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defaultThemeVersion="124226"/>
  <mc:AlternateContent xmlns:mc="http://schemas.openxmlformats.org/markup-compatibility/2006">
    <mc:Choice Requires="x15">
      <x15ac:absPath xmlns:x15ac="http://schemas.microsoft.com/office/spreadsheetml/2010/11/ac" url="https://d.docs.live.net/aa2ce3e7edb9adf1/Desktop/정승우/AX대회관련/"/>
    </mc:Choice>
  </mc:AlternateContent>
  <xr:revisionPtr revIDLastSave="6" documentId="11_C696D81BE1EF4034CD534CE1A346D118DCDDBC35" xr6:coauthVersionLast="47" xr6:coauthVersionMax="47" xr10:uidLastSave="{8AF39B3E-A207-4943-AC5D-7C081D7FD783}"/>
  <bookViews>
    <workbookView xWindow="-98" yWindow="-98" windowWidth="21795" windowHeight="12975" activeTab="4" xr2:uid="{00000000-000D-0000-FFFF-FFFF00000000}"/>
  </bookViews>
  <sheets>
    <sheet name="2026 WIS 예산" sheetId="21" r:id="rId1"/>
    <sheet name="참관료" sheetId="51" r:id="rId2"/>
    <sheet name="1-1.전시_인건비" sheetId="36" r:id="rId3"/>
    <sheet name="1-2.전시_인건비 증빙" sheetId="37" r:id="rId4"/>
    <sheet name="2026 WIS_전시 제작(수정2)" sheetId="53" r:id="rId5"/>
    <sheet name="신규 재활용 비교" sheetId="54" r:id="rId6"/>
    <sheet name="1-3.전시_제작(수정)" sheetId="52" r:id="rId7"/>
    <sheet name="1-3.전시_제작" sheetId="38" r:id="rId8"/>
    <sheet name="2-1.키트_요약" sheetId="32" r:id="rId9"/>
    <sheet name="2-2.키트" sheetId="33" r:id="rId10"/>
    <sheet name="2-3.키트_컨텐츠솔루션" sheetId="34" r:id="rId11"/>
    <sheet name="2-4.키트_설치 및 철거" sheetId="35" r:id="rId12"/>
    <sheet name="3-1.운영" sheetId="39" r:id="rId13"/>
    <sheet name="운영_기획료" sheetId="55" r:id="rId14"/>
    <sheet name="3-2.운영_인건비" sheetId="40" r:id="rId15"/>
    <sheet name="&gt;&gt;인건비 산출" sheetId="41" r:id="rId16"/>
    <sheet name="운영_인력 근무표" sheetId="42" r:id="rId17"/>
    <sheet name="운영_인건비 단가표" sheetId="43" r:id="rId18"/>
    <sheet name="3-3. 운영_컨텐츠" sheetId="44" r:id="rId19"/>
    <sheet name="3-4. 운영_시스템" sheetId="45" r:id="rId20"/>
    <sheet name="3-5. 운영_제작물" sheetId="46" r:id="rId21"/>
    <sheet name="3-6. 운영_네트워크" sheetId="47" r:id="rId22"/>
    <sheet name="3-7. 운영_렌탈" sheetId="48" r:id="rId23"/>
    <sheet name="3-8. 운영_구매&amp;운송" sheetId="49" r:id="rId24"/>
    <sheet name="3-9. 보험 및 진행비" sheetId="50"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s>
  <definedNames>
    <definedName name="_" localSheetId="13">#REF!</definedName>
    <definedName name="_">#REF!</definedName>
    <definedName name="__" localSheetId="11" hidden="1">#REF!</definedName>
    <definedName name="__" localSheetId="14" hidden="1">#REF!</definedName>
    <definedName name="__" localSheetId="17" hidden="1">#REF!</definedName>
    <definedName name="__" localSheetId="16" hidden="1">#REF!</definedName>
    <definedName name="__" hidden="1">#REF!</definedName>
    <definedName name="___" localSheetId="11" hidden="1">#REF!</definedName>
    <definedName name="___" localSheetId="17" hidden="1">#REF!</definedName>
    <definedName name="___" hidden="1">#REF!</definedName>
    <definedName name="____" localSheetId="11" hidden="1">#REF!</definedName>
    <definedName name="____" hidden="1">#REF!</definedName>
    <definedName name="_____" localSheetId="11" hidden="1">#REF!</definedName>
    <definedName name="_____" hidden="1">#REF!</definedName>
    <definedName name="_______________________________KO2" localSheetId="17" hidden="1">#REF!</definedName>
    <definedName name="_______________________________KO2" hidden="1">#REF!</definedName>
    <definedName name="______________________________KO2" localSheetId="17" hidden="1">#REF!</definedName>
    <definedName name="______________________________KO2" hidden="1">#REF!</definedName>
    <definedName name="_____________________________KO2" localSheetId="17" hidden="1">#REF!</definedName>
    <definedName name="_____________________________KO2" hidden="1">#REF!</definedName>
    <definedName name="____________________________KO2" localSheetId="17" hidden="1">#REF!</definedName>
    <definedName name="____________________________KO2" hidden="1">#REF!</definedName>
    <definedName name="___________________________KO2" localSheetId="17" hidden="1">#REF!</definedName>
    <definedName name="___________________________KO2" hidden="1">#REF!</definedName>
    <definedName name="__________________________KO2" localSheetId="17" hidden="1">#REF!</definedName>
    <definedName name="__________________________KO2" hidden="1">#REF!</definedName>
    <definedName name="_________________________KO2" localSheetId="17" hidden="1">#REF!</definedName>
    <definedName name="_________________________KO2" hidden="1">#REF!</definedName>
    <definedName name="________________________KO2" localSheetId="17" hidden="1">#REF!</definedName>
    <definedName name="________________________KO2" hidden="1">#REF!</definedName>
    <definedName name="_______________________KO2" localSheetId="17" hidden="1">#REF!</definedName>
    <definedName name="_______________________KO2" hidden="1">#REF!</definedName>
    <definedName name="______________________KO2" localSheetId="17" hidden="1">#REF!</definedName>
    <definedName name="______________________KO2" hidden="1">#REF!</definedName>
    <definedName name="_____________________KO2" localSheetId="17" hidden="1">#REF!</definedName>
    <definedName name="_____________________KO2" hidden="1">#REF!</definedName>
    <definedName name="____________________KO2" localSheetId="17" hidden="1">#REF!</definedName>
    <definedName name="____________________KO2" hidden="1">#REF!</definedName>
    <definedName name="___________________KO2" localSheetId="17" hidden="1">#REF!</definedName>
    <definedName name="___________________KO2" hidden="1">#REF!</definedName>
    <definedName name="__________________KO2" localSheetId="17" hidden="1">#REF!</definedName>
    <definedName name="__________________KO2" hidden="1">#REF!</definedName>
    <definedName name="_________________KO2" localSheetId="17" hidden="1">#REF!</definedName>
    <definedName name="_________________KO2" hidden="1">#REF!</definedName>
    <definedName name="________________KO2" localSheetId="17" hidden="1">#REF!</definedName>
    <definedName name="________________KO2" hidden="1">#REF!</definedName>
    <definedName name="_______________KO2" localSheetId="17" hidden="1">#REF!</definedName>
    <definedName name="_______________KO2" hidden="1">#REF!</definedName>
    <definedName name="______________KO2" localSheetId="17" hidden="1">#REF!</definedName>
    <definedName name="______________KO2" hidden="1">#REF!</definedName>
    <definedName name="_____________KO2" localSheetId="17" hidden="1">#REF!</definedName>
    <definedName name="_____________KO2" hidden="1">#REF!</definedName>
    <definedName name="____________KO2" localSheetId="17" hidden="1">#REF!</definedName>
    <definedName name="____________KO2" hidden="1">#REF!</definedName>
    <definedName name="____________tt2">#REF!</definedName>
    <definedName name="___________KO2" localSheetId="17" hidden="1">#REF!</definedName>
    <definedName name="___________KO2" hidden="1">#REF!</definedName>
    <definedName name="__________do2" localSheetId="17" hidden="1">#REF!</definedName>
    <definedName name="__________do2" hidden="1">#REF!</definedName>
    <definedName name="__________KO2" localSheetId="17" hidden="1">#REF!</definedName>
    <definedName name="__________KO2" hidden="1">#REF!</definedName>
    <definedName name="__________tt2">#REF!</definedName>
    <definedName name="_________key2" localSheetId="17" hidden="1">#REF!</definedName>
    <definedName name="_________key2" hidden="1">#REF!</definedName>
    <definedName name="_________KO2" localSheetId="17" hidden="1">#REF!</definedName>
    <definedName name="_________KO2" hidden="1">#REF!</definedName>
    <definedName name="_________tt2">#REF!</definedName>
    <definedName name="________key2" localSheetId="17" hidden="1">#REF!</definedName>
    <definedName name="________key2" hidden="1">#REF!</definedName>
    <definedName name="________key3" localSheetId="17" hidden="1">#REF!</definedName>
    <definedName name="________key3" hidden="1">#REF!</definedName>
    <definedName name="________KO2" localSheetId="17" hidden="1">#REF!</definedName>
    <definedName name="________KO2" hidden="1">#REF!</definedName>
    <definedName name="________q45" localSheetId="15" hidden="1">{"'용역비'!$A$4:$C$8"}</definedName>
    <definedName name="________q45" localSheetId="11" hidden="1">{"'용역비'!$A$4:$C$8"}</definedName>
    <definedName name="________q45" localSheetId="14" hidden="1">{"'용역비'!$A$4:$C$8"}</definedName>
    <definedName name="________q45" localSheetId="18" hidden="1">{"'용역비'!$A$4:$C$8"}</definedName>
    <definedName name="________q45" localSheetId="19" hidden="1">{"'용역비'!$A$4:$C$8"}</definedName>
    <definedName name="________q45" localSheetId="20" hidden="1">{"'용역비'!$A$4:$C$8"}</definedName>
    <definedName name="________q45" localSheetId="21" hidden="1">{"'용역비'!$A$4:$C$8"}</definedName>
    <definedName name="________q45" localSheetId="22" hidden="1">{"'용역비'!$A$4:$C$8"}</definedName>
    <definedName name="________q45" localSheetId="23" hidden="1">{"'용역비'!$A$4:$C$8"}</definedName>
    <definedName name="________q45" localSheetId="24" hidden="1">{"'용역비'!$A$4:$C$8"}</definedName>
    <definedName name="________q45" localSheetId="13" hidden="1">{"'용역비'!$A$4:$C$8"}</definedName>
    <definedName name="________q45" localSheetId="17" hidden="1">{"'용역비'!$A$4:$C$8"}</definedName>
    <definedName name="________q45" localSheetId="16" hidden="1">{"'용역비'!$A$4:$C$8"}</definedName>
    <definedName name="________q45" hidden="1">{"'용역비'!$A$4:$C$8"}</definedName>
    <definedName name="________SF1">#REF!</definedName>
    <definedName name="________ST93">#REF!</definedName>
    <definedName name="_______123k">#REF!</definedName>
    <definedName name="_______key2" localSheetId="17" hidden="1">#REF!</definedName>
    <definedName name="_______key2" hidden="1">#REF!</definedName>
    <definedName name="_______KO2" localSheetId="17" hidden="1">#REF!</definedName>
    <definedName name="_______KO2" hidden="1">#REF!</definedName>
    <definedName name="_______q45" localSheetId="15" hidden="1">{"'용역비'!$A$4:$C$8"}</definedName>
    <definedName name="_______q45" localSheetId="11" hidden="1">{"'용역비'!$A$4:$C$8"}</definedName>
    <definedName name="_______q45" localSheetId="14" hidden="1">{"'용역비'!$A$4:$C$8"}</definedName>
    <definedName name="_______q45" localSheetId="18" hidden="1">{"'용역비'!$A$4:$C$8"}</definedName>
    <definedName name="_______q45" localSheetId="19" hidden="1">{"'용역비'!$A$4:$C$8"}</definedName>
    <definedName name="_______q45" localSheetId="20" hidden="1">{"'용역비'!$A$4:$C$8"}</definedName>
    <definedName name="_______q45" localSheetId="21" hidden="1">{"'용역비'!$A$4:$C$8"}</definedName>
    <definedName name="_______q45" localSheetId="22" hidden="1">{"'용역비'!$A$4:$C$8"}</definedName>
    <definedName name="_______q45" localSheetId="23" hidden="1">{"'용역비'!$A$4:$C$8"}</definedName>
    <definedName name="_______q45" localSheetId="24" hidden="1">{"'용역비'!$A$4:$C$8"}</definedName>
    <definedName name="_______q45" localSheetId="13" hidden="1">{"'용역비'!$A$4:$C$8"}</definedName>
    <definedName name="_______q45" localSheetId="17" hidden="1">{"'용역비'!$A$4:$C$8"}</definedName>
    <definedName name="_______q45" localSheetId="16" hidden="1">{"'용역비'!$A$4:$C$8"}</definedName>
    <definedName name="_______q45" hidden="1">{"'용역비'!$A$4:$C$8"}</definedName>
    <definedName name="_______SF1">#REF!</definedName>
    <definedName name="_______ST93">#REF!</definedName>
    <definedName name="_______tt2">#REF!</definedName>
    <definedName name="_______시사용" localSheetId="11" hidden="1">#REF!</definedName>
    <definedName name="_______시사용" hidden="1">#REF!</definedName>
    <definedName name="______key2" localSheetId="17" hidden="1">#REF!</definedName>
    <definedName name="______key2" hidden="1">#REF!</definedName>
    <definedName name="______KO2" localSheetId="17" hidden="1">#REF!</definedName>
    <definedName name="______KO2" hidden="1">#REF!</definedName>
    <definedName name="______q45" localSheetId="15" hidden="1">{"'용역비'!$A$4:$C$8"}</definedName>
    <definedName name="______q45" localSheetId="11" hidden="1">{"'용역비'!$A$4:$C$8"}</definedName>
    <definedName name="______q45" localSheetId="14" hidden="1">{"'용역비'!$A$4:$C$8"}</definedName>
    <definedName name="______q45" localSheetId="18" hidden="1">{"'용역비'!$A$4:$C$8"}</definedName>
    <definedName name="______q45" localSheetId="19" hidden="1">{"'용역비'!$A$4:$C$8"}</definedName>
    <definedName name="______q45" localSheetId="20" hidden="1">{"'용역비'!$A$4:$C$8"}</definedName>
    <definedName name="______q45" localSheetId="21" hidden="1">{"'용역비'!$A$4:$C$8"}</definedName>
    <definedName name="______q45" localSheetId="22" hidden="1">{"'용역비'!$A$4:$C$8"}</definedName>
    <definedName name="______q45" localSheetId="23" hidden="1">{"'용역비'!$A$4:$C$8"}</definedName>
    <definedName name="______q45" localSheetId="24" hidden="1">{"'용역비'!$A$4:$C$8"}</definedName>
    <definedName name="______q45" localSheetId="13" hidden="1">{"'용역비'!$A$4:$C$8"}</definedName>
    <definedName name="______q45" localSheetId="17" hidden="1">{"'용역비'!$A$4:$C$8"}</definedName>
    <definedName name="______q45" localSheetId="16" hidden="1">{"'용역비'!$A$4:$C$8"}</definedName>
    <definedName name="______q45" hidden="1">{"'용역비'!$A$4:$C$8"}</definedName>
    <definedName name="______SP01" localSheetId="13">[1]!______SP01</definedName>
    <definedName name="______SP01">[2]!______SP01</definedName>
    <definedName name="______SP02" localSheetId="13">[1]!______SP02</definedName>
    <definedName name="______SP02">[2]!______SP02</definedName>
    <definedName name="______SP04" localSheetId="13">[1]!______SP04</definedName>
    <definedName name="______SP04">[2]!______SP04</definedName>
    <definedName name="______SP06" localSheetId="13">[1]!______SP06</definedName>
    <definedName name="______SP06">[2]!______SP06</definedName>
    <definedName name="______SP07" localSheetId="13">[1]!______SP07</definedName>
    <definedName name="______SP07">[2]!______SP07</definedName>
    <definedName name="______SP08" localSheetId="13">[1]!______SP08</definedName>
    <definedName name="______SP08">[2]!______SP08</definedName>
    <definedName name="______SP09" localSheetId="13">[1]!______SP09</definedName>
    <definedName name="______SP09">[2]!______SP09</definedName>
    <definedName name="______SP10" localSheetId="13">[1]!______SP10</definedName>
    <definedName name="______SP10">[2]!______SP10</definedName>
    <definedName name="______SP12" localSheetId="13">[1]!______SP12</definedName>
    <definedName name="______SP12">[2]!______SP12</definedName>
    <definedName name="______SP14" localSheetId="13">[1]!______SP14</definedName>
    <definedName name="______SP14">[2]!______SP14</definedName>
    <definedName name="______SP15" localSheetId="13">[1]!______SP15</definedName>
    <definedName name="______SP15">[2]!______SP15</definedName>
    <definedName name="______SP16" localSheetId="13">[1]!______SP16</definedName>
    <definedName name="______SP16">[2]!______SP16</definedName>
    <definedName name="______SP17" localSheetId="13">[1]!______SP17</definedName>
    <definedName name="______SP17">[2]!______SP17</definedName>
    <definedName name="______SP18" localSheetId="13">[1]!______SP18</definedName>
    <definedName name="______SP18">[2]!______SP18</definedName>
    <definedName name="______SP19" localSheetId="13">[1]!______SP19</definedName>
    <definedName name="______SP19">[2]!______SP19</definedName>
    <definedName name="______SP20" localSheetId="13">[1]!______SP20</definedName>
    <definedName name="______SP20">[2]!______SP20</definedName>
    <definedName name="______SP21" localSheetId="13">[1]!______SP21</definedName>
    <definedName name="______SP21">[2]!______SP21</definedName>
    <definedName name="______SP22" localSheetId="13">[1]!______SP22</definedName>
    <definedName name="______SP22">[2]!______SP22</definedName>
    <definedName name="______SP23" localSheetId="13">[1]!______SP23</definedName>
    <definedName name="______SP23">[2]!______SP23</definedName>
    <definedName name="______SP24" localSheetId="13">[1]!______SP24</definedName>
    <definedName name="______SP24">[2]!______SP24</definedName>
    <definedName name="______SP25" localSheetId="13">[1]!______SP25</definedName>
    <definedName name="______SP25">[2]!______SP25</definedName>
    <definedName name="______SP26" localSheetId="13">[1]!______SP26</definedName>
    <definedName name="______SP26">[2]!______SP26</definedName>
    <definedName name="______SP27" localSheetId="13">[1]!______SP27</definedName>
    <definedName name="______SP27">[2]!______SP27</definedName>
    <definedName name="______SP28" localSheetId="13">[1]!______SP28</definedName>
    <definedName name="______SP28">[2]!______SP28</definedName>
    <definedName name="______SP29" localSheetId="13">[1]!______SP29</definedName>
    <definedName name="______SP29">[2]!______SP29</definedName>
    <definedName name="______SP30" localSheetId="13">[1]!______SP30</definedName>
    <definedName name="______SP30">[2]!______SP30</definedName>
    <definedName name="______SP31" localSheetId="13">[1]!______SP31</definedName>
    <definedName name="______SP31">[2]!______SP31</definedName>
    <definedName name="______SP32" localSheetId="13">[1]!______SP32</definedName>
    <definedName name="______SP32">[2]!______SP32</definedName>
    <definedName name="______SP33" localSheetId="13">[1]!______SP33</definedName>
    <definedName name="______SP33">[2]!______SP33</definedName>
    <definedName name="______SP34" localSheetId="13">[1]!______SP34</definedName>
    <definedName name="______SP34">[2]!______SP34</definedName>
    <definedName name="______SP35" localSheetId="13">[1]!______SP35</definedName>
    <definedName name="______SP35">[2]!______SP35</definedName>
    <definedName name="______SP36" localSheetId="13">[1]!______SP36</definedName>
    <definedName name="______SP36">[2]!______SP36</definedName>
    <definedName name="______SP37" localSheetId="13">[1]!______SP37</definedName>
    <definedName name="______SP37">[2]!______SP37</definedName>
    <definedName name="______SP38" localSheetId="13">[1]!______SP38</definedName>
    <definedName name="______SP38">[2]!______SP38</definedName>
    <definedName name="______SP39" localSheetId="13">[1]!______SP39</definedName>
    <definedName name="______SP39">[2]!______SP39</definedName>
    <definedName name="______SP40" localSheetId="13">[1]!______SP40</definedName>
    <definedName name="______SP40">[2]!______SP40</definedName>
    <definedName name="______SP41" localSheetId="13">[1]!______SP41</definedName>
    <definedName name="______SP41">[2]!______SP41</definedName>
    <definedName name="______SP42" localSheetId="13">[1]!______SP42</definedName>
    <definedName name="______SP42">[2]!______SP42</definedName>
    <definedName name="______SP43" localSheetId="13">[1]!______SP43</definedName>
    <definedName name="______SP43">[2]!______SP43</definedName>
    <definedName name="______SP44" localSheetId="13">[1]!______SP44</definedName>
    <definedName name="______SP44">[2]!______SP44</definedName>
    <definedName name="______SP45" localSheetId="13">[1]!______SP45</definedName>
    <definedName name="______SP45">[2]!______SP45</definedName>
    <definedName name="______SP47" localSheetId="13">[1]!______SP47</definedName>
    <definedName name="______SP47">[2]!______SP47</definedName>
    <definedName name="______SP48" localSheetId="13">[1]!______SP48</definedName>
    <definedName name="______SP48">[2]!______SP48</definedName>
    <definedName name="______SP49" localSheetId="13">[1]!______SP49</definedName>
    <definedName name="______SP49">[2]!______SP49</definedName>
    <definedName name="______SP50" localSheetId="13">[1]!______SP50</definedName>
    <definedName name="______SP50">[2]!______SP50</definedName>
    <definedName name="______SP51" localSheetId="13">[1]!______SP51</definedName>
    <definedName name="______SP51">[2]!______SP51</definedName>
    <definedName name="______SP52" localSheetId="13">[1]!______SP52</definedName>
    <definedName name="______SP52">[2]!______SP52</definedName>
    <definedName name="______SP53" localSheetId="13">[1]!______SP53</definedName>
    <definedName name="______SP53">[2]!______SP53</definedName>
    <definedName name="______SP54" localSheetId="13">[1]!______SP54</definedName>
    <definedName name="______SP54">[2]!______SP54</definedName>
    <definedName name="______SP55" localSheetId="13">[1]!______SP55</definedName>
    <definedName name="______SP55">[2]!______SP55</definedName>
    <definedName name="______SP56" localSheetId="13">[1]!______SP56</definedName>
    <definedName name="______SP56">[2]!______SP56</definedName>
    <definedName name="______SP57" localSheetId="13">[1]!______SP57</definedName>
    <definedName name="______SP57">[2]!______SP57</definedName>
    <definedName name="______SP58" localSheetId="13">[1]!______SP58</definedName>
    <definedName name="______SP58">[2]!______SP58</definedName>
    <definedName name="______SP59" localSheetId="13">[1]!______SP59</definedName>
    <definedName name="______SP59">[2]!______SP59</definedName>
    <definedName name="______SP60" localSheetId="13">[1]!______SP60</definedName>
    <definedName name="______SP60">[2]!______SP60</definedName>
    <definedName name="______SP61" localSheetId="13">[1]!______SP61</definedName>
    <definedName name="______SP61">[2]!______SP61</definedName>
    <definedName name="______SP62" localSheetId="13">[1]!______SP62</definedName>
    <definedName name="______SP62">[2]!______SP62</definedName>
    <definedName name="______SP63" localSheetId="13">[1]!______SP63</definedName>
    <definedName name="______SP63">[2]!______SP63</definedName>
    <definedName name="______SP64" localSheetId="13">[1]!______SP64</definedName>
    <definedName name="______SP64">[2]!______SP64</definedName>
    <definedName name="______SP65" localSheetId="13">[1]!______SP65</definedName>
    <definedName name="______SP65">[2]!______SP65</definedName>
    <definedName name="______SP66" localSheetId="13">[1]!______SP66</definedName>
    <definedName name="______SP66">[2]!______SP66</definedName>
    <definedName name="______SP67" localSheetId="13">[1]!______SP67</definedName>
    <definedName name="______SP67">[2]!______SP67</definedName>
    <definedName name="______SP68" localSheetId="13">[1]!______SP68</definedName>
    <definedName name="______SP68">[2]!______SP68</definedName>
    <definedName name="______SP69" localSheetId="13">[1]!______SP69</definedName>
    <definedName name="______SP69">[2]!______SP69</definedName>
    <definedName name="______SP70" localSheetId="13">[1]!______SP70</definedName>
    <definedName name="______SP70">[2]!______SP70</definedName>
    <definedName name="______tt2" localSheetId="13">#REF!</definedName>
    <definedName name="______tt2">#REF!</definedName>
    <definedName name="_____AMT1" localSheetId="13">#REF!</definedName>
    <definedName name="_____AMT1">#REF!</definedName>
    <definedName name="_____AMT2" localSheetId="13">#REF!</definedName>
    <definedName name="_____AMT2">#REF!</definedName>
    <definedName name="_____AMT3">#REF!</definedName>
    <definedName name="_____key2" localSheetId="17" hidden="1">#REF!</definedName>
    <definedName name="_____key2" hidden="1">#REF!</definedName>
    <definedName name="_____KO2" localSheetId="17" hidden="1">#REF!</definedName>
    <definedName name="_____KO2" hidden="1">#REF!</definedName>
    <definedName name="_____q45" localSheetId="15" hidden="1">{"'용역비'!$A$4:$C$8"}</definedName>
    <definedName name="_____q45" localSheetId="11" hidden="1">{"'용역비'!$A$4:$C$8"}</definedName>
    <definedName name="_____q45" localSheetId="14" hidden="1">{"'용역비'!$A$4:$C$8"}</definedName>
    <definedName name="_____q45" localSheetId="18" hidden="1">{"'용역비'!$A$4:$C$8"}</definedName>
    <definedName name="_____q45" localSheetId="19" hidden="1">{"'용역비'!$A$4:$C$8"}</definedName>
    <definedName name="_____q45" localSheetId="20" hidden="1">{"'용역비'!$A$4:$C$8"}</definedName>
    <definedName name="_____q45" localSheetId="21" hidden="1">{"'용역비'!$A$4:$C$8"}</definedName>
    <definedName name="_____q45" localSheetId="22" hidden="1">{"'용역비'!$A$4:$C$8"}</definedName>
    <definedName name="_____q45" localSheetId="23" hidden="1">{"'용역비'!$A$4:$C$8"}</definedName>
    <definedName name="_____q45" localSheetId="24" hidden="1">{"'용역비'!$A$4:$C$8"}</definedName>
    <definedName name="_____q45" localSheetId="13" hidden="1">{"'용역비'!$A$4:$C$8"}</definedName>
    <definedName name="_____q45" localSheetId="17" hidden="1">{"'용역비'!$A$4:$C$8"}</definedName>
    <definedName name="_____q45" localSheetId="16" hidden="1">{"'용역비'!$A$4:$C$8"}</definedName>
    <definedName name="_____q45" hidden="1">{"'용역비'!$A$4:$C$8"}</definedName>
    <definedName name="_____SF1">#REF!</definedName>
    <definedName name="_____SP01" localSheetId="13">[1]!_____SP01</definedName>
    <definedName name="_____SP01">[2]!_____SP01</definedName>
    <definedName name="_____SP02" localSheetId="13">[1]!_____SP02</definedName>
    <definedName name="_____SP02">[2]!_____SP02</definedName>
    <definedName name="_____SP04" localSheetId="13">[1]!_____SP04</definedName>
    <definedName name="_____SP04">[2]!_____SP04</definedName>
    <definedName name="_____SP05" localSheetId="13">[1]!_____SP05</definedName>
    <definedName name="_____SP05">[2]!_____SP05</definedName>
    <definedName name="_____SP06" localSheetId="13">[1]!_____SP06</definedName>
    <definedName name="_____SP06">[2]!_____SP06</definedName>
    <definedName name="_____SP07" localSheetId="13">[1]!_____SP07</definedName>
    <definedName name="_____SP07">[2]!_____SP07</definedName>
    <definedName name="_____SP08" localSheetId="13">[1]!_____SP08</definedName>
    <definedName name="_____SP08">[2]!_____SP08</definedName>
    <definedName name="_____SP09" localSheetId="13">[1]!_____SP09</definedName>
    <definedName name="_____SP09">[2]!_____SP09</definedName>
    <definedName name="_____SP10" localSheetId="13">[1]!_____SP10</definedName>
    <definedName name="_____SP10">[2]!_____SP10</definedName>
    <definedName name="_____SP11" localSheetId="13">[1]!_____SP11</definedName>
    <definedName name="_____SP11">[2]!_____SP11</definedName>
    <definedName name="_____SP12" localSheetId="13">[1]!_____SP12</definedName>
    <definedName name="_____SP12">[2]!_____SP12</definedName>
    <definedName name="_____SP13" localSheetId="13">[1]!_____SP13</definedName>
    <definedName name="_____SP13">[2]!_____SP13</definedName>
    <definedName name="_____SP14" localSheetId="13">[1]!_____SP14</definedName>
    <definedName name="_____SP14">[2]!_____SP14</definedName>
    <definedName name="_____SP15" localSheetId="13">[1]!_____SP15</definedName>
    <definedName name="_____SP15">[2]!_____SP15</definedName>
    <definedName name="_____SP16" localSheetId="13">[1]!_____SP16</definedName>
    <definedName name="_____SP16">[2]!_____SP16</definedName>
    <definedName name="_____SP17" localSheetId="13">[1]!_____SP17</definedName>
    <definedName name="_____SP17">[2]!_____SP17</definedName>
    <definedName name="_____SP18" localSheetId="13">[1]!_____SP18</definedName>
    <definedName name="_____SP18">[2]!_____SP18</definedName>
    <definedName name="_____SP19" localSheetId="13">[1]!_____SP19</definedName>
    <definedName name="_____SP19">[2]!_____SP19</definedName>
    <definedName name="_____SP20" localSheetId="13">[1]!_____SP20</definedName>
    <definedName name="_____SP20">[2]!_____SP20</definedName>
    <definedName name="_____SP21" localSheetId="13">[1]!_____SP21</definedName>
    <definedName name="_____SP21">[2]!_____SP21</definedName>
    <definedName name="_____SP22" localSheetId="13">[1]!_____SP22</definedName>
    <definedName name="_____SP22">[2]!_____SP22</definedName>
    <definedName name="_____SP23" localSheetId="13">[1]!_____SP23</definedName>
    <definedName name="_____SP23">[2]!_____SP23</definedName>
    <definedName name="_____SP24" localSheetId="13">[1]!_____SP24</definedName>
    <definedName name="_____SP24">[2]!_____SP24</definedName>
    <definedName name="_____SP25" localSheetId="13">[1]!_____SP25</definedName>
    <definedName name="_____SP25">[2]!_____SP25</definedName>
    <definedName name="_____SP26" localSheetId="13">[1]!_____SP26</definedName>
    <definedName name="_____SP26">[2]!_____SP26</definedName>
    <definedName name="_____SP27" localSheetId="13">[1]!_____SP27</definedName>
    <definedName name="_____SP27">[2]!_____SP27</definedName>
    <definedName name="_____SP28" localSheetId="13">[1]!_____SP28</definedName>
    <definedName name="_____SP28">[2]!_____SP28</definedName>
    <definedName name="_____SP29" localSheetId="13">[1]!_____SP29</definedName>
    <definedName name="_____SP29">[2]!_____SP29</definedName>
    <definedName name="_____SP30" localSheetId="13">[1]!_____SP30</definedName>
    <definedName name="_____SP30">[2]!_____SP30</definedName>
    <definedName name="_____SP31" localSheetId="13">[1]!_____SP31</definedName>
    <definedName name="_____SP31">[2]!_____SP31</definedName>
    <definedName name="_____SP32" localSheetId="13">[1]!_____SP32</definedName>
    <definedName name="_____SP32">[2]!_____SP32</definedName>
    <definedName name="_____SP33" localSheetId="13">[1]!_____SP33</definedName>
    <definedName name="_____SP33">[2]!_____SP33</definedName>
    <definedName name="_____SP34" localSheetId="13">[1]!_____SP34</definedName>
    <definedName name="_____SP34">[2]!_____SP34</definedName>
    <definedName name="_____SP35" localSheetId="13">[1]!_____SP35</definedName>
    <definedName name="_____SP35">[2]!_____SP35</definedName>
    <definedName name="_____SP36" localSheetId="13">[1]!_____SP36</definedName>
    <definedName name="_____SP36">[2]!_____SP36</definedName>
    <definedName name="_____SP37" localSheetId="13">[1]!_____SP37</definedName>
    <definedName name="_____SP37">[2]!_____SP37</definedName>
    <definedName name="_____SP38" localSheetId="13">[1]!_____SP38</definedName>
    <definedName name="_____SP38">[2]!_____SP38</definedName>
    <definedName name="_____SP39" localSheetId="13">[1]!_____SP39</definedName>
    <definedName name="_____SP39">[2]!_____SP39</definedName>
    <definedName name="_____SP40" localSheetId="13">[1]!_____SP40</definedName>
    <definedName name="_____SP40">[2]!_____SP40</definedName>
    <definedName name="_____SP41" localSheetId="13">[1]!_____SP41</definedName>
    <definedName name="_____SP41">[2]!_____SP41</definedName>
    <definedName name="_____SP42" localSheetId="13">[1]!_____SP42</definedName>
    <definedName name="_____SP42">[2]!_____SP42</definedName>
    <definedName name="_____SP43" localSheetId="13">[1]!_____SP43</definedName>
    <definedName name="_____SP43">[2]!_____SP43</definedName>
    <definedName name="_____SP44" localSheetId="13">[1]!_____SP44</definedName>
    <definedName name="_____SP44">[2]!_____SP44</definedName>
    <definedName name="_____SP45" localSheetId="13">[1]!_____SP45</definedName>
    <definedName name="_____SP45">[2]!_____SP45</definedName>
    <definedName name="_____SP46" localSheetId="13">[1]!_____SP46</definedName>
    <definedName name="_____SP46">[2]!_____SP46</definedName>
    <definedName name="_____SP47" localSheetId="13">[1]!_____SP47</definedName>
    <definedName name="_____SP47">[2]!_____SP47</definedName>
    <definedName name="_____SP48" localSheetId="13">[1]!_____SP48</definedName>
    <definedName name="_____SP48">[2]!_____SP48</definedName>
    <definedName name="_____SP49" localSheetId="13">[1]!_____SP49</definedName>
    <definedName name="_____SP49">[2]!_____SP49</definedName>
    <definedName name="_____SP50" localSheetId="13">[1]!_____SP50</definedName>
    <definedName name="_____SP50">[2]!_____SP50</definedName>
    <definedName name="_____SP51" localSheetId="13">[1]!_____SP51</definedName>
    <definedName name="_____SP51">[2]!_____SP51</definedName>
    <definedName name="_____SP52" localSheetId="13">[1]!_____SP52</definedName>
    <definedName name="_____SP52">[2]!_____SP52</definedName>
    <definedName name="_____SP53" localSheetId="13">[1]!_____SP53</definedName>
    <definedName name="_____SP53">[2]!_____SP53</definedName>
    <definedName name="_____SP54" localSheetId="13">[1]!_____SP54</definedName>
    <definedName name="_____SP54">[2]!_____SP54</definedName>
    <definedName name="_____SP55" localSheetId="13">[1]!_____SP55</definedName>
    <definedName name="_____SP55">[2]!_____SP55</definedName>
    <definedName name="_____SP56" localSheetId="13">[1]!_____SP56</definedName>
    <definedName name="_____SP56">[2]!_____SP56</definedName>
    <definedName name="_____SP57" localSheetId="13">[1]!_____SP57</definedName>
    <definedName name="_____SP57">[2]!_____SP57</definedName>
    <definedName name="_____SP58" localSheetId="13">[1]!_____SP58</definedName>
    <definedName name="_____SP58">[2]!_____SP58</definedName>
    <definedName name="_____SP59" localSheetId="13">[1]!_____SP59</definedName>
    <definedName name="_____SP59">[2]!_____SP59</definedName>
    <definedName name="_____SP60" localSheetId="13">[1]!_____SP60</definedName>
    <definedName name="_____SP60">[2]!_____SP60</definedName>
    <definedName name="_____SP61" localSheetId="13">[1]!_____SP61</definedName>
    <definedName name="_____SP61">[2]!_____SP61</definedName>
    <definedName name="_____SP62" localSheetId="13">[1]!_____SP62</definedName>
    <definedName name="_____SP62">[2]!_____SP62</definedName>
    <definedName name="_____SP63" localSheetId="13">[1]!_____SP63</definedName>
    <definedName name="_____SP63">[2]!_____SP63</definedName>
    <definedName name="_____SP64" localSheetId="13">[1]!_____SP64</definedName>
    <definedName name="_____SP64">[2]!_____SP64</definedName>
    <definedName name="_____SP65" localSheetId="13">[1]!_____SP65</definedName>
    <definedName name="_____SP65">[2]!_____SP65</definedName>
    <definedName name="_____SP66" localSheetId="13">[1]!_____SP66</definedName>
    <definedName name="_____SP66">[2]!_____SP66</definedName>
    <definedName name="_____SP67" localSheetId="13">[1]!_____SP67</definedName>
    <definedName name="_____SP67">[2]!_____SP67</definedName>
    <definedName name="_____SP68" localSheetId="13">[1]!_____SP68</definedName>
    <definedName name="_____SP68">[2]!_____SP68</definedName>
    <definedName name="_____SP69" localSheetId="13">[1]!_____SP69</definedName>
    <definedName name="_____SP69">[2]!_____SP69</definedName>
    <definedName name="_____SP70" localSheetId="13">[1]!_____SP70</definedName>
    <definedName name="_____SP70">[2]!_____SP70</definedName>
    <definedName name="_____ST93" localSheetId="13">#REF!</definedName>
    <definedName name="_____ST93">#REF!</definedName>
    <definedName name="_____tt2" localSheetId="13">#REF!</definedName>
    <definedName name="_____tt2">#REF!</definedName>
    <definedName name="____AMT1" localSheetId="13">#REF!</definedName>
    <definedName name="____AMT1">#REF!</definedName>
    <definedName name="____AMT2">#REF!</definedName>
    <definedName name="____AMT3">#REF!</definedName>
    <definedName name="____JJ2">#REF!</definedName>
    <definedName name="____JO11">#REF!</definedName>
    <definedName name="____ju2">#REF!</definedName>
    <definedName name="____key2" localSheetId="17" hidden="1">#REF!</definedName>
    <definedName name="____key2" hidden="1">#REF!</definedName>
    <definedName name="____KK59" localSheetId="13">[3]노임단가!#REF!</definedName>
    <definedName name="____KK59">[4]노임단가!#REF!</definedName>
    <definedName name="____KO2" localSheetId="15" hidden="1">#REF!</definedName>
    <definedName name="____KO2" localSheetId="18" hidden="1">#REF!</definedName>
    <definedName name="____KO2" localSheetId="19" hidden="1">#REF!</definedName>
    <definedName name="____KO2" localSheetId="20" hidden="1">#REF!</definedName>
    <definedName name="____KO2" localSheetId="21" hidden="1">#REF!</definedName>
    <definedName name="____KO2" localSheetId="22" hidden="1">#REF!</definedName>
    <definedName name="____KO2" localSheetId="23" hidden="1">#REF!</definedName>
    <definedName name="____KO2" localSheetId="24" hidden="1">#REF!</definedName>
    <definedName name="____KO2" localSheetId="13" hidden="1">#REF!</definedName>
    <definedName name="____KO2" localSheetId="17" hidden="1">#REF!</definedName>
    <definedName name="____KO2" hidden="1">#REF!</definedName>
    <definedName name="____LP1" localSheetId="13">'[5]부하(성남)'!#REF!</definedName>
    <definedName name="____LP1">'[6]부하(성남)'!#REF!</definedName>
    <definedName name="____LPB1" localSheetId="13">[7]부하계산서!#REF!</definedName>
    <definedName name="____LPB1">[8]부하계산서!#REF!</definedName>
    <definedName name="____LPK1" localSheetId="13">[7]부하계산서!#REF!</definedName>
    <definedName name="____LPK1">[8]부하계산서!#REF!</definedName>
    <definedName name="____LU1" localSheetId="13">'[5]부하(성남)'!#REF!</definedName>
    <definedName name="____LU1">'[6]부하(성남)'!#REF!</definedName>
    <definedName name="____LU2" localSheetId="13">'[5]부하(성남)'!#REF!</definedName>
    <definedName name="____LU2">'[6]부하(성남)'!#REF!</definedName>
    <definedName name="____LV01" localSheetId="13">'[5]부하(성남)'!#REF!</definedName>
    <definedName name="____LV01">'[6]부하(성남)'!#REF!</definedName>
    <definedName name="____NON1" localSheetId="13">#REF!</definedName>
    <definedName name="____NON1">#REF!</definedName>
    <definedName name="____PB1" localSheetId="13">#REF!</definedName>
    <definedName name="____PB1">#REF!</definedName>
    <definedName name="____PB2" localSheetId="13">#REF!</definedName>
    <definedName name="____PB2">#REF!</definedName>
    <definedName name="____PB3">#REF!</definedName>
    <definedName name="____q45" localSheetId="15" hidden="1">{"'용역비'!$A$4:$C$8"}</definedName>
    <definedName name="____q45" localSheetId="11" hidden="1">{"'용역비'!$A$4:$C$8"}</definedName>
    <definedName name="____q45" localSheetId="14" hidden="1">{"'용역비'!$A$4:$C$8"}</definedName>
    <definedName name="____q45" localSheetId="18" hidden="1">{"'용역비'!$A$4:$C$8"}</definedName>
    <definedName name="____q45" localSheetId="19" hidden="1">{"'용역비'!$A$4:$C$8"}</definedName>
    <definedName name="____q45" localSheetId="20" hidden="1">{"'용역비'!$A$4:$C$8"}</definedName>
    <definedName name="____q45" localSheetId="21" hidden="1">{"'용역비'!$A$4:$C$8"}</definedName>
    <definedName name="____q45" localSheetId="22" hidden="1">{"'용역비'!$A$4:$C$8"}</definedName>
    <definedName name="____q45" localSheetId="23" hidden="1">{"'용역비'!$A$4:$C$8"}</definedName>
    <definedName name="____q45" localSheetId="24" hidden="1">{"'용역비'!$A$4:$C$8"}</definedName>
    <definedName name="____q45" localSheetId="13" hidden="1">{"'용역비'!$A$4:$C$8"}</definedName>
    <definedName name="____q45" localSheetId="17" hidden="1">{"'용역비'!$A$4:$C$8"}</definedName>
    <definedName name="____q45" localSheetId="16" hidden="1">{"'용역비'!$A$4:$C$8"}</definedName>
    <definedName name="____q45" hidden="1">{"'용역비'!$A$4:$C$8"}</definedName>
    <definedName name="____SP01" localSheetId="13">[1]!____SP01</definedName>
    <definedName name="____SP01">[2]!____SP01</definedName>
    <definedName name="____SP02" localSheetId="13">[1]!____SP02</definedName>
    <definedName name="____SP02">[2]!____SP02</definedName>
    <definedName name="____SP03" localSheetId="13">[1]!____SP03</definedName>
    <definedName name="____SP03">[2]!____SP03</definedName>
    <definedName name="____SP04" localSheetId="13">[1]!____SP04</definedName>
    <definedName name="____SP04">[2]!____SP04</definedName>
    <definedName name="____SP05" localSheetId="13">[1]!____SP05</definedName>
    <definedName name="____SP05">[2]!____SP05</definedName>
    <definedName name="____SP06" localSheetId="13">[1]!____SP06</definedName>
    <definedName name="____SP06">[2]!____SP06</definedName>
    <definedName name="____SP07" localSheetId="13">[1]!____SP07</definedName>
    <definedName name="____SP07">[2]!____SP07</definedName>
    <definedName name="____SP08" localSheetId="13">[1]!____SP08</definedName>
    <definedName name="____SP08">[2]!____SP08</definedName>
    <definedName name="____SP09" localSheetId="13">[1]!____SP09</definedName>
    <definedName name="____SP09">[2]!____SP09</definedName>
    <definedName name="____SP10" localSheetId="13">[1]!____SP10</definedName>
    <definedName name="____SP10">[2]!____SP10</definedName>
    <definedName name="____SP11" localSheetId="13">[1]!____SP11</definedName>
    <definedName name="____SP11">[2]!____SP11</definedName>
    <definedName name="____SP12" localSheetId="13">[1]!____SP12</definedName>
    <definedName name="____SP12">[2]!____SP12</definedName>
    <definedName name="____SP13" localSheetId="13">[1]!____SP13</definedName>
    <definedName name="____SP13">[2]!____SP13</definedName>
    <definedName name="____SP14" localSheetId="13">[1]!____SP14</definedName>
    <definedName name="____SP14">[2]!____SP14</definedName>
    <definedName name="____SP15" localSheetId="13">[1]!____SP15</definedName>
    <definedName name="____SP15">[2]!____SP15</definedName>
    <definedName name="____SP16" localSheetId="13">[1]!____SP16</definedName>
    <definedName name="____SP16">[2]!____SP16</definedName>
    <definedName name="____SP17" localSheetId="13">[1]!____SP17</definedName>
    <definedName name="____SP17">[2]!____SP17</definedName>
    <definedName name="____SP18" localSheetId="13">[1]!____SP18</definedName>
    <definedName name="____SP18">[2]!____SP18</definedName>
    <definedName name="____SP19" localSheetId="13">[1]!____SP19</definedName>
    <definedName name="____SP19">[2]!____SP19</definedName>
    <definedName name="____SP20" localSheetId="13">[1]!____SP20</definedName>
    <definedName name="____SP20">[2]!____SP20</definedName>
    <definedName name="____SP21" localSheetId="13">[1]!____SP21</definedName>
    <definedName name="____SP21">[2]!____SP21</definedName>
    <definedName name="____SP22" localSheetId="13">[1]!____SP22</definedName>
    <definedName name="____SP22">[2]!____SP22</definedName>
    <definedName name="____SP23" localSheetId="13">[1]!____SP23</definedName>
    <definedName name="____SP23">[2]!____SP23</definedName>
    <definedName name="____SP24" localSheetId="13">[1]!____SP24</definedName>
    <definedName name="____SP24">[2]!____SP24</definedName>
    <definedName name="____SP25" localSheetId="13">[1]!____SP25</definedName>
    <definedName name="____SP25">[2]!____SP25</definedName>
    <definedName name="____SP26" localSheetId="13">[1]!____SP26</definedName>
    <definedName name="____SP26">[2]!____SP26</definedName>
    <definedName name="____SP27" localSheetId="13">[1]!____SP27</definedName>
    <definedName name="____SP27">[2]!____SP27</definedName>
    <definedName name="____SP28" localSheetId="13">[1]!____SP28</definedName>
    <definedName name="____SP28">[2]!____SP28</definedName>
    <definedName name="____SP29" localSheetId="13">[1]!____SP29</definedName>
    <definedName name="____SP29">[2]!____SP29</definedName>
    <definedName name="____SP30" localSheetId="13">[1]!____SP30</definedName>
    <definedName name="____SP30">[2]!____SP30</definedName>
    <definedName name="____SP31" localSheetId="13">[1]!____SP31</definedName>
    <definedName name="____SP31">[2]!____SP31</definedName>
    <definedName name="____SP32" localSheetId="13">[1]!____SP32</definedName>
    <definedName name="____SP32">[2]!____SP32</definedName>
    <definedName name="____SP33" localSheetId="13">[1]!____SP33</definedName>
    <definedName name="____SP33">[2]!____SP33</definedName>
    <definedName name="____SP34" localSheetId="13">[1]!____SP34</definedName>
    <definedName name="____SP34">[2]!____SP34</definedName>
    <definedName name="____SP35" localSheetId="13">[1]!____SP35</definedName>
    <definedName name="____SP35">[2]!____SP35</definedName>
    <definedName name="____SP36" localSheetId="13">[1]!____SP36</definedName>
    <definedName name="____SP36">[2]!____SP36</definedName>
    <definedName name="____SP37" localSheetId="13">[1]!____SP37</definedName>
    <definedName name="____SP37">[2]!____SP37</definedName>
    <definedName name="____SP38" localSheetId="13">[1]!____SP38</definedName>
    <definedName name="____SP38">[2]!____SP38</definedName>
    <definedName name="____SP39" localSheetId="13">[1]!____SP39</definedName>
    <definedName name="____SP39">[2]!____SP39</definedName>
    <definedName name="____SP40" localSheetId="13">[1]!____SP40</definedName>
    <definedName name="____SP40">[2]!____SP40</definedName>
    <definedName name="____SP41" localSheetId="13">[1]!____SP41</definedName>
    <definedName name="____SP41">[2]!____SP41</definedName>
    <definedName name="____SP42" localSheetId="13">[1]!____SP42</definedName>
    <definedName name="____SP42">[2]!____SP42</definedName>
    <definedName name="____SP43" localSheetId="13">[1]!____SP43</definedName>
    <definedName name="____SP43">[2]!____SP43</definedName>
    <definedName name="____SP44" localSheetId="13">[1]!____SP44</definedName>
    <definedName name="____SP44">[2]!____SP44</definedName>
    <definedName name="____SP45" localSheetId="13">[1]!____SP45</definedName>
    <definedName name="____SP45">[2]!____SP45</definedName>
    <definedName name="____SP46" localSheetId="13">[1]!____SP46</definedName>
    <definedName name="____SP46">[2]!____SP46</definedName>
    <definedName name="____SP47" localSheetId="13">[1]!____SP47</definedName>
    <definedName name="____SP47">[2]!____SP47</definedName>
    <definedName name="____SP48" localSheetId="13">[1]!____SP48</definedName>
    <definedName name="____SP48">[2]!____SP48</definedName>
    <definedName name="____SP49" localSheetId="13">[1]!____SP49</definedName>
    <definedName name="____SP49">[2]!____SP49</definedName>
    <definedName name="____SP50" localSheetId="13">[1]!____SP50</definedName>
    <definedName name="____SP50">[2]!____SP50</definedName>
    <definedName name="____SP51" localSheetId="13">[1]!____SP51</definedName>
    <definedName name="____SP51">[2]!____SP51</definedName>
    <definedName name="____SP52" localSheetId="13">[1]!____SP52</definedName>
    <definedName name="____SP52">[2]!____SP52</definedName>
    <definedName name="____SP53" localSheetId="13">[1]!____SP53</definedName>
    <definedName name="____SP53">[2]!____SP53</definedName>
    <definedName name="____SP54" localSheetId="13">[1]!____SP54</definedName>
    <definedName name="____SP54">[2]!____SP54</definedName>
    <definedName name="____SP55" localSheetId="13">[1]!____SP55</definedName>
    <definedName name="____SP55">[2]!____SP55</definedName>
    <definedName name="____SP56" localSheetId="13">[1]!____SP56</definedName>
    <definedName name="____SP56">[2]!____SP56</definedName>
    <definedName name="____SP57" localSheetId="13">[1]!____SP57</definedName>
    <definedName name="____SP57">[2]!____SP57</definedName>
    <definedName name="____SP58" localSheetId="13">[1]!____SP58</definedName>
    <definedName name="____SP58">[2]!____SP58</definedName>
    <definedName name="____SP59" localSheetId="13">[1]!____SP59</definedName>
    <definedName name="____SP59">[2]!____SP59</definedName>
    <definedName name="____SP60" localSheetId="13">[1]!____SP60</definedName>
    <definedName name="____SP60">[2]!____SP60</definedName>
    <definedName name="____SP61" localSheetId="13">[1]!____SP61</definedName>
    <definedName name="____SP61">[2]!____SP61</definedName>
    <definedName name="____SP62" localSheetId="13">[1]!____SP62</definedName>
    <definedName name="____SP62">[2]!____SP62</definedName>
    <definedName name="____SP63" localSheetId="13">[1]!____SP63</definedName>
    <definedName name="____SP63">[2]!____SP63</definedName>
    <definedName name="____SP64" localSheetId="13">[1]!____SP64</definedName>
    <definedName name="____SP64">[2]!____SP64</definedName>
    <definedName name="____SP65" localSheetId="13">[1]!____SP65</definedName>
    <definedName name="____SP65">[2]!____SP65</definedName>
    <definedName name="____SP66" localSheetId="13">[1]!____SP66</definedName>
    <definedName name="____SP66">[2]!____SP66</definedName>
    <definedName name="____SP67" localSheetId="13">[1]!____SP67</definedName>
    <definedName name="____SP67">[2]!____SP67</definedName>
    <definedName name="____SP68" localSheetId="13">[1]!____SP68</definedName>
    <definedName name="____SP68">[2]!____SP68</definedName>
    <definedName name="____SP69" localSheetId="13">[1]!____SP69</definedName>
    <definedName name="____SP69">[2]!____SP69</definedName>
    <definedName name="____SP70" localSheetId="13">[1]!____SP70</definedName>
    <definedName name="____SP70">[2]!____SP70</definedName>
    <definedName name="____ST93" localSheetId="13">#REF!</definedName>
    <definedName name="____ST93">#REF!</definedName>
    <definedName name="____SUB1" localSheetId="13">#REF!</definedName>
    <definedName name="____SUB1">#REF!</definedName>
    <definedName name="____SUB2" localSheetId="13">#REF!</definedName>
    <definedName name="____SUB2">#REF!</definedName>
    <definedName name="____SUB3">#REF!</definedName>
    <definedName name="____sub4">#REF!</definedName>
    <definedName name="____sub5">#REF!</definedName>
    <definedName name="____TOT1">#REF!</definedName>
    <definedName name="____TOT2">#REF!</definedName>
    <definedName name="____tt2">#REF!</definedName>
    <definedName name="____UP1" localSheetId="13">[7]부하계산서!#REF!</definedName>
    <definedName name="____UP1">[8]부하계산서!#REF!</definedName>
    <definedName name="____UP2" localSheetId="13">[7]부하계산서!#REF!</definedName>
    <definedName name="____UP2">[8]부하계산서!#REF!</definedName>
    <definedName name="___a2" localSheetId="15" hidden="1">{#N/A,#N/A,FALSE,"P.C.B"}</definedName>
    <definedName name="___a2" localSheetId="11" hidden="1">{#N/A,#N/A,FALSE,"P.C.B"}</definedName>
    <definedName name="___a2" localSheetId="14" hidden="1">{#N/A,#N/A,FALSE,"P.C.B"}</definedName>
    <definedName name="___a2" localSheetId="18" hidden="1">{#N/A,#N/A,FALSE,"P.C.B"}</definedName>
    <definedName name="___a2" localSheetId="19" hidden="1">{#N/A,#N/A,FALSE,"P.C.B"}</definedName>
    <definedName name="___a2" localSheetId="20" hidden="1">{#N/A,#N/A,FALSE,"P.C.B"}</definedName>
    <definedName name="___a2" localSheetId="21" hidden="1">{#N/A,#N/A,FALSE,"P.C.B"}</definedName>
    <definedName name="___a2" localSheetId="22" hidden="1">{#N/A,#N/A,FALSE,"P.C.B"}</definedName>
    <definedName name="___a2" localSheetId="23" hidden="1">{#N/A,#N/A,FALSE,"P.C.B"}</definedName>
    <definedName name="___a2" localSheetId="24" hidden="1">{#N/A,#N/A,FALSE,"P.C.B"}</definedName>
    <definedName name="___a2" localSheetId="13" hidden="1">{#N/A,#N/A,FALSE,"P.C.B"}</definedName>
    <definedName name="___a2" localSheetId="17" hidden="1">{#N/A,#N/A,FALSE,"P.C.B"}</definedName>
    <definedName name="___a2" localSheetId="16" hidden="1">{#N/A,#N/A,FALSE,"P.C.B"}</definedName>
    <definedName name="___a2" hidden="1">{#N/A,#N/A,FALSE,"P.C.B"}</definedName>
    <definedName name="___AMT1" localSheetId="13">#REF!</definedName>
    <definedName name="___AMT1">#REF!</definedName>
    <definedName name="___AMT2" localSheetId="13">#REF!</definedName>
    <definedName name="___AMT2">#REF!</definedName>
    <definedName name="___AMT3" localSheetId="13">#REF!</definedName>
    <definedName name="___AMT3">#REF!</definedName>
    <definedName name="___B140007">#REF!</definedName>
    <definedName name="___ju2">#REF!</definedName>
    <definedName name="___key2" localSheetId="11" hidden="1">#REF!</definedName>
    <definedName name="___key2" hidden="1">#REF!</definedName>
    <definedName name="___key24" localSheetId="17" hidden="1">#REF!</definedName>
    <definedName name="___key24" hidden="1">#REF!</definedName>
    <definedName name="___KK59" localSheetId="13">[3]노임단가!#REF!</definedName>
    <definedName name="___KK59">[4]노임단가!#REF!</definedName>
    <definedName name="___KO2" localSheetId="15" hidden="1">#REF!</definedName>
    <definedName name="___KO2" localSheetId="18" hidden="1">#REF!</definedName>
    <definedName name="___KO2" localSheetId="19" hidden="1">#REF!</definedName>
    <definedName name="___KO2" localSheetId="20" hidden="1">#REF!</definedName>
    <definedName name="___KO2" localSheetId="21" hidden="1">#REF!</definedName>
    <definedName name="___KO2" localSheetId="22" hidden="1">#REF!</definedName>
    <definedName name="___KO2" localSheetId="23" hidden="1">#REF!</definedName>
    <definedName name="___KO2" localSheetId="24" hidden="1">#REF!</definedName>
    <definedName name="___KO2" localSheetId="13" hidden="1">#REF!</definedName>
    <definedName name="___KO2" localSheetId="17" hidden="1">#REF!</definedName>
    <definedName name="___KO2" hidden="1">#REF!</definedName>
    <definedName name="___LP1" localSheetId="13">'[5]부하(성남)'!#REF!</definedName>
    <definedName name="___LP1">'[6]부하(성남)'!#REF!</definedName>
    <definedName name="___LPB1" localSheetId="13">[7]부하계산서!#REF!</definedName>
    <definedName name="___LPB1">[8]부하계산서!#REF!</definedName>
    <definedName name="___LPK1" localSheetId="13">[7]부하계산서!#REF!</definedName>
    <definedName name="___LPK1">[8]부하계산서!#REF!</definedName>
    <definedName name="___LU1" localSheetId="13">'[5]부하(성남)'!#REF!</definedName>
    <definedName name="___LU1">'[6]부하(성남)'!#REF!</definedName>
    <definedName name="___LU2" localSheetId="13">'[5]부하(성남)'!#REF!</definedName>
    <definedName name="___LU2">'[6]부하(성남)'!#REF!</definedName>
    <definedName name="___LV01" localSheetId="13">'[5]부하(성남)'!#REF!</definedName>
    <definedName name="___LV01">'[6]부하(성남)'!#REF!</definedName>
    <definedName name="___PB1" localSheetId="13">#REF!</definedName>
    <definedName name="___PB1">#REF!</definedName>
    <definedName name="___PB2" localSheetId="13">#REF!</definedName>
    <definedName name="___PB2">#REF!</definedName>
    <definedName name="___PB3" localSheetId="13">#REF!</definedName>
    <definedName name="___PB3">#REF!</definedName>
    <definedName name="___q45" localSheetId="15" hidden="1">{"'용역비'!$A$4:$C$8"}</definedName>
    <definedName name="___q45" localSheetId="11" hidden="1">{"'용역비'!$A$4:$C$8"}</definedName>
    <definedName name="___q45" localSheetId="14" hidden="1">{"'용역비'!$A$4:$C$8"}</definedName>
    <definedName name="___q45" localSheetId="18" hidden="1">{"'용역비'!$A$4:$C$8"}</definedName>
    <definedName name="___q45" localSheetId="19" hidden="1">{"'용역비'!$A$4:$C$8"}</definedName>
    <definedName name="___q45" localSheetId="20" hidden="1">{"'용역비'!$A$4:$C$8"}</definedName>
    <definedName name="___q45" localSheetId="21" hidden="1">{"'용역비'!$A$4:$C$8"}</definedName>
    <definedName name="___q45" localSheetId="22" hidden="1">{"'용역비'!$A$4:$C$8"}</definedName>
    <definedName name="___q45" localSheetId="23" hidden="1">{"'용역비'!$A$4:$C$8"}</definedName>
    <definedName name="___q45" localSheetId="24" hidden="1">{"'용역비'!$A$4:$C$8"}</definedName>
    <definedName name="___q45" localSheetId="13" hidden="1">{"'용역비'!$A$4:$C$8"}</definedName>
    <definedName name="___q45" localSheetId="17" hidden="1">{"'용역비'!$A$4:$C$8"}</definedName>
    <definedName name="___q45" localSheetId="16" hidden="1">{"'용역비'!$A$4:$C$8"}</definedName>
    <definedName name="___q45" hidden="1">{"'용역비'!$A$4:$C$8"}</definedName>
    <definedName name="___SF1">#REF!</definedName>
    <definedName name="___SP01" localSheetId="13">[1]!___SP01</definedName>
    <definedName name="___SP01">[2]!___SP01</definedName>
    <definedName name="___SP02" localSheetId="13">[1]!___SP02</definedName>
    <definedName name="___SP02">[2]!___SP02</definedName>
    <definedName name="___SP03" localSheetId="13">[1]!___SP03</definedName>
    <definedName name="___SP03">[2]!___SP03</definedName>
    <definedName name="___SP04" localSheetId="13">[1]!___SP04</definedName>
    <definedName name="___SP04">[2]!___SP04</definedName>
    <definedName name="___SP05" localSheetId="13">[1]!___SP05</definedName>
    <definedName name="___SP05">[2]!___SP05</definedName>
    <definedName name="___SP06" localSheetId="13">[1]!___SP06</definedName>
    <definedName name="___SP06">[2]!___SP06</definedName>
    <definedName name="___SP07" localSheetId="13">[1]!___SP07</definedName>
    <definedName name="___SP07">[2]!___SP07</definedName>
    <definedName name="___SP08" localSheetId="13">[1]!___SP08</definedName>
    <definedName name="___SP08">[2]!___SP08</definedName>
    <definedName name="___SP09" localSheetId="13">[1]!___SP09</definedName>
    <definedName name="___SP09">[2]!___SP09</definedName>
    <definedName name="___SP10" localSheetId="13">[1]!___SP10</definedName>
    <definedName name="___SP10">[2]!___SP10</definedName>
    <definedName name="___SP11" localSheetId="13">[1]!___SP11</definedName>
    <definedName name="___SP11">[2]!___SP11</definedName>
    <definedName name="___SP12" localSheetId="13">[1]!___SP12</definedName>
    <definedName name="___SP12">[2]!___SP12</definedName>
    <definedName name="___SP13" localSheetId="13">[1]!___SP13</definedName>
    <definedName name="___SP13">[2]!___SP13</definedName>
    <definedName name="___SP14" localSheetId="13">[1]!___SP14</definedName>
    <definedName name="___SP14">[2]!___SP14</definedName>
    <definedName name="___SP15" localSheetId="13">[1]!___SP15</definedName>
    <definedName name="___SP15">[2]!___SP15</definedName>
    <definedName name="___SP16" localSheetId="13">[1]!___SP16</definedName>
    <definedName name="___SP16">[2]!___SP16</definedName>
    <definedName name="___SP17" localSheetId="13">[1]!___SP17</definedName>
    <definedName name="___SP17">[2]!___SP17</definedName>
    <definedName name="___SP18" localSheetId="13">[1]!___SP18</definedName>
    <definedName name="___SP18">[2]!___SP18</definedName>
    <definedName name="___SP19" localSheetId="13">[1]!___SP19</definedName>
    <definedName name="___SP19">[2]!___SP19</definedName>
    <definedName name="___SP20" localSheetId="13">[1]!___SP20</definedName>
    <definedName name="___SP20">[2]!___SP20</definedName>
    <definedName name="___SP21" localSheetId="13">[1]!___SP21</definedName>
    <definedName name="___SP21">[2]!___SP21</definedName>
    <definedName name="___SP22" localSheetId="13">[1]!___SP22</definedName>
    <definedName name="___SP22">[2]!___SP22</definedName>
    <definedName name="___SP23" localSheetId="13">[1]!___SP23</definedName>
    <definedName name="___SP23">[2]!___SP23</definedName>
    <definedName name="___SP24" localSheetId="13">[1]!___SP24</definedName>
    <definedName name="___SP24">[2]!___SP24</definedName>
    <definedName name="___SP25" localSheetId="13">[1]!___SP25</definedName>
    <definedName name="___SP25">[2]!___SP25</definedName>
    <definedName name="___SP26" localSheetId="13">[1]!___SP26</definedName>
    <definedName name="___SP26">[2]!___SP26</definedName>
    <definedName name="___SP27" localSheetId="13">[1]!___SP27</definedName>
    <definedName name="___SP27">[2]!___SP27</definedName>
    <definedName name="___SP28" localSheetId="13">[1]!___SP28</definedName>
    <definedName name="___SP28">[2]!___SP28</definedName>
    <definedName name="___SP29" localSheetId="13">[1]!___SP29</definedName>
    <definedName name="___SP29">[2]!___SP29</definedName>
    <definedName name="___SP30" localSheetId="13">[1]!___SP30</definedName>
    <definedName name="___SP30">[2]!___SP30</definedName>
    <definedName name="___SP31" localSheetId="13">[1]!___SP31</definedName>
    <definedName name="___SP31">[2]!___SP31</definedName>
    <definedName name="___SP32" localSheetId="13">[1]!___SP32</definedName>
    <definedName name="___SP32">[2]!___SP32</definedName>
    <definedName name="___SP33" localSheetId="13">[1]!___SP33</definedName>
    <definedName name="___SP33">[2]!___SP33</definedName>
    <definedName name="___SP34" localSheetId="13">[1]!___SP34</definedName>
    <definedName name="___SP34">[2]!___SP34</definedName>
    <definedName name="___SP35" localSheetId="13">[1]!___SP35</definedName>
    <definedName name="___SP35">[2]!___SP35</definedName>
    <definedName name="___SP36" localSheetId="13">[1]!___SP36</definedName>
    <definedName name="___SP36">[2]!___SP36</definedName>
    <definedName name="___SP37" localSheetId="13">[1]!___SP37</definedName>
    <definedName name="___SP37">[2]!___SP37</definedName>
    <definedName name="___SP38" localSheetId="13">[1]!___SP38</definedName>
    <definedName name="___SP38">[2]!___SP38</definedName>
    <definedName name="___SP39" localSheetId="13">[1]!___SP39</definedName>
    <definedName name="___SP39">[2]!___SP39</definedName>
    <definedName name="___SP40" localSheetId="13">[1]!___SP40</definedName>
    <definedName name="___SP40">[2]!___SP40</definedName>
    <definedName name="___SP41" localSheetId="13">[1]!___SP41</definedName>
    <definedName name="___SP41">[2]!___SP41</definedName>
    <definedName name="___SP42" localSheetId="13">[1]!___SP42</definedName>
    <definedName name="___SP42">[2]!___SP42</definedName>
    <definedName name="___SP43" localSheetId="13">[1]!___SP43</definedName>
    <definedName name="___SP43">[2]!___SP43</definedName>
    <definedName name="___SP44" localSheetId="13">[1]!___SP44</definedName>
    <definedName name="___SP44">[2]!___SP44</definedName>
    <definedName name="___SP45" localSheetId="13">[1]!___SP45</definedName>
    <definedName name="___SP45">[2]!___SP45</definedName>
    <definedName name="___SP46" localSheetId="13">[1]!___SP46</definedName>
    <definedName name="___SP46">[2]!___SP46</definedName>
    <definedName name="___SP47" localSheetId="13">[1]!___SP47</definedName>
    <definedName name="___SP47">[2]!___SP47</definedName>
    <definedName name="___SP48" localSheetId="13">[1]!___SP48</definedName>
    <definedName name="___SP48">[2]!___SP48</definedName>
    <definedName name="___SP49" localSheetId="13">[1]!___SP49</definedName>
    <definedName name="___SP49">[2]!___SP49</definedName>
    <definedName name="___SP50" localSheetId="13">[1]!___SP50</definedName>
    <definedName name="___SP50">[2]!___SP50</definedName>
    <definedName name="___SP51" localSheetId="13">[1]!___SP51</definedName>
    <definedName name="___SP51">[2]!___SP51</definedName>
    <definedName name="___SP52" localSheetId="13">[1]!___SP52</definedName>
    <definedName name="___SP52">[2]!___SP52</definedName>
    <definedName name="___SP53" localSheetId="13">[1]!___SP53</definedName>
    <definedName name="___SP53">[2]!___SP53</definedName>
    <definedName name="___SP54" localSheetId="13">[1]!___SP54</definedName>
    <definedName name="___SP54">[2]!___SP54</definedName>
    <definedName name="___SP55" localSheetId="13">[1]!___SP55</definedName>
    <definedName name="___SP55">[2]!___SP55</definedName>
    <definedName name="___SP56" localSheetId="13">[1]!___SP56</definedName>
    <definedName name="___SP56">[2]!___SP56</definedName>
    <definedName name="___SP57" localSheetId="13">[1]!___SP57</definedName>
    <definedName name="___SP57">[2]!___SP57</definedName>
    <definedName name="___SP58" localSheetId="13">[1]!___SP58</definedName>
    <definedName name="___SP58">[2]!___SP58</definedName>
    <definedName name="___SP59" localSheetId="13">[1]!___SP59</definedName>
    <definedName name="___SP59">[2]!___SP59</definedName>
    <definedName name="___SP60" localSheetId="13">[1]!___SP60</definedName>
    <definedName name="___SP60">[2]!___SP60</definedName>
    <definedName name="___SP61" localSheetId="13">[1]!___SP61</definedName>
    <definedName name="___SP61">[2]!___SP61</definedName>
    <definedName name="___SP62" localSheetId="13">[1]!___SP62</definedName>
    <definedName name="___SP62">[2]!___SP62</definedName>
    <definedName name="___SP63" localSheetId="13">[1]!___SP63</definedName>
    <definedName name="___SP63">[2]!___SP63</definedName>
    <definedName name="___SP64" localSheetId="13">[1]!___SP64</definedName>
    <definedName name="___SP64">[2]!___SP64</definedName>
    <definedName name="___SP65" localSheetId="13">[1]!___SP65</definedName>
    <definedName name="___SP65">[2]!___SP65</definedName>
    <definedName name="___SP66" localSheetId="13">[1]!___SP66</definedName>
    <definedName name="___SP66">[2]!___SP66</definedName>
    <definedName name="___SP67" localSheetId="13">[1]!___SP67</definedName>
    <definedName name="___SP67">[2]!___SP67</definedName>
    <definedName name="___SP68" localSheetId="13">[1]!___SP68</definedName>
    <definedName name="___SP68">[2]!___SP68</definedName>
    <definedName name="___SP69" localSheetId="13">[1]!___SP69</definedName>
    <definedName name="___SP69">[2]!___SP69</definedName>
    <definedName name="___SP70" localSheetId="13">[1]!___SP70</definedName>
    <definedName name="___SP70">[2]!___SP70</definedName>
    <definedName name="___ST93" localSheetId="13">#REF!</definedName>
    <definedName name="___ST93">#REF!</definedName>
    <definedName name="___SUB1" localSheetId="13">#REF!</definedName>
    <definedName name="___SUB1">#REF!</definedName>
    <definedName name="___SUB2" localSheetId="13">#REF!</definedName>
    <definedName name="___SUB2">#REF!</definedName>
    <definedName name="___SUB3">#REF!</definedName>
    <definedName name="___sub4">#REF!</definedName>
    <definedName name="___sub5">#REF!</definedName>
    <definedName name="___TCH02">#N/A</definedName>
    <definedName name="___tt2" localSheetId="13">#REF!</definedName>
    <definedName name="___tt2">#REF!</definedName>
    <definedName name="___UP1" localSheetId="13">[7]부하계산서!#REF!</definedName>
    <definedName name="___UP1">[8]부하계산서!#REF!</definedName>
    <definedName name="___UP2" localSheetId="13">[7]부하계산서!#REF!</definedName>
    <definedName name="___UP2">[8]부하계산서!#REF!</definedName>
    <definedName name="__1">[9]I一般比!#REF!</definedName>
    <definedName name="__1_1주프로그램질의" localSheetId="13">#REF!</definedName>
    <definedName name="__1_1주프로그램질의">#REF!</definedName>
    <definedName name="__123Graph_A" localSheetId="15" hidden="1">[10]금융비용!#REF!</definedName>
    <definedName name="__123Graph_A" localSheetId="11" hidden="1">[11]금융비용!#REF!</definedName>
    <definedName name="__123Graph_A" localSheetId="14" hidden="1">[11]금융비용!#REF!</definedName>
    <definedName name="__123Graph_A" localSheetId="18" hidden="1">[11]금융비용!#REF!</definedName>
    <definedName name="__123Graph_A" localSheetId="19" hidden="1">[11]금융비용!#REF!</definedName>
    <definedName name="__123Graph_A" localSheetId="20" hidden="1">[11]금융비용!#REF!</definedName>
    <definedName name="__123Graph_A" localSheetId="21" hidden="1">[11]금융비용!#REF!</definedName>
    <definedName name="__123Graph_A" localSheetId="22" hidden="1">[11]금융비용!#REF!</definedName>
    <definedName name="__123Graph_A" localSheetId="23" hidden="1">[11]금융비용!#REF!</definedName>
    <definedName name="__123Graph_A" localSheetId="24" hidden="1">[11]금융비용!#REF!</definedName>
    <definedName name="__123Graph_A" localSheetId="13" hidden="1">[11]금융비용!#REF!</definedName>
    <definedName name="__123Graph_A" localSheetId="17" hidden="1">[11]금융비용!#REF!</definedName>
    <definedName name="__123Graph_A" localSheetId="16" hidden="1">[11]금융비용!#REF!</definedName>
    <definedName name="__123Graph_A" hidden="1">[10]금융비용!#REF!</definedName>
    <definedName name="__123Graph_A그래프2" localSheetId="15" hidden="1">#REF!</definedName>
    <definedName name="__123Graph_A그래프2" localSheetId="18" hidden="1">#REF!</definedName>
    <definedName name="__123Graph_A그래프2" localSheetId="19" hidden="1">#REF!</definedName>
    <definedName name="__123Graph_A그래프2" localSheetId="20" hidden="1">#REF!</definedName>
    <definedName name="__123Graph_A그래프2" localSheetId="21" hidden="1">#REF!</definedName>
    <definedName name="__123Graph_A그래프2" localSheetId="22" hidden="1">#REF!</definedName>
    <definedName name="__123Graph_A그래프2" localSheetId="23" hidden="1">#REF!</definedName>
    <definedName name="__123Graph_A그래프2" localSheetId="24" hidden="1">#REF!</definedName>
    <definedName name="__123Graph_A그래프2" localSheetId="13" hidden="1">#REF!</definedName>
    <definedName name="__123Graph_A그래프2" localSheetId="17" hidden="1">#REF!</definedName>
    <definedName name="__123Graph_A그래프2" hidden="1">#REF!</definedName>
    <definedName name="__123Graph_B" localSheetId="15" hidden="1">#REF!</definedName>
    <definedName name="__123Graph_B" localSheetId="24" hidden="1">#REF!</definedName>
    <definedName name="__123Graph_B" localSheetId="17" hidden="1">#REF!</definedName>
    <definedName name="__123Graph_B" hidden="1">#REF!</definedName>
    <definedName name="__123Graph_B그래프2" localSheetId="15" hidden="1">#REF!</definedName>
    <definedName name="__123Graph_B그래프2" localSheetId="24" hidden="1">#REF!</definedName>
    <definedName name="__123Graph_B그래프2" localSheetId="17" hidden="1">#REF!</definedName>
    <definedName name="__123Graph_B그래프2" hidden="1">#REF!</definedName>
    <definedName name="__123Graph_C" localSheetId="17" hidden="1">#REF!</definedName>
    <definedName name="__123Graph_C" hidden="1">#REF!</definedName>
    <definedName name="__123Graph_X" localSheetId="15" hidden="1">[10]금융비용!#REF!</definedName>
    <definedName name="__123Graph_X" localSheetId="11" hidden="1">[11]금융비용!#REF!</definedName>
    <definedName name="__123Graph_X" localSheetId="14" hidden="1">[11]금융비용!#REF!</definedName>
    <definedName name="__123Graph_X" localSheetId="18" hidden="1">[11]금융비용!#REF!</definedName>
    <definedName name="__123Graph_X" localSheetId="19" hidden="1">[11]금융비용!#REF!</definedName>
    <definedName name="__123Graph_X" localSheetId="20" hidden="1">[11]금융비용!#REF!</definedName>
    <definedName name="__123Graph_X" localSheetId="21" hidden="1">[11]금융비용!#REF!</definedName>
    <definedName name="__123Graph_X" localSheetId="22" hidden="1">[11]금융비용!#REF!</definedName>
    <definedName name="__123Graph_X" localSheetId="23" hidden="1">[11]금융비용!#REF!</definedName>
    <definedName name="__123Graph_X" localSheetId="24" hidden="1">[11]금융비용!#REF!</definedName>
    <definedName name="__123Graph_X" localSheetId="13" hidden="1">[11]금융비용!#REF!</definedName>
    <definedName name="__123Graph_X" localSheetId="17" hidden="1">[11]금융비용!#REF!</definedName>
    <definedName name="__123Graph_X" localSheetId="16" hidden="1">[11]금융비용!#REF!</definedName>
    <definedName name="__123Graph_X" hidden="1">[10]금융비용!#REF!</definedName>
    <definedName name="__123Graph_X그래프2" localSheetId="15" hidden="1">#REF!</definedName>
    <definedName name="__123Graph_X그래프2" localSheetId="18" hidden="1">#REF!</definedName>
    <definedName name="__123Graph_X그래프2" localSheetId="19" hidden="1">#REF!</definedName>
    <definedName name="__123Graph_X그래프2" localSheetId="20" hidden="1">#REF!</definedName>
    <definedName name="__123Graph_X그래프2" localSheetId="21" hidden="1">#REF!</definedName>
    <definedName name="__123Graph_X그래프2" localSheetId="22" hidden="1">#REF!</definedName>
    <definedName name="__123Graph_X그래프2" localSheetId="23" hidden="1">#REF!</definedName>
    <definedName name="__123Graph_X그래프2" localSheetId="24" hidden="1">#REF!</definedName>
    <definedName name="__123Graph_X그래프2" localSheetId="13" hidden="1">#REF!</definedName>
    <definedName name="__123Graph_X그래프2" localSheetId="17" hidden="1">#REF!</definedName>
    <definedName name="__123Graph_X그래프2" hidden="1">#REF!</definedName>
    <definedName name="__1a1_" localSheetId="15" hidden="1">#REF!</definedName>
    <definedName name="__1a1_" localSheetId="24" hidden="1">#REF!</definedName>
    <definedName name="__1a1_" localSheetId="17" hidden="1">#REF!</definedName>
    <definedName name="__1a1_" hidden="1">#REF!</definedName>
    <definedName name="__2a1_" localSheetId="15" hidden="1">#REF!</definedName>
    <definedName name="__2a1_" localSheetId="24" hidden="1">#REF!</definedName>
    <definedName name="__2a1_" localSheetId="17" hidden="1">#REF!</definedName>
    <definedName name="__2a1_" hidden="1">#REF!</definedName>
    <definedName name="__AMT1">#REF!</definedName>
    <definedName name="__AMT2">#REF!</definedName>
    <definedName name="__AMT3">#REF!</definedName>
    <definedName name="__B140007">#REF!</definedName>
    <definedName name="__IntlFixup" hidden="1">TRUE</definedName>
    <definedName name="__JJ1" localSheetId="13">#REF!</definedName>
    <definedName name="__JJ1">#REF!</definedName>
    <definedName name="__ju2" localSheetId="13">#REF!</definedName>
    <definedName name="__ju2">#REF!</definedName>
    <definedName name="__key2" localSheetId="17" hidden="1">#REF!</definedName>
    <definedName name="__key2" hidden="1">#REF!</definedName>
    <definedName name="__KK59" localSheetId="13">[3]노임단가!#REF!</definedName>
    <definedName name="__KK59">[4]노임단가!#REF!</definedName>
    <definedName name="__kkk1" localSheetId="13">#REF!</definedName>
    <definedName name="__kkk1">#REF!</definedName>
    <definedName name="__KO2" localSheetId="15" hidden="1">#REF!</definedName>
    <definedName name="__KO2" localSheetId="24" hidden="1">#REF!</definedName>
    <definedName name="__KO2" localSheetId="17" hidden="1">#REF!</definedName>
    <definedName name="__KO2" hidden="1">#REF!</definedName>
    <definedName name="__kwy1" localSheetId="15" hidden="1">{#N/A,#N/A,FALSE,"ALM-ASISC"}</definedName>
    <definedName name="__kwy1" localSheetId="18" hidden="1">{#N/A,#N/A,FALSE,"ALM-ASISC"}</definedName>
    <definedName name="__kwy1" localSheetId="19" hidden="1">{#N/A,#N/A,FALSE,"ALM-ASISC"}</definedName>
    <definedName name="__kwy1" localSheetId="20" hidden="1">{#N/A,#N/A,FALSE,"ALM-ASISC"}</definedName>
    <definedName name="__kwy1" localSheetId="21" hidden="1">{#N/A,#N/A,FALSE,"ALM-ASISC"}</definedName>
    <definedName name="__kwy1" localSheetId="22" hidden="1">{#N/A,#N/A,FALSE,"ALM-ASISC"}</definedName>
    <definedName name="__kwy1" localSheetId="23" hidden="1">{#N/A,#N/A,FALSE,"ALM-ASISC"}</definedName>
    <definedName name="__kwy1" localSheetId="24" hidden="1">{#N/A,#N/A,FALSE,"ALM-ASISC"}</definedName>
    <definedName name="__kwy1" localSheetId="13" hidden="1">{#N/A,#N/A,FALSE,"ALM-ASISC"}</definedName>
    <definedName name="__kwy1" localSheetId="17" hidden="1">{#N/A,#N/A,FALSE,"ALM-ASISC"}</definedName>
    <definedName name="__kwy1" localSheetId="16" hidden="1">{#N/A,#N/A,FALSE,"ALM-ASISC"}</definedName>
    <definedName name="__kwy1" hidden="1">{#N/A,#N/A,FALSE,"ALM-ASISC"}</definedName>
    <definedName name="__LP1" localSheetId="13">'[5]부하(성남)'!#REF!</definedName>
    <definedName name="__LP1">'[6]부하(성남)'!#REF!</definedName>
    <definedName name="__LPB1" localSheetId="13">[7]부하계산서!#REF!</definedName>
    <definedName name="__LPB1">[8]부하계산서!#REF!</definedName>
    <definedName name="__LPK1" localSheetId="13">[7]부하계산서!#REF!</definedName>
    <definedName name="__LPK1">[8]부하계산서!#REF!</definedName>
    <definedName name="__LU1" localSheetId="13">'[5]부하(성남)'!#REF!</definedName>
    <definedName name="__LU1">'[6]부하(성남)'!#REF!</definedName>
    <definedName name="__LU2" localSheetId="13">'[5]부하(성남)'!#REF!</definedName>
    <definedName name="__LU2">'[6]부하(성남)'!#REF!</definedName>
    <definedName name="__LV01" localSheetId="13">'[5]부하(성남)'!#REF!</definedName>
    <definedName name="__LV01">'[6]부하(성남)'!#REF!</definedName>
    <definedName name="__NON2">#N/A</definedName>
    <definedName name="__PB1" localSheetId="13">#REF!</definedName>
    <definedName name="__PB1">#REF!</definedName>
    <definedName name="__PB2" localSheetId="13">#REF!</definedName>
    <definedName name="__PB2">#REF!</definedName>
    <definedName name="__PB3" localSheetId="13">#REF!</definedName>
    <definedName name="__PB3">#REF!</definedName>
    <definedName name="__PRN2">#REF!</definedName>
    <definedName name="__PRN3">#REF!</definedName>
    <definedName name="__PRN4">#REF!</definedName>
    <definedName name="__PRN6">#REF!</definedName>
    <definedName name="__PRN7">#REF!</definedName>
    <definedName name="__q45" localSheetId="15" hidden="1">{"'용역비'!$A$4:$C$8"}</definedName>
    <definedName name="__q45" localSheetId="11" hidden="1">{"'용역비'!$A$4:$C$8"}</definedName>
    <definedName name="__q45" localSheetId="14" hidden="1">{"'용역비'!$A$4:$C$8"}</definedName>
    <definedName name="__q45" localSheetId="18" hidden="1">{"'용역비'!$A$4:$C$8"}</definedName>
    <definedName name="__q45" localSheetId="19" hidden="1">{"'용역비'!$A$4:$C$8"}</definedName>
    <definedName name="__q45" localSheetId="20" hidden="1">{"'용역비'!$A$4:$C$8"}</definedName>
    <definedName name="__q45" localSheetId="21" hidden="1">{"'용역비'!$A$4:$C$8"}</definedName>
    <definedName name="__q45" localSheetId="22" hidden="1">{"'용역비'!$A$4:$C$8"}</definedName>
    <definedName name="__q45" localSheetId="23" hidden="1">{"'용역비'!$A$4:$C$8"}</definedName>
    <definedName name="__q45" localSheetId="24" hidden="1">{"'용역비'!$A$4:$C$8"}</definedName>
    <definedName name="__q45" localSheetId="13" hidden="1">{"'용역비'!$A$4:$C$8"}</definedName>
    <definedName name="__q45" localSheetId="17" hidden="1">{"'용역비'!$A$4:$C$8"}</definedName>
    <definedName name="__q45" localSheetId="16" hidden="1">{"'용역비'!$A$4:$C$8"}</definedName>
    <definedName name="__q45" hidden="1">{"'용역비'!$A$4:$C$8"}</definedName>
    <definedName name="__RVD100">#REF!</definedName>
    <definedName name="__RVD150">#REF!</definedName>
    <definedName name="__RVD200">#REF!</definedName>
    <definedName name="__RVD250">#REF!</definedName>
    <definedName name="__RVD300">#REF!</definedName>
    <definedName name="__RVD50">#REF!</definedName>
    <definedName name="__SF1">#REF!</definedName>
    <definedName name="__SH2">#N/A</definedName>
    <definedName name="__SH3">#N/A</definedName>
    <definedName name="__SP01" localSheetId="13">[1]!__SP01</definedName>
    <definedName name="__SP01">[2]!__SP01</definedName>
    <definedName name="__SP02" localSheetId="13">[1]!__SP02</definedName>
    <definedName name="__SP02">[2]!__SP02</definedName>
    <definedName name="__SP03" localSheetId="13">[1]!__SP03</definedName>
    <definedName name="__SP03">[2]!__SP03</definedName>
    <definedName name="__SP05" localSheetId="13">[1]!__SP05</definedName>
    <definedName name="__SP05">[2]!__SP05</definedName>
    <definedName name="__SP06" localSheetId="13">[1]!__SP06</definedName>
    <definedName name="__SP06">[2]!__SP06</definedName>
    <definedName name="__SP07" localSheetId="13">[1]!__SP07</definedName>
    <definedName name="__SP07">[2]!__SP07</definedName>
    <definedName name="__SP08" localSheetId="13">[1]!__SP08</definedName>
    <definedName name="__SP08">[2]!__SP08</definedName>
    <definedName name="__SP10" localSheetId="13">[1]!__SP10</definedName>
    <definedName name="__SP10">[2]!__SP10</definedName>
    <definedName name="__SP11" localSheetId="13">[1]!__SP11</definedName>
    <definedName name="__SP11">[2]!__SP11</definedName>
    <definedName name="__SP12" localSheetId="13">[1]!__SP12</definedName>
    <definedName name="__SP12">[2]!__SP12</definedName>
    <definedName name="__SP13" localSheetId="13">[1]!__SP13</definedName>
    <definedName name="__SP13">[2]!__SP13</definedName>
    <definedName name="__SP14" localSheetId="13">[1]!__SP14</definedName>
    <definedName name="__SP14">[2]!__SP14</definedName>
    <definedName name="__SP15" localSheetId="13">[1]!__SP15</definedName>
    <definedName name="__SP15">[2]!__SP15</definedName>
    <definedName name="__SP16" localSheetId="13">[1]!__SP16</definedName>
    <definedName name="__SP16">[2]!__SP16</definedName>
    <definedName name="__SP17" localSheetId="13">[1]!__SP17</definedName>
    <definedName name="__SP17">[2]!__SP17</definedName>
    <definedName name="__SP18" localSheetId="13">[1]!__SP18</definedName>
    <definedName name="__SP18">[2]!__SP18</definedName>
    <definedName name="__SP19" localSheetId="13">[1]!__SP19</definedName>
    <definedName name="__SP19">[2]!__SP19</definedName>
    <definedName name="__SP20" localSheetId="13">[1]!__SP20</definedName>
    <definedName name="__SP20">[2]!__SP20</definedName>
    <definedName name="__SP21" localSheetId="13">[1]!__SP21</definedName>
    <definedName name="__SP21">[2]!__SP21</definedName>
    <definedName name="__SP22" localSheetId="13">[1]!__SP22</definedName>
    <definedName name="__SP22">[2]!__SP22</definedName>
    <definedName name="__SP23" localSheetId="13">[1]!__SP23</definedName>
    <definedName name="__SP23">[2]!__SP23</definedName>
    <definedName name="__SP24" localSheetId="13">[1]!__SP24</definedName>
    <definedName name="__SP24">[2]!__SP24</definedName>
    <definedName name="__SP25" localSheetId="13">[1]!__SP25</definedName>
    <definedName name="__SP25">[2]!__SP25</definedName>
    <definedName name="__SP26" localSheetId="13">[1]!__SP26</definedName>
    <definedName name="__SP26">[2]!__SP26</definedName>
    <definedName name="__SP27" localSheetId="13">[1]!__SP27</definedName>
    <definedName name="__SP27">[2]!__SP27</definedName>
    <definedName name="__SP28" localSheetId="13">[1]!__SP28</definedName>
    <definedName name="__SP28">[2]!__SP28</definedName>
    <definedName name="__SP29" localSheetId="13">[1]!__SP29</definedName>
    <definedName name="__SP29">[2]!__SP29</definedName>
    <definedName name="__SP30" localSheetId="13">[1]!__SP30</definedName>
    <definedName name="__SP30">[2]!__SP30</definedName>
    <definedName name="__SP31" localSheetId="13">[1]!__SP31</definedName>
    <definedName name="__SP31">[2]!__SP31</definedName>
    <definedName name="__SP32" localSheetId="13">[1]!__SP32</definedName>
    <definedName name="__SP32">[2]!__SP32</definedName>
    <definedName name="__SP33" localSheetId="13">[1]!__SP33</definedName>
    <definedName name="__SP33">[2]!__SP33</definedName>
    <definedName name="__SP34" localSheetId="13">[1]!__SP34</definedName>
    <definedName name="__SP34">[2]!__SP34</definedName>
    <definedName name="__SP35" localSheetId="13">[1]!__SP35</definedName>
    <definedName name="__SP35">[2]!__SP35</definedName>
    <definedName name="__SP36" localSheetId="13">[1]!__SP36</definedName>
    <definedName name="__SP36">[2]!__SP36</definedName>
    <definedName name="__SP37" localSheetId="13">[1]!__SP37</definedName>
    <definedName name="__SP37">[2]!__SP37</definedName>
    <definedName name="__SP38" localSheetId="13">[1]!__SP38</definedName>
    <definedName name="__SP38">[2]!__SP38</definedName>
    <definedName name="__SP39" localSheetId="13">[1]!__SP39</definedName>
    <definedName name="__SP39">[2]!__SP39</definedName>
    <definedName name="__SP40" localSheetId="13">[1]!__SP40</definedName>
    <definedName name="__SP40">[2]!__SP40</definedName>
    <definedName name="__SP41" localSheetId="13">[1]!__SP41</definedName>
    <definedName name="__SP41">[2]!__SP41</definedName>
    <definedName name="__SP42" localSheetId="13">[1]!__SP42</definedName>
    <definedName name="__SP42">[2]!__SP42</definedName>
    <definedName name="__SP43" localSheetId="13">[1]!__SP43</definedName>
    <definedName name="__SP43">[2]!__SP43</definedName>
    <definedName name="__SP44" localSheetId="13">[1]!__SP44</definedName>
    <definedName name="__SP44">[2]!__SP44</definedName>
    <definedName name="__SP45" localSheetId="13">[1]!__SP45</definedName>
    <definedName name="__SP45">[2]!__SP45</definedName>
    <definedName name="__SP46" localSheetId="13">[1]!__SP46</definedName>
    <definedName name="__SP46">[2]!__SP46</definedName>
    <definedName name="__SP47" localSheetId="13">[1]!__SP47</definedName>
    <definedName name="__SP47">[2]!__SP47</definedName>
    <definedName name="__SP48" localSheetId="13">[1]!__SP48</definedName>
    <definedName name="__SP48">[2]!__SP48</definedName>
    <definedName name="__SP49" localSheetId="13">[1]!__SP49</definedName>
    <definedName name="__SP49">[2]!__SP49</definedName>
    <definedName name="__SP50" localSheetId="13">[1]!__SP50</definedName>
    <definedName name="__SP50">[2]!__SP50</definedName>
    <definedName name="__SP51" localSheetId="13">[1]!__SP51</definedName>
    <definedName name="__SP51">[2]!__SP51</definedName>
    <definedName name="__SP52" localSheetId="13">[1]!__SP52</definedName>
    <definedName name="__SP52">[2]!__SP52</definedName>
    <definedName name="__SP53" localSheetId="13">[1]!__SP53</definedName>
    <definedName name="__SP53">[2]!__SP53</definedName>
    <definedName name="__SP54" localSheetId="13">[1]!__SP54</definedName>
    <definedName name="__SP54">[2]!__SP54</definedName>
    <definedName name="__SP55" localSheetId="13">[1]!__SP55</definedName>
    <definedName name="__SP55">[2]!__SP55</definedName>
    <definedName name="__SP56" localSheetId="13">[1]!__SP56</definedName>
    <definedName name="__SP56">[2]!__SP56</definedName>
    <definedName name="__SP57" localSheetId="13">[1]!__SP57</definedName>
    <definedName name="__SP57">[2]!__SP57</definedName>
    <definedName name="__SP58" localSheetId="13">[1]!__SP58</definedName>
    <definedName name="__SP58">[2]!__SP58</definedName>
    <definedName name="__SP59" localSheetId="13">[1]!__SP59</definedName>
    <definedName name="__SP59">[2]!__SP59</definedName>
    <definedName name="__SP60" localSheetId="13">[1]!__SP60</definedName>
    <definedName name="__SP60">[2]!__SP60</definedName>
    <definedName name="__SP61" localSheetId="13">[1]!__SP61</definedName>
    <definedName name="__SP61">[2]!__SP61</definedName>
    <definedName name="__SP62" localSheetId="13">[1]!__SP62</definedName>
    <definedName name="__SP62">[2]!__SP62</definedName>
    <definedName name="__SP63" localSheetId="13">[1]!__SP63</definedName>
    <definedName name="__SP63">[2]!__SP63</definedName>
    <definedName name="__SP64" localSheetId="13">[1]!__SP64</definedName>
    <definedName name="__SP64">[2]!__SP64</definedName>
    <definedName name="__SP65" localSheetId="13">[1]!__SP65</definedName>
    <definedName name="__SP65">[2]!__SP65</definedName>
    <definedName name="__SP66" localSheetId="13">[1]!__SP66</definedName>
    <definedName name="__SP66">[2]!__SP66</definedName>
    <definedName name="__SP67" localSheetId="13">[1]!__SP67</definedName>
    <definedName name="__SP67">[2]!__SP67</definedName>
    <definedName name="__SP68" localSheetId="13">[1]!__SP68</definedName>
    <definedName name="__SP68">[2]!__SP68</definedName>
    <definedName name="__SP69" localSheetId="13">[1]!__SP69</definedName>
    <definedName name="__SP69">[2]!__SP69</definedName>
    <definedName name="__SP70" localSheetId="13">[1]!__SP70</definedName>
    <definedName name="__SP70">[2]!__SP70</definedName>
    <definedName name="__ST1">#N/A</definedName>
    <definedName name="__ST93" localSheetId="13">#REF!</definedName>
    <definedName name="__ST93">#REF!</definedName>
    <definedName name="__SUB1" localSheetId="13">#REF!</definedName>
    <definedName name="__SUB1">#REF!</definedName>
    <definedName name="__SUB2" localSheetId="13">#REF!</definedName>
    <definedName name="__SUB2">#REF!</definedName>
    <definedName name="__SUB3">#N/A</definedName>
    <definedName name="__SUB4">#N/A</definedName>
    <definedName name="__sub5" localSheetId="13">#REF!</definedName>
    <definedName name="__sub5">#REF!</definedName>
    <definedName name="__TCH02">#N/A</definedName>
    <definedName name="__tt2" localSheetId="13">#REF!</definedName>
    <definedName name="__tt2">#REF!</definedName>
    <definedName name="__UP1" localSheetId="13">[7]부하계산서!#REF!</definedName>
    <definedName name="__UP1">[8]부하계산서!#REF!</definedName>
    <definedName name="__UP2" localSheetId="13">[7]부하계산서!#REF!</definedName>
    <definedName name="__UP2">[8]부하계산서!#REF!</definedName>
    <definedName name="__xlfn.BAHTTEXT" hidden="1">#NAME?</definedName>
    <definedName name="_0" localSheetId="13">[12]직재!#REF!</definedName>
    <definedName name="_0">[13]직재!#REF!</definedName>
    <definedName name="_0090a26be960" localSheetId="13">[14]원본!#REF!</definedName>
    <definedName name="_0090a26be960">[15]원본!#REF!</definedName>
    <definedName name="_0090a26be9b0" localSheetId="13">[14]원본!#REF!</definedName>
    <definedName name="_0090a26be9b0">[15]원본!#REF!</definedName>
    <definedName name="_00시" localSheetId="13">#REF!</definedName>
    <definedName name="_00시">#REF!</definedName>
    <definedName name="_01" localSheetId="13">#REF!</definedName>
    <definedName name="_01">#REF!</definedName>
    <definedName name="_010_8561_5010" localSheetId="13">#REF!</definedName>
    <definedName name="_010_8561_5010">#REF!</definedName>
    <definedName name="_02">#REF!</definedName>
    <definedName name="_02410">#REF!</definedName>
    <definedName name="_02420">#REF!</definedName>
    <definedName name="_02422">#REF!</definedName>
    <definedName name="_02430">#REF!</definedName>
    <definedName name="_02440">#REF!</definedName>
    <definedName name="_02442">#REF!</definedName>
    <definedName name="_02444">#REF!</definedName>
    <definedName name="_02450">#REF!</definedName>
    <definedName name="_02452">#REF!</definedName>
    <definedName name="_02453">#REF!</definedName>
    <definedName name="_02454">#REF!</definedName>
    <definedName name="_03">#REF!</definedName>
    <definedName name="_03430">#REF!</definedName>
    <definedName name="_04410">#REF!</definedName>
    <definedName name="_04420">#REF!</definedName>
    <definedName name="_04422">#REF!</definedName>
    <definedName name="_04430">#REF!</definedName>
    <definedName name="_06410">#REF!</definedName>
    <definedName name="_06420">#REF!</definedName>
    <definedName name="_06422">#REF!</definedName>
    <definedName name="_06430">#REF!</definedName>
    <definedName name="_07410">#REF!</definedName>
    <definedName name="_07420">#REF!</definedName>
    <definedName name="_07422">#REF!</definedName>
    <definedName name="_07430">#REF!</definedName>
    <definedName name="_07442">#REF!</definedName>
    <definedName name="_08410">#REF!</definedName>
    <definedName name="_08420">#REF!</definedName>
    <definedName name="_08422">#REF!</definedName>
    <definedName name="_08430">#REF!</definedName>
    <definedName name="_08442">#REF!</definedName>
    <definedName name="_1" localSheetId="13">[16]I一般比!#REF!</definedName>
    <definedName name="_1">[17]I一般比!#REF!</definedName>
    <definedName name="_1_ˆó_üƒ_ƒCƒgƒ" localSheetId="13">#REF!</definedName>
    <definedName name="_1_ˆó_üƒ_ƒCƒgƒ">#REF!</definedName>
    <definedName name="_1__123Graph_ACHART_2" localSheetId="15" hidden="1">#REF!</definedName>
    <definedName name="_1__123Graph_ACHART_2" localSheetId="24" hidden="1">#REF!</definedName>
    <definedName name="_1__123Graph_ACHART_2" localSheetId="17" hidden="1">#REF!</definedName>
    <definedName name="_1__123Graph_ACHART_2" hidden="1">#REF!</definedName>
    <definedName name="_1_0pa">#REF!</definedName>
    <definedName name="_1_123Grap" localSheetId="11" hidden="1">#REF!</definedName>
    <definedName name="_1_123Grap" localSheetId="14" hidden="1">#REF!</definedName>
    <definedName name="_1_123Grap" localSheetId="17" hidden="1">#REF!</definedName>
    <definedName name="_1_123Grap" localSheetId="16" hidden="1">#REF!</definedName>
    <definedName name="_1_123Grap" hidden="1">#REF!</definedName>
    <definedName name="_1_1주프로그램질의">#REF!</definedName>
    <definedName name="_10">#N/A</definedName>
    <definedName name="_10_____F" localSheetId="15" hidden="1">#REF!</definedName>
    <definedName name="_10_____F" localSheetId="18" hidden="1">#REF!</definedName>
    <definedName name="_10_____F" localSheetId="19" hidden="1">#REF!</definedName>
    <definedName name="_10_____F" localSheetId="20" hidden="1">#REF!</definedName>
    <definedName name="_10_____F" localSheetId="21" hidden="1">#REF!</definedName>
    <definedName name="_10_____F" localSheetId="22" hidden="1">#REF!</definedName>
    <definedName name="_10_____F" localSheetId="23" hidden="1">#REF!</definedName>
    <definedName name="_10_____F" localSheetId="24" hidden="1">#REF!</definedName>
    <definedName name="_10_____F" localSheetId="13" hidden="1">#REF!</definedName>
    <definedName name="_10_____F" localSheetId="17" hidden="1">#REF!</definedName>
    <definedName name="_10_____F" hidden="1">#REF!</definedName>
    <definedName name="_10__123Graph_ARCH_6" localSheetId="15" hidden="1">#REF!</definedName>
    <definedName name="_10__123Graph_ARCH_6" localSheetId="24" hidden="1">#REF!</definedName>
    <definedName name="_10__123Graph_ARCH_6" localSheetId="17" hidden="1">#REF!</definedName>
    <definedName name="_10__123Graph_ARCH_6" hidden="1">#REF!</definedName>
    <definedName name="_10_0_0_F" localSheetId="15" hidden="1">#REF!</definedName>
    <definedName name="_10_0_0_F" localSheetId="11" hidden="1">#REF!</definedName>
    <definedName name="_10_0_0_F" localSheetId="24" hidden="1">#REF!</definedName>
    <definedName name="_10_0_0_F" hidden="1">#REF!</definedName>
    <definedName name="_11">#N/A</definedName>
    <definedName name="_11__123Graph_ARCH_7" localSheetId="15" hidden="1">#REF!</definedName>
    <definedName name="_11__123Graph_ARCH_7" localSheetId="18" hidden="1">#REF!</definedName>
    <definedName name="_11__123Graph_ARCH_7" localSheetId="19" hidden="1">#REF!</definedName>
    <definedName name="_11__123Graph_ARCH_7" localSheetId="20" hidden="1">#REF!</definedName>
    <definedName name="_11__123Graph_ARCH_7" localSheetId="21" hidden="1">#REF!</definedName>
    <definedName name="_11__123Graph_ARCH_7" localSheetId="22" hidden="1">#REF!</definedName>
    <definedName name="_11__123Graph_ARCH_7" localSheetId="23" hidden="1">#REF!</definedName>
    <definedName name="_11__123Graph_ARCH_7" localSheetId="24" hidden="1">#REF!</definedName>
    <definedName name="_11__123Graph_ARCH_7" localSheetId="13" hidden="1">#REF!</definedName>
    <definedName name="_11__123Graph_ARCH_7" localSheetId="17" hidden="1">#REF!</definedName>
    <definedName name="_11__123Graph_ARCH_7" hidden="1">#REF!</definedName>
    <definedName name="_11_0_0_F" localSheetId="15" hidden="1">#REF!</definedName>
    <definedName name="_11_0_0_F" localSheetId="11" hidden="1">#REF!</definedName>
    <definedName name="_11_0_0_F" localSheetId="14" hidden="1">#REF!</definedName>
    <definedName name="_11_0_0_F" localSheetId="24" hidden="1">#REF!</definedName>
    <definedName name="_11_0_0_F" localSheetId="17" hidden="1">#REF!</definedName>
    <definedName name="_11_0_0_F" localSheetId="16" hidden="1">#REF!</definedName>
    <definedName name="_11_0_0_F" hidden="1">#REF!</definedName>
    <definedName name="_11410">#REF!</definedName>
    <definedName name="_11410T">#REF!</definedName>
    <definedName name="_11422">#REF!</definedName>
    <definedName name="_11430">#REF!</definedName>
    <definedName name="_11440">#REF!</definedName>
    <definedName name="_11442">#REF!</definedName>
    <definedName name="_11445">#REF!</definedName>
    <definedName name="_11450">#REF!</definedName>
    <definedName name="_11451">#REF!</definedName>
    <definedName name="_11F" localSheetId="17" hidden="1">#REF!</definedName>
    <definedName name="_11F" hidden="1">#REF!</definedName>
    <definedName name="_12">#N/A</definedName>
    <definedName name="_12__123Graph_ARCH_8" localSheetId="15" hidden="1">#REF!</definedName>
    <definedName name="_12__123Graph_ARCH_8" localSheetId="18" hidden="1">#REF!</definedName>
    <definedName name="_12__123Graph_ARCH_8" localSheetId="19" hidden="1">#REF!</definedName>
    <definedName name="_12__123Graph_ARCH_8" localSheetId="20" hidden="1">#REF!</definedName>
    <definedName name="_12__123Graph_ARCH_8" localSheetId="21" hidden="1">#REF!</definedName>
    <definedName name="_12__123Graph_ARCH_8" localSheetId="22" hidden="1">#REF!</definedName>
    <definedName name="_12__123Graph_ARCH_8" localSheetId="23" hidden="1">#REF!</definedName>
    <definedName name="_12__123Graph_ARCH_8" localSheetId="24" hidden="1">#REF!</definedName>
    <definedName name="_12__123Graph_ARCH_8" localSheetId="13" hidden="1">#REF!</definedName>
    <definedName name="_12__123Graph_ARCH_8" localSheetId="17" hidden="1">#REF!</definedName>
    <definedName name="_12__123Graph_ARCH_8" hidden="1">#REF!</definedName>
    <definedName name="_13">#N/A</definedName>
    <definedName name="_13__123Graph_ARCH_ALL" localSheetId="15" hidden="1">#REF!</definedName>
    <definedName name="_13__123Graph_ARCH_ALL" localSheetId="18" hidden="1">#REF!</definedName>
    <definedName name="_13__123Graph_ARCH_ALL" localSheetId="19" hidden="1">#REF!</definedName>
    <definedName name="_13__123Graph_ARCH_ALL" localSheetId="20" hidden="1">#REF!</definedName>
    <definedName name="_13__123Graph_ARCH_ALL" localSheetId="21" hidden="1">#REF!</definedName>
    <definedName name="_13__123Graph_ARCH_ALL" localSheetId="22" hidden="1">#REF!</definedName>
    <definedName name="_13__123Graph_ARCH_ALL" localSheetId="23" hidden="1">#REF!</definedName>
    <definedName name="_13__123Graph_ARCH_ALL" localSheetId="24" hidden="1">#REF!</definedName>
    <definedName name="_13__123Graph_ARCH_ALL" localSheetId="13" hidden="1">#REF!</definedName>
    <definedName name="_13__123Graph_ARCH_ALL" localSheetId="17" hidden="1">#REF!</definedName>
    <definedName name="_13__123Graph_ARCH_ALL" hidden="1">#REF!</definedName>
    <definedName name="_13420">#REF!</definedName>
    <definedName name="_13F" localSheetId="15" hidden="1">#REF!</definedName>
    <definedName name="_13F" localSheetId="24" hidden="1">#REF!</definedName>
    <definedName name="_13F" localSheetId="17" hidden="1">#REF!</definedName>
    <definedName name="_13F" hidden="1">#REF!</definedName>
    <definedName name="_14">#N/A</definedName>
    <definedName name="_14__123Graph_ATRP_1" localSheetId="15" hidden="1">#REF!</definedName>
    <definedName name="_14__123Graph_ATRP_1" localSheetId="18" hidden="1">#REF!</definedName>
    <definedName name="_14__123Graph_ATRP_1" localSheetId="19" hidden="1">#REF!</definedName>
    <definedName name="_14__123Graph_ATRP_1" localSheetId="20" hidden="1">#REF!</definedName>
    <definedName name="_14__123Graph_ATRP_1" localSheetId="21" hidden="1">#REF!</definedName>
    <definedName name="_14__123Graph_ATRP_1" localSheetId="22" hidden="1">#REF!</definedName>
    <definedName name="_14__123Graph_ATRP_1" localSheetId="23" hidden="1">#REF!</definedName>
    <definedName name="_14__123Graph_ATRP_1" localSheetId="24" hidden="1">#REF!</definedName>
    <definedName name="_14__123Graph_ATRP_1" localSheetId="13" hidden="1">#REF!</definedName>
    <definedName name="_14__123Graph_ATRP_1" localSheetId="17" hidden="1">#REF!</definedName>
    <definedName name="_14__123Graph_ATRP_1" hidden="1">#REF!</definedName>
    <definedName name="_14410">#REF!</definedName>
    <definedName name="_14G_0Extr">#REF!</definedName>
    <definedName name="_15">#N/A</definedName>
    <definedName name="_15__123Graph_ATRP_2" localSheetId="15" hidden="1">#REF!</definedName>
    <definedName name="_15__123Graph_ATRP_2" localSheetId="18" hidden="1">#REF!</definedName>
    <definedName name="_15__123Graph_ATRP_2" localSheetId="19" hidden="1">#REF!</definedName>
    <definedName name="_15__123Graph_ATRP_2" localSheetId="20" hidden="1">#REF!</definedName>
    <definedName name="_15__123Graph_ATRP_2" localSheetId="21" hidden="1">#REF!</definedName>
    <definedName name="_15__123Graph_ATRP_2" localSheetId="22" hidden="1">#REF!</definedName>
    <definedName name="_15__123Graph_ATRP_2" localSheetId="23" hidden="1">#REF!</definedName>
    <definedName name="_15__123Graph_ATRP_2" localSheetId="24" hidden="1">#REF!</definedName>
    <definedName name="_15__123Graph_ATRP_2" localSheetId="13" hidden="1">#REF!</definedName>
    <definedName name="_15__123Graph_ATRP_2" localSheetId="17" hidden="1">#REF!</definedName>
    <definedName name="_15__123Graph_ATRP_2" hidden="1">#REF!</definedName>
    <definedName name="_15410">#REF!</definedName>
    <definedName name="_15A" localSheetId="13">[18]금액내역서!$D$3:$D$10</definedName>
    <definedName name="_15A">[19]금액내역서!$D$3:$D$10</definedName>
    <definedName name="_15G_0Extract" localSheetId="13">#REF!</definedName>
    <definedName name="_15G_0Extract">#REF!</definedName>
    <definedName name="_16">#N/A</definedName>
    <definedName name="_16__123Graph_ATRP_3" localSheetId="15" hidden="1">#REF!</definedName>
    <definedName name="_16__123Graph_ATRP_3" localSheetId="18" hidden="1">#REF!</definedName>
    <definedName name="_16__123Graph_ATRP_3" localSheetId="19" hidden="1">#REF!</definedName>
    <definedName name="_16__123Graph_ATRP_3" localSheetId="20" hidden="1">#REF!</definedName>
    <definedName name="_16__123Graph_ATRP_3" localSheetId="21" hidden="1">#REF!</definedName>
    <definedName name="_16__123Graph_ATRP_3" localSheetId="22" hidden="1">#REF!</definedName>
    <definedName name="_16__123Graph_ATRP_3" localSheetId="23" hidden="1">#REF!</definedName>
    <definedName name="_16__123Graph_ATRP_3" localSheetId="24" hidden="1">#REF!</definedName>
    <definedName name="_16__123Graph_ATRP_3" localSheetId="13" hidden="1">#REF!</definedName>
    <definedName name="_16__123Graph_ATRP_3" localSheetId="17" hidden="1">#REF!</definedName>
    <definedName name="_16__123Graph_ATRP_3" hidden="1">#REF!</definedName>
    <definedName name="_16_0_0_F" localSheetId="15" hidden="1">#REF!</definedName>
    <definedName name="_16_0_0_F" localSheetId="24" hidden="1">#REF!</definedName>
    <definedName name="_16_0_0_F" localSheetId="17" hidden="1">#REF!</definedName>
    <definedName name="_16_0_0_F" hidden="1">#REF!</definedName>
    <definedName name="_16G__Extr">#REF!</definedName>
    <definedName name="_17">#N/A</definedName>
    <definedName name="_17__123Graph_ATRP_4" localSheetId="15" hidden="1">#REF!</definedName>
    <definedName name="_17__123Graph_ATRP_4" localSheetId="18" hidden="1">#REF!</definedName>
    <definedName name="_17__123Graph_ATRP_4" localSheetId="19" hidden="1">#REF!</definedName>
    <definedName name="_17__123Graph_ATRP_4" localSheetId="20" hidden="1">#REF!</definedName>
    <definedName name="_17__123Graph_ATRP_4" localSheetId="21" hidden="1">#REF!</definedName>
    <definedName name="_17__123Graph_ATRP_4" localSheetId="22" hidden="1">#REF!</definedName>
    <definedName name="_17__123Graph_ATRP_4" localSheetId="23" hidden="1">#REF!</definedName>
    <definedName name="_17__123Graph_ATRP_4" localSheetId="24" hidden="1">#REF!</definedName>
    <definedName name="_17__123Graph_ATRP_4" localSheetId="13" hidden="1">#REF!</definedName>
    <definedName name="_17__123Graph_ATRP_4" localSheetId="17" hidden="1">#REF!</definedName>
    <definedName name="_17__123Graph_ATRP_4" hidden="1">#REF!</definedName>
    <definedName name="_17_0_0_F" localSheetId="15" hidden="1">#REF!</definedName>
    <definedName name="_17_0_0_F" localSheetId="24" hidden="1">#REF!</definedName>
    <definedName name="_17_0_0_F" localSheetId="17" hidden="1">#REF!</definedName>
    <definedName name="_17_0_0_F" hidden="1">#REF!</definedName>
    <definedName name="_17_3_0Crite">#REF!</definedName>
    <definedName name="_17G__Extract">#REF!</definedName>
    <definedName name="_18">#N/A</definedName>
    <definedName name="_18__123Graph_ATRP_5" localSheetId="15" hidden="1">#REF!</definedName>
    <definedName name="_18__123Graph_ATRP_5" localSheetId="18" hidden="1">#REF!</definedName>
    <definedName name="_18__123Graph_ATRP_5" localSheetId="19" hidden="1">#REF!</definedName>
    <definedName name="_18__123Graph_ATRP_5" localSheetId="20" hidden="1">#REF!</definedName>
    <definedName name="_18__123Graph_ATRP_5" localSheetId="21" hidden="1">#REF!</definedName>
    <definedName name="_18__123Graph_ATRP_5" localSheetId="22" hidden="1">#REF!</definedName>
    <definedName name="_18__123Graph_ATRP_5" localSheetId="23" hidden="1">#REF!</definedName>
    <definedName name="_18__123Graph_ATRP_5" localSheetId="24" hidden="1">#REF!</definedName>
    <definedName name="_18__123Graph_ATRP_5" localSheetId="13" hidden="1">#REF!</definedName>
    <definedName name="_18__123Graph_ATRP_5" localSheetId="17" hidden="1">#REF!</definedName>
    <definedName name="_18__123Graph_ATRP_5" hidden="1">#REF!</definedName>
    <definedName name="_19">#N/A</definedName>
    <definedName name="_19__123Graph_ATRP_6" localSheetId="15" hidden="1">#REF!</definedName>
    <definedName name="_19__123Graph_ATRP_6" localSheetId="18" hidden="1">#REF!</definedName>
    <definedName name="_19__123Graph_ATRP_6" localSheetId="19" hidden="1">#REF!</definedName>
    <definedName name="_19__123Graph_ATRP_6" localSheetId="20" hidden="1">#REF!</definedName>
    <definedName name="_19__123Graph_ATRP_6" localSheetId="21" hidden="1">#REF!</definedName>
    <definedName name="_19__123Graph_ATRP_6" localSheetId="22" hidden="1">#REF!</definedName>
    <definedName name="_19__123Graph_ATRP_6" localSheetId="23" hidden="1">#REF!</definedName>
    <definedName name="_19__123Graph_ATRP_6" localSheetId="24" hidden="1">#REF!</definedName>
    <definedName name="_19__123Graph_ATRP_6" localSheetId="13" hidden="1">#REF!</definedName>
    <definedName name="_19__123Graph_ATRP_6" localSheetId="17" hidden="1">#REF!</definedName>
    <definedName name="_19__123Graph_ATRP_6" hidden="1">#REF!</definedName>
    <definedName name="_1a1_">#REF!</definedName>
    <definedName name="_1DB2_">#REF!</definedName>
    <definedName name="_1공장">#REF!</definedName>
    <definedName name="_1주_7_25_7_31">#REF!</definedName>
    <definedName name="_1차_94년">#N/A</definedName>
    <definedName name="_2" localSheetId="13">[16]I一般比!#REF!</definedName>
    <definedName name="_2">#N/A</definedName>
    <definedName name="_2_ˆó_ü—Ìˆæ" localSheetId="13">#REF!</definedName>
    <definedName name="_2_ˆó_ü—Ìˆæ">#REF!</definedName>
    <definedName name="_2__123Graph_ACHART_3" localSheetId="15" hidden="1">#REF!</definedName>
    <definedName name="_2__123Graph_ACHART_3" localSheetId="24" hidden="1">#REF!</definedName>
    <definedName name="_2__123Graph_ACHART_3" localSheetId="17" hidden="1">#REF!</definedName>
    <definedName name="_2__123Graph_ACHART_3" hidden="1">#REF!</definedName>
    <definedName name="_2_0__123Grap" localSheetId="15" hidden="1">[20]금융비용!#REF!</definedName>
    <definedName name="_2_0__123Grap" localSheetId="11" hidden="1">[20]금융비용!#REF!</definedName>
    <definedName name="_2_0__123Grap" localSheetId="14" hidden="1">[20]금융비용!#REF!</definedName>
    <definedName name="_2_0__123Grap" localSheetId="24" hidden="1">[20]금융비용!#REF!</definedName>
    <definedName name="_2_0__123Grap" localSheetId="17" hidden="1">[20]금융비용!#REF!</definedName>
    <definedName name="_2_0__123Grap" localSheetId="16" hidden="1">[20]금융비용!#REF!</definedName>
    <definedName name="_2_0__123Grap" hidden="1">[20]금융비용!#REF!</definedName>
    <definedName name="_20">#N/A</definedName>
    <definedName name="_20__123Graph_ATRP_7" localSheetId="15" hidden="1">#REF!</definedName>
    <definedName name="_20__123Graph_ATRP_7" localSheetId="18" hidden="1">#REF!</definedName>
    <definedName name="_20__123Graph_ATRP_7" localSheetId="19" hidden="1">#REF!</definedName>
    <definedName name="_20__123Graph_ATRP_7" localSheetId="20" hidden="1">#REF!</definedName>
    <definedName name="_20__123Graph_ATRP_7" localSheetId="21" hidden="1">#REF!</definedName>
    <definedName name="_20__123Graph_ATRP_7" localSheetId="22" hidden="1">#REF!</definedName>
    <definedName name="_20__123Graph_ATRP_7" localSheetId="23" hidden="1">#REF!</definedName>
    <definedName name="_20__123Graph_ATRP_7" localSheetId="24" hidden="1">#REF!</definedName>
    <definedName name="_20__123Graph_ATRP_7" localSheetId="13" hidden="1">#REF!</definedName>
    <definedName name="_20__123Graph_ATRP_7" localSheetId="17" hidden="1">#REF!</definedName>
    <definedName name="_20__123Graph_ATRP_7" hidden="1">#REF!</definedName>
    <definedName name="_21">#N/A</definedName>
    <definedName name="_21__123Graph_ATRP_8" localSheetId="15" hidden="1">#REF!</definedName>
    <definedName name="_21__123Graph_ATRP_8" localSheetId="18" hidden="1">#REF!</definedName>
    <definedName name="_21__123Graph_ATRP_8" localSheetId="19" hidden="1">#REF!</definedName>
    <definedName name="_21__123Graph_ATRP_8" localSheetId="20" hidden="1">#REF!</definedName>
    <definedName name="_21__123Graph_ATRP_8" localSheetId="21" hidden="1">#REF!</definedName>
    <definedName name="_21__123Graph_ATRP_8" localSheetId="22" hidden="1">#REF!</definedName>
    <definedName name="_21__123Graph_ATRP_8" localSheetId="23" hidden="1">#REF!</definedName>
    <definedName name="_21__123Graph_ATRP_8" localSheetId="24" hidden="1">#REF!</definedName>
    <definedName name="_21__123Graph_ATRP_8" localSheetId="13" hidden="1">#REF!</definedName>
    <definedName name="_21__123Graph_ATRP_8" localSheetId="17" hidden="1">#REF!</definedName>
    <definedName name="_21__123Graph_ATRP_8" hidden="1">#REF!</definedName>
    <definedName name="_22">#N/A</definedName>
    <definedName name="_22__123Graph_BRCH_1" localSheetId="15" hidden="1">#REF!</definedName>
    <definedName name="_22__123Graph_BRCH_1" localSheetId="18" hidden="1">#REF!</definedName>
    <definedName name="_22__123Graph_BRCH_1" localSheetId="19" hidden="1">#REF!</definedName>
    <definedName name="_22__123Graph_BRCH_1" localSheetId="20" hidden="1">#REF!</definedName>
    <definedName name="_22__123Graph_BRCH_1" localSheetId="21" hidden="1">#REF!</definedName>
    <definedName name="_22__123Graph_BRCH_1" localSheetId="22" hidden="1">#REF!</definedName>
    <definedName name="_22__123Graph_BRCH_1" localSheetId="23" hidden="1">#REF!</definedName>
    <definedName name="_22__123Graph_BRCH_1" localSheetId="24" hidden="1">#REF!</definedName>
    <definedName name="_22__123Graph_BRCH_1" localSheetId="13" hidden="1">#REF!</definedName>
    <definedName name="_22__123Graph_BRCH_1" localSheetId="17" hidden="1">#REF!</definedName>
    <definedName name="_22__123Graph_BRCH_1" hidden="1">#REF!</definedName>
    <definedName name="_23">#N/A</definedName>
    <definedName name="_23__123Graph_BRCH_2" localSheetId="15" hidden="1">#REF!</definedName>
    <definedName name="_23__123Graph_BRCH_2" localSheetId="18" hidden="1">#REF!</definedName>
    <definedName name="_23__123Graph_BRCH_2" localSheetId="19" hidden="1">#REF!</definedName>
    <definedName name="_23__123Graph_BRCH_2" localSheetId="20" hidden="1">#REF!</definedName>
    <definedName name="_23__123Graph_BRCH_2" localSheetId="21" hidden="1">#REF!</definedName>
    <definedName name="_23__123Graph_BRCH_2" localSheetId="22" hidden="1">#REF!</definedName>
    <definedName name="_23__123Graph_BRCH_2" localSheetId="23" hidden="1">#REF!</definedName>
    <definedName name="_23__123Graph_BRCH_2" localSheetId="24" hidden="1">#REF!</definedName>
    <definedName name="_23__123Graph_BRCH_2" localSheetId="13" hidden="1">#REF!</definedName>
    <definedName name="_23__123Graph_BRCH_2" localSheetId="17" hidden="1">#REF!</definedName>
    <definedName name="_23__123Graph_BRCH_2" hidden="1">#REF!</definedName>
    <definedName name="_24">#N/A</definedName>
    <definedName name="_24__123Graph_BRCH_3" localSheetId="15" hidden="1">#REF!</definedName>
    <definedName name="_24__123Graph_BRCH_3" localSheetId="18" hidden="1">#REF!</definedName>
    <definedName name="_24__123Graph_BRCH_3" localSheetId="19" hidden="1">#REF!</definedName>
    <definedName name="_24__123Graph_BRCH_3" localSheetId="20" hidden="1">#REF!</definedName>
    <definedName name="_24__123Graph_BRCH_3" localSheetId="21" hidden="1">#REF!</definedName>
    <definedName name="_24__123Graph_BRCH_3" localSheetId="22" hidden="1">#REF!</definedName>
    <definedName name="_24__123Graph_BRCH_3" localSheetId="23" hidden="1">#REF!</definedName>
    <definedName name="_24__123Graph_BRCH_3" localSheetId="24" hidden="1">#REF!</definedName>
    <definedName name="_24__123Graph_BRCH_3" localSheetId="13" hidden="1">#REF!</definedName>
    <definedName name="_24__123Graph_BRCH_3" localSheetId="17" hidden="1">#REF!</definedName>
    <definedName name="_24__123Graph_BRCH_3" hidden="1">#REF!</definedName>
    <definedName name="_25">#N/A</definedName>
    <definedName name="_25__123Graph_BRCH_4" localSheetId="15" hidden="1">#REF!</definedName>
    <definedName name="_25__123Graph_BRCH_4" localSheetId="18" hidden="1">#REF!</definedName>
    <definedName name="_25__123Graph_BRCH_4" localSheetId="19" hidden="1">#REF!</definedName>
    <definedName name="_25__123Graph_BRCH_4" localSheetId="20" hidden="1">#REF!</definedName>
    <definedName name="_25__123Graph_BRCH_4" localSheetId="21" hidden="1">#REF!</definedName>
    <definedName name="_25__123Graph_BRCH_4" localSheetId="22" hidden="1">#REF!</definedName>
    <definedName name="_25__123Graph_BRCH_4" localSheetId="23" hidden="1">#REF!</definedName>
    <definedName name="_25__123Graph_BRCH_4" localSheetId="24" hidden="1">#REF!</definedName>
    <definedName name="_25__123Graph_BRCH_4" localSheetId="13" hidden="1">#REF!</definedName>
    <definedName name="_25__123Graph_BRCH_4" localSheetId="17" hidden="1">#REF!</definedName>
    <definedName name="_25__123Graph_BRCH_4" hidden="1">#REF!</definedName>
    <definedName name="_26">#N/A</definedName>
    <definedName name="_26__123Graph_BRCH_5" localSheetId="15" hidden="1">#REF!</definedName>
    <definedName name="_26__123Graph_BRCH_5" localSheetId="18" hidden="1">#REF!</definedName>
    <definedName name="_26__123Graph_BRCH_5" localSheetId="19" hidden="1">#REF!</definedName>
    <definedName name="_26__123Graph_BRCH_5" localSheetId="20" hidden="1">#REF!</definedName>
    <definedName name="_26__123Graph_BRCH_5" localSheetId="21" hidden="1">#REF!</definedName>
    <definedName name="_26__123Graph_BRCH_5" localSheetId="22" hidden="1">#REF!</definedName>
    <definedName name="_26__123Graph_BRCH_5" localSheetId="23" hidden="1">#REF!</definedName>
    <definedName name="_26__123Graph_BRCH_5" localSheetId="24" hidden="1">#REF!</definedName>
    <definedName name="_26__123Graph_BRCH_5" localSheetId="13" hidden="1">#REF!</definedName>
    <definedName name="_26__123Graph_BRCH_5" localSheetId="17" hidden="1">#REF!</definedName>
    <definedName name="_26__123Graph_BRCH_5" hidden="1">#REF!</definedName>
    <definedName name="_27">#N/A</definedName>
    <definedName name="_27__123Graph_BRCH_6" localSheetId="15" hidden="1">#REF!</definedName>
    <definedName name="_27__123Graph_BRCH_6" localSheetId="18" hidden="1">#REF!</definedName>
    <definedName name="_27__123Graph_BRCH_6" localSheetId="19" hidden="1">#REF!</definedName>
    <definedName name="_27__123Graph_BRCH_6" localSheetId="20" hidden="1">#REF!</definedName>
    <definedName name="_27__123Graph_BRCH_6" localSheetId="21" hidden="1">#REF!</definedName>
    <definedName name="_27__123Graph_BRCH_6" localSheetId="22" hidden="1">#REF!</definedName>
    <definedName name="_27__123Graph_BRCH_6" localSheetId="23" hidden="1">#REF!</definedName>
    <definedName name="_27__123Graph_BRCH_6" localSheetId="24" hidden="1">#REF!</definedName>
    <definedName name="_27__123Graph_BRCH_6" localSheetId="13" hidden="1">#REF!</definedName>
    <definedName name="_27__123Graph_BRCH_6" localSheetId="17" hidden="1">#REF!</definedName>
    <definedName name="_27__123Graph_BRCH_6" hidden="1">#REF!</definedName>
    <definedName name="_28">#N/A</definedName>
    <definedName name="_28__123Graph_BRCH_7" localSheetId="15" hidden="1">#REF!</definedName>
    <definedName name="_28__123Graph_BRCH_7" localSheetId="18" hidden="1">#REF!</definedName>
    <definedName name="_28__123Graph_BRCH_7" localSheetId="19" hidden="1">#REF!</definedName>
    <definedName name="_28__123Graph_BRCH_7" localSheetId="20" hidden="1">#REF!</definedName>
    <definedName name="_28__123Graph_BRCH_7" localSheetId="21" hidden="1">#REF!</definedName>
    <definedName name="_28__123Graph_BRCH_7" localSheetId="22" hidden="1">#REF!</definedName>
    <definedName name="_28__123Graph_BRCH_7" localSheetId="23" hidden="1">#REF!</definedName>
    <definedName name="_28__123Graph_BRCH_7" localSheetId="24" hidden="1">#REF!</definedName>
    <definedName name="_28__123Graph_BRCH_7" localSheetId="13" hidden="1">#REF!</definedName>
    <definedName name="_28__123Graph_BRCH_7" localSheetId="17" hidden="1">#REF!</definedName>
    <definedName name="_28__123Graph_BRCH_7" hidden="1">#REF!</definedName>
    <definedName name="_29">#N/A</definedName>
    <definedName name="_29__123Graph_BRCH_8" localSheetId="15" hidden="1">#REF!</definedName>
    <definedName name="_29__123Graph_BRCH_8" localSheetId="18" hidden="1">#REF!</definedName>
    <definedName name="_29__123Graph_BRCH_8" localSheetId="19" hidden="1">#REF!</definedName>
    <definedName name="_29__123Graph_BRCH_8" localSheetId="20" hidden="1">#REF!</definedName>
    <definedName name="_29__123Graph_BRCH_8" localSheetId="21" hidden="1">#REF!</definedName>
    <definedName name="_29__123Graph_BRCH_8" localSheetId="22" hidden="1">#REF!</definedName>
    <definedName name="_29__123Graph_BRCH_8" localSheetId="23" hidden="1">#REF!</definedName>
    <definedName name="_29__123Graph_BRCH_8" localSheetId="24" hidden="1">#REF!</definedName>
    <definedName name="_29__123Graph_BRCH_8" localSheetId="13" hidden="1">#REF!</definedName>
    <definedName name="_29__123Graph_BRCH_8" localSheetId="17" hidden="1">#REF!</definedName>
    <definedName name="_29__123Graph_BRCH_8" hidden="1">#REF!</definedName>
    <definedName name="_2F" localSheetId="15" hidden="1">#REF!</definedName>
    <definedName name="_2F" localSheetId="11" hidden="1">#REF!</definedName>
    <definedName name="_2F" localSheetId="14" hidden="1">#REF!</definedName>
    <definedName name="_2F" localSheetId="24" hidden="1">#REF!</definedName>
    <definedName name="_2F" localSheetId="17" hidden="1">#REF!</definedName>
    <definedName name="_2F" localSheetId="16" hidden="1">#REF!</definedName>
    <definedName name="_2F" hidden="1">#REF!</definedName>
    <definedName name="_2IL1_">#REF!</definedName>
    <definedName name="_2pa">#REF!</definedName>
    <definedName name="_2공장">#REF!</definedName>
    <definedName name="_2차결제일">#N/A</definedName>
    <definedName name="_3">#N/A</definedName>
    <definedName name="_3__123Graph_ACHART_4" localSheetId="15" hidden="1">#REF!</definedName>
    <definedName name="_3__123Graph_ACHART_4" localSheetId="18" hidden="1">#REF!</definedName>
    <definedName name="_3__123Graph_ACHART_4" localSheetId="19" hidden="1">#REF!</definedName>
    <definedName name="_3__123Graph_ACHART_4" localSheetId="20" hidden="1">#REF!</definedName>
    <definedName name="_3__123Graph_ACHART_4" localSheetId="21" hidden="1">#REF!</definedName>
    <definedName name="_3__123Graph_ACHART_4" localSheetId="22" hidden="1">#REF!</definedName>
    <definedName name="_3__123Graph_ACHART_4" localSheetId="23" hidden="1">#REF!</definedName>
    <definedName name="_3__123Graph_ACHART_4" localSheetId="24" hidden="1">#REF!</definedName>
    <definedName name="_3__123Graph_ACHART_4" localSheetId="13" hidden="1">#REF!</definedName>
    <definedName name="_3__123Graph_ACHART_4" localSheetId="17" hidden="1">#REF!</definedName>
    <definedName name="_3__123Graph_ACHART_4" hidden="1">#REF!</definedName>
    <definedName name="_3_0_0_F" localSheetId="15" hidden="1">#REF!</definedName>
    <definedName name="_3_0_0_F" localSheetId="11" hidden="1">#REF!</definedName>
    <definedName name="_3_0_0_F" localSheetId="14" hidden="1">#REF!</definedName>
    <definedName name="_3_0_0_F" localSheetId="24" hidden="1">#REF!</definedName>
    <definedName name="_3_0_0_F" localSheetId="17" hidden="1">#REF!</definedName>
    <definedName name="_3_0_0_F" localSheetId="16" hidden="1">#REF!</definedName>
    <definedName name="_3_0_0_F" hidden="1">#REF!</definedName>
    <definedName name="_30">#N/A</definedName>
    <definedName name="_30__123Graph_BRCH_ALL" localSheetId="15" hidden="1">#REF!</definedName>
    <definedName name="_30__123Graph_BRCH_ALL" localSheetId="18" hidden="1">#REF!</definedName>
    <definedName name="_30__123Graph_BRCH_ALL" localSheetId="19" hidden="1">#REF!</definedName>
    <definedName name="_30__123Graph_BRCH_ALL" localSheetId="20" hidden="1">#REF!</definedName>
    <definedName name="_30__123Graph_BRCH_ALL" localSheetId="21" hidden="1">#REF!</definedName>
    <definedName name="_30__123Graph_BRCH_ALL" localSheetId="22" hidden="1">#REF!</definedName>
    <definedName name="_30__123Graph_BRCH_ALL" localSheetId="23" hidden="1">#REF!</definedName>
    <definedName name="_30__123Graph_BRCH_ALL" localSheetId="24" hidden="1">#REF!</definedName>
    <definedName name="_30__123Graph_BRCH_ALL" localSheetId="13" hidden="1">#REF!</definedName>
    <definedName name="_30__123Graph_BRCH_ALL" localSheetId="17" hidden="1">#REF!</definedName>
    <definedName name="_30__123Graph_BRCH_ALL" hidden="1">#REF!</definedName>
    <definedName name="_31">#N/A</definedName>
    <definedName name="_31__123Graph_CRCH_1" localSheetId="15" hidden="1">#REF!</definedName>
    <definedName name="_31__123Graph_CRCH_1" localSheetId="18" hidden="1">#REF!</definedName>
    <definedName name="_31__123Graph_CRCH_1" localSheetId="19" hidden="1">#REF!</definedName>
    <definedName name="_31__123Graph_CRCH_1" localSheetId="20" hidden="1">#REF!</definedName>
    <definedName name="_31__123Graph_CRCH_1" localSheetId="21" hidden="1">#REF!</definedName>
    <definedName name="_31__123Graph_CRCH_1" localSheetId="22" hidden="1">#REF!</definedName>
    <definedName name="_31__123Graph_CRCH_1" localSheetId="23" hidden="1">#REF!</definedName>
    <definedName name="_31__123Graph_CRCH_1" localSheetId="24" hidden="1">#REF!</definedName>
    <definedName name="_31__123Graph_CRCH_1" localSheetId="13" hidden="1">#REF!</definedName>
    <definedName name="_31__123Graph_CRCH_1" localSheetId="17" hidden="1">#REF!</definedName>
    <definedName name="_31__123Graph_CRCH_1" hidden="1">#REF!</definedName>
    <definedName name="_31A3_" localSheetId="15" hidden="1">{#N/A,#N/A,FALSE,"단축1";#N/A,#N/A,FALSE,"단축2";#N/A,#N/A,FALSE,"단축3";#N/A,#N/A,FALSE,"장축";#N/A,#N/A,FALSE,"4WD"}</definedName>
    <definedName name="_31A3_" localSheetId="18" hidden="1">{#N/A,#N/A,FALSE,"단축1";#N/A,#N/A,FALSE,"단축2";#N/A,#N/A,FALSE,"단축3";#N/A,#N/A,FALSE,"장축";#N/A,#N/A,FALSE,"4WD"}</definedName>
    <definedName name="_31A3_" localSheetId="19" hidden="1">{#N/A,#N/A,FALSE,"단축1";#N/A,#N/A,FALSE,"단축2";#N/A,#N/A,FALSE,"단축3";#N/A,#N/A,FALSE,"장축";#N/A,#N/A,FALSE,"4WD"}</definedName>
    <definedName name="_31A3_" localSheetId="20" hidden="1">{#N/A,#N/A,FALSE,"단축1";#N/A,#N/A,FALSE,"단축2";#N/A,#N/A,FALSE,"단축3";#N/A,#N/A,FALSE,"장축";#N/A,#N/A,FALSE,"4WD"}</definedName>
    <definedName name="_31A3_" localSheetId="21" hidden="1">{#N/A,#N/A,FALSE,"단축1";#N/A,#N/A,FALSE,"단축2";#N/A,#N/A,FALSE,"단축3";#N/A,#N/A,FALSE,"장축";#N/A,#N/A,FALSE,"4WD"}</definedName>
    <definedName name="_31A3_" localSheetId="22" hidden="1">{#N/A,#N/A,FALSE,"단축1";#N/A,#N/A,FALSE,"단축2";#N/A,#N/A,FALSE,"단축3";#N/A,#N/A,FALSE,"장축";#N/A,#N/A,FALSE,"4WD"}</definedName>
    <definedName name="_31A3_" localSheetId="23" hidden="1">{#N/A,#N/A,FALSE,"단축1";#N/A,#N/A,FALSE,"단축2";#N/A,#N/A,FALSE,"단축3";#N/A,#N/A,FALSE,"장축";#N/A,#N/A,FALSE,"4WD"}</definedName>
    <definedName name="_31A3_" localSheetId="24" hidden="1">{#N/A,#N/A,FALSE,"단축1";#N/A,#N/A,FALSE,"단축2";#N/A,#N/A,FALSE,"단축3";#N/A,#N/A,FALSE,"장축";#N/A,#N/A,FALSE,"4WD"}</definedName>
    <definedName name="_31A3_" localSheetId="13" hidden="1">{#N/A,#N/A,FALSE,"단축1";#N/A,#N/A,FALSE,"단축2";#N/A,#N/A,FALSE,"단축3";#N/A,#N/A,FALSE,"장축";#N/A,#N/A,FALSE,"4WD"}</definedName>
    <definedName name="_31A3_" localSheetId="17" hidden="1">{#N/A,#N/A,FALSE,"단축1";#N/A,#N/A,FALSE,"단축2";#N/A,#N/A,FALSE,"단축3";#N/A,#N/A,FALSE,"장축";#N/A,#N/A,FALSE,"4WD"}</definedName>
    <definedName name="_31A3_" localSheetId="16" hidden="1">{#N/A,#N/A,FALSE,"단축1";#N/A,#N/A,FALSE,"단축2";#N/A,#N/A,FALSE,"단축3";#N/A,#N/A,FALSE,"장축";#N/A,#N/A,FALSE,"4WD"}</definedName>
    <definedName name="_31A3_" hidden="1">{#N/A,#N/A,FALSE,"단축1";#N/A,#N/A,FALSE,"단축2";#N/A,#N/A,FALSE,"단축3";#N/A,#N/A,FALSE,"장축";#N/A,#N/A,FALSE,"4WD"}</definedName>
    <definedName name="_31B" localSheetId="15" hidden="1">{#N/A,#N/A,FALSE,"단축1";#N/A,#N/A,FALSE,"단축2";#N/A,#N/A,FALSE,"단축3";#N/A,#N/A,FALSE,"장축";#N/A,#N/A,FALSE,"4WD"}</definedName>
    <definedName name="_31B" localSheetId="18" hidden="1">{#N/A,#N/A,FALSE,"단축1";#N/A,#N/A,FALSE,"단축2";#N/A,#N/A,FALSE,"단축3";#N/A,#N/A,FALSE,"장축";#N/A,#N/A,FALSE,"4WD"}</definedName>
    <definedName name="_31B" localSheetId="19" hidden="1">{#N/A,#N/A,FALSE,"단축1";#N/A,#N/A,FALSE,"단축2";#N/A,#N/A,FALSE,"단축3";#N/A,#N/A,FALSE,"장축";#N/A,#N/A,FALSE,"4WD"}</definedName>
    <definedName name="_31B" localSheetId="20" hidden="1">{#N/A,#N/A,FALSE,"단축1";#N/A,#N/A,FALSE,"단축2";#N/A,#N/A,FALSE,"단축3";#N/A,#N/A,FALSE,"장축";#N/A,#N/A,FALSE,"4WD"}</definedName>
    <definedName name="_31B" localSheetId="21" hidden="1">{#N/A,#N/A,FALSE,"단축1";#N/A,#N/A,FALSE,"단축2";#N/A,#N/A,FALSE,"단축3";#N/A,#N/A,FALSE,"장축";#N/A,#N/A,FALSE,"4WD"}</definedName>
    <definedName name="_31B" localSheetId="22" hidden="1">{#N/A,#N/A,FALSE,"단축1";#N/A,#N/A,FALSE,"단축2";#N/A,#N/A,FALSE,"단축3";#N/A,#N/A,FALSE,"장축";#N/A,#N/A,FALSE,"4WD"}</definedName>
    <definedName name="_31B" localSheetId="23" hidden="1">{#N/A,#N/A,FALSE,"단축1";#N/A,#N/A,FALSE,"단축2";#N/A,#N/A,FALSE,"단축3";#N/A,#N/A,FALSE,"장축";#N/A,#N/A,FALSE,"4WD"}</definedName>
    <definedName name="_31B" localSheetId="24" hidden="1">{#N/A,#N/A,FALSE,"단축1";#N/A,#N/A,FALSE,"단축2";#N/A,#N/A,FALSE,"단축3";#N/A,#N/A,FALSE,"장축";#N/A,#N/A,FALSE,"4WD"}</definedName>
    <definedName name="_31B" localSheetId="13" hidden="1">{#N/A,#N/A,FALSE,"단축1";#N/A,#N/A,FALSE,"단축2";#N/A,#N/A,FALSE,"단축3";#N/A,#N/A,FALSE,"장축";#N/A,#N/A,FALSE,"4WD"}</definedName>
    <definedName name="_31B" localSheetId="17" hidden="1">{#N/A,#N/A,FALSE,"단축1";#N/A,#N/A,FALSE,"단축2";#N/A,#N/A,FALSE,"단축3";#N/A,#N/A,FALSE,"장축";#N/A,#N/A,FALSE,"4WD"}</definedName>
    <definedName name="_31B" localSheetId="16" hidden="1">{#N/A,#N/A,FALSE,"단축1";#N/A,#N/A,FALSE,"단축2";#N/A,#N/A,FALSE,"단축3";#N/A,#N/A,FALSE,"장축";#N/A,#N/A,FALSE,"4WD"}</definedName>
    <definedName name="_31B" hidden="1">{#N/A,#N/A,FALSE,"단축1";#N/A,#N/A,FALSE,"단축2";#N/A,#N/A,FALSE,"단축3";#N/A,#N/A,FALSE,"장축";#N/A,#N/A,FALSE,"4WD"}</definedName>
    <definedName name="_31B3" localSheetId="15" hidden="1">{#N/A,#N/A,FALSE,"단축1";#N/A,#N/A,FALSE,"단축2";#N/A,#N/A,FALSE,"단축3";#N/A,#N/A,FALSE,"장축";#N/A,#N/A,FALSE,"4WD"}</definedName>
    <definedName name="_31B3" localSheetId="18" hidden="1">{#N/A,#N/A,FALSE,"단축1";#N/A,#N/A,FALSE,"단축2";#N/A,#N/A,FALSE,"단축3";#N/A,#N/A,FALSE,"장축";#N/A,#N/A,FALSE,"4WD"}</definedName>
    <definedName name="_31B3" localSheetId="19" hidden="1">{#N/A,#N/A,FALSE,"단축1";#N/A,#N/A,FALSE,"단축2";#N/A,#N/A,FALSE,"단축3";#N/A,#N/A,FALSE,"장축";#N/A,#N/A,FALSE,"4WD"}</definedName>
    <definedName name="_31B3" localSheetId="20" hidden="1">{#N/A,#N/A,FALSE,"단축1";#N/A,#N/A,FALSE,"단축2";#N/A,#N/A,FALSE,"단축3";#N/A,#N/A,FALSE,"장축";#N/A,#N/A,FALSE,"4WD"}</definedName>
    <definedName name="_31B3" localSheetId="21" hidden="1">{#N/A,#N/A,FALSE,"단축1";#N/A,#N/A,FALSE,"단축2";#N/A,#N/A,FALSE,"단축3";#N/A,#N/A,FALSE,"장축";#N/A,#N/A,FALSE,"4WD"}</definedName>
    <definedName name="_31B3" localSheetId="22" hidden="1">{#N/A,#N/A,FALSE,"단축1";#N/A,#N/A,FALSE,"단축2";#N/A,#N/A,FALSE,"단축3";#N/A,#N/A,FALSE,"장축";#N/A,#N/A,FALSE,"4WD"}</definedName>
    <definedName name="_31B3" localSheetId="23" hidden="1">{#N/A,#N/A,FALSE,"단축1";#N/A,#N/A,FALSE,"단축2";#N/A,#N/A,FALSE,"단축3";#N/A,#N/A,FALSE,"장축";#N/A,#N/A,FALSE,"4WD"}</definedName>
    <definedName name="_31B3" localSheetId="24" hidden="1">{#N/A,#N/A,FALSE,"단축1";#N/A,#N/A,FALSE,"단축2";#N/A,#N/A,FALSE,"단축3";#N/A,#N/A,FALSE,"장축";#N/A,#N/A,FALSE,"4WD"}</definedName>
    <definedName name="_31B3" localSheetId="13" hidden="1">{#N/A,#N/A,FALSE,"단축1";#N/A,#N/A,FALSE,"단축2";#N/A,#N/A,FALSE,"단축3";#N/A,#N/A,FALSE,"장축";#N/A,#N/A,FALSE,"4WD"}</definedName>
    <definedName name="_31B3" localSheetId="17" hidden="1">{#N/A,#N/A,FALSE,"단축1";#N/A,#N/A,FALSE,"단축2";#N/A,#N/A,FALSE,"단축3";#N/A,#N/A,FALSE,"장축";#N/A,#N/A,FALSE,"4WD"}</definedName>
    <definedName name="_31B3" localSheetId="16" hidden="1">{#N/A,#N/A,FALSE,"단축1";#N/A,#N/A,FALSE,"단축2";#N/A,#N/A,FALSE,"단축3";#N/A,#N/A,FALSE,"장축";#N/A,#N/A,FALSE,"4WD"}</definedName>
    <definedName name="_31B3" hidden="1">{#N/A,#N/A,FALSE,"단축1";#N/A,#N/A,FALSE,"단축2";#N/A,#N/A,FALSE,"단축3";#N/A,#N/A,FALSE,"장축";#N/A,#N/A,FALSE,"4WD"}</definedName>
    <definedName name="_31C2" localSheetId="15" hidden="1">{#N/A,#N/A,FALSE,"단축1";#N/A,#N/A,FALSE,"단축2";#N/A,#N/A,FALSE,"단축3";#N/A,#N/A,FALSE,"장축";#N/A,#N/A,FALSE,"4WD"}</definedName>
    <definedName name="_31C2" localSheetId="18" hidden="1">{#N/A,#N/A,FALSE,"단축1";#N/A,#N/A,FALSE,"단축2";#N/A,#N/A,FALSE,"단축3";#N/A,#N/A,FALSE,"장축";#N/A,#N/A,FALSE,"4WD"}</definedName>
    <definedName name="_31C2" localSheetId="19" hidden="1">{#N/A,#N/A,FALSE,"단축1";#N/A,#N/A,FALSE,"단축2";#N/A,#N/A,FALSE,"단축3";#N/A,#N/A,FALSE,"장축";#N/A,#N/A,FALSE,"4WD"}</definedName>
    <definedName name="_31C2" localSheetId="20" hidden="1">{#N/A,#N/A,FALSE,"단축1";#N/A,#N/A,FALSE,"단축2";#N/A,#N/A,FALSE,"단축3";#N/A,#N/A,FALSE,"장축";#N/A,#N/A,FALSE,"4WD"}</definedName>
    <definedName name="_31C2" localSheetId="21" hidden="1">{#N/A,#N/A,FALSE,"단축1";#N/A,#N/A,FALSE,"단축2";#N/A,#N/A,FALSE,"단축3";#N/A,#N/A,FALSE,"장축";#N/A,#N/A,FALSE,"4WD"}</definedName>
    <definedName name="_31C2" localSheetId="22" hidden="1">{#N/A,#N/A,FALSE,"단축1";#N/A,#N/A,FALSE,"단축2";#N/A,#N/A,FALSE,"단축3";#N/A,#N/A,FALSE,"장축";#N/A,#N/A,FALSE,"4WD"}</definedName>
    <definedName name="_31C2" localSheetId="23" hidden="1">{#N/A,#N/A,FALSE,"단축1";#N/A,#N/A,FALSE,"단축2";#N/A,#N/A,FALSE,"단축3";#N/A,#N/A,FALSE,"장축";#N/A,#N/A,FALSE,"4WD"}</definedName>
    <definedName name="_31C2" localSheetId="24" hidden="1">{#N/A,#N/A,FALSE,"단축1";#N/A,#N/A,FALSE,"단축2";#N/A,#N/A,FALSE,"단축3";#N/A,#N/A,FALSE,"장축";#N/A,#N/A,FALSE,"4WD"}</definedName>
    <definedName name="_31C2" localSheetId="13" hidden="1">{#N/A,#N/A,FALSE,"단축1";#N/A,#N/A,FALSE,"단축2";#N/A,#N/A,FALSE,"단축3";#N/A,#N/A,FALSE,"장축";#N/A,#N/A,FALSE,"4WD"}</definedName>
    <definedName name="_31C2" localSheetId="17" hidden="1">{#N/A,#N/A,FALSE,"단축1";#N/A,#N/A,FALSE,"단축2";#N/A,#N/A,FALSE,"단축3";#N/A,#N/A,FALSE,"장축";#N/A,#N/A,FALSE,"4WD"}</definedName>
    <definedName name="_31C2" localSheetId="16" hidden="1">{#N/A,#N/A,FALSE,"단축1";#N/A,#N/A,FALSE,"단축2";#N/A,#N/A,FALSE,"단축3";#N/A,#N/A,FALSE,"장축";#N/A,#N/A,FALSE,"4WD"}</definedName>
    <definedName name="_31C2" hidden="1">{#N/A,#N/A,FALSE,"단축1";#N/A,#N/A,FALSE,"단축2";#N/A,#N/A,FALSE,"단축3";#N/A,#N/A,FALSE,"장축";#N/A,#N/A,FALSE,"4WD"}</definedName>
    <definedName name="_32">#N/A</definedName>
    <definedName name="_32__123Graph_CRCH_2" localSheetId="15" hidden="1">#REF!</definedName>
    <definedName name="_32__123Graph_CRCH_2" localSheetId="18" hidden="1">#REF!</definedName>
    <definedName name="_32__123Graph_CRCH_2" localSheetId="19" hidden="1">#REF!</definedName>
    <definedName name="_32__123Graph_CRCH_2" localSheetId="20" hidden="1">#REF!</definedName>
    <definedName name="_32__123Graph_CRCH_2" localSheetId="21" hidden="1">#REF!</definedName>
    <definedName name="_32__123Graph_CRCH_2" localSheetId="22" hidden="1">#REF!</definedName>
    <definedName name="_32__123Graph_CRCH_2" localSheetId="23" hidden="1">#REF!</definedName>
    <definedName name="_32__123Graph_CRCH_2" localSheetId="24" hidden="1">#REF!</definedName>
    <definedName name="_32__123Graph_CRCH_2" localSheetId="13" hidden="1">#REF!</definedName>
    <definedName name="_32__123Graph_CRCH_2" localSheetId="17" hidden="1">#REF!</definedName>
    <definedName name="_32__123Graph_CRCH_2" hidden="1">#REF!</definedName>
    <definedName name="_33">#N/A</definedName>
    <definedName name="_33__123Graph_CRCH_3" localSheetId="15" hidden="1">#REF!</definedName>
    <definedName name="_33__123Graph_CRCH_3" localSheetId="18" hidden="1">#REF!</definedName>
    <definedName name="_33__123Graph_CRCH_3" localSheetId="19" hidden="1">#REF!</definedName>
    <definedName name="_33__123Graph_CRCH_3" localSheetId="20" hidden="1">#REF!</definedName>
    <definedName name="_33__123Graph_CRCH_3" localSheetId="21" hidden="1">#REF!</definedName>
    <definedName name="_33__123Graph_CRCH_3" localSheetId="22" hidden="1">#REF!</definedName>
    <definedName name="_33__123Graph_CRCH_3" localSheetId="23" hidden="1">#REF!</definedName>
    <definedName name="_33__123Graph_CRCH_3" localSheetId="24" hidden="1">#REF!</definedName>
    <definedName name="_33__123Graph_CRCH_3" localSheetId="13" hidden="1">#REF!</definedName>
    <definedName name="_33__123Graph_CRCH_3" localSheetId="17" hidden="1">#REF!</definedName>
    <definedName name="_33__123Graph_CRCH_3" hidden="1">#REF!</definedName>
    <definedName name="_33A2" localSheetId="15" hidden="1">{#N/A,#N/A,FALSE,"단축1";#N/A,#N/A,FALSE,"단축2";#N/A,#N/A,FALSE,"단축3";#N/A,#N/A,FALSE,"장축";#N/A,#N/A,FALSE,"4WD"}</definedName>
    <definedName name="_33A2" localSheetId="18" hidden="1">{#N/A,#N/A,FALSE,"단축1";#N/A,#N/A,FALSE,"단축2";#N/A,#N/A,FALSE,"단축3";#N/A,#N/A,FALSE,"장축";#N/A,#N/A,FALSE,"4WD"}</definedName>
    <definedName name="_33A2" localSheetId="19" hidden="1">{#N/A,#N/A,FALSE,"단축1";#N/A,#N/A,FALSE,"단축2";#N/A,#N/A,FALSE,"단축3";#N/A,#N/A,FALSE,"장축";#N/A,#N/A,FALSE,"4WD"}</definedName>
    <definedName name="_33A2" localSheetId="20" hidden="1">{#N/A,#N/A,FALSE,"단축1";#N/A,#N/A,FALSE,"단축2";#N/A,#N/A,FALSE,"단축3";#N/A,#N/A,FALSE,"장축";#N/A,#N/A,FALSE,"4WD"}</definedName>
    <definedName name="_33A2" localSheetId="21" hidden="1">{#N/A,#N/A,FALSE,"단축1";#N/A,#N/A,FALSE,"단축2";#N/A,#N/A,FALSE,"단축3";#N/A,#N/A,FALSE,"장축";#N/A,#N/A,FALSE,"4WD"}</definedName>
    <definedName name="_33A2" localSheetId="22" hidden="1">{#N/A,#N/A,FALSE,"단축1";#N/A,#N/A,FALSE,"단축2";#N/A,#N/A,FALSE,"단축3";#N/A,#N/A,FALSE,"장축";#N/A,#N/A,FALSE,"4WD"}</definedName>
    <definedName name="_33A2" localSheetId="23" hidden="1">{#N/A,#N/A,FALSE,"단축1";#N/A,#N/A,FALSE,"단축2";#N/A,#N/A,FALSE,"단축3";#N/A,#N/A,FALSE,"장축";#N/A,#N/A,FALSE,"4WD"}</definedName>
    <definedName name="_33A2" localSheetId="24" hidden="1">{#N/A,#N/A,FALSE,"단축1";#N/A,#N/A,FALSE,"단축2";#N/A,#N/A,FALSE,"단축3";#N/A,#N/A,FALSE,"장축";#N/A,#N/A,FALSE,"4WD"}</definedName>
    <definedName name="_33A2" localSheetId="13" hidden="1">{#N/A,#N/A,FALSE,"단축1";#N/A,#N/A,FALSE,"단축2";#N/A,#N/A,FALSE,"단축3";#N/A,#N/A,FALSE,"장축";#N/A,#N/A,FALSE,"4WD"}</definedName>
    <definedName name="_33A2" localSheetId="17" hidden="1">{#N/A,#N/A,FALSE,"단축1";#N/A,#N/A,FALSE,"단축2";#N/A,#N/A,FALSE,"단축3";#N/A,#N/A,FALSE,"장축";#N/A,#N/A,FALSE,"4WD"}</definedName>
    <definedName name="_33A2" localSheetId="16" hidden="1">{#N/A,#N/A,FALSE,"단축1";#N/A,#N/A,FALSE,"단축2";#N/A,#N/A,FALSE,"단축3";#N/A,#N/A,FALSE,"장축";#N/A,#N/A,FALSE,"4WD"}</definedName>
    <definedName name="_33A2" hidden="1">{#N/A,#N/A,FALSE,"단축1";#N/A,#N/A,FALSE,"단축2";#N/A,#N/A,FALSE,"단축3";#N/A,#N/A,FALSE,"장축";#N/A,#N/A,FALSE,"4WD"}</definedName>
    <definedName name="_34">#N/A</definedName>
    <definedName name="_34__123Graph_CRCH_4" localSheetId="15" hidden="1">#REF!</definedName>
    <definedName name="_34__123Graph_CRCH_4" localSheetId="18" hidden="1">#REF!</definedName>
    <definedName name="_34__123Graph_CRCH_4" localSheetId="19" hidden="1">#REF!</definedName>
    <definedName name="_34__123Graph_CRCH_4" localSheetId="20" hidden="1">#REF!</definedName>
    <definedName name="_34__123Graph_CRCH_4" localSheetId="21" hidden="1">#REF!</definedName>
    <definedName name="_34__123Graph_CRCH_4" localSheetId="22" hidden="1">#REF!</definedName>
    <definedName name="_34__123Graph_CRCH_4" localSheetId="23" hidden="1">#REF!</definedName>
    <definedName name="_34__123Graph_CRCH_4" localSheetId="24" hidden="1">#REF!</definedName>
    <definedName name="_34__123Graph_CRCH_4" localSheetId="13" hidden="1">#REF!</definedName>
    <definedName name="_34__123Graph_CRCH_4" localSheetId="17" hidden="1">#REF!</definedName>
    <definedName name="_34__123Graph_CRCH_4" hidden="1">#REF!</definedName>
    <definedName name="_34_3_0Criteria">#REF!</definedName>
    <definedName name="_35">#N/A</definedName>
    <definedName name="_35__123Graph_CRCH_5" localSheetId="15" hidden="1">#REF!</definedName>
    <definedName name="_35__123Graph_CRCH_5" localSheetId="18" hidden="1">#REF!</definedName>
    <definedName name="_35__123Graph_CRCH_5" localSheetId="19" hidden="1">#REF!</definedName>
    <definedName name="_35__123Graph_CRCH_5" localSheetId="20" hidden="1">#REF!</definedName>
    <definedName name="_35__123Graph_CRCH_5" localSheetId="21" hidden="1">#REF!</definedName>
    <definedName name="_35__123Graph_CRCH_5" localSheetId="22" hidden="1">#REF!</definedName>
    <definedName name="_35__123Graph_CRCH_5" localSheetId="23" hidden="1">#REF!</definedName>
    <definedName name="_35__123Graph_CRCH_5" localSheetId="24" hidden="1">#REF!</definedName>
    <definedName name="_35__123Graph_CRCH_5" localSheetId="13" hidden="1">#REF!</definedName>
    <definedName name="_35__123Graph_CRCH_5" localSheetId="17" hidden="1">#REF!</definedName>
    <definedName name="_35__123Graph_CRCH_5" hidden="1">#REF!</definedName>
    <definedName name="_36">#N/A</definedName>
    <definedName name="_36__123Graph_CRCH_6" localSheetId="15" hidden="1">#REF!</definedName>
    <definedName name="_36__123Graph_CRCH_6" localSheetId="18" hidden="1">#REF!</definedName>
    <definedName name="_36__123Graph_CRCH_6" localSheetId="19" hidden="1">#REF!</definedName>
    <definedName name="_36__123Graph_CRCH_6" localSheetId="20" hidden="1">#REF!</definedName>
    <definedName name="_36__123Graph_CRCH_6" localSheetId="21" hidden="1">#REF!</definedName>
    <definedName name="_36__123Graph_CRCH_6" localSheetId="22" hidden="1">#REF!</definedName>
    <definedName name="_36__123Graph_CRCH_6" localSheetId="23" hidden="1">#REF!</definedName>
    <definedName name="_36__123Graph_CRCH_6" localSheetId="24" hidden="1">#REF!</definedName>
    <definedName name="_36__123Graph_CRCH_6" localSheetId="13" hidden="1">#REF!</definedName>
    <definedName name="_36__123Graph_CRCH_6" localSheetId="17" hidden="1">#REF!</definedName>
    <definedName name="_36__123Graph_CRCH_6" hidden="1">#REF!</definedName>
    <definedName name="_36P2_" localSheetId="15" hidden="1">{#N/A,#N/A,FALSE,"단축1";#N/A,#N/A,FALSE,"단축2";#N/A,#N/A,FALSE,"단축3";#N/A,#N/A,FALSE,"장축";#N/A,#N/A,FALSE,"4WD"}</definedName>
    <definedName name="_36P2_" localSheetId="18" hidden="1">{#N/A,#N/A,FALSE,"단축1";#N/A,#N/A,FALSE,"단축2";#N/A,#N/A,FALSE,"단축3";#N/A,#N/A,FALSE,"장축";#N/A,#N/A,FALSE,"4WD"}</definedName>
    <definedName name="_36P2_" localSheetId="19" hidden="1">{#N/A,#N/A,FALSE,"단축1";#N/A,#N/A,FALSE,"단축2";#N/A,#N/A,FALSE,"단축3";#N/A,#N/A,FALSE,"장축";#N/A,#N/A,FALSE,"4WD"}</definedName>
    <definedName name="_36P2_" localSheetId="20" hidden="1">{#N/A,#N/A,FALSE,"단축1";#N/A,#N/A,FALSE,"단축2";#N/A,#N/A,FALSE,"단축3";#N/A,#N/A,FALSE,"장축";#N/A,#N/A,FALSE,"4WD"}</definedName>
    <definedName name="_36P2_" localSheetId="21" hidden="1">{#N/A,#N/A,FALSE,"단축1";#N/A,#N/A,FALSE,"단축2";#N/A,#N/A,FALSE,"단축3";#N/A,#N/A,FALSE,"장축";#N/A,#N/A,FALSE,"4WD"}</definedName>
    <definedName name="_36P2_" localSheetId="22" hidden="1">{#N/A,#N/A,FALSE,"단축1";#N/A,#N/A,FALSE,"단축2";#N/A,#N/A,FALSE,"단축3";#N/A,#N/A,FALSE,"장축";#N/A,#N/A,FALSE,"4WD"}</definedName>
    <definedName name="_36P2_" localSheetId="23" hidden="1">{#N/A,#N/A,FALSE,"단축1";#N/A,#N/A,FALSE,"단축2";#N/A,#N/A,FALSE,"단축3";#N/A,#N/A,FALSE,"장축";#N/A,#N/A,FALSE,"4WD"}</definedName>
    <definedName name="_36P2_" localSheetId="24" hidden="1">{#N/A,#N/A,FALSE,"단축1";#N/A,#N/A,FALSE,"단축2";#N/A,#N/A,FALSE,"단축3";#N/A,#N/A,FALSE,"장축";#N/A,#N/A,FALSE,"4WD"}</definedName>
    <definedName name="_36P2_" localSheetId="13" hidden="1">{#N/A,#N/A,FALSE,"단축1";#N/A,#N/A,FALSE,"단축2";#N/A,#N/A,FALSE,"단축3";#N/A,#N/A,FALSE,"장축";#N/A,#N/A,FALSE,"4WD"}</definedName>
    <definedName name="_36P2_" localSheetId="17" hidden="1">{#N/A,#N/A,FALSE,"단축1";#N/A,#N/A,FALSE,"단축2";#N/A,#N/A,FALSE,"단축3";#N/A,#N/A,FALSE,"장축";#N/A,#N/A,FALSE,"4WD"}</definedName>
    <definedName name="_36P2_" localSheetId="16" hidden="1">{#N/A,#N/A,FALSE,"단축1";#N/A,#N/A,FALSE,"단축2";#N/A,#N/A,FALSE,"단축3";#N/A,#N/A,FALSE,"장축";#N/A,#N/A,FALSE,"4WD"}</definedName>
    <definedName name="_36P2_" hidden="1">{#N/A,#N/A,FALSE,"단축1";#N/A,#N/A,FALSE,"단축2";#N/A,#N/A,FALSE,"단축3";#N/A,#N/A,FALSE,"장축";#N/A,#N/A,FALSE,"4WD"}</definedName>
    <definedName name="_37">#N/A</definedName>
    <definedName name="_37__123Graph_CRCH_7" localSheetId="15" hidden="1">#REF!</definedName>
    <definedName name="_37__123Graph_CRCH_7" localSheetId="18" hidden="1">#REF!</definedName>
    <definedName name="_37__123Graph_CRCH_7" localSheetId="19" hidden="1">#REF!</definedName>
    <definedName name="_37__123Graph_CRCH_7" localSheetId="20" hidden="1">#REF!</definedName>
    <definedName name="_37__123Graph_CRCH_7" localSheetId="21" hidden="1">#REF!</definedName>
    <definedName name="_37__123Graph_CRCH_7" localSheetId="22" hidden="1">#REF!</definedName>
    <definedName name="_37__123Graph_CRCH_7" localSheetId="23" hidden="1">#REF!</definedName>
    <definedName name="_37__123Graph_CRCH_7" localSheetId="24" hidden="1">#REF!</definedName>
    <definedName name="_37__123Graph_CRCH_7" localSheetId="13" hidden="1">#REF!</definedName>
    <definedName name="_37__123Graph_CRCH_7" localSheetId="17" hidden="1">#REF!</definedName>
    <definedName name="_37__123Graph_CRCH_7" hidden="1">#REF!</definedName>
    <definedName name="_38">#N/A</definedName>
    <definedName name="_38__123Graph_CRCH_8" localSheetId="15" hidden="1">#REF!</definedName>
    <definedName name="_38__123Graph_CRCH_8" localSheetId="18" hidden="1">#REF!</definedName>
    <definedName name="_38__123Graph_CRCH_8" localSheetId="19" hidden="1">#REF!</definedName>
    <definedName name="_38__123Graph_CRCH_8" localSheetId="20" hidden="1">#REF!</definedName>
    <definedName name="_38__123Graph_CRCH_8" localSheetId="21" hidden="1">#REF!</definedName>
    <definedName name="_38__123Graph_CRCH_8" localSheetId="22" hidden="1">#REF!</definedName>
    <definedName name="_38__123Graph_CRCH_8" localSheetId="23" hidden="1">#REF!</definedName>
    <definedName name="_38__123Graph_CRCH_8" localSheetId="24" hidden="1">#REF!</definedName>
    <definedName name="_38__123Graph_CRCH_8" localSheetId="13" hidden="1">#REF!</definedName>
    <definedName name="_38__123Graph_CRCH_8" localSheetId="17" hidden="1">#REF!</definedName>
    <definedName name="_38__123Graph_CRCH_8" hidden="1">#REF!</definedName>
    <definedName name="_38q45_" localSheetId="15" hidden="1">{"'용역비'!$A$4:$C$8"}</definedName>
    <definedName name="_38q45_" localSheetId="11" hidden="1">{"'용역비'!$A$4:$C$8"}</definedName>
    <definedName name="_38q45_" localSheetId="14" hidden="1">{"'용역비'!$A$4:$C$8"}</definedName>
    <definedName name="_38q45_" localSheetId="18" hidden="1">{"'용역비'!$A$4:$C$8"}</definedName>
    <definedName name="_38q45_" localSheetId="19" hidden="1">{"'용역비'!$A$4:$C$8"}</definedName>
    <definedName name="_38q45_" localSheetId="20" hidden="1">{"'용역비'!$A$4:$C$8"}</definedName>
    <definedName name="_38q45_" localSheetId="21" hidden="1">{"'용역비'!$A$4:$C$8"}</definedName>
    <definedName name="_38q45_" localSheetId="22" hidden="1">{"'용역비'!$A$4:$C$8"}</definedName>
    <definedName name="_38q45_" localSheetId="23" hidden="1">{"'용역비'!$A$4:$C$8"}</definedName>
    <definedName name="_38q45_" localSheetId="24" hidden="1">{"'용역비'!$A$4:$C$8"}</definedName>
    <definedName name="_38q45_" localSheetId="13" hidden="1">{"'용역비'!$A$4:$C$8"}</definedName>
    <definedName name="_38q45_" localSheetId="17" hidden="1">{"'용역비'!$A$4:$C$8"}</definedName>
    <definedName name="_38q45_" localSheetId="16" hidden="1">{"'용역비'!$A$4:$C$8"}</definedName>
    <definedName name="_38q45_" hidden="1">{"'용역비'!$A$4:$C$8"}</definedName>
    <definedName name="_38T2_" localSheetId="15" hidden="1">{#N/A,#N/A,FALSE,"단축1";#N/A,#N/A,FALSE,"단축2";#N/A,#N/A,FALSE,"단축3";#N/A,#N/A,FALSE,"장축";#N/A,#N/A,FALSE,"4WD"}</definedName>
    <definedName name="_38T2_" localSheetId="18" hidden="1">{#N/A,#N/A,FALSE,"단축1";#N/A,#N/A,FALSE,"단축2";#N/A,#N/A,FALSE,"단축3";#N/A,#N/A,FALSE,"장축";#N/A,#N/A,FALSE,"4WD"}</definedName>
    <definedName name="_38T2_" localSheetId="19" hidden="1">{#N/A,#N/A,FALSE,"단축1";#N/A,#N/A,FALSE,"단축2";#N/A,#N/A,FALSE,"단축3";#N/A,#N/A,FALSE,"장축";#N/A,#N/A,FALSE,"4WD"}</definedName>
    <definedName name="_38T2_" localSheetId="20" hidden="1">{#N/A,#N/A,FALSE,"단축1";#N/A,#N/A,FALSE,"단축2";#N/A,#N/A,FALSE,"단축3";#N/A,#N/A,FALSE,"장축";#N/A,#N/A,FALSE,"4WD"}</definedName>
    <definedName name="_38T2_" localSheetId="21" hidden="1">{#N/A,#N/A,FALSE,"단축1";#N/A,#N/A,FALSE,"단축2";#N/A,#N/A,FALSE,"단축3";#N/A,#N/A,FALSE,"장축";#N/A,#N/A,FALSE,"4WD"}</definedName>
    <definedName name="_38T2_" localSheetId="22" hidden="1">{#N/A,#N/A,FALSE,"단축1";#N/A,#N/A,FALSE,"단축2";#N/A,#N/A,FALSE,"단축3";#N/A,#N/A,FALSE,"장축";#N/A,#N/A,FALSE,"4WD"}</definedName>
    <definedName name="_38T2_" localSheetId="23" hidden="1">{#N/A,#N/A,FALSE,"단축1";#N/A,#N/A,FALSE,"단축2";#N/A,#N/A,FALSE,"단축3";#N/A,#N/A,FALSE,"장축";#N/A,#N/A,FALSE,"4WD"}</definedName>
    <definedName name="_38T2_" localSheetId="24" hidden="1">{#N/A,#N/A,FALSE,"단축1";#N/A,#N/A,FALSE,"단축2";#N/A,#N/A,FALSE,"단축3";#N/A,#N/A,FALSE,"장축";#N/A,#N/A,FALSE,"4WD"}</definedName>
    <definedName name="_38T2_" localSheetId="13" hidden="1">{#N/A,#N/A,FALSE,"단축1";#N/A,#N/A,FALSE,"단축2";#N/A,#N/A,FALSE,"단축3";#N/A,#N/A,FALSE,"장축";#N/A,#N/A,FALSE,"4WD"}</definedName>
    <definedName name="_38T2_" localSheetId="17" hidden="1">{#N/A,#N/A,FALSE,"단축1";#N/A,#N/A,FALSE,"단축2";#N/A,#N/A,FALSE,"단축3";#N/A,#N/A,FALSE,"장축";#N/A,#N/A,FALSE,"4WD"}</definedName>
    <definedName name="_38T2_" localSheetId="16" hidden="1">{#N/A,#N/A,FALSE,"단축1";#N/A,#N/A,FALSE,"단축2";#N/A,#N/A,FALSE,"단축3";#N/A,#N/A,FALSE,"장축";#N/A,#N/A,FALSE,"4WD"}</definedName>
    <definedName name="_38T2_" hidden="1">{#N/A,#N/A,FALSE,"단축1";#N/A,#N/A,FALSE,"단축2";#N/A,#N/A,FALSE,"단축3";#N/A,#N/A,FALSE,"장축";#N/A,#N/A,FALSE,"4WD"}</definedName>
    <definedName name="_39">#N/A</definedName>
    <definedName name="_39__123Graph_CRCH_ALL" localSheetId="15" hidden="1">#REF!</definedName>
    <definedName name="_39__123Graph_CRCH_ALL" localSheetId="18" hidden="1">#REF!</definedName>
    <definedName name="_39__123Graph_CRCH_ALL" localSheetId="19" hidden="1">#REF!</definedName>
    <definedName name="_39__123Graph_CRCH_ALL" localSheetId="20" hidden="1">#REF!</definedName>
    <definedName name="_39__123Graph_CRCH_ALL" localSheetId="21" hidden="1">#REF!</definedName>
    <definedName name="_39__123Graph_CRCH_ALL" localSheetId="22" hidden="1">#REF!</definedName>
    <definedName name="_39__123Graph_CRCH_ALL" localSheetId="23" hidden="1">#REF!</definedName>
    <definedName name="_39__123Graph_CRCH_ALL" localSheetId="24" hidden="1">#REF!</definedName>
    <definedName name="_39__123Graph_CRCH_ALL" localSheetId="13" hidden="1">#REF!</definedName>
    <definedName name="_39__123Graph_CRCH_ALL" localSheetId="17" hidden="1">#REF!</definedName>
    <definedName name="_39__123Graph_CRCH_ALL" hidden="1">#REF!</definedName>
    <definedName name="_39T3_" localSheetId="15" hidden="1">{#N/A,#N/A,FALSE,"단축1";#N/A,#N/A,FALSE,"단축2";#N/A,#N/A,FALSE,"단축3";#N/A,#N/A,FALSE,"장축";#N/A,#N/A,FALSE,"4WD"}</definedName>
    <definedName name="_39T3_" localSheetId="18" hidden="1">{#N/A,#N/A,FALSE,"단축1";#N/A,#N/A,FALSE,"단축2";#N/A,#N/A,FALSE,"단축3";#N/A,#N/A,FALSE,"장축";#N/A,#N/A,FALSE,"4WD"}</definedName>
    <definedName name="_39T3_" localSheetId="19" hidden="1">{#N/A,#N/A,FALSE,"단축1";#N/A,#N/A,FALSE,"단축2";#N/A,#N/A,FALSE,"단축3";#N/A,#N/A,FALSE,"장축";#N/A,#N/A,FALSE,"4WD"}</definedName>
    <definedName name="_39T3_" localSheetId="20" hidden="1">{#N/A,#N/A,FALSE,"단축1";#N/A,#N/A,FALSE,"단축2";#N/A,#N/A,FALSE,"단축3";#N/A,#N/A,FALSE,"장축";#N/A,#N/A,FALSE,"4WD"}</definedName>
    <definedName name="_39T3_" localSheetId="21" hidden="1">{#N/A,#N/A,FALSE,"단축1";#N/A,#N/A,FALSE,"단축2";#N/A,#N/A,FALSE,"단축3";#N/A,#N/A,FALSE,"장축";#N/A,#N/A,FALSE,"4WD"}</definedName>
    <definedName name="_39T3_" localSheetId="22" hidden="1">{#N/A,#N/A,FALSE,"단축1";#N/A,#N/A,FALSE,"단축2";#N/A,#N/A,FALSE,"단축3";#N/A,#N/A,FALSE,"장축";#N/A,#N/A,FALSE,"4WD"}</definedName>
    <definedName name="_39T3_" localSheetId="23" hidden="1">{#N/A,#N/A,FALSE,"단축1";#N/A,#N/A,FALSE,"단축2";#N/A,#N/A,FALSE,"단축3";#N/A,#N/A,FALSE,"장축";#N/A,#N/A,FALSE,"4WD"}</definedName>
    <definedName name="_39T3_" localSheetId="24" hidden="1">{#N/A,#N/A,FALSE,"단축1";#N/A,#N/A,FALSE,"단축2";#N/A,#N/A,FALSE,"단축3";#N/A,#N/A,FALSE,"장축";#N/A,#N/A,FALSE,"4WD"}</definedName>
    <definedName name="_39T3_" localSheetId="13" hidden="1">{#N/A,#N/A,FALSE,"단축1";#N/A,#N/A,FALSE,"단축2";#N/A,#N/A,FALSE,"단축3";#N/A,#N/A,FALSE,"장축";#N/A,#N/A,FALSE,"4WD"}</definedName>
    <definedName name="_39T3_" localSheetId="17" hidden="1">{#N/A,#N/A,FALSE,"단축1";#N/A,#N/A,FALSE,"단축2";#N/A,#N/A,FALSE,"단축3";#N/A,#N/A,FALSE,"장축";#N/A,#N/A,FALSE,"4WD"}</definedName>
    <definedName name="_39T3_" localSheetId="16" hidden="1">{#N/A,#N/A,FALSE,"단축1";#N/A,#N/A,FALSE,"단축2";#N/A,#N/A,FALSE,"단축3";#N/A,#N/A,FALSE,"장축";#N/A,#N/A,FALSE,"4WD"}</definedName>
    <definedName name="_39T3_" hidden="1">{#N/A,#N/A,FALSE,"단축1";#N/A,#N/A,FALSE,"단축2";#N/A,#N/A,FALSE,"단축3";#N/A,#N/A,FALSE,"장축";#N/A,#N/A,FALSE,"4WD"}</definedName>
    <definedName name="_3X_0pa" localSheetId="13">#REF!</definedName>
    <definedName name="_3X_0pa">#REF!</definedName>
    <definedName name="_3공장" localSheetId="13">#REF!</definedName>
    <definedName name="_3공장">#REF!</definedName>
    <definedName name="_4" localSheetId="13">[16]I一般比!#REF!</definedName>
    <definedName name="_4">#N/A</definedName>
    <definedName name="_4__123Graph_AMCD_ALL" localSheetId="15" hidden="1">#REF!</definedName>
    <definedName name="_4__123Graph_AMCD_ALL" localSheetId="18" hidden="1">#REF!</definedName>
    <definedName name="_4__123Graph_AMCD_ALL" localSheetId="19" hidden="1">#REF!</definedName>
    <definedName name="_4__123Graph_AMCD_ALL" localSheetId="20" hidden="1">#REF!</definedName>
    <definedName name="_4__123Graph_AMCD_ALL" localSheetId="21" hidden="1">#REF!</definedName>
    <definedName name="_4__123Graph_AMCD_ALL" localSheetId="22" hidden="1">#REF!</definedName>
    <definedName name="_4__123Graph_AMCD_ALL" localSheetId="23" hidden="1">#REF!</definedName>
    <definedName name="_4__123Graph_AMCD_ALL" localSheetId="24" hidden="1">#REF!</definedName>
    <definedName name="_4__123Graph_AMCD_ALL" localSheetId="13" hidden="1">#REF!</definedName>
    <definedName name="_4__123Graph_AMCD_ALL" localSheetId="17" hidden="1">#REF!</definedName>
    <definedName name="_4__123Graph_AMCD_ALL" hidden="1">#REF!</definedName>
    <definedName name="_4_3_0Crite">#REF!</definedName>
    <definedName name="_40">#N/A</definedName>
    <definedName name="_40__123Graph_DCHART_2" localSheetId="15" hidden="1">#REF!</definedName>
    <definedName name="_40__123Graph_DCHART_2" localSheetId="18" hidden="1">#REF!</definedName>
    <definedName name="_40__123Graph_DCHART_2" localSheetId="19" hidden="1">#REF!</definedName>
    <definedName name="_40__123Graph_DCHART_2" localSheetId="20" hidden="1">#REF!</definedName>
    <definedName name="_40__123Graph_DCHART_2" localSheetId="21" hidden="1">#REF!</definedName>
    <definedName name="_40__123Graph_DCHART_2" localSheetId="22" hidden="1">#REF!</definedName>
    <definedName name="_40__123Graph_DCHART_2" localSheetId="23" hidden="1">#REF!</definedName>
    <definedName name="_40__123Graph_DCHART_2" localSheetId="24" hidden="1">#REF!</definedName>
    <definedName name="_40__123Graph_DCHART_2" localSheetId="13" hidden="1">#REF!</definedName>
    <definedName name="_40__123Graph_DCHART_2" localSheetId="17" hidden="1">#REF!</definedName>
    <definedName name="_40__123Graph_DCHART_2" hidden="1">#REF!</definedName>
    <definedName name="_40T5_" localSheetId="15" hidden="1">{#N/A,#N/A,FALSE,"단축1";#N/A,#N/A,FALSE,"단축2";#N/A,#N/A,FALSE,"단축3";#N/A,#N/A,FALSE,"장축";#N/A,#N/A,FALSE,"4WD"}</definedName>
    <definedName name="_40T5_" localSheetId="18" hidden="1">{#N/A,#N/A,FALSE,"단축1";#N/A,#N/A,FALSE,"단축2";#N/A,#N/A,FALSE,"단축3";#N/A,#N/A,FALSE,"장축";#N/A,#N/A,FALSE,"4WD"}</definedName>
    <definedName name="_40T5_" localSheetId="19" hidden="1">{#N/A,#N/A,FALSE,"단축1";#N/A,#N/A,FALSE,"단축2";#N/A,#N/A,FALSE,"단축3";#N/A,#N/A,FALSE,"장축";#N/A,#N/A,FALSE,"4WD"}</definedName>
    <definedName name="_40T5_" localSheetId="20" hidden="1">{#N/A,#N/A,FALSE,"단축1";#N/A,#N/A,FALSE,"단축2";#N/A,#N/A,FALSE,"단축3";#N/A,#N/A,FALSE,"장축";#N/A,#N/A,FALSE,"4WD"}</definedName>
    <definedName name="_40T5_" localSheetId="21" hidden="1">{#N/A,#N/A,FALSE,"단축1";#N/A,#N/A,FALSE,"단축2";#N/A,#N/A,FALSE,"단축3";#N/A,#N/A,FALSE,"장축";#N/A,#N/A,FALSE,"4WD"}</definedName>
    <definedName name="_40T5_" localSheetId="22" hidden="1">{#N/A,#N/A,FALSE,"단축1";#N/A,#N/A,FALSE,"단축2";#N/A,#N/A,FALSE,"단축3";#N/A,#N/A,FALSE,"장축";#N/A,#N/A,FALSE,"4WD"}</definedName>
    <definedName name="_40T5_" localSheetId="23" hidden="1">{#N/A,#N/A,FALSE,"단축1";#N/A,#N/A,FALSE,"단축2";#N/A,#N/A,FALSE,"단축3";#N/A,#N/A,FALSE,"장축";#N/A,#N/A,FALSE,"4WD"}</definedName>
    <definedName name="_40T5_" localSheetId="24" hidden="1">{#N/A,#N/A,FALSE,"단축1";#N/A,#N/A,FALSE,"단축2";#N/A,#N/A,FALSE,"단축3";#N/A,#N/A,FALSE,"장축";#N/A,#N/A,FALSE,"4WD"}</definedName>
    <definedName name="_40T5_" localSheetId="13" hidden="1">{#N/A,#N/A,FALSE,"단축1";#N/A,#N/A,FALSE,"단축2";#N/A,#N/A,FALSE,"단축3";#N/A,#N/A,FALSE,"장축";#N/A,#N/A,FALSE,"4WD"}</definedName>
    <definedName name="_40T5_" localSheetId="17" hidden="1">{#N/A,#N/A,FALSE,"단축1";#N/A,#N/A,FALSE,"단축2";#N/A,#N/A,FALSE,"단축3";#N/A,#N/A,FALSE,"장축";#N/A,#N/A,FALSE,"4WD"}</definedName>
    <definedName name="_40T5_" localSheetId="16" hidden="1">{#N/A,#N/A,FALSE,"단축1";#N/A,#N/A,FALSE,"단축2";#N/A,#N/A,FALSE,"단축3";#N/A,#N/A,FALSE,"장축";#N/A,#N/A,FALSE,"4WD"}</definedName>
    <definedName name="_40T5_" hidden="1">{#N/A,#N/A,FALSE,"단축1";#N/A,#N/A,FALSE,"단축2";#N/A,#N/A,FALSE,"단축3";#N/A,#N/A,FALSE,"장축";#N/A,#N/A,FALSE,"4WD"}</definedName>
    <definedName name="_41">#N/A</definedName>
    <definedName name="_41__123Graph_DCHART_3" localSheetId="15" hidden="1">#REF!</definedName>
    <definedName name="_41__123Graph_DCHART_3" localSheetId="18" hidden="1">#REF!</definedName>
    <definedName name="_41__123Graph_DCHART_3" localSheetId="19" hidden="1">#REF!</definedName>
    <definedName name="_41__123Graph_DCHART_3" localSheetId="20" hidden="1">#REF!</definedName>
    <definedName name="_41__123Graph_DCHART_3" localSheetId="21" hidden="1">#REF!</definedName>
    <definedName name="_41__123Graph_DCHART_3" localSheetId="22" hidden="1">#REF!</definedName>
    <definedName name="_41__123Graph_DCHART_3" localSheetId="23" hidden="1">#REF!</definedName>
    <definedName name="_41__123Graph_DCHART_3" localSheetId="24" hidden="1">#REF!</definedName>
    <definedName name="_41__123Graph_DCHART_3" localSheetId="13" hidden="1">#REF!</definedName>
    <definedName name="_41__123Graph_DCHART_3" localSheetId="17" hidden="1">#REF!</definedName>
    <definedName name="_41__123Graph_DCHART_3" hidden="1">#REF!</definedName>
    <definedName name="_42">#N/A</definedName>
    <definedName name="_42__123Graph_DCHART_4" localSheetId="15" hidden="1">#REF!</definedName>
    <definedName name="_42__123Graph_DCHART_4" localSheetId="18" hidden="1">#REF!</definedName>
    <definedName name="_42__123Graph_DCHART_4" localSheetId="19" hidden="1">#REF!</definedName>
    <definedName name="_42__123Graph_DCHART_4" localSheetId="20" hidden="1">#REF!</definedName>
    <definedName name="_42__123Graph_DCHART_4" localSheetId="21" hidden="1">#REF!</definedName>
    <definedName name="_42__123Graph_DCHART_4" localSheetId="22" hidden="1">#REF!</definedName>
    <definedName name="_42__123Graph_DCHART_4" localSheetId="23" hidden="1">#REF!</definedName>
    <definedName name="_42__123Graph_DCHART_4" localSheetId="24" hidden="1">#REF!</definedName>
    <definedName name="_42__123Graph_DCHART_4" localSheetId="13" hidden="1">#REF!</definedName>
    <definedName name="_42__123Graph_DCHART_4" localSheetId="17" hidden="1">#REF!</definedName>
    <definedName name="_42__123Graph_DCHART_4" hidden="1">#REF!</definedName>
    <definedName name="_43">#N/A</definedName>
    <definedName name="_43__123Graph_DMCD_ALL" localSheetId="15" hidden="1">#REF!</definedName>
    <definedName name="_43__123Graph_DMCD_ALL" localSheetId="18" hidden="1">#REF!</definedName>
    <definedName name="_43__123Graph_DMCD_ALL" localSheetId="19" hidden="1">#REF!</definedName>
    <definedName name="_43__123Graph_DMCD_ALL" localSheetId="20" hidden="1">#REF!</definedName>
    <definedName name="_43__123Graph_DMCD_ALL" localSheetId="21" hidden="1">#REF!</definedName>
    <definedName name="_43__123Graph_DMCD_ALL" localSheetId="22" hidden="1">#REF!</definedName>
    <definedName name="_43__123Graph_DMCD_ALL" localSheetId="23" hidden="1">#REF!</definedName>
    <definedName name="_43__123Graph_DMCD_ALL" localSheetId="24" hidden="1">#REF!</definedName>
    <definedName name="_43__123Graph_DMCD_ALL" localSheetId="13" hidden="1">#REF!</definedName>
    <definedName name="_43__123Graph_DMCD_ALL" localSheetId="17" hidden="1">#REF!</definedName>
    <definedName name="_43__123Graph_DMCD_ALL" hidden="1">#REF!</definedName>
    <definedName name="_44">#N/A</definedName>
    <definedName name="_44__123Graph_DTRP_1" localSheetId="15" hidden="1">#REF!</definedName>
    <definedName name="_44__123Graph_DTRP_1" localSheetId="18" hidden="1">#REF!</definedName>
    <definedName name="_44__123Graph_DTRP_1" localSheetId="19" hidden="1">#REF!</definedName>
    <definedName name="_44__123Graph_DTRP_1" localSheetId="20" hidden="1">#REF!</definedName>
    <definedName name="_44__123Graph_DTRP_1" localSheetId="21" hidden="1">#REF!</definedName>
    <definedName name="_44__123Graph_DTRP_1" localSheetId="22" hidden="1">#REF!</definedName>
    <definedName name="_44__123Graph_DTRP_1" localSheetId="23" hidden="1">#REF!</definedName>
    <definedName name="_44__123Graph_DTRP_1" localSheetId="24" hidden="1">#REF!</definedName>
    <definedName name="_44__123Graph_DTRP_1" localSheetId="13" hidden="1">#REF!</definedName>
    <definedName name="_44__123Graph_DTRP_1" localSheetId="17" hidden="1">#REF!</definedName>
    <definedName name="_44__123Graph_DTRP_1" hidden="1">#REF!</definedName>
    <definedName name="_45">#N/A</definedName>
    <definedName name="_45__123Graph_DTRP_2" localSheetId="15" hidden="1">#REF!</definedName>
    <definedName name="_45__123Graph_DTRP_2" localSheetId="18" hidden="1">#REF!</definedName>
    <definedName name="_45__123Graph_DTRP_2" localSheetId="19" hidden="1">#REF!</definedName>
    <definedName name="_45__123Graph_DTRP_2" localSheetId="20" hidden="1">#REF!</definedName>
    <definedName name="_45__123Graph_DTRP_2" localSheetId="21" hidden="1">#REF!</definedName>
    <definedName name="_45__123Graph_DTRP_2" localSheetId="22" hidden="1">#REF!</definedName>
    <definedName name="_45__123Graph_DTRP_2" localSheetId="23" hidden="1">#REF!</definedName>
    <definedName name="_45__123Graph_DTRP_2" localSheetId="24" hidden="1">#REF!</definedName>
    <definedName name="_45__123Graph_DTRP_2" localSheetId="13" hidden="1">#REF!</definedName>
    <definedName name="_45__123Graph_DTRP_2" localSheetId="17" hidden="1">#REF!</definedName>
    <definedName name="_45__123Graph_DTRP_2" hidden="1">#REF!</definedName>
    <definedName name="_46">#N/A</definedName>
    <definedName name="_46__123Graph_DTRP_3" localSheetId="15" hidden="1">#REF!</definedName>
    <definedName name="_46__123Graph_DTRP_3" localSheetId="18" hidden="1">#REF!</definedName>
    <definedName name="_46__123Graph_DTRP_3" localSheetId="19" hidden="1">#REF!</definedName>
    <definedName name="_46__123Graph_DTRP_3" localSheetId="20" hidden="1">#REF!</definedName>
    <definedName name="_46__123Graph_DTRP_3" localSheetId="21" hidden="1">#REF!</definedName>
    <definedName name="_46__123Graph_DTRP_3" localSheetId="22" hidden="1">#REF!</definedName>
    <definedName name="_46__123Graph_DTRP_3" localSheetId="23" hidden="1">#REF!</definedName>
    <definedName name="_46__123Graph_DTRP_3" localSheetId="24" hidden="1">#REF!</definedName>
    <definedName name="_46__123Graph_DTRP_3" localSheetId="13" hidden="1">#REF!</definedName>
    <definedName name="_46__123Graph_DTRP_3" localSheetId="17" hidden="1">#REF!</definedName>
    <definedName name="_46__123Graph_DTRP_3" hidden="1">#REF!</definedName>
    <definedName name="_47">#N/A</definedName>
    <definedName name="_47__123Graph_DTRP_4" localSheetId="15" hidden="1">#REF!</definedName>
    <definedName name="_47__123Graph_DTRP_4" localSheetId="18" hidden="1">#REF!</definedName>
    <definedName name="_47__123Graph_DTRP_4" localSheetId="19" hidden="1">#REF!</definedName>
    <definedName name="_47__123Graph_DTRP_4" localSheetId="20" hidden="1">#REF!</definedName>
    <definedName name="_47__123Graph_DTRP_4" localSheetId="21" hidden="1">#REF!</definedName>
    <definedName name="_47__123Graph_DTRP_4" localSheetId="22" hidden="1">#REF!</definedName>
    <definedName name="_47__123Graph_DTRP_4" localSheetId="23" hidden="1">#REF!</definedName>
    <definedName name="_47__123Graph_DTRP_4" localSheetId="24" hidden="1">#REF!</definedName>
    <definedName name="_47__123Graph_DTRP_4" localSheetId="13" hidden="1">#REF!</definedName>
    <definedName name="_47__123Graph_DTRP_4" localSheetId="17" hidden="1">#REF!</definedName>
    <definedName name="_47__123Graph_DTRP_4" hidden="1">#REF!</definedName>
    <definedName name="_48">#N/A</definedName>
    <definedName name="_48__123Graph_DTRP_5" localSheetId="15" hidden="1">#REF!</definedName>
    <definedName name="_48__123Graph_DTRP_5" localSheetId="18" hidden="1">#REF!</definedName>
    <definedName name="_48__123Graph_DTRP_5" localSheetId="19" hidden="1">#REF!</definedName>
    <definedName name="_48__123Graph_DTRP_5" localSheetId="20" hidden="1">#REF!</definedName>
    <definedName name="_48__123Graph_DTRP_5" localSheetId="21" hidden="1">#REF!</definedName>
    <definedName name="_48__123Graph_DTRP_5" localSheetId="22" hidden="1">#REF!</definedName>
    <definedName name="_48__123Graph_DTRP_5" localSheetId="23" hidden="1">#REF!</definedName>
    <definedName name="_48__123Graph_DTRP_5" localSheetId="24" hidden="1">#REF!</definedName>
    <definedName name="_48__123Graph_DTRP_5" localSheetId="13" hidden="1">#REF!</definedName>
    <definedName name="_48__123Graph_DTRP_5" localSheetId="17" hidden="1">#REF!</definedName>
    <definedName name="_48__123Graph_DTRP_5" hidden="1">#REF!</definedName>
    <definedName name="_49">#N/A</definedName>
    <definedName name="_49__123Graph_DTRP_6" localSheetId="15" hidden="1">#REF!</definedName>
    <definedName name="_49__123Graph_DTRP_6" localSheetId="18" hidden="1">#REF!</definedName>
    <definedName name="_49__123Graph_DTRP_6" localSheetId="19" hidden="1">#REF!</definedName>
    <definedName name="_49__123Graph_DTRP_6" localSheetId="20" hidden="1">#REF!</definedName>
    <definedName name="_49__123Graph_DTRP_6" localSheetId="21" hidden="1">#REF!</definedName>
    <definedName name="_49__123Graph_DTRP_6" localSheetId="22" hidden="1">#REF!</definedName>
    <definedName name="_49__123Graph_DTRP_6" localSheetId="23" hidden="1">#REF!</definedName>
    <definedName name="_49__123Graph_DTRP_6" localSheetId="24" hidden="1">#REF!</definedName>
    <definedName name="_49__123Graph_DTRP_6" localSheetId="13" hidden="1">#REF!</definedName>
    <definedName name="_49__123Graph_DTRP_6" localSheetId="17" hidden="1">#REF!</definedName>
    <definedName name="_49__123Graph_DTRP_6" hidden="1">#REF!</definedName>
    <definedName name="_4X__pa">#REF!</definedName>
    <definedName name="_4월">#REF!</definedName>
    <definedName name="_5" localSheetId="13">'[21]설직재-1'!#REF!</definedName>
    <definedName name="_5">#N/A</definedName>
    <definedName name="_5__0_0_F" localSheetId="15" hidden="1">#REF!</definedName>
    <definedName name="_5__0_0_F" localSheetId="18" hidden="1">#REF!</definedName>
    <definedName name="_5__0_0_F" localSheetId="19" hidden="1">#REF!</definedName>
    <definedName name="_5__0_0_F" localSheetId="20" hidden="1">#REF!</definedName>
    <definedName name="_5__0_0_F" localSheetId="21" hidden="1">#REF!</definedName>
    <definedName name="_5__0_0_F" localSheetId="22" hidden="1">#REF!</definedName>
    <definedName name="_5__0_0_F" localSheetId="23" hidden="1">#REF!</definedName>
    <definedName name="_5__0_0_F" localSheetId="24" hidden="1">#REF!</definedName>
    <definedName name="_5__0_0_F" localSheetId="13" hidden="1">#REF!</definedName>
    <definedName name="_5__0_0_F" localSheetId="17" hidden="1">#REF!</definedName>
    <definedName name="_5__0_0_F" hidden="1">#REF!</definedName>
    <definedName name="_5__123Graph_ARCH_1" localSheetId="15" hidden="1">#REF!</definedName>
    <definedName name="_5__123Graph_ARCH_1" localSheetId="24" hidden="1">#REF!</definedName>
    <definedName name="_5__123Graph_ARCH_1" localSheetId="17" hidden="1">#REF!</definedName>
    <definedName name="_5__123Graph_ARCH_1" hidden="1">#REF!</definedName>
    <definedName name="_5_3_0Criteria">#REF!</definedName>
    <definedName name="_50">#N/A</definedName>
    <definedName name="_50__123Graph_DTRP_7" localSheetId="15" hidden="1">#REF!</definedName>
    <definedName name="_50__123Graph_DTRP_7" localSheetId="18" hidden="1">#REF!</definedName>
    <definedName name="_50__123Graph_DTRP_7" localSheetId="19" hidden="1">#REF!</definedName>
    <definedName name="_50__123Graph_DTRP_7" localSheetId="20" hidden="1">#REF!</definedName>
    <definedName name="_50__123Graph_DTRP_7" localSheetId="21" hidden="1">#REF!</definedName>
    <definedName name="_50__123Graph_DTRP_7" localSheetId="22" hidden="1">#REF!</definedName>
    <definedName name="_50__123Graph_DTRP_7" localSheetId="23" hidden="1">#REF!</definedName>
    <definedName name="_50__123Graph_DTRP_7" localSheetId="24" hidden="1">#REF!</definedName>
    <definedName name="_50__123Graph_DTRP_7" localSheetId="13" hidden="1">#REF!</definedName>
    <definedName name="_50__123Graph_DTRP_7" localSheetId="17" hidden="1">#REF!</definedName>
    <definedName name="_50__123Graph_DTRP_7" hidden="1">#REF!</definedName>
    <definedName name="_51">#N/A</definedName>
    <definedName name="_51__123Graph_DTRP_8" localSheetId="15" hidden="1">#REF!</definedName>
    <definedName name="_51__123Graph_DTRP_8" localSheetId="18" hidden="1">#REF!</definedName>
    <definedName name="_51__123Graph_DTRP_8" localSheetId="19" hidden="1">#REF!</definedName>
    <definedName name="_51__123Graph_DTRP_8" localSheetId="20" hidden="1">#REF!</definedName>
    <definedName name="_51__123Graph_DTRP_8" localSheetId="21" hidden="1">#REF!</definedName>
    <definedName name="_51__123Graph_DTRP_8" localSheetId="22" hidden="1">#REF!</definedName>
    <definedName name="_51__123Graph_DTRP_8" localSheetId="23" hidden="1">#REF!</definedName>
    <definedName name="_51__123Graph_DTRP_8" localSheetId="24" hidden="1">#REF!</definedName>
    <definedName name="_51__123Graph_DTRP_8" localSheetId="13" hidden="1">#REF!</definedName>
    <definedName name="_51__123Graph_DTRP_8" localSheetId="17" hidden="1">#REF!</definedName>
    <definedName name="_51__123Graph_DTRP_8" hidden="1">#REF!</definedName>
    <definedName name="_51G_0Extr">#REF!</definedName>
    <definedName name="_52">#N/A</definedName>
    <definedName name="_52__123Graph_ECHART_2" localSheetId="15" hidden="1">#REF!</definedName>
    <definedName name="_52__123Graph_ECHART_2" localSheetId="18" hidden="1">#REF!</definedName>
    <definedName name="_52__123Graph_ECHART_2" localSheetId="19" hidden="1">#REF!</definedName>
    <definedName name="_52__123Graph_ECHART_2" localSheetId="20" hidden="1">#REF!</definedName>
    <definedName name="_52__123Graph_ECHART_2" localSheetId="21" hidden="1">#REF!</definedName>
    <definedName name="_52__123Graph_ECHART_2" localSheetId="22" hidden="1">#REF!</definedName>
    <definedName name="_52__123Graph_ECHART_2" localSheetId="23" hidden="1">#REF!</definedName>
    <definedName name="_52__123Graph_ECHART_2" localSheetId="24" hidden="1">#REF!</definedName>
    <definedName name="_52__123Graph_ECHART_2" localSheetId="13" hidden="1">#REF!</definedName>
    <definedName name="_52__123Graph_ECHART_2" localSheetId="17" hidden="1">#REF!</definedName>
    <definedName name="_52__123Graph_ECHART_2" hidden="1">#REF!</definedName>
    <definedName name="_53">#N/A</definedName>
    <definedName name="_53__123Graph_ECHART_3" localSheetId="15" hidden="1">#REF!</definedName>
    <definedName name="_53__123Graph_ECHART_3" localSheetId="18" hidden="1">#REF!</definedName>
    <definedName name="_53__123Graph_ECHART_3" localSheetId="19" hidden="1">#REF!</definedName>
    <definedName name="_53__123Graph_ECHART_3" localSheetId="20" hidden="1">#REF!</definedName>
    <definedName name="_53__123Graph_ECHART_3" localSheetId="21" hidden="1">#REF!</definedName>
    <definedName name="_53__123Graph_ECHART_3" localSheetId="22" hidden="1">#REF!</definedName>
    <definedName name="_53__123Graph_ECHART_3" localSheetId="23" hidden="1">#REF!</definedName>
    <definedName name="_53__123Graph_ECHART_3" localSheetId="24" hidden="1">#REF!</definedName>
    <definedName name="_53__123Graph_ECHART_3" localSheetId="13" hidden="1">#REF!</definedName>
    <definedName name="_53__123Graph_ECHART_3" localSheetId="17" hidden="1">#REF!</definedName>
    <definedName name="_53__123Graph_ECHART_3" hidden="1">#REF!</definedName>
    <definedName name="_54">#N/A</definedName>
    <definedName name="_54__123Graph_ECHART_4" localSheetId="15" hidden="1">#REF!</definedName>
    <definedName name="_54__123Graph_ECHART_4" localSheetId="18" hidden="1">#REF!</definedName>
    <definedName name="_54__123Graph_ECHART_4" localSheetId="19" hidden="1">#REF!</definedName>
    <definedName name="_54__123Graph_ECHART_4" localSheetId="20" hidden="1">#REF!</definedName>
    <definedName name="_54__123Graph_ECHART_4" localSheetId="21" hidden="1">#REF!</definedName>
    <definedName name="_54__123Graph_ECHART_4" localSheetId="22" hidden="1">#REF!</definedName>
    <definedName name="_54__123Graph_ECHART_4" localSheetId="23" hidden="1">#REF!</definedName>
    <definedName name="_54__123Graph_ECHART_4" localSheetId="24" hidden="1">#REF!</definedName>
    <definedName name="_54__123Graph_ECHART_4" localSheetId="13" hidden="1">#REF!</definedName>
    <definedName name="_54__123Graph_ECHART_4" localSheetId="17" hidden="1">#REF!</definedName>
    <definedName name="_54__123Graph_ECHART_4" hidden="1">#REF!</definedName>
    <definedName name="_55">#N/A</definedName>
    <definedName name="_55__123Graph_EMCD_ALL" localSheetId="15" hidden="1">#REF!</definedName>
    <definedName name="_55__123Graph_EMCD_ALL" localSheetId="18" hidden="1">#REF!</definedName>
    <definedName name="_55__123Graph_EMCD_ALL" localSheetId="19" hidden="1">#REF!</definedName>
    <definedName name="_55__123Graph_EMCD_ALL" localSheetId="20" hidden="1">#REF!</definedName>
    <definedName name="_55__123Graph_EMCD_ALL" localSheetId="21" hidden="1">#REF!</definedName>
    <definedName name="_55__123Graph_EMCD_ALL" localSheetId="22" hidden="1">#REF!</definedName>
    <definedName name="_55__123Graph_EMCD_ALL" localSheetId="23" hidden="1">#REF!</definedName>
    <definedName name="_55__123Graph_EMCD_ALL" localSheetId="24" hidden="1">#REF!</definedName>
    <definedName name="_55__123Graph_EMCD_ALL" localSheetId="13" hidden="1">#REF!</definedName>
    <definedName name="_55__123Graph_EMCD_ALL" localSheetId="17" hidden="1">#REF!</definedName>
    <definedName name="_55__123Graph_EMCD_ALL" hidden="1">#REF!</definedName>
    <definedName name="_56">#N/A</definedName>
    <definedName name="_56__123Graph_FCHART_2" localSheetId="15" hidden="1">#REF!</definedName>
    <definedName name="_56__123Graph_FCHART_2" localSheetId="18" hidden="1">#REF!</definedName>
    <definedName name="_56__123Graph_FCHART_2" localSheetId="19" hidden="1">#REF!</definedName>
    <definedName name="_56__123Graph_FCHART_2" localSheetId="20" hidden="1">#REF!</definedName>
    <definedName name="_56__123Graph_FCHART_2" localSheetId="21" hidden="1">#REF!</definedName>
    <definedName name="_56__123Graph_FCHART_2" localSheetId="22" hidden="1">#REF!</definedName>
    <definedName name="_56__123Graph_FCHART_2" localSheetId="23" hidden="1">#REF!</definedName>
    <definedName name="_56__123Graph_FCHART_2" localSheetId="24" hidden="1">#REF!</definedName>
    <definedName name="_56__123Graph_FCHART_2" localSheetId="13" hidden="1">#REF!</definedName>
    <definedName name="_56__123Graph_FCHART_2" localSheetId="17" hidden="1">#REF!</definedName>
    <definedName name="_56__123Graph_FCHART_2" hidden="1">#REF!</definedName>
    <definedName name="_57">#N/A</definedName>
    <definedName name="_57__123Graph_FCHART_3" localSheetId="15" hidden="1">#REF!</definedName>
    <definedName name="_57__123Graph_FCHART_3" localSheetId="18" hidden="1">#REF!</definedName>
    <definedName name="_57__123Graph_FCHART_3" localSheetId="19" hidden="1">#REF!</definedName>
    <definedName name="_57__123Graph_FCHART_3" localSheetId="20" hidden="1">#REF!</definedName>
    <definedName name="_57__123Graph_FCHART_3" localSheetId="21" hidden="1">#REF!</definedName>
    <definedName name="_57__123Graph_FCHART_3" localSheetId="22" hidden="1">#REF!</definedName>
    <definedName name="_57__123Graph_FCHART_3" localSheetId="23" hidden="1">#REF!</definedName>
    <definedName name="_57__123Graph_FCHART_3" localSheetId="24" hidden="1">#REF!</definedName>
    <definedName name="_57__123Graph_FCHART_3" localSheetId="13" hidden="1">#REF!</definedName>
    <definedName name="_57__123Graph_FCHART_3" localSheetId="17" hidden="1">#REF!</definedName>
    <definedName name="_57__123Graph_FCHART_3" hidden="1">#REF!</definedName>
    <definedName name="_58">#N/A</definedName>
    <definedName name="_58__123Graph_FCHART_4" localSheetId="15" hidden="1">#REF!</definedName>
    <definedName name="_58__123Graph_FCHART_4" localSheetId="18" hidden="1">#REF!</definedName>
    <definedName name="_58__123Graph_FCHART_4" localSheetId="19" hidden="1">#REF!</definedName>
    <definedName name="_58__123Graph_FCHART_4" localSheetId="20" hidden="1">#REF!</definedName>
    <definedName name="_58__123Graph_FCHART_4" localSheetId="21" hidden="1">#REF!</definedName>
    <definedName name="_58__123Graph_FCHART_4" localSheetId="22" hidden="1">#REF!</definedName>
    <definedName name="_58__123Graph_FCHART_4" localSheetId="23" hidden="1">#REF!</definedName>
    <definedName name="_58__123Graph_FCHART_4" localSheetId="24" hidden="1">#REF!</definedName>
    <definedName name="_58__123Graph_FCHART_4" localSheetId="13" hidden="1">#REF!</definedName>
    <definedName name="_58__123Graph_FCHART_4" localSheetId="17" hidden="1">#REF!</definedName>
    <definedName name="_58__123Graph_FCHART_4" hidden="1">#REF!</definedName>
    <definedName name="_59">#N/A</definedName>
    <definedName name="_59__123Graph_FMCD_ALL" localSheetId="15" hidden="1">#REF!</definedName>
    <definedName name="_59__123Graph_FMCD_ALL" localSheetId="18" hidden="1">#REF!</definedName>
    <definedName name="_59__123Graph_FMCD_ALL" localSheetId="19" hidden="1">#REF!</definedName>
    <definedName name="_59__123Graph_FMCD_ALL" localSheetId="20" hidden="1">#REF!</definedName>
    <definedName name="_59__123Graph_FMCD_ALL" localSheetId="21" hidden="1">#REF!</definedName>
    <definedName name="_59__123Graph_FMCD_ALL" localSheetId="22" hidden="1">#REF!</definedName>
    <definedName name="_59__123Graph_FMCD_ALL" localSheetId="23" hidden="1">#REF!</definedName>
    <definedName name="_59__123Graph_FMCD_ALL" localSheetId="24" hidden="1">#REF!</definedName>
    <definedName name="_59__123Graph_FMCD_ALL" localSheetId="13" hidden="1">#REF!</definedName>
    <definedName name="_59__123Graph_FMCD_ALL" localSheetId="17" hidden="1">#REF!</definedName>
    <definedName name="_59__123Graph_FMCD_ALL" hidden="1">#REF!</definedName>
    <definedName name="_5F" localSheetId="15" hidden="1">#REF!</definedName>
    <definedName name="_5F" localSheetId="24" hidden="1">#REF!</definedName>
    <definedName name="_5F" localSheetId="17" hidden="1">#REF!</definedName>
    <definedName name="_5F" hidden="1">#REF!</definedName>
    <definedName name="_6">#N/A</definedName>
    <definedName name="_6_____F" localSheetId="15" hidden="1">#REF!</definedName>
    <definedName name="_6_____F" localSheetId="18" hidden="1">#REF!</definedName>
    <definedName name="_6_____F" localSheetId="19" hidden="1">#REF!</definedName>
    <definedName name="_6_____F" localSheetId="20" hidden="1">#REF!</definedName>
    <definedName name="_6_____F" localSheetId="21" hidden="1">#REF!</definedName>
    <definedName name="_6_____F" localSheetId="22" hidden="1">#REF!</definedName>
    <definedName name="_6_____F" localSheetId="23" hidden="1">#REF!</definedName>
    <definedName name="_6_____F" localSheetId="24" hidden="1">#REF!</definedName>
    <definedName name="_6_____F" localSheetId="13" hidden="1">#REF!</definedName>
    <definedName name="_6_____F" localSheetId="17" hidden="1">#REF!</definedName>
    <definedName name="_6_____F" hidden="1">#REF!</definedName>
    <definedName name="_6__123Graph_ARCH_2" localSheetId="15" hidden="1">#REF!</definedName>
    <definedName name="_6__123Graph_ARCH_2" localSheetId="24" hidden="1">#REF!</definedName>
    <definedName name="_6__123Graph_ARCH_2" localSheetId="17" hidden="1">#REF!</definedName>
    <definedName name="_6__123Graph_ARCH_2" hidden="1">#REF!</definedName>
    <definedName name="_6_0_0_F" localSheetId="15" hidden="1">#REF!</definedName>
    <definedName name="_6_0_0_F" localSheetId="24" hidden="1">#REF!</definedName>
    <definedName name="_6_0_0_F" localSheetId="17" hidden="1">#REF!</definedName>
    <definedName name="_6_0_0_F" hidden="1">#REF!</definedName>
    <definedName name="_6_3__Crite">#REF!</definedName>
    <definedName name="_60">#N/A</definedName>
    <definedName name="_60__123Graph_LBL_ACHART_3" localSheetId="15" hidden="1">#REF!</definedName>
    <definedName name="_60__123Graph_LBL_ACHART_3" localSheetId="18" hidden="1">#REF!</definedName>
    <definedName name="_60__123Graph_LBL_ACHART_3" localSheetId="19" hidden="1">#REF!</definedName>
    <definedName name="_60__123Graph_LBL_ACHART_3" localSheetId="20" hidden="1">#REF!</definedName>
    <definedName name="_60__123Graph_LBL_ACHART_3" localSheetId="21" hidden="1">#REF!</definedName>
    <definedName name="_60__123Graph_LBL_ACHART_3" localSheetId="22" hidden="1">#REF!</definedName>
    <definedName name="_60__123Graph_LBL_ACHART_3" localSheetId="23" hidden="1">#REF!</definedName>
    <definedName name="_60__123Graph_LBL_ACHART_3" localSheetId="24" hidden="1">#REF!</definedName>
    <definedName name="_60__123Graph_LBL_ACHART_3" localSheetId="13" hidden="1">#REF!</definedName>
    <definedName name="_60__123Graph_LBL_ACHART_3" localSheetId="17" hidden="1">#REF!</definedName>
    <definedName name="_60__123Graph_LBL_ACHART_3" hidden="1">#REF!</definedName>
    <definedName name="_61">#N/A</definedName>
    <definedName name="_61__123Graph_LBL_ACHART_4" localSheetId="15" hidden="1">#REF!</definedName>
    <definedName name="_61__123Graph_LBL_ACHART_4" localSheetId="18" hidden="1">#REF!</definedName>
    <definedName name="_61__123Graph_LBL_ACHART_4" localSheetId="19" hidden="1">#REF!</definedName>
    <definedName name="_61__123Graph_LBL_ACHART_4" localSheetId="20" hidden="1">#REF!</definedName>
    <definedName name="_61__123Graph_LBL_ACHART_4" localSheetId="21" hidden="1">#REF!</definedName>
    <definedName name="_61__123Graph_LBL_ACHART_4" localSheetId="22" hidden="1">#REF!</definedName>
    <definedName name="_61__123Graph_LBL_ACHART_4" localSheetId="23" hidden="1">#REF!</definedName>
    <definedName name="_61__123Graph_LBL_ACHART_4" localSheetId="24" hidden="1">#REF!</definedName>
    <definedName name="_61__123Graph_LBL_ACHART_4" localSheetId="13" hidden="1">#REF!</definedName>
    <definedName name="_61__123Graph_LBL_ACHART_4" localSheetId="17" hidden="1">#REF!</definedName>
    <definedName name="_61__123Graph_LBL_ACHART_4" hidden="1">#REF!</definedName>
    <definedName name="_62">#N/A</definedName>
    <definedName name="_62__123Graph_LBL_AMCD_ALL" localSheetId="15" hidden="1">#REF!</definedName>
    <definedName name="_62__123Graph_LBL_AMCD_ALL" localSheetId="18" hidden="1">#REF!</definedName>
    <definedName name="_62__123Graph_LBL_AMCD_ALL" localSheetId="19" hidden="1">#REF!</definedName>
    <definedName name="_62__123Graph_LBL_AMCD_ALL" localSheetId="20" hidden="1">#REF!</definedName>
    <definedName name="_62__123Graph_LBL_AMCD_ALL" localSheetId="21" hidden="1">#REF!</definedName>
    <definedName name="_62__123Graph_LBL_AMCD_ALL" localSheetId="22" hidden="1">#REF!</definedName>
    <definedName name="_62__123Graph_LBL_AMCD_ALL" localSheetId="23" hidden="1">#REF!</definedName>
    <definedName name="_62__123Graph_LBL_AMCD_ALL" localSheetId="24" hidden="1">#REF!</definedName>
    <definedName name="_62__123Graph_LBL_AMCD_ALL" localSheetId="13" hidden="1">#REF!</definedName>
    <definedName name="_62__123Graph_LBL_AMCD_ALL" localSheetId="17" hidden="1">#REF!</definedName>
    <definedName name="_62__123Graph_LBL_AMCD_ALL" hidden="1">#REF!</definedName>
    <definedName name="_63">#N/A</definedName>
    <definedName name="_63__123Graph_LBL_ATRP_1" localSheetId="15" hidden="1">#REF!</definedName>
    <definedName name="_63__123Graph_LBL_ATRP_1" localSheetId="18" hidden="1">#REF!</definedName>
    <definedName name="_63__123Graph_LBL_ATRP_1" localSheetId="19" hidden="1">#REF!</definedName>
    <definedName name="_63__123Graph_LBL_ATRP_1" localSheetId="20" hidden="1">#REF!</definedName>
    <definedName name="_63__123Graph_LBL_ATRP_1" localSheetId="21" hidden="1">#REF!</definedName>
    <definedName name="_63__123Graph_LBL_ATRP_1" localSheetId="22" hidden="1">#REF!</definedName>
    <definedName name="_63__123Graph_LBL_ATRP_1" localSheetId="23" hidden="1">#REF!</definedName>
    <definedName name="_63__123Graph_LBL_ATRP_1" localSheetId="24" hidden="1">#REF!</definedName>
    <definedName name="_63__123Graph_LBL_ATRP_1" localSheetId="13" hidden="1">#REF!</definedName>
    <definedName name="_63__123Graph_LBL_ATRP_1" localSheetId="17" hidden="1">#REF!</definedName>
    <definedName name="_63__123Graph_LBL_ATRP_1" hidden="1">#REF!</definedName>
    <definedName name="_64">#N/A</definedName>
    <definedName name="_64__123Graph_LBL_ATRP_2" localSheetId="15" hidden="1">#REF!</definedName>
    <definedName name="_64__123Graph_LBL_ATRP_2" localSheetId="18" hidden="1">#REF!</definedName>
    <definedName name="_64__123Graph_LBL_ATRP_2" localSheetId="19" hidden="1">#REF!</definedName>
    <definedName name="_64__123Graph_LBL_ATRP_2" localSheetId="20" hidden="1">#REF!</definedName>
    <definedName name="_64__123Graph_LBL_ATRP_2" localSheetId="21" hidden="1">#REF!</definedName>
    <definedName name="_64__123Graph_LBL_ATRP_2" localSheetId="22" hidden="1">#REF!</definedName>
    <definedName name="_64__123Graph_LBL_ATRP_2" localSheetId="23" hidden="1">#REF!</definedName>
    <definedName name="_64__123Graph_LBL_ATRP_2" localSheetId="24" hidden="1">#REF!</definedName>
    <definedName name="_64__123Graph_LBL_ATRP_2" localSheetId="13" hidden="1">#REF!</definedName>
    <definedName name="_64__123Graph_LBL_ATRP_2" localSheetId="17" hidden="1">#REF!</definedName>
    <definedName name="_64__123Graph_LBL_ATRP_2" hidden="1">#REF!</definedName>
    <definedName name="_65">#N/A</definedName>
    <definedName name="_65__123Graph_LBL_ATRP_3" localSheetId="15" hidden="1">#REF!</definedName>
    <definedName name="_65__123Graph_LBL_ATRP_3" localSheetId="18" hidden="1">#REF!</definedName>
    <definedName name="_65__123Graph_LBL_ATRP_3" localSheetId="19" hidden="1">#REF!</definedName>
    <definedName name="_65__123Graph_LBL_ATRP_3" localSheetId="20" hidden="1">#REF!</definedName>
    <definedName name="_65__123Graph_LBL_ATRP_3" localSheetId="21" hidden="1">#REF!</definedName>
    <definedName name="_65__123Graph_LBL_ATRP_3" localSheetId="22" hidden="1">#REF!</definedName>
    <definedName name="_65__123Graph_LBL_ATRP_3" localSheetId="23" hidden="1">#REF!</definedName>
    <definedName name="_65__123Graph_LBL_ATRP_3" localSheetId="24" hidden="1">#REF!</definedName>
    <definedName name="_65__123Graph_LBL_ATRP_3" localSheetId="13" hidden="1">#REF!</definedName>
    <definedName name="_65__123Graph_LBL_ATRP_3" localSheetId="17" hidden="1">#REF!</definedName>
    <definedName name="_65__123Graph_LBL_ATRP_3" hidden="1">#REF!</definedName>
    <definedName name="_66">#N/A</definedName>
    <definedName name="_66__123Graph_LBL_ATRP_4" localSheetId="15" hidden="1">#REF!</definedName>
    <definedName name="_66__123Graph_LBL_ATRP_4" localSheetId="18" hidden="1">#REF!</definedName>
    <definedName name="_66__123Graph_LBL_ATRP_4" localSheetId="19" hidden="1">#REF!</definedName>
    <definedName name="_66__123Graph_LBL_ATRP_4" localSheetId="20" hidden="1">#REF!</definedName>
    <definedName name="_66__123Graph_LBL_ATRP_4" localSheetId="21" hidden="1">#REF!</definedName>
    <definedName name="_66__123Graph_LBL_ATRP_4" localSheetId="22" hidden="1">#REF!</definedName>
    <definedName name="_66__123Graph_LBL_ATRP_4" localSheetId="23" hidden="1">#REF!</definedName>
    <definedName name="_66__123Graph_LBL_ATRP_4" localSheetId="24" hidden="1">#REF!</definedName>
    <definedName name="_66__123Graph_LBL_ATRP_4" localSheetId="13" hidden="1">#REF!</definedName>
    <definedName name="_66__123Graph_LBL_ATRP_4" localSheetId="17" hidden="1">#REF!</definedName>
    <definedName name="_66__123Graph_LBL_ATRP_4" hidden="1">#REF!</definedName>
    <definedName name="_67">#N/A</definedName>
    <definedName name="_67__123Graph_LBL_ATRP_5" localSheetId="15" hidden="1">#REF!</definedName>
    <definedName name="_67__123Graph_LBL_ATRP_5" localSheetId="18" hidden="1">#REF!</definedName>
    <definedName name="_67__123Graph_LBL_ATRP_5" localSheetId="19" hidden="1">#REF!</definedName>
    <definedName name="_67__123Graph_LBL_ATRP_5" localSheetId="20" hidden="1">#REF!</definedName>
    <definedName name="_67__123Graph_LBL_ATRP_5" localSheetId="21" hidden="1">#REF!</definedName>
    <definedName name="_67__123Graph_LBL_ATRP_5" localSheetId="22" hidden="1">#REF!</definedName>
    <definedName name="_67__123Graph_LBL_ATRP_5" localSheetId="23" hidden="1">#REF!</definedName>
    <definedName name="_67__123Graph_LBL_ATRP_5" localSheetId="24" hidden="1">#REF!</definedName>
    <definedName name="_67__123Graph_LBL_ATRP_5" localSheetId="13" hidden="1">#REF!</definedName>
    <definedName name="_67__123Graph_LBL_ATRP_5" localSheetId="17" hidden="1">#REF!</definedName>
    <definedName name="_67__123Graph_LBL_ATRP_5" hidden="1">#REF!</definedName>
    <definedName name="_68">#N/A</definedName>
    <definedName name="_68__123Graph_LBL_ATRP_6" localSheetId="15" hidden="1">#REF!</definedName>
    <definedName name="_68__123Graph_LBL_ATRP_6" localSheetId="18" hidden="1">#REF!</definedName>
    <definedName name="_68__123Graph_LBL_ATRP_6" localSheetId="19" hidden="1">#REF!</definedName>
    <definedName name="_68__123Graph_LBL_ATRP_6" localSheetId="20" hidden="1">#REF!</definedName>
    <definedName name="_68__123Graph_LBL_ATRP_6" localSheetId="21" hidden="1">#REF!</definedName>
    <definedName name="_68__123Graph_LBL_ATRP_6" localSheetId="22" hidden="1">#REF!</definedName>
    <definedName name="_68__123Graph_LBL_ATRP_6" localSheetId="23" hidden="1">#REF!</definedName>
    <definedName name="_68__123Graph_LBL_ATRP_6" localSheetId="24" hidden="1">#REF!</definedName>
    <definedName name="_68__123Graph_LBL_ATRP_6" localSheetId="13" hidden="1">#REF!</definedName>
    <definedName name="_68__123Graph_LBL_ATRP_6" localSheetId="17" hidden="1">#REF!</definedName>
    <definedName name="_68__123Graph_LBL_ATRP_6" hidden="1">#REF!</definedName>
    <definedName name="_68G_0Extract">#REF!</definedName>
    <definedName name="_69">#N/A</definedName>
    <definedName name="_69__123Graph_LBL_ATRP_7" localSheetId="15" hidden="1">#REF!</definedName>
    <definedName name="_69__123Graph_LBL_ATRP_7" localSheetId="18" hidden="1">#REF!</definedName>
    <definedName name="_69__123Graph_LBL_ATRP_7" localSheetId="19" hidden="1">#REF!</definedName>
    <definedName name="_69__123Graph_LBL_ATRP_7" localSheetId="20" hidden="1">#REF!</definedName>
    <definedName name="_69__123Graph_LBL_ATRP_7" localSheetId="21" hidden="1">#REF!</definedName>
    <definedName name="_69__123Graph_LBL_ATRP_7" localSheetId="22" hidden="1">#REF!</definedName>
    <definedName name="_69__123Graph_LBL_ATRP_7" localSheetId="23" hidden="1">#REF!</definedName>
    <definedName name="_69__123Graph_LBL_ATRP_7" localSheetId="24" hidden="1">#REF!</definedName>
    <definedName name="_69__123Graph_LBL_ATRP_7" localSheetId="13" hidden="1">#REF!</definedName>
    <definedName name="_69__123Graph_LBL_ATRP_7" localSheetId="17" hidden="1">#REF!</definedName>
    <definedName name="_69__123Graph_LBL_ATRP_7" hidden="1">#REF!</definedName>
    <definedName name="_69q45_" localSheetId="15" hidden="1">{"'용역비'!$A$4:$C$8"}</definedName>
    <definedName name="_69q45_" localSheetId="11" hidden="1">{"'용역비'!$A$4:$C$8"}</definedName>
    <definedName name="_69q45_" localSheetId="14" hidden="1">{"'용역비'!$A$4:$C$8"}</definedName>
    <definedName name="_69q45_" localSheetId="18" hidden="1">{"'용역비'!$A$4:$C$8"}</definedName>
    <definedName name="_69q45_" localSheetId="19" hidden="1">{"'용역비'!$A$4:$C$8"}</definedName>
    <definedName name="_69q45_" localSheetId="20" hidden="1">{"'용역비'!$A$4:$C$8"}</definedName>
    <definedName name="_69q45_" localSheetId="21" hidden="1">{"'용역비'!$A$4:$C$8"}</definedName>
    <definedName name="_69q45_" localSheetId="22" hidden="1">{"'용역비'!$A$4:$C$8"}</definedName>
    <definedName name="_69q45_" localSheetId="23" hidden="1">{"'용역비'!$A$4:$C$8"}</definedName>
    <definedName name="_69q45_" localSheetId="24" hidden="1">{"'용역비'!$A$4:$C$8"}</definedName>
    <definedName name="_69q45_" localSheetId="13" hidden="1">{"'용역비'!$A$4:$C$8"}</definedName>
    <definedName name="_69q45_" localSheetId="17" hidden="1">{"'용역비'!$A$4:$C$8"}</definedName>
    <definedName name="_69q45_" localSheetId="16" hidden="1">{"'용역비'!$A$4:$C$8"}</definedName>
    <definedName name="_69q45_" hidden="1">{"'용역비'!$A$4:$C$8"}</definedName>
    <definedName name="_6F" localSheetId="11" hidden="1">#REF!</definedName>
    <definedName name="_6F" hidden="1">#REF!</definedName>
    <definedName name="_7" localSheetId="13">'[21]설직재-1'!#REF!</definedName>
    <definedName name="_7">#N/A</definedName>
    <definedName name="_7__123Graph_ARCH_3" localSheetId="15" hidden="1">#REF!</definedName>
    <definedName name="_7__123Graph_ARCH_3" localSheetId="18" hidden="1">#REF!</definedName>
    <definedName name="_7__123Graph_ARCH_3" localSheetId="19" hidden="1">#REF!</definedName>
    <definedName name="_7__123Graph_ARCH_3" localSheetId="20" hidden="1">#REF!</definedName>
    <definedName name="_7__123Graph_ARCH_3" localSheetId="21" hidden="1">#REF!</definedName>
    <definedName name="_7__123Graph_ARCH_3" localSheetId="22" hidden="1">#REF!</definedName>
    <definedName name="_7__123Graph_ARCH_3" localSheetId="23" hidden="1">#REF!</definedName>
    <definedName name="_7__123Graph_ARCH_3" localSheetId="24" hidden="1">#REF!</definedName>
    <definedName name="_7__123Graph_ARCH_3" localSheetId="13" hidden="1">#REF!</definedName>
    <definedName name="_7__123Graph_ARCH_3" localSheetId="17" hidden="1">#REF!</definedName>
    <definedName name="_7__123Graph_ARCH_3" hidden="1">#REF!</definedName>
    <definedName name="_7_0_0_F" localSheetId="15" hidden="1">#REF!</definedName>
    <definedName name="_7_0_0_F" localSheetId="11" hidden="1">#REF!</definedName>
    <definedName name="_7_0_0_F" localSheetId="14" hidden="1">#REF!</definedName>
    <definedName name="_7_0_0_F" localSheetId="24" hidden="1">#REF!</definedName>
    <definedName name="_7_0_0_F" localSheetId="17" hidden="1">#REF!</definedName>
    <definedName name="_7_0_0_F" localSheetId="16" hidden="1">#REF!</definedName>
    <definedName name="_7_0_0_F" hidden="1">#REF!</definedName>
    <definedName name="_7_3__Criteria">#REF!</definedName>
    <definedName name="_70">#N/A</definedName>
    <definedName name="_70__123Graph_LBL_ATRP_8" localSheetId="15" hidden="1">#REF!</definedName>
    <definedName name="_70__123Graph_LBL_ATRP_8" localSheetId="18" hidden="1">#REF!</definedName>
    <definedName name="_70__123Graph_LBL_ATRP_8" localSheetId="19" hidden="1">#REF!</definedName>
    <definedName name="_70__123Graph_LBL_ATRP_8" localSheetId="20" hidden="1">#REF!</definedName>
    <definedName name="_70__123Graph_LBL_ATRP_8" localSheetId="21" hidden="1">#REF!</definedName>
    <definedName name="_70__123Graph_LBL_ATRP_8" localSheetId="22" hidden="1">#REF!</definedName>
    <definedName name="_70__123Graph_LBL_ATRP_8" localSheetId="23" hidden="1">#REF!</definedName>
    <definedName name="_70__123Graph_LBL_ATRP_8" localSheetId="24" hidden="1">#REF!</definedName>
    <definedName name="_70__123Graph_LBL_ATRP_8" localSheetId="13" hidden="1">#REF!</definedName>
    <definedName name="_70__123Graph_LBL_ATRP_8" localSheetId="17" hidden="1">#REF!</definedName>
    <definedName name="_70__123Graph_LBL_ATRP_8" hidden="1">#REF!</definedName>
    <definedName name="_70단">#REF!</definedName>
    <definedName name="_71">#N/A</definedName>
    <definedName name="_71__123Graph_LBL_DMCD_ALL" localSheetId="15" hidden="1">#REF!</definedName>
    <definedName name="_71__123Graph_LBL_DMCD_ALL" localSheetId="18" hidden="1">#REF!</definedName>
    <definedName name="_71__123Graph_LBL_DMCD_ALL" localSheetId="19" hidden="1">#REF!</definedName>
    <definedName name="_71__123Graph_LBL_DMCD_ALL" localSheetId="20" hidden="1">#REF!</definedName>
    <definedName name="_71__123Graph_LBL_DMCD_ALL" localSheetId="21" hidden="1">#REF!</definedName>
    <definedName name="_71__123Graph_LBL_DMCD_ALL" localSheetId="22" hidden="1">#REF!</definedName>
    <definedName name="_71__123Graph_LBL_DMCD_ALL" localSheetId="23" hidden="1">#REF!</definedName>
    <definedName name="_71__123Graph_LBL_DMCD_ALL" localSheetId="24" hidden="1">#REF!</definedName>
    <definedName name="_71__123Graph_LBL_DMCD_ALL" localSheetId="13" hidden="1">#REF!</definedName>
    <definedName name="_71__123Graph_LBL_DMCD_ALL" localSheetId="17" hidden="1">#REF!</definedName>
    <definedName name="_71__123Graph_LBL_DMCD_ALL" hidden="1">#REF!</definedName>
    <definedName name="_72">#N/A</definedName>
    <definedName name="_72__123Graph_LBL_EMCD_ALL" localSheetId="15" hidden="1">#REF!</definedName>
    <definedName name="_72__123Graph_LBL_EMCD_ALL" localSheetId="18" hidden="1">#REF!</definedName>
    <definedName name="_72__123Graph_LBL_EMCD_ALL" localSheetId="19" hidden="1">#REF!</definedName>
    <definedName name="_72__123Graph_LBL_EMCD_ALL" localSheetId="20" hidden="1">#REF!</definedName>
    <definedName name="_72__123Graph_LBL_EMCD_ALL" localSheetId="21" hidden="1">#REF!</definedName>
    <definedName name="_72__123Graph_LBL_EMCD_ALL" localSheetId="22" hidden="1">#REF!</definedName>
    <definedName name="_72__123Graph_LBL_EMCD_ALL" localSheetId="23" hidden="1">#REF!</definedName>
    <definedName name="_72__123Graph_LBL_EMCD_ALL" localSheetId="24" hidden="1">#REF!</definedName>
    <definedName name="_72__123Graph_LBL_EMCD_ALL" localSheetId="13" hidden="1">#REF!</definedName>
    <definedName name="_72__123Graph_LBL_EMCD_ALL" localSheetId="17" hidden="1">#REF!</definedName>
    <definedName name="_72__123Graph_LBL_EMCD_ALL" hidden="1">#REF!</definedName>
    <definedName name="_73">#N/A</definedName>
    <definedName name="_73__123Graph_LBL_FMCD_ALL" localSheetId="15" hidden="1">#REF!</definedName>
    <definedName name="_73__123Graph_LBL_FMCD_ALL" localSheetId="18" hidden="1">#REF!</definedName>
    <definedName name="_73__123Graph_LBL_FMCD_ALL" localSheetId="19" hidden="1">#REF!</definedName>
    <definedName name="_73__123Graph_LBL_FMCD_ALL" localSheetId="20" hidden="1">#REF!</definedName>
    <definedName name="_73__123Graph_LBL_FMCD_ALL" localSheetId="21" hidden="1">#REF!</definedName>
    <definedName name="_73__123Graph_LBL_FMCD_ALL" localSheetId="22" hidden="1">#REF!</definedName>
    <definedName name="_73__123Graph_LBL_FMCD_ALL" localSheetId="23" hidden="1">#REF!</definedName>
    <definedName name="_73__123Graph_LBL_FMCD_ALL" localSheetId="24" hidden="1">#REF!</definedName>
    <definedName name="_73__123Graph_LBL_FMCD_ALL" localSheetId="13" hidden="1">#REF!</definedName>
    <definedName name="_73__123Graph_LBL_FMCD_ALL" localSheetId="17" hidden="1">#REF!</definedName>
    <definedName name="_73__123Graph_LBL_FMCD_ALL" hidden="1">#REF!</definedName>
    <definedName name="_74">#N/A</definedName>
    <definedName name="_74__123Graph_XRCH_1" localSheetId="15" hidden="1">#REF!</definedName>
    <definedName name="_74__123Graph_XRCH_1" localSheetId="18" hidden="1">#REF!</definedName>
    <definedName name="_74__123Graph_XRCH_1" localSheetId="19" hidden="1">#REF!</definedName>
    <definedName name="_74__123Graph_XRCH_1" localSheetId="20" hidden="1">#REF!</definedName>
    <definedName name="_74__123Graph_XRCH_1" localSheetId="21" hidden="1">#REF!</definedName>
    <definedName name="_74__123Graph_XRCH_1" localSheetId="22" hidden="1">#REF!</definedName>
    <definedName name="_74__123Graph_XRCH_1" localSheetId="23" hidden="1">#REF!</definedName>
    <definedName name="_74__123Graph_XRCH_1" localSheetId="24" hidden="1">#REF!</definedName>
    <definedName name="_74__123Graph_XRCH_1" localSheetId="13" hidden="1">#REF!</definedName>
    <definedName name="_74__123Graph_XRCH_1" localSheetId="17" hidden="1">#REF!</definedName>
    <definedName name="_74__123Graph_XRCH_1" hidden="1">#REF!</definedName>
    <definedName name="_75">#N/A</definedName>
    <definedName name="_75__123Graph_XRCH_2" localSheetId="15" hidden="1">#REF!</definedName>
    <definedName name="_75__123Graph_XRCH_2" localSheetId="18" hidden="1">#REF!</definedName>
    <definedName name="_75__123Graph_XRCH_2" localSheetId="19" hidden="1">#REF!</definedName>
    <definedName name="_75__123Graph_XRCH_2" localSheetId="20" hidden="1">#REF!</definedName>
    <definedName name="_75__123Graph_XRCH_2" localSheetId="21" hidden="1">#REF!</definedName>
    <definedName name="_75__123Graph_XRCH_2" localSheetId="22" hidden="1">#REF!</definedName>
    <definedName name="_75__123Graph_XRCH_2" localSheetId="23" hidden="1">#REF!</definedName>
    <definedName name="_75__123Graph_XRCH_2" localSheetId="24" hidden="1">#REF!</definedName>
    <definedName name="_75__123Graph_XRCH_2" localSheetId="13" hidden="1">#REF!</definedName>
    <definedName name="_75__123Graph_XRCH_2" localSheetId="17" hidden="1">#REF!</definedName>
    <definedName name="_75__123Graph_XRCH_2" hidden="1">#REF!</definedName>
    <definedName name="_76">#N/A</definedName>
    <definedName name="_76__123Graph_XRCH_3" localSheetId="15" hidden="1">#REF!</definedName>
    <definedName name="_76__123Graph_XRCH_3" localSheetId="18" hidden="1">#REF!</definedName>
    <definedName name="_76__123Graph_XRCH_3" localSheetId="19" hidden="1">#REF!</definedName>
    <definedName name="_76__123Graph_XRCH_3" localSheetId="20" hidden="1">#REF!</definedName>
    <definedName name="_76__123Graph_XRCH_3" localSheetId="21" hidden="1">#REF!</definedName>
    <definedName name="_76__123Graph_XRCH_3" localSheetId="22" hidden="1">#REF!</definedName>
    <definedName name="_76__123Graph_XRCH_3" localSheetId="23" hidden="1">#REF!</definedName>
    <definedName name="_76__123Graph_XRCH_3" localSheetId="24" hidden="1">#REF!</definedName>
    <definedName name="_76__123Graph_XRCH_3" localSheetId="13" hidden="1">#REF!</definedName>
    <definedName name="_76__123Graph_XRCH_3" localSheetId="17" hidden="1">#REF!</definedName>
    <definedName name="_76__123Graph_XRCH_3" hidden="1">#REF!</definedName>
    <definedName name="_77">#N/A</definedName>
    <definedName name="_77__123Graph_XRCH_4" localSheetId="15" hidden="1">#REF!</definedName>
    <definedName name="_77__123Graph_XRCH_4" localSheetId="18" hidden="1">#REF!</definedName>
    <definedName name="_77__123Graph_XRCH_4" localSheetId="19" hidden="1">#REF!</definedName>
    <definedName name="_77__123Graph_XRCH_4" localSheetId="20" hidden="1">#REF!</definedName>
    <definedName name="_77__123Graph_XRCH_4" localSheetId="21" hidden="1">#REF!</definedName>
    <definedName name="_77__123Graph_XRCH_4" localSheetId="22" hidden="1">#REF!</definedName>
    <definedName name="_77__123Graph_XRCH_4" localSheetId="23" hidden="1">#REF!</definedName>
    <definedName name="_77__123Graph_XRCH_4" localSheetId="24" hidden="1">#REF!</definedName>
    <definedName name="_77__123Graph_XRCH_4" localSheetId="13" hidden="1">#REF!</definedName>
    <definedName name="_77__123Graph_XRCH_4" localSheetId="17" hidden="1">#REF!</definedName>
    <definedName name="_77__123Graph_XRCH_4" hidden="1">#REF!</definedName>
    <definedName name="_78">#N/A</definedName>
    <definedName name="_78__123Graph_XRCH_5" localSheetId="15" hidden="1">#REF!</definedName>
    <definedName name="_78__123Graph_XRCH_5" localSheetId="18" hidden="1">#REF!</definedName>
    <definedName name="_78__123Graph_XRCH_5" localSheetId="19" hidden="1">#REF!</definedName>
    <definedName name="_78__123Graph_XRCH_5" localSheetId="20" hidden="1">#REF!</definedName>
    <definedName name="_78__123Graph_XRCH_5" localSheetId="21" hidden="1">#REF!</definedName>
    <definedName name="_78__123Graph_XRCH_5" localSheetId="22" hidden="1">#REF!</definedName>
    <definedName name="_78__123Graph_XRCH_5" localSheetId="23" hidden="1">#REF!</definedName>
    <definedName name="_78__123Graph_XRCH_5" localSheetId="24" hidden="1">#REF!</definedName>
    <definedName name="_78__123Graph_XRCH_5" localSheetId="13" hidden="1">#REF!</definedName>
    <definedName name="_78__123Graph_XRCH_5" localSheetId="17" hidden="1">#REF!</definedName>
    <definedName name="_78__123Graph_XRCH_5" hidden="1">#REF!</definedName>
    <definedName name="_79">#N/A</definedName>
    <definedName name="_79__123Graph_XRCH_6" localSheetId="15" hidden="1">#REF!</definedName>
    <definedName name="_79__123Graph_XRCH_6" localSheetId="18" hidden="1">#REF!</definedName>
    <definedName name="_79__123Graph_XRCH_6" localSheetId="19" hidden="1">#REF!</definedName>
    <definedName name="_79__123Graph_XRCH_6" localSheetId="20" hidden="1">#REF!</definedName>
    <definedName name="_79__123Graph_XRCH_6" localSheetId="21" hidden="1">#REF!</definedName>
    <definedName name="_79__123Graph_XRCH_6" localSheetId="22" hidden="1">#REF!</definedName>
    <definedName name="_79__123Graph_XRCH_6" localSheetId="23" hidden="1">#REF!</definedName>
    <definedName name="_79__123Graph_XRCH_6" localSheetId="24" hidden="1">#REF!</definedName>
    <definedName name="_79__123Graph_XRCH_6" localSheetId="13" hidden="1">#REF!</definedName>
    <definedName name="_79__123Graph_XRCH_6" localSheetId="17" hidden="1">#REF!</definedName>
    <definedName name="_79__123Graph_XRCH_6" hidden="1">#REF!</definedName>
    <definedName name="_7a1_" localSheetId="15" hidden="1">#REF!</definedName>
    <definedName name="_7a1_" localSheetId="24" hidden="1">#REF!</definedName>
    <definedName name="_7a1_" localSheetId="17" hidden="1">#REF!</definedName>
    <definedName name="_7a1_" hidden="1">#REF!</definedName>
    <definedName name="_8">#N/A</definedName>
    <definedName name="_8__123Graph_ARCH_4" localSheetId="15" hidden="1">#REF!</definedName>
    <definedName name="_8__123Graph_ARCH_4" localSheetId="18" hidden="1">#REF!</definedName>
    <definedName name="_8__123Graph_ARCH_4" localSheetId="19" hidden="1">#REF!</definedName>
    <definedName name="_8__123Graph_ARCH_4" localSheetId="20" hidden="1">#REF!</definedName>
    <definedName name="_8__123Graph_ARCH_4" localSheetId="21" hidden="1">#REF!</definedName>
    <definedName name="_8__123Graph_ARCH_4" localSheetId="22" hidden="1">#REF!</definedName>
    <definedName name="_8__123Graph_ARCH_4" localSheetId="23" hidden="1">#REF!</definedName>
    <definedName name="_8__123Graph_ARCH_4" localSheetId="24" hidden="1">#REF!</definedName>
    <definedName name="_8__123Graph_ARCH_4" localSheetId="13" hidden="1">#REF!</definedName>
    <definedName name="_8__123Graph_ARCH_4" localSheetId="17" hidden="1">#REF!</definedName>
    <definedName name="_8__123Graph_ARCH_4" hidden="1">#REF!</definedName>
    <definedName name="_80">#N/A</definedName>
    <definedName name="_80__123Graph_XRCH_7" localSheetId="15" hidden="1">#REF!</definedName>
    <definedName name="_80__123Graph_XRCH_7" localSheetId="18" hidden="1">#REF!</definedName>
    <definedName name="_80__123Graph_XRCH_7" localSheetId="19" hidden="1">#REF!</definedName>
    <definedName name="_80__123Graph_XRCH_7" localSheetId="20" hidden="1">#REF!</definedName>
    <definedName name="_80__123Graph_XRCH_7" localSheetId="21" hidden="1">#REF!</definedName>
    <definedName name="_80__123Graph_XRCH_7" localSheetId="22" hidden="1">#REF!</definedName>
    <definedName name="_80__123Graph_XRCH_7" localSheetId="23" hidden="1">#REF!</definedName>
    <definedName name="_80__123Graph_XRCH_7" localSheetId="24" hidden="1">#REF!</definedName>
    <definedName name="_80__123Graph_XRCH_7" localSheetId="13" hidden="1">#REF!</definedName>
    <definedName name="_80__123Graph_XRCH_7" localSheetId="17" hidden="1">#REF!</definedName>
    <definedName name="_80__123Graph_XRCH_7" hidden="1">#REF!</definedName>
    <definedName name="_81">#N/A</definedName>
    <definedName name="_81__123Graph_XRCH_8" localSheetId="15" hidden="1">#REF!</definedName>
    <definedName name="_81__123Graph_XRCH_8" localSheetId="18" hidden="1">#REF!</definedName>
    <definedName name="_81__123Graph_XRCH_8" localSheetId="19" hidden="1">#REF!</definedName>
    <definedName name="_81__123Graph_XRCH_8" localSheetId="20" hidden="1">#REF!</definedName>
    <definedName name="_81__123Graph_XRCH_8" localSheetId="21" hidden="1">#REF!</definedName>
    <definedName name="_81__123Graph_XRCH_8" localSheetId="22" hidden="1">#REF!</definedName>
    <definedName name="_81__123Graph_XRCH_8" localSheetId="23" hidden="1">#REF!</definedName>
    <definedName name="_81__123Graph_XRCH_8" localSheetId="24" hidden="1">#REF!</definedName>
    <definedName name="_81__123Graph_XRCH_8" localSheetId="13" hidden="1">#REF!</definedName>
    <definedName name="_81__123Graph_XRCH_8" localSheetId="17" hidden="1">#REF!</definedName>
    <definedName name="_81__123Graph_XRCH_8" hidden="1">#REF!</definedName>
    <definedName name="_82">#N/A</definedName>
    <definedName name="_82__123Graph_XRCH_ALL" localSheetId="15" hidden="1">#REF!</definedName>
    <definedName name="_82__123Graph_XRCH_ALL" localSheetId="18" hidden="1">#REF!</definedName>
    <definedName name="_82__123Graph_XRCH_ALL" localSheetId="19" hidden="1">#REF!</definedName>
    <definedName name="_82__123Graph_XRCH_ALL" localSheetId="20" hidden="1">#REF!</definedName>
    <definedName name="_82__123Graph_XRCH_ALL" localSheetId="21" hidden="1">#REF!</definedName>
    <definedName name="_82__123Graph_XRCH_ALL" localSheetId="22" hidden="1">#REF!</definedName>
    <definedName name="_82__123Graph_XRCH_ALL" localSheetId="23" hidden="1">#REF!</definedName>
    <definedName name="_82__123Graph_XRCH_ALL" localSheetId="24" hidden="1">#REF!</definedName>
    <definedName name="_82__123Graph_XRCH_ALL" localSheetId="13" hidden="1">#REF!</definedName>
    <definedName name="_82__123Graph_XRCH_ALL" localSheetId="17" hidden="1">#REF!</definedName>
    <definedName name="_82__123Graph_XRCH_ALL" hidden="1">#REF!</definedName>
    <definedName name="_83">#N/A</definedName>
    <definedName name="_83__123Graph_XTRP_1" localSheetId="15" hidden="1">#REF!</definedName>
    <definedName name="_83__123Graph_XTRP_1" localSheetId="18" hidden="1">#REF!</definedName>
    <definedName name="_83__123Graph_XTRP_1" localSheetId="19" hidden="1">#REF!</definedName>
    <definedName name="_83__123Graph_XTRP_1" localSheetId="20" hidden="1">#REF!</definedName>
    <definedName name="_83__123Graph_XTRP_1" localSheetId="21" hidden="1">#REF!</definedName>
    <definedName name="_83__123Graph_XTRP_1" localSheetId="22" hidden="1">#REF!</definedName>
    <definedName name="_83__123Graph_XTRP_1" localSheetId="23" hidden="1">#REF!</definedName>
    <definedName name="_83__123Graph_XTRP_1" localSheetId="24" hidden="1">#REF!</definedName>
    <definedName name="_83__123Graph_XTRP_1" localSheetId="13" hidden="1">#REF!</definedName>
    <definedName name="_83__123Graph_XTRP_1" localSheetId="17" hidden="1">#REF!</definedName>
    <definedName name="_83__123Graph_XTRP_1" hidden="1">#REF!</definedName>
    <definedName name="_84">#N/A</definedName>
    <definedName name="_84__123Graph_XTRP_2" localSheetId="15" hidden="1">#REF!</definedName>
    <definedName name="_84__123Graph_XTRP_2" localSheetId="18" hidden="1">#REF!</definedName>
    <definedName name="_84__123Graph_XTRP_2" localSheetId="19" hidden="1">#REF!</definedName>
    <definedName name="_84__123Graph_XTRP_2" localSheetId="20" hidden="1">#REF!</definedName>
    <definedName name="_84__123Graph_XTRP_2" localSheetId="21" hidden="1">#REF!</definedName>
    <definedName name="_84__123Graph_XTRP_2" localSheetId="22" hidden="1">#REF!</definedName>
    <definedName name="_84__123Graph_XTRP_2" localSheetId="23" hidden="1">#REF!</definedName>
    <definedName name="_84__123Graph_XTRP_2" localSheetId="24" hidden="1">#REF!</definedName>
    <definedName name="_84__123Graph_XTRP_2" localSheetId="13" hidden="1">#REF!</definedName>
    <definedName name="_84__123Graph_XTRP_2" localSheetId="17" hidden="1">#REF!</definedName>
    <definedName name="_84__123Graph_XTRP_2" hidden="1">#REF!</definedName>
    <definedName name="_85">#N/A</definedName>
    <definedName name="_85__123Graph_XTRP_3" localSheetId="15" hidden="1">#REF!</definedName>
    <definedName name="_85__123Graph_XTRP_3" localSheetId="18" hidden="1">#REF!</definedName>
    <definedName name="_85__123Graph_XTRP_3" localSheetId="19" hidden="1">#REF!</definedName>
    <definedName name="_85__123Graph_XTRP_3" localSheetId="20" hidden="1">#REF!</definedName>
    <definedName name="_85__123Graph_XTRP_3" localSheetId="21" hidden="1">#REF!</definedName>
    <definedName name="_85__123Graph_XTRP_3" localSheetId="22" hidden="1">#REF!</definedName>
    <definedName name="_85__123Graph_XTRP_3" localSheetId="23" hidden="1">#REF!</definedName>
    <definedName name="_85__123Graph_XTRP_3" localSheetId="24" hidden="1">#REF!</definedName>
    <definedName name="_85__123Graph_XTRP_3" localSheetId="13" hidden="1">#REF!</definedName>
    <definedName name="_85__123Graph_XTRP_3" localSheetId="17" hidden="1">#REF!</definedName>
    <definedName name="_85__123Graph_XTRP_3" hidden="1">#REF!</definedName>
    <definedName name="_86">#N/A</definedName>
    <definedName name="_86__123Graph_XTRP_4" localSheetId="15" hidden="1">#REF!</definedName>
    <definedName name="_86__123Graph_XTRP_4" localSheetId="18" hidden="1">#REF!</definedName>
    <definedName name="_86__123Graph_XTRP_4" localSheetId="19" hidden="1">#REF!</definedName>
    <definedName name="_86__123Graph_XTRP_4" localSheetId="20" hidden="1">#REF!</definedName>
    <definedName name="_86__123Graph_XTRP_4" localSheetId="21" hidden="1">#REF!</definedName>
    <definedName name="_86__123Graph_XTRP_4" localSheetId="22" hidden="1">#REF!</definedName>
    <definedName name="_86__123Graph_XTRP_4" localSheetId="23" hidden="1">#REF!</definedName>
    <definedName name="_86__123Graph_XTRP_4" localSheetId="24" hidden="1">#REF!</definedName>
    <definedName name="_86__123Graph_XTRP_4" localSheetId="13" hidden="1">#REF!</definedName>
    <definedName name="_86__123Graph_XTRP_4" localSheetId="17" hidden="1">#REF!</definedName>
    <definedName name="_86__123Graph_XTRP_4" hidden="1">#REF!</definedName>
    <definedName name="_87">#N/A</definedName>
    <definedName name="_87__123Graph_XTRP_5" localSheetId="15" hidden="1">#REF!</definedName>
    <definedName name="_87__123Graph_XTRP_5" localSheetId="18" hidden="1">#REF!</definedName>
    <definedName name="_87__123Graph_XTRP_5" localSheetId="19" hidden="1">#REF!</definedName>
    <definedName name="_87__123Graph_XTRP_5" localSheetId="20" hidden="1">#REF!</definedName>
    <definedName name="_87__123Graph_XTRP_5" localSheetId="21" hidden="1">#REF!</definedName>
    <definedName name="_87__123Graph_XTRP_5" localSheetId="22" hidden="1">#REF!</definedName>
    <definedName name="_87__123Graph_XTRP_5" localSheetId="23" hidden="1">#REF!</definedName>
    <definedName name="_87__123Graph_XTRP_5" localSheetId="24" hidden="1">#REF!</definedName>
    <definedName name="_87__123Graph_XTRP_5" localSheetId="13" hidden="1">#REF!</definedName>
    <definedName name="_87__123Graph_XTRP_5" localSheetId="17" hidden="1">#REF!</definedName>
    <definedName name="_87__123Graph_XTRP_5" hidden="1">#REF!</definedName>
    <definedName name="_88">#N/A</definedName>
    <definedName name="_88__123Graph_XTRP_6" localSheetId="15" hidden="1">#REF!</definedName>
    <definedName name="_88__123Graph_XTRP_6" localSheetId="18" hidden="1">#REF!</definedName>
    <definedName name="_88__123Graph_XTRP_6" localSheetId="19" hidden="1">#REF!</definedName>
    <definedName name="_88__123Graph_XTRP_6" localSheetId="20" hidden="1">#REF!</definedName>
    <definedName name="_88__123Graph_XTRP_6" localSheetId="21" hidden="1">#REF!</definedName>
    <definedName name="_88__123Graph_XTRP_6" localSheetId="22" hidden="1">#REF!</definedName>
    <definedName name="_88__123Graph_XTRP_6" localSheetId="23" hidden="1">#REF!</definedName>
    <definedName name="_88__123Graph_XTRP_6" localSheetId="24" hidden="1">#REF!</definedName>
    <definedName name="_88__123Graph_XTRP_6" localSheetId="13" hidden="1">#REF!</definedName>
    <definedName name="_88__123Graph_XTRP_6" localSheetId="17" hidden="1">#REF!</definedName>
    <definedName name="_88__123Graph_XTRP_6" hidden="1">#REF!</definedName>
    <definedName name="_89">#N/A</definedName>
    <definedName name="_89__123Graph_XTRP_7" localSheetId="15" hidden="1">#REF!</definedName>
    <definedName name="_89__123Graph_XTRP_7" localSheetId="18" hidden="1">#REF!</definedName>
    <definedName name="_89__123Graph_XTRP_7" localSheetId="19" hidden="1">#REF!</definedName>
    <definedName name="_89__123Graph_XTRP_7" localSheetId="20" hidden="1">#REF!</definedName>
    <definedName name="_89__123Graph_XTRP_7" localSheetId="21" hidden="1">#REF!</definedName>
    <definedName name="_89__123Graph_XTRP_7" localSheetId="22" hidden="1">#REF!</definedName>
    <definedName name="_89__123Graph_XTRP_7" localSheetId="23" hidden="1">#REF!</definedName>
    <definedName name="_89__123Graph_XTRP_7" localSheetId="24" hidden="1">#REF!</definedName>
    <definedName name="_89__123Graph_XTRP_7" localSheetId="13" hidden="1">#REF!</definedName>
    <definedName name="_89__123Graph_XTRP_7" localSheetId="17" hidden="1">#REF!</definedName>
    <definedName name="_89__123Graph_XTRP_7" hidden="1">#REF!</definedName>
    <definedName name="_9">#N/A</definedName>
    <definedName name="_9__0_0_F" localSheetId="15" hidden="1">#REF!</definedName>
    <definedName name="_9__0_0_F" localSheetId="18" hidden="1">#REF!</definedName>
    <definedName name="_9__0_0_F" localSheetId="19" hidden="1">#REF!</definedName>
    <definedName name="_9__0_0_F" localSheetId="20" hidden="1">#REF!</definedName>
    <definedName name="_9__0_0_F" localSheetId="21" hidden="1">#REF!</definedName>
    <definedName name="_9__0_0_F" localSheetId="22" hidden="1">#REF!</definedName>
    <definedName name="_9__0_0_F" localSheetId="23" hidden="1">#REF!</definedName>
    <definedName name="_9__0_0_F" localSheetId="24" hidden="1">#REF!</definedName>
    <definedName name="_9__0_0_F" localSheetId="13" hidden="1">#REF!</definedName>
    <definedName name="_9__0_0_F" localSheetId="17" hidden="1">#REF!</definedName>
    <definedName name="_9__0_0_F" hidden="1">#REF!</definedName>
    <definedName name="_9__123Graph_ARCH_5" localSheetId="15" hidden="1">#REF!</definedName>
    <definedName name="_9__123Graph_ARCH_5" localSheetId="24" hidden="1">#REF!</definedName>
    <definedName name="_9__123Graph_ARCH_5" localSheetId="17" hidden="1">#REF!</definedName>
    <definedName name="_9__123Graph_ARCH_5" hidden="1">#REF!</definedName>
    <definedName name="_90">#N/A</definedName>
    <definedName name="_90__123Graph_XTRP_8" localSheetId="15" hidden="1">#REF!</definedName>
    <definedName name="_90__123Graph_XTRP_8" localSheetId="18" hidden="1">#REF!</definedName>
    <definedName name="_90__123Graph_XTRP_8" localSheetId="19" hidden="1">#REF!</definedName>
    <definedName name="_90__123Graph_XTRP_8" localSheetId="20" hidden="1">#REF!</definedName>
    <definedName name="_90__123Graph_XTRP_8" localSheetId="21" hidden="1">#REF!</definedName>
    <definedName name="_90__123Graph_XTRP_8" localSheetId="22" hidden="1">#REF!</definedName>
    <definedName name="_90__123Graph_XTRP_8" localSheetId="23" hidden="1">#REF!</definedName>
    <definedName name="_90__123Graph_XTRP_8" localSheetId="24" hidden="1">#REF!</definedName>
    <definedName name="_90__123Graph_XTRP_8" localSheetId="13" hidden="1">#REF!</definedName>
    <definedName name="_90__123Graph_XTRP_8" localSheetId="17" hidden="1">#REF!</definedName>
    <definedName name="_90__123Graph_XTRP_8" hidden="1">#REF!</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8년운영비" localSheetId="13">#REF!</definedName>
    <definedName name="_98년운영비">#REF!</definedName>
    <definedName name="_99">#N/A</definedName>
    <definedName name="_9a2_" localSheetId="15" hidden="1">{#N/A,#N/A,FALSE,"P.C.B"}</definedName>
    <definedName name="_9a2_" localSheetId="11" hidden="1">{#N/A,#N/A,FALSE,"P.C.B"}</definedName>
    <definedName name="_9a2_" localSheetId="14" hidden="1">{#N/A,#N/A,FALSE,"P.C.B"}</definedName>
    <definedName name="_9a2_" localSheetId="18" hidden="1">{#N/A,#N/A,FALSE,"P.C.B"}</definedName>
    <definedName name="_9a2_" localSheetId="19" hidden="1">{#N/A,#N/A,FALSE,"P.C.B"}</definedName>
    <definedName name="_9a2_" localSheetId="20" hidden="1">{#N/A,#N/A,FALSE,"P.C.B"}</definedName>
    <definedName name="_9a2_" localSheetId="21" hidden="1">{#N/A,#N/A,FALSE,"P.C.B"}</definedName>
    <definedName name="_9a2_" localSheetId="22" hidden="1">{#N/A,#N/A,FALSE,"P.C.B"}</definedName>
    <definedName name="_9a2_" localSheetId="23" hidden="1">{#N/A,#N/A,FALSE,"P.C.B"}</definedName>
    <definedName name="_9a2_" localSheetId="24" hidden="1">{#N/A,#N/A,FALSE,"P.C.B"}</definedName>
    <definedName name="_9a2_" localSheetId="13" hidden="1">{#N/A,#N/A,FALSE,"P.C.B"}</definedName>
    <definedName name="_9a2_" localSheetId="17" hidden="1">{#N/A,#N/A,FALSE,"P.C.B"}</definedName>
    <definedName name="_9a2_" localSheetId="16" hidden="1">{#N/A,#N/A,FALSE,"P.C.B"}</definedName>
    <definedName name="_9a2_" hidden="1">{#N/A,#N/A,FALSE,"P.C.B"}</definedName>
    <definedName name="_a1" localSheetId="13">#REF!</definedName>
    <definedName name="_a1">#REF!</definedName>
    <definedName name="_A183154" localSheetId="13">#REF!</definedName>
    <definedName name="_A183154">#REF!</definedName>
    <definedName name="_ACT2002" localSheetId="13">#REF!</definedName>
    <definedName name="_ACT2002">#REF!</definedName>
    <definedName name="_adj2">'[22]0102re2'!$D$7</definedName>
    <definedName name="_AI07" localSheetId="13">#REF!</definedName>
    <definedName name="_AI07">#REF!</definedName>
    <definedName name="_AI08" localSheetId="13">#REF!</definedName>
    <definedName name="_AI08">#REF!</definedName>
    <definedName name="_AI09" localSheetId="13">#REF!</definedName>
    <definedName name="_AI09">#REF!</definedName>
    <definedName name="_AI10">#REF!</definedName>
    <definedName name="_AI11">#REF!</definedName>
    <definedName name="_AI12">#REF!</definedName>
    <definedName name="_AMT1">#REF!</definedName>
    <definedName name="_AMT2">#REF!</definedName>
    <definedName name="_AMT3">#REF!</definedName>
    <definedName name="_AO07">#REF!</definedName>
    <definedName name="_AO08">#REF!</definedName>
    <definedName name="_AO09">#REF!</definedName>
    <definedName name="_AO10">#REF!</definedName>
    <definedName name="_AO11">#REF!</definedName>
    <definedName name="_AO12">#REF!</definedName>
    <definedName name="_AP1">#REF!</definedName>
    <definedName name="_AP2">#REF!</definedName>
    <definedName name="_apr11111">#REF!</definedName>
    <definedName name="_apr12">#REF!</definedName>
    <definedName name="_aug12">#REF!</definedName>
    <definedName name="_aug15">#REF!</definedName>
    <definedName name="_B140007">#REF!</definedName>
    <definedName name="_BI07">#REF!</definedName>
    <definedName name="_BI08">#REF!</definedName>
    <definedName name="_BI09">#REF!</definedName>
    <definedName name="_BI10">#REF!</definedName>
    <definedName name="_BI11">#REF!</definedName>
    <definedName name="_BI12">#REF!</definedName>
    <definedName name="_BO07">#REF!</definedName>
    <definedName name="_BO08">#REF!</definedName>
    <definedName name="_BO09">#REF!</definedName>
    <definedName name="_BO10">#REF!</definedName>
    <definedName name="_BO11">#REF!</definedName>
    <definedName name="_BO12">#REF!</definedName>
    <definedName name="_BP1">#REF!</definedName>
    <definedName name="_BP2">#REF!</definedName>
    <definedName name="_BUD2003">#REF!</definedName>
    <definedName name="_BUD2004">#REF!</definedName>
    <definedName name="_CI07">#REF!</definedName>
    <definedName name="_CI08">#REF!</definedName>
    <definedName name="_CI09">#REF!</definedName>
    <definedName name="_CI10">#REF!</definedName>
    <definedName name="_CI11">#REF!</definedName>
    <definedName name="_CI12">#REF!</definedName>
    <definedName name="_CO07">#REF!</definedName>
    <definedName name="_CO08">#REF!</definedName>
    <definedName name="_CO09">#REF!</definedName>
    <definedName name="_CO10">#REF!</definedName>
    <definedName name="_CO11">#REF!</definedName>
    <definedName name="_CO12">#REF!</definedName>
    <definedName name="_col1">#REF!</definedName>
    <definedName name="_col10">#REF!</definedName>
    <definedName name="_col11">#REF!</definedName>
    <definedName name="_col12">#REF!</definedName>
    <definedName name="_col13">#REF!</definedName>
    <definedName name="_col14">#REF!</definedName>
    <definedName name="_col15">#REF!</definedName>
    <definedName name="_col16">#REF!</definedName>
    <definedName name="_col17">#REF!</definedName>
    <definedName name="_col2">#REF!</definedName>
    <definedName name="_col3">#REF!</definedName>
    <definedName name="_col4">#REF!</definedName>
    <definedName name="_col5">#REF!</definedName>
    <definedName name="_col6">#N/A</definedName>
    <definedName name="_col7">#N/A</definedName>
    <definedName name="_col8" localSheetId="13">#REF!</definedName>
    <definedName name="_col8">#REF!</definedName>
    <definedName name="_col9" localSheetId="13">#REF!</definedName>
    <definedName name="_col9">#REF!</definedName>
    <definedName name="_CP1" localSheetId="13">#REF!</definedName>
    <definedName name="_CP1">#REF!</definedName>
    <definedName name="_CP2">#REF!</definedName>
    <definedName name="_Cur16">#REF!</definedName>
    <definedName name="_Cur17">#REF!</definedName>
    <definedName name="_Cur21">#REF!</definedName>
    <definedName name="_Cur23">#REF!</definedName>
    <definedName name="_Cur25">#REF!</definedName>
    <definedName name="_Cur26">#REF!</definedName>
    <definedName name="_Cur27">#REF!</definedName>
    <definedName name="_Cur28">#REF!</definedName>
    <definedName name="_Cur30">#REF!</definedName>
    <definedName name="_Cur31">#REF!</definedName>
    <definedName name="_Cur32">#REF!</definedName>
    <definedName name="_Cur33">#REF!</definedName>
    <definedName name="_Cur34">#REF!</definedName>
    <definedName name="_Cur35">#REF!</definedName>
    <definedName name="_Cur36">#REF!</definedName>
    <definedName name="_Cur39">#REF!</definedName>
    <definedName name="_Cur41">#REF!</definedName>
    <definedName name="_Cur43">#REF!</definedName>
    <definedName name="_Cur44">#REF!</definedName>
    <definedName name="_Cur45">#REF!</definedName>
    <definedName name="_Cur46">#REF!</definedName>
    <definedName name="_Cur47">#REF!</definedName>
    <definedName name="_Cur48">#REF!</definedName>
    <definedName name="_Cur49">#REF!</definedName>
    <definedName name="_Cur51">#REF!</definedName>
    <definedName name="_Cur52">#REF!</definedName>
    <definedName name="_Cur53">#REF!</definedName>
    <definedName name="_Cur54">#REF!</definedName>
    <definedName name="_Cur56">#REF!</definedName>
    <definedName name="_Cur57">#REF!</definedName>
    <definedName name="_Cur59">#REF!</definedName>
    <definedName name="_Cur61">#REF!</definedName>
    <definedName name="_Cur62">#REF!</definedName>
    <definedName name="_Cur67">#REF!</definedName>
    <definedName name="_Cur68">#REF!</definedName>
    <definedName name="_Cur69">#REF!</definedName>
    <definedName name="_Cur70">#REF!</definedName>
    <definedName name="_Cur71">#REF!</definedName>
    <definedName name="_Cur73">#REF!</definedName>
    <definedName name="_DB2">#REF!</definedName>
    <definedName name="_DCC4">[23]DISH!$D$29:$Q$29</definedName>
    <definedName name="_dec11" localSheetId="13">#REF!</definedName>
    <definedName name="_dec11">#REF!</definedName>
    <definedName name="_dec12" localSheetId="13">#REF!</definedName>
    <definedName name="_dec12">#REF!</definedName>
    <definedName name="_dec14" localSheetId="13">#REF!</definedName>
    <definedName name="_dec14">#REF!</definedName>
    <definedName name="_Dist_Bin" localSheetId="11" hidden="1">#REF!</definedName>
    <definedName name="_Dist_Bin" hidden="1">#REF!</definedName>
    <definedName name="_Dist_Values" localSheetId="11" hidden="1">#REF!</definedName>
    <definedName name="_Dist_Values" hidden="1">#REF!</definedName>
    <definedName name="_dmp2" localSheetId="17" hidden="1">#REF!</definedName>
    <definedName name="_dmp2" hidden="1">#REF!</definedName>
    <definedName name="_DOG1">#REF!</definedName>
    <definedName name="_DOG2">#REF!</definedName>
    <definedName name="_DOG22">#REF!</definedName>
    <definedName name="_DOG3">#REF!</definedName>
    <definedName name="_DOG33">#REF!</definedName>
    <definedName name="_DOG4">#REF!</definedName>
    <definedName name="_DSC2">#REF!</definedName>
    <definedName name="_DSH1">[23]DISH!$D$11:$Q$14</definedName>
    <definedName name="_DYC2" localSheetId="13">#REF!</definedName>
    <definedName name="_DYC2">#REF!</definedName>
    <definedName name="_FCC1">[23]FCC!$D$11:$R$15</definedName>
    <definedName name="_FCC3">[23]FCC!$D$25:$R$25</definedName>
    <definedName name="_feb12" localSheetId="13">#REF!</definedName>
    <definedName name="_feb12">#REF!</definedName>
    <definedName name="_FILE" localSheetId="15" hidden="1">#REF!</definedName>
    <definedName name="_FILE" localSheetId="24" hidden="1">#REF!</definedName>
    <definedName name="_FILE" localSheetId="17" hidden="1">#REF!</definedName>
    <definedName name="_FILE" hidden="1">#REF!</definedName>
    <definedName name="_Fill" localSheetId="15" hidden="1">#REF!</definedName>
    <definedName name="_Fill" localSheetId="11" hidden="1">#REF!</definedName>
    <definedName name="_Fill" localSheetId="14" hidden="1">#REF!</definedName>
    <definedName name="_Fill" localSheetId="24" hidden="1">#REF!</definedName>
    <definedName name="_Fill" localSheetId="17" hidden="1">#REF!</definedName>
    <definedName name="_Fill" localSheetId="16" hidden="1">#REF!</definedName>
    <definedName name="_Fill" hidden="1">#REF!</definedName>
    <definedName name="_xlnm._FilterDatabase" localSheetId="15" hidden="1">'&gt;&gt;인건비 산출'!$B$3:$U$13</definedName>
    <definedName name="_xlnm._FilterDatabase" localSheetId="11" hidden="1">#REF!</definedName>
    <definedName name="_xlnm._FilterDatabase" localSheetId="12" hidden="1">'3-1.운영'!#REF!</definedName>
    <definedName name="_xlnm._FilterDatabase" localSheetId="14" hidden="1">#REF!</definedName>
    <definedName name="_xlnm._FilterDatabase" localSheetId="18" hidden="1">#REF!</definedName>
    <definedName name="_xlnm._FilterDatabase" localSheetId="19" hidden="1">#REF!</definedName>
    <definedName name="_xlnm._FilterDatabase" localSheetId="20" hidden="1">#REF!</definedName>
    <definedName name="_xlnm._FilterDatabase" localSheetId="21" hidden="1">#REF!</definedName>
    <definedName name="_xlnm._FilterDatabase" localSheetId="22" hidden="1">#REF!</definedName>
    <definedName name="_xlnm._FilterDatabase" localSheetId="23" hidden="1">#REF!</definedName>
    <definedName name="_xlnm._FilterDatabase" localSheetId="24" hidden="1">#REF!</definedName>
    <definedName name="_xlnm._FilterDatabase" localSheetId="13" hidden="1">#REF!</definedName>
    <definedName name="_xlnm._FilterDatabase" localSheetId="17" hidden="1">#REF!</definedName>
    <definedName name="_xlnm._FilterDatabase" localSheetId="16" hidden="1">#REF!</definedName>
    <definedName name="_xlnm._FilterDatabase" hidden="1">#REF!</definedName>
    <definedName name="_HSC1">[23]HSC!$D$11:$Q$11</definedName>
    <definedName name="_HSC4">[23]HSC!$D$29:$R$29</definedName>
    <definedName name="_Ini16" localSheetId="13">#REF!</definedName>
    <definedName name="_Ini16">#REF!</definedName>
    <definedName name="_Ini17" localSheetId="13">#REF!</definedName>
    <definedName name="_Ini17">#REF!</definedName>
    <definedName name="_Ini19" localSheetId="13">#REF!</definedName>
    <definedName name="_Ini19">#REF!</definedName>
    <definedName name="_Ini20">#REF!</definedName>
    <definedName name="_Ini21">#REF!</definedName>
    <definedName name="_Ini23">#REF!</definedName>
    <definedName name="_Ini24">#REF!</definedName>
    <definedName name="_Ini25">#REF!</definedName>
    <definedName name="_Ini26">#REF!</definedName>
    <definedName name="_Ini27">#REF!</definedName>
    <definedName name="_Ini28">#REF!</definedName>
    <definedName name="_Ini30">#REF!</definedName>
    <definedName name="_Ini31">#REF!</definedName>
    <definedName name="_Ini32">#REF!</definedName>
    <definedName name="_Ini33">#REF!</definedName>
    <definedName name="_Ini34">#REF!</definedName>
    <definedName name="_Ini35">#REF!</definedName>
    <definedName name="_Ini36">#REF!</definedName>
    <definedName name="_Ini37">#REF!</definedName>
    <definedName name="_Ini39">#REF!</definedName>
    <definedName name="_Ini41">#REF!</definedName>
    <definedName name="_Ini43">#REF!</definedName>
    <definedName name="_Ini44">#REF!</definedName>
    <definedName name="_Ini45">#REF!</definedName>
    <definedName name="_Ini46">#REF!</definedName>
    <definedName name="_Ini47">#REF!</definedName>
    <definedName name="_Ini48">#REF!</definedName>
    <definedName name="_Ini49">#REF!</definedName>
    <definedName name="_Ini51">#REF!</definedName>
    <definedName name="_Ini52">#REF!</definedName>
    <definedName name="_Ini53">#REF!</definedName>
    <definedName name="_Ini54">#REF!</definedName>
    <definedName name="_Ini56">#REF!</definedName>
    <definedName name="_Ini57">#REF!</definedName>
    <definedName name="_Ini59">#REF!</definedName>
    <definedName name="_Ini60">#REF!</definedName>
    <definedName name="_Ini61">#REF!</definedName>
    <definedName name="_Ini62">#REF!</definedName>
    <definedName name="_Ini66">#REF!</definedName>
    <definedName name="_Ini67">#REF!</definedName>
    <definedName name="_Ini68">#REF!</definedName>
    <definedName name="_Ini69">#REF!</definedName>
    <definedName name="_Ini70">#REF!</definedName>
    <definedName name="_Ini71">#REF!</definedName>
    <definedName name="_Ini73">#REF!</definedName>
    <definedName name="_jan12">#REF!</definedName>
    <definedName name="_JJ1">#REF!</definedName>
    <definedName name="_JJ2">#REF!</definedName>
    <definedName name="_JO11">#REF!</definedName>
    <definedName name="_ju2">#REF!</definedName>
    <definedName name="_jul12">#REF!</definedName>
    <definedName name="_jun12">#REF!</definedName>
    <definedName name="_k" localSheetId="17" hidden="1">#REF!</definedName>
    <definedName name="_k" hidden="1">#REF!</definedName>
    <definedName name="_KD2" localSheetId="11" hidden="1">#REF!</definedName>
    <definedName name="_KD2" hidden="1">#REF!</definedName>
    <definedName name="_KD3" localSheetId="11" hidden="1">#REF!</definedName>
    <definedName name="_KD3" hidden="1">#REF!</definedName>
    <definedName name="_Key1" localSheetId="11" hidden="1">#REF!</definedName>
    <definedName name="_Key1" hidden="1">#REF!</definedName>
    <definedName name="_Key11" localSheetId="17" hidden="1">#REF!</definedName>
    <definedName name="_Key11" hidden="1">#REF!</definedName>
    <definedName name="_key111" localSheetId="17" hidden="1">#REF!</definedName>
    <definedName name="_key111" hidden="1">#REF!</definedName>
    <definedName name="_Key2" localSheetId="11" hidden="1">#REF!</definedName>
    <definedName name="_Key2" hidden="1">#REF!</definedName>
    <definedName name="_Key237" localSheetId="17" hidden="1">#REF!</definedName>
    <definedName name="_Key237" hidden="1">#REF!</definedName>
    <definedName name="_key24" localSheetId="17" hidden="1">#REF!</definedName>
    <definedName name="_key24" hidden="1">#REF!</definedName>
    <definedName name="_Key3" localSheetId="11" hidden="1">#REF!</definedName>
    <definedName name="_Key3" hidden="1">#REF!</definedName>
    <definedName name="_kfkf" localSheetId="17" hidden="1">#REF!</definedName>
    <definedName name="_kfkf" hidden="1">#REF!</definedName>
    <definedName name="_KK2" localSheetId="11" hidden="1">#REF!</definedName>
    <definedName name="_KK2" hidden="1">#REF!</definedName>
    <definedName name="_KK3" localSheetId="11" hidden="1">#REF!</definedName>
    <definedName name="_KK3" hidden="1">#REF!</definedName>
    <definedName name="_KK59" localSheetId="13">[3]노임단가!#REF!</definedName>
    <definedName name="_KK59">[4]노임단가!#REF!</definedName>
    <definedName name="_kkk1" localSheetId="13">#REF!</definedName>
    <definedName name="_kkk1">#REF!</definedName>
    <definedName name="_KO2" localSheetId="15" hidden="1">#REF!</definedName>
    <definedName name="_KO2" localSheetId="24" hidden="1">#REF!</definedName>
    <definedName name="_KO2" localSheetId="17" hidden="1">#REF!</definedName>
    <definedName name="_KO2" hidden="1">#REF!</definedName>
    <definedName name="_kwy1" localSheetId="15" hidden="1">{#N/A,#N/A,FALSE,"ALM-ASISC"}</definedName>
    <definedName name="_kwy1" localSheetId="18" hidden="1">{#N/A,#N/A,FALSE,"ALM-ASISC"}</definedName>
    <definedName name="_kwy1" localSheetId="19" hidden="1">{#N/A,#N/A,FALSE,"ALM-ASISC"}</definedName>
    <definedName name="_kwy1" localSheetId="20" hidden="1">{#N/A,#N/A,FALSE,"ALM-ASISC"}</definedName>
    <definedName name="_kwy1" localSheetId="21" hidden="1">{#N/A,#N/A,FALSE,"ALM-ASISC"}</definedName>
    <definedName name="_kwy1" localSheetId="22" hidden="1">{#N/A,#N/A,FALSE,"ALM-ASISC"}</definedName>
    <definedName name="_kwy1" localSheetId="23" hidden="1">{#N/A,#N/A,FALSE,"ALM-ASISC"}</definedName>
    <definedName name="_kwy1" localSheetId="24" hidden="1">{#N/A,#N/A,FALSE,"ALM-ASISC"}</definedName>
    <definedName name="_kwy1" localSheetId="13" hidden="1">{#N/A,#N/A,FALSE,"ALM-ASISC"}</definedName>
    <definedName name="_kwy1" localSheetId="17" hidden="1">{#N/A,#N/A,FALSE,"ALM-ASISC"}</definedName>
    <definedName name="_kwy1" localSheetId="16" hidden="1">{#N/A,#N/A,FALSE,"ALM-ASISC"}</definedName>
    <definedName name="_kwy1" hidden="1">{#N/A,#N/A,FALSE,"ALM-ASISC"}</definedName>
    <definedName name="_LCP1">[23]SPLITLCP!$C$6:$P$13</definedName>
    <definedName name="_LCP2">[23]SPLITLCP!$C$24:$P$31</definedName>
    <definedName name="_LCP3">[23]SPLITLCP!$C$43:$P$50</definedName>
    <definedName name="_LE52003" localSheetId="13">#REF!</definedName>
    <definedName name="_LE52003">#REF!</definedName>
    <definedName name="_LE92003" localSheetId="13">#REF!</definedName>
    <definedName name="_LE92003">#REF!</definedName>
    <definedName name="_LP1" localSheetId="13">'[5]부하(성남)'!#REF!</definedName>
    <definedName name="_LP1">'[6]부하(성남)'!#REF!</definedName>
    <definedName name="_LPB1" localSheetId="13">[7]부하계산서!#REF!</definedName>
    <definedName name="_LPB1">[8]부하계산서!#REF!</definedName>
    <definedName name="_LPK1" localSheetId="13">[7]부하계산서!#REF!</definedName>
    <definedName name="_LPK1">[8]부하계산서!#REF!</definedName>
    <definedName name="_LPS2" localSheetId="15" hidden="1">{#N/A,#N/A,FALSE,"단축1";#N/A,#N/A,FALSE,"단축2";#N/A,#N/A,FALSE,"단축3";#N/A,#N/A,FALSE,"장축";#N/A,#N/A,FALSE,"4WD"}</definedName>
    <definedName name="_LPS2" localSheetId="18" hidden="1">{#N/A,#N/A,FALSE,"단축1";#N/A,#N/A,FALSE,"단축2";#N/A,#N/A,FALSE,"단축3";#N/A,#N/A,FALSE,"장축";#N/A,#N/A,FALSE,"4WD"}</definedName>
    <definedName name="_LPS2" localSheetId="19" hidden="1">{#N/A,#N/A,FALSE,"단축1";#N/A,#N/A,FALSE,"단축2";#N/A,#N/A,FALSE,"단축3";#N/A,#N/A,FALSE,"장축";#N/A,#N/A,FALSE,"4WD"}</definedName>
    <definedName name="_LPS2" localSheetId="20" hidden="1">{#N/A,#N/A,FALSE,"단축1";#N/A,#N/A,FALSE,"단축2";#N/A,#N/A,FALSE,"단축3";#N/A,#N/A,FALSE,"장축";#N/A,#N/A,FALSE,"4WD"}</definedName>
    <definedName name="_LPS2" localSheetId="21" hidden="1">{#N/A,#N/A,FALSE,"단축1";#N/A,#N/A,FALSE,"단축2";#N/A,#N/A,FALSE,"단축3";#N/A,#N/A,FALSE,"장축";#N/A,#N/A,FALSE,"4WD"}</definedName>
    <definedName name="_LPS2" localSheetId="22" hidden="1">{#N/A,#N/A,FALSE,"단축1";#N/A,#N/A,FALSE,"단축2";#N/A,#N/A,FALSE,"단축3";#N/A,#N/A,FALSE,"장축";#N/A,#N/A,FALSE,"4WD"}</definedName>
    <definedName name="_LPS2" localSheetId="23" hidden="1">{#N/A,#N/A,FALSE,"단축1";#N/A,#N/A,FALSE,"단축2";#N/A,#N/A,FALSE,"단축3";#N/A,#N/A,FALSE,"장축";#N/A,#N/A,FALSE,"4WD"}</definedName>
    <definedName name="_LPS2" localSheetId="24" hidden="1">{#N/A,#N/A,FALSE,"단축1";#N/A,#N/A,FALSE,"단축2";#N/A,#N/A,FALSE,"단축3";#N/A,#N/A,FALSE,"장축";#N/A,#N/A,FALSE,"4WD"}</definedName>
    <definedName name="_LPS2" localSheetId="13" hidden="1">{#N/A,#N/A,FALSE,"단축1";#N/A,#N/A,FALSE,"단축2";#N/A,#N/A,FALSE,"단축3";#N/A,#N/A,FALSE,"장축";#N/A,#N/A,FALSE,"4WD"}</definedName>
    <definedName name="_LPS2" localSheetId="17" hidden="1">{#N/A,#N/A,FALSE,"단축1";#N/A,#N/A,FALSE,"단축2";#N/A,#N/A,FALSE,"단축3";#N/A,#N/A,FALSE,"장축";#N/A,#N/A,FALSE,"4WD"}</definedName>
    <definedName name="_LPS2" localSheetId="16" hidden="1">{#N/A,#N/A,FALSE,"단축1";#N/A,#N/A,FALSE,"단축2";#N/A,#N/A,FALSE,"단축3";#N/A,#N/A,FALSE,"장축";#N/A,#N/A,FALSE,"4WD"}</definedName>
    <definedName name="_LPS2" hidden="1">{#N/A,#N/A,FALSE,"단축1";#N/A,#N/A,FALSE,"단축2";#N/A,#N/A,FALSE,"단축3";#N/A,#N/A,FALSE,"장축";#N/A,#N/A,FALSE,"4WD"}</definedName>
    <definedName name="_LU1" localSheetId="13">'[5]부하(성남)'!#REF!</definedName>
    <definedName name="_LU1">'[6]부하(성남)'!#REF!</definedName>
    <definedName name="_LU2" localSheetId="13">'[5]부하(성남)'!#REF!</definedName>
    <definedName name="_LU2">'[6]부하(성남)'!#REF!</definedName>
    <definedName name="_LV01" localSheetId="13">'[5]부하(성남)'!#REF!</definedName>
    <definedName name="_LV01">'[6]부하(성남)'!#REF!</definedName>
    <definedName name="_mar12" localSheetId="13">#REF!</definedName>
    <definedName name="_mar12">#REF!</definedName>
    <definedName name="_MatInverse_In" localSheetId="15" hidden="1">#REF!</definedName>
    <definedName name="_MatInverse_In" localSheetId="24" hidden="1">#REF!</definedName>
    <definedName name="_MatInverse_In" localSheetId="17" hidden="1">#REF!</definedName>
    <definedName name="_MatInverse_In" hidden="1">#REF!</definedName>
    <definedName name="_MatMult_A" localSheetId="15" hidden="1">#REF!</definedName>
    <definedName name="_MatMult_A" localSheetId="24" hidden="1">#REF!</definedName>
    <definedName name="_MatMult_A" localSheetId="17" hidden="1">#REF!</definedName>
    <definedName name="_MatMult_A" hidden="1">#REF!</definedName>
    <definedName name="_MatMult_AxB" localSheetId="17" hidden="1">#REF!</definedName>
    <definedName name="_MatMult_AxB" hidden="1">#REF!</definedName>
    <definedName name="_MatMult_B" localSheetId="17" hidden="1">#REF!</definedName>
    <definedName name="_MatMult_B" hidden="1">#REF!</definedName>
    <definedName name="_may12">#REF!</definedName>
    <definedName name="_MLT3">[23]NBD!$D$24:$Q$24</definedName>
    <definedName name="_MLT4">[23]NBD!$D$31:$Q$31</definedName>
    <definedName name="_MLT5">[23]NBD!$D$35:$Q$35</definedName>
    <definedName name="_MLT7">[23]NBD!$D$48:$Q$48</definedName>
    <definedName name="_NBD1">[23]NBD!$D$11:$R$11</definedName>
    <definedName name="_NO5" localSheetId="13">#REF!</definedName>
    <definedName name="_NO5">#REF!</definedName>
    <definedName name="_NON1" localSheetId="13">#REF!</definedName>
    <definedName name="_NON1">#REF!</definedName>
    <definedName name="_NON2">#N/A</definedName>
    <definedName name="_nov12" localSheetId="13">#REF!</definedName>
    <definedName name="_nov12">#REF!</definedName>
    <definedName name="_oct12" localSheetId="13">#REF!</definedName>
    <definedName name="_oct12">#REF!</definedName>
    <definedName name="_ooo" localSheetId="15" hidden="1">{"'디자인'!$A$2:$K$20"}</definedName>
    <definedName name="_ooo" localSheetId="18" hidden="1">{"'디자인'!$A$2:$K$20"}</definedName>
    <definedName name="_ooo" localSheetId="19" hidden="1">{"'디자인'!$A$2:$K$20"}</definedName>
    <definedName name="_ooo" localSheetId="20" hidden="1">{"'디자인'!$A$2:$K$20"}</definedName>
    <definedName name="_ooo" localSheetId="21" hidden="1">{"'디자인'!$A$2:$K$20"}</definedName>
    <definedName name="_ooo" localSheetId="22" hidden="1">{"'디자인'!$A$2:$K$20"}</definedName>
    <definedName name="_ooo" localSheetId="23" hidden="1">{"'디자인'!$A$2:$K$20"}</definedName>
    <definedName name="_ooo" localSheetId="24" hidden="1">{"'디자인'!$A$2:$K$20"}</definedName>
    <definedName name="_ooo" localSheetId="13" hidden="1">{"'디자인'!$A$2:$K$20"}</definedName>
    <definedName name="_ooo" localSheetId="17" hidden="1">{"'디자인'!$A$2:$K$20"}</definedName>
    <definedName name="_ooo" localSheetId="16" hidden="1">{"'디자인'!$A$2:$K$20"}</definedName>
    <definedName name="_ooo" hidden="1">{"'디자인'!$A$2:$K$20"}</definedName>
    <definedName name="_Order1" hidden="1">255</definedName>
    <definedName name="_Order2" localSheetId="15" hidden="1">0</definedName>
    <definedName name="_Order2" localSheetId="18" hidden="1">255</definedName>
    <definedName name="_Order2" localSheetId="19" hidden="1">255</definedName>
    <definedName name="_Order2" localSheetId="20" hidden="1">255</definedName>
    <definedName name="_Order2" localSheetId="21" hidden="1">255</definedName>
    <definedName name="_Order2" localSheetId="22" hidden="1">255</definedName>
    <definedName name="_Order2" localSheetId="23" hidden="1">255</definedName>
    <definedName name="_Order2" localSheetId="24" hidden="1">255</definedName>
    <definedName name="_Order2" localSheetId="13" hidden="1">255</definedName>
    <definedName name="_Order2" hidden="1">0</definedName>
    <definedName name="_Parse_In" localSheetId="15" hidden="1">#REF!</definedName>
    <definedName name="_Parse_In" localSheetId="18" hidden="1">#REF!</definedName>
    <definedName name="_Parse_In" localSheetId="19" hidden="1">#REF!</definedName>
    <definedName name="_Parse_In" localSheetId="20" hidden="1">#REF!</definedName>
    <definedName name="_Parse_In" localSheetId="21" hidden="1">#REF!</definedName>
    <definedName name="_Parse_In" localSheetId="22" hidden="1">#REF!</definedName>
    <definedName name="_Parse_In" localSheetId="23" hidden="1">#REF!</definedName>
    <definedName name="_Parse_In" localSheetId="24" hidden="1">#REF!</definedName>
    <definedName name="_Parse_In" localSheetId="13" hidden="1">#REF!</definedName>
    <definedName name="_Parse_In" localSheetId="17" hidden="1">#REF!</definedName>
    <definedName name="_Parse_In" hidden="1">#REF!</definedName>
    <definedName name="_Parse_Out" localSheetId="15" hidden="1">#REF!</definedName>
    <definedName name="_Parse_Out" localSheetId="11" hidden="1">#REF!</definedName>
    <definedName name="_Parse_Out" localSheetId="24" hidden="1">#REF!</definedName>
    <definedName name="_Parse_Out" hidden="1">#REF!</definedName>
    <definedName name="_PB004" localSheetId="15" hidden="1">{#N/A,#N/A,FALSE,"단축1";#N/A,#N/A,FALSE,"단축2";#N/A,#N/A,FALSE,"단축3";#N/A,#N/A,FALSE,"장축";#N/A,#N/A,FALSE,"4WD"}</definedName>
    <definedName name="_PB004" localSheetId="18" hidden="1">{#N/A,#N/A,FALSE,"단축1";#N/A,#N/A,FALSE,"단축2";#N/A,#N/A,FALSE,"단축3";#N/A,#N/A,FALSE,"장축";#N/A,#N/A,FALSE,"4WD"}</definedName>
    <definedName name="_PB004" localSheetId="19" hidden="1">{#N/A,#N/A,FALSE,"단축1";#N/A,#N/A,FALSE,"단축2";#N/A,#N/A,FALSE,"단축3";#N/A,#N/A,FALSE,"장축";#N/A,#N/A,FALSE,"4WD"}</definedName>
    <definedName name="_PB004" localSheetId="20" hidden="1">{#N/A,#N/A,FALSE,"단축1";#N/A,#N/A,FALSE,"단축2";#N/A,#N/A,FALSE,"단축3";#N/A,#N/A,FALSE,"장축";#N/A,#N/A,FALSE,"4WD"}</definedName>
    <definedName name="_PB004" localSheetId="21" hidden="1">{#N/A,#N/A,FALSE,"단축1";#N/A,#N/A,FALSE,"단축2";#N/A,#N/A,FALSE,"단축3";#N/A,#N/A,FALSE,"장축";#N/A,#N/A,FALSE,"4WD"}</definedName>
    <definedName name="_PB004" localSheetId="22" hidden="1">{#N/A,#N/A,FALSE,"단축1";#N/A,#N/A,FALSE,"단축2";#N/A,#N/A,FALSE,"단축3";#N/A,#N/A,FALSE,"장축";#N/A,#N/A,FALSE,"4WD"}</definedName>
    <definedName name="_PB004" localSheetId="23" hidden="1">{#N/A,#N/A,FALSE,"단축1";#N/A,#N/A,FALSE,"단축2";#N/A,#N/A,FALSE,"단축3";#N/A,#N/A,FALSE,"장축";#N/A,#N/A,FALSE,"4WD"}</definedName>
    <definedName name="_PB004" localSheetId="24" hidden="1">{#N/A,#N/A,FALSE,"단축1";#N/A,#N/A,FALSE,"단축2";#N/A,#N/A,FALSE,"단축3";#N/A,#N/A,FALSE,"장축";#N/A,#N/A,FALSE,"4WD"}</definedName>
    <definedName name="_PB004" localSheetId="13" hidden="1">{#N/A,#N/A,FALSE,"단축1";#N/A,#N/A,FALSE,"단축2";#N/A,#N/A,FALSE,"단축3";#N/A,#N/A,FALSE,"장축";#N/A,#N/A,FALSE,"4WD"}</definedName>
    <definedName name="_PB004" localSheetId="17" hidden="1">{#N/A,#N/A,FALSE,"단축1";#N/A,#N/A,FALSE,"단축2";#N/A,#N/A,FALSE,"단축3";#N/A,#N/A,FALSE,"장축";#N/A,#N/A,FALSE,"4WD"}</definedName>
    <definedName name="_PB004" localSheetId="16" hidden="1">{#N/A,#N/A,FALSE,"단축1";#N/A,#N/A,FALSE,"단축2";#N/A,#N/A,FALSE,"단축3";#N/A,#N/A,FALSE,"장축";#N/A,#N/A,FALSE,"4WD"}</definedName>
    <definedName name="_PB004" hidden="1">{#N/A,#N/A,FALSE,"단축1";#N/A,#N/A,FALSE,"단축2";#N/A,#N/A,FALSE,"단축3";#N/A,#N/A,FALSE,"장축";#N/A,#N/A,FALSE,"4WD"}</definedName>
    <definedName name="_PB1" localSheetId="13">#REF!</definedName>
    <definedName name="_PB1">#REF!</definedName>
    <definedName name="_PB2" localSheetId="13">#REF!</definedName>
    <definedName name="_PB2">#REF!</definedName>
    <definedName name="_PB3" localSheetId="13">#REF!</definedName>
    <definedName name="_PB3">#REF!</definedName>
    <definedName name="_PI48">#REF!</definedName>
    <definedName name="_PI60">#REF!</definedName>
    <definedName name="_pl956">'[24]INIT ECON'!$A$1:$S$36</definedName>
    <definedName name="_pl967">'[24]INIT ECON'!$W$37:$AT$71</definedName>
    <definedName name="_PP2" localSheetId="13">#REF!</definedName>
    <definedName name="_PP2">#REF!</definedName>
    <definedName name="_PP3" localSheetId="13">#REF!</definedName>
    <definedName name="_PP3">#REF!</definedName>
    <definedName name="_q45" localSheetId="15" hidden="1">{"'용역비'!$A$4:$C$8"}</definedName>
    <definedName name="_q45" localSheetId="11" hidden="1">{"'용역비'!$A$4:$C$8"}</definedName>
    <definedName name="_q45" localSheetId="14" hidden="1">{"'용역비'!$A$4:$C$8"}</definedName>
    <definedName name="_q45" localSheetId="18" hidden="1">{"'용역비'!$A$4:$C$8"}</definedName>
    <definedName name="_q45" localSheetId="19" hidden="1">{"'용역비'!$A$4:$C$8"}</definedName>
    <definedName name="_q45" localSheetId="20" hidden="1">{"'용역비'!$A$4:$C$8"}</definedName>
    <definedName name="_q45" localSheetId="21" hidden="1">{"'용역비'!$A$4:$C$8"}</definedName>
    <definedName name="_q45" localSheetId="22" hidden="1">{"'용역비'!$A$4:$C$8"}</definedName>
    <definedName name="_q45" localSheetId="23" hidden="1">{"'용역비'!$A$4:$C$8"}</definedName>
    <definedName name="_q45" localSheetId="24" hidden="1">{"'용역비'!$A$4:$C$8"}</definedName>
    <definedName name="_q45" localSheetId="13" hidden="1">{"'용역비'!$A$4:$C$8"}</definedName>
    <definedName name="_q45" localSheetId="17" hidden="1">{"'용역비'!$A$4:$C$8"}</definedName>
    <definedName name="_q45" localSheetId="16" hidden="1">{"'용역비'!$A$4:$C$8"}</definedName>
    <definedName name="_q45" hidden="1">{"'용역비'!$A$4:$C$8"}</definedName>
    <definedName name="_re2">#REF!</definedName>
    <definedName name="_Regression_Int" hidden="1">1</definedName>
    <definedName name="_RO110" localSheetId="13">#REF!</definedName>
    <definedName name="_RO110">#REF!</definedName>
    <definedName name="_RO22" localSheetId="13">#REF!</definedName>
    <definedName name="_RO22">#REF!</definedName>
    <definedName name="_RO35" localSheetId="13">#REF!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 localSheetId="17" hidden="1">#REF!</definedName>
    <definedName name="_s" hidden="1">#REF!</definedName>
    <definedName name="_Sdf" localSheetId="13">[14]원본!#REF!</definedName>
    <definedName name="_Sdf">[15]원본!#REF!</definedName>
    <definedName name="_Sdf1" localSheetId="13">[25]원본!#REF!</definedName>
    <definedName name="_Sdf1">[26]원본!#REF!</definedName>
    <definedName name="_sep12" localSheetId="13">#REF!</definedName>
    <definedName name="_sep12">#REF!</definedName>
    <definedName name="_SF1" localSheetId="13">#REF!</definedName>
    <definedName name="_SF1">#REF!</definedName>
    <definedName name="_SH2">#N/A</definedName>
    <definedName name="_SH3">#N/A</definedName>
    <definedName name="_shcnf" localSheetId="13">#REF!</definedName>
    <definedName name="_shcnf">#REF!</definedName>
    <definedName name="_Sort" localSheetId="15" hidden="1">#REF!</definedName>
    <definedName name="_Sort" localSheetId="11" hidden="1">#REF!</definedName>
    <definedName name="_Sort" localSheetId="14" hidden="1">#REF!</definedName>
    <definedName name="_Sort" localSheetId="24" hidden="1">#REF!</definedName>
    <definedName name="_Sort" localSheetId="17" hidden="1">#REF!</definedName>
    <definedName name="_Sort" localSheetId="16" hidden="1">#REF!</definedName>
    <definedName name="_Sort" hidden="1">#REF!</definedName>
    <definedName name="_SORT1" localSheetId="15" hidden="1">#REF!</definedName>
    <definedName name="_SORT1" localSheetId="11" hidden="1">#REF!</definedName>
    <definedName name="_SORT1" localSheetId="14" hidden="1">#REF!</definedName>
    <definedName name="_SORT1" localSheetId="24" hidden="1">#REF!</definedName>
    <definedName name="_SORT1" localSheetId="17" hidden="1">#REF!</definedName>
    <definedName name="_SORT1" localSheetId="16" hidden="1">#REF!</definedName>
    <definedName name="_SORT1" hidden="1">#REF!</definedName>
    <definedName name="_Sort2" localSheetId="17" hidden="1">#REF!</definedName>
    <definedName name="_Sort2" hidden="1">#REF!</definedName>
    <definedName name="_SP03" localSheetId="13">[1]!_SP03</definedName>
    <definedName name="_SP03">[2]!_SP03</definedName>
    <definedName name="_SP04" localSheetId="13">[1]!_SP04</definedName>
    <definedName name="_SP04">[2]!_SP04</definedName>
    <definedName name="_SP11" localSheetId="13">[1]!_SP11</definedName>
    <definedName name="_SP11">[2]!_SP11</definedName>
    <definedName name="_SP46" localSheetId="13">[1]!_SP46</definedName>
    <definedName name="_SP46">[2]!_SP46</definedName>
    <definedName name="_ST1">#N/A</definedName>
    <definedName name="_ST93" localSheetId="13">#REF!</definedName>
    <definedName name="_ST93">#REF!</definedName>
    <definedName name="_SUB1" localSheetId="13">#REF!</definedName>
    <definedName name="_SUB1">#REF!</definedName>
    <definedName name="_SUB2" localSheetId="13">#REF!</definedName>
    <definedName name="_SUB2">#REF!</definedName>
    <definedName name="_SUB3" localSheetId="13">#REF!</definedName>
    <definedName name="_SUB3">#N/A</definedName>
    <definedName name="_sub4" localSheetId="13">#REF!</definedName>
    <definedName name="_SUB4">#N/A</definedName>
    <definedName name="_sub5" localSheetId="13">#REF!</definedName>
    <definedName name="_sub5">#REF!</definedName>
    <definedName name="_sum1" localSheetId="13">#REF!</definedName>
    <definedName name="_sum1">#REF!</definedName>
    <definedName name="_Table1_In1" localSheetId="11" hidden="1">#REF!</definedName>
    <definedName name="_Table1_In1" localSheetId="14" hidden="1">#REF!</definedName>
    <definedName name="_Table1_In1" localSheetId="17" hidden="1">#REF!</definedName>
    <definedName name="_Table1_In1" localSheetId="16" hidden="1">#REF!</definedName>
    <definedName name="_Table1_In1" hidden="1">#REF!</definedName>
    <definedName name="_Table1_Out" localSheetId="11" hidden="1">#REF!</definedName>
    <definedName name="_Table1_Out" hidden="1">#REF!</definedName>
    <definedName name="_TCH02">#N/A</definedName>
    <definedName name="_TON1" localSheetId="13">#REF!</definedName>
    <definedName name="_TON1">#REF!</definedName>
    <definedName name="_TON2" localSheetId="13">#REF!</definedName>
    <definedName name="_TON2">#REF!</definedName>
    <definedName name="_TOT1" localSheetId="13">#REF!</definedName>
    <definedName name="_TOT1">#REF!</definedName>
    <definedName name="_TOT2">#REF!</definedName>
    <definedName name="_tt2">#REF!</definedName>
    <definedName name="_UH1">#REF!</definedName>
    <definedName name="_UP1" localSheetId="13">[7]부하계산서!#REF!</definedName>
    <definedName name="_UP1">[8]부하계산서!#REF!</definedName>
    <definedName name="_UP2" localSheetId="13">[7]부하계산서!#REF!</definedName>
    <definedName name="_UP2">[8]부하계산서!#REF!</definedName>
    <definedName name="_UPD2003" localSheetId="13">#REF!</definedName>
    <definedName name="_UPD2003">#REF!</definedName>
    <definedName name="_wis" localSheetId="13">[16]I一般比!#REF!</definedName>
    <definedName name="_wis">[17]I一般比!#REF!</definedName>
    <definedName name="_woogi" localSheetId="15" hidden="1">#REF!</definedName>
    <definedName name="_woogi" localSheetId="18" hidden="1">#REF!</definedName>
    <definedName name="_woogi" localSheetId="19" hidden="1">#REF!</definedName>
    <definedName name="_woogi" localSheetId="20" hidden="1">#REF!</definedName>
    <definedName name="_woogi" localSheetId="21" hidden="1">#REF!</definedName>
    <definedName name="_woogi" localSheetId="22" hidden="1">#REF!</definedName>
    <definedName name="_woogi" localSheetId="23" hidden="1">#REF!</definedName>
    <definedName name="_woogi" localSheetId="24" hidden="1">#REF!</definedName>
    <definedName name="_woogi" localSheetId="13" hidden="1">#REF!</definedName>
    <definedName name="_woogi" localSheetId="17" hidden="1">#REF!</definedName>
    <definedName name="_woogi" hidden="1">#REF!</definedName>
    <definedName name="_woogi2" localSheetId="15" hidden="1">#REF!</definedName>
    <definedName name="_woogi2" localSheetId="24" hidden="1">#REF!</definedName>
    <definedName name="_woogi2" localSheetId="17" hidden="1">#REF!</definedName>
    <definedName name="_woogi2" hidden="1">#REF!</definedName>
    <definedName name="_woogi24" localSheetId="15" hidden="1">#REF!</definedName>
    <definedName name="_woogi24" localSheetId="24" hidden="1">#REF!</definedName>
    <definedName name="_woogi24" localSheetId="17" hidden="1">#REF!</definedName>
    <definedName name="_woogi24" hidden="1">#REF!</definedName>
    <definedName name="_woogi3" localSheetId="17" hidden="1">#REF!</definedName>
    <definedName name="_woogi3" hidden="1">#REF!</definedName>
    <definedName name="_wte1" localSheetId="15" hidden="1">{#N/A,#N/A,FALSE,"ALM-ASISC"}</definedName>
    <definedName name="_wte1" localSheetId="18" hidden="1">{#N/A,#N/A,FALSE,"ALM-ASISC"}</definedName>
    <definedName name="_wte1" localSheetId="19" hidden="1">{#N/A,#N/A,FALSE,"ALM-ASISC"}</definedName>
    <definedName name="_wte1" localSheetId="20" hidden="1">{#N/A,#N/A,FALSE,"ALM-ASISC"}</definedName>
    <definedName name="_wte1" localSheetId="21" hidden="1">{#N/A,#N/A,FALSE,"ALM-ASISC"}</definedName>
    <definedName name="_wte1" localSheetId="22" hidden="1">{#N/A,#N/A,FALSE,"ALM-ASISC"}</definedName>
    <definedName name="_wte1" localSheetId="23" hidden="1">{#N/A,#N/A,FALSE,"ALM-ASISC"}</definedName>
    <definedName name="_wte1" localSheetId="24" hidden="1">{#N/A,#N/A,FALSE,"ALM-ASISC"}</definedName>
    <definedName name="_wte1" localSheetId="13" hidden="1">{#N/A,#N/A,FALSE,"ALM-ASISC"}</definedName>
    <definedName name="_wte1" localSheetId="17" hidden="1">{#N/A,#N/A,FALSE,"ALM-ASISC"}</definedName>
    <definedName name="_wte1" localSheetId="16" hidden="1">{#N/A,#N/A,FALSE,"ALM-ASISC"}</definedName>
    <definedName name="_wte1" hidden="1">{#N/A,#N/A,FALSE,"ALM-ASISC"}</definedName>
    <definedName name="_WW2" localSheetId="13">#REF!</definedName>
    <definedName name="_WW2">#REF!</definedName>
    <definedName name="_WW3" localSheetId="13">#REF!</definedName>
    <definedName name="_WW3">#REF!</definedName>
    <definedName name="_WW6" localSheetId="13">#REF!</definedName>
    <definedName name="_WW6">#REF!</definedName>
    <definedName name="_WW7">#REF!</definedName>
    <definedName name="_WW8">#REF!</definedName>
    <definedName name="_경비율1">#REF!</definedName>
    <definedName name="_아" localSheetId="17" hidden="1">#REF!</definedName>
    <definedName name="_아" hidden="1">#REF!</definedName>
    <definedName name="_재ㅐ햐" localSheetId="17" hidden="1">#REF!</definedName>
    <definedName name="_재ㅐ햐" hidden="1">#REF!</definedName>
    <definedName name="¤±392">#REF!</definedName>
    <definedName name="\">#REF!</definedName>
    <definedName name="\0">#N/A</definedName>
    <definedName name="\1">[27]K!$D$1</definedName>
    <definedName name="\10">[23]K!$D$1</definedName>
    <definedName name="\12" localSheetId="13">#REF!</definedName>
    <definedName name="\12">#REF!</definedName>
    <definedName name="\3">#N/A</definedName>
    <definedName name="\4">#N/A</definedName>
    <definedName name="\99">[23]K!$D$1</definedName>
    <definedName name="\a">#N/A</definedName>
    <definedName name="\a_1">#N/A</definedName>
    <definedName name="\A1" localSheetId="13">#REF!</definedName>
    <definedName name="\A1">#REF!</definedName>
    <definedName name="\ADL_KID" localSheetId="13">#REF!</definedName>
    <definedName name="\ADL_KID">#REF!</definedName>
    <definedName name="\b">#N/A</definedName>
    <definedName name="\c">#N/A</definedName>
    <definedName name="\d">#N/A</definedName>
    <definedName name="\e" localSheetId="13">'[28]정SW(원)'!#REF!</definedName>
    <definedName name="\e">#N/A</definedName>
    <definedName name="\f" localSheetId="13">#REF!</definedName>
    <definedName name="\f">#REF!</definedName>
    <definedName name="\g" localSheetId="13">'[16]N賃率-職'!#REF!</definedName>
    <definedName name="\g">#REF!</definedName>
    <definedName name="\g_" localSheetId="13">'[9]N賃率-職'!#REF!</definedName>
    <definedName name="\g_">'[9]N賃率-職'!#REF!</definedName>
    <definedName name="\h">#N/A</definedName>
    <definedName name="\i" localSheetId="13">#REF!</definedName>
    <definedName name="\i">#REF!</definedName>
    <definedName name="\J" localSheetId="13">[29]BCRPT975!#REF!</definedName>
    <definedName name="\J">[29]BCRPT975!#REF!</definedName>
    <definedName name="\K" localSheetId="13">[29]BCRPT975!#REF!</definedName>
    <definedName name="\K">[29]BCRPT975!#REF!</definedName>
    <definedName name="\KOBACO" localSheetId="13">#REF!</definedName>
    <definedName name="\KOBACO">#REF!</definedName>
    <definedName name="\l" localSheetId="13">#REF!</definedName>
    <definedName name="\l">#REF!</definedName>
    <definedName name="\m" localSheetId="13">#REF!</definedName>
    <definedName name="\m">#REF!</definedName>
    <definedName name="\n">#REF!</definedName>
    <definedName name="\o">#N/A</definedName>
    <definedName name="\p" localSheetId="13">#REF!</definedName>
    <definedName name="\p">#REF!</definedName>
    <definedName name="\q" localSheetId="13">[12]일위!#REF!</definedName>
    <definedName name="\q">#N/A</definedName>
    <definedName name="\r">#N/A</definedName>
    <definedName name="\s">#N/A</definedName>
    <definedName name="\t">#N/A</definedName>
    <definedName name="\u" localSheetId="13">#REF!</definedName>
    <definedName name="\u">#REF!</definedName>
    <definedName name="\v">#N/A</definedName>
    <definedName name="\x">#N/A</definedName>
    <definedName name="\z">#N/A</definedName>
    <definedName name="\z_1">#N/A</definedName>
    <definedName name="\ZZ">[23]LCPSECT!$R$17:$R$27</definedName>
    <definedName name="A" localSheetId="13">[21]제직재!#REF!</definedName>
    <definedName name="A">#N/A</definedName>
    <definedName name="A1_00근거" localSheetId="15" hidden="1">{#N/A,#N/A,FALSE,"단축1";#N/A,#N/A,FALSE,"단축2";#N/A,#N/A,FALSE,"단축3";#N/A,#N/A,FALSE,"장축";#N/A,#N/A,FALSE,"4WD"}</definedName>
    <definedName name="A1_00근거" localSheetId="18" hidden="1">{#N/A,#N/A,FALSE,"단축1";#N/A,#N/A,FALSE,"단축2";#N/A,#N/A,FALSE,"단축3";#N/A,#N/A,FALSE,"장축";#N/A,#N/A,FALSE,"4WD"}</definedName>
    <definedName name="A1_00근거" localSheetId="19" hidden="1">{#N/A,#N/A,FALSE,"단축1";#N/A,#N/A,FALSE,"단축2";#N/A,#N/A,FALSE,"단축3";#N/A,#N/A,FALSE,"장축";#N/A,#N/A,FALSE,"4WD"}</definedName>
    <definedName name="A1_00근거" localSheetId="20" hidden="1">{#N/A,#N/A,FALSE,"단축1";#N/A,#N/A,FALSE,"단축2";#N/A,#N/A,FALSE,"단축3";#N/A,#N/A,FALSE,"장축";#N/A,#N/A,FALSE,"4WD"}</definedName>
    <definedName name="A1_00근거" localSheetId="21" hidden="1">{#N/A,#N/A,FALSE,"단축1";#N/A,#N/A,FALSE,"단축2";#N/A,#N/A,FALSE,"단축3";#N/A,#N/A,FALSE,"장축";#N/A,#N/A,FALSE,"4WD"}</definedName>
    <definedName name="A1_00근거" localSheetId="22" hidden="1">{#N/A,#N/A,FALSE,"단축1";#N/A,#N/A,FALSE,"단축2";#N/A,#N/A,FALSE,"단축3";#N/A,#N/A,FALSE,"장축";#N/A,#N/A,FALSE,"4WD"}</definedName>
    <definedName name="A1_00근거" localSheetId="23" hidden="1">{#N/A,#N/A,FALSE,"단축1";#N/A,#N/A,FALSE,"단축2";#N/A,#N/A,FALSE,"단축3";#N/A,#N/A,FALSE,"장축";#N/A,#N/A,FALSE,"4WD"}</definedName>
    <definedName name="A1_00근거" localSheetId="24" hidden="1">{#N/A,#N/A,FALSE,"단축1";#N/A,#N/A,FALSE,"단축2";#N/A,#N/A,FALSE,"단축3";#N/A,#N/A,FALSE,"장축";#N/A,#N/A,FALSE,"4WD"}</definedName>
    <definedName name="A1_00근거" localSheetId="13" hidden="1">{#N/A,#N/A,FALSE,"단축1";#N/A,#N/A,FALSE,"단축2";#N/A,#N/A,FALSE,"단축3";#N/A,#N/A,FALSE,"장축";#N/A,#N/A,FALSE,"4WD"}</definedName>
    <definedName name="A1_00근거" localSheetId="17" hidden="1">{#N/A,#N/A,FALSE,"단축1";#N/A,#N/A,FALSE,"단축2";#N/A,#N/A,FALSE,"단축3";#N/A,#N/A,FALSE,"장축";#N/A,#N/A,FALSE,"4WD"}</definedName>
    <definedName name="A1_00근거" localSheetId="16" hidden="1">{#N/A,#N/A,FALSE,"단축1";#N/A,#N/A,FALSE,"단축2";#N/A,#N/A,FALSE,"단축3";#N/A,#N/A,FALSE,"장축";#N/A,#N/A,FALSE,"4WD"}</definedName>
    <definedName name="A1_00근거" hidden="1">{#N/A,#N/A,FALSE,"단축1";#N/A,#N/A,FALSE,"단축2";#N/A,#N/A,FALSE,"단축3";#N/A,#N/A,FALSE,"장축";#N/A,#N/A,FALSE,"4WD"}</definedName>
    <definedName name="A8.36" localSheetId="13">#REF!</definedName>
    <definedName name="A8.36">#REF!</definedName>
    <definedName name="aa" localSheetId="13">#REF!</definedName>
    <definedName name="aa">#REF!</definedName>
    <definedName name="aaa" localSheetId="11" hidden="1">#REF!</definedName>
    <definedName name="AAA" localSheetId="13">[30]내역서!#REF!</definedName>
    <definedName name="aaa">#REF!</definedName>
    <definedName name="AAA_DOCTOPS" hidden="1">"AAA_SET"</definedName>
    <definedName name="AAA_duser" hidden="1">"OFF"</definedName>
    <definedName name="AAAA" localSheetId="13">[31]I一般比!#REF!</definedName>
    <definedName name="AAAA">[32]I一般比!#REF!</definedName>
    <definedName name="aaaaa" localSheetId="13">#REF!</definedName>
    <definedName name="aaaaa">#REF!</definedName>
    <definedName name="aaaaaa" localSheetId="13">#REF!</definedName>
    <definedName name="aaaaaa">#REF!</definedName>
    <definedName name="AAAAAAA" localSheetId="15" hidden="1">{#N/A,#N/A,TRUE,"Y생산";#N/A,#N/A,TRUE,"Y판매";#N/A,#N/A,TRUE,"Y총물량";#N/A,#N/A,TRUE,"Y능력";#N/A,#N/A,TRUE,"YKD"}</definedName>
    <definedName name="AAAAAAA" localSheetId="18" hidden="1">{#N/A,#N/A,TRUE,"Y생산";#N/A,#N/A,TRUE,"Y판매";#N/A,#N/A,TRUE,"Y총물량";#N/A,#N/A,TRUE,"Y능력";#N/A,#N/A,TRUE,"YKD"}</definedName>
    <definedName name="AAAAAAA" localSheetId="19" hidden="1">{#N/A,#N/A,TRUE,"Y생산";#N/A,#N/A,TRUE,"Y판매";#N/A,#N/A,TRUE,"Y총물량";#N/A,#N/A,TRUE,"Y능력";#N/A,#N/A,TRUE,"YKD"}</definedName>
    <definedName name="AAAAAAA" localSheetId="20" hidden="1">{#N/A,#N/A,TRUE,"Y생산";#N/A,#N/A,TRUE,"Y판매";#N/A,#N/A,TRUE,"Y총물량";#N/A,#N/A,TRUE,"Y능력";#N/A,#N/A,TRUE,"YKD"}</definedName>
    <definedName name="AAAAAAA" localSheetId="21" hidden="1">{#N/A,#N/A,TRUE,"Y생산";#N/A,#N/A,TRUE,"Y판매";#N/A,#N/A,TRUE,"Y총물량";#N/A,#N/A,TRUE,"Y능력";#N/A,#N/A,TRUE,"YKD"}</definedName>
    <definedName name="AAAAAAA" localSheetId="22" hidden="1">{#N/A,#N/A,TRUE,"Y생산";#N/A,#N/A,TRUE,"Y판매";#N/A,#N/A,TRUE,"Y총물량";#N/A,#N/A,TRUE,"Y능력";#N/A,#N/A,TRUE,"YKD"}</definedName>
    <definedName name="AAAAAAA" localSheetId="23" hidden="1">{#N/A,#N/A,TRUE,"Y생산";#N/A,#N/A,TRUE,"Y판매";#N/A,#N/A,TRUE,"Y총물량";#N/A,#N/A,TRUE,"Y능력";#N/A,#N/A,TRUE,"YKD"}</definedName>
    <definedName name="AAAAAAA" localSheetId="24" hidden="1">{#N/A,#N/A,TRUE,"Y생산";#N/A,#N/A,TRUE,"Y판매";#N/A,#N/A,TRUE,"Y총물량";#N/A,#N/A,TRUE,"Y능력";#N/A,#N/A,TRUE,"YKD"}</definedName>
    <definedName name="AAAAAAA" localSheetId="13" hidden="1">{#N/A,#N/A,TRUE,"Y생산";#N/A,#N/A,TRUE,"Y판매";#N/A,#N/A,TRUE,"Y총물량";#N/A,#N/A,TRUE,"Y능력";#N/A,#N/A,TRUE,"YKD"}</definedName>
    <definedName name="AAAAAAA" localSheetId="17" hidden="1">{#N/A,#N/A,TRUE,"Y생산";#N/A,#N/A,TRUE,"Y판매";#N/A,#N/A,TRUE,"Y총물량";#N/A,#N/A,TRUE,"Y능력";#N/A,#N/A,TRUE,"YKD"}</definedName>
    <definedName name="AAAAAAA" localSheetId="16" hidden="1">{#N/A,#N/A,TRUE,"Y생산";#N/A,#N/A,TRUE,"Y판매";#N/A,#N/A,TRUE,"Y총물량";#N/A,#N/A,TRUE,"Y능력";#N/A,#N/A,TRUE,"YKD"}</definedName>
    <definedName name="AAAAAAA" hidden="1">{#N/A,#N/A,TRUE,"Y생산";#N/A,#N/A,TRUE,"Y판매";#N/A,#N/A,TRUE,"Y총물량";#N/A,#N/A,TRUE,"Y능력";#N/A,#N/A,TRUE,"YKD"}</definedName>
    <definedName name="aaaaaaaaaa" localSheetId="13">#REF!</definedName>
    <definedName name="aaaaaaaaaa">#REF!</definedName>
    <definedName name="aaaaaaaaaaaaaaaaaaa" localSheetId="13">#REF!</definedName>
    <definedName name="aaaaaaaaaaaaaaaaaaa">#REF!</definedName>
    <definedName name="AAADG" localSheetId="13">#REF!</definedName>
    <definedName name="AAADG">#REF!</definedName>
    <definedName name="AAAEE">#REF!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BB" localSheetId="15" hidden="1">{#N/A,#N/A,FALSE,"단축1";#N/A,#N/A,FALSE,"단축2";#N/A,#N/A,FALSE,"단축3";#N/A,#N/A,FALSE,"장축";#N/A,#N/A,FALSE,"4WD"}</definedName>
    <definedName name="AABB" localSheetId="18" hidden="1">{#N/A,#N/A,FALSE,"단축1";#N/A,#N/A,FALSE,"단축2";#N/A,#N/A,FALSE,"단축3";#N/A,#N/A,FALSE,"장축";#N/A,#N/A,FALSE,"4WD"}</definedName>
    <definedName name="AABB" localSheetId="19" hidden="1">{#N/A,#N/A,FALSE,"단축1";#N/A,#N/A,FALSE,"단축2";#N/A,#N/A,FALSE,"단축3";#N/A,#N/A,FALSE,"장축";#N/A,#N/A,FALSE,"4WD"}</definedName>
    <definedName name="AABB" localSheetId="20" hidden="1">{#N/A,#N/A,FALSE,"단축1";#N/A,#N/A,FALSE,"단축2";#N/A,#N/A,FALSE,"단축3";#N/A,#N/A,FALSE,"장축";#N/A,#N/A,FALSE,"4WD"}</definedName>
    <definedName name="AABB" localSheetId="21" hidden="1">{#N/A,#N/A,FALSE,"단축1";#N/A,#N/A,FALSE,"단축2";#N/A,#N/A,FALSE,"단축3";#N/A,#N/A,FALSE,"장축";#N/A,#N/A,FALSE,"4WD"}</definedName>
    <definedName name="AABB" localSheetId="22" hidden="1">{#N/A,#N/A,FALSE,"단축1";#N/A,#N/A,FALSE,"단축2";#N/A,#N/A,FALSE,"단축3";#N/A,#N/A,FALSE,"장축";#N/A,#N/A,FALSE,"4WD"}</definedName>
    <definedName name="AABB" localSheetId="23" hidden="1">{#N/A,#N/A,FALSE,"단축1";#N/A,#N/A,FALSE,"단축2";#N/A,#N/A,FALSE,"단축3";#N/A,#N/A,FALSE,"장축";#N/A,#N/A,FALSE,"4WD"}</definedName>
    <definedName name="AABB" localSheetId="24" hidden="1">{#N/A,#N/A,FALSE,"단축1";#N/A,#N/A,FALSE,"단축2";#N/A,#N/A,FALSE,"단축3";#N/A,#N/A,FALSE,"장축";#N/A,#N/A,FALSE,"4WD"}</definedName>
    <definedName name="AABB" localSheetId="13" hidden="1">{#N/A,#N/A,FALSE,"단축1";#N/A,#N/A,FALSE,"단축2";#N/A,#N/A,FALSE,"단축3";#N/A,#N/A,FALSE,"장축";#N/A,#N/A,FALSE,"4WD"}</definedName>
    <definedName name="AABB" localSheetId="17" hidden="1">{#N/A,#N/A,FALSE,"단축1";#N/A,#N/A,FALSE,"단축2";#N/A,#N/A,FALSE,"단축3";#N/A,#N/A,FALSE,"장축";#N/A,#N/A,FALSE,"4WD"}</definedName>
    <definedName name="AABB" localSheetId="16" hidden="1">{#N/A,#N/A,FALSE,"단축1";#N/A,#N/A,FALSE,"단축2";#N/A,#N/A,FALSE,"단축3";#N/A,#N/A,FALSE,"장축";#N/A,#N/A,FALSE,"4WD"}</definedName>
    <definedName name="AABB" hidden="1">{#N/A,#N/A,FALSE,"단축1";#N/A,#N/A,FALSE,"단축2";#N/A,#N/A,FALSE,"단축3";#N/A,#N/A,FALSE,"장축";#N/A,#N/A,FALSE,"4WD"}</definedName>
    <definedName name="aagggg" localSheetId="13">#REF!</definedName>
    <definedName name="aagggg">#REF!</definedName>
    <definedName name="AAS" localSheetId="15" hidden="1">{#N/A,#N/A,FALSE,"단축1";#N/A,#N/A,FALSE,"단축2";#N/A,#N/A,FALSE,"단축3";#N/A,#N/A,FALSE,"장축";#N/A,#N/A,FALSE,"4WD"}</definedName>
    <definedName name="AAS" localSheetId="18" hidden="1">{#N/A,#N/A,FALSE,"단축1";#N/A,#N/A,FALSE,"단축2";#N/A,#N/A,FALSE,"단축3";#N/A,#N/A,FALSE,"장축";#N/A,#N/A,FALSE,"4WD"}</definedName>
    <definedName name="AAS" localSheetId="19" hidden="1">{#N/A,#N/A,FALSE,"단축1";#N/A,#N/A,FALSE,"단축2";#N/A,#N/A,FALSE,"단축3";#N/A,#N/A,FALSE,"장축";#N/A,#N/A,FALSE,"4WD"}</definedName>
    <definedName name="AAS" localSheetId="20" hidden="1">{#N/A,#N/A,FALSE,"단축1";#N/A,#N/A,FALSE,"단축2";#N/A,#N/A,FALSE,"단축3";#N/A,#N/A,FALSE,"장축";#N/A,#N/A,FALSE,"4WD"}</definedName>
    <definedName name="AAS" localSheetId="21" hidden="1">{#N/A,#N/A,FALSE,"단축1";#N/A,#N/A,FALSE,"단축2";#N/A,#N/A,FALSE,"단축3";#N/A,#N/A,FALSE,"장축";#N/A,#N/A,FALSE,"4WD"}</definedName>
    <definedName name="AAS" localSheetId="22" hidden="1">{#N/A,#N/A,FALSE,"단축1";#N/A,#N/A,FALSE,"단축2";#N/A,#N/A,FALSE,"단축3";#N/A,#N/A,FALSE,"장축";#N/A,#N/A,FALSE,"4WD"}</definedName>
    <definedName name="AAS" localSheetId="23" hidden="1">{#N/A,#N/A,FALSE,"단축1";#N/A,#N/A,FALSE,"단축2";#N/A,#N/A,FALSE,"단축3";#N/A,#N/A,FALSE,"장축";#N/A,#N/A,FALSE,"4WD"}</definedName>
    <definedName name="AAS" localSheetId="24" hidden="1">{#N/A,#N/A,FALSE,"단축1";#N/A,#N/A,FALSE,"단축2";#N/A,#N/A,FALSE,"단축3";#N/A,#N/A,FALSE,"장축";#N/A,#N/A,FALSE,"4WD"}</definedName>
    <definedName name="AAS" localSheetId="13" hidden="1">{#N/A,#N/A,FALSE,"단축1";#N/A,#N/A,FALSE,"단축2";#N/A,#N/A,FALSE,"단축3";#N/A,#N/A,FALSE,"장축";#N/A,#N/A,FALSE,"4WD"}</definedName>
    <definedName name="AAS" localSheetId="17" hidden="1">{#N/A,#N/A,FALSE,"단축1";#N/A,#N/A,FALSE,"단축2";#N/A,#N/A,FALSE,"단축3";#N/A,#N/A,FALSE,"장축";#N/A,#N/A,FALSE,"4WD"}</definedName>
    <definedName name="AAS" localSheetId="16" hidden="1">{#N/A,#N/A,FALSE,"단축1";#N/A,#N/A,FALSE,"단축2";#N/A,#N/A,FALSE,"단축3";#N/A,#N/A,FALSE,"장축";#N/A,#N/A,FALSE,"4WD"}</definedName>
    <definedName name="AAS" hidden="1">{#N/A,#N/A,FALSE,"단축1";#N/A,#N/A,FALSE,"단축2";#N/A,#N/A,FALSE,"단축3";#N/A,#N/A,FALSE,"장축";#N/A,#N/A,FALSE,"4WD"}</definedName>
    <definedName name="AB" localSheetId="13">#REF!</definedName>
    <definedName name="AB">#REF!</definedName>
    <definedName name="AB_1" localSheetId="13">#REF!</definedName>
    <definedName name="AB_1">#REF!</definedName>
    <definedName name="abc" localSheetId="11" hidden="1">#REF!</definedName>
    <definedName name="ABC">#REF!</definedName>
    <definedName name="abcde">#REF!</definedName>
    <definedName name="ABD" localSheetId="15" hidden="1">{#N/A,#N/A,FALSE,"단축1";#N/A,#N/A,FALSE,"단축2";#N/A,#N/A,FALSE,"단축3";#N/A,#N/A,FALSE,"장축";#N/A,#N/A,FALSE,"4WD"}</definedName>
    <definedName name="ABD" localSheetId="18" hidden="1">{#N/A,#N/A,FALSE,"단축1";#N/A,#N/A,FALSE,"단축2";#N/A,#N/A,FALSE,"단축3";#N/A,#N/A,FALSE,"장축";#N/A,#N/A,FALSE,"4WD"}</definedName>
    <definedName name="ABD" localSheetId="19" hidden="1">{#N/A,#N/A,FALSE,"단축1";#N/A,#N/A,FALSE,"단축2";#N/A,#N/A,FALSE,"단축3";#N/A,#N/A,FALSE,"장축";#N/A,#N/A,FALSE,"4WD"}</definedName>
    <definedName name="ABD" localSheetId="20" hidden="1">{#N/A,#N/A,FALSE,"단축1";#N/A,#N/A,FALSE,"단축2";#N/A,#N/A,FALSE,"단축3";#N/A,#N/A,FALSE,"장축";#N/A,#N/A,FALSE,"4WD"}</definedName>
    <definedName name="ABD" localSheetId="21" hidden="1">{#N/A,#N/A,FALSE,"단축1";#N/A,#N/A,FALSE,"단축2";#N/A,#N/A,FALSE,"단축3";#N/A,#N/A,FALSE,"장축";#N/A,#N/A,FALSE,"4WD"}</definedName>
    <definedName name="ABD" localSheetId="22" hidden="1">{#N/A,#N/A,FALSE,"단축1";#N/A,#N/A,FALSE,"단축2";#N/A,#N/A,FALSE,"단축3";#N/A,#N/A,FALSE,"장축";#N/A,#N/A,FALSE,"4WD"}</definedName>
    <definedName name="ABD" localSheetId="23" hidden="1">{#N/A,#N/A,FALSE,"단축1";#N/A,#N/A,FALSE,"단축2";#N/A,#N/A,FALSE,"단축3";#N/A,#N/A,FALSE,"장축";#N/A,#N/A,FALSE,"4WD"}</definedName>
    <definedName name="ABD" localSheetId="24" hidden="1">{#N/A,#N/A,FALSE,"단축1";#N/A,#N/A,FALSE,"단축2";#N/A,#N/A,FALSE,"단축3";#N/A,#N/A,FALSE,"장축";#N/A,#N/A,FALSE,"4WD"}</definedName>
    <definedName name="ABD" localSheetId="13" hidden="1">{#N/A,#N/A,FALSE,"단축1";#N/A,#N/A,FALSE,"단축2";#N/A,#N/A,FALSE,"단축3";#N/A,#N/A,FALSE,"장축";#N/A,#N/A,FALSE,"4WD"}</definedName>
    <definedName name="ABD" localSheetId="17" hidden="1">{#N/A,#N/A,FALSE,"단축1";#N/A,#N/A,FALSE,"단축2";#N/A,#N/A,FALSE,"단축3";#N/A,#N/A,FALSE,"장축";#N/A,#N/A,FALSE,"4WD"}</definedName>
    <definedName name="ABD" localSheetId="16" hidden="1">{#N/A,#N/A,FALSE,"단축1";#N/A,#N/A,FALSE,"단축2";#N/A,#N/A,FALSE,"단축3";#N/A,#N/A,FALSE,"장축";#N/A,#N/A,FALSE,"4WD"}</definedName>
    <definedName name="ABD" hidden="1">{#N/A,#N/A,FALSE,"단축1";#N/A,#N/A,FALSE,"단축2";#N/A,#N/A,FALSE,"단축3";#N/A,#N/A,FALSE,"장축";#N/A,#N/A,FALSE,"4WD"}</definedName>
    <definedName name="abs" localSheetId="13">#REF!</definedName>
    <definedName name="ab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T" localSheetId="13">#REF!</definedName>
    <definedName name="ACT">#REF!</definedName>
    <definedName name="ACTP" localSheetId="13">#REF!</definedName>
    <definedName name="ACTP">#REF!</definedName>
    <definedName name="ACTUALS" localSheetId="13">#REF!</definedName>
    <definedName name="ACTUALS">#REF!</definedName>
    <definedName name="ad"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_BUD" localSheetId="13">#REF!</definedName>
    <definedName name="AD_BUD">#REF!</definedName>
    <definedName name="AD_LE" localSheetId="13">#REF!</definedName>
    <definedName name="AD_LE">#REF!</definedName>
    <definedName name="adad" localSheetId="15" hidden="1">{#N/A,#N/A,FALSE,"전력간선"}</definedName>
    <definedName name="adad" localSheetId="18" hidden="1">{#N/A,#N/A,FALSE,"전력간선"}</definedName>
    <definedName name="adad" localSheetId="19" hidden="1">{#N/A,#N/A,FALSE,"전력간선"}</definedName>
    <definedName name="adad" localSheetId="20" hidden="1">{#N/A,#N/A,FALSE,"전력간선"}</definedName>
    <definedName name="adad" localSheetId="21" hidden="1">{#N/A,#N/A,FALSE,"전력간선"}</definedName>
    <definedName name="adad" localSheetId="22" hidden="1">{#N/A,#N/A,FALSE,"전력간선"}</definedName>
    <definedName name="adad" localSheetId="23" hidden="1">{#N/A,#N/A,FALSE,"전력간선"}</definedName>
    <definedName name="adad" localSheetId="24" hidden="1">{#N/A,#N/A,FALSE,"전력간선"}</definedName>
    <definedName name="adad" localSheetId="13" hidden="1">{#N/A,#N/A,FALSE,"전력간선"}</definedName>
    <definedName name="adad" localSheetId="17" hidden="1">{#N/A,#N/A,FALSE,"전력간선"}</definedName>
    <definedName name="adad" localSheetId="16" hidden="1">{#N/A,#N/A,FALSE,"전력간선"}</definedName>
    <definedName name="adad" hidden="1">{#N/A,#N/A,FALSE,"전력간선"}</definedName>
    <definedName name="adasda" localSheetId="13">#REF!</definedName>
    <definedName name="adasda">#REF!</definedName>
    <definedName name="ADC" localSheetId="15" hidden="1">#REF!</definedName>
    <definedName name="ADC" localSheetId="11" hidden="1">#REF!</definedName>
    <definedName name="ADC" localSheetId="14" hidden="1">#REF!</definedName>
    <definedName name="ADC" localSheetId="24" hidden="1">#REF!</definedName>
    <definedName name="ADC" localSheetId="17" hidden="1">#REF!</definedName>
    <definedName name="ADC" localSheetId="16" hidden="1">#REF!</definedName>
    <definedName name="ADC" hidden="1">#REF!</definedName>
    <definedName name="add"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_CHINA" localSheetId="13">[33]B!$C$85</definedName>
    <definedName name="ADD_CHINA">[34]B!$C$85</definedName>
    <definedName name="ADD_COUNTRY" localSheetId="13">[33]B!$C$70:$C$76</definedName>
    <definedName name="ADD_COUNTRY">[34]B!$C$70:$C$76</definedName>
    <definedName name="ADD_JAPAN" localSheetId="13">[33]B!$C$81</definedName>
    <definedName name="ADD_JAPAN">[34]B!$C$81</definedName>
    <definedName name="ADD_KOREA" localSheetId="13">[33]B!$C$83</definedName>
    <definedName name="ADD_KOREA">[34]B!$C$83</definedName>
    <definedName name="ADD_PHIL" localSheetId="13">[33]B!$C$89</definedName>
    <definedName name="ADD_PHIL">[34]B!$C$89</definedName>
    <definedName name="ADD_THAI" localSheetId="13">[33]B!$C$87</definedName>
    <definedName name="ADD_THAI">[34]B!$C$87</definedName>
    <definedName name="ADDITION" localSheetId="13">[33]B!$C$93</definedName>
    <definedName name="ADDITION">[34]B!$C$93</definedName>
    <definedName name="adf" localSheetId="13">#REF!</definedName>
    <definedName name="adf">#REF!</definedName>
    <definedName name="adfadf" localSheetId="13">#REF!</definedName>
    <definedName name="adfadf">#REF!</definedName>
    <definedName name="adfadfd" localSheetId="15" hidden="1">{#N/A,#N/A,FALSE,"전력간선"}</definedName>
    <definedName name="adfadfd" localSheetId="18" hidden="1">{#N/A,#N/A,FALSE,"전력간선"}</definedName>
    <definedName name="adfadfd" localSheetId="19" hidden="1">{#N/A,#N/A,FALSE,"전력간선"}</definedName>
    <definedName name="adfadfd" localSheetId="20" hidden="1">{#N/A,#N/A,FALSE,"전력간선"}</definedName>
    <definedName name="adfadfd" localSheetId="21" hidden="1">{#N/A,#N/A,FALSE,"전력간선"}</definedName>
    <definedName name="adfadfd" localSheetId="22" hidden="1">{#N/A,#N/A,FALSE,"전력간선"}</definedName>
    <definedName name="adfadfd" localSheetId="23" hidden="1">{#N/A,#N/A,FALSE,"전력간선"}</definedName>
    <definedName name="adfadfd" localSheetId="24" hidden="1">{#N/A,#N/A,FALSE,"전력간선"}</definedName>
    <definedName name="adfadfd" localSheetId="13" hidden="1">{#N/A,#N/A,FALSE,"전력간선"}</definedName>
    <definedName name="adfadfd" localSheetId="17" hidden="1">{#N/A,#N/A,FALSE,"전력간선"}</definedName>
    <definedName name="adfadfd" localSheetId="16" hidden="1">{#N/A,#N/A,FALSE,"전력간선"}</definedName>
    <definedName name="adfadfd" hidden="1">{#N/A,#N/A,FALSE,"전력간선"}</definedName>
    <definedName name="ADFAEA" localSheetId="13">#REF!</definedName>
    <definedName name="ADFAEA">#REF!</definedName>
    <definedName name="ADFAEFR" localSheetId="13">#REF!</definedName>
    <definedName name="ADFAEFR">#REF!</definedName>
    <definedName name="adfafd" localSheetId="13">[35]전체단가표!$A$2:$F$135</definedName>
    <definedName name="adfafd">[36]전체단가표!$A$2:$F$135</definedName>
    <definedName name="adfdf" localSheetId="13">#REF!</definedName>
    <definedName name="adfdf">#REF!</definedName>
    <definedName name="adfgeag" localSheetId="13">#REF!</definedName>
    <definedName name="adfgeag">#REF!</definedName>
    <definedName name="ADGAE" localSheetId="13">#REF!</definedName>
    <definedName name="ADGAE">#REF!</definedName>
    <definedName name="ADGE">#REF!</definedName>
    <definedName name="adj">#REF!</definedName>
    <definedName name="AdjAExp">#REF!</definedName>
    <definedName name="AdjAm1Cl">#REF!</definedName>
    <definedName name="AdjAm2Cl">#REF!</definedName>
    <definedName name="AdjAm3Cl">#REF!</definedName>
    <definedName name="AdjAm4Cl">#REF!</definedName>
    <definedName name="AdjAmor1">#REF!</definedName>
    <definedName name="AdjAmor1Chg">#REF!</definedName>
    <definedName name="AdjAmor2">#REF!</definedName>
    <definedName name="AdjAmor2Chg">#REF!</definedName>
    <definedName name="AdjAmor3">#REF!</definedName>
    <definedName name="AdjAmor3Chg">#REF!</definedName>
    <definedName name="AdjAmor4">#REF!</definedName>
    <definedName name="AdjAmor4Chg">#REF!</definedName>
    <definedName name="AdjATProfit">#REF!</definedName>
    <definedName name="AdjBook1">#REF!</definedName>
    <definedName name="AdjBook1Chg">#REF!</definedName>
    <definedName name="AdjBook2">#REF!</definedName>
    <definedName name="AdjBook2Chg">#REF!</definedName>
    <definedName name="AdjBook3">#REF!</definedName>
    <definedName name="AdjBook3Chg">#REF!</definedName>
    <definedName name="AdjBookB">#REF!</definedName>
    <definedName name="AdjBookBChg">#REF!</definedName>
    <definedName name="AdjCap1">#REF!</definedName>
    <definedName name="AdjCap1Cl">#REF!</definedName>
    <definedName name="AdjCap2">#REF!</definedName>
    <definedName name="AdjCap2Cl">#REF!</definedName>
    <definedName name="AdjCap3">#REF!</definedName>
    <definedName name="AdjCap3Cl">#REF!</definedName>
    <definedName name="AdjCap4Cl">#REF!</definedName>
    <definedName name="AdjCapB">#REF!</definedName>
    <definedName name="AdjCCF">#REF!</definedName>
    <definedName name="AdjCF1">#REF!</definedName>
    <definedName name="AdjCF10">#REF!</definedName>
    <definedName name="AdjCF11">#REF!</definedName>
    <definedName name="AdjCF12">#REF!</definedName>
    <definedName name="AdjCF2">#REF!</definedName>
    <definedName name="AdjCF3">#REF!</definedName>
    <definedName name="AdjCF4">#REF!</definedName>
    <definedName name="AdjCF5">#REF!</definedName>
    <definedName name="AdjCF6">#REF!</definedName>
    <definedName name="AdjCF7">#REF!</definedName>
    <definedName name="AdjCF8">#REF!</definedName>
    <definedName name="AdjCF9">#REF!</definedName>
    <definedName name="AdjCOC1">#REF!</definedName>
    <definedName name="AdjCOC1Bk">#REF!</definedName>
    <definedName name="AdjCOC1BkChg">#REF!</definedName>
    <definedName name="AdjCOC1Cl">#REF!</definedName>
    <definedName name="AdjCOC1Tax">#REF!</definedName>
    <definedName name="AdjCOC2">#REF!</definedName>
    <definedName name="AdjCOC2Bk">#REF!</definedName>
    <definedName name="AdjCOC2BkChg">#REF!</definedName>
    <definedName name="AdjCOC2Cl">#REF!</definedName>
    <definedName name="AdjCOC2Tax">#REF!</definedName>
    <definedName name="AdjCOCB">#REF!</definedName>
    <definedName name="AdjCOCBBk">#REF!</definedName>
    <definedName name="AdjCOCBBkChg">#REF!</definedName>
    <definedName name="AdjCOCBCl">#REF!</definedName>
    <definedName name="AdjCOCBTax">#REF!</definedName>
    <definedName name="AdjCOCLand">#REF!</definedName>
    <definedName name="AdjDepr">#REF!</definedName>
    <definedName name="AdjGoing">#REF!</definedName>
    <definedName name="AdjLand">#REF!</definedName>
    <definedName name="AdjMaxCash1">#REF!</definedName>
    <definedName name="AdjMaxCash2">#REF!</definedName>
    <definedName name="AdjNCap1">#REF!</definedName>
    <definedName name="AdjNCap2">#REF!</definedName>
    <definedName name="AdjNCap3">#REF!</definedName>
    <definedName name="AdjNCap4">#REF!</definedName>
    <definedName name="AdjNPV1d">#REF!</definedName>
    <definedName name="AdjNPV1e">#REF!</definedName>
    <definedName name="AdjNPV2d">#REF!</definedName>
    <definedName name="AdjNPV2e">#REF!</definedName>
    <definedName name="AdjNPV3d">#REF!</definedName>
    <definedName name="AdjNPV3e">#REF!</definedName>
    <definedName name="AdjPayout">#REF!</definedName>
    <definedName name="AdjTakeCash">#REF!</definedName>
    <definedName name="AdjTax1">#REF!</definedName>
    <definedName name="AdjTax2">#REF!</definedName>
    <definedName name="AdjTax3">#REF!</definedName>
    <definedName name="AdjTaxB">#REF!</definedName>
    <definedName name="AdjTCF">#REF!</definedName>
    <definedName name="ADPUBL">#REF!</definedName>
    <definedName name="ADPUBLT">#REF!</definedName>
    <definedName name="ADPUBO">#REF!</definedName>
    <definedName name="ADPUBOT">#REF!</definedName>
    <definedName name="ads">#REF!</definedName>
    <definedName name="adsad">#REF!</definedName>
    <definedName name="ADSDF" localSheetId="15" hidden="1">{#N/A,#N/A,TRUE,"Y생산";#N/A,#N/A,TRUE,"Y판매";#N/A,#N/A,TRUE,"Y총물량";#N/A,#N/A,TRUE,"Y능력";#N/A,#N/A,TRUE,"YKD"}</definedName>
    <definedName name="ADSDF" localSheetId="18" hidden="1">{#N/A,#N/A,TRUE,"Y생산";#N/A,#N/A,TRUE,"Y판매";#N/A,#N/A,TRUE,"Y총물량";#N/A,#N/A,TRUE,"Y능력";#N/A,#N/A,TRUE,"YKD"}</definedName>
    <definedName name="ADSDF" localSheetId="19" hidden="1">{#N/A,#N/A,TRUE,"Y생산";#N/A,#N/A,TRUE,"Y판매";#N/A,#N/A,TRUE,"Y총물량";#N/A,#N/A,TRUE,"Y능력";#N/A,#N/A,TRUE,"YKD"}</definedName>
    <definedName name="ADSDF" localSheetId="20" hidden="1">{#N/A,#N/A,TRUE,"Y생산";#N/A,#N/A,TRUE,"Y판매";#N/A,#N/A,TRUE,"Y총물량";#N/A,#N/A,TRUE,"Y능력";#N/A,#N/A,TRUE,"YKD"}</definedName>
    <definedName name="ADSDF" localSheetId="21" hidden="1">{#N/A,#N/A,TRUE,"Y생산";#N/A,#N/A,TRUE,"Y판매";#N/A,#N/A,TRUE,"Y총물량";#N/A,#N/A,TRUE,"Y능력";#N/A,#N/A,TRUE,"YKD"}</definedName>
    <definedName name="ADSDF" localSheetId="22" hidden="1">{#N/A,#N/A,TRUE,"Y생산";#N/A,#N/A,TRUE,"Y판매";#N/A,#N/A,TRUE,"Y총물량";#N/A,#N/A,TRUE,"Y능력";#N/A,#N/A,TRUE,"YKD"}</definedName>
    <definedName name="ADSDF" localSheetId="23" hidden="1">{#N/A,#N/A,TRUE,"Y생산";#N/A,#N/A,TRUE,"Y판매";#N/A,#N/A,TRUE,"Y총물량";#N/A,#N/A,TRUE,"Y능력";#N/A,#N/A,TRUE,"YKD"}</definedName>
    <definedName name="ADSDF" localSheetId="24" hidden="1">{#N/A,#N/A,TRUE,"Y생산";#N/A,#N/A,TRUE,"Y판매";#N/A,#N/A,TRUE,"Y총물량";#N/A,#N/A,TRUE,"Y능력";#N/A,#N/A,TRUE,"YKD"}</definedName>
    <definedName name="ADSDF" localSheetId="13" hidden="1">{#N/A,#N/A,TRUE,"Y생산";#N/A,#N/A,TRUE,"Y판매";#N/A,#N/A,TRUE,"Y총물량";#N/A,#N/A,TRUE,"Y능력";#N/A,#N/A,TRUE,"YKD"}</definedName>
    <definedName name="ADSDF" localSheetId="17" hidden="1">{#N/A,#N/A,TRUE,"Y생산";#N/A,#N/A,TRUE,"Y판매";#N/A,#N/A,TRUE,"Y총물량";#N/A,#N/A,TRUE,"Y능력";#N/A,#N/A,TRUE,"YKD"}</definedName>
    <definedName name="ADSDF" localSheetId="16" hidden="1">{#N/A,#N/A,TRUE,"Y생산";#N/A,#N/A,TRUE,"Y판매";#N/A,#N/A,TRUE,"Y총물량";#N/A,#N/A,TRUE,"Y능력";#N/A,#N/A,TRUE,"YKD"}</definedName>
    <definedName name="ADSDF" hidden="1">{#N/A,#N/A,TRUE,"Y생산";#N/A,#N/A,TRUE,"Y판매";#N/A,#N/A,TRUE,"Y총물량";#N/A,#N/A,TRUE,"Y능력";#N/A,#N/A,TRUE,"YKD"}</definedName>
    <definedName name="adsf" localSheetId="13">#REF!</definedName>
    <definedName name="adsf">#REF!</definedName>
    <definedName name="ADUnit" localSheetId="13">#REF!</definedName>
    <definedName name="ADUnit">#REF!</definedName>
    <definedName name="ADVSUMM" localSheetId="13">#REF!</definedName>
    <definedName name="ADVSUMM">#REF!</definedName>
    <definedName name="ae"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GAE3" localSheetId="13">#REF!</definedName>
    <definedName name="AEGAE3">#REF!</definedName>
    <definedName name="aegdagae" localSheetId="13">#REF!</definedName>
    <definedName name="aegdagae">#REF!</definedName>
    <definedName name="af"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EFA" localSheetId="13">#REF!</definedName>
    <definedName name="AFEFA">#REF!</definedName>
    <definedName name="aff"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hjkdhfla" localSheetId="15" hidden="1">{#N/A,#N/A,FALSE,"단축1";#N/A,#N/A,FALSE,"단축2";#N/A,#N/A,FALSE,"단축3";#N/A,#N/A,FALSE,"장축";#N/A,#N/A,FALSE,"4WD"}</definedName>
    <definedName name="afhjkdhfla" localSheetId="18" hidden="1">{#N/A,#N/A,FALSE,"단축1";#N/A,#N/A,FALSE,"단축2";#N/A,#N/A,FALSE,"단축3";#N/A,#N/A,FALSE,"장축";#N/A,#N/A,FALSE,"4WD"}</definedName>
    <definedName name="afhjkdhfla" localSheetId="19" hidden="1">{#N/A,#N/A,FALSE,"단축1";#N/A,#N/A,FALSE,"단축2";#N/A,#N/A,FALSE,"단축3";#N/A,#N/A,FALSE,"장축";#N/A,#N/A,FALSE,"4WD"}</definedName>
    <definedName name="afhjkdhfla" localSheetId="20" hidden="1">{#N/A,#N/A,FALSE,"단축1";#N/A,#N/A,FALSE,"단축2";#N/A,#N/A,FALSE,"단축3";#N/A,#N/A,FALSE,"장축";#N/A,#N/A,FALSE,"4WD"}</definedName>
    <definedName name="afhjkdhfla" localSheetId="21" hidden="1">{#N/A,#N/A,FALSE,"단축1";#N/A,#N/A,FALSE,"단축2";#N/A,#N/A,FALSE,"단축3";#N/A,#N/A,FALSE,"장축";#N/A,#N/A,FALSE,"4WD"}</definedName>
    <definedName name="afhjkdhfla" localSheetId="22" hidden="1">{#N/A,#N/A,FALSE,"단축1";#N/A,#N/A,FALSE,"단축2";#N/A,#N/A,FALSE,"단축3";#N/A,#N/A,FALSE,"장축";#N/A,#N/A,FALSE,"4WD"}</definedName>
    <definedName name="afhjkdhfla" localSheetId="23" hidden="1">{#N/A,#N/A,FALSE,"단축1";#N/A,#N/A,FALSE,"단축2";#N/A,#N/A,FALSE,"단축3";#N/A,#N/A,FALSE,"장축";#N/A,#N/A,FALSE,"4WD"}</definedName>
    <definedName name="afhjkdhfla" localSheetId="24" hidden="1">{#N/A,#N/A,FALSE,"단축1";#N/A,#N/A,FALSE,"단축2";#N/A,#N/A,FALSE,"단축3";#N/A,#N/A,FALSE,"장축";#N/A,#N/A,FALSE,"4WD"}</definedName>
    <definedName name="afhjkdhfla" localSheetId="13" hidden="1">{#N/A,#N/A,FALSE,"단축1";#N/A,#N/A,FALSE,"단축2";#N/A,#N/A,FALSE,"단축3";#N/A,#N/A,FALSE,"장축";#N/A,#N/A,FALSE,"4WD"}</definedName>
    <definedName name="afhjkdhfla" localSheetId="17" hidden="1">{#N/A,#N/A,FALSE,"단축1";#N/A,#N/A,FALSE,"단축2";#N/A,#N/A,FALSE,"단축3";#N/A,#N/A,FALSE,"장축";#N/A,#N/A,FALSE,"4WD"}</definedName>
    <definedName name="afhjkdhfla" localSheetId="16" hidden="1">{#N/A,#N/A,FALSE,"단축1";#N/A,#N/A,FALSE,"단축2";#N/A,#N/A,FALSE,"단축3";#N/A,#N/A,FALSE,"장축";#N/A,#N/A,FALSE,"4WD"}</definedName>
    <definedName name="afhjkdhfla" hidden="1">{#N/A,#N/A,FALSE,"단축1";#N/A,#N/A,FALSE,"단축2";#N/A,#N/A,FALSE,"단축3";#N/A,#N/A,FALSE,"장축";#N/A,#N/A,FALSE,"4WD"}</definedName>
    <definedName name="afkjasldkfjsa" localSheetId="13">#REF!</definedName>
    <definedName name="afkjasldkfjsa">#REF!</definedName>
    <definedName name="after" localSheetId="13">#REF!</definedName>
    <definedName name="after">#REF!</definedName>
    <definedName name="afvjsksjhjhfdskdhskdj" localSheetId="13">#REF!</definedName>
    <definedName name="afvjsksjhjhfdskdhskdj">#REF!</definedName>
    <definedName name="ag"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afg" localSheetId="13">#REF!</definedName>
    <definedName name="agafg">#REF!</definedName>
    <definedName name="agaga" localSheetId="13">#REF!</definedName>
    <definedName name="agaga">#REF!</definedName>
    <definedName name="AGENCYCOMMISSION" localSheetId="13">#REF!</definedName>
    <definedName name="AGENCYCOMMISSION">#REF!</definedName>
    <definedName name="agg"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4R" localSheetId="15" hidden="1">{#N/A,#N/A,FALSE,"ALM-ASISC"}</definedName>
    <definedName name="Agg4R" localSheetId="18" hidden="1">{#N/A,#N/A,FALSE,"ALM-ASISC"}</definedName>
    <definedName name="Agg4R" localSheetId="19" hidden="1">{#N/A,#N/A,FALSE,"ALM-ASISC"}</definedName>
    <definedName name="Agg4R" localSheetId="20" hidden="1">{#N/A,#N/A,FALSE,"ALM-ASISC"}</definedName>
    <definedName name="Agg4R" localSheetId="21" hidden="1">{#N/A,#N/A,FALSE,"ALM-ASISC"}</definedName>
    <definedName name="Agg4R" localSheetId="22" hidden="1">{#N/A,#N/A,FALSE,"ALM-ASISC"}</definedName>
    <definedName name="Agg4R" localSheetId="23" hidden="1">{#N/A,#N/A,FALSE,"ALM-ASISC"}</definedName>
    <definedName name="Agg4R" localSheetId="24" hidden="1">{#N/A,#N/A,FALSE,"ALM-ASISC"}</definedName>
    <definedName name="Agg4R" localSheetId="13" hidden="1">{#N/A,#N/A,FALSE,"ALM-ASISC"}</definedName>
    <definedName name="Agg4R" localSheetId="17" hidden="1">{#N/A,#N/A,FALSE,"ALM-ASISC"}</definedName>
    <definedName name="Agg4R" localSheetId="16" hidden="1">{#N/A,#N/A,FALSE,"ALM-ASISC"}</definedName>
    <definedName name="Agg4R" hidden="1">{#N/A,#N/A,FALSE,"ALM-ASISC"}</definedName>
    <definedName name="agt" localSheetId="13">#REF!</definedName>
    <definedName name="agt">#REF!</definedName>
    <definedName name="ah"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azc" localSheetId="13">#REF!</definedName>
    <definedName name="ahazc">#REF!</definedName>
    <definedName name="ahh"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ifjoweidmcx" localSheetId="13">'[30]#REF'!#REF!</definedName>
    <definedName name="aifjoweidmcx">'[37]#REF'!#REF!</definedName>
    <definedName name="AI상" localSheetId="13">#REF!</definedName>
    <definedName name="AI상">#REF!</definedName>
    <definedName name="AJ" localSheetId="15" hidden="1">{#N/A,#N/A,FALSE,"단축1";#N/A,#N/A,FALSE,"단축2";#N/A,#N/A,FALSE,"단축3";#N/A,#N/A,FALSE,"장축";#N/A,#N/A,FALSE,"4WD"}</definedName>
    <definedName name="AJ" localSheetId="18" hidden="1">{#N/A,#N/A,FALSE,"단축1";#N/A,#N/A,FALSE,"단축2";#N/A,#N/A,FALSE,"단축3";#N/A,#N/A,FALSE,"장축";#N/A,#N/A,FALSE,"4WD"}</definedName>
    <definedName name="AJ" localSheetId="19" hidden="1">{#N/A,#N/A,FALSE,"단축1";#N/A,#N/A,FALSE,"단축2";#N/A,#N/A,FALSE,"단축3";#N/A,#N/A,FALSE,"장축";#N/A,#N/A,FALSE,"4WD"}</definedName>
    <definedName name="AJ" localSheetId="20" hidden="1">{#N/A,#N/A,FALSE,"단축1";#N/A,#N/A,FALSE,"단축2";#N/A,#N/A,FALSE,"단축3";#N/A,#N/A,FALSE,"장축";#N/A,#N/A,FALSE,"4WD"}</definedName>
    <definedName name="AJ" localSheetId="21" hidden="1">{#N/A,#N/A,FALSE,"단축1";#N/A,#N/A,FALSE,"단축2";#N/A,#N/A,FALSE,"단축3";#N/A,#N/A,FALSE,"장축";#N/A,#N/A,FALSE,"4WD"}</definedName>
    <definedName name="AJ" localSheetId="22" hidden="1">{#N/A,#N/A,FALSE,"단축1";#N/A,#N/A,FALSE,"단축2";#N/A,#N/A,FALSE,"단축3";#N/A,#N/A,FALSE,"장축";#N/A,#N/A,FALSE,"4WD"}</definedName>
    <definedName name="AJ" localSheetId="23" hidden="1">{#N/A,#N/A,FALSE,"단축1";#N/A,#N/A,FALSE,"단축2";#N/A,#N/A,FALSE,"단축3";#N/A,#N/A,FALSE,"장축";#N/A,#N/A,FALSE,"4WD"}</definedName>
    <definedName name="AJ" localSheetId="24" hidden="1">{#N/A,#N/A,FALSE,"단축1";#N/A,#N/A,FALSE,"단축2";#N/A,#N/A,FALSE,"단축3";#N/A,#N/A,FALSE,"장축";#N/A,#N/A,FALSE,"4WD"}</definedName>
    <definedName name="AJ" localSheetId="13" hidden="1">{#N/A,#N/A,FALSE,"단축1";#N/A,#N/A,FALSE,"단축2";#N/A,#N/A,FALSE,"단축3";#N/A,#N/A,FALSE,"장축";#N/A,#N/A,FALSE,"4WD"}</definedName>
    <definedName name="AJ" localSheetId="17" hidden="1">{#N/A,#N/A,FALSE,"단축1";#N/A,#N/A,FALSE,"단축2";#N/A,#N/A,FALSE,"단축3";#N/A,#N/A,FALSE,"장축";#N/A,#N/A,FALSE,"4WD"}</definedName>
    <definedName name="AJ" localSheetId="16" hidden="1">{#N/A,#N/A,FALSE,"단축1";#N/A,#N/A,FALSE,"단축2";#N/A,#N/A,FALSE,"단축3";#N/A,#N/A,FALSE,"장축";#N/A,#N/A,FALSE,"4WD"}</definedName>
    <definedName name="AJ" hidden="1">{#N/A,#N/A,FALSE,"단축1";#N/A,#N/A,FALSE,"단축2";#N/A,#N/A,FALSE,"단축3";#N/A,#N/A,FALSE,"장축";#N/A,#N/A,FALSE,"4WD"}</definedName>
    <definedName name="AJHD"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13">#REF!</definedName>
    <definedName name="AJHD"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fj" localSheetId="13">'[30]#REF'!#REF!</definedName>
    <definedName name="akfj">'[37]#REF'!#REF!</definedName>
    <definedName name="AKISMENU" localSheetId="13">[38]!AKISMENU</definedName>
    <definedName name="AKISMENU">[39]!AKISMENU</definedName>
    <definedName name="akısmenu2" localSheetId="13">[38]!AKISMENU</definedName>
    <definedName name="akısmenu2">[39]!AKISMENU</definedName>
    <definedName name="AKJFD" localSheetId="13">#REF!</definedName>
    <definedName name="AKJFD">#REF!</definedName>
    <definedName name="AKJFL" localSheetId="13">'[30]#REF'!#REF!</definedName>
    <definedName name="AKJFL">'[37]#REF'!#REF!</definedName>
    <definedName name="AL" localSheetId="15" hidden="1">{#N/A,#N/A,FALSE,"단축1";#N/A,#N/A,FALSE,"단축2";#N/A,#N/A,FALSE,"단축3";#N/A,#N/A,FALSE,"장축";#N/A,#N/A,FALSE,"4WD"}</definedName>
    <definedName name="AL" localSheetId="18" hidden="1">{#N/A,#N/A,FALSE,"단축1";#N/A,#N/A,FALSE,"단축2";#N/A,#N/A,FALSE,"단축3";#N/A,#N/A,FALSE,"장축";#N/A,#N/A,FALSE,"4WD"}</definedName>
    <definedName name="AL" localSheetId="19" hidden="1">{#N/A,#N/A,FALSE,"단축1";#N/A,#N/A,FALSE,"단축2";#N/A,#N/A,FALSE,"단축3";#N/A,#N/A,FALSE,"장축";#N/A,#N/A,FALSE,"4WD"}</definedName>
    <definedName name="AL" localSheetId="20" hidden="1">{#N/A,#N/A,FALSE,"단축1";#N/A,#N/A,FALSE,"단축2";#N/A,#N/A,FALSE,"단축3";#N/A,#N/A,FALSE,"장축";#N/A,#N/A,FALSE,"4WD"}</definedName>
    <definedName name="AL" localSheetId="21" hidden="1">{#N/A,#N/A,FALSE,"단축1";#N/A,#N/A,FALSE,"단축2";#N/A,#N/A,FALSE,"단축3";#N/A,#N/A,FALSE,"장축";#N/A,#N/A,FALSE,"4WD"}</definedName>
    <definedName name="AL" localSheetId="22" hidden="1">{#N/A,#N/A,FALSE,"단축1";#N/A,#N/A,FALSE,"단축2";#N/A,#N/A,FALSE,"단축3";#N/A,#N/A,FALSE,"장축";#N/A,#N/A,FALSE,"4WD"}</definedName>
    <definedName name="AL" localSheetId="23" hidden="1">{#N/A,#N/A,FALSE,"단축1";#N/A,#N/A,FALSE,"단축2";#N/A,#N/A,FALSE,"단축3";#N/A,#N/A,FALSE,"장축";#N/A,#N/A,FALSE,"4WD"}</definedName>
    <definedName name="AL" localSheetId="24" hidden="1">{#N/A,#N/A,FALSE,"단축1";#N/A,#N/A,FALSE,"단축2";#N/A,#N/A,FALSE,"단축3";#N/A,#N/A,FALSE,"장축";#N/A,#N/A,FALSE,"4WD"}</definedName>
    <definedName name="AL" localSheetId="13" hidden="1">{#N/A,#N/A,FALSE,"단축1";#N/A,#N/A,FALSE,"단축2";#N/A,#N/A,FALSE,"단축3";#N/A,#N/A,FALSE,"장축";#N/A,#N/A,FALSE,"4WD"}</definedName>
    <definedName name="AL" localSheetId="17" hidden="1">{#N/A,#N/A,FALSE,"단축1";#N/A,#N/A,FALSE,"단축2";#N/A,#N/A,FALSE,"단축3";#N/A,#N/A,FALSE,"장축";#N/A,#N/A,FALSE,"4WD"}</definedName>
    <definedName name="AL" localSheetId="16" hidden="1">{#N/A,#N/A,FALSE,"단축1";#N/A,#N/A,FALSE,"단축2";#N/A,#N/A,FALSE,"단축3";#N/A,#N/A,FALSE,"장축";#N/A,#N/A,FALSE,"4WD"}</definedName>
    <definedName name="AL" hidden="1">{#N/A,#N/A,FALSE,"단축1";#N/A,#N/A,FALSE,"단축2";#N/A,#N/A,FALSE,"단축3";#N/A,#N/A,FALSE,"장축";#N/A,#N/A,FALSE,"4WD"}</definedName>
    <definedName name="aldfkuxp" localSheetId="13">'[30]#REF'!#REF!</definedName>
    <definedName name="aldfkuxp">'[37]#REF'!#REF!</definedName>
    <definedName name="All" localSheetId="13">#REF!</definedName>
    <definedName name="All">#REF!</definedName>
    <definedName name="ALLEMAGNE" localSheetId="13">#REF!</definedName>
    <definedName name="ALLEMAGNE">#REF!</definedName>
    <definedName name="alstmdrl12123" localSheetId="13">#REF!</definedName>
    <definedName name="alstmdrl12123">#REF!</definedName>
    <definedName name="AM">#REF!</definedName>
    <definedName name="Amount">#N/A</definedName>
    <definedName name="AMP" localSheetId="13">#REF!</definedName>
    <definedName name="AMP">#REF!</definedName>
    <definedName name="an"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chCanFSKU" localSheetId="13">#REF!</definedName>
    <definedName name="AnchCanFSKU">#REF!</definedName>
    <definedName name="AnchCanVSKU" localSheetId="13">#REF!</definedName>
    <definedName name="AnchCanVSKU">#REF!</definedName>
    <definedName name="AnchCurrBus" localSheetId="13">#REF!</definedName>
    <definedName name="AnchCurrBus">#REF!</definedName>
    <definedName name="AnchInitSKU">#REF!</definedName>
    <definedName name="AnchYrsFuture">#REF!</definedName>
    <definedName name="AnchYrsPrior">#REF!</definedName>
    <definedName name="ANFRK2">#REF!</definedName>
    <definedName name="ANFRK3">#REF!</definedName>
    <definedName name="anfrkk">#REF!</definedName>
    <definedName name="anjffhgownfl">#REF!</definedName>
    <definedName name="ann"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 localSheetId="13">[40]!JEPUMS*!#REF!</definedName>
    <definedName name="ANS">[0]!JEPUMS*!#REF!</definedName>
    <definedName name="anscount" hidden="1">1</definedName>
    <definedName name="ANSS" localSheetId="1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ANSS" localSheetId="1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ANSS" localSheetId="19"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ANSS" localSheetId="2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ANSS" localSheetId="2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ANSS" localSheetId="2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ANSS" localSheetId="2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ANSS" localSheetId="2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ANSS" localSheetId="1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ANSS" localSheetId="17"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ANSS" localSheetId="1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ANSS"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AO상" localSheetId="13">#REF!</definedName>
    <definedName name="AO상">#REF!</definedName>
    <definedName name="ap" localSheetId="13">#REF!</definedName>
    <definedName name="ap">#REF!</definedName>
    <definedName name="APAPCY" localSheetId="13">#REF!</definedName>
    <definedName name="APAPCY">#REF!</definedName>
    <definedName name="APAPCY_1">#REF!</definedName>
    <definedName name="APAPCY_2">#REF!</definedName>
    <definedName name="APBYND">#REF!</definedName>
    <definedName name="Appeidnfkfgdkj">#REF!</definedName>
    <definedName name="Appendix.버즈">#REF!</definedName>
    <definedName name="Appendix.ㅇㅇㅇ">#REF!</definedName>
    <definedName name="apple">#REF!</definedName>
    <definedName name="APPREV">#REF!</definedName>
    <definedName name="APUNAPCY">#REF!</definedName>
    <definedName name="APUNAPCY_1">#REF!</definedName>
    <definedName name="APUNAPCY_2">#REF!</definedName>
    <definedName name="AQ" localSheetId="15" hidden="1">{#N/A,#N/A,FALSE,"Aging Summary";#N/A,#N/A,FALSE,"Ratio Analysis";#N/A,#N/A,FALSE,"Test 120 Day Accts";#N/A,#N/A,FALSE,"Tickmarks"}</definedName>
    <definedName name="AQ" localSheetId="18" hidden="1">{#N/A,#N/A,FALSE,"Aging Summary";#N/A,#N/A,FALSE,"Ratio Analysis";#N/A,#N/A,FALSE,"Test 120 Day Accts";#N/A,#N/A,FALSE,"Tickmarks"}</definedName>
    <definedName name="AQ" localSheetId="19" hidden="1">{#N/A,#N/A,FALSE,"Aging Summary";#N/A,#N/A,FALSE,"Ratio Analysis";#N/A,#N/A,FALSE,"Test 120 Day Accts";#N/A,#N/A,FALSE,"Tickmarks"}</definedName>
    <definedName name="AQ" localSheetId="20" hidden="1">{#N/A,#N/A,FALSE,"Aging Summary";#N/A,#N/A,FALSE,"Ratio Analysis";#N/A,#N/A,FALSE,"Test 120 Day Accts";#N/A,#N/A,FALSE,"Tickmarks"}</definedName>
    <definedName name="AQ" localSheetId="21" hidden="1">{#N/A,#N/A,FALSE,"Aging Summary";#N/A,#N/A,FALSE,"Ratio Analysis";#N/A,#N/A,FALSE,"Test 120 Day Accts";#N/A,#N/A,FALSE,"Tickmarks"}</definedName>
    <definedName name="AQ" localSheetId="22" hidden="1">{#N/A,#N/A,FALSE,"Aging Summary";#N/A,#N/A,FALSE,"Ratio Analysis";#N/A,#N/A,FALSE,"Test 120 Day Accts";#N/A,#N/A,FALSE,"Tickmarks"}</definedName>
    <definedName name="AQ" localSheetId="23" hidden="1">{#N/A,#N/A,FALSE,"Aging Summary";#N/A,#N/A,FALSE,"Ratio Analysis";#N/A,#N/A,FALSE,"Test 120 Day Accts";#N/A,#N/A,FALSE,"Tickmarks"}</definedName>
    <definedName name="AQ" localSheetId="24" hidden="1">{#N/A,#N/A,FALSE,"Aging Summary";#N/A,#N/A,FALSE,"Ratio Analysis";#N/A,#N/A,FALSE,"Test 120 Day Accts";#N/A,#N/A,FALSE,"Tickmarks"}</definedName>
    <definedName name="AQ" localSheetId="13" hidden="1">{#N/A,#N/A,FALSE,"Aging Summary";#N/A,#N/A,FALSE,"Ratio Analysis";#N/A,#N/A,FALSE,"Test 120 Day Accts";#N/A,#N/A,FALSE,"Tickmarks"}</definedName>
    <definedName name="AQ" localSheetId="17" hidden="1">{#N/A,#N/A,FALSE,"Aging Summary";#N/A,#N/A,FALSE,"Ratio Analysis";#N/A,#N/A,FALSE,"Test 120 Day Accts";#N/A,#N/A,FALSE,"Tickmarks"}</definedName>
    <definedName name="AQ" localSheetId="16" hidden="1">{#N/A,#N/A,FALSE,"Aging Summary";#N/A,#N/A,FALSE,"Ratio Analysis";#N/A,#N/A,FALSE,"Test 120 Day Accts";#N/A,#N/A,FALSE,"Tickmarks"}</definedName>
    <definedName name="AQ" hidden="1">{#N/A,#N/A,FALSE,"Aging Summary";#N/A,#N/A,FALSE,"Ratio Analysis";#N/A,#N/A,FALSE,"Test 120 Day Accts";#N/A,#N/A,FALSE,"Tickmarks"}</definedName>
    <definedName name="AQP" localSheetId="15" hidden="1">{#N/A,#N/A,FALSE,"96 3월물량표";#N/A,#N/A,FALSE,"96 4월물량표";#N/A,#N/A,FALSE,"96 5월물량표"}</definedName>
    <definedName name="AQP" localSheetId="18" hidden="1">{#N/A,#N/A,FALSE,"96 3월물량표";#N/A,#N/A,FALSE,"96 4월물량표";#N/A,#N/A,FALSE,"96 5월물량표"}</definedName>
    <definedName name="AQP" localSheetId="19" hidden="1">{#N/A,#N/A,FALSE,"96 3월물량표";#N/A,#N/A,FALSE,"96 4월물량표";#N/A,#N/A,FALSE,"96 5월물량표"}</definedName>
    <definedName name="AQP" localSheetId="20" hidden="1">{#N/A,#N/A,FALSE,"96 3월물량표";#N/A,#N/A,FALSE,"96 4월물량표";#N/A,#N/A,FALSE,"96 5월물량표"}</definedName>
    <definedName name="AQP" localSheetId="21" hidden="1">{#N/A,#N/A,FALSE,"96 3월물량표";#N/A,#N/A,FALSE,"96 4월물량표";#N/A,#N/A,FALSE,"96 5월물량표"}</definedName>
    <definedName name="AQP" localSheetId="22" hidden="1">{#N/A,#N/A,FALSE,"96 3월물량표";#N/A,#N/A,FALSE,"96 4월물량표";#N/A,#N/A,FALSE,"96 5월물량표"}</definedName>
    <definedName name="AQP" localSheetId="23" hidden="1">{#N/A,#N/A,FALSE,"96 3월물량표";#N/A,#N/A,FALSE,"96 4월물량표";#N/A,#N/A,FALSE,"96 5월물량표"}</definedName>
    <definedName name="AQP" localSheetId="24" hidden="1">{#N/A,#N/A,FALSE,"96 3월물량표";#N/A,#N/A,FALSE,"96 4월물량표";#N/A,#N/A,FALSE,"96 5월물량표"}</definedName>
    <definedName name="AQP" localSheetId="13" hidden="1">{#N/A,#N/A,FALSE,"96 3월물량표";#N/A,#N/A,FALSE,"96 4월물량표";#N/A,#N/A,FALSE,"96 5월물량표"}</definedName>
    <definedName name="AQP" localSheetId="17" hidden="1">{#N/A,#N/A,FALSE,"96 3월물량표";#N/A,#N/A,FALSE,"96 4월물량표";#N/A,#N/A,FALSE,"96 5월물량표"}</definedName>
    <definedName name="AQP" localSheetId="16" hidden="1">{#N/A,#N/A,FALSE,"96 3월물량표";#N/A,#N/A,FALSE,"96 4월물량표";#N/A,#N/A,FALSE,"96 5월물량표"}</definedName>
    <definedName name="AQP" hidden="1">{#N/A,#N/A,FALSE,"96 3월물량표";#N/A,#N/A,FALSE,"96 4월물량표";#N/A,#N/A,FALSE,"96 5월물량표"}</definedName>
    <definedName name="Ari" localSheetId="13">#REF!</definedName>
    <definedName name="Ari">#REF!</definedName>
    <definedName name="Arial" localSheetId="13">#REF!</definedName>
    <definedName name="Arial">#REF!</definedName>
    <definedName name="arr"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ivee" localSheetId="13">#REF!</definedName>
    <definedName name="arrivee">#REF!</definedName>
    <definedName name="as" localSheetId="13">'[30]#REF'!$A$1:$F$25</definedName>
    <definedName name="as">'[41]#REF'!$A$1:$F$25</definedName>
    <definedName name="AS2DocOpenMode" hidden="1">"AS2DocumentBrowse"</definedName>
    <definedName name="ASAhdkl" localSheetId="15" hidden="1">{#N/A,#N/A,FALSE,"전력간선"}</definedName>
    <definedName name="ASAhdkl" localSheetId="18" hidden="1">{#N/A,#N/A,FALSE,"전력간선"}</definedName>
    <definedName name="ASAhdkl" localSheetId="19" hidden="1">{#N/A,#N/A,FALSE,"전력간선"}</definedName>
    <definedName name="ASAhdkl" localSheetId="20" hidden="1">{#N/A,#N/A,FALSE,"전력간선"}</definedName>
    <definedName name="ASAhdkl" localSheetId="21" hidden="1">{#N/A,#N/A,FALSE,"전력간선"}</definedName>
    <definedName name="ASAhdkl" localSheetId="22" hidden="1">{#N/A,#N/A,FALSE,"전력간선"}</definedName>
    <definedName name="ASAhdkl" localSheetId="23" hidden="1">{#N/A,#N/A,FALSE,"전력간선"}</definedName>
    <definedName name="ASAhdkl" localSheetId="24" hidden="1">{#N/A,#N/A,FALSE,"전력간선"}</definedName>
    <definedName name="ASAhdkl" localSheetId="13" hidden="1">{#N/A,#N/A,FALSE,"전력간선"}</definedName>
    <definedName name="ASAhdkl" localSheetId="17" hidden="1">{#N/A,#N/A,FALSE,"전력간선"}</definedName>
    <definedName name="ASAhdkl" localSheetId="16" hidden="1">{#N/A,#N/A,FALSE,"전력간선"}</definedName>
    <definedName name="ASAhdkl" hidden="1">{#N/A,#N/A,FALSE,"전력간선"}</definedName>
    <definedName name="ASAQ" localSheetId="1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ASAQ" localSheetId="1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ASAQ" localSheetId="19"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ASAQ" localSheetId="2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ASAQ" localSheetId="2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ASAQ" localSheetId="2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ASAQ" localSheetId="2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ASAQ"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ASAQ"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ASAQ" localSheetId="17"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ASAQ" localSheetId="1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ASAQ"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ASAS" localSheetId="15" hidden="1">{#N/A,#N/A,FALSE,"DAOCM 2차 검토"}</definedName>
    <definedName name="ASAS" localSheetId="18" hidden="1">{#N/A,#N/A,FALSE,"DAOCM 2차 검토"}</definedName>
    <definedName name="ASAS" localSheetId="19" hidden="1">{#N/A,#N/A,FALSE,"DAOCM 2차 검토"}</definedName>
    <definedName name="ASAS" localSheetId="20" hidden="1">{#N/A,#N/A,FALSE,"DAOCM 2차 검토"}</definedName>
    <definedName name="ASAS" localSheetId="21" hidden="1">{#N/A,#N/A,FALSE,"DAOCM 2차 검토"}</definedName>
    <definedName name="ASAS" localSheetId="22" hidden="1">{#N/A,#N/A,FALSE,"DAOCM 2차 검토"}</definedName>
    <definedName name="ASAS" localSheetId="23" hidden="1">{#N/A,#N/A,FALSE,"DAOCM 2차 검토"}</definedName>
    <definedName name="ASAS" localSheetId="24" hidden="1">{#N/A,#N/A,FALSE,"DAOCM 2차 검토"}</definedName>
    <definedName name="ASAS" localSheetId="13" hidden="1">{#N/A,#N/A,FALSE,"DAOCM 2차 검토"}</definedName>
    <definedName name="ASAS" localSheetId="17" hidden="1">{#N/A,#N/A,FALSE,"DAOCM 2차 검토"}</definedName>
    <definedName name="ASAS" localSheetId="16" hidden="1">{#N/A,#N/A,FALSE,"DAOCM 2차 검토"}</definedName>
    <definedName name="ASAS" hidden="1">{#N/A,#N/A,FALSE,"DAOCM 2차 검토"}</definedName>
    <definedName name="ASASAS" localSheetId="1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SASAS" localSheetId="1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SASAS" localSheetId="19"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SASAS" localSheetId="2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SASAS" localSheetId="2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SASAS" localSheetId="2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SASAS" localSheetId="2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SASAS"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SASAS"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SASAS" localSheetId="17"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SASAS" localSheetId="1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SASA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SASASASAS" localSheetId="1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ASASASASAS" localSheetId="1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ASASASASAS" localSheetId="19"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ASASASASAS" localSheetId="2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ASASASASAS" localSheetId="2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ASASASASAS" localSheetId="2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ASASASASAS" localSheetId="2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ASASASASAS" localSheetId="2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ASASASASAS" localSheetId="1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ASASASASAS" localSheetId="17"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ASASASASAS" localSheetId="1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ASASASASAS"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asbof" localSheetId="13">#REF!</definedName>
    <definedName name="asbof">#REF!</definedName>
    <definedName name="ASD" localSheetId="13">#REF!</definedName>
    <definedName name="ASD">#REF!</definedName>
    <definedName name="asda" localSheetId="13">#REF!</definedName>
    <definedName name="asda">#REF!</definedName>
    <definedName name="asdad">#REF!</definedName>
    <definedName name="ASDADZCZD">#REF!</definedName>
    <definedName name="asdas">#REF!</definedName>
    <definedName name="ASDASD">#REF!</definedName>
    <definedName name="ASDASDSA">#REF!</definedName>
    <definedName name="ASDASDZXCSA">#REF!</definedName>
    <definedName name="asdf" localSheetId="13">#REF!</definedName>
    <definedName name="asdf">'[17]N賃率-職'!#REF!</definedName>
    <definedName name="asdfa" localSheetId="13">#REF!</definedName>
    <definedName name="asdfa">#REF!</definedName>
    <definedName name="asdfadadgfsaf" localSheetId="13">#REF!</definedName>
    <definedName name="asdfadadgfsaf">#REF!</definedName>
    <definedName name="ASDFADSF" localSheetId="13">'[42]#REF!'!#REF!</definedName>
    <definedName name="ASDFADSF">'[42]#REF!'!#REF!</definedName>
    <definedName name="asdfagagwer" localSheetId="13">#REF!</definedName>
    <definedName name="asdfagagwer">#REF!</definedName>
    <definedName name="asdfas" localSheetId="13">#REF!</definedName>
    <definedName name="asdfas">#REF!</definedName>
    <definedName name="asdfasd" localSheetId="13">'[43]#REF!'!#REF!</definedName>
    <definedName name="asdfasd">'[44]#REF!'!#REF!</definedName>
    <definedName name="ASDFASDFGASD" localSheetId="13">#REF!</definedName>
    <definedName name="ASDFASDFGASD">#REF!</definedName>
    <definedName name="asdfasdfsjadfklsjdaklf" localSheetId="13">#REF!</definedName>
    <definedName name="asdfasdfsjadfklsjdaklf">#REF!</definedName>
    <definedName name="asdfasgas" localSheetId="15" hidden="1">#REF!</definedName>
    <definedName name="asdfasgas" localSheetId="24" hidden="1">#REF!</definedName>
    <definedName name="asdfasgas" localSheetId="17" hidden="1">#REF!</definedName>
    <definedName name="asdfasgas" hidden="1">#REF!</definedName>
    <definedName name="asdffg" localSheetId="17" hidden="1">#REF!</definedName>
    <definedName name="asdffg" hidden="1">#REF!</definedName>
    <definedName name="asdfijasdf">#REF!</definedName>
    <definedName name="ASDG">#REF!</definedName>
    <definedName name="asdgd">#REF!</definedName>
    <definedName name="ASDGW">#REF!</definedName>
    <definedName name="asdhf" localSheetId="13">'[30]#REF'!#REF!</definedName>
    <definedName name="asdhf">'[37]#REF'!#REF!</definedName>
    <definedName name="ASDJKSALJKLCSZAS" localSheetId="13">#REF!</definedName>
    <definedName name="ASDJKSALJKLCSZAS">#REF!</definedName>
    <definedName name="asdrrrrrrrrrrrrrrrrrrrrrrr" localSheetId="13">#REF!</definedName>
    <definedName name="asdrrrrrrrrrrrrrrrrrrrrrrr">#REF!</definedName>
    <definedName name="ASDSA" localSheetId="13">#REF!</definedName>
    <definedName name="ASDSA">#REF!</definedName>
    <definedName name="ASDSAD">#REF!</definedName>
    <definedName name="ASDSADDSAD">#REF!</definedName>
    <definedName name="ASDSADSA">#REF!</definedName>
    <definedName name="ASDSADSAD">#REF!</definedName>
    <definedName name="asdsd">#REF!</definedName>
    <definedName name="asfasfaf" localSheetId="15" hidden="1">{#N/A,#N/A,FALSE,"전력간선"}</definedName>
    <definedName name="asfasfaf" localSheetId="18" hidden="1">{#N/A,#N/A,FALSE,"전력간선"}</definedName>
    <definedName name="asfasfaf" localSheetId="19" hidden="1">{#N/A,#N/A,FALSE,"전력간선"}</definedName>
    <definedName name="asfasfaf" localSheetId="20" hidden="1">{#N/A,#N/A,FALSE,"전력간선"}</definedName>
    <definedName name="asfasfaf" localSheetId="21" hidden="1">{#N/A,#N/A,FALSE,"전력간선"}</definedName>
    <definedName name="asfasfaf" localSheetId="22" hidden="1">{#N/A,#N/A,FALSE,"전력간선"}</definedName>
    <definedName name="asfasfaf" localSheetId="23" hidden="1">{#N/A,#N/A,FALSE,"전력간선"}</definedName>
    <definedName name="asfasfaf" localSheetId="24" hidden="1">{#N/A,#N/A,FALSE,"전력간선"}</definedName>
    <definedName name="asfasfaf" localSheetId="13" hidden="1">{#N/A,#N/A,FALSE,"전력간선"}</definedName>
    <definedName name="asfasfaf" localSheetId="17" hidden="1">{#N/A,#N/A,FALSE,"전력간선"}</definedName>
    <definedName name="asfasfaf" localSheetId="16" hidden="1">{#N/A,#N/A,FALSE,"전력간선"}</definedName>
    <definedName name="asfasfaf" hidden="1">{#N/A,#N/A,FALSE,"전력간선"}</definedName>
    <definedName name="asfdadsf" localSheetId="13">#REF!</definedName>
    <definedName name="asfdadsf">#REF!</definedName>
    <definedName name="asfdsdf" localSheetId="13">#REF!</definedName>
    <definedName name="asfdsdf">#REF!</definedName>
    <definedName name="asffed" localSheetId="15" hidden="1">{#N/A,#N/A,FALSE,"전력간선"}</definedName>
    <definedName name="asffed" localSheetId="18" hidden="1">{#N/A,#N/A,FALSE,"전력간선"}</definedName>
    <definedName name="asffed" localSheetId="19" hidden="1">{#N/A,#N/A,FALSE,"전력간선"}</definedName>
    <definedName name="asffed" localSheetId="20" hidden="1">{#N/A,#N/A,FALSE,"전력간선"}</definedName>
    <definedName name="asffed" localSheetId="21" hidden="1">{#N/A,#N/A,FALSE,"전력간선"}</definedName>
    <definedName name="asffed" localSheetId="22" hidden="1">{#N/A,#N/A,FALSE,"전력간선"}</definedName>
    <definedName name="asffed" localSheetId="23" hidden="1">{#N/A,#N/A,FALSE,"전력간선"}</definedName>
    <definedName name="asffed" localSheetId="24" hidden="1">{#N/A,#N/A,FALSE,"전력간선"}</definedName>
    <definedName name="asffed" localSheetId="13" hidden="1">{#N/A,#N/A,FALSE,"전력간선"}</definedName>
    <definedName name="asffed" localSheetId="17" hidden="1">{#N/A,#N/A,FALSE,"전력간선"}</definedName>
    <definedName name="asffed" localSheetId="16" hidden="1">{#N/A,#N/A,FALSE,"전력간선"}</definedName>
    <definedName name="asffed" hidden="1">{#N/A,#N/A,FALSE,"전력간선"}</definedName>
    <definedName name="AsiaNA" localSheetId="13">#REF!</definedName>
    <definedName name="AsiaNA">#REF!</definedName>
    <definedName name="AsiaPre" localSheetId="13">#REF!</definedName>
    <definedName name="AsiaPre">#REF!</definedName>
    <definedName name="Asof" localSheetId="13">#REF!</definedName>
    <definedName name="Asof">#REF!</definedName>
    <definedName name="ASS" localSheetId="15" hidden="1">{#N/A,#N/A,FALSE,"P.C.B"}</definedName>
    <definedName name="ASS" localSheetId="11" hidden="1">{#N/A,#N/A,FALSE,"P.C.B"}</definedName>
    <definedName name="ASS" localSheetId="14" hidden="1">{#N/A,#N/A,FALSE,"P.C.B"}</definedName>
    <definedName name="ASS" localSheetId="18" hidden="1">{#N/A,#N/A,FALSE,"P.C.B"}</definedName>
    <definedName name="ASS" localSheetId="19" hidden="1">{#N/A,#N/A,FALSE,"P.C.B"}</definedName>
    <definedName name="ASS" localSheetId="20" hidden="1">{#N/A,#N/A,FALSE,"P.C.B"}</definedName>
    <definedName name="ASS" localSheetId="21" hidden="1">{#N/A,#N/A,FALSE,"P.C.B"}</definedName>
    <definedName name="ASS" localSheetId="22" hidden="1">{#N/A,#N/A,FALSE,"P.C.B"}</definedName>
    <definedName name="ASS" localSheetId="23" hidden="1">{#N/A,#N/A,FALSE,"P.C.B"}</definedName>
    <definedName name="ASS" localSheetId="24" hidden="1">{#N/A,#N/A,FALSE,"P.C.B"}</definedName>
    <definedName name="ASS" localSheetId="13" hidden="1">{#N/A,#N/A,FALSE,"P.C.B"}</definedName>
    <definedName name="ASS" localSheetId="17" hidden="1">{#N/A,#N/A,FALSE,"P.C.B"}</definedName>
    <definedName name="ASS" localSheetId="16" hidden="1">{#N/A,#N/A,FALSE,"P.C.B"}</definedName>
    <definedName name="ASS" hidden="1">{#N/A,#N/A,FALSE,"P.C.B"}</definedName>
    <definedName name="AT">#N/A</definedName>
    <definedName name="ATS">'[45]Euro Fix'!$C$5</definedName>
    <definedName name="Attachment" localSheetId="15" hidden="1">{#N/A,#N/A,FALSE,"Tabelle3"}</definedName>
    <definedName name="Attachment" localSheetId="18" hidden="1">{#N/A,#N/A,FALSE,"Tabelle3"}</definedName>
    <definedName name="Attachment" localSheetId="19" hidden="1">{#N/A,#N/A,FALSE,"Tabelle3"}</definedName>
    <definedName name="Attachment" localSheetId="20" hidden="1">{#N/A,#N/A,FALSE,"Tabelle3"}</definedName>
    <definedName name="Attachment" localSheetId="21" hidden="1">{#N/A,#N/A,FALSE,"Tabelle3"}</definedName>
    <definedName name="Attachment" localSheetId="22" hidden="1">{#N/A,#N/A,FALSE,"Tabelle3"}</definedName>
    <definedName name="Attachment" localSheetId="23" hidden="1">{#N/A,#N/A,FALSE,"Tabelle3"}</definedName>
    <definedName name="Attachment" localSheetId="24" hidden="1">{#N/A,#N/A,FALSE,"Tabelle3"}</definedName>
    <definedName name="Attachment" localSheetId="13" hidden="1">{#N/A,#N/A,FALSE,"Tabelle3"}</definedName>
    <definedName name="Attachment" localSheetId="17" hidden="1">{#N/A,#N/A,FALSE,"Tabelle3"}</definedName>
    <definedName name="Attachment" localSheetId="16" hidden="1">{#N/A,#N/A,FALSE,"Tabelle3"}</definedName>
    <definedName name="Attachment" hidden="1">{#N/A,#N/A,FALSE,"Tabelle3"}</definedName>
    <definedName name="Attachment2" localSheetId="15" hidden="1">{#N/A,#N/A,FALSE,"Tabelle3"}</definedName>
    <definedName name="Attachment2" localSheetId="18" hidden="1">{#N/A,#N/A,FALSE,"Tabelle3"}</definedName>
    <definedName name="Attachment2" localSheetId="19" hidden="1">{#N/A,#N/A,FALSE,"Tabelle3"}</definedName>
    <definedName name="Attachment2" localSheetId="20" hidden="1">{#N/A,#N/A,FALSE,"Tabelle3"}</definedName>
    <definedName name="Attachment2" localSheetId="21" hidden="1">{#N/A,#N/A,FALSE,"Tabelle3"}</definedName>
    <definedName name="Attachment2" localSheetId="22" hidden="1">{#N/A,#N/A,FALSE,"Tabelle3"}</definedName>
    <definedName name="Attachment2" localSheetId="23" hidden="1">{#N/A,#N/A,FALSE,"Tabelle3"}</definedName>
    <definedName name="Attachment2" localSheetId="24" hidden="1">{#N/A,#N/A,FALSE,"Tabelle3"}</definedName>
    <definedName name="Attachment2" localSheetId="13" hidden="1">{#N/A,#N/A,FALSE,"Tabelle3"}</definedName>
    <definedName name="Attachment2" localSheetId="17" hidden="1">{#N/A,#N/A,FALSE,"Tabelle3"}</definedName>
    <definedName name="Attachment2" localSheetId="16" hidden="1">{#N/A,#N/A,FALSE,"Tabelle3"}</definedName>
    <definedName name="Attachment2" hidden="1">{#N/A,#N/A,FALSE,"Tabelle3"}</definedName>
    <definedName name="attachment3" localSheetId="15" hidden="1">{#N/A,#N/A,FALSE,"Tabelle3"}</definedName>
    <definedName name="attachment3" localSheetId="18" hidden="1">{#N/A,#N/A,FALSE,"Tabelle3"}</definedName>
    <definedName name="attachment3" localSheetId="19" hidden="1">{#N/A,#N/A,FALSE,"Tabelle3"}</definedName>
    <definedName name="attachment3" localSheetId="20" hidden="1">{#N/A,#N/A,FALSE,"Tabelle3"}</definedName>
    <definedName name="attachment3" localSheetId="21" hidden="1">{#N/A,#N/A,FALSE,"Tabelle3"}</definedName>
    <definedName name="attachment3" localSheetId="22" hidden="1">{#N/A,#N/A,FALSE,"Tabelle3"}</definedName>
    <definedName name="attachment3" localSheetId="23" hidden="1">{#N/A,#N/A,FALSE,"Tabelle3"}</definedName>
    <definedName name="attachment3" localSheetId="24" hidden="1">{#N/A,#N/A,FALSE,"Tabelle3"}</definedName>
    <definedName name="attachment3" localSheetId="13" hidden="1">{#N/A,#N/A,FALSE,"Tabelle3"}</definedName>
    <definedName name="attachment3" localSheetId="17" hidden="1">{#N/A,#N/A,FALSE,"Tabelle3"}</definedName>
    <definedName name="attachment3" localSheetId="16" hidden="1">{#N/A,#N/A,FALSE,"Tabelle3"}</definedName>
    <definedName name="attachment3" hidden="1">{#N/A,#N/A,FALSE,"Tabelle3"}</definedName>
    <definedName name="AUSTRIA">'[46]Prix Boutique'!#REF!</definedName>
    <definedName name="AV" localSheetId="15" hidden="1">{#N/A,#N/A,FALSE,"단축1";#N/A,#N/A,FALSE,"단축2";#N/A,#N/A,FALSE,"단축3";#N/A,#N/A,FALSE,"장축";#N/A,#N/A,FALSE,"4WD"}</definedName>
    <definedName name="AV" localSheetId="18" hidden="1">{#N/A,#N/A,FALSE,"단축1";#N/A,#N/A,FALSE,"단축2";#N/A,#N/A,FALSE,"단축3";#N/A,#N/A,FALSE,"장축";#N/A,#N/A,FALSE,"4WD"}</definedName>
    <definedName name="AV" localSheetId="19" hidden="1">{#N/A,#N/A,FALSE,"단축1";#N/A,#N/A,FALSE,"단축2";#N/A,#N/A,FALSE,"단축3";#N/A,#N/A,FALSE,"장축";#N/A,#N/A,FALSE,"4WD"}</definedName>
    <definedName name="AV" localSheetId="20" hidden="1">{#N/A,#N/A,FALSE,"단축1";#N/A,#N/A,FALSE,"단축2";#N/A,#N/A,FALSE,"단축3";#N/A,#N/A,FALSE,"장축";#N/A,#N/A,FALSE,"4WD"}</definedName>
    <definedName name="AV" localSheetId="21" hidden="1">{#N/A,#N/A,FALSE,"단축1";#N/A,#N/A,FALSE,"단축2";#N/A,#N/A,FALSE,"단축3";#N/A,#N/A,FALSE,"장축";#N/A,#N/A,FALSE,"4WD"}</definedName>
    <definedName name="AV" localSheetId="22" hidden="1">{#N/A,#N/A,FALSE,"단축1";#N/A,#N/A,FALSE,"단축2";#N/A,#N/A,FALSE,"단축3";#N/A,#N/A,FALSE,"장축";#N/A,#N/A,FALSE,"4WD"}</definedName>
    <definedName name="AV" localSheetId="23" hidden="1">{#N/A,#N/A,FALSE,"단축1";#N/A,#N/A,FALSE,"단축2";#N/A,#N/A,FALSE,"단축3";#N/A,#N/A,FALSE,"장축";#N/A,#N/A,FALSE,"4WD"}</definedName>
    <definedName name="AV" localSheetId="24" hidden="1">{#N/A,#N/A,FALSE,"단축1";#N/A,#N/A,FALSE,"단축2";#N/A,#N/A,FALSE,"단축3";#N/A,#N/A,FALSE,"장축";#N/A,#N/A,FALSE,"4WD"}</definedName>
    <definedName name="AV" localSheetId="13" hidden="1">{#N/A,#N/A,FALSE,"단축1";#N/A,#N/A,FALSE,"단축2";#N/A,#N/A,FALSE,"단축3";#N/A,#N/A,FALSE,"장축";#N/A,#N/A,FALSE,"4WD"}</definedName>
    <definedName name="AV" localSheetId="17" hidden="1">{#N/A,#N/A,FALSE,"단축1";#N/A,#N/A,FALSE,"단축2";#N/A,#N/A,FALSE,"단축3";#N/A,#N/A,FALSE,"장축";#N/A,#N/A,FALSE,"4WD"}</definedName>
    <definedName name="AV" localSheetId="16" hidden="1">{#N/A,#N/A,FALSE,"단축1";#N/A,#N/A,FALSE,"단축2";#N/A,#N/A,FALSE,"단축3";#N/A,#N/A,FALSE,"장축";#N/A,#N/A,FALSE,"4WD"}</definedName>
    <definedName name="AV" hidden="1">{#N/A,#N/A,FALSE,"단축1";#N/A,#N/A,FALSE,"단축2";#N/A,#N/A,FALSE,"단축3";#N/A,#N/A,FALSE,"장축";#N/A,#N/A,FALSE,"4WD"}</definedName>
    <definedName name="avvvv"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e" localSheetId="13">#REF!</definedName>
    <definedName name="awe">#REF!</definedName>
    <definedName name="AZ" localSheetId="13">#REF!</definedName>
    <definedName name="AZ">#REF!</definedName>
    <definedName name="a합" localSheetId="13">#REF!</definedName>
    <definedName name="a합">#REF!</definedName>
    <definedName name="B">#REF!</definedName>
    <definedName name="B2B세부예산" localSheetId="11" hidden="1">#REF!</definedName>
    <definedName name="B2B세부예산" hidden="1">#REF!</definedName>
    <definedName name="BA">#REF!</definedName>
    <definedName name="badfb">'[47]8) Limousine'!#REF!</definedName>
    <definedName name="badmgr" localSheetId="13">#REF!</definedName>
    <definedName name="badmgr">#REF!</definedName>
    <definedName name="BALM" localSheetId="13">'[48]05110'!#REF!</definedName>
    <definedName name="BALM">'[48]05110'!#REF!</definedName>
    <definedName name="Bar">[9]I一般比!#REF!</definedName>
    <definedName name="baseremuneration" localSheetId="13">#REF!</definedName>
    <definedName name="baseremuneration">#REF!</definedName>
    <definedName name="BB">[23]LCPSECT!$R$17:$R$27</definedName>
    <definedName name="BBB" localSheetId="13">[30]내역서!#REF!</definedName>
    <definedName name="bbb">#N/A</definedName>
    <definedName name="bbbb" localSheetId="15" hidden="1">#REF!</definedName>
    <definedName name="bbbb" localSheetId="11" hidden="1">#REF!</definedName>
    <definedName name="bbbb" localSheetId="14" hidden="1">#REF!</definedName>
    <definedName name="bbbb" localSheetId="18" hidden="1">#REF!</definedName>
    <definedName name="bbbb" localSheetId="19" hidden="1">#REF!</definedName>
    <definedName name="bbbb" localSheetId="20" hidden="1">#REF!</definedName>
    <definedName name="bbbb" localSheetId="21" hidden="1">#REF!</definedName>
    <definedName name="bbbb" localSheetId="22" hidden="1">#REF!</definedName>
    <definedName name="bbbb" localSheetId="23" hidden="1">#REF!</definedName>
    <definedName name="bbbb" localSheetId="24" hidden="1">#REF!</definedName>
    <definedName name="bbbb" localSheetId="13" hidden="1">#REF!</definedName>
    <definedName name="bbbb" localSheetId="17" hidden="1">#REF!</definedName>
    <definedName name="bbbb" localSheetId="16" hidden="1">#REF!</definedName>
    <definedName name="bbbb" hidden="1">#REF!</definedName>
    <definedName name="BC">#N/A</definedName>
    <definedName name="bcrclcl100rt" localSheetId="13">#REF!</definedName>
    <definedName name="bcrclcl100rt">#REF!</definedName>
    <definedName name="bcrclcl100rtrkrk" localSheetId="13">#REF!</definedName>
    <definedName name="bcrclcl100rtrkrk">#REF!</definedName>
    <definedName name="bdcgr" localSheetId="13">#REF!</definedName>
    <definedName name="bdcgr">#REF!</definedName>
    <definedName name="bdtgr">#REF!</definedName>
    <definedName name="BEAUTY_CARE" localSheetId="13">'[49]ORG HIER'!#REF!</definedName>
    <definedName name="BEAUTY_CARE">'[50]ORG HIER'!#REF!</definedName>
    <definedName name="Beer" localSheetId="13">#REF!</definedName>
    <definedName name="Beer">#REF!</definedName>
    <definedName name="BEF">'[45]Euro Fix'!$C$6</definedName>
    <definedName name="befcondc" localSheetId="13">#REF!</definedName>
    <definedName name="befcondc">#REF!</definedName>
    <definedName name="befcondt" localSheetId="13">#REF!</definedName>
    <definedName name="befcondt">#REF!</definedName>
    <definedName name="befconnw" localSheetId="13">#REF!</definedName>
    <definedName name="befconnw">#REF!</definedName>
    <definedName name="befmpadm">#REF!</definedName>
    <definedName name="befmpdc">#REF!</definedName>
    <definedName name="befmpdt">#REF!</definedName>
    <definedName name="befmpnw">#REF!</definedName>
    <definedName name="BEGIN1">#REF!</definedName>
    <definedName name="BEGIN2">#N/A</definedName>
    <definedName name="BELGIUM">'[46]Prix Boutique'!#REF!</definedName>
    <definedName name="bfg" localSheetId="13">#REF!</definedName>
    <definedName name="bfg">#REF!</definedName>
    <definedName name="bfvar">'[51]0304 TDC'!$A$25:$IV$25</definedName>
    <definedName name="BFX_BRANDFX">60122</definedName>
    <definedName name="BH" localSheetId="13">#REF!</definedName>
    <definedName name="BH">#REF!</definedName>
    <definedName name="BI" localSheetId="15" hidden="1">{#N/A,#N/A,FALSE,"이태원철근"}</definedName>
    <definedName name="BI" localSheetId="18" hidden="1">{#N/A,#N/A,FALSE,"이태원철근"}</definedName>
    <definedName name="BI" localSheetId="19" hidden="1">{#N/A,#N/A,FALSE,"이태원철근"}</definedName>
    <definedName name="BI" localSheetId="20" hidden="1">{#N/A,#N/A,FALSE,"이태원철근"}</definedName>
    <definedName name="BI" localSheetId="21" hidden="1">{#N/A,#N/A,FALSE,"이태원철근"}</definedName>
    <definedName name="BI" localSheetId="22" hidden="1">{#N/A,#N/A,FALSE,"이태원철근"}</definedName>
    <definedName name="BI" localSheetId="23" hidden="1">{#N/A,#N/A,FALSE,"이태원철근"}</definedName>
    <definedName name="BI" localSheetId="24" hidden="1">{#N/A,#N/A,FALSE,"이태원철근"}</definedName>
    <definedName name="BI" localSheetId="13" hidden="1">{#N/A,#N/A,FALSE,"이태원철근"}</definedName>
    <definedName name="BI" localSheetId="17" hidden="1">{#N/A,#N/A,FALSE,"이태원철근"}</definedName>
    <definedName name="BI" localSheetId="16" hidden="1">{#N/A,#N/A,FALSE,"이태원철근"}</definedName>
    <definedName name="BI" hidden="1">{#N/A,#N/A,FALSE,"이태원철근"}</definedName>
    <definedName name="Billing_Actual_2013_1H_HQ" localSheetId="13">'[52]Germany 2013'!$BC$35</definedName>
    <definedName name="Billing_Actual_2013_1H_HQ">'[53]Germany 2013'!$BC$35</definedName>
    <definedName name="Billing_Actual_2013_1H_L" localSheetId="13">'[52]Germany 2013'!$BC$99</definedName>
    <definedName name="Billing_Actual_2013_1H_L">'[53]Germany 2013'!$BC$99</definedName>
    <definedName name="Billing_Actual_2013_2H_HQ" localSheetId="13">'[52]Germany 2013'!$BX$35</definedName>
    <definedName name="Billing_Actual_2013_2H_HQ">'[53]Germany 2013'!$BX$35</definedName>
    <definedName name="Billing_Actual_2013_2H_L" localSheetId="13">'[52]Germany 2013'!$BX$99</definedName>
    <definedName name="Billing_Actual_2013_2H_L">'[53]Germany 2013'!$BX$99</definedName>
    <definedName name="Billing_Actual_201301_HQ" localSheetId="13">'[52]Germany 2013'!$AK$35</definedName>
    <definedName name="Billing_Actual_201301_HQ">'[53]Germany 2013'!$AK$35</definedName>
    <definedName name="Billing_Actual_201301_L" localSheetId="13">'[52]Germany 2013'!$AK$99</definedName>
    <definedName name="Billing_Actual_201301_L">'[53]Germany 2013'!$AK$99</definedName>
    <definedName name="Billing_Actual_201302_HQ" localSheetId="13">'[52]Germany 2013'!$AN$35</definedName>
    <definedName name="Billing_Actual_201302_HQ">'[53]Germany 2013'!$AN$35</definedName>
    <definedName name="Billing_Actual_201302_L" localSheetId="13">'[52]Germany 2013'!$AN$99</definedName>
    <definedName name="Billing_Actual_201302_L">'[53]Germany 2013'!$AN$99</definedName>
    <definedName name="Billing_Actual_201303_HQ" localSheetId="13">'[52]Germany 2013'!$AQ$35</definedName>
    <definedName name="Billing_Actual_201303_HQ">'[53]Germany 2013'!$AQ$35</definedName>
    <definedName name="Billing_Actual_201303_L" localSheetId="13">'[52]Germany 2013'!$AQ$99</definedName>
    <definedName name="Billing_Actual_201303_L">'[53]Germany 2013'!$AQ$99</definedName>
    <definedName name="Billing_Actual_201304_HQ" localSheetId="13">'[52]Germany 2013'!$AT$35</definedName>
    <definedName name="Billing_Actual_201304_HQ">'[53]Germany 2013'!$AT$35</definedName>
    <definedName name="Billing_Actual_201304_L" localSheetId="13">'[52]Germany 2013'!$AT$99</definedName>
    <definedName name="Billing_Actual_201304_L">'[53]Germany 2013'!$AT$99</definedName>
    <definedName name="Billing_Actual_201305_HQ" localSheetId="13">'[52]Germany 2013'!$AW$35</definedName>
    <definedName name="Billing_Actual_201305_HQ">'[53]Germany 2013'!$AW$35</definedName>
    <definedName name="Billing_Actual_201305_L" localSheetId="13">'[52]Germany 2013'!$AW$99</definedName>
    <definedName name="Billing_Actual_201305_L">'[53]Germany 2013'!$AW$99</definedName>
    <definedName name="Billing_Actual_201307_HQ" localSheetId="13">'[52]Germany 2013'!$BF$35</definedName>
    <definedName name="Billing_Actual_201307_HQ">'[53]Germany 2013'!$BF$35</definedName>
    <definedName name="Billing_Actual_201307_L" localSheetId="13">'[52]Germany 2013'!$BF$99</definedName>
    <definedName name="Billing_Actual_201307_L">'[53]Germany 2013'!$BF$99</definedName>
    <definedName name="Billing_Actual_201308_HQ" localSheetId="13">'[52]Germany 2013'!$BI$35</definedName>
    <definedName name="Billing_Actual_201308_HQ">'[53]Germany 2013'!$BI$35</definedName>
    <definedName name="Billing_Actual_201308_L" localSheetId="13">'[52]Germany 2013'!$BI$99</definedName>
    <definedName name="Billing_Actual_201308_L">'[53]Germany 2013'!$BI$99</definedName>
    <definedName name="Billing_Actual_2014">[53]!Actual_Forecast[[#Totals],[Billing A+T]]</definedName>
    <definedName name="Billing_Actual_2014005_HQ" localSheetId="13">'[52]New Actual &amp; Forecast'!$AI$147</definedName>
    <definedName name="Billing_Actual_2014005_HQ">'[53]New Actual &amp; Forecast'!$AI$147</definedName>
    <definedName name="Billing_Actual_2014005_Local" localSheetId="13">'[52]New Actual &amp; Forecast'!$AI$148</definedName>
    <definedName name="Billing_Actual_2014005_Local">'[53]New Actual &amp; Forecast'!$AI$148</definedName>
    <definedName name="Billing_Actual_201401" localSheetId="13">'[54]Actual &amp; Forecast'!$AH$148</definedName>
    <definedName name="Billing_Actual_201401">'[55]Actual &amp; Forecast'!$AH$148</definedName>
    <definedName name="Billing_Actual_201401_HQ" localSheetId="13">'[54]Actual &amp; Forecast'!$AH$37</definedName>
    <definedName name="Billing_Actual_201401_HQ">'[55]Actual &amp; Forecast'!$AH$37</definedName>
    <definedName name="Billing_Actual_201401_L" localSheetId="13">'[54]Actual &amp; Forecast'!$AH$102</definedName>
    <definedName name="Billing_Actual_201401_L">'[55]Actual &amp; Forecast'!$AH$102</definedName>
    <definedName name="Billing_Actual_201402" localSheetId="13">'[54]Actual &amp; Forecast'!$AK$148</definedName>
    <definedName name="Billing_Actual_201402">'[55]Actual &amp; Forecast'!$AK$148</definedName>
    <definedName name="Billing_Actual_201402_HQ" localSheetId="13">'[54]Actual &amp; Forecast'!$AK$37</definedName>
    <definedName name="Billing_Actual_201402_HQ">'[55]Actual &amp; Forecast'!$AK$37</definedName>
    <definedName name="Billing_Actual_201402_L" localSheetId="13">'[54]Actual &amp; Forecast'!$AK$102</definedName>
    <definedName name="Billing_Actual_201402_L">'[55]Actual &amp; Forecast'!$AK$102</definedName>
    <definedName name="Billing_Actual_201403_HQ" localSheetId="13">'[54]Actual &amp; Forecast'!$AN$37</definedName>
    <definedName name="Billing_Actual_201403_HQ">'[55]Actual &amp; Forecast'!$AN$37</definedName>
    <definedName name="Billing_Actual_201403_L" localSheetId="13">'[54]Actual &amp; Forecast'!$AN$102</definedName>
    <definedName name="Billing_Actual_201403_L">'[55]Actual &amp; Forecast'!$AN$102</definedName>
    <definedName name="Billing_Actual_201404_HQ" localSheetId="13">'[54]Actual &amp; Forecast'!$AQ$37</definedName>
    <definedName name="Billing_Actual_201404_HQ">'[55]Actual &amp; Forecast'!$AQ$37</definedName>
    <definedName name="Billing_Actual_201404_L" localSheetId="13">'[54]Actual &amp; Forecast'!$AQ$102</definedName>
    <definedName name="Billing_Actual_201404_L">'[55]Actual &amp; Forecast'!$AQ$102</definedName>
    <definedName name="Billing_Plan_2014_HQ" localSheetId="13">[52]Plan!$D$37</definedName>
    <definedName name="Billing_Plan_2014_HQ">[53]Plan!$D$37</definedName>
    <definedName name="Billing_Plan_2014_HQ_1H" localSheetId="13">[52]Plan!$S$37</definedName>
    <definedName name="Billing_Plan_2014_HQ_1H">[53]Plan!$S$37</definedName>
    <definedName name="Billing_Plan_2014_L" localSheetId="13">[52]Plan!$D$104</definedName>
    <definedName name="Billing_Plan_2014_L">[53]Plan!$D$104</definedName>
    <definedName name="Billing_Plan_2014_L_1H" localSheetId="13">[52]Plan!$S$104</definedName>
    <definedName name="Billing_Plan_2014_L_1H">[53]Plan!$S$104</definedName>
    <definedName name="Billing_Plan_201401" localSheetId="13">[52]Plan!$AT$150</definedName>
    <definedName name="Billing_Plan_201401">[53]Plan!$AT$150</definedName>
    <definedName name="Billing_Plan_201401_HQ" localSheetId="13">[52]Plan!$AT$37</definedName>
    <definedName name="Billing_Plan_201401_HQ">[53]Plan!$AT$37</definedName>
    <definedName name="Billing_Plan_201401_L" localSheetId="13">[52]Plan!$AT$104</definedName>
    <definedName name="Billing_Plan_201401_L">[53]Plan!$AT$104</definedName>
    <definedName name="Billing_Plan_201402" localSheetId="13">[52]Plan!$AW$150</definedName>
    <definedName name="Billing_Plan_201402">[53]Plan!$AW$150</definedName>
    <definedName name="Billing_Plan_201402_HQ" localSheetId="13">[52]Plan!$AW$37</definedName>
    <definedName name="Billing_Plan_201402_HQ">[53]Plan!$AW$37</definedName>
    <definedName name="Billing_Plan_201402_L" localSheetId="13">[52]Plan!$AW$104</definedName>
    <definedName name="Billing_Plan_201402_L">[53]Plan!$AW$104</definedName>
    <definedName name="Billing_Plan_201403_HQ" localSheetId="13">[52]Plan!$AZ$37</definedName>
    <definedName name="Billing_Plan_201403_HQ">[53]Plan!$AZ$37</definedName>
    <definedName name="Billing_Plan_201403_L" localSheetId="13">[52]Plan!$AZ$104</definedName>
    <definedName name="Billing_Plan_201403_L">[53]Plan!$AZ$104</definedName>
    <definedName name="Billing_Plan_201404_HQ" localSheetId="13">[52]Plan!$BC$37</definedName>
    <definedName name="Billing_Plan_201404_HQ">[53]Plan!$BC$37</definedName>
    <definedName name="Billing_Plan_201404_L" localSheetId="13">[52]Plan!$BC$104</definedName>
    <definedName name="Billing_Plan_201404_L">[53]Plan!$BC$104</definedName>
    <definedName name="Billing_Plan_201405_HQ" localSheetId="13">[52]Plan!$BF$37</definedName>
    <definedName name="Billing_Plan_201405_HQ">[53]Plan!$BF$37</definedName>
    <definedName name="Billing_Plan_201405_L" localSheetId="13">[52]Plan!$BF$104</definedName>
    <definedName name="Billing_Plan_201405_L">[53]Plan!$BF$104</definedName>
    <definedName name="Billing_Plan_201407_HQ" localSheetId="13">[52]Plan!$BL$37</definedName>
    <definedName name="Billing_Plan_201407_HQ">[53]Plan!$BL$37</definedName>
    <definedName name="Billing_Plan_201407_L" localSheetId="13">[52]Plan!$BL$104</definedName>
    <definedName name="Billing_Plan_201407_L">[53]Plan!$BL$104</definedName>
    <definedName name="Billing_Plan_201408_HQ" localSheetId="13">[52]Plan!$BO$37</definedName>
    <definedName name="Billing_Plan_201408_HQ">[53]Plan!$BO$37</definedName>
    <definedName name="Billing_Plan_201408_L" localSheetId="13">[52]Plan!$BO$104</definedName>
    <definedName name="Billing_Plan_201408_L">[53]Plan!$BO$104</definedName>
    <definedName name="Billing_Target_Midtotal_HQ" localSheetId="13">'[52]Fcst 2014'!$O$6</definedName>
    <definedName name="Billing_Target_Midtotal_HQ">'[53]Fcst 2014'!$O$6</definedName>
    <definedName name="Billing_Target_Midtotal_L" localSheetId="13">'[52]Fcst 2014'!$O$7</definedName>
    <definedName name="Billing_Target_Midtotal_L">'[53]Fcst 2014'!$O$7</definedName>
    <definedName name="Billing_Target_Total_HQ" localSheetId="13">'[52]Fcst 2014'!$N$6</definedName>
    <definedName name="Billing_Target_Total_HQ">'[53]Fcst 2014'!$N$6</definedName>
    <definedName name="Billing_Target_Total_L" localSheetId="13">'[52]Fcst 2014'!$N$7</definedName>
    <definedName name="Billing_Target_Total_L">'[53]Fcst 2014'!$N$7</definedName>
    <definedName name="BillingSourceList" localSheetId="13">[56]Lists!$F$1:$F$4</definedName>
    <definedName name="BillingSourceList">[57]Lists!$F$1:$F$4</definedName>
    <definedName name="BI상" localSheetId="13">#REF!</definedName>
    <definedName name="BI상">#REF!</definedName>
    <definedName name="BKL_5" localSheetId="13">#REF!</definedName>
    <definedName name="BKL_5">#REF!</definedName>
    <definedName name="bleaseperiod" localSheetId="13">#REF!</definedName>
    <definedName name="bleaseperiod">#REF!</definedName>
    <definedName name="bleaserate">#REF!</definedName>
    <definedName name="BLTP">#REF!</definedName>
    <definedName name="BN">#REF!</definedName>
    <definedName name="BN1030SUS">#REF!</definedName>
    <definedName name="BN1060SUS">#REF!</definedName>
    <definedName name="BN1065SUS">#REF!</definedName>
    <definedName name="BN1250SUS">#REF!</definedName>
    <definedName name="BN1270SUS">#REF!</definedName>
    <definedName name="BN1275SUS">#REF!</definedName>
    <definedName name="BN16120SUS">#REF!</definedName>
    <definedName name="BN1650SUS">#REF!</definedName>
    <definedName name="BN1665SUS">#REF!</definedName>
    <definedName name="BN19100SUS">#REF!</definedName>
    <definedName name="BN19120SUS">#REF!</definedName>
    <definedName name="BN19150SUS">#REF!</definedName>
    <definedName name="BN19175SUS">#REF!</definedName>
    <definedName name="BN19200SUS">#REF!</definedName>
    <definedName name="BN1965SUS">#REF!</definedName>
    <definedName name="BN2865ST">#REF!</definedName>
    <definedName name="BN3435SUS">#REF!</definedName>
    <definedName name="bnwgr">#REF!</definedName>
    <definedName name="bo">#REF!</definedName>
    <definedName name="BOND">#REF!</definedName>
    <definedName name="bonus">#REF!</definedName>
    <definedName name="BooleanList" localSheetId="13">[56]Lists!$D$1:$D$2</definedName>
    <definedName name="BooleanList">[57]Lists!$D$1:$D$2</definedName>
    <definedName name="BO상" localSheetId="13">#REF!</definedName>
    <definedName name="BO상">#REF!</definedName>
    <definedName name="BPLATE250" localSheetId="13">#REF!</definedName>
    <definedName name="BPLATE250">#REF!</definedName>
    <definedName name="BPLATE300" localSheetId="13">#REF!</definedName>
    <definedName name="BPLATE300">#REF!</definedName>
    <definedName name="BPLATE350">#REF!</definedName>
    <definedName name="Brand">#REF!</definedName>
    <definedName name="brefreshdesktop">#REF!</definedName>
    <definedName name="brefreshothers">#REF!</definedName>
    <definedName name="BSB"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RGASER" localSheetId="13">#REF!</definedName>
    <definedName name="BSRGASER">#REF!</definedName>
    <definedName name="BT" localSheetId="13">#REF!</definedName>
    <definedName name="BT">#REF!</definedName>
    <definedName name="btedc" localSheetId="13">#REF!</definedName>
    <definedName name="btedc">#REF!</definedName>
    <definedName name="btedt">#REF!</definedName>
    <definedName name="btenw">#REF!</definedName>
    <definedName name="BTL">#REF!</definedName>
    <definedName name="BTLBREAK">#REF!</definedName>
    <definedName name="BTLCOMP">#REF!</definedName>
    <definedName name="BTLP">#REF!</definedName>
    <definedName name="BTYPE">#N/A</definedName>
    <definedName name="BUD2004P" localSheetId="13">#REF!</definedName>
    <definedName name="BUD2004P">#REF!</definedName>
    <definedName name="Budget">#N/A</definedName>
    <definedName name="BUDGETP" localSheetId="13">#REF!</definedName>
    <definedName name="BUDGETP">#REF!</definedName>
    <definedName name="BUNHO">#N/A</definedName>
    <definedName name="ButtonCol" localSheetId="13">#REF!</definedName>
    <definedName name="ButtonCol">#REF!</definedName>
    <definedName name="BuyTypeList" localSheetId="13">[56]Lists!$A$1:$A$6</definedName>
    <definedName name="BuyTypeList">[57]Lists!$A$1:$A$6</definedName>
    <definedName name="BV" localSheetId="13">#REF!</definedName>
    <definedName name="BV">#REF!</definedName>
    <definedName name="bwacc" localSheetId="13">#REF!</definedName>
    <definedName name="bwacc">#REF!</definedName>
    <definedName name="C_" localSheetId="13">[21]제직재!#REF!</definedName>
    <definedName name="C_">[58]제직재!#REF!</definedName>
    <definedName name="CA" localSheetId="13">#REF!</definedName>
    <definedName name="CA">#REF!</definedName>
    <definedName name="CAAPCY" localSheetId="13">#REF!</definedName>
    <definedName name="CAAPCY">#REF!</definedName>
    <definedName name="CAAPCY_1" localSheetId="13">#REF!</definedName>
    <definedName name="CAAPCY_1">#REF!</definedName>
    <definedName name="CAAPCY_2">#REF!</definedName>
    <definedName name="CABYND">#REF!</definedName>
    <definedName name="CAE해석" localSheetId="15" hidden="1">{#N/A,#N/A,FALSE,"단축1";#N/A,#N/A,FALSE,"단축2";#N/A,#N/A,FALSE,"단축3";#N/A,#N/A,FALSE,"장축";#N/A,#N/A,FALSE,"4WD"}</definedName>
    <definedName name="CAE해석" localSheetId="18" hidden="1">{#N/A,#N/A,FALSE,"단축1";#N/A,#N/A,FALSE,"단축2";#N/A,#N/A,FALSE,"단축3";#N/A,#N/A,FALSE,"장축";#N/A,#N/A,FALSE,"4WD"}</definedName>
    <definedName name="CAE해석" localSheetId="19" hidden="1">{#N/A,#N/A,FALSE,"단축1";#N/A,#N/A,FALSE,"단축2";#N/A,#N/A,FALSE,"단축3";#N/A,#N/A,FALSE,"장축";#N/A,#N/A,FALSE,"4WD"}</definedName>
    <definedName name="CAE해석" localSheetId="20" hidden="1">{#N/A,#N/A,FALSE,"단축1";#N/A,#N/A,FALSE,"단축2";#N/A,#N/A,FALSE,"단축3";#N/A,#N/A,FALSE,"장축";#N/A,#N/A,FALSE,"4WD"}</definedName>
    <definedName name="CAE해석" localSheetId="21" hidden="1">{#N/A,#N/A,FALSE,"단축1";#N/A,#N/A,FALSE,"단축2";#N/A,#N/A,FALSE,"단축3";#N/A,#N/A,FALSE,"장축";#N/A,#N/A,FALSE,"4WD"}</definedName>
    <definedName name="CAE해석" localSheetId="22" hidden="1">{#N/A,#N/A,FALSE,"단축1";#N/A,#N/A,FALSE,"단축2";#N/A,#N/A,FALSE,"단축3";#N/A,#N/A,FALSE,"장축";#N/A,#N/A,FALSE,"4WD"}</definedName>
    <definedName name="CAE해석" localSheetId="23" hidden="1">{#N/A,#N/A,FALSE,"단축1";#N/A,#N/A,FALSE,"단축2";#N/A,#N/A,FALSE,"단축3";#N/A,#N/A,FALSE,"장축";#N/A,#N/A,FALSE,"4WD"}</definedName>
    <definedName name="CAE해석" localSheetId="24" hidden="1">{#N/A,#N/A,FALSE,"단축1";#N/A,#N/A,FALSE,"단축2";#N/A,#N/A,FALSE,"단축3";#N/A,#N/A,FALSE,"장축";#N/A,#N/A,FALSE,"4WD"}</definedName>
    <definedName name="CAE해석" localSheetId="13" hidden="1">{#N/A,#N/A,FALSE,"단축1";#N/A,#N/A,FALSE,"단축2";#N/A,#N/A,FALSE,"단축3";#N/A,#N/A,FALSE,"장축";#N/A,#N/A,FALSE,"4WD"}</definedName>
    <definedName name="CAE해석" localSheetId="17" hidden="1">{#N/A,#N/A,FALSE,"단축1";#N/A,#N/A,FALSE,"단축2";#N/A,#N/A,FALSE,"단축3";#N/A,#N/A,FALSE,"장축";#N/A,#N/A,FALSE,"4WD"}</definedName>
    <definedName name="CAE해석" localSheetId="16" hidden="1">{#N/A,#N/A,FALSE,"단축1";#N/A,#N/A,FALSE,"단축2";#N/A,#N/A,FALSE,"단축3";#N/A,#N/A,FALSE,"장축";#N/A,#N/A,FALSE,"4WD"}</definedName>
    <definedName name="CAE해석" hidden="1">{#N/A,#N/A,FALSE,"단축1";#N/A,#N/A,FALSE,"단축2";#N/A,#N/A,FALSE,"단축3";#N/A,#N/A,FALSE,"장축";#N/A,#N/A,FALSE,"4WD"}</definedName>
    <definedName name="CALC_SOURCING" localSheetId="13">[33]B!$C$16</definedName>
    <definedName name="CALC_SOURCING">[34]B!$C$16</definedName>
    <definedName name="Campaign1" localSheetId="13">OFFSET(#REF!, 0, 0, COUNTA(#REF!), 1)</definedName>
    <definedName name="Campaign1">OFFSET(#REF!, 0, 0, COUNTA(#REF!), 1)</definedName>
    <definedName name="Campaign2">OFFSET(#REF!, 0, 0, COUNTA(#REF!), 1)</definedName>
    <definedName name="Campaign3">OFFSET(#REF!, 0, 0, COUNTA(#REF!), 1)</definedName>
    <definedName name="Campaign4">OFFSET(#REF!, 0, 0, COUNTA(#REF!), 1)</definedName>
    <definedName name="Campaign5">OFFSET(#REF!, 0, 0, COUNTA(#REF!), 1)</definedName>
    <definedName name="CampaignList">OFFSET(#REF!, 0, 0, 5-COUNT(#REF!), 1)</definedName>
    <definedName name="CanF16" localSheetId="13">#REF!</definedName>
    <definedName name="CanF16">#REF!</definedName>
    <definedName name="CanF17" localSheetId="13">#REF!</definedName>
    <definedName name="CanF17">#REF!</definedName>
    <definedName name="CanF19" localSheetId="13">#REF!</definedName>
    <definedName name="CanF19">#REF!</definedName>
    <definedName name="CanF21">#REF!</definedName>
    <definedName name="CanF23">#REF!</definedName>
    <definedName name="CanF25">#REF!</definedName>
    <definedName name="CanF26">#REF!</definedName>
    <definedName name="CanF27">#REF!</definedName>
    <definedName name="CanF28">#REF!</definedName>
    <definedName name="CanF30">#REF!</definedName>
    <definedName name="CanF31">#REF!</definedName>
    <definedName name="CanF32">#REF!</definedName>
    <definedName name="CanF33">#REF!</definedName>
    <definedName name="CanF34">#REF!</definedName>
    <definedName name="CanF35">#REF!</definedName>
    <definedName name="CanF36">#REF!</definedName>
    <definedName name="CanF37">#REF!</definedName>
    <definedName name="CanF39">#REF!</definedName>
    <definedName name="CanF41">#REF!</definedName>
    <definedName name="CanF43">#REF!</definedName>
    <definedName name="CanF44">#REF!</definedName>
    <definedName name="CanF45">#REF!</definedName>
    <definedName name="CanF46">#REF!</definedName>
    <definedName name="CanF47">#REF!</definedName>
    <definedName name="CanF48">#REF!</definedName>
    <definedName name="CanF49">#REF!</definedName>
    <definedName name="CanF51">#REF!</definedName>
    <definedName name="CanF52">#REF!</definedName>
    <definedName name="CanF53">#REF!</definedName>
    <definedName name="CanF54">#REF!</definedName>
    <definedName name="CanF56">#REF!</definedName>
    <definedName name="CanF57">#REF!</definedName>
    <definedName name="CanF59">#REF!</definedName>
    <definedName name="CanF61">#REF!</definedName>
    <definedName name="CanF62">#REF!</definedName>
    <definedName name="CanF67">#REF!</definedName>
    <definedName name="CanF68">#REF!</definedName>
    <definedName name="CanF69">#REF!</definedName>
    <definedName name="CanF70">#REF!</definedName>
    <definedName name="CanF71">#REF!</definedName>
    <definedName name="CanF73">#REF!</definedName>
    <definedName name="CanV16">#REF!</definedName>
    <definedName name="CanV17">#REF!</definedName>
    <definedName name="CanV19">#REF!</definedName>
    <definedName name="CanV21">#REF!</definedName>
    <definedName name="CanV23">#REF!</definedName>
    <definedName name="CanV24">#REF!</definedName>
    <definedName name="CanV25">#REF!</definedName>
    <definedName name="CanV26">#REF!</definedName>
    <definedName name="CanV27">#REF!</definedName>
    <definedName name="CanV28">#REF!</definedName>
    <definedName name="CanV30">#REF!</definedName>
    <definedName name="CanV31">#REF!</definedName>
    <definedName name="CanV32">#REF!</definedName>
    <definedName name="CanV33">#REF!</definedName>
    <definedName name="CanV34">#REF!</definedName>
    <definedName name="CanV35">#REF!</definedName>
    <definedName name="CanV36">#REF!</definedName>
    <definedName name="CanV37">#REF!</definedName>
    <definedName name="CanV39">#REF!</definedName>
    <definedName name="CanV41">#REF!</definedName>
    <definedName name="CanV43">#REF!</definedName>
    <definedName name="CanV44">#REF!</definedName>
    <definedName name="CanV45">#REF!</definedName>
    <definedName name="CanV46">#REF!</definedName>
    <definedName name="CanV47">#REF!</definedName>
    <definedName name="CanV48">#REF!</definedName>
    <definedName name="CanV49">#REF!</definedName>
    <definedName name="CanV51">#REF!</definedName>
    <definedName name="CanV52">#REF!</definedName>
    <definedName name="CanV53">#REF!</definedName>
    <definedName name="CanV54">#REF!</definedName>
    <definedName name="CanV56">#REF!</definedName>
    <definedName name="CanV57">#REF!</definedName>
    <definedName name="CanV59">#REF!</definedName>
    <definedName name="CanV60">#REF!</definedName>
    <definedName name="CanV61">#REF!</definedName>
    <definedName name="CanV62">#REF!</definedName>
    <definedName name="CanV66">#REF!</definedName>
    <definedName name="CanV67">#REF!</definedName>
    <definedName name="CanV68">#REF!</definedName>
    <definedName name="CanV69">#REF!</definedName>
    <definedName name="CanV70">#REF!</definedName>
    <definedName name="CanV71">#REF!</definedName>
    <definedName name="CanV73">#REF!</definedName>
    <definedName name="CANVAS">#REF!</definedName>
    <definedName name="CAPA9798" localSheetId="15" hidden="1">{#N/A,#N/A,FALSE,"P.C.B"}</definedName>
    <definedName name="CAPA9798" localSheetId="11" hidden="1">{#N/A,#N/A,FALSE,"P.C.B"}</definedName>
    <definedName name="CAPA9798" localSheetId="14" hidden="1">{#N/A,#N/A,FALSE,"P.C.B"}</definedName>
    <definedName name="CAPA9798" localSheetId="18" hidden="1">{#N/A,#N/A,FALSE,"P.C.B"}</definedName>
    <definedName name="CAPA9798" localSheetId="19" hidden="1">{#N/A,#N/A,FALSE,"P.C.B"}</definedName>
    <definedName name="CAPA9798" localSheetId="20" hidden="1">{#N/A,#N/A,FALSE,"P.C.B"}</definedName>
    <definedName name="CAPA9798" localSheetId="21" hidden="1">{#N/A,#N/A,FALSE,"P.C.B"}</definedName>
    <definedName name="CAPA9798" localSheetId="22" hidden="1">{#N/A,#N/A,FALSE,"P.C.B"}</definedName>
    <definedName name="CAPA9798" localSheetId="23" hidden="1">{#N/A,#N/A,FALSE,"P.C.B"}</definedName>
    <definedName name="CAPA9798" localSheetId="24" hidden="1">{#N/A,#N/A,FALSE,"P.C.B"}</definedName>
    <definedName name="CAPA9798" localSheetId="13" hidden="1">{#N/A,#N/A,FALSE,"P.C.B"}</definedName>
    <definedName name="CAPA9798" localSheetId="17" hidden="1">{#N/A,#N/A,FALSE,"P.C.B"}</definedName>
    <definedName name="CAPA9798" localSheetId="16" hidden="1">{#N/A,#N/A,FALSE,"P.C.B"}</definedName>
    <definedName name="CAPA9798" hidden="1">{#N/A,#N/A,FALSE,"P.C.B"}</definedName>
    <definedName name="CAPCY">[23]L!$I$6:$I$13</definedName>
    <definedName name="CAPCY_1">[23]L!$L$6:$L$13</definedName>
    <definedName name="CAPCY_2">[23]L!$O$6:$O$13</definedName>
    <definedName name="CAPREV" localSheetId="13">#REF!</definedName>
    <definedName name="CAPREV">#REF!</definedName>
    <definedName name="CATEGORY">#N/A</definedName>
    <definedName name="CATG" localSheetId="13">#REF!</definedName>
    <definedName name="CATG">#REF!</definedName>
    <definedName name="CATGDISCOUNT" localSheetId="13">#REF!</definedName>
    <definedName name="CATGDISCOUNT">#REF!</definedName>
    <definedName name="CAUNAPCY" localSheetId="13">#REF!</definedName>
    <definedName name="CAUNAPCY">#REF!</definedName>
    <definedName name="CAUNAPCY_1">#REF!</definedName>
    <definedName name="CAUNAPCY_2">#REF!</definedName>
    <definedName name="CB">#REF!</definedName>
    <definedName name="CBD_j">#REF!</definedName>
    <definedName name="CBD_k">#REF!</definedName>
    <definedName name="CBYND">[23]L!$U$6:$U$13</definedName>
    <definedName name="CC" localSheetId="13">#REF!</definedName>
    <definedName name="CC">#REF!</definedName>
    <definedName name="CCC"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13">[30]내역서!#REF!</definedName>
    <definedName name="CCC"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AE" localSheetId="13">#REF!</definedName>
    <definedName name="CCCAE">#REF!</definedName>
    <definedName name="cccc" localSheetId="15" hidden="1">#REF!</definedName>
    <definedName name="cccc" localSheetId="24" hidden="1">#REF!</definedName>
    <definedName name="cccc" localSheetId="17" hidden="1">#REF!</definedName>
    <definedName name="cccc" hidden="1">#REF!</definedName>
    <definedName name="CCLass">#REF!</definedName>
    <definedName name="CCTV" localSheetId="15" hidden="1">{#N/A,#N/A,FALSE,"전력간선"}</definedName>
    <definedName name="CCTV" localSheetId="18" hidden="1">{#N/A,#N/A,FALSE,"전력간선"}</definedName>
    <definedName name="CCTV" localSheetId="19" hidden="1">{#N/A,#N/A,FALSE,"전력간선"}</definedName>
    <definedName name="CCTV" localSheetId="20" hidden="1">{#N/A,#N/A,FALSE,"전력간선"}</definedName>
    <definedName name="CCTV" localSheetId="21" hidden="1">{#N/A,#N/A,FALSE,"전력간선"}</definedName>
    <definedName name="CCTV" localSheetId="22" hidden="1">{#N/A,#N/A,FALSE,"전력간선"}</definedName>
    <definedName name="CCTV" localSheetId="23" hidden="1">{#N/A,#N/A,FALSE,"전력간선"}</definedName>
    <definedName name="CCTV" localSheetId="24" hidden="1">{#N/A,#N/A,FALSE,"전력간선"}</definedName>
    <definedName name="CCTV" localSheetId="13" hidden="1">{#N/A,#N/A,FALSE,"전력간선"}</definedName>
    <definedName name="CCTV" localSheetId="17" hidden="1">{#N/A,#N/A,FALSE,"전력간선"}</definedName>
    <definedName name="CCTV" localSheetId="16" hidden="1">{#N/A,#N/A,FALSE,"전력간선"}</definedName>
    <definedName name="CCTV" hidden="1">{#N/A,#N/A,FALSE,"전력간선"}</definedName>
    <definedName name="cde" localSheetId="13">#REF!</definedName>
    <definedName name="cde">#REF!</definedName>
    <definedName name="Centralfee" localSheetId="13">#REF!</definedName>
    <definedName name="Centralfee">#REF!</definedName>
    <definedName name="CG">#N/A</definedName>
    <definedName name="cgmh" localSheetId="15" hidden="1">{"'용역비'!$A$4:$C$8"}</definedName>
    <definedName name="cgmh" localSheetId="11" hidden="1">{"'용역비'!$A$4:$C$8"}</definedName>
    <definedName name="cgmh" localSheetId="14" hidden="1">{"'용역비'!$A$4:$C$8"}</definedName>
    <definedName name="cgmh" localSheetId="18" hidden="1">{"'용역비'!$A$4:$C$8"}</definedName>
    <definedName name="cgmh" localSheetId="19" hidden="1">{"'용역비'!$A$4:$C$8"}</definedName>
    <definedName name="cgmh" localSheetId="20" hidden="1">{"'용역비'!$A$4:$C$8"}</definedName>
    <definedName name="cgmh" localSheetId="21" hidden="1">{"'용역비'!$A$4:$C$8"}</definedName>
    <definedName name="cgmh" localSheetId="22" hidden="1">{"'용역비'!$A$4:$C$8"}</definedName>
    <definedName name="cgmh" localSheetId="23" hidden="1">{"'용역비'!$A$4:$C$8"}</definedName>
    <definedName name="cgmh" localSheetId="24" hidden="1">{"'용역비'!$A$4:$C$8"}</definedName>
    <definedName name="cgmh" localSheetId="13" hidden="1">{"'용역비'!$A$4:$C$8"}</definedName>
    <definedName name="cgmh" localSheetId="17" hidden="1">{"'용역비'!$A$4:$C$8"}</definedName>
    <definedName name="cgmh" localSheetId="16" hidden="1">{"'용역비'!$A$4:$C$8"}</definedName>
    <definedName name="cgmh" hidden="1">{"'용역비'!$A$4:$C$8"}</definedName>
    <definedName name="cgv">#REF!</definedName>
    <definedName name="CHANG" localSheetId="15" hidden="1">{#N/A,#N/A,FALSE,"P.C.B"}</definedName>
    <definedName name="CHANG" localSheetId="11" hidden="1">{#N/A,#N/A,FALSE,"P.C.B"}</definedName>
    <definedName name="CHANG" localSheetId="14" hidden="1">{#N/A,#N/A,FALSE,"P.C.B"}</definedName>
    <definedName name="CHANG" localSheetId="18" hidden="1">{#N/A,#N/A,FALSE,"P.C.B"}</definedName>
    <definedName name="CHANG" localSheetId="19" hidden="1">{#N/A,#N/A,FALSE,"P.C.B"}</definedName>
    <definedName name="CHANG" localSheetId="20" hidden="1">{#N/A,#N/A,FALSE,"P.C.B"}</definedName>
    <definedName name="CHANG" localSheetId="21" hidden="1">{#N/A,#N/A,FALSE,"P.C.B"}</definedName>
    <definedName name="CHANG" localSheetId="22" hidden="1">{#N/A,#N/A,FALSE,"P.C.B"}</definedName>
    <definedName name="CHANG" localSheetId="23" hidden="1">{#N/A,#N/A,FALSE,"P.C.B"}</definedName>
    <definedName name="CHANG" localSheetId="24" hidden="1">{#N/A,#N/A,FALSE,"P.C.B"}</definedName>
    <definedName name="CHANG" localSheetId="13" hidden="1">{#N/A,#N/A,FALSE,"P.C.B"}</definedName>
    <definedName name="CHANG" localSheetId="17" hidden="1">{#N/A,#N/A,FALSE,"P.C.B"}</definedName>
    <definedName name="CHANG" localSheetId="16" hidden="1">{#N/A,#N/A,FALSE,"P.C.B"}</definedName>
    <definedName name="CHANG" hidden="1">{#N/A,#N/A,FALSE,"P.C.B"}</definedName>
    <definedName name="chauffeur" localSheetId="13">#REF!</definedName>
    <definedName name="chauffeur">#REF!</definedName>
    <definedName name="chd" localSheetId="13">[59]직노!#REF!</definedName>
    <definedName name="chd">[60]직노!#REF!</definedName>
    <definedName name="CHECK150" localSheetId="13">#REF!</definedName>
    <definedName name="CHECK150">#REF!</definedName>
    <definedName name="CHECK25" localSheetId="13">#REF!</definedName>
    <definedName name="CHECK25">#REF!</definedName>
    <definedName name="CheckBoxCol" localSheetId="13">#REF!</definedName>
    <definedName name="CheckBoxCol">#REF!</definedName>
    <definedName name="CHECKCONTENTS" localSheetId="13">[33]B!$C$96</definedName>
    <definedName name="CHECKCONTENTS">[34]B!$C$96</definedName>
    <definedName name="CHECKPOINT" localSheetId="13">#REF!</definedName>
    <definedName name="CHECKPOINT">#REF!</definedName>
    <definedName name="china" localSheetId="13">#REF!</definedName>
    <definedName name="china">#REF!</definedName>
    <definedName name="chkg" localSheetId="13">#REF!</definedName>
    <definedName name="chkg">#REF!</definedName>
    <definedName name="CHO">#N/A</definedName>
    <definedName name="ci" localSheetId="15" hidden="1">{#N/A,#N/A,FALSE,"단축1";#N/A,#N/A,FALSE,"단축2";#N/A,#N/A,FALSE,"단축3";#N/A,#N/A,FALSE,"장축";#N/A,#N/A,FALSE,"4WD"}</definedName>
    <definedName name="ci" localSheetId="18" hidden="1">{#N/A,#N/A,FALSE,"단축1";#N/A,#N/A,FALSE,"단축2";#N/A,#N/A,FALSE,"단축3";#N/A,#N/A,FALSE,"장축";#N/A,#N/A,FALSE,"4WD"}</definedName>
    <definedName name="ci" localSheetId="19" hidden="1">{#N/A,#N/A,FALSE,"단축1";#N/A,#N/A,FALSE,"단축2";#N/A,#N/A,FALSE,"단축3";#N/A,#N/A,FALSE,"장축";#N/A,#N/A,FALSE,"4WD"}</definedName>
    <definedName name="ci" localSheetId="20" hidden="1">{#N/A,#N/A,FALSE,"단축1";#N/A,#N/A,FALSE,"단축2";#N/A,#N/A,FALSE,"단축3";#N/A,#N/A,FALSE,"장축";#N/A,#N/A,FALSE,"4WD"}</definedName>
    <definedName name="ci" localSheetId="21" hidden="1">{#N/A,#N/A,FALSE,"단축1";#N/A,#N/A,FALSE,"단축2";#N/A,#N/A,FALSE,"단축3";#N/A,#N/A,FALSE,"장축";#N/A,#N/A,FALSE,"4WD"}</definedName>
    <definedName name="ci" localSheetId="22" hidden="1">{#N/A,#N/A,FALSE,"단축1";#N/A,#N/A,FALSE,"단축2";#N/A,#N/A,FALSE,"단축3";#N/A,#N/A,FALSE,"장축";#N/A,#N/A,FALSE,"4WD"}</definedName>
    <definedName name="ci" localSheetId="23" hidden="1">{#N/A,#N/A,FALSE,"단축1";#N/A,#N/A,FALSE,"단축2";#N/A,#N/A,FALSE,"단축3";#N/A,#N/A,FALSE,"장축";#N/A,#N/A,FALSE,"4WD"}</definedName>
    <definedName name="ci" localSheetId="24" hidden="1">{#N/A,#N/A,FALSE,"단축1";#N/A,#N/A,FALSE,"단축2";#N/A,#N/A,FALSE,"단축3";#N/A,#N/A,FALSE,"장축";#N/A,#N/A,FALSE,"4WD"}</definedName>
    <definedName name="ci" localSheetId="13" hidden="1">{#N/A,#N/A,FALSE,"단축1";#N/A,#N/A,FALSE,"단축2";#N/A,#N/A,FALSE,"단축3";#N/A,#N/A,FALSE,"장축";#N/A,#N/A,FALSE,"4WD"}</definedName>
    <definedName name="ci" localSheetId="17" hidden="1">{#N/A,#N/A,FALSE,"단축1";#N/A,#N/A,FALSE,"단축2";#N/A,#N/A,FALSE,"단축3";#N/A,#N/A,FALSE,"장축";#N/A,#N/A,FALSE,"4WD"}</definedName>
    <definedName name="ci" localSheetId="16" hidden="1">{#N/A,#N/A,FALSE,"단축1";#N/A,#N/A,FALSE,"단축2";#N/A,#N/A,FALSE,"단축3";#N/A,#N/A,FALSE,"장축";#N/A,#N/A,FALSE,"4WD"}</definedName>
    <definedName name="ci" hidden="1">{#N/A,#N/A,FALSE,"단축1";#N/A,#N/A,FALSE,"단축2";#N/A,#N/A,FALSE,"단축3";#N/A,#N/A,FALSE,"장축";#N/A,#N/A,FALSE,"4WD"}</definedName>
    <definedName name="ciperiod" localSheetId="13">#REF!</definedName>
    <definedName name="ciperiod">#REF!</definedName>
    <definedName name="ciwacc" localSheetId="13">#REF!</definedName>
    <definedName name="ciwacc">#REF!</definedName>
    <definedName name="CI상" localSheetId="13">#REF!</definedName>
    <definedName name="CI상">#REF!</definedName>
    <definedName name="Classification">#REF!</definedName>
    <definedName name="CLEANUP" localSheetId="13">[33]B!$C$26:$C$32</definedName>
    <definedName name="CLEANUP">[34]B!$C$26:$C$32</definedName>
    <definedName name="CLEAR_AREAS" localSheetId="13">#REF!</definedName>
    <definedName name="CLEAR_AREAS">#REF!</definedName>
    <definedName name="CLEAR_DEPR_AGAIN" localSheetId="13">#REF!</definedName>
    <definedName name="CLEAR_DEPR_AGAIN">#REF!</definedName>
    <definedName name="ClearC">[61]!NO</definedName>
    <definedName name="ClearD">[61]!NO</definedName>
    <definedName name="ClearG">[61]!NO</definedName>
    <definedName name="ClearP">[61]!NO</definedName>
    <definedName name="client" localSheetId="13">#REF!</definedName>
    <definedName name="client">#REF!</definedName>
    <definedName name="CLIENT_NAME" localSheetId="13">#REF!</definedName>
    <definedName name="CLIENT_NAME">#REF!</definedName>
    <definedName name="Close_Library" localSheetId="13">#REF!</definedName>
    <definedName name="Close_Library">#REF!</definedName>
    <definedName name="cloture">#REF!</definedName>
    <definedName name="CM">#REF!</definedName>
    <definedName name="CMD_j">#REF!</definedName>
    <definedName name="CMD_k">#REF!</definedName>
    <definedName name="cnyfirm0809">#REF!</definedName>
    <definedName name="cnyoct">#REF!</definedName>
    <definedName name="co">#REF!</definedName>
    <definedName name="code">#REF!</definedName>
    <definedName name="CODEPRNT">#REF!</definedName>
    <definedName name="CODETABL">#REF!</definedName>
    <definedName name="coefficient">#REF!</definedName>
    <definedName name="coefficient2">#REF!</definedName>
    <definedName name="colx1">#REF!</definedName>
    <definedName name="colx10">#REF!</definedName>
    <definedName name="colx11">#REF!</definedName>
    <definedName name="colx12">#REF!</definedName>
    <definedName name="colx13">#REF!</definedName>
    <definedName name="colx14">#REF!</definedName>
    <definedName name="colx15">#REF!</definedName>
    <definedName name="colx16">#REF!</definedName>
    <definedName name="colx17">#REF!</definedName>
    <definedName name="colx2">#REF!</definedName>
    <definedName name="colx3">#REF!</definedName>
    <definedName name="colx4">#REF!</definedName>
    <definedName name="colx5">#REF!</definedName>
    <definedName name="colx6">#N/A</definedName>
    <definedName name="colx7">#N/A</definedName>
    <definedName name="colx8" localSheetId="13">#REF!</definedName>
    <definedName name="colx8">#REF!</definedName>
    <definedName name="colx9" localSheetId="13">#REF!</definedName>
    <definedName name="colx9">#REF!</definedName>
    <definedName name="COMB" localSheetId="13">#REF!</definedName>
    <definedName name="COMB">#REF!</definedName>
    <definedName name="commentaire">#REF!</definedName>
    <definedName name="commission">#REF!</definedName>
    <definedName name="COMMIT">#REF!</definedName>
    <definedName name="COMMITP">#REF!</definedName>
    <definedName name="COMPANY">#N/A</definedName>
    <definedName name="Comptant" localSheetId="13">#REF!</definedName>
    <definedName name="Comptant">#REF!</definedName>
    <definedName name="CONC">#N/A</definedName>
    <definedName name="CONS_Create_Years_Names" localSheetId="13">#REF!</definedName>
    <definedName name="CONS_Create_Years_Names">#REF!</definedName>
    <definedName name="CONS_Define_Years_Neg" localSheetId="13">#REF!</definedName>
    <definedName name="CONS_Define_Years_Neg">#REF!</definedName>
    <definedName name="CONS_Define_Years_Pos" localSheetId="13">#REF!</definedName>
    <definedName name="CONS_Define_Years_Pos">#REF!</definedName>
    <definedName name="copyarea">#REF!</definedName>
    <definedName name="cost">#REF!</definedName>
    <definedName name="CostCentre">'[62]IO&amp;GL'!$G$2:$G$12</definedName>
    <definedName name="costs" localSheetId="13">#REF!</definedName>
    <definedName name="costs">#REF!</definedName>
    <definedName name="COSTT" localSheetId="15" hidden="1">#REF!</definedName>
    <definedName name="COSTT" localSheetId="11" hidden="1">#REF!</definedName>
    <definedName name="COSTT" localSheetId="14" hidden="1">#REF!</definedName>
    <definedName name="COSTT" localSheetId="24" hidden="1">#REF!</definedName>
    <definedName name="COSTT" localSheetId="17" hidden="1">#REF!</definedName>
    <definedName name="COSTT" localSheetId="16" hidden="1">#REF!</definedName>
    <definedName name="COSTT" hidden="1">#REF!</definedName>
    <definedName name="COUNTER">'[63]PRC-TV (0)'!#REF!</definedName>
    <definedName name="Countries">[64]Values!$G$1:$G$234</definedName>
    <definedName name="CO상" localSheetId="13">#REF!</definedName>
    <definedName name="CO상">#REF!</definedName>
    <definedName name="CPC_1" localSheetId="13">#REF!</definedName>
    <definedName name="CPC_1">#REF!</definedName>
    <definedName name="CPC_POIs" localSheetId="13">#REF!</definedName>
    <definedName name="CPC_POIs">#REF!</definedName>
    <definedName name="CPM_1">#REF!</definedName>
    <definedName name="CPREV">[23]L!$T$6:$T$13</definedName>
    <definedName name="CreatCanF" localSheetId="13">#REF!</definedName>
    <definedName name="CreatCanF">#REF!</definedName>
    <definedName name="CreatCanV" localSheetId="13">#REF!</definedName>
    <definedName name="CreatCanV">#REF!</definedName>
    <definedName name="CreatCur" localSheetId="13">#REF!</definedName>
    <definedName name="CreatCur">#REF!</definedName>
    <definedName name="Create_CanV_Avgs">#REF!</definedName>
    <definedName name="Create_Cur_Avgs">#REF!</definedName>
    <definedName name="Create_Ini_Avgs">#REF!</definedName>
    <definedName name="Create_Years_Names_98">#REF!</definedName>
    <definedName name="CreatIni">#REF!</definedName>
    <definedName name="CreativeType" localSheetId="13">[56]Lists!$E$1:$E$9</definedName>
    <definedName name="CreativeType">[57]Lists!$E$1:$E$9</definedName>
    <definedName name="CreatY_107" localSheetId="13">#REF!</definedName>
    <definedName name="CreatY_107">#REF!</definedName>
    <definedName name="CreatY_148" localSheetId="13">#REF!</definedName>
    <definedName name="CreatY_148">#REF!</definedName>
    <definedName name="CreatY_214" localSheetId="13">#REF!</definedName>
    <definedName name="CreatY_214">#REF!</definedName>
    <definedName name="CreatY_252">#REF!</definedName>
    <definedName name="CreatY_268">#REF!</definedName>
    <definedName name="CreatY_355">#REF!</definedName>
    <definedName name="CreatY_379">#REF!</definedName>
    <definedName name="CreatY_496">#REF!</definedName>
    <definedName name="CreatY_585">#REF!</definedName>
    <definedName name="CreatY_6">#REF!</definedName>
    <definedName name="CreatY_631">#REF!</definedName>
    <definedName name="CreatY_76">#REF!</definedName>
    <definedName name="CreatY_8">#REF!</definedName>
    <definedName name="CreatY_85">#REF!</definedName>
    <definedName name="CreatY_91">#REF!</definedName>
    <definedName name="_xlnm.Criteria">#REF!</definedName>
    <definedName name="Criteria_MI">#REF!</definedName>
    <definedName name="csDesignMode">1</definedName>
    <definedName name="CSE" localSheetId="13">[65]!BlankMacro1</definedName>
    <definedName name="CSE">[65]!BlankMacro1</definedName>
    <definedName name="csn" localSheetId="13">#REF!</definedName>
    <definedName name="csn">#REF!</definedName>
    <definedName name="CTC" localSheetId="13">#REF!</definedName>
    <definedName name="CTC">#REF!</definedName>
    <definedName name="CUNAPCY">[23]L!$J$6:$J$13</definedName>
    <definedName name="CUNAPCY_1">[23]L!$M$6:$M$13</definedName>
    <definedName name="CUNAPCY_2">[23]L!$P$6:$P$13</definedName>
    <definedName name="CUNDAPCY">[23]L!$AD$6:$AD$13</definedName>
    <definedName name="CUNDAPCY_1">[23]L!$AG$6:$AG$13</definedName>
    <definedName name="CUNDAPCY_2">[23]L!$AJ$6:$AJ$13</definedName>
    <definedName name="CUNDUNAPCY">[23]L!$AE$6:$AE$13</definedName>
    <definedName name="CUNDUNAPCY_1">[23]L!$AH$6:$AH$13</definedName>
    <definedName name="CUNDUNAPCY_2">[23]L!$AK$6:$AK$13</definedName>
    <definedName name="CUR">'[48]05110'!#REF!</definedName>
    <definedName name="cvc" localSheetId="15" hidden="1">#REF!</definedName>
    <definedName name="cvc" localSheetId="11" hidden="1">#REF!</definedName>
    <definedName name="cvc" localSheetId="14" hidden="1">#REF!</definedName>
    <definedName name="cvc" localSheetId="18" hidden="1">#REF!</definedName>
    <definedName name="cvc" localSheetId="19" hidden="1">#REF!</definedName>
    <definedName name="cvc" localSheetId="20" hidden="1">#REF!</definedName>
    <definedName name="cvc" localSheetId="21" hidden="1">#REF!</definedName>
    <definedName name="cvc" localSheetId="22" hidden="1">#REF!</definedName>
    <definedName name="cvc" localSheetId="23" hidden="1">#REF!</definedName>
    <definedName name="cvc" localSheetId="24" hidden="1">#REF!</definedName>
    <definedName name="cvc" localSheetId="13" hidden="1">#REF!</definedName>
    <definedName name="cvc" localSheetId="17" hidden="1">#REF!</definedName>
    <definedName name="cvc" localSheetId="16" hidden="1">#REF!</definedName>
    <definedName name="cvc" hidden="1">#REF!</definedName>
    <definedName name="CWE">#REF!</definedName>
    <definedName name="cxz">#REF!</definedName>
    <definedName name="CY">[23]J!$AY$3:$BJ$8</definedName>
    <definedName name="CY_1">[23]J!$BL$3:$BS$8</definedName>
    <definedName name="CY_2">[23]J!$BV$3:$CC$8</definedName>
    <definedName name="d" localSheetId="13">#REF!</definedName>
    <definedName name="d">#REF!</definedName>
    <definedName name="d65469787941531" localSheetId="13">#REF!</definedName>
    <definedName name="d65469787941531">#REF!</definedName>
    <definedName name="DA">#N/A</definedName>
    <definedName name="daa" localSheetId="15" hidden="1">#REF!</definedName>
    <definedName name="daa" localSheetId="18" hidden="1">#REF!</definedName>
    <definedName name="daa" localSheetId="19" hidden="1">#REF!</definedName>
    <definedName name="daa" localSheetId="20" hidden="1">#REF!</definedName>
    <definedName name="daa" localSheetId="21" hidden="1">#REF!</definedName>
    <definedName name="daa" localSheetId="22" hidden="1">#REF!</definedName>
    <definedName name="daa" localSheetId="23" hidden="1">#REF!</definedName>
    <definedName name="daa" localSheetId="24" hidden="1">#REF!</definedName>
    <definedName name="daa" localSheetId="13" hidden="1">#REF!</definedName>
    <definedName name="daa" localSheetId="17" hidden="1">#REF!</definedName>
    <definedName name="daa" hidden="1">#REF!</definedName>
    <definedName name="DACM">#REF!</definedName>
    <definedName name="dafaf" localSheetId="15" hidden="1">{#N/A,#N/A,FALSE,"전력간선"}</definedName>
    <definedName name="dafaf" localSheetId="18" hidden="1">{#N/A,#N/A,FALSE,"전력간선"}</definedName>
    <definedName name="dafaf" localSheetId="19" hidden="1">{#N/A,#N/A,FALSE,"전력간선"}</definedName>
    <definedName name="dafaf" localSheetId="20" hidden="1">{#N/A,#N/A,FALSE,"전력간선"}</definedName>
    <definedName name="dafaf" localSheetId="21" hidden="1">{#N/A,#N/A,FALSE,"전력간선"}</definedName>
    <definedName name="dafaf" localSheetId="22" hidden="1">{#N/A,#N/A,FALSE,"전력간선"}</definedName>
    <definedName name="dafaf" localSheetId="23" hidden="1">{#N/A,#N/A,FALSE,"전력간선"}</definedName>
    <definedName name="dafaf" localSheetId="24" hidden="1">{#N/A,#N/A,FALSE,"전력간선"}</definedName>
    <definedName name="dafaf" localSheetId="13" hidden="1">{#N/A,#N/A,FALSE,"전력간선"}</definedName>
    <definedName name="dafaf" localSheetId="17" hidden="1">{#N/A,#N/A,FALSE,"전력간선"}</definedName>
    <definedName name="dafaf" localSheetId="16" hidden="1">{#N/A,#N/A,FALSE,"전력간선"}</definedName>
    <definedName name="dafaf" hidden="1">{#N/A,#N/A,FALSE,"전력간선"}</definedName>
    <definedName name="DAMPER" localSheetId="13">#REF!</definedName>
    <definedName name="DAMPER">#REF!</definedName>
    <definedName name="DAN_S">#N/A</definedName>
    <definedName name="DANWI">#N/A</definedName>
    <definedName name="darag" localSheetId="13">[66]엔미즈_코리아!$A$2:$AA$38</definedName>
    <definedName name="darag">[67]엔미즈_코리아!$A$2:$AA$38</definedName>
    <definedName name="DAS" localSheetId="13">#REF!</definedName>
    <definedName name="DAS">#REF!</definedName>
    <definedName name="DASASD" localSheetId="13">[38]등록자료!$F$3:$F$52</definedName>
    <definedName name="DASASD">[39]등록자료!$F$3:$F$52</definedName>
    <definedName name="dasdfadfad" localSheetId="15" hidden="1">#REF!</definedName>
    <definedName name="dasdfadfad" localSheetId="18" hidden="1">#REF!</definedName>
    <definedName name="dasdfadfad" localSheetId="19" hidden="1">#REF!</definedName>
    <definedName name="dasdfadfad" localSheetId="20" hidden="1">#REF!</definedName>
    <definedName name="dasdfadfad" localSheetId="21" hidden="1">#REF!</definedName>
    <definedName name="dasdfadfad" localSheetId="22" hidden="1">#REF!</definedName>
    <definedName name="dasdfadfad" localSheetId="23" hidden="1">#REF!</definedName>
    <definedName name="dasdfadfad" localSheetId="24" hidden="1">#REF!</definedName>
    <definedName name="dasdfadfad" localSheetId="13" hidden="1">#REF!</definedName>
    <definedName name="dasdfadfad" localSheetId="17" hidden="1">#REF!</definedName>
    <definedName name="dasdfadfad" hidden="1">#REF!</definedName>
    <definedName name="dasfadsf" localSheetId="13">'[42]#REF!'!#REF!</definedName>
    <definedName name="dasfadsf">'[42]#REF!'!#REF!</definedName>
    <definedName name="dasfsd" localSheetId="13">'[42]#REF!'!#REF!</definedName>
    <definedName name="dasfsd">'[42]#REF!'!#REF!</definedName>
    <definedName name="data" localSheetId="13">#REF!</definedName>
    <definedName name="data">#REF!</definedName>
    <definedName name="DATA_CONTROL_SYSTEM" localSheetId="13">#REF!</definedName>
    <definedName name="DATA_CONTROL_SYSTEM">#REF!</definedName>
    <definedName name="DATA00001" localSheetId="13">#REF!</definedName>
    <definedName name="DATA00001">#REF!</definedName>
    <definedName name="DATA00002">#REF!</definedName>
    <definedName name="DATA00003">#REF!</definedName>
    <definedName name="DATA00004">#REF!</definedName>
    <definedName name="DATA00005">#REF!</definedName>
    <definedName name="DATA00006" localSheetId="13">[68]Ritz_Fabrizio!#REF!</definedName>
    <definedName name="DATA00006">[69]Ritz_Fabrizio!#REF!</definedName>
    <definedName name="DATA00007" localSheetId="13">[68]Ritz_Fabrizio!#REF!</definedName>
    <definedName name="DATA00007">[69]Ritz_Fabrizio!#REF!</definedName>
    <definedName name="DATA00008" localSheetId="13">[68]Ritz_Fabrizio!#REF!</definedName>
    <definedName name="DATA00008">[69]Ritz_Fabrizio!#REF!</definedName>
    <definedName name="DATA00009" localSheetId="13">#REF!</definedName>
    <definedName name="DATA00009">#REF!</definedName>
    <definedName name="DATA00010" localSheetId="13">#REF!</definedName>
    <definedName name="DATA00010">#REF!</definedName>
    <definedName name="DATA00011" localSheetId="13">#REF!</definedName>
    <definedName name="DATA00011">#REF!</definedName>
    <definedName name="DATA00012">#REF!</definedName>
    <definedName name="DATA00013">#REF!</definedName>
    <definedName name="DATA00014">#REF!</definedName>
    <definedName name="DATA00015" localSheetId="13">[68]Ritz_Fabrizio!#REF!</definedName>
    <definedName name="DATA00015">[69]Ritz_Fabrizio!#REF!</definedName>
    <definedName name="DATA00016" localSheetId="13">[68]Ritz_Fabrizio!#REF!</definedName>
    <definedName name="DATA00016">[69]Ritz_Fabrizio!#REF!</definedName>
    <definedName name="DATA00017" localSheetId="13">[68]Ritz_Fabrizio!#REF!</definedName>
    <definedName name="DATA00017">[69]Ritz_Fabrizio!#REF!</definedName>
    <definedName name="DATA00018" localSheetId="13">[68]Ritz_Fabrizio!#REF!</definedName>
    <definedName name="DATA00018">[69]Ritz_Fabrizio!#REF!</definedName>
    <definedName name="DATA00019" localSheetId="13">[68]Ritz_Fabrizio!#REF!</definedName>
    <definedName name="DATA00019">[69]Ritz_Fabrizio!#REF!</definedName>
    <definedName name="DATA00020" localSheetId="13">[68]Ritz_Fabrizio!#REF!</definedName>
    <definedName name="DATA00020">[69]Ritz_Fabrizio!#REF!</definedName>
    <definedName name="DATA00021" localSheetId="13">[68]Ritz_Fabrizio!#REF!</definedName>
    <definedName name="DATA00021">[69]Ritz_Fabrizio!#REF!</definedName>
    <definedName name="DATA00022" localSheetId="13">[68]Ritz_Fabrizio!#REF!</definedName>
    <definedName name="DATA00022">[69]Ritz_Fabrizio!#REF!</definedName>
    <definedName name="DATA00023" localSheetId="13">[68]Ritz_Fabrizio!#REF!</definedName>
    <definedName name="DATA00023">[69]Ritz_Fabrizio!#REF!</definedName>
    <definedName name="DATA00024" localSheetId="13">[68]Ritz_Fabrizio!#REF!</definedName>
    <definedName name="DATA00024">[69]Ritz_Fabrizio!#REF!</definedName>
    <definedName name="DATA00025" localSheetId="13">[68]Ritz_Fabrizio!#REF!</definedName>
    <definedName name="DATA00025">[69]Ritz_Fabrizio!#REF!</definedName>
    <definedName name="DATA00026" localSheetId="13">[68]Ritz_Fabrizio!#REF!</definedName>
    <definedName name="DATA00026">[69]Ritz_Fabrizio!#REF!</definedName>
    <definedName name="DATA00027" localSheetId="13">[68]Ritz_Fabrizio!#REF!</definedName>
    <definedName name="DATA00027">[69]Ritz_Fabrizio!#REF!</definedName>
    <definedName name="DATA00028" localSheetId="13">[68]Ritz_Fabrizio!#REF!</definedName>
    <definedName name="DATA00028">[69]Ritz_Fabrizio!#REF!</definedName>
    <definedName name="DATA00029" localSheetId="13">[68]Ritz_Fabrizio!#REF!</definedName>
    <definedName name="DATA00029">[69]Ritz_Fabrizio!#REF!</definedName>
    <definedName name="DATA00030" localSheetId="13">[68]Ritz_Fabrizio!#REF!</definedName>
    <definedName name="DATA00030">[69]Ritz_Fabrizio!#REF!</definedName>
    <definedName name="DATA00031" localSheetId="13">[68]Ritz_Fabrizio!#REF!</definedName>
    <definedName name="DATA00031">[69]Ritz_Fabrizio!#REF!</definedName>
    <definedName name="DATA00032" localSheetId="13">[68]Ritz_Fabrizio!#REF!</definedName>
    <definedName name="DATA00032">[69]Ritz_Fabrizio!#REF!</definedName>
    <definedName name="DATA00033" localSheetId="13">[68]Ritz_Fabrizio!#REF!</definedName>
    <definedName name="DATA00033">[69]Ritz_Fabrizio!#REF!</definedName>
    <definedName name="DATA00034" localSheetId="13">[68]Ritz_Fabrizio!#REF!</definedName>
    <definedName name="DATA00034">[69]Ritz_Fabrizio!#REF!</definedName>
    <definedName name="DATA00035" localSheetId="13">[68]Ritz_Fabrizio!#REF!</definedName>
    <definedName name="DATA00035">[69]Ritz_Fabrizio!#REF!</definedName>
    <definedName name="DATA00036" localSheetId="13">[68]Ritz_Fabrizio!#REF!</definedName>
    <definedName name="DATA00036">[69]Ritz_Fabrizio!#REF!</definedName>
    <definedName name="DATA00037" localSheetId="13">[68]Ritz_Fabrizio!#REF!</definedName>
    <definedName name="DATA00037">[69]Ritz_Fabrizio!#REF!</definedName>
    <definedName name="DATA00038" localSheetId="13">[68]Ritz_Fabrizio!#REF!</definedName>
    <definedName name="DATA00038">[69]Ritz_Fabrizio!#REF!</definedName>
    <definedName name="DATA00039" localSheetId="13">[68]Ritz_Fabrizio!#REF!</definedName>
    <definedName name="DATA00039">[69]Ritz_Fabrizio!#REF!</definedName>
    <definedName name="DATA00040" localSheetId="13">[68]Ritz_Fabrizio!#REF!</definedName>
    <definedName name="DATA00040">[69]Ritz_Fabrizio!#REF!</definedName>
    <definedName name="DATA00041" localSheetId="13">[68]Ritz_Fabrizio!#REF!</definedName>
    <definedName name="DATA00041">[69]Ritz_Fabrizio!#REF!</definedName>
    <definedName name="DATA00042" localSheetId="13">[68]Ritz_Fabrizio!#REF!</definedName>
    <definedName name="DATA00042">[69]Ritz_Fabrizio!#REF!</definedName>
    <definedName name="DATA00043" localSheetId="13">[68]Ritz_Fabrizio!#REF!</definedName>
    <definedName name="DATA00043">[69]Ritz_Fabrizio!#REF!</definedName>
    <definedName name="DATA00044" localSheetId="13">[68]Ritz_Fabrizio!#REF!</definedName>
    <definedName name="DATA00044">[69]Ritz_Fabrizio!#REF!</definedName>
    <definedName name="DATA00045" localSheetId="13">[68]Ritz_Fabrizio!#REF!</definedName>
    <definedName name="DATA00045">[69]Ritz_Fabrizio!#REF!</definedName>
    <definedName name="DATA00046" localSheetId="13">[68]Ritz_Fabrizio!#REF!</definedName>
    <definedName name="DATA00046">[69]Ritz_Fabrizio!#REF!</definedName>
    <definedName name="DATA00047" localSheetId="13">[68]Ritz_Fabrizio!#REF!</definedName>
    <definedName name="DATA00047">[69]Ritz_Fabrizio!#REF!</definedName>
    <definedName name="DATA00048" localSheetId="13">[68]Ritz_Fabrizio!#REF!</definedName>
    <definedName name="DATA00048">[69]Ritz_Fabrizio!#REF!</definedName>
    <definedName name="DATA00049" localSheetId="13">[68]Ritz_Fabrizio!#REF!</definedName>
    <definedName name="DATA00049">[69]Ritz_Fabrizio!#REF!</definedName>
    <definedName name="DATA00050" localSheetId="13">[68]Ritz_Fabrizio!#REF!</definedName>
    <definedName name="DATA00050">[69]Ritz_Fabrizio!#REF!</definedName>
    <definedName name="DATA00051" localSheetId="13">[68]Ritz_Fabrizio!#REF!</definedName>
    <definedName name="DATA00051">[69]Ritz_Fabrizio!#REF!</definedName>
    <definedName name="DATA00052" localSheetId="13">[68]Ritz_Fabrizio!#REF!</definedName>
    <definedName name="DATA00052">[69]Ritz_Fabrizio!#REF!</definedName>
    <definedName name="DATA00053" localSheetId="13">[68]Ritz_Fabrizio!#REF!</definedName>
    <definedName name="DATA00053">[69]Ritz_Fabrizio!#REF!</definedName>
    <definedName name="DATA00054" localSheetId="13">[68]Ritz_Fabrizio!#REF!</definedName>
    <definedName name="DATA00054">[69]Ritz_Fabrizio!#REF!</definedName>
    <definedName name="DATA00055" localSheetId="13">[68]Ritz_Fabrizio!#REF!</definedName>
    <definedName name="DATA00055">[69]Ritz_Fabrizio!#REF!</definedName>
    <definedName name="DATA00056" localSheetId="13">[68]Ritz_Fabrizio!#REF!</definedName>
    <definedName name="DATA00056">[69]Ritz_Fabrizio!#REF!</definedName>
    <definedName name="DATA00057" localSheetId="13">[68]Ritz_Fabrizio!#REF!</definedName>
    <definedName name="DATA00057">[69]Ritz_Fabrizio!#REF!</definedName>
    <definedName name="DATA00058" localSheetId="13">[68]Ritz_Fabrizio!#REF!</definedName>
    <definedName name="DATA00058">[69]Ritz_Fabrizio!#REF!</definedName>
    <definedName name="DATA00059" localSheetId="13">[68]Ritz_Fabrizio!#REF!</definedName>
    <definedName name="DATA00059">[69]Ritz_Fabrizio!#REF!</definedName>
    <definedName name="DATA00060" localSheetId="13">[68]Ritz_Fabrizio!#REF!</definedName>
    <definedName name="DATA00060">[69]Ritz_Fabrizio!#REF!</definedName>
    <definedName name="DATA00061" localSheetId="13">[68]Ritz_Fabrizio!#REF!</definedName>
    <definedName name="DATA00061">[69]Ritz_Fabrizio!#REF!</definedName>
    <definedName name="DATA00062" localSheetId="13">[68]Ritz_Fabrizio!#REF!</definedName>
    <definedName name="DATA00062">[69]Ritz_Fabrizio!#REF!</definedName>
    <definedName name="DATA00063" localSheetId="13">[68]Ritz_Fabrizio!#REF!</definedName>
    <definedName name="DATA00063">[69]Ritz_Fabrizio!#REF!</definedName>
    <definedName name="DATA00064" localSheetId="13">[68]Ritz_Fabrizio!#REF!</definedName>
    <definedName name="DATA00064">[69]Ritz_Fabrizio!#REF!</definedName>
    <definedName name="DATA00065" localSheetId="13">[68]Ritz_Fabrizio!#REF!</definedName>
    <definedName name="DATA00065">[69]Ritz_Fabrizio!#REF!</definedName>
    <definedName name="DATA00066" localSheetId="13">[68]Ritz_Fabrizio!#REF!</definedName>
    <definedName name="DATA00066">[69]Ritz_Fabrizio!#REF!</definedName>
    <definedName name="DATA00067" localSheetId="13">[68]Ritz_Fabrizio!#REF!</definedName>
    <definedName name="DATA00067">[69]Ritz_Fabrizio!#REF!</definedName>
    <definedName name="DATA00068" localSheetId="13">[68]Ritz_Fabrizio!#REF!</definedName>
    <definedName name="DATA00068">[69]Ritz_Fabrizio!#REF!</definedName>
    <definedName name="DATA00069" localSheetId="13">[68]Ritz_Fabrizio!#REF!</definedName>
    <definedName name="DATA00069">[69]Ritz_Fabrizio!#REF!</definedName>
    <definedName name="DATA00070" localSheetId="13">[68]Ritz_Fabrizio!#REF!</definedName>
    <definedName name="DATA00070">[69]Ritz_Fabrizio!#REF!</definedName>
    <definedName name="DATA00071" localSheetId="13">[68]Ritz_Fabrizio!#REF!</definedName>
    <definedName name="DATA00071">[69]Ritz_Fabrizio!#REF!</definedName>
    <definedName name="DATA00072" localSheetId="13">[68]Ritz_Fabrizio!#REF!</definedName>
    <definedName name="DATA00072">[69]Ritz_Fabrizio!#REF!</definedName>
    <definedName name="DATA00073" localSheetId="13">[68]Ritz_Fabrizio!#REF!</definedName>
    <definedName name="DATA00073">[69]Ritz_Fabrizio!#REF!</definedName>
    <definedName name="DATA00074" localSheetId="13">[68]Ritz_Fabrizio!#REF!</definedName>
    <definedName name="DATA00074">[69]Ritz_Fabrizio!#REF!</definedName>
    <definedName name="DATA00075" localSheetId="13">[68]Ritz_Fabrizio!#REF!</definedName>
    <definedName name="DATA00075">[69]Ritz_Fabrizio!#REF!</definedName>
    <definedName name="DATA00076" localSheetId="13">[68]Ritz_Fabrizio!#REF!</definedName>
    <definedName name="DATA00076">[69]Ritz_Fabrizio!#REF!</definedName>
    <definedName name="DATA00077" localSheetId="13">[68]Ritz_Fabrizio!#REF!</definedName>
    <definedName name="DATA00077">[69]Ritz_Fabrizio!#REF!</definedName>
    <definedName name="DATA00078" localSheetId="13">[68]Ritz_Fabrizio!#REF!</definedName>
    <definedName name="DATA00078">[69]Ritz_Fabrizio!#REF!</definedName>
    <definedName name="DATA00079" localSheetId="13">[68]Ritz_Fabrizio!#REF!</definedName>
    <definedName name="DATA00079">[69]Ritz_Fabrizio!#REF!</definedName>
    <definedName name="DATA00080" localSheetId="13">[68]Ritz_Fabrizio!#REF!</definedName>
    <definedName name="DATA00080">[69]Ritz_Fabrizio!#REF!</definedName>
    <definedName name="DATA00081" localSheetId="13">[68]Ritz_Fabrizio!#REF!</definedName>
    <definedName name="DATA00081">[69]Ritz_Fabrizio!#REF!</definedName>
    <definedName name="DATA00082" localSheetId="13">[68]Ritz_Fabrizio!#REF!</definedName>
    <definedName name="DATA00082">[69]Ritz_Fabrizio!#REF!</definedName>
    <definedName name="DATA00083" localSheetId="13">[68]Ritz_Fabrizio!#REF!</definedName>
    <definedName name="DATA00083">[69]Ritz_Fabrizio!#REF!</definedName>
    <definedName name="DATA00084" localSheetId="13">[68]Ritz_Fabrizio!#REF!</definedName>
    <definedName name="DATA00084">[69]Ritz_Fabrizio!#REF!</definedName>
    <definedName name="DATA00085" localSheetId="13">[68]Ritz_Fabrizio!#REF!</definedName>
    <definedName name="DATA00085">[69]Ritz_Fabrizio!#REF!</definedName>
    <definedName name="DATA00086" localSheetId="13">[68]Ritz_Fabrizio!#REF!</definedName>
    <definedName name="DATA00086">[69]Ritz_Fabrizio!#REF!</definedName>
    <definedName name="DATA00087" localSheetId="13">[68]Ritz_Fabrizio!#REF!</definedName>
    <definedName name="DATA00087">[69]Ritz_Fabrizio!#REF!</definedName>
    <definedName name="DATA00088" localSheetId="13">[68]Ritz_Fabrizio!#REF!</definedName>
    <definedName name="DATA00088">[69]Ritz_Fabrizio!#REF!</definedName>
    <definedName name="DATA00089" localSheetId="13">[68]Ritz_Fabrizio!#REF!</definedName>
    <definedName name="DATA00089">[69]Ritz_Fabrizio!#REF!</definedName>
    <definedName name="DATA00090" localSheetId="13">[68]Ritz_Fabrizio!#REF!</definedName>
    <definedName name="DATA00090">[69]Ritz_Fabrizio!#REF!</definedName>
    <definedName name="DATA00091" localSheetId="13">[68]Ritz_Fabrizio!#REF!</definedName>
    <definedName name="DATA00091">[69]Ritz_Fabrizio!#REF!</definedName>
    <definedName name="DATA00092" localSheetId="13">[68]Ritz_Fabrizio!#REF!</definedName>
    <definedName name="DATA00092">[69]Ritz_Fabrizio!#REF!</definedName>
    <definedName name="DATA00093" localSheetId="13">[68]Ritz_Fabrizio!#REF!</definedName>
    <definedName name="DATA00093">[69]Ritz_Fabrizio!#REF!</definedName>
    <definedName name="DATA00094" localSheetId="13">[68]Ritz_Fabrizio!#REF!</definedName>
    <definedName name="DATA00094">[69]Ritz_Fabrizio!#REF!</definedName>
    <definedName name="DATA00095" localSheetId="13">[68]Ritz_Fabrizio!#REF!</definedName>
    <definedName name="DATA00095">[69]Ritz_Fabrizio!#REF!</definedName>
    <definedName name="DATA00096" localSheetId="13">[68]Ritz_Fabrizio!#REF!</definedName>
    <definedName name="DATA00096">[69]Ritz_Fabrizio!#REF!</definedName>
    <definedName name="DATA00097" localSheetId="13">[68]Ritz_Fabrizio!#REF!</definedName>
    <definedName name="DATA00097">[69]Ritz_Fabrizio!#REF!</definedName>
    <definedName name="DATA00098" localSheetId="13">[68]Ritz_Fabrizio!#REF!</definedName>
    <definedName name="DATA00098">[69]Ritz_Fabrizio!#REF!</definedName>
    <definedName name="DATA00099" localSheetId="13">#REF!</definedName>
    <definedName name="DATA00099">#REF!</definedName>
    <definedName name="DATA00100" localSheetId="13">#REF!</definedName>
    <definedName name="DATA00100">#REF!</definedName>
    <definedName name="DATA00101" localSheetId="13">[68]Ritz_Fabrizio!#REF!</definedName>
    <definedName name="DATA00101">[69]Ritz_Fabrizio!#REF!</definedName>
    <definedName name="DATA00102" localSheetId="13">[68]Ritz_Fabrizio!#REF!</definedName>
    <definedName name="DATA00102">[69]Ritz_Fabrizio!#REF!</definedName>
    <definedName name="DATA00103" localSheetId="13">[68]Ritz_Fabrizio!#REF!</definedName>
    <definedName name="DATA00103">[69]Ritz_Fabrizio!#REF!</definedName>
    <definedName name="DATA00104" localSheetId="13">[68]Ritz_Fabrizio!#REF!</definedName>
    <definedName name="DATA00104">[69]Ritz_Fabrizio!#REF!</definedName>
    <definedName name="data1" localSheetId="13">#REF!</definedName>
    <definedName name="data1">#REF!</definedName>
    <definedName name="data2" localSheetId="13">'[70]2003년 7월~12월'!$A$7:$R$561</definedName>
    <definedName name="data2">'[71]2003년 7월~12월'!$A$7:$R$561</definedName>
    <definedName name="data2002" localSheetId="13">#REF!</definedName>
    <definedName name="data2002">#REF!</definedName>
    <definedName name="data3" localSheetId="13">#REF!</definedName>
    <definedName name="data3">#REF!</definedName>
    <definedName name="datab" localSheetId="13">#REF!</definedName>
    <definedName name="datab">#REF!</definedName>
    <definedName name="_xlnm.Database">#REF!</definedName>
    <definedName name="Database_MI">#REF!</definedName>
    <definedName name="database_v2">#REF!</definedName>
    <definedName name="database_v3">#REF!</definedName>
    <definedName name="database1">#N/A</definedName>
    <definedName name="database2" localSheetId="13">#REF!</definedName>
    <definedName name="database2">#REF!</definedName>
    <definedName name="DataRange" localSheetId="13">#REF!</definedName>
    <definedName name="DataRange">#REF!</definedName>
    <definedName name="dataww" localSheetId="17" hidden="1">#REF!</definedName>
    <definedName name="dataww" hidden="1">#REF!</definedName>
    <definedName name="date">#REF!</definedName>
    <definedName name="Daum_m_top_\creative">#REF!</definedName>
    <definedName name="DAY">#N/A</definedName>
    <definedName name="Days_Of_Week" localSheetId="13">#REF!</definedName>
    <definedName name="Days_Of_Week">#REF!</definedName>
    <definedName name="DaysAndWeeks" localSheetId="13">{0,1,2,3,4,5,6} + {0;1;2;3;4;5}*7</definedName>
    <definedName name="DaysAndWeeks">{0,1,2,3,4,5,6} + {0;1;2;3;4;5}*7</definedName>
    <definedName name="DayToStart" localSheetId="13">#REF!</definedName>
    <definedName name="DayToStart">#REF!</definedName>
    <definedName name="db" localSheetId="13">'[72]12월 22일~1월 11일 클린저'!$A$2:$AF$59</definedName>
    <definedName name="db">'[73]12월 22일~1월 11일 클린저'!$A$2:$AF$59</definedName>
    <definedName name="DC1_">[23]DISH!$D$11:$Q$14</definedName>
    <definedName name="DC4_">[23]DISH!$D$29:$Q$29</definedName>
    <definedName name="DCportion" localSheetId="13">#REF!</definedName>
    <definedName name="DCportion">#REF!</definedName>
    <definedName name="dd">#N/A</definedName>
    <definedName name="DDD" localSheetId="15" hidden="1">'[74]#REF'!$A$1:$A$292</definedName>
    <definedName name="ddd" localSheetId="13">'[21]설직재-1'!#REF!</definedName>
    <definedName name="DDD" hidden="1">'[74]#REF'!$A$1:$A$292</definedName>
    <definedName name="DDDAD" localSheetId="15" hidden="1">{#N/A,#N/A,FALSE,"전력간선"}</definedName>
    <definedName name="DDDAD" localSheetId="18" hidden="1">{#N/A,#N/A,FALSE,"전력간선"}</definedName>
    <definedName name="DDDAD" localSheetId="19" hidden="1">{#N/A,#N/A,FALSE,"전력간선"}</definedName>
    <definedName name="DDDAD" localSheetId="20" hidden="1">{#N/A,#N/A,FALSE,"전력간선"}</definedName>
    <definedName name="DDDAD" localSheetId="21" hidden="1">{#N/A,#N/A,FALSE,"전력간선"}</definedName>
    <definedName name="DDDAD" localSheetId="22" hidden="1">{#N/A,#N/A,FALSE,"전력간선"}</definedName>
    <definedName name="DDDAD" localSheetId="23" hidden="1">{#N/A,#N/A,FALSE,"전력간선"}</definedName>
    <definedName name="DDDAD" localSheetId="24" hidden="1">{#N/A,#N/A,FALSE,"전력간선"}</definedName>
    <definedName name="DDDAD" localSheetId="13" hidden="1">{#N/A,#N/A,FALSE,"전력간선"}</definedName>
    <definedName name="DDDAD" localSheetId="17" hidden="1">{#N/A,#N/A,FALSE,"전력간선"}</definedName>
    <definedName name="DDDAD" localSheetId="16" hidden="1">{#N/A,#N/A,FALSE,"전력간선"}</definedName>
    <definedName name="DDDAD" hidden="1">{#N/A,#N/A,FALSE,"전력간선"}</definedName>
    <definedName name="dddd" localSheetId="13">'[21]설직재-1'!#REF!</definedName>
    <definedName name="dddd">'[58]설직재-1'!#REF!</definedName>
    <definedName name="ddddd"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 localSheetId="13" hidden="1">#REF!</definedName>
    <definedName name="ddddd"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d"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asda" localSheetId="15" hidden="1">{#N/A,#N/A,FALSE,"전력간선"}</definedName>
    <definedName name="ddddddasda" localSheetId="18" hidden="1">{#N/A,#N/A,FALSE,"전력간선"}</definedName>
    <definedName name="ddddddasda" localSheetId="19" hidden="1">{#N/A,#N/A,FALSE,"전력간선"}</definedName>
    <definedName name="ddddddasda" localSheetId="20" hidden="1">{#N/A,#N/A,FALSE,"전력간선"}</definedName>
    <definedName name="ddddddasda" localSheetId="21" hidden="1">{#N/A,#N/A,FALSE,"전력간선"}</definedName>
    <definedName name="ddddddasda" localSheetId="22" hidden="1">{#N/A,#N/A,FALSE,"전력간선"}</definedName>
    <definedName name="ddddddasda" localSheetId="23" hidden="1">{#N/A,#N/A,FALSE,"전력간선"}</definedName>
    <definedName name="ddddddasda" localSheetId="24" hidden="1">{#N/A,#N/A,FALSE,"전력간선"}</definedName>
    <definedName name="ddddddasda" localSheetId="13" hidden="1">{#N/A,#N/A,FALSE,"전력간선"}</definedName>
    <definedName name="ddddddasda" localSheetId="17" hidden="1">{#N/A,#N/A,FALSE,"전력간선"}</definedName>
    <definedName name="ddddddasda" localSheetId="16" hidden="1">{#N/A,#N/A,FALSE,"전력간선"}</definedName>
    <definedName name="ddddddasda" hidden="1">{#N/A,#N/A,FALSE,"전력간선"}</definedName>
    <definedName name="ddddddd"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ddd" localSheetId="15" hidden="1">{#N/A,#N/A,FALSE,"3가";#N/A,#N/A,FALSE,"3나";#N/A,#N/A,FALSE,"3다"}</definedName>
    <definedName name="dddddddddddddd" localSheetId="18" hidden="1">{#N/A,#N/A,FALSE,"3가";#N/A,#N/A,FALSE,"3나";#N/A,#N/A,FALSE,"3다"}</definedName>
    <definedName name="dddddddddddddd" localSheetId="19" hidden="1">{#N/A,#N/A,FALSE,"3가";#N/A,#N/A,FALSE,"3나";#N/A,#N/A,FALSE,"3다"}</definedName>
    <definedName name="dddddddddddddd" localSheetId="20" hidden="1">{#N/A,#N/A,FALSE,"3가";#N/A,#N/A,FALSE,"3나";#N/A,#N/A,FALSE,"3다"}</definedName>
    <definedName name="dddddddddddddd" localSheetId="21" hidden="1">{#N/A,#N/A,FALSE,"3가";#N/A,#N/A,FALSE,"3나";#N/A,#N/A,FALSE,"3다"}</definedName>
    <definedName name="dddddddddddddd" localSheetId="22" hidden="1">{#N/A,#N/A,FALSE,"3가";#N/A,#N/A,FALSE,"3나";#N/A,#N/A,FALSE,"3다"}</definedName>
    <definedName name="dddddddddddddd" localSheetId="23" hidden="1">{#N/A,#N/A,FALSE,"3가";#N/A,#N/A,FALSE,"3나";#N/A,#N/A,FALSE,"3다"}</definedName>
    <definedName name="dddddddddddddd" localSheetId="24" hidden="1">{#N/A,#N/A,FALSE,"3가";#N/A,#N/A,FALSE,"3나";#N/A,#N/A,FALSE,"3다"}</definedName>
    <definedName name="dddddddddddddd" localSheetId="13" hidden="1">{#N/A,#N/A,FALSE,"3가";#N/A,#N/A,FALSE,"3나";#N/A,#N/A,FALSE,"3다"}</definedName>
    <definedName name="dddddddddddddd" localSheetId="17" hidden="1">{#N/A,#N/A,FALSE,"3가";#N/A,#N/A,FALSE,"3나";#N/A,#N/A,FALSE,"3다"}</definedName>
    <definedName name="dddddddddddddd" localSheetId="16" hidden="1">{#N/A,#N/A,FALSE,"3가";#N/A,#N/A,FALSE,"3나";#N/A,#N/A,FALSE,"3다"}</definedName>
    <definedName name="dddddddddddddd" hidden="1">{#N/A,#N/A,FALSE,"3가";#N/A,#N/A,FALSE,"3나";#N/A,#N/A,FALSE,"3다"}</definedName>
    <definedName name="dddddddddddddddddddddddddddd" localSheetId="15" hidden="1">{#N/A,#N/A,FALSE,"3가";#N/A,#N/A,FALSE,"3나";#N/A,#N/A,FALSE,"3다"}</definedName>
    <definedName name="dddddddddddddddddddddddddddd" localSheetId="18" hidden="1">{#N/A,#N/A,FALSE,"3가";#N/A,#N/A,FALSE,"3나";#N/A,#N/A,FALSE,"3다"}</definedName>
    <definedName name="dddddddddddddddddddddddddddd" localSheetId="19" hidden="1">{#N/A,#N/A,FALSE,"3가";#N/A,#N/A,FALSE,"3나";#N/A,#N/A,FALSE,"3다"}</definedName>
    <definedName name="dddddddddddddddddddddddddddd" localSheetId="20" hidden="1">{#N/A,#N/A,FALSE,"3가";#N/A,#N/A,FALSE,"3나";#N/A,#N/A,FALSE,"3다"}</definedName>
    <definedName name="dddddddddddddddddddddddddddd" localSheetId="21" hidden="1">{#N/A,#N/A,FALSE,"3가";#N/A,#N/A,FALSE,"3나";#N/A,#N/A,FALSE,"3다"}</definedName>
    <definedName name="dddddddddddddddddddddddddddd" localSheetId="22" hidden="1">{#N/A,#N/A,FALSE,"3가";#N/A,#N/A,FALSE,"3나";#N/A,#N/A,FALSE,"3다"}</definedName>
    <definedName name="dddddddddddddddddddddddddddd" localSheetId="23" hidden="1">{#N/A,#N/A,FALSE,"3가";#N/A,#N/A,FALSE,"3나";#N/A,#N/A,FALSE,"3다"}</definedName>
    <definedName name="dddddddddddddddddddddddddddd" localSheetId="24" hidden="1">{#N/A,#N/A,FALSE,"3가";#N/A,#N/A,FALSE,"3나";#N/A,#N/A,FALSE,"3다"}</definedName>
    <definedName name="dddddddddddddddddddddddddddd" localSheetId="13" hidden="1">{#N/A,#N/A,FALSE,"3가";#N/A,#N/A,FALSE,"3나";#N/A,#N/A,FALSE,"3다"}</definedName>
    <definedName name="dddddddddddddddddddddddddddd" localSheetId="17" hidden="1">{#N/A,#N/A,FALSE,"3가";#N/A,#N/A,FALSE,"3나";#N/A,#N/A,FALSE,"3다"}</definedName>
    <definedName name="dddddddddddddddddddddddddddd" localSheetId="16" hidden="1">{#N/A,#N/A,FALSE,"3가";#N/A,#N/A,FALSE,"3나";#N/A,#N/A,FALSE,"3다"}</definedName>
    <definedName name="dddddddddddddddddddddddddddd" hidden="1">{#N/A,#N/A,FALSE,"3가";#N/A,#N/A,FALSE,"3나";#N/A,#N/A,FALSE,"3다"}</definedName>
    <definedName name="ddddss" localSheetId="13">#REF!</definedName>
    <definedName name="ddddss">#REF!</definedName>
    <definedName name="dddghea" localSheetId="13">#REF!</definedName>
    <definedName name="dddghea">#REF!</definedName>
    <definedName name="DDF"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f" localSheetId="13">#REF!</definedName>
    <definedName name="ddfdf">#REF!</definedName>
    <definedName name="DDFRE"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S_SUPPLIERNAME" localSheetId="13">'[75]55% and 70%'!$A$19</definedName>
    <definedName name="DDS_SUPPLIERNAME">'[76]55% and 70%'!$A$19</definedName>
    <definedName name="ddssd" localSheetId="15" hidden="1">{#N/A,#N/A,FALSE,"P.C.B"}</definedName>
    <definedName name="ddssd" localSheetId="11" hidden="1">{#N/A,#N/A,FALSE,"P.C.B"}</definedName>
    <definedName name="ddssd" localSheetId="14" hidden="1">{#N/A,#N/A,FALSE,"P.C.B"}</definedName>
    <definedName name="ddssd" localSheetId="18" hidden="1">{#N/A,#N/A,FALSE,"P.C.B"}</definedName>
    <definedName name="ddssd" localSheetId="19" hidden="1">{#N/A,#N/A,FALSE,"P.C.B"}</definedName>
    <definedName name="ddssd" localSheetId="20" hidden="1">{#N/A,#N/A,FALSE,"P.C.B"}</definedName>
    <definedName name="ddssd" localSheetId="21" hidden="1">{#N/A,#N/A,FALSE,"P.C.B"}</definedName>
    <definedName name="ddssd" localSheetId="22" hidden="1">{#N/A,#N/A,FALSE,"P.C.B"}</definedName>
    <definedName name="ddssd" localSheetId="23" hidden="1">{#N/A,#N/A,FALSE,"P.C.B"}</definedName>
    <definedName name="ddssd" localSheetId="24" hidden="1">{#N/A,#N/A,FALSE,"P.C.B"}</definedName>
    <definedName name="ddssd" localSheetId="13" hidden="1">{#N/A,#N/A,FALSE,"P.C.B"}</definedName>
    <definedName name="ddssd" localSheetId="17" hidden="1">{#N/A,#N/A,FALSE,"P.C.B"}</definedName>
    <definedName name="ddssd" localSheetId="16" hidden="1">{#N/A,#N/A,FALSE,"P.C.B"}</definedName>
    <definedName name="ddssd" hidden="1">{#N/A,#N/A,FALSE,"P.C.B"}</definedName>
    <definedName name="DefaultFactors" localSheetId="13">[77]Slopes!$T$12:$Z$12</definedName>
    <definedName name="DefaultFactors">[78]Slopes!$T$12:$Z$12</definedName>
    <definedName name="DEFINE_SKUCOLS" localSheetId="13">#REF!</definedName>
    <definedName name="DEFINE_SKUCOLS">#REF!</definedName>
    <definedName name="DEFINE_YEARSCOLS" localSheetId="13">#REF!</definedName>
    <definedName name="DEFINE_YEARSCOLS">#REF!</definedName>
    <definedName name="delete_fin_fact" localSheetId="13">#REF!,#REF!,#REF!,#REF!,#REF!,#REF!,#REF!,#REF!,#REF!,#REF!,#REF!</definedName>
    <definedName name="delete_fin_fact">#REF!,#REF!,#REF!,#REF!,#REF!,#REF!,#REF!,#REF!,#REF!,#REF!,#REF!</definedName>
    <definedName name="delete_fin_fact1" localSheetId="13">#REF!,#REF!,#REF!,#REF!,#REF!,#REF!,#REF!,#REF!</definedName>
    <definedName name="delete_fin_fact1">#REF!,#REF!,#REF!,#REF!,#REF!,#REF!,#REF!,#REF!</definedName>
    <definedName name="delete_fin_fact2" localSheetId="13">#REF!,#REF!,#REF!,#REF!,#REF!,#REF!,#REF!,#REF!,#REF!</definedName>
    <definedName name="delete_fin_fact2">#REF!,#REF!,#REF!,#REF!,#REF!,#REF!,#REF!,#REF!,#REF!</definedName>
    <definedName name="delete_fin_fact3" localSheetId="13">#REF!,#REF!,#REF!,#REF!,#REF!,#REF!,#REF!,#REF!,#REF!,#REF!</definedName>
    <definedName name="delete_fin_fact3">#REF!,#REF!,#REF!,#REF!,#REF!,#REF!,#REF!,#REF!,#REF!,#REF!</definedName>
    <definedName name="delete_fin_fact4" localSheetId="13">#REF!,#REF!</definedName>
    <definedName name="delete_fin_fact4">#REF!,#REF!</definedName>
    <definedName name="Delete_Years_Names_98" localSheetId="13">#REF!</definedName>
    <definedName name="Delete_Years_Names_98">#REF!</definedName>
    <definedName name="DEM" localSheetId="13">#REF!</definedName>
    <definedName name="DEM">#REF!</definedName>
    <definedName name="DEMO" localSheetId="13">#REF!</definedName>
    <definedName name="DEMO">#REF!</definedName>
    <definedName name="DENMARK" localSheetId="13">'[46]Prix Boutique'!#REF!</definedName>
    <definedName name="DENMARK">'[46]Prix Boutique'!#REF!</definedName>
    <definedName name="depart" localSheetId="13">#REF!</definedName>
    <definedName name="depart">#REF!</definedName>
    <definedName name="DEPREIN" localSheetId="13">#REF!</definedName>
    <definedName name="DEPREIN">#REF!</definedName>
    <definedName name="DEPREOUT" localSheetId="13">#REF!</definedName>
    <definedName name="DEPREOUT">#REF!</definedName>
    <definedName name="desktop">#REF!</definedName>
    <definedName name="DETAIL">#N/A</definedName>
    <definedName name="DEVISES" localSheetId="13">#REF!</definedName>
    <definedName name="DEVISES">#REF!</definedName>
    <definedName name="DF" localSheetId="13">#REF!</definedName>
    <definedName name="df">[17]I一般比!#REF!</definedName>
    <definedName name="dfadfaf" localSheetId="13">#REF!</definedName>
    <definedName name="dfadfaf">#REF!</definedName>
    <definedName name="DFADSFDS" localSheetId="13">'[43]#REF!'!#REF!</definedName>
    <definedName name="DFADSFDS">'[44]#REF!'!#REF!</definedName>
    <definedName name="DFASDZC" localSheetId="13">#REF!</definedName>
    <definedName name="DFASDZC">#REF!</definedName>
    <definedName name="dfasfa" localSheetId="15" hidden="1">{#N/A,#N/A,FALSE,"전력간선"}</definedName>
    <definedName name="dfasfa" localSheetId="18" hidden="1">{#N/A,#N/A,FALSE,"전력간선"}</definedName>
    <definedName name="dfasfa" localSheetId="19" hidden="1">{#N/A,#N/A,FALSE,"전력간선"}</definedName>
    <definedName name="dfasfa" localSheetId="20" hidden="1">{#N/A,#N/A,FALSE,"전력간선"}</definedName>
    <definedName name="dfasfa" localSheetId="21" hidden="1">{#N/A,#N/A,FALSE,"전력간선"}</definedName>
    <definedName name="dfasfa" localSheetId="22" hidden="1">{#N/A,#N/A,FALSE,"전력간선"}</definedName>
    <definedName name="dfasfa" localSheetId="23" hidden="1">{#N/A,#N/A,FALSE,"전력간선"}</definedName>
    <definedName name="dfasfa" localSheetId="24" hidden="1">{#N/A,#N/A,FALSE,"전력간선"}</definedName>
    <definedName name="dfasfa" localSheetId="13" hidden="1">{#N/A,#N/A,FALSE,"전력간선"}</definedName>
    <definedName name="dfasfa" localSheetId="17" hidden="1">{#N/A,#N/A,FALSE,"전력간선"}</definedName>
    <definedName name="dfasfa" localSheetId="16" hidden="1">{#N/A,#N/A,FALSE,"전력간선"}</definedName>
    <definedName name="dfasfa" hidden="1">{#N/A,#N/A,FALSE,"전력간선"}</definedName>
    <definedName name="DFBS_a_ITEM">"OFFSET(DFBSⓐ!$B$4,0,0,COUNTA(DFBSⓐ!$B:$B)-1,1)"</definedName>
    <definedName name="dfd">[79]원본!#REF!</definedName>
    <definedName name="DFDAA" localSheetId="13">#REF!</definedName>
    <definedName name="DFDAA">#REF!</definedName>
    <definedName name="dfdf"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DFDF" localSheetId="13">#REF!</definedName>
    <definedName name="DFDFDFDF">#REF!</definedName>
    <definedName name="dffff" localSheetId="13">#REF!</definedName>
    <definedName name="dffff">#REF!</definedName>
    <definedName name="dfg"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dfg" localSheetId="13">#REF!</definedName>
    <definedName name="dfgdfg">#REF!</definedName>
    <definedName name="dfggh"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weg" localSheetId="13">#REF!</definedName>
    <definedName name="dfgweg">#REF!</definedName>
    <definedName name="dfhao" localSheetId="13">'[30]#REF'!#REF!</definedName>
    <definedName name="dfhao">'[37]#REF'!#REF!</definedName>
    <definedName name="dfjalk" localSheetId="13">#REF!</definedName>
    <definedName name="dfjalk">#REF!</definedName>
    <definedName name="DFJKSLAEO" localSheetId="13">'[30]#REF'!#REF!</definedName>
    <definedName name="DFJKSLAEO">'[37]#REF'!#REF!</definedName>
    <definedName name="DFS" localSheetId="13">'[42]#REF!'!#REF!</definedName>
    <definedName name="DFS">'[42]#REF!'!#REF!</definedName>
    <definedName name="dfsfsffs" localSheetId="13">#REF!</definedName>
    <definedName name="dfsfsffs">#REF!</definedName>
    <definedName name="DFSWE"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A" localSheetId="13">#REF!</definedName>
    <definedName name="DGA">#REF!</definedName>
    <definedName name="dgaet" localSheetId="13">#REF!</definedName>
    <definedName name="dgaet">#REF!</definedName>
    <definedName name="dgdfgdf" localSheetId="13">#REF!</definedName>
    <definedName name="dgdfgdf">#REF!</definedName>
    <definedName name="dgdfgfdg">#REF!</definedName>
    <definedName name="dgdg">#REF!</definedName>
    <definedName name="DGDSFAA">#REF!</definedName>
    <definedName name="dgerh">#REF!</definedName>
    <definedName name="DGF" localSheetId="13">'[30]#REF'!#REF!</definedName>
    <definedName name="DGF">'[37]#REF'!#REF!</definedName>
    <definedName name="DGGAWE" localSheetId="13">#REF!</definedName>
    <definedName name="DGGAWE">#REF!</definedName>
    <definedName name="DGGJJ" localSheetId="13">#REF!</definedName>
    <definedName name="DGGJJ">#REF!</definedName>
    <definedName name="DGHAAA" localSheetId="13">#REF!</definedName>
    <definedName name="DGHAAA">#REF!</definedName>
    <definedName name="dgsdg">#REF!</definedName>
    <definedName name="dh"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ffl" localSheetId="13">#REF!</definedName>
    <definedName name="dhffl">#REF!</definedName>
    <definedName name="dhfldkfhda" localSheetId="13">#REF!</definedName>
    <definedName name="dhfldkfhda">#REF!</definedName>
    <definedName name="dhj" localSheetId="15" hidden="1">{"'용역비'!$A$4:$C$8"}</definedName>
    <definedName name="dhj" localSheetId="11" hidden="1">{"'용역비'!$A$4:$C$8"}</definedName>
    <definedName name="dhj" localSheetId="14" hidden="1">{"'용역비'!$A$4:$C$8"}</definedName>
    <definedName name="dhj" localSheetId="18" hidden="1">{"'용역비'!$A$4:$C$8"}</definedName>
    <definedName name="dhj" localSheetId="19" hidden="1">{"'용역비'!$A$4:$C$8"}</definedName>
    <definedName name="dhj" localSheetId="20" hidden="1">{"'용역비'!$A$4:$C$8"}</definedName>
    <definedName name="dhj" localSheetId="21" hidden="1">{"'용역비'!$A$4:$C$8"}</definedName>
    <definedName name="dhj" localSheetId="22" hidden="1">{"'용역비'!$A$4:$C$8"}</definedName>
    <definedName name="dhj" localSheetId="23" hidden="1">{"'용역비'!$A$4:$C$8"}</definedName>
    <definedName name="dhj" localSheetId="24" hidden="1">{"'용역비'!$A$4:$C$8"}</definedName>
    <definedName name="dhj" localSheetId="13" hidden="1">{"'용역비'!$A$4:$C$8"}</definedName>
    <definedName name="dhj" localSheetId="17" hidden="1">{"'용역비'!$A$4:$C$8"}</definedName>
    <definedName name="dhj" localSheetId="16" hidden="1">{"'용역비'!$A$4:$C$8"}</definedName>
    <definedName name="dhj" hidden="1">{"'용역비'!$A$4:$C$8"}</definedName>
    <definedName name="DIE" localSheetId="15" hidden="1">{#N/A,#N/A,FALSE,"단축1";#N/A,#N/A,FALSE,"단축2";#N/A,#N/A,FALSE,"단축3";#N/A,#N/A,FALSE,"장축";#N/A,#N/A,FALSE,"4WD"}</definedName>
    <definedName name="DIE" localSheetId="18" hidden="1">{#N/A,#N/A,FALSE,"단축1";#N/A,#N/A,FALSE,"단축2";#N/A,#N/A,FALSE,"단축3";#N/A,#N/A,FALSE,"장축";#N/A,#N/A,FALSE,"4WD"}</definedName>
    <definedName name="DIE" localSheetId="19" hidden="1">{#N/A,#N/A,FALSE,"단축1";#N/A,#N/A,FALSE,"단축2";#N/A,#N/A,FALSE,"단축3";#N/A,#N/A,FALSE,"장축";#N/A,#N/A,FALSE,"4WD"}</definedName>
    <definedName name="DIE" localSheetId="20" hidden="1">{#N/A,#N/A,FALSE,"단축1";#N/A,#N/A,FALSE,"단축2";#N/A,#N/A,FALSE,"단축3";#N/A,#N/A,FALSE,"장축";#N/A,#N/A,FALSE,"4WD"}</definedName>
    <definedName name="DIE" localSheetId="21" hidden="1">{#N/A,#N/A,FALSE,"단축1";#N/A,#N/A,FALSE,"단축2";#N/A,#N/A,FALSE,"단축3";#N/A,#N/A,FALSE,"장축";#N/A,#N/A,FALSE,"4WD"}</definedName>
    <definedName name="DIE" localSheetId="22" hidden="1">{#N/A,#N/A,FALSE,"단축1";#N/A,#N/A,FALSE,"단축2";#N/A,#N/A,FALSE,"단축3";#N/A,#N/A,FALSE,"장축";#N/A,#N/A,FALSE,"4WD"}</definedName>
    <definedName name="DIE" localSheetId="23" hidden="1">{#N/A,#N/A,FALSE,"단축1";#N/A,#N/A,FALSE,"단축2";#N/A,#N/A,FALSE,"단축3";#N/A,#N/A,FALSE,"장축";#N/A,#N/A,FALSE,"4WD"}</definedName>
    <definedName name="DIE" localSheetId="24" hidden="1">{#N/A,#N/A,FALSE,"단축1";#N/A,#N/A,FALSE,"단축2";#N/A,#N/A,FALSE,"단축3";#N/A,#N/A,FALSE,"장축";#N/A,#N/A,FALSE,"4WD"}</definedName>
    <definedName name="DIE" localSheetId="13" hidden="1">{#N/A,#N/A,FALSE,"단축1";#N/A,#N/A,FALSE,"단축2";#N/A,#N/A,FALSE,"단축3";#N/A,#N/A,FALSE,"장축";#N/A,#N/A,FALSE,"4WD"}</definedName>
    <definedName name="DIE" localSheetId="17" hidden="1">{#N/A,#N/A,FALSE,"단축1";#N/A,#N/A,FALSE,"단축2";#N/A,#N/A,FALSE,"단축3";#N/A,#N/A,FALSE,"장축";#N/A,#N/A,FALSE,"4WD"}</definedName>
    <definedName name="DIE" localSheetId="16" hidden="1">{#N/A,#N/A,FALSE,"단축1";#N/A,#N/A,FALSE,"단축2";#N/A,#N/A,FALSE,"단축3";#N/A,#N/A,FALSE,"장축";#N/A,#N/A,FALSE,"4WD"}</definedName>
    <definedName name="DIE" hidden="1">{#N/A,#N/A,FALSE,"단축1";#N/A,#N/A,FALSE,"단축2";#N/A,#N/A,FALSE,"단축3";#N/A,#N/A,FALSE,"장축";#N/A,#N/A,FALSE,"4WD"}</definedName>
    <definedName name="DIESEL" localSheetId="15" hidden="1">{#N/A,#N/A,FALSE,"단축1";#N/A,#N/A,FALSE,"단축2";#N/A,#N/A,FALSE,"단축3";#N/A,#N/A,FALSE,"장축";#N/A,#N/A,FALSE,"4WD"}</definedName>
    <definedName name="DIESEL" localSheetId="18" hidden="1">{#N/A,#N/A,FALSE,"단축1";#N/A,#N/A,FALSE,"단축2";#N/A,#N/A,FALSE,"단축3";#N/A,#N/A,FALSE,"장축";#N/A,#N/A,FALSE,"4WD"}</definedName>
    <definedName name="DIESEL" localSheetId="19" hidden="1">{#N/A,#N/A,FALSE,"단축1";#N/A,#N/A,FALSE,"단축2";#N/A,#N/A,FALSE,"단축3";#N/A,#N/A,FALSE,"장축";#N/A,#N/A,FALSE,"4WD"}</definedName>
    <definedName name="DIESEL" localSheetId="20" hidden="1">{#N/A,#N/A,FALSE,"단축1";#N/A,#N/A,FALSE,"단축2";#N/A,#N/A,FALSE,"단축3";#N/A,#N/A,FALSE,"장축";#N/A,#N/A,FALSE,"4WD"}</definedName>
    <definedName name="DIESEL" localSheetId="21" hidden="1">{#N/A,#N/A,FALSE,"단축1";#N/A,#N/A,FALSE,"단축2";#N/A,#N/A,FALSE,"단축3";#N/A,#N/A,FALSE,"장축";#N/A,#N/A,FALSE,"4WD"}</definedName>
    <definedName name="DIESEL" localSheetId="22" hidden="1">{#N/A,#N/A,FALSE,"단축1";#N/A,#N/A,FALSE,"단축2";#N/A,#N/A,FALSE,"단축3";#N/A,#N/A,FALSE,"장축";#N/A,#N/A,FALSE,"4WD"}</definedName>
    <definedName name="DIESEL" localSheetId="23" hidden="1">{#N/A,#N/A,FALSE,"단축1";#N/A,#N/A,FALSE,"단축2";#N/A,#N/A,FALSE,"단축3";#N/A,#N/A,FALSE,"장축";#N/A,#N/A,FALSE,"4WD"}</definedName>
    <definedName name="DIESEL" localSheetId="24" hidden="1">{#N/A,#N/A,FALSE,"단축1";#N/A,#N/A,FALSE,"단축2";#N/A,#N/A,FALSE,"단축3";#N/A,#N/A,FALSE,"장축";#N/A,#N/A,FALSE,"4WD"}</definedName>
    <definedName name="DIESEL" localSheetId="13" hidden="1">{#N/A,#N/A,FALSE,"단축1";#N/A,#N/A,FALSE,"단축2";#N/A,#N/A,FALSE,"단축3";#N/A,#N/A,FALSE,"장축";#N/A,#N/A,FALSE,"4WD"}</definedName>
    <definedName name="DIESEL" localSheetId="17" hidden="1">{#N/A,#N/A,FALSE,"단축1";#N/A,#N/A,FALSE,"단축2";#N/A,#N/A,FALSE,"단축3";#N/A,#N/A,FALSE,"장축";#N/A,#N/A,FALSE,"4WD"}</definedName>
    <definedName name="DIESEL" localSheetId="16" hidden="1">{#N/A,#N/A,FALSE,"단축1";#N/A,#N/A,FALSE,"단축2";#N/A,#N/A,FALSE,"단축3";#N/A,#N/A,FALSE,"장축";#N/A,#N/A,FALSE,"4WD"}</definedName>
    <definedName name="DIESEL" hidden="1">{#N/A,#N/A,FALSE,"단축1";#N/A,#N/A,FALSE,"단축2";#N/A,#N/A,FALSE,"단축3";#N/A,#N/A,FALSE,"장축";#N/A,#N/A,FALSE,"4WD"}</definedName>
    <definedName name="DIESELLL" localSheetId="15" hidden="1">{#N/A,#N/A,FALSE,"단축1";#N/A,#N/A,FALSE,"단축2";#N/A,#N/A,FALSE,"단축3";#N/A,#N/A,FALSE,"장축";#N/A,#N/A,FALSE,"4WD"}</definedName>
    <definedName name="DIESELLL" localSheetId="18" hidden="1">{#N/A,#N/A,FALSE,"단축1";#N/A,#N/A,FALSE,"단축2";#N/A,#N/A,FALSE,"단축3";#N/A,#N/A,FALSE,"장축";#N/A,#N/A,FALSE,"4WD"}</definedName>
    <definedName name="DIESELLL" localSheetId="19" hidden="1">{#N/A,#N/A,FALSE,"단축1";#N/A,#N/A,FALSE,"단축2";#N/A,#N/A,FALSE,"단축3";#N/A,#N/A,FALSE,"장축";#N/A,#N/A,FALSE,"4WD"}</definedName>
    <definedName name="DIESELLL" localSheetId="20" hidden="1">{#N/A,#N/A,FALSE,"단축1";#N/A,#N/A,FALSE,"단축2";#N/A,#N/A,FALSE,"단축3";#N/A,#N/A,FALSE,"장축";#N/A,#N/A,FALSE,"4WD"}</definedName>
    <definedName name="DIESELLL" localSheetId="21" hidden="1">{#N/A,#N/A,FALSE,"단축1";#N/A,#N/A,FALSE,"단축2";#N/A,#N/A,FALSE,"단축3";#N/A,#N/A,FALSE,"장축";#N/A,#N/A,FALSE,"4WD"}</definedName>
    <definedName name="DIESELLL" localSheetId="22" hidden="1">{#N/A,#N/A,FALSE,"단축1";#N/A,#N/A,FALSE,"단축2";#N/A,#N/A,FALSE,"단축3";#N/A,#N/A,FALSE,"장축";#N/A,#N/A,FALSE,"4WD"}</definedName>
    <definedName name="DIESELLL" localSheetId="23" hidden="1">{#N/A,#N/A,FALSE,"단축1";#N/A,#N/A,FALSE,"단축2";#N/A,#N/A,FALSE,"단축3";#N/A,#N/A,FALSE,"장축";#N/A,#N/A,FALSE,"4WD"}</definedName>
    <definedName name="DIESELLL" localSheetId="24" hidden="1">{#N/A,#N/A,FALSE,"단축1";#N/A,#N/A,FALSE,"단축2";#N/A,#N/A,FALSE,"단축3";#N/A,#N/A,FALSE,"장축";#N/A,#N/A,FALSE,"4WD"}</definedName>
    <definedName name="DIESELLL" localSheetId="13" hidden="1">{#N/A,#N/A,FALSE,"단축1";#N/A,#N/A,FALSE,"단축2";#N/A,#N/A,FALSE,"단축3";#N/A,#N/A,FALSE,"장축";#N/A,#N/A,FALSE,"4WD"}</definedName>
    <definedName name="DIESELLL" localSheetId="17" hidden="1">{#N/A,#N/A,FALSE,"단축1";#N/A,#N/A,FALSE,"단축2";#N/A,#N/A,FALSE,"단축3";#N/A,#N/A,FALSE,"장축";#N/A,#N/A,FALSE,"4WD"}</definedName>
    <definedName name="DIESELLL" localSheetId="16" hidden="1">{#N/A,#N/A,FALSE,"단축1";#N/A,#N/A,FALSE,"단축2";#N/A,#N/A,FALSE,"단축3";#N/A,#N/A,FALSE,"장축";#N/A,#N/A,FALSE,"4WD"}</definedName>
    <definedName name="DIESELLL" hidden="1">{#N/A,#N/A,FALSE,"단축1";#N/A,#N/A,FALSE,"단축2";#N/A,#N/A,FALSE,"단축3";#N/A,#N/A,FALSE,"장축";#N/A,#N/A,FALSE,"4WD"}</definedName>
    <definedName name="dIGEST" localSheetId="13">#REF!</definedName>
    <definedName name="dIGEST">#REF!</definedName>
    <definedName name="DigitalDisplay" localSheetId="13">#REF!</definedName>
    <definedName name="DigitalDisplay">#REF!</definedName>
    <definedName name="DigitalOther" localSheetId="13">#REF!</definedName>
    <definedName name="DigitalOther">#REF!</definedName>
    <definedName name="Direct_Duty">'[80]PTN SHP'!$N$1:$N$65536</definedName>
    <definedName name="discount" localSheetId="13">#REF!</definedName>
    <definedName name="discount">#REF!</definedName>
    <definedName name="DiscountBaseList" localSheetId="13">[56]Lists!$G$1:$G$2</definedName>
    <definedName name="DiscountBaseList">[57]Lists!$G$1:$G$2</definedName>
    <definedName name="DISCOUNTLEVEL" localSheetId="13">#REF!</definedName>
    <definedName name="DISCOUNTLEVEL">#REF!</definedName>
    <definedName name="DISCOUNTTYPE" localSheetId="13">#REF!</definedName>
    <definedName name="DISCOUNTTYPE">#REF!</definedName>
    <definedName name="DISH_TITLE">[23]DISH!$A$1:$S$9</definedName>
    <definedName name="DISHCARE">[23]DISH!$A$10:$S$75</definedName>
    <definedName name="DISTRIBUTOR" localSheetId="13">#REF!</definedName>
    <definedName name="DISTRIBUTOR">#REF!</definedName>
    <definedName name="dj"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DJDJDJ" localSheetId="15" hidden="1">{#N/A,#N/A,FALSE,"3가";#N/A,#N/A,FALSE,"3나";#N/A,#N/A,FALSE,"3다"}</definedName>
    <definedName name="DJDJDJDJ" localSheetId="18" hidden="1">{#N/A,#N/A,FALSE,"3가";#N/A,#N/A,FALSE,"3나";#N/A,#N/A,FALSE,"3다"}</definedName>
    <definedName name="DJDJDJDJ" localSheetId="19" hidden="1">{#N/A,#N/A,FALSE,"3가";#N/A,#N/A,FALSE,"3나";#N/A,#N/A,FALSE,"3다"}</definedName>
    <definedName name="DJDJDJDJ" localSheetId="20" hidden="1">{#N/A,#N/A,FALSE,"3가";#N/A,#N/A,FALSE,"3나";#N/A,#N/A,FALSE,"3다"}</definedName>
    <definedName name="DJDJDJDJ" localSheetId="21" hidden="1">{#N/A,#N/A,FALSE,"3가";#N/A,#N/A,FALSE,"3나";#N/A,#N/A,FALSE,"3다"}</definedName>
    <definedName name="DJDJDJDJ" localSheetId="22" hidden="1">{#N/A,#N/A,FALSE,"3가";#N/A,#N/A,FALSE,"3나";#N/A,#N/A,FALSE,"3다"}</definedName>
    <definedName name="DJDJDJDJ" localSheetId="23" hidden="1">{#N/A,#N/A,FALSE,"3가";#N/A,#N/A,FALSE,"3나";#N/A,#N/A,FALSE,"3다"}</definedName>
    <definedName name="DJDJDJDJ" localSheetId="24" hidden="1">{#N/A,#N/A,FALSE,"3가";#N/A,#N/A,FALSE,"3나";#N/A,#N/A,FALSE,"3다"}</definedName>
    <definedName name="DJDJDJDJ" localSheetId="13" hidden="1">{#N/A,#N/A,FALSE,"3가";#N/A,#N/A,FALSE,"3나";#N/A,#N/A,FALSE,"3다"}</definedName>
    <definedName name="DJDJDJDJ" localSheetId="17" hidden="1">{#N/A,#N/A,FALSE,"3가";#N/A,#N/A,FALSE,"3나";#N/A,#N/A,FALSE,"3다"}</definedName>
    <definedName name="DJDJDJDJ" localSheetId="16" hidden="1">{#N/A,#N/A,FALSE,"3가";#N/A,#N/A,FALSE,"3나";#N/A,#N/A,FALSE,"3다"}</definedName>
    <definedName name="DJDJDJDJ" hidden="1">{#N/A,#N/A,FALSE,"3가";#N/A,#N/A,FALSE,"3나";#N/A,#N/A,FALSE,"3다"}</definedName>
    <definedName name="djfhka" localSheetId="13">#REF!</definedName>
    <definedName name="djfhka">#REF!</definedName>
    <definedName name="DJFHWEP" localSheetId="15" hidden="1">{#N/A,#N/A,FALSE,"전력간선"}</definedName>
    <definedName name="DJFHWEP" localSheetId="18" hidden="1">{#N/A,#N/A,FALSE,"전력간선"}</definedName>
    <definedName name="DJFHWEP" localSheetId="19" hidden="1">{#N/A,#N/A,FALSE,"전력간선"}</definedName>
    <definedName name="DJFHWEP" localSheetId="20" hidden="1">{#N/A,#N/A,FALSE,"전력간선"}</definedName>
    <definedName name="DJFHWEP" localSheetId="21" hidden="1">{#N/A,#N/A,FALSE,"전력간선"}</definedName>
    <definedName name="DJFHWEP" localSheetId="22" hidden="1">{#N/A,#N/A,FALSE,"전력간선"}</definedName>
    <definedName name="DJFHWEP" localSheetId="23" hidden="1">{#N/A,#N/A,FALSE,"전력간선"}</definedName>
    <definedName name="DJFHWEP" localSheetId="24" hidden="1">{#N/A,#N/A,FALSE,"전력간선"}</definedName>
    <definedName name="DJFHWEP" localSheetId="13" hidden="1">{#N/A,#N/A,FALSE,"전력간선"}</definedName>
    <definedName name="DJFHWEP" localSheetId="17" hidden="1">{#N/A,#N/A,FALSE,"전력간선"}</definedName>
    <definedName name="DJFHWEP" localSheetId="16" hidden="1">{#N/A,#N/A,FALSE,"전력간선"}</definedName>
    <definedName name="DJFHWEP" hidden="1">{#N/A,#N/A,FALSE,"전력간선"}</definedName>
    <definedName name="DJHFJ" localSheetId="13">#REF!</definedName>
    <definedName name="DJHFJ">#REF!</definedName>
    <definedName name="djhfs" localSheetId="13">'[30]#REF'!#REF!</definedName>
    <definedName name="djhfs">'[37]#REF'!#REF!</definedName>
    <definedName name="DJKFJ" localSheetId="13">#REF!</definedName>
    <definedName name="DJKFJ">#REF!</definedName>
    <definedName name="djkfslkjapoapei93" localSheetId="13">'[30]#REF'!#REF!</definedName>
    <definedName name="djkfslkjapoapei93">'[37]#REF'!#REF!</definedName>
    <definedName name="dk" localSheetId="15" hidden="1">{#N/A,#N/A,FALSE,"단가표지"}</definedName>
    <definedName name="dk" localSheetId="11" hidden="1">{#N/A,#N/A,FALSE,"단가표지"}</definedName>
    <definedName name="dk" localSheetId="14" hidden="1">{#N/A,#N/A,FALSE,"단가표지"}</definedName>
    <definedName name="dk" localSheetId="18" hidden="1">{#N/A,#N/A,FALSE,"단가표지"}</definedName>
    <definedName name="dk" localSheetId="19" hidden="1">{#N/A,#N/A,FALSE,"단가표지"}</definedName>
    <definedName name="dk" localSheetId="20" hidden="1">{#N/A,#N/A,FALSE,"단가표지"}</definedName>
    <definedName name="dk" localSheetId="21" hidden="1">{#N/A,#N/A,FALSE,"단가표지"}</definedName>
    <definedName name="dk" localSheetId="22" hidden="1">{#N/A,#N/A,FALSE,"단가표지"}</definedName>
    <definedName name="dk" localSheetId="23" hidden="1">{#N/A,#N/A,FALSE,"단가표지"}</definedName>
    <definedName name="dk" localSheetId="24" hidden="1">{#N/A,#N/A,FALSE,"단가표지"}</definedName>
    <definedName name="dk" localSheetId="13" hidden="1">{#N/A,#N/A,FALSE,"단가표지"}</definedName>
    <definedName name="dk" localSheetId="17" hidden="1">{#N/A,#N/A,FALSE,"단가표지"}</definedName>
    <definedName name="dk" localSheetId="16" hidden="1">{#N/A,#N/A,FALSE,"단가표지"}</definedName>
    <definedName name="dk" hidden="1">{#N/A,#N/A,FALSE,"단가표지"}</definedName>
    <definedName name="DKDK">[81]분석!$B$3:$Q$9</definedName>
    <definedName name="DKFAJKL" localSheetId="13">#REF!</definedName>
    <definedName name="DKFAJKL">#REF!</definedName>
    <definedName name="dkfja" localSheetId="13">'[30]#REF'!#REF!</definedName>
    <definedName name="dkfja">'[37]#REF'!#REF!</definedName>
    <definedName name="dkfjl" localSheetId="13">'[30]#REF'!#REF!</definedName>
    <definedName name="dkfjl">'[37]#REF'!#REF!</definedName>
    <definedName name="DKFJLE" localSheetId="13">#REF!</definedName>
    <definedName name="DKFJLE">#REF!</definedName>
    <definedName name="dkfjsl" localSheetId="13">'[30]#REF'!#REF!</definedName>
    <definedName name="dkfjsl">'[37]#REF'!#REF!</definedName>
    <definedName name="DKFSLK" localSheetId="13">'[30]#REF'!#REF!</definedName>
    <definedName name="DKFSLK">'[37]#REF'!#REF!</definedName>
    <definedName name="dkjdlfw" localSheetId="15" hidden="1">{#N/A,#N/A,FALSE,"ALM-ASISC"}</definedName>
    <definedName name="dkjdlfw" localSheetId="18" hidden="1">{#N/A,#N/A,FALSE,"ALM-ASISC"}</definedName>
    <definedName name="dkjdlfw" localSheetId="19" hidden="1">{#N/A,#N/A,FALSE,"ALM-ASISC"}</definedName>
    <definedName name="dkjdlfw" localSheetId="20" hidden="1">{#N/A,#N/A,FALSE,"ALM-ASISC"}</definedName>
    <definedName name="dkjdlfw" localSheetId="21" hidden="1">{#N/A,#N/A,FALSE,"ALM-ASISC"}</definedName>
    <definedName name="dkjdlfw" localSheetId="22" hidden="1">{#N/A,#N/A,FALSE,"ALM-ASISC"}</definedName>
    <definedName name="dkjdlfw" localSheetId="23" hidden="1">{#N/A,#N/A,FALSE,"ALM-ASISC"}</definedName>
    <definedName name="dkjdlfw" localSheetId="24" hidden="1">{#N/A,#N/A,FALSE,"ALM-ASISC"}</definedName>
    <definedName name="dkjdlfw" localSheetId="13" hidden="1">{#N/A,#N/A,FALSE,"ALM-ASISC"}</definedName>
    <definedName name="dkjdlfw" localSheetId="17" hidden="1">{#N/A,#N/A,FALSE,"ALM-ASISC"}</definedName>
    <definedName name="dkjdlfw" localSheetId="16" hidden="1">{#N/A,#N/A,FALSE,"ALM-ASISC"}</definedName>
    <definedName name="dkjdlfw" hidden="1">{#N/A,#N/A,FALSE,"ALM-ASISC"}</definedName>
    <definedName name="dklsfj" localSheetId="13">#REF!</definedName>
    <definedName name="dklsfj">#REF!</definedName>
    <definedName name="dklw" localSheetId="15" hidden="1">{#N/A,#N/A,FALSE,"ALM-ASISC"}</definedName>
    <definedName name="dklw" localSheetId="18" hidden="1">{#N/A,#N/A,FALSE,"ALM-ASISC"}</definedName>
    <definedName name="dklw" localSheetId="19" hidden="1">{#N/A,#N/A,FALSE,"ALM-ASISC"}</definedName>
    <definedName name="dklw" localSheetId="20" hidden="1">{#N/A,#N/A,FALSE,"ALM-ASISC"}</definedName>
    <definedName name="dklw" localSheetId="21" hidden="1">{#N/A,#N/A,FALSE,"ALM-ASISC"}</definedName>
    <definedName name="dklw" localSheetId="22" hidden="1">{#N/A,#N/A,FALSE,"ALM-ASISC"}</definedName>
    <definedName name="dklw" localSheetId="23" hidden="1">{#N/A,#N/A,FALSE,"ALM-ASISC"}</definedName>
    <definedName name="dklw" localSheetId="24" hidden="1">{#N/A,#N/A,FALSE,"ALM-ASISC"}</definedName>
    <definedName name="dklw" localSheetId="13" hidden="1">{#N/A,#N/A,FALSE,"ALM-ASISC"}</definedName>
    <definedName name="dklw" localSheetId="17" hidden="1">{#N/A,#N/A,FALSE,"ALM-ASISC"}</definedName>
    <definedName name="dklw" localSheetId="16" hidden="1">{#N/A,#N/A,FALSE,"ALM-ASISC"}</definedName>
    <definedName name="dklw" hidden="1">{#N/A,#N/A,FALSE,"ALM-ASISC"}</definedName>
    <definedName name="DKRS">#N/A</definedName>
    <definedName name="DKS" localSheetId="15" hidden="1">{#N/A,#N/A,FALSE,"3가";#N/A,#N/A,FALSE,"3나";#N/A,#N/A,FALSE,"3다"}</definedName>
    <definedName name="DKS" localSheetId="18" hidden="1">{#N/A,#N/A,FALSE,"3가";#N/A,#N/A,FALSE,"3나";#N/A,#N/A,FALSE,"3다"}</definedName>
    <definedName name="DKS" localSheetId="19" hidden="1">{#N/A,#N/A,FALSE,"3가";#N/A,#N/A,FALSE,"3나";#N/A,#N/A,FALSE,"3다"}</definedName>
    <definedName name="DKS" localSheetId="20" hidden="1">{#N/A,#N/A,FALSE,"3가";#N/A,#N/A,FALSE,"3나";#N/A,#N/A,FALSE,"3다"}</definedName>
    <definedName name="DKS" localSheetId="21" hidden="1">{#N/A,#N/A,FALSE,"3가";#N/A,#N/A,FALSE,"3나";#N/A,#N/A,FALSE,"3다"}</definedName>
    <definedName name="DKS" localSheetId="22" hidden="1">{#N/A,#N/A,FALSE,"3가";#N/A,#N/A,FALSE,"3나";#N/A,#N/A,FALSE,"3다"}</definedName>
    <definedName name="DKS" localSheetId="23" hidden="1">{#N/A,#N/A,FALSE,"3가";#N/A,#N/A,FALSE,"3나";#N/A,#N/A,FALSE,"3다"}</definedName>
    <definedName name="DKS" localSheetId="24" hidden="1">{#N/A,#N/A,FALSE,"3가";#N/A,#N/A,FALSE,"3나";#N/A,#N/A,FALSE,"3다"}</definedName>
    <definedName name="DKS" localSheetId="13" hidden="1">{#N/A,#N/A,FALSE,"3가";#N/A,#N/A,FALSE,"3나";#N/A,#N/A,FALSE,"3다"}</definedName>
    <definedName name="DKS" localSheetId="17" hidden="1">{#N/A,#N/A,FALSE,"3가";#N/A,#N/A,FALSE,"3나";#N/A,#N/A,FALSE,"3다"}</definedName>
    <definedName name="DKS" localSheetId="16" hidden="1">{#N/A,#N/A,FALSE,"3가";#N/A,#N/A,FALSE,"3나";#N/A,#N/A,FALSE,"3다"}</definedName>
    <definedName name="DKS" hidden="1">{#N/A,#N/A,FALSE,"3가";#N/A,#N/A,FALSE,"3나";#N/A,#N/A,FALSE,"3다"}</definedName>
    <definedName name="DKSLDH" localSheetId="15" hidden="1">{#N/A,#N/A,FALSE,"단축1";#N/A,#N/A,FALSE,"단축2";#N/A,#N/A,FALSE,"단축3";#N/A,#N/A,FALSE,"장축";#N/A,#N/A,FALSE,"4WD"}</definedName>
    <definedName name="DKSLDH" localSheetId="18" hidden="1">{#N/A,#N/A,FALSE,"단축1";#N/A,#N/A,FALSE,"단축2";#N/A,#N/A,FALSE,"단축3";#N/A,#N/A,FALSE,"장축";#N/A,#N/A,FALSE,"4WD"}</definedName>
    <definedName name="DKSLDH" localSheetId="19" hidden="1">{#N/A,#N/A,FALSE,"단축1";#N/A,#N/A,FALSE,"단축2";#N/A,#N/A,FALSE,"단축3";#N/A,#N/A,FALSE,"장축";#N/A,#N/A,FALSE,"4WD"}</definedName>
    <definedName name="DKSLDH" localSheetId="20" hidden="1">{#N/A,#N/A,FALSE,"단축1";#N/A,#N/A,FALSE,"단축2";#N/A,#N/A,FALSE,"단축3";#N/A,#N/A,FALSE,"장축";#N/A,#N/A,FALSE,"4WD"}</definedName>
    <definedName name="DKSLDH" localSheetId="21" hidden="1">{#N/A,#N/A,FALSE,"단축1";#N/A,#N/A,FALSE,"단축2";#N/A,#N/A,FALSE,"단축3";#N/A,#N/A,FALSE,"장축";#N/A,#N/A,FALSE,"4WD"}</definedName>
    <definedName name="DKSLDH" localSheetId="22" hidden="1">{#N/A,#N/A,FALSE,"단축1";#N/A,#N/A,FALSE,"단축2";#N/A,#N/A,FALSE,"단축3";#N/A,#N/A,FALSE,"장축";#N/A,#N/A,FALSE,"4WD"}</definedName>
    <definedName name="DKSLDH" localSheetId="23" hidden="1">{#N/A,#N/A,FALSE,"단축1";#N/A,#N/A,FALSE,"단축2";#N/A,#N/A,FALSE,"단축3";#N/A,#N/A,FALSE,"장축";#N/A,#N/A,FALSE,"4WD"}</definedName>
    <definedName name="DKSLDH" localSheetId="24" hidden="1">{#N/A,#N/A,FALSE,"단축1";#N/A,#N/A,FALSE,"단축2";#N/A,#N/A,FALSE,"단축3";#N/A,#N/A,FALSE,"장축";#N/A,#N/A,FALSE,"4WD"}</definedName>
    <definedName name="DKSLDH" localSheetId="13" hidden="1">{#N/A,#N/A,FALSE,"단축1";#N/A,#N/A,FALSE,"단축2";#N/A,#N/A,FALSE,"단축3";#N/A,#N/A,FALSE,"장축";#N/A,#N/A,FALSE,"4WD"}</definedName>
    <definedName name="DKSLDH" localSheetId="17" hidden="1">{#N/A,#N/A,FALSE,"단축1";#N/A,#N/A,FALSE,"단축2";#N/A,#N/A,FALSE,"단축3";#N/A,#N/A,FALSE,"장축";#N/A,#N/A,FALSE,"4WD"}</definedName>
    <definedName name="DKSLDH" localSheetId="16" hidden="1">{#N/A,#N/A,FALSE,"단축1";#N/A,#N/A,FALSE,"단축2";#N/A,#N/A,FALSE,"단축3";#N/A,#N/A,FALSE,"장축";#N/A,#N/A,FALSE,"4WD"}</definedName>
    <definedName name="DKSLDH" hidden="1">{#N/A,#N/A,FALSE,"단축1";#N/A,#N/A,FALSE,"단축2";#N/A,#N/A,FALSE,"단축3";#N/A,#N/A,FALSE,"장축";#N/A,#N/A,FALSE,"4WD"}</definedName>
    <definedName name="dkw" localSheetId="15" hidden="1">{#N/A,#N/A,FALSE,"ALM-ASISC"}</definedName>
    <definedName name="dkw" localSheetId="18" hidden="1">{#N/A,#N/A,FALSE,"ALM-ASISC"}</definedName>
    <definedName name="dkw" localSheetId="19" hidden="1">{#N/A,#N/A,FALSE,"ALM-ASISC"}</definedName>
    <definedName name="dkw" localSheetId="20" hidden="1">{#N/A,#N/A,FALSE,"ALM-ASISC"}</definedName>
    <definedName name="dkw" localSheetId="21" hidden="1">{#N/A,#N/A,FALSE,"ALM-ASISC"}</definedName>
    <definedName name="dkw" localSheetId="22" hidden="1">{#N/A,#N/A,FALSE,"ALM-ASISC"}</definedName>
    <definedName name="dkw" localSheetId="23" hidden="1">{#N/A,#N/A,FALSE,"ALM-ASISC"}</definedName>
    <definedName name="dkw" localSheetId="24" hidden="1">{#N/A,#N/A,FALSE,"ALM-ASISC"}</definedName>
    <definedName name="dkw" localSheetId="13" hidden="1">{#N/A,#N/A,FALSE,"ALM-ASISC"}</definedName>
    <definedName name="dkw" localSheetId="17" hidden="1">{#N/A,#N/A,FALSE,"ALM-ASISC"}</definedName>
    <definedName name="dkw" localSheetId="16" hidden="1">{#N/A,#N/A,FALSE,"ALM-ASISC"}</definedName>
    <definedName name="dkw" hidden="1">{#N/A,#N/A,FALSE,"ALM-ASISC"}</definedName>
    <definedName name="dlf" localSheetId="13">#REF!</definedName>
    <definedName name="dlf">#REF!</definedName>
    <definedName name="dlkfjls" localSheetId="13">'[30]#REF'!#REF!</definedName>
    <definedName name="dlkfjls">'[37]#REF'!#REF!</definedName>
    <definedName name="DM" localSheetId="13">#REF!</definedName>
    <definedName name="DM">#REF!</definedName>
    <definedName name="dma" localSheetId="13">#REF!</definedName>
    <definedName name="dma">#REF!</definedName>
    <definedName name="dn" localSheetId="15" hidden="1">{#N/A,#N/A,FALSE,"혼합골재"}</definedName>
    <definedName name="dn" localSheetId="11" hidden="1">{#N/A,#N/A,FALSE,"혼합골재"}</definedName>
    <definedName name="dn" localSheetId="14" hidden="1">{#N/A,#N/A,FALSE,"혼합골재"}</definedName>
    <definedName name="dn" localSheetId="18" hidden="1">{#N/A,#N/A,FALSE,"혼합골재"}</definedName>
    <definedName name="dn" localSheetId="19" hidden="1">{#N/A,#N/A,FALSE,"혼합골재"}</definedName>
    <definedName name="dn" localSheetId="20" hidden="1">{#N/A,#N/A,FALSE,"혼합골재"}</definedName>
    <definedName name="dn" localSheetId="21" hidden="1">{#N/A,#N/A,FALSE,"혼합골재"}</definedName>
    <definedName name="dn" localSheetId="22" hidden="1">{#N/A,#N/A,FALSE,"혼합골재"}</definedName>
    <definedName name="dn" localSheetId="23" hidden="1">{#N/A,#N/A,FALSE,"혼합골재"}</definedName>
    <definedName name="dn" localSheetId="24" hidden="1">{#N/A,#N/A,FALSE,"혼합골재"}</definedName>
    <definedName name="dn" localSheetId="13" hidden="1">{#N/A,#N/A,FALSE,"혼합골재"}</definedName>
    <definedName name="dn" localSheetId="17" hidden="1">{#N/A,#N/A,FALSE,"혼합골재"}</definedName>
    <definedName name="dn" localSheetId="16" hidden="1">{#N/A,#N/A,FALSE,"혼합골재"}</definedName>
    <definedName name="dn" hidden="1">{#N/A,#N/A,FALSE,"혼합골재"}</definedName>
    <definedName name="DOC" localSheetId="13">#REF!</definedName>
    <definedName name="DOC">#REF!</definedName>
    <definedName name="DOQ" localSheetId="15" hidden="1">#REF!</definedName>
    <definedName name="DOQ" localSheetId="24" hidden="1">#REF!</definedName>
    <definedName name="DOQ" localSheetId="17" hidden="1">#REF!</definedName>
    <definedName name="DOQ" hidden="1">#REF!</definedName>
    <definedName name="DP">#REF!</definedName>
    <definedName name="DRAINNOZZLE">#REF!</definedName>
    <definedName name="DRAINPOT">#REF!</definedName>
    <definedName name="dream_derby" localSheetId="17" hidden="1">#REF!</definedName>
    <definedName name="dream_derby" hidden="1">#REF!</definedName>
    <definedName name="DRIVE" localSheetId="13">'[30]#REF'!#REF!</definedName>
    <definedName name="DRIVE">'[37]#REF'!#REF!</definedName>
    <definedName name="DRIVEABILITY" localSheetId="15" hidden="1">{#N/A,#N/A,FALSE,"단축1";#N/A,#N/A,FALSE,"단축2";#N/A,#N/A,FALSE,"단축3";#N/A,#N/A,FALSE,"장축";#N/A,#N/A,FALSE,"4WD"}</definedName>
    <definedName name="DRIVEABILITY" localSheetId="18" hidden="1">{#N/A,#N/A,FALSE,"단축1";#N/A,#N/A,FALSE,"단축2";#N/A,#N/A,FALSE,"단축3";#N/A,#N/A,FALSE,"장축";#N/A,#N/A,FALSE,"4WD"}</definedName>
    <definedName name="DRIVEABILITY" localSheetId="19" hidden="1">{#N/A,#N/A,FALSE,"단축1";#N/A,#N/A,FALSE,"단축2";#N/A,#N/A,FALSE,"단축3";#N/A,#N/A,FALSE,"장축";#N/A,#N/A,FALSE,"4WD"}</definedName>
    <definedName name="DRIVEABILITY" localSheetId="20" hidden="1">{#N/A,#N/A,FALSE,"단축1";#N/A,#N/A,FALSE,"단축2";#N/A,#N/A,FALSE,"단축3";#N/A,#N/A,FALSE,"장축";#N/A,#N/A,FALSE,"4WD"}</definedName>
    <definedName name="DRIVEABILITY" localSheetId="21" hidden="1">{#N/A,#N/A,FALSE,"단축1";#N/A,#N/A,FALSE,"단축2";#N/A,#N/A,FALSE,"단축3";#N/A,#N/A,FALSE,"장축";#N/A,#N/A,FALSE,"4WD"}</definedName>
    <definedName name="DRIVEABILITY" localSheetId="22" hidden="1">{#N/A,#N/A,FALSE,"단축1";#N/A,#N/A,FALSE,"단축2";#N/A,#N/A,FALSE,"단축3";#N/A,#N/A,FALSE,"장축";#N/A,#N/A,FALSE,"4WD"}</definedName>
    <definedName name="DRIVEABILITY" localSheetId="23" hidden="1">{#N/A,#N/A,FALSE,"단축1";#N/A,#N/A,FALSE,"단축2";#N/A,#N/A,FALSE,"단축3";#N/A,#N/A,FALSE,"장축";#N/A,#N/A,FALSE,"4WD"}</definedName>
    <definedName name="DRIVEABILITY" localSheetId="24" hidden="1">{#N/A,#N/A,FALSE,"단축1";#N/A,#N/A,FALSE,"단축2";#N/A,#N/A,FALSE,"단축3";#N/A,#N/A,FALSE,"장축";#N/A,#N/A,FALSE,"4WD"}</definedName>
    <definedName name="DRIVEABILITY" localSheetId="13" hidden="1">{#N/A,#N/A,FALSE,"단축1";#N/A,#N/A,FALSE,"단축2";#N/A,#N/A,FALSE,"단축3";#N/A,#N/A,FALSE,"장축";#N/A,#N/A,FALSE,"4WD"}</definedName>
    <definedName name="DRIVEABILITY" localSheetId="17" hidden="1">{#N/A,#N/A,FALSE,"단축1";#N/A,#N/A,FALSE,"단축2";#N/A,#N/A,FALSE,"단축3";#N/A,#N/A,FALSE,"장축";#N/A,#N/A,FALSE,"4WD"}</definedName>
    <definedName name="DRIVEABILITY" localSheetId="16" hidden="1">{#N/A,#N/A,FALSE,"단축1";#N/A,#N/A,FALSE,"단축2";#N/A,#N/A,FALSE,"단축3";#N/A,#N/A,FALSE,"장축";#N/A,#N/A,FALSE,"4WD"}</definedName>
    <definedName name="DRIVEABILITY" hidden="1">{#N/A,#N/A,FALSE,"단축1";#N/A,#N/A,FALSE,"단축2";#N/A,#N/A,FALSE,"단축3";#N/A,#N/A,FALSE,"장축";#N/A,#N/A,FALSE,"4WD"}</definedName>
    <definedName name="DROW">#N/A</definedName>
    <definedName name="DSAASD" localSheetId="13">[38]입력정보!$E$2:$E$3</definedName>
    <definedName name="DSAASD">[39]입력정보!$E$2:$E$3</definedName>
    <definedName name="DSAF" localSheetId="13">#REF!</definedName>
    <definedName name="DSAF">#REF!</definedName>
    <definedName name="dsafasfasfdasas" localSheetId="15" hidden="1">{#N/A,#N/A,FALSE,"P.C.B"}</definedName>
    <definedName name="dsafasfasfdasas" localSheetId="11" hidden="1">{#N/A,#N/A,FALSE,"P.C.B"}</definedName>
    <definedName name="dsafasfasfdasas" localSheetId="14" hidden="1">{#N/A,#N/A,FALSE,"P.C.B"}</definedName>
    <definedName name="dsafasfasfdasas" localSheetId="18" hidden="1">{#N/A,#N/A,FALSE,"P.C.B"}</definedName>
    <definedName name="dsafasfasfdasas" localSheetId="19" hidden="1">{#N/A,#N/A,FALSE,"P.C.B"}</definedName>
    <definedName name="dsafasfasfdasas" localSheetId="20" hidden="1">{#N/A,#N/A,FALSE,"P.C.B"}</definedName>
    <definedName name="dsafasfasfdasas" localSheetId="21" hidden="1">{#N/A,#N/A,FALSE,"P.C.B"}</definedName>
    <definedName name="dsafasfasfdasas" localSheetId="22" hidden="1">{#N/A,#N/A,FALSE,"P.C.B"}</definedName>
    <definedName name="dsafasfasfdasas" localSheetId="23" hidden="1">{#N/A,#N/A,FALSE,"P.C.B"}</definedName>
    <definedName name="dsafasfasfdasas" localSheetId="24" hidden="1">{#N/A,#N/A,FALSE,"P.C.B"}</definedName>
    <definedName name="dsafasfasfdasas" localSheetId="13" hidden="1">{#N/A,#N/A,FALSE,"P.C.B"}</definedName>
    <definedName name="dsafasfasfdasas" localSheetId="17" hidden="1">{#N/A,#N/A,FALSE,"P.C.B"}</definedName>
    <definedName name="dsafasfasfdasas" localSheetId="16" hidden="1">{#N/A,#N/A,FALSE,"P.C.B"}</definedName>
    <definedName name="dsafasfasfdasas" hidden="1">{#N/A,#N/A,FALSE,"P.C.B"}</definedName>
    <definedName name="dsag" localSheetId="13">#REF!</definedName>
    <definedName name="dsag">#REF!</definedName>
    <definedName name="dsaghh" localSheetId="13">#REF!</definedName>
    <definedName name="dsaghh">#REF!</definedName>
    <definedName name="DSCTLVL" localSheetId="13">#REF!</definedName>
    <definedName name="DSCTLVL">#REF!</definedName>
    <definedName name="dsd">#REF!</definedName>
    <definedName name="dsda" localSheetId="11" hidden="1">#REF!</definedName>
    <definedName name="dsda" hidden="1">#REF!</definedName>
    <definedName name="DSDFA">#REF!</definedName>
    <definedName name="dsdsd" localSheetId="15" hidden="1">{#N/A,#N/A,FALSE,"운반시간"}</definedName>
    <definedName name="dsdsd" localSheetId="11" hidden="1">{#N/A,#N/A,FALSE,"운반시간"}</definedName>
    <definedName name="dsdsd" localSheetId="14" hidden="1">{#N/A,#N/A,FALSE,"운반시간"}</definedName>
    <definedName name="dsdsd" localSheetId="18" hidden="1">{#N/A,#N/A,FALSE,"운반시간"}</definedName>
    <definedName name="dsdsd" localSheetId="19" hidden="1">{#N/A,#N/A,FALSE,"운반시간"}</definedName>
    <definedName name="dsdsd" localSheetId="20" hidden="1">{#N/A,#N/A,FALSE,"운반시간"}</definedName>
    <definedName name="dsdsd" localSheetId="21" hidden="1">{#N/A,#N/A,FALSE,"운반시간"}</definedName>
    <definedName name="dsdsd" localSheetId="22" hidden="1">{#N/A,#N/A,FALSE,"운반시간"}</definedName>
    <definedName name="dsdsd" localSheetId="23" hidden="1">{#N/A,#N/A,FALSE,"운반시간"}</definedName>
    <definedName name="dsdsd" localSheetId="24" hidden="1">{#N/A,#N/A,FALSE,"운반시간"}</definedName>
    <definedName name="dsdsd" localSheetId="13" hidden="1">{#N/A,#N/A,FALSE,"운반시간"}</definedName>
    <definedName name="dsdsd" localSheetId="17" hidden="1">{#N/A,#N/A,FALSE,"운반시간"}</definedName>
    <definedName name="dsdsd" localSheetId="16" hidden="1">{#N/A,#N/A,FALSE,"운반시간"}</definedName>
    <definedName name="dsdsd" hidden="1">{#N/A,#N/A,FALSE,"운반시간"}</definedName>
    <definedName name="dsf" localSheetId="13">#REF!</definedName>
    <definedName name="dsf">#REF!</definedName>
    <definedName name="dsfa" localSheetId="13">#REF!</definedName>
    <definedName name="dsfa">#REF!</definedName>
    <definedName name="dsfaaas" localSheetId="15" hidden="1">{#N/A,#N/A,FALSE,"전력간선"}</definedName>
    <definedName name="dsfaaas" localSheetId="18" hidden="1">{#N/A,#N/A,FALSE,"전력간선"}</definedName>
    <definedName name="dsfaaas" localSheetId="19" hidden="1">{#N/A,#N/A,FALSE,"전력간선"}</definedName>
    <definedName name="dsfaaas" localSheetId="20" hidden="1">{#N/A,#N/A,FALSE,"전력간선"}</definedName>
    <definedName name="dsfaaas" localSheetId="21" hidden="1">{#N/A,#N/A,FALSE,"전력간선"}</definedName>
    <definedName name="dsfaaas" localSheetId="22" hidden="1">{#N/A,#N/A,FALSE,"전력간선"}</definedName>
    <definedName name="dsfaaas" localSheetId="23" hidden="1">{#N/A,#N/A,FALSE,"전력간선"}</definedName>
    <definedName name="dsfaaas" localSheetId="24" hidden="1">{#N/A,#N/A,FALSE,"전력간선"}</definedName>
    <definedName name="dsfaaas" localSheetId="13" hidden="1">{#N/A,#N/A,FALSE,"전력간선"}</definedName>
    <definedName name="dsfaaas" localSheetId="17" hidden="1">{#N/A,#N/A,FALSE,"전력간선"}</definedName>
    <definedName name="dsfaaas" localSheetId="16" hidden="1">{#N/A,#N/A,FALSE,"전력간선"}</definedName>
    <definedName name="dsfaaas" hidden="1">{#N/A,#N/A,FALSE,"전력간선"}</definedName>
    <definedName name="DSFAFADS" localSheetId="13">'[42]#REF!'!#REF!,'[42]#REF!'!#REF!,'[42]#REF!'!#REF!,'[42]#REF!'!#REF!,'[42]#REF!'!#REF!</definedName>
    <definedName name="DSFAFADS">'[42]#REF!'!#REF!,'[42]#REF!'!#REF!,'[42]#REF!'!#REF!,'[42]#REF!'!#REF!,'[42]#REF!'!#REF!</definedName>
    <definedName name="dsfafds" localSheetId="13">'[42]#REF!'!#REF!,'[42]#REF!'!#REF!,'[42]#REF!'!#REF!,'[42]#REF!'!#REF!,'[42]#REF!'!#REF!</definedName>
    <definedName name="dsfafds">'[42]#REF!'!#REF!,'[42]#REF!'!#REF!,'[42]#REF!'!#REF!,'[42]#REF!'!#REF!,'[42]#REF!'!#REF!</definedName>
    <definedName name="dsfds" localSheetId="13">#REF!</definedName>
    <definedName name="dsfds">#REF!</definedName>
    <definedName name="dsfga" localSheetId="15" hidden="1">{#N/A,#N/A,FALSE,"3가";#N/A,#N/A,FALSE,"3나";#N/A,#N/A,FALSE,"3다"}</definedName>
    <definedName name="dsfga" localSheetId="18" hidden="1">{#N/A,#N/A,FALSE,"3가";#N/A,#N/A,FALSE,"3나";#N/A,#N/A,FALSE,"3다"}</definedName>
    <definedName name="dsfga" localSheetId="19" hidden="1">{#N/A,#N/A,FALSE,"3가";#N/A,#N/A,FALSE,"3나";#N/A,#N/A,FALSE,"3다"}</definedName>
    <definedName name="dsfga" localSheetId="20" hidden="1">{#N/A,#N/A,FALSE,"3가";#N/A,#N/A,FALSE,"3나";#N/A,#N/A,FALSE,"3다"}</definedName>
    <definedName name="dsfga" localSheetId="21" hidden="1">{#N/A,#N/A,FALSE,"3가";#N/A,#N/A,FALSE,"3나";#N/A,#N/A,FALSE,"3다"}</definedName>
    <definedName name="dsfga" localSheetId="22" hidden="1">{#N/A,#N/A,FALSE,"3가";#N/A,#N/A,FALSE,"3나";#N/A,#N/A,FALSE,"3다"}</definedName>
    <definedName name="dsfga" localSheetId="23" hidden="1">{#N/A,#N/A,FALSE,"3가";#N/A,#N/A,FALSE,"3나";#N/A,#N/A,FALSE,"3다"}</definedName>
    <definedName name="dsfga" localSheetId="24" hidden="1">{#N/A,#N/A,FALSE,"3가";#N/A,#N/A,FALSE,"3나";#N/A,#N/A,FALSE,"3다"}</definedName>
    <definedName name="dsfga" localSheetId="13" hidden="1">{#N/A,#N/A,FALSE,"3가";#N/A,#N/A,FALSE,"3나";#N/A,#N/A,FALSE,"3다"}</definedName>
    <definedName name="dsfga" localSheetId="17" hidden="1">{#N/A,#N/A,FALSE,"3가";#N/A,#N/A,FALSE,"3나";#N/A,#N/A,FALSE,"3다"}</definedName>
    <definedName name="dsfga" localSheetId="16" hidden="1">{#N/A,#N/A,FALSE,"3가";#N/A,#N/A,FALSE,"3나";#N/A,#N/A,FALSE,"3다"}</definedName>
    <definedName name="dsfga" hidden="1">{#N/A,#N/A,FALSE,"3가";#N/A,#N/A,FALSE,"3나";#N/A,#N/A,FALSE,"3다"}</definedName>
    <definedName name="dsfsd" localSheetId="13">#REF!</definedName>
    <definedName name="dsfsd">#REF!</definedName>
    <definedName name="dsfsf" localSheetId="15" hidden="1">{"'디자인'!$A$2:$K$20"}</definedName>
    <definedName name="dsfsf" localSheetId="18" hidden="1">{"'디자인'!$A$2:$K$20"}</definedName>
    <definedName name="dsfsf" localSheetId="19" hidden="1">{"'디자인'!$A$2:$K$20"}</definedName>
    <definedName name="dsfsf" localSheetId="20" hidden="1">{"'디자인'!$A$2:$K$20"}</definedName>
    <definedName name="dsfsf" localSheetId="21" hidden="1">{"'디자인'!$A$2:$K$20"}</definedName>
    <definedName name="dsfsf" localSheetId="22" hidden="1">{"'디자인'!$A$2:$K$20"}</definedName>
    <definedName name="dsfsf" localSheetId="23" hidden="1">{"'디자인'!$A$2:$K$20"}</definedName>
    <definedName name="dsfsf" localSheetId="24" hidden="1">{"'디자인'!$A$2:$K$20"}</definedName>
    <definedName name="dsfsf" localSheetId="13" hidden="1">{"'디자인'!$A$2:$K$20"}</definedName>
    <definedName name="dsfsf" localSheetId="17" hidden="1">{"'디자인'!$A$2:$K$20"}</definedName>
    <definedName name="dsfsf" localSheetId="16" hidden="1">{"'디자인'!$A$2:$K$20"}</definedName>
    <definedName name="dsfsf" hidden="1">{"'디자인'!$A$2:$K$20"}</definedName>
    <definedName name="dsfvxcbfwf">#REF!</definedName>
    <definedName name="DSHC1">[23]DISH!$D$11:$R$13</definedName>
    <definedName name="DSHC3">[23]DISH!$D$22:$R$22</definedName>
    <definedName name="DSKFJL" localSheetId="13">#REF!</definedName>
    <definedName name="DSKFJL">#REF!</definedName>
    <definedName name="DSL" localSheetId="15" hidden="1">{#N/A,#N/A,FALSE,"단축1";#N/A,#N/A,FALSE,"단축2";#N/A,#N/A,FALSE,"단축3";#N/A,#N/A,FALSE,"장축";#N/A,#N/A,FALSE,"4WD"}</definedName>
    <definedName name="DSL" localSheetId="18" hidden="1">{#N/A,#N/A,FALSE,"단축1";#N/A,#N/A,FALSE,"단축2";#N/A,#N/A,FALSE,"단축3";#N/A,#N/A,FALSE,"장축";#N/A,#N/A,FALSE,"4WD"}</definedName>
    <definedName name="DSL" localSheetId="19" hidden="1">{#N/A,#N/A,FALSE,"단축1";#N/A,#N/A,FALSE,"단축2";#N/A,#N/A,FALSE,"단축3";#N/A,#N/A,FALSE,"장축";#N/A,#N/A,FALSE,"4WD"}</definedName>
    <definedName name="DSL" localSheetId="20" hidden="1">{#N/A,#N/A,FALSE,"단축1";#N/A,#N/A,FALSE,"단축2";#N/A,#N/A,FALSE,"단축3";#N/A,#N/A,FALSE,"장축";#N/A,#N/A,FALSE,"4WD"}</definedName>
    <definedName name="DSL" localSheetId="21" hidden="1">{#N/A,#N/A,FALSE,"단축1";#N/A,#N/A,FALSE,"단축2";#N/A,#N/A,FALSE,"단축3";#N/A,#N/A,FALSE,"장축";#N/A,#N/A,FALSE,"4WD"}</definedName>
    <definedName name="DSL" localSheetId="22" hidden="1">{#N/A,#N/A,FALSE,"단축1";#N/A,#N/A,FALSE,"단축2";#N/A,#N/A,FALSE,"단축3";#N/A,#N/A,FALSE,"장축";#N/A,#N/A,FALSE,"4WD"}</definedName>
    <definedName name="DSL" localSheetId="23" hidden="1">{#N/A,#N/A,FALSE,"단축1";#N/A,#N/A,FALSE,"단축2";#N/A,#N/A,FALSE,"단축3";#N/A,#N/A,FALSE,"장축";#N/A,#N/A,FALSE,"4WD"}</definedName>
    <definedName name="DSL" localSheetId="24" hidden="1">{#N/A,#N/A,FALSE,"단축1";#N/A,#N/A,FALSE,"단축2";#N/A,#N/A,FALSE,"단축3";#N/A,#N/A,FALSE,"장축";#N/A,#N/A,FALSE,"4WD"}</definedName>
    <definedName name="DSL" localSheetId="13" hidden="1">{#N/A,#N/A,FALSE,"단축1";#N/A,#N/A,FALSE,"단축2";#N/A,#N/A,FALSE,"단축3";#N/A,#N/A,FALSE,"장축";#N/A,#N/A,FALSE,"4WD"}</definedName>
    <definedName name="DSL" localSheetId="17" hidden="1">{#N/A,#N/A,FALSE,"단축1";#N/A,#N/A,FALSE,"단축2";#N/A,#N/A,FALSE,"단축3";#N/A,#N/A,FALSE,"장축";#N/A,#N/A,FALSE,"4WD"}</definedName>
    <definedName name="DSL" localSheetId="16" hidden="1">{#N/A,#N/A,FALSE,"단축1";#N/A,#N/A,FALSE,"단축2";#N/A,#N/A,FALSE,"단축3";#N/A,#N/A,FALSE,"장축";#N/A,#N/A,FALSE,"4WD"}</definedName>
    <definedName name="DSL" hidden="1">{#N/A,#N/A,FALSE,"단축1";#N/A,#N/A,FALSE,"단축2";#N/A,#N/A,FALSE,"단축3";#N/A,#N/A,FALSE,"장축";#N/A,#N/A,FALSE,"4WD"}</definedName>
    <definedName name="dsvf" localSheetId="13">#REF!</definedName>
    <definedName name="dsvf">#REF!</definedName>
    <definedName name="DTportion" localSheetId="13">#REF!</definedName>
    <definedName name="DTportion">#REF!</definedName>
    <definedName name="DUCT공" localSheetId="13">#REF!</definedName>
    <definedName name="DUCT공">#REF!</definedName>
    <definedName name="DW" localSheetId="15" hidden="1">{"'용역비'!$A$4:$C$8"}</definedName>
    <definedName name="DW" localSheetId="11" hidden="1">{"'용역비'!$A$4:$C$8"}</definedName>
    <definedName name="DW" localSheetId="14" hidden="1">{"'용역비'!$A$4:$C$8"}</definedName>
    <definedName name="DW" localSheetId="18" hidden="1">{"'용역비'!$A$4:$C$8"}</definedName>
    <definedName name="DW" localSheetId="19" hidden="1">{"'용역비'!$A$4:$C$8"}</definedName>
    <definedName name="DW" localSheetId="20" hidden="1">{"'용역비'!$A$4:$C$8"}</definedName>
    <definedName name="DW" localSheetId="21" hidden="1">{"'용역비'!$A$4:$C$8"}</definedName>
    <definedName name="DW" localSheetId="22" hidden="1">{"'용역비'!$A$4:$C$8"}</definedName>
    <definedName name="DW" localSheetId="23" hidden="1">{"'용역비'!$A$4:$C$8"}</definedName>
    <definedName name="DW" localSheetId="24" hidden="1">{"'용역비'!$A$4:$C$8"}</definedName>
    <definedName name="DW" localSheetId="13" hidden="1">{"'용역비'!$A$4:$C$8"}</definedName>
    <definedName name="DW" localSheetId="17" hidden="1">{"'용역비'!$A$4:$C$8"}</definedName>
    <definedName name="DW" localSheetId="16" hidden="1">{"'용역비'!$A$4:$C$8"}</definedName>
    <definedName name="DW" hidden="1">{"'용역비'!$A$4:$C$8"}</definedName>
    <definedName name="DWD"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알" localSheetId="13">#REF!</definedName>
    <definedName name="D알">#REF!</definedName>
    <definedName name="E" localSheetId="11" hidden="1">{"'용역비'!$A$4:$C$8"}</definedName>
    <definedName name="E" localSheetId="18" hidden="1">{"'용역비'!$A$4:$C$8"}</definedName>
    <definedName name="E" localSheetId="19" hidden="1">{"'용역비'!$A$4:$C$8"}</definedName>
    <definedName name="E" localSheetId="20" hidden="1">{"'용역비'!$A$4:$C$8"}</definedName>
    <definedName name="E" localSheetId="21" hidden="1">{"'용역비'!$A$4:$C$8"}</definedName>
    <definedName name="E" localSheetId="22" hidden="1">{"'용역비'!$A$4:$C$8"}</definedName>
    <definedName name="E" localSheetId="23" hidden="1">{"'용역비'!$A$4:$C$8"}</definedName>
    <definedName name="E" localSheetId="24" hidden="1">{"'용역비'!$A$4:$C$8"}</definedName>
    <definedName name="E" localSheetId="13" hidden="1">{"'용역비'!$A$4:$C$8"}</definedName>
    <definedName name="E">#REF!</definedName>
    <definedName name="EBIT_Actual_201301" localSheetId="13">'[52]Germany 2013'!$AL$105</definedName>
    <definedName name="EBIT_Actual_201301">'[53]Germany 2013'!$AL$105</definedName>
    <definedName name="EBIT_Actual_201302" localSheetId="13">'[52]Germany 2013'!$AO$105</definedName>
    <definedName name="EBIT_Actual_201302">'[53]Germany 2013'!$AO$105</definedName>
    <definedName name="EBIT_Actual_201401" localSheetId="13">'[54]Actual &amp; Forecast'!$AI$108</definedName>
    <definedName name="EBIT_Actual_201401">'[55]Actual &amp; Forecast'!$AI$108</definedName>
    <definedName name="EBIT_Actual_201402" localSheetId="13">'[54]Actual &amp; Forecast'!$AL$108</definedName>
    <definedName name="EBIT_Actual_201402">'[55]Actual &amp; Forecast'!$AL$108</definedName>
    <definedName name="EBIT_Plan_201401" localSheetId="13">[52]Plan!$AU$110</definedName>
    <definedName name="EBIT_Plan_201401">[53]Plan!$AU$110</definedName>
    <definedName name="EBIT_Plan_201402" localSheetId="13">[52]Plan!$AX$110</definedName>
    <definedName name="EBIT_Plan_201402">[53]Plan!$AX$110</definedName>
    <definedName name="echannel">#N/A</definedName>
    <definedName name="EClass" localSheetId="13">#REF!</definedName>
    <definedName name="EClass">#REF!</definedName>
    <definedName name="edssqq" localSheetId="15" hidden="1">{#N/A,#N/A,FALSE,"혼합골재"}</definedName>
    <definedName name="edssqq" localSheetId="11" hidden="1">{#N/A,#N/A,FALSE,"혼합골재"}</definedName>
    <definedName name="edssqq" localSheetId="14" hidden="1">{#N/A,#N/A,FALSE,"혼합골재"}</definedName>
    <definedName name="edssqq" localSheetId="18" hidden="1">{#N/A,#N/A,FALSE,"혼합골재"}</definedName>
    <definedName name="edssqq" localSheetId="19" hidden="1">{#N/A,#N/A,FALSE,"혼합골재"}</definedName>
    <definedName name="edssqq" localSheetId="20" hidden="1">{#N/A,#N/A,FALSE,"혼합골재"}</definedName>
    <definedName name="edssqq" localSheetId="21" hidden="1">{#N/A,#N/A,FALSE,"혼합골재"}</definedName>
    <definedName name="edssqq" localSheetId="22" hidden="1">{#N/A,#N/A,FALSE,"혼합골재"}</definedName>
    <definedName name="edssqq" localSheetId="23" hidden="1">{#N/A,#N/A,FALSE,"혼합골재"}</definedName>
    <definedName name="edssqq" localSheetId="24" hidden="1">{#N/A,#N/A,FALSE,"혼합골재"}</definedName>
    <definedName name="edssqq" localSheetId="13" hidden="1">{#N/A,#N/A,FALSE,"혼합골재"}</definedName>
    <definedName name="edssqq" localSheetId="17" hidden="1">{#N/A,#N/A,FALSE,"혼합골재"}</definedName>
    <definedName name="edssqq" localSheetId="16" hidden="1">{#N/A,#N/A,FALSE,"혼합골재"}</definedName>
    <definedName name="edssqq" hidden="1">{#N/A,#N/A,FALSE,"혼합골재"}</definedName>
    <definedName name="ee" localSheetId="15" hidden="1">{#N/A,#N/A,FALSE,"단가표지"}</definedName>
    <definedName name="ee" localSheetId="11" hidden="1">{#N/A,#N/A,FALSE,"단가표지"}</definedName>
    <definedName name="ee" localSheetId="14" hidden="1">{#N/A,#N/A,FALSE,"단가표지"}</definedName>
    <definedName name="ee" localSheetId="18" hidden="1">{#N/A,#N/A,FALSE,"단가표지"}</definedName>
    <definedName name="ee" localSheetId="19" hidden="1">{#N/A,#N/A,FALSE,"단가표지"}</definedName>
    <definedName name="ee" localSheetId="20" hidden="1">{#N/A,#N/A,FALSE,"단가표지"}</definedName>
    <definedName name="ee" localSheetId="21" hidden="1">{#N/A,#N/A,FALSE,"단가표지"}</definedName>
    <definedName name="ee" localSheetId="22" hidden="1">{#N/A,#N/A,FALSE,"단가표지"}</definedName>
    <definedName name="ee" localSheetId="23" hidden="1">{#N/A,#N/A,FALSE,"단가표지"}</definedName>
    <definedName name="ee" localSheetId="24" hidden="1">{#N/A,#N/A,FALSE,"단가표지"}</definedName>
    <definedName name="ee" localSheetId="13" hidden="1">{#N/A,#N/A,FALSE,"단가표지"}</definedName>
    <definedName name="ee" localSheetId="17" hidden="1">{#N/A,#N/A,FALSE,"단가표지"}</definedName>
    <definedName name="ee" localSheetId="16" hidden="1">{#N/A,#N/A,FALSE,"단가표지"}</definedName>
    <definedName name="ee" hidden="1">{#N/A,#N/A,FALSE,"단가표지"}</definedName>
    <definedName name="EEE"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e" localSheetId="13">#REF!</definedName>
    <definedName name="eeee">#REF!</definedName>
    <definedName name="efdd"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G" localSheetId="15" hidden="1">{"'용역비'!$A$4:$C$8"}</definedName>
    <definedName name="EFG" localSheetId="11" hidden="1">{"'용역비'!$A$4:$C$8"}</definedName>
    <definedName name="EFG" localSheetId="14" hidden="1">{"'용역비'!$A$4:$C$8"}</definedName>
    <definedName name="EFG" localSheetId="18" hidden="1">{"'용역비'!$A$4:$C$8"}</definedName>
    <definedName name="EFG" localSheetId="19" hidden="1">{"'용역비'!$A$4:$C$8"}</definedName>
    <definedName name="EFG" localSheetId="20" hidden="1">{"'용역비'!$A$4:$C$8"}</definedName>
    <definedName name="EFG" localSheetId="21" hidden="1">{"'용역비'!$A$4:$C$8"}</definedName>
    <definedName name="EFG" localSheetId="22" hidden="1">{"'용역비'!$A$4:$C$8"}</definedName>
    <definedName name="EFG" localSheetId="23" hidden="1">{"'용역비'!$A$4:$C$8"}</definedName>
    <definedName name="EFG" localSheetId="24" hidden="1">{"'용역비'!$A$4:$C$8"}</definedName>
    <definedName name="EFG" localSheetId="13" hidden="1">{"'용역비'!$A$4:$C$8"}</definedName>
    <definedName name="EFG" localSheetId="17" hidden="1">{"'용역비'!$A$4:$C$8"}</definedName>
    <definedName name="EFG" localSheetId="16" hidden="1">{"'용역비'!$A$4:$C$8"}</definedName>
    <definedName name="EFG" hidden="1">{"'용역비'!$A$4:$C$8"}</definedName>
    <definedName name="EF제동" localSheetId="15" hidden="1">{#N/A,#N/A,FALSE,"단축1";#N/A,#N/A,FALSE,"단축2";#N/A,#N/A,FALSE,"단축3";#N/A,#N/A,FALSE,"장축";#N/A,#N/A,FALSE,"4WD"}</definedName>
    <definedName name="EF제동" localSheetId="18" hidden="1">{#N/A,#N/A,FALSE,"단축1";#N/A,#N/A,FALSE,"단축2";#N/A,#N/A,FALSE,"단축3";#N/A,#N/A,FALSE,"장축";#N/A,#N/A,FALSE,"4WD"}</definedName>
    <definedName name="EF제동" localSheetId="19" hidden="1">{#N/A,#N/A,FALSE,"단축1";#N/A,#N/A,FALSE,"단축2";#N/A,#N/A,FALSE,"단축3";#N/A,#N/A,FALSE,"장축";#N/A,#N/A,FALSE,"4WD"}</definedName>
    <definedName name="EF제동" localSheetId="20" hidden="1">{#N/A,#N/A,FALSE,"단축1";#N/A,#N/A,FALSE,"단축2";#N/A,#N/A,FALSE,"단축3";#N/A,#N/A,FALSE,"장축";#N/A,#N/A,FALSE,"4WD"}</definedName>
    <definedName name="EF제동" localSheetId="21" hidden="1">{#N/A,#N/A,FALSE,"단축1";#N/A,#N/A,FALSE,"단축2";#N/A,#N/A,FALSE,"단축3";#N/A,#N/A,FALSE,"장축";#N/A,#N/A,FALSE,"4WD"}</definedName>
    <definedName name="EF제동" localSheetId="22" hidden="1">{#N/A,#N/A,FALSE,"단축1";#N/A,#N/A,FALSE,"단축2";#N/A,#N/A,FALSE,"단축3";#N/A,#N/A,FALSE,"장축";#N/A,#N/A,FALSE,"4WD"}</definedName>
    <definedName name="EF제동" localSheetId="23" hidden="1">{#N/A,#N/A,FALSE,"단축1";#N/A,#N/A,FALSE,"단축2";#N/A,#N/A,FALSE,"단축3";#N/A,#N/A,FALSE,"장축";#N/A,#N/A,FALSE,"4WD"}</definedName>
    <definedName name="EF제동" localSheetId="24" hidden="1">{#N/A,#N/A,FALSE,"단축1";#N/A,#N/A,FALSE,"단축2";#N/A,#N/A,FALSE,"단축3";#N/A,#N/A,FALSE,"장축";#N/A,#N/A,FALSE,"4WD"}</definedName>
    <definedName name="EF제동" localSheetId="13" hidden="1">{#N/A,#N/A,FALSE,"단축1";#N/A,#N/A,FALSE,"단축2";#N/A,#N/A,FALSE,"단축3";#N/A,#N/A,FALSE,"장축";#N/A,#N/A,FALSE,"4WD"}</definedName>
    <definedName name="EF제동" localSheetId="17" hidden="1">{#N/A,#N/A,FALSE,"단축1";#N/A,#N/A,FALSE,"단축2";#N/A,#N/A,FALSE,"단축3";#N/A,#N/A,FALSE,"장축";#N/A,#N/A,FALSE,"4WD"}</definedName>
    <definedName name="EF제동" localSheetId="16" hidden="1">{#N/A,#N/A,FALSE,"단축1";#N/A,#N/A,FALSE,"단축2";#N/A,#N/A,FALSE,"단축3";#N/A,#N/A,FALSE,"장축";#N/A,#N/A,FALSE,"4WD"}</definedName>
    <definedName name="EF제동" hidden="1">{#N/A,#N/A,FALSE,"단축1";#N/A,#N/A,FALSE,"단축2";#N/A,#N/A,FALSE,"단축3";#N/A,#N/A,FALSE,"장축";#N/A,#N/A,FALSE,"4WD"}</definedName>
    <definedName name="EGE" localSheetId="15" hidden="1">{"'용역비'!$A$4:$C$8"}</definedName>
    <definedName name="EGE" localSheetId="11" hidden="1">{"'용역비'!$A$4:$C$8"}</definedName>
    <definedName name="EGE" localSheetId="14" hidden="1">{"'용역비'!$A$4:$C$8"}</definedName>
    <definedName name="EGE" localSheetId="18" hidden="1">{"'용역비'!$A$4:$C$8"}</definedName>
    <definedName name="EGE" localSheetId="19" hidden="1">{"'용역비'!$A$4:$C$8"}</definedName>
    <definedName name="EGE" localSheetId="20" hidden="1">{"'용역비'!$A$4:$C$8"}</definedName>
    <definedName name="EGE" localSheetId="21" hidden="1">{"'용역비'!$A$4:$C$8"}</definedName>
    <definedName name="EGE" localSheetId="22" hidden="1">{"'용역비'!$A$4:$C$8"}</definedName>
    <definedName name="EGE" localSheetId="23" hidden="1">{"'용역비'!$A$4:$C$8"}</definedName>
    <definedName name="EGE" localSheetId="24" hidden="1">{"'용역비'!$A$4:$C$8"}</definedName>
    <definedName name="EGE" localSheetId="13" hidden="1">{"'용역비'!$A$4:$C$8"}</definedName>
    <definedName name="EGE" localSheetId="17" hidden="1">{"'용역비'!$A$4:$C$8"}</definedName>
    <definedName name="EGE" localSheetId="16" hidden="1">{"'용역비'!$A$4:$C$8"}</definedName>
    <definedName name="EGE" hidden="1">{"'용역비'!$A$4:$C$8"}</definedName>
    <definedName name="EIRP" localSheetId="13">'[30]#REF'!#REF!</definedName>
    <definedName name="EIRP">'[37]#REF'!#REF!</definedName>
    <definedName name="EJ">[82]소비자가!$I$46:$J$1593</definedName>
    <definedName name="ejflaji" localSheetId="15" hidden="1">{#N/A,#N/A,FALSE,"전력간선"}</definedName>
    <definedName name="ejflaji" localSheetId="18" hidden="1">{#N/A,#N/A,FALSE,"전력간선"}</definedName>
    <definedName name="ejflaji" localSheetId="19" hidden="1">{#N/A,#N/A,FALSE,"전력간선"}</definedName>
    <definedName name="ejflaji" localSheetId="20" hidden="1">{#N/A,#N/A,FALSE,"전력간선"}</definedName>
    <definedName name="ejflaji" localSheetId="21" hidden="1">{#N/A,#N/A,FALSE,"전력간선"}</definedName>
    <definedName name="ejflaji" localSheetId="22" hidden="1">{#N/A,#N/A,FALSE,"전력간선"}</definedName>
    <definedName name="ejflaji" localSheetId="23" hidden="1">{#N/A,#N/A,FALSE,"전력간선"}</definedName>
    <definedName name="ejflaji" localSheetId="24" hidden="1">{#N/A,#N/A,FALSE,"전력간선"}</definedName>
    <definedName name="ejflaji" localSheetId="13" hidden="1">{#N/A,#N/A,FALSE,"전력간선"}</definedName>
    <definedName name="ejflaji" localSheetId="17" hidden="1">{#N/A,#N/A,FALSE,"전력간선"}</definedName>
    <definedName name="ejflaji" localSheetId="16" hidden="1">{#N/A,#N/A,FALSE,"전력간선"}</definedName>
    <definedName name="ejflaji" hidden="1">{#N/A,#N/A,FALSE,"전력간선"}</definedName>
    <definedName name="EK" localSheetId="15" hidden="1">#REF!</definedName>
    <definedName name="EK" localSheetId="11" hidden="1">#REF!</definedName>
    <definedName name="EK" localSheetId="14" hidden="1">#REF!</definedName>
    <definedName name="EK" localSheetId="18" hidden="1">#REF!</definedName>
    <definedName name="EK" localSheetId="19" hidden="1">#REF!</definedName>
    <definedName name="EK" localSheetId="20" hidden="1">#REF!</definedName>
    <definedName name="EK" localSheetId="21" hidden="1">#REF!</definedName>
    <definedName name="EK" localSheetId="22" hidden="1">#REF!</definedName>
    <definedName name="EK" localSheetId="23" hidden="1">#REF!</definedName>
    <definedName name="EK" localSheetId="24" hidden="1">#REF!</definedName>
    <definedName name="EK" localSheetId="13" hidden="1">#REF!</definedName>
    <definedName name="EK" localSheetId="17" hidden="1">#REF!</definedName>
    <definedName name="EK" localSheetId="16" hidden="1">#REF!</definedName>
    <definedName name="EK" hidden="1">#REF!</definedName>
    <definedName name="EK_Einkäufer">#REF!</definedName>
    <definedName name="ELAPCY">#REF!</definedName>
    <definedName name="ELAPCY_1">#REF!</definedName>
    <definedName name="ELAPCY_2">#REF!</definedName>
    <definedName name="ELARevenue">#REF!</definedName>
    <definedName name="ELBOW250">#REF!</definedName>
    <definedName name="ELBOW300">#REF!</definedName>
    <definedName name="ELBOW350">#REF!</definedName>
    <definedName name="ELBYND">#REF!</definedName>
    <definedName name="elec1">#REF!</definedName>
    <definedName name="elec2">#REF!</definedName>
    <definedName name="elec3">#REF!</definedName>
    <definedName name="elec4">#REF!</definedName>
    <definedName name="elec5">#REF!</definedName>
    <definedName name="elec6">#REF!</definedName>
    <definedName name="ELEV">#REF!</definedName>
    <definedName name="ELMUS">[23]J!$A$19:$G$23</definedName>
    <definedName name="ELPREV" localSheetId="13">#REF!</definedName>
    <definedName name="ELPREV">#REF!</definedName>
    <definedName name="ELUNAPCY" localSheetId="13">#REF!</definedName>
    <definedName name="ELUNAPCY">#REF!</definedName>
    <definedName name="ELUNAPCY_1" localSheetId="13">#REF!</definedName>
    <definedName name="ELUNAPCY_1">#REF!</definedName>
    <definedName name="ELUNAPCY_2">#REF!</definedName>
    <definedName name="EmptyRange">#REF!</definedName>
    <definedName name="Emst10">#REF!</definedName>
    <definedName name="ENCOST">#N/A</definedName>
    <definedName name="ENJA"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 localSheetId="13">#REF!</definedName>
    <definedName name="ER">#REF!</definedName>
    <definedName name="ERD_j" localSheetId="13">#REF!</definedName>
    <definedName name="ERD_j">#REF!</definedName>
    <definedName name="ERD_k" localSheetId="13">#REF!</definedName>
    <definedName name="ERD_k">#REF!</definedName>
    <definedName name="EREW">#N/A</definedName>
    <definedName name="ERHGV" localSheetId="13">#REF!</definedName>
    <definedName name="ERHGV">#REF!</definedName>
    <definedName name="ERRE" localSheetId="15" hidden="1">{#N/A,#N/A,FALSE,"단축1";#N/A,#N/A,FALSE,"단축2";#N/A,#N/A,FALSE,"단축3";#N/A,#N/A,FALSE,"장축";#N/A,#N/A,FALSE,"4WD"}</definedName>
    <definedName name="ERRE" localSheetId="18" hidden="1">{#N/A,#N/A,FALSE,"단축1";#N/A,#N/A,FALSE,"단축2";#N/A,#N/A,FALSE,"단축3";#N/A,#N/A,FALSE,"장축";#N/A,#N/A,FALSE,"4WD"}</definedName>
    <definedName name="ERRE" localSheetId="19" hidden="1">{#N/A,#N/A,FALSE,"단축1";#N/A,#N/A,FALSE,"단축2";#N/A,#N/A,FALSE,"단축3";#N/A,#N/A,FALSE,"장축";#N/A,#N/A,FALSE,"4WD"}</definedName>
    <definedName name="ERRE" localSheetId="20" hidden="1">{#N/A,#N/A,FALSE,"단축1";#N/A,#N/A,FALSE,"단축2";#N/A,#N/A,FALSE,"단축3";#N/A,#N/A,FALSE,"장축";#N/A,#N/A,FALSE,"4WD"}</definedName>
    <definedName name="ERRE" localSheetId="21" hidden="1">{#N/A,#N/A,FALSE,"단축1";#N/A,#N/A,FALSE,"단축2";#N/A,#N/A,FALSE,"단축3";#N/A,#N/A,FALSE,"장축";#N/A,#N/A,FALSE,"4WD"}</definedName>
    <definedName name="ERRE" localSheetId="22" hidden="1">{#N/A,#N/A,FALSE,"단축1";#N/A,#N/A,FALSE,"단축2";#N/A,#N/A,FALSE,"단축3";#N/A,#N/A,FALSE,"장축";#N/A,#N/A,FALSE,"4WD"}</definedName>
    <definedName name="ERRE" localSheetId="23" hidden="1">{#N/A,#N/A,FALSE,"단축1";#N/A,#N/A,FALSE,"단축2";#N/A,#N/A,FALSE,"단축3";#N/A,#N/A,FALSE,"장축";#N/A,#N/A,FALSE,"4WD"}</definedName>
    <definedName name="ERRE" localSheetId="24" hidden="1">{#N/A,#N/A,FALSE,"단축1";#N/A,#N/A,FALSE,"단축2";#N/A,#N/A,FALSE,"단축3";#N/A,#N/A,FALSE,"장축";#N/A,#N/A,FALSE,"4WD"}</definedName>
    <definedName name="ERRE" localSheetId="13" hidden="1">{#N/A,#N/A,FALSE,"단축1";#N/A,#N/A,FALSE,"단축2";#N/A,#N/A,FALSE,"단축3";#N/A,#N/A,FALSE,"장축";#N/A,#N/A,FALSE,"4WD"}</definedName>
    <definedName name="ERRE" localSheetId="17" hidden="1">{#N/A,#N/A,FALSE,"단축1";#N/A,#N/A,FALSE,"단축2";#N/A,#N/A,FALSE,"단축3";#N/A,#N/A,FALSE,"장축";#N/A,#N/A,FALSE,"4WD"}</definedName>
    <definedName name="ERRE" localSheetId="16" hidden="1">{#N/A,#N/A,FALSE,"단축1";#N/A,#N/A,FALSE,"단축2";#N/A,#N/A,FALSE,"단축3";#N/A,#N/A,FALSE,"장축";#N/A,#N/A,FALSE,"4WD"}</definedName>
    <definedName name="ERRE" hidden="1">{#N/A,#N/A,FALSE,"단축1";#N/A,#N/A,FALSE,"단축2";#N/A,#N/A,FALSE,"단축3";#N/A,#N/A,FALSE,"장축";#N/A,#N/A,FALSE,"4WD"}</definedName>
    <definedName name="ERROR" localSheetId="13">[33]B!$C$2:$F$2</definedName>
    <definedName name="ERROR">[34]B!$C$2:$F$2</definedName>
    <definedName name="ERT" localSheetId="13">#REF!</definedName>
    <definedName name="ERT">#REF!</definedName>
    <definedName name="ertret" localSheetId="13">#REF!</definedName>
    <definedName name="ertret">#REF!</definedName>
    <definedName name="ertyertye" localSheetId="15" hidden="1">{"'용역비'!$A$4:$C$8"}</definedName>
    <definedName name="ertyertye" localSheetId="11" hidden="1">{"'용역비'!$A$4:$C$8"}</definedName>
    <definedName name="ertyertye" localSheetId="14" hidden="1">{"'용역비'!$A$4:$C$8"}</definedName>
    <definedName name="ertyertye" localSheetId="18" hidden="1">{"'용역비'!$A$4:$C$8"}</definedName>
    <definedName name="ertyertye" localSheetId="19" hidden="1">{"'용역비'!$A$4:$C$8"}</definedName>
    <definedName name="ertyertye" localSheetId="20" hidden="1">{"'용역비'!$A$4:$C$8"}</definedName>
    <definedName name="ertyertye" localSheetId="21" hidden="1">{"'용역비'!$A$4:$C$8"}</definedName>
    <definedName name="ertyertye" localSheetId="22" hidden="1">{"'용역비'!$A$4:$C$8"}</definedName>
    <definedName name="ertyertye" localSheetId="23" hidden="1">{"'용역비'!$A$4:$C$8"}</definedName>
    <definedName name="ertyertye" localSheetId="24" hidden="1">{"'용역비'!$A$4:$C$8"}</definedName>
    <definedName name="ertyertye" localSheetId="13" hidden="1">{"'용역비'!$A$4:$C$8"}</definedName>
    <definedName name="ertyertye" localSheetId="17" hidden="1">{"'용역비'!$A$4:$C$8"}</definedName>
    <definedName name="ertyertye" localSheetId="16" hidden="1">{"'용역비'!$A$4:$C$8"}</definedName>
    <definedName name="ertyertye" hidden="1">{"'용역비'!$A$4:$C$8"}</definedName>
    <definedName name="ESP">'[45]Euro Fix'!$C$14</definedName>
    <definedName name="eswdrfas" localSheetId="15" hidden="1">{#N/A,#N/A,FALSE,"단가표지"}</definedName>
    <definedName name="eswdrfas" localSheetId="11" hidden="1">{#N/A,#N/A,FALSE,"단가표지"}</definedName>
    <definedName name="eswdrfas" localSheetId="14" hidden="1">{#N/A,#N/A,FALSE,"단가표지"}</definedName>
    <definedName name="eswdrfas" localSheetId="18" hidden="1">{#N/A,#N/A,FALSE,"단가표지"}</definedName>
    <definedName name="eswdrfas" localSheetId="19" hidden="1">{#N/A,#N/A,FALSE,"단가표지"}</definedName>
    <definedName name="eswdrfas" localSheetId="20" hidden="1">{#N/A,#N/A,FALSE,"단가표지"}</definedName>
    <definedName name="eswdrfas" localSheetId="21" hidden="1">{#N/A,#N/A,FALSE,"단가표지"}</definedName>
    <definedName name="eswdrfas" localSheetId="22" hidden="1">{#N/A,#N/A,FALSE,"단가표지"}</definedName>
    <definedName name="eswdrfas" localSheetId="23" hidden="1">{#N/A,#N/A,FALSE,"단가표지"}</definedName>
    <definedName name="eswdrfas" localSheetId="24" hidden="1">{#N/A,#N/A,FALSE,"단가표지"}</definedName>
    <definedName name="eswdrfas" localSheetId="13" hidden="1">{#N/A,#N/A,FALSE,"단가표지"}</definedName>
    <definedName name="eswdrfas" localSheetId="17" hidden="1">{#N/A,#N/A,FALSE,"단가표지"}</definedName>
    <definedName name="eswdrfas" localSheetId="16" hidden="1">{#N/A,#N/A,FALSE,"단가표지"}</definedName>
    <definedName name="eswdrfas" hidden="1">{#N/A,#N/A,FALSE,"단가표지"}</definedName>
    <definedName name="ETC" localSheetId="13">#REF!</definedName>
    <definedName name="ETC">#REF!</definedName>
    <definedName name="etergfd" localSheetId="13">#REF!</definedName>
    <definedName name="etergfd">#REF!</definedName>
    <definedName name="ETYETY" localSheetId="15" hidden="1">{"'용역비'!$A$4:$C$8"}</definedName>
    <definedName name="ETYETY" localSheetId="11" hidden="1">{"'용역비'!$A$4:$C$8"}</definedName>
    <definedName name="ETYETY" localSheetId="14" hidden="1">{"'용역비'!$A$4:$C$8"}</definedName>
    <definedName name="ETYETY" localSheetId="18" hidden="1">{"'용역비'!$A$4:$C$8"}</definedName>
    <definedName name="ETYETY" localSheetId="19" hidden="1">{"'용역비'!$A$4:$C$8"}</definedName>
    <definedName name="ETYETY" localSheetId="20" hidden="1">{"'용역비'!$A$4:$C$8"}</definedName>
    <definedName name="ETYETY" localSheetId="21" hidden="1">{"'용역비'!$A$4:$C$8"}</definedName>
    <definedName name="ETYETY" localSheetId="22" hidden="1">{"'용역비'!$A$4:$C$8"}</definedName>
    <definedName name="ETYETY" localSheetId="23" hidden="1">{"'용역비'!$A$4:$C$8"}</definedName>
    <definedName name="ETYETY" localSheetId="24" hidden="1">{"'용역비'!$A$4:$C$8"}</definedName>
    <definedName name="ETYETY" localSheetId="13" hidden="1">{"'용역비'!$A$4:$C$8"}</definedName>
    <definedName name="ETYETY" localSheetId="17" hidden="1">{"'용역비'!$A$4:$C$8"}</definedName>
    <definedName name="ETYETY" localSheetId="16" hidden="1">{"'용역비'!$A$4:$C$8"}</definedName>
    <definedName name="ETYETY" hidden="1">{"'용역비'!$A$4:$C$8"}</definedName>
    <definedName name="etyj" localSheetId="15" hidden="1">{"'용역비'!$A$4:$C$8"}</definedName>
    <definedName name="etyj" localSheetId="11" hidden="1">{"'용역비'!$A$4:$C$8"}</definedName>
    <definedName name="etyj" localSheetId="14" hidden="1">{"'용역비'!$A$4:$C$8"}</definedName>
    <definedName name="etyj" localSheetId="18" hidden="1">{"'용역비'!$A$4:$C$8"}</definedName>
    <definedName name="etyj" localSheetId="19" hidden="1">{"'용역비'!$A$4:$C$8"}</definedName>
    <definedName name="etyj" localSheetId="20" hidden="1">{"'용역비'!$A$4:$C$8"}</definedName>
    <definedName name="etyj" localSheetId="21" hidden="1">{"'용역비'!$A$4:$C$8"}</definedName>
    <definedName name="etyj" localSheetId="22" hidden="1">{"'용역비'!$A$4:$C$8"}</definedName>
    <definedName name="etyj" localSheetId="23" hidden="1">{"'용역비'!$A$4:$C$8"}</definedName>
    <definedName name="etyj" localSheetId="24" hidden="1">{"'용역비'!$A$4:$C$8"}</definedName>
    <definedName name="etyj" localSheetId="13" hidden="1">{"'용역비'!$A$4:$C$8"}</definedName>
    <definedName name="etyj" localSheetId="17" hidden="1">{"'용역비'!$A$4:$C$8"}</definedName>
    <definedName name="etyj" localSheetId="16" hidden="1">{"'용역비'!$A$4:$C$8"}</definedName>
    <definedName name="etyj" hidden="1">{"'용역비'!$A$4:$C$8"}</definedName>
    <definedName name="etyjj" localSheetId="15" hidden="1">{"'용역비'!$A$4:$C$8"}</definedName>
    <definedName name="etyjj" localSheetId="11" hidden="1">{"'용역비'!$A$4:$C$8"}</definedName>
    <definedName name="etyjj" localSheetId="14" hidden="1">{"'용역비'!$A$4:$C$8"}</definedName>
    <definedName name="etyjj" localSheetId="18" hidden="1">{"'용역비'!$A$4:$C$8"}</definedName>
    <definedName name="etyjj" localSheetId="19" hidden="1">{"'용역비'!$A$4:$C$8"}</definedName>
    <definedName name="etyjj" localSheetId="20" hidden="1">{"'용역비'!$A$4:$C$8"}</definedName>
    <definedName name="etyjj" localSheetId="21" hidden="1">{"'용역비'!$A$4:$C$8"}</definedName>
    <definedName name="etyjj" localSheetId="22" hidden="1">{"'용역비'!$A$4:$C$8"}</definedName>
    <definedName name="etyjj" localSheetId="23" hidden="1">{"'용역비'!$A$4:$C$8"}</definedName>
    <definedName name="etyjj" localSheetId="24" hidden="1">{"'용역비'!$A$4:$C$8"}</definedName>
    <definedName name="etyjj" localSheetId="13" hidden="1">{"'용역비'!$A$4:$C$8"}</definedName>
    <definedName name="etyjj" localSheetId="17" hidden="1">{"'용역비'!$A$4:$C$8"}</definedName>
    <definedName name="etyjj" localSheetId="16" hidden="1">{"'용역비'!$A$4:$C$8"}</definedName>
    <definedName name="etyjj" hidden="1">{"'용역비'!$A$4:$C$8"}</definedName>
    <definedName name="ETYJTYJ" localSheetId="15" hidden="1">{"'용역비'!$A$4:$C$8"}</definedName>
    <definedName name="ETYJTYJ" localSheetId="11" hidden="1">{"'용역비'!$A$4:$C$8"}</definedName>
    <definedName name="ETYJTYJ" localSheetId="14" hidden="1">{"'용역비'!$A$4:$C$8"}</definedName>
    <definedName name="ETYJTYJ" localSheetId="18" hidden="1">{"'용역비'!$A$4:$C$8"}</definedName>
    <definedName name="ETYJTYJ" localSheetId="19" hidden="1">{"'용역비'!$A$4:$C$8"}</definedName>
    <definedName name="ETYJTYJ" localSheetId="20" hidden="1">{"'용역비'!$A$4:$C$8"}</definedName>
    <definedName name="ETYJTYJ" localSheetId="21" hidden="1">{"'용역비'!$A$4:$C$8"}</definedName>
    <definedName name="ETYJTYJ" localSheetId="22" hidden="1">{"'용역비'!$A$4:$C$8"}</definedName>
    <definedName name="ETYJTYJ" localSheetId="23" hidden="1">{"'용역비'!$A$4:$C$8"}</definedName>
    <definedName name="ETYJTYJ" localSheetId="24" hidden="1">{"'용역비'!$A$4:$C$8"}</definedName>
    <definedName name="ETYJTYJ" localSheetId="13" hidden="1">{"'용역비'!$A$4:$C$8"}</definedName>
    <definedName name="ETYJTYJ" localSheetId="17" hidden="1">{"'용역비'!$A$4:$C$8"}</definedName>
    <definedName name="ETYJTYJ" localSheetId="16" hidden="1">{"'용역비'!$A$4:$C$8"}</definedName>
    <definedName name="ETYJTYJ" hidden="1">{"'용역비'!$A$4:$C$8"}</definedName>
    <definedName name="EUR">#REF!</definedName>
    <definedName name="euravg">'[83]USD vs Currencies back up'!#REF!</definedName>
    <definedName name="EURFWD">'[83]USD vs Currencies back up'!#REF!</definedName>
    <definedName name="EUROPE" localSheetId="13">#REF!</definedName>
    <definedName name="EUROPE">#REF!</definedName>
    <definedName name="eval" localSheetId="13">[84]Rate!$A$2:$B$6</definedName>
    <definedName name="eval">[85]Rate!$A$2:$B$6</definedName>
    <definedName name="evl" localSheetId="13">#REF!</definedName>
    <definedName name="evl">#REF!</definedName>
    <definedName name="EWF" localSheetId="13">#REF!</definedName>
    <definedName name="EWF">#REF!</definedName>
    <definedName name="Excel_BuiltIn__FilterDatabase_1" localSheetId="13">#REF!</definedName>
    <definedName name="Excel_BuiltIn__FilterDatabase_1">#REF!</definedName>
    <definedName name="Excel_BuiltIn__FilterDatabase_1_1">#REF!</definedName>
    <definedName name="Excel_BuiltIn__FilterDatabase_1_1_1">#REF!</definedName>
    <definedName name="exchangerate">#REF!</definedName>
    <definedName name="EXE">#N/A</definedName>
    <definedName name="Exit">[86]Macro1!$F$1:$F$5</definedName>
    <definedName name="EXPANSION" localSheetId="13">#REF!</definedName>
    <definedName name="EXPANSION">#REF!</definedName>
    <definedName name="Expats_Actual_2013_2H" localSheetId="13">'[52]Germany 2013'!$BY$108</definedName>
    <definedName name="Expats_Actual_2013_2H">'[53]Germany 2013'!$BY$108</definedName>
    <definedName name="Expats_Actual_201302" localSheetId="13">'[52]Germany 2013'!$AO$108</definedName>
    <definedName name="Expats_Actual_201302">'[53]Germany 2013'!$AO$108</definedName>
    <definedName name="Expats_Actual_201304" localSheetId="13">'[52]Germany 2013'!$AU$108</definedName>
    <definedName name="Expats_Actual_201304">'[53]Germany 2013'!$AU$108</definedName>
    <definedName name="Expats_Actual_201305" localSheetId="13">'[52]Germany 2013'!$AX$108</definedName>
    <definedName name="Expats_Actual_201305">'[53]Germany 2013'!$AX$108</definedName>
    <definedName name="Expats_Actual_201308" localSheetId="13">'[52]Germany 2013'!$BJ$108</definedName>
    <definedName name="Expats_Actual_201308">'[53]Germany 2013'!$BJ$108</definedName>
    <definedName name="Expats_Actual_2014005" localSheetId="13">'[52]New Actual &amp; Forecast'!$AJ$158</definedName>
    <definedName name="Expats_Actual_2014005">'[53]New Actual &amp; Forecast'!$AJ$158</definedName>
    <definedName name="Expats_Actual_2014006" localSheetId="13">'[52]New Actual &amp; Forecast'!$AM$158</definedName>
    <definedName name="Expats_Actual_2014006">'[53]New Actual &amp; Forecast'!$AM$158</definedName>
    <definedName name="Expats_Actual_2014012" localSheetId="13">'[52]New Actual &amp; Forecast'!$BE$158</definedName>
    <definedName name="Expats_Actual_2014012">'[53]New Actual &amp; Forecast'!$BE$158</definedName>
    <definedName name="Expats_Actual_201402" localSheetId="13">'[54]Actual &amp; Forecast'!$AL$111</definedName>
    <definedName name="Expats_Actual_201402">'[55]Actual &amp; Forecast'!$AL$111</definedName>
    <definedName name="Expats_Actual_201404" localSheetId="13">'[54]Actual &amp; Forecast'!$AR$111</definedName>
    <definedName name="Expats_Actual_201404">'[55]Actual &amp; Forecast'!$AR$111</definedName>
    <definedName name="Expats_Plan_2014" localSheetId="13">[52]Plan!$E$113</definedName>
    <definedName name="Expats_Plan_2014">[53]Plan!$E$113</definedName>
    <definedName name="Expats_Plan_201402" localSheetId="13">[52]Plan!$AX$113</definedName>
    <definedName name="Expats_Plan_201402">[53]Plan!$AX$113</definedName>
    <definedName name="Expats_Plan_201404" localSheetId="13">[52]Plan!$BD$113</definedName>
    <definedName name="Expats_Plan_201404">[53]Plan!$BD$113</definedName>
    <definedName name="Expats_Plan_201405" localSheetId="13">[52]Plan!$BG$113</definedName>
    <definedName name="Expats_Plan_201405">[53]Plan!$BG$113</definedName>
    <definedName name="Expats_Plan_201408" localSheetId="13">[52]Plan!$BP$113</definedName>
    <definedName name="Expats_Plan_201408">[53]Plan!$BP$113</definedName>
    <definedName name="Expats_Plan_201412" localSheetId="13">[52]Plan!$CB$113</definedName>
    <definedName name="Expats_Plan_201412">[53]Plan!$CB$113</definedName>
    <definedName name="Expats_Target_Midtotal" localSheetId="13">'[52]Fcst 2014'!$O$21</definedName>
    <definedName name="Expats_Target_Midtotal">'[53]Fcst 2014'!$O$21</definedName>
    <definedName name="Expats_Target_Total" localSheetId="13">'[52]Fcst 2014'!$N$21</definedName>
    <definedName name="Expats_Target_Total">'[53]Fcst 2014'!$N$21</definedName>
    <definedName name="Expense_Actual_2013_1H" localSheetId="13">'[52]Germany 2013'!$BD$102</definedName>
    <definedName name="Expense_Actual_2013_1H">'[53]Germany 2013'!$BD$102</definedName>
    <definedName name="Expense_Actual_2013_2H" localSheetId="13">'[52]Germany 2013'!$BY$102</definedName>
    <definedName name="Expense_Actual_2013_2H">'[53]Germany 2013'!$BY$102</definedName>
    <definedName name="Expense_Actual_201301" localSheetId="13">'[52]Germany 2013'!$AL$102</definedName>
    <definedName name="Expense_Actual_201301">'[53]Germany 2013'!$AL$102</definedName>
    <definedName name="Expense_Actual_201302" localSheetId="13">'[52]Germany 2013'!$AO$102</definedName>
    <definedName name="Expense_Actual_201302">'[53]Germany 2013'!$AO$102</definedName>
    <definedName name="Expense_Actual_201303" localSheetId="13">'[52]Germany 2013'!$AR$102</definedName>
    <definedName name="Expense_Actual_201303">'[53]Germany 2013'!$AR$102</definedName>
    <definedName name="Expense_Actual_201304" localSheetId="13">'[52]Germany 2013'!$AU$102</definedName>
    <definedName name="Expense_Actual_201304">'[53]Germany 2013'!$AU$102</definedName>
    <definedName name="Expense_Actual_201305" localSheetId="13">'[52]Germany 2013'!$AX$102</definedName>
    <definedName name="Expense_Actual_201305">'[53]Germany 2013'!$AX$102</definedName>
    <definedName name="Expense_Actual_201307" localSheetId="13">'[52]Germany 2013'!$BG$102</definedName>
    <definedName name="Expense_Actual_201307">'[53]Germany 2013'!$BG$102</definedName>
    <definedName name="Expense_Actual_201308" localSheetId="13">'[52]Germany 2013'!$BJ$102</definedName>
    <definedName name="Expense_Actual_201308">'[53]Germany 2013'!$BJ$102</definedName>
    <definedName name="Expense_Actual_2014_1H" localSheetId="13">'[52]New Actual &amp; Forecast'!$O$152</definedName>
    <definedName name="Expense_Actual_2014_1H">'[53]New Actual &amp; Forecast'!$O$152</definedName>
    <definedName name="Expense_Actual_2014_2H" localSheetId="13">'[52]New Actual &amp; Forecast'!$R$152</definedName>
    <definedName name="Expense_Actual_2014_2H">'[53]New Actual &amp; Forecast'!$R$152</definedName>
    <definedName name="Expense_Actual_2014_Current" localSheetId="13">'[52]New Actual &amp; Forecast'!$U$152</definedName>
    <definedName name="Expense_Actual_2014_Current">'[53]New Actual &amp; Forecast'!$U$152</definedName>
    <definedName name="Expense_Actual_2014001" localSheetId="13">'[52]New Actual &amp; Forecast'!$X$152</definedName>
    <definedName name="Expense_Actual_2014001">'[53]New Actual &amp; Forecast'!$X$152</definedName>
    <definedName name="Expense_Actual_2014002" localSheetId="13">'[52]New Actual &amp; Forecast'!$AA$152</definedName>
    <definedName name="Expense_Actual_2014002">'[53]New Actual &amp; Forecast'!$AA$152</definedName>
    <definedName name="Expense_Actual_2014003" localSheetId="13">'[52]New Actual &amp; Forecast'!$AD$152</definedName>
    <definedName name="Expense_Actual_2014003">'[53]New Actual &amp; Forecast'!$AD$152</definedName>
    <definedName name="Expense_Actual_2014004" localSheetId="13">'[52]New Actual &amp; Forecast'!$AG$152</definedName>
    <definedName name="Expense_Actual_2014004">'[53]New Actual &amp; Forecast'!$AG$152</definedName>
    <definedName name="Expense_Actual_2014005" localSheetId="13">'[52]New Actual &amp; Forecast'!$AJ$152</definedName>
    <definedName name="Expense_Actual_2014005">'[53]New Actual &amp; Forecast'!$AJ$152</definedName>
    <definedName name="Expense_Actual_2014006" localSheetId="13">'[52]New Actual &amp; Forecast'!$AM$152</definedName>
    <definedName name="Expense_Actual_2014006">'[53]New Actual &amp; Forecast'!$AM$152</definedName>
    <definedName name="Expense_Actual_2014007" localSheetId="13">'[52]New Actual &amp; Forecast'!$AP$152</definedName>
    <definedName name="Expense_Actual_2014007">'[53]New Actual &amp; Forecast'!$AP$152</definedName>
    <definedName name="Expense_Actual_2014008" localSheetId="13">'[52]New Actual &amp; Forecast'!$AS$152</definedName>
    <definedName name="Expense_Actual_2014008">'[53]New Actual &amp; Forecast'!$AS$152</definedName>
    <definedName name="Expense_Actual_2014009" localSheetId="13">'[52]New Actual &amp; Forecast'!$AV$152</definedName>
    <definedName name="Expense_Actual_2014009">'[53]New Actual &amp; Forecast'!$AV$152</definedName>
    <definedName name="Expense_Actual_201401" localSheetId="13">'[54]Actual &amp; Forecast'!$AI$105</definedName>
    <definedName name="Expense_Actual_201401">'[55]Actual &amp; Forecast'!$AI$105</definedName>
    <definedName name="Expense_Actual_2014010" localSheetId="13">'[52]New Actual &amp; Forecast'!$AY$152</definedName>
    <definedName name="Expense_Actual_2014010">'[53]New Actual &amp; Forecast'!$AY$152</definedName>
    <definedName name="Expense_Actual_2014011" localSheetId="13">'[52]New Actual &amp; Forecast'!$BB$152</definedName>
    <definedName name="Expense_Actual_2014011">'[53]New Actual &amp; Forecast'!$BB$152</definedName>
    <definedName name="Expense_Actual_2014012" localSheetId="13">'[52]New Actual &amp; Forecast'!$BE$152</definedName>
    <definedName name="Expense_Actual_2014012">'[53]New Actual &amp; Forecast'!$BE$152</definedName>
    <definedName name="Expense_Actual_201402" localSheetId="13">'[54]Actual &amp; Forecast'!$AL$105</definedName>
    <definedName name="Expense_Actual_201402">'[55]Actual &amp; Forecast'!$AL$105</definedName>
    <definedName name="Expense_Actual_201403" localSheetId="13">'[54]Actual &amp; Forecast'!$AO$105</definedName>
    <definedName name="Expense_Actual_201403">'[55]Actual &amp; Forecast'!$AO$105</definedName>
    <definedName name="Expense_Actual_201404" localSheetId="13">'[54]Actual &amp; Forecast'!$AR$105</definedName>
    <definedName name="Expense_Actual_201404">'[55]Actual &amp; Forecast'!$AR$105</definedName>
    <definedName name="Expense_Plan_1H" localSheetId="13">[52]Plan!$T$107</definedName>
    <definedName name="Expense_Plan_1H">[53]Plan!$T$107</definedName>
    <definedName name="Expense_Plan_2014" localSheetId="13">[52]Plan!$E$107</definedName>
    <definedName name="Expense_Plan_2014">[53]Plan!$E$107</definedName>
    <definedName name="Expense_Plan_201401" localSheetId="13">[52]Plan!$AU$107</definedName>
    <definedName name="Expense_Plan_201401">[53]Plan!$AU$107</definedName>
    <definedName name="Expense_Plan_201402" localSheetId="13">[52]Plan!$AX$107</definedName>
    <definedName name="Expense_Plan_201402">[53]Plan!$AX$107</definedName>
    <definedName name="Expense_Plan_201403" localSheetId="13">[52]Plan!$BA$107</definedName>
    <definedName name="Expense_Plan_201403">[53]Plan!$BA$107</definedName>
    <definedName name="Expense_Plan_201404" localSheetId="13">[52]Plan!$BD$107</definedName>
    <definedName name="Expense_Plan_201404">[53]Plan!$BD$107</definedName>
    <definedName name="Expense_Plan_201405" localSheetId="13">[52]Plan!$BG$107</definedName>
    <definedName name="Expense_Plan_201405">[53]Plan!$BG$107</definedName>
    <definedName name="Expense_Plan_201407" localSheetId="13">[52]Plan!$BM$107</definedName>
    <definedName name="Expense_Plan_201407">[53]Plan!$BM$107</definedName>
    <definedName name="Expense_Plan_201408" localSheetId="13">[52]Plan!$BP$107</definedName>
    <definedName name="Expense_Plan_201408">[53]Plan!$BP$107</definedName>
    <definedName name="Expense_Target_Midtotal" localSheetId="13">'[52]Fcst 2014'!$O$16</definedName>
    <definedName name="Expense_Target_Midtotal">'[53]Fcst 2014'!$O$16</definedName>
    <definedName name="Expense_Target_Total" localSheetId="13">'[52]Fcst 2014'!$N$16</definedName>
    <definedName name="Expense_Target_Total">'[53]Fcst 2014'!$N$16</definedName>
    <definedName name="Exrate">'[87]Tide Local'!#REF!</definedName>
    <definedName name="ExRate_FY0506">'[88]PR Upside'!$Q$6</definedName>
    <definedName name="_xlnm.Extract" localSheetId="13">[89]민속촌메뉴!#REF!</definedName>
    <definedName name="_xlnm.Extract">#REF!</definedName>
    <definedName name="Extract_MI" localSheetId="13">#REF!</definedName>
    <definedName name="Extract_MI">#REF!</definedName>
    <definedName name="F" localSheetId="13">#REF!</definedName>
    <definedName name="F">#REF!</definedName>
    <definedName name="F.F.">#REF!</definedName>
    <definedName name="F1529r" localSheetId="13">'[90]0001costs'!$E$34:$F$70</definedName>
    <definedName name="F1529r">'[91]0001costs'!$E$34:$F$70</definedName>
    <definedName name="F1층" localSheetId="13">#REF!</definedName>
    <definedName name="F1층">#REF!</definedName>
    <definedName name="FABRIC_S">[23]FCC!$A$10:$S$75</definedName>
    <definedName name="Factors" localSheetId="13">[77]Slopes!$R$18:$Z$515</definedName>
    <definedName name="Factors">[78]Slopes!$R$18:$Z$515</definedName>
    <definedName name="fafafa" localSheetId="15" hidden="1">{#N/A,#N/A,FALSE,"전력간선"}</definedName>
    <definedName name="fafafa" localSheetId="18" hidden="1">{#N/A,#N/A,FALSE,"전력간선"}</definedName>
    <definedName name="fafafa" localSheetId="19" hidden="1">{#N/A,#N/A,FALSE,"전력간선"}</definedName>
    <definedName name="fafafa" localSheetId="20" hidden="1">{#N/A,#N/A,FALSE,"전력간선"}</definedName>
    <definedName name="fafafa" localSheetId="21" hidden="1">{#N/A,#N/A,FALSE,"전력간선"}</definedName>
    <definedName name="fafafa" localSheetId="22" hidden="1">{#N/A,#N/A,FALSE,"전력간선"}</definedName>
    <definedName name="fafafa" localSheetId="23" hidden="1">{#N/A,#N/A,FALSE,"전력간선"}</definedName>
    <definedName name="fafafa" localSheetId="24" hidden="1">{#N/A,#N/A,FALSE,"전력간선"}</definedName>
    <definedName name="fafafa" localSheetId="13" hidden="1">{#N/A,#N/A,FALSE,"전력간선"}</definedName>
    <definedName name="fafafa" localSheetId="17" hidden="1">{#N/A,#N/A,FALSE,"전력간선"}</definedName>
    <definedName name="fafafa" localSheetId="16" hidden="1">{#N/A,#N/A,FALSE,"전력간선"}</definedName>
    <definedName name="fafafa" hidden="1">{#N/A,#N/A,FALSE,"전력간선"}</definedName>
    <definedName name="fafafafa" localSheetId="15" hidden="1">{#N/A,#N/A,FALSE,"전력간선"}</definedName>
    <definedName name="fafafafa" localSheetId="18" hidden="1">{#N/A,#N/A,FALSE,"전력간선"}</definedName>
    <definedName name="fafafafa" localSheetId="19" hidden="1">{#N/A,#N/A,FALSE,"전력간선"}</definedName>
    <definedName name="fafafafa" localSheetId="20" hidden="1">{#N/A,#N/A,FALSE,"전력간선"}</definedName>
    <definedName name="fafafafa" localSheetId="21" hidden="1">{#N/A,#N/A,FALSE,"전력간선"}</definedName>
    <definedName name="fafafafa" localSheetId="22" hidden="1">{#N/A,#N/A,FALSE,"전력간선"}</definedName>
    <definedName name="fafafafa" localSheetId="23" hidden="1">{#N/A,#N/A,FALSE,"전력간선"}</definedName>
    <definedName name="fafafafa" localSheetId="24" hidden="1">{#N/A,#N/A,FALSE,"전력간선"}</definedName>
    <definedName name="fafafafa" localSheetId="13" hidden="1">{#N/A,#N/A,FALSE,"전력간선"}</definedName>
    <definedName name="fafafafa" localSheetId="17" hidden="1">{#N/A,#N/A,FALSE,"전력간선"}</definedName>
    <definedName name="fafafafa" localSheetId="16" hidden="1">{#N/A,#N/A,FALSE,"전력간선"}</definedName>
    <definedName name="fafafafa" hidden="1">{#N/A,#N/A,FALSE,"전력간선"}</definedName>
    <definedName name="fafdqsf" localSheetId="15" hidden="1">{#N/A,#N/A,FALSE,"전력간선"}</definedName>
    <definedName name="fafdqsf" localSheetId="18" hidden="1">{#N/A,#N/A,FALSE,"전력간선"}</definedName>
    <definedName name="fafdqsf" localSheetId="19" hidden="1">{#N/A,#N/A,FALSE,"전력간선"}</definedName>
    <definedName name="fafdqsf" localSheetId="20" hidden="1">{#N/A,#N/A,FALSE,"전력간선"}</definedName>
    <definedName name="fafdqsf" localSheetId="21" hidden="1">{#N/A,#N/A,FALSE,"전력간선"}</definedName>
    <definedName name="fafdqsf" localSheetId="22" hidden="1">{#N/A,#N/A,FALSE,"전력간선"}</definedName>
    <definedName name="fafdqsf" localSheetId="23" hidden="1">{#N/A,#N/A,FALSE,"전력간선"}</definedName>
    <definedName name="fafdqsf" localSheetId="24" hidden="1">{#N/A,#N/A,FALSE,"전력간선"}</definedName>
    <definedName name="fafdqsf" localSheetId="13" hidden="1">{#N/A,#N/A,FALSE,"전력간선"}</definedName>
    <definedName name="fafdqsf" localSheetId="17" hidden="1">{#N/A,#N/A,FALSE,"전력간선"}</definedName>
    <definedName name="fafdqsf" localSheetId="16" hidden="1">{#N/A,#N/A,FALSE,"전력간선"}</definedName>
    <definedName name="fafdqsf" hidden="1">{#N/A,#N/A,FALSE,"전력간선"}</definedName>
    <definedName name="fasdf" localSheetId="13">#REF!</definedName>
    <definedName name="fasdf">#REF!</definedName>
    <definedName name="fasdfgdfgwertwe" localSheetId="13">#REF!</definedName>
    <definedName name="fasdfgdfgwertwe">#REF!</definedName>
    <definedName name="fasdfsd" localSheetId="13">'[42]#REF!'!#REF!</definedName>
    <definedName name="fasdfsd">'[42]#REF!'!#REF!</definedName>
    <definedName name="FB" localSheetId="13">#REF!</definedName>
    <definedName name="FB">#REF!</definedName>
    <definedName name="FB_GS" localSheetId="13">#REF!</definedName>
    <definedName name="FB_GS">#REF!</definedName>
    <definedName name="FC_TITLE">[23]FCC!$A$1:$S$9</definedName>
    <definedName name="FC1_">[23]FCC!$D$11:$Q$15</definedName>
    <definedName name="fd" localSheetId="13">#REF!</definedName>
    <definedName name="fd">#REF!</definedName>
    <definedName name="fdae" localSheetId="13">#REF!</definedName>
    <definedName name="fdae">#REF!</definedName>
    <definedName name="fdafdas">[61]!fdafdas</definedName>
    <definedName name="fdfd"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a" localSheetId="15" hidden="1">{#N/A,#N/A,FALSE,"전력간선"}</definedName>
    <definedName name="fdfda" localSheetId="18" hidden="1">{#N/A,#N/A,FALSE,"전력간선"}</definedName>
    <definedName name="fdfda" localSheetId="19" hidden="1">{#N/A,#N/A,FALSE,"전력간선"}</definedName>
    <definedName name="fdfda" localSheetId="20" hidden="1">{#N/A,#N/A,FALSE,"전력간선"}</definedName>
    <definedName name="fdfda" localSheetId="21" hidden="1">{#N/A,#N/A,FALSE,"전력간선"}</definedName>
    <definedName name="fdfda" localSheetId="22" hidden="1">{#N/A,#N/A,FALSE,"전력간선"}</definedName>
    <definedName name="fdfda" localSheetId="23" hidden="1">{#N/A,#N/A,FALSE,"전력간선"}</definedName>
    <definedName name="fdfda" localSheetId="24" hidden="1">{#N/A,#N/A,FALSE,"전력간선"}</definedName>
    <definedName name="fdfda" localSheetId="13" hidden="1">{#N/A,#N/A,FALSE,"전력간선"}</definedName>
    <definedName name="fdfda" localSheetId="17" hidden="1">{#N/A,#N/A,FALSE,"전력간선"}</definedName>
    <definedName name="fdfda" localSheetId="16" hidden="1">{#N/A,#N/A,FALSE,"전력간선"}</definedName>
    <definedName name="fdfda" hidden="1">{#N/A,#N/A,FALSE,"전력간선"}</definedName>
    <definedName name="fdfdfd"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gz" localSheetId="13">#REF!</definedName>
    <definedName name="fdgz">#REF!</definedName>
    <definedName name="FDS"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F" localSheetId="13">'[43]#REF!'!#REF!</definedName>
    <definedName name="FDSF">'[44]#REF!'!#REF!</definedName>
    <definedName name="FEA" localSheetId="13">#REF!</definedName>
    <definedName name="FEA">#REF!</definedName>
    <definedName name="fee" localSheetId="13">#REF!</definedName>
    <definedName name="fee">#REF!</definedName>
    <definedName name="FEF"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M_GS" localSheetId="13">#REF!</definedName>
    <definedName name="FEM_GS">#REF!</definedName>
    <definedName name="few">[61]!NO</definedName>
    <definedName name="fewef" localSheetId="15" hidden="1">{"novTYm",#N/A,FALSE,"BD";"novTYsu",#N/A,FALSE,"BD"}</definedName>
    <definedName name="fewef" localSheetId="18" hidden="1">{"novTYm",#N/A,FALSE,"BD";"novTYsu",#N/A,FALSE,"BD"}</definedName>
    <definedName name="fewef" localSheetId="19" hidden="1">{"novTYm",#N/A,FALSE,"BD";"novTYsu",#N/A,FALSE,"BD"}</definedName>
    <definedName name="fewef" localSheetId="20" hidden="1">{"novTYm",#N/A,FALSE,"BD";"novTYsu",#N/A,FALSE,"BD"}</definedName>
    <definedName name="fewef" localSheetId="21" hidden="1">{"novTYm",#N/A,FALSE,"BD";"novTYsu",#N/A,FALSE,"BD"}</definedName>
    <definedName name="fewef" localSheetId="22" hidden="1">{"novTYm",#N/A,FALSE,"BD";"novTYsu",#N/A,FALSE,"BD"}</definedName>
    <definedName name="fewef" localSheetId="23" hidden="1">{"novTYm",#N/A,FALSE,"BD";"novTYsu",#N/A,FALSE,"BD"}</definedName>
    <definedName name="fewef" localSheetId="24" hidden="1">{"novTYm",#N/A,FALSE,"BD";"novTYsu",#N/A,FALSE,"BD"}</definedName>
    <definedName name="fewef" localSheetId="13" hidden="1">{"novTYm",#N/A,FALSE,"BD";"novTYsu",#N/A,FALSE,"BD"}</definedName>
    <definedName name="fewef" localSheetId="17" hidden="1">{"novTYm",#N/A,FALSE,"BD";"novTYsu",#N/A,FALSE,"BD"}</definedName>
    <definedName name="fewef" localSheetId="16" hidden="1">{"novTYm",#N/A,FALSE,"BD";"novTYsu",#N/A,FALSE,"BD"}</definedName>
    <definedName name="fewef" hidden="1">{"novTYm",#N/A,FALSE,"BD";"novTYsu",#N/A,FALSE,"BD"}</definedName>
    <definedName name="ff" localSheetId="15" hidden="1">{#N/A,#N/A,FALSE,"2~8번"}</definedName>
    <definedName name="ff" localSheetId="11" hidden="1">{#N/A,#N/A,FALSE,"2~8번"}</definedName>
    <definedName name="ff" localSheetId="14" hidden="1">{#N/A,#N/A,FALSE,"2~8번"}</definedName>
    <definedName name="ff" localSheetId="18" hidden="1">{#N/A,#N/A,FALSE,"2~8번"}</definedName>
    <definedName name="ff" localSheetId="19" hidden="1">{#N/A,#N/A,FALSE,"2~8번"}</definedName>
    <definedName name="ff" localSheetId="20" hidden="1">{#N/A,#N/A,FALSE,"2~8번"}</definedName>
    <definedName name="ff" localSheetId="21" hidden="1">{#N/A,#N/A,FALSE,"2~8번"}</definedName>
    <definedName name="ff" localSheetId="22" hidden="1">{#N/A,#N/A,FALSE,"2~8번"}</definedName>
    <definedName name="ff" localSheetId="23" hidden="1">{#N/A,#N/A,FALSE,"2~8번"}</definedName>
    <definedName name="ff" localSheetId="24" hidden="1">{#N/A,#N/A,FALSE,"2~8번"}</definedName>
    <definedName name="ff" localSheetId="13" hidden="1">{#N/A,#N/A,FALSE,"2~8번"}</definedName>
    <definedName name="ff" localSheetId="17" hidden="1">{#N/A,#N/A,FALSE,"2~8번"}</definedName>
    <definedName name="ff" localSheetId="16" hidden="1">{#N/A,#N/A,FALSE,"2~8번"}</definedName>
    <definedName name="ff" hidden="1">{#N/A,#N/A,FALSE,"2~8번"}</definedName>
    <definedName name="ffd" localSheetId="13">#REF!</definedName>
    <definedName name="ffd">#REF!</definedName>
    <definedName name="FFF" localSheetId="15" hidden="1">{#N/A,#N/A,FALSE,"P.C.B"}</definedName>
    <definedName name="FFF" localSheetId="11" hidden="1">{#N/A,#N/A,FALSE,"P.C.B"}</definedName>
    <definedName name="FFF" localSheetId="14" hidden="1">{#N/A,#N/A,FALSE,"P.C.B"}</definedName>
    <definedName name="FFF" localSheetId="18" hidden="1">{#N/A,#N/A,FALSE,"P.C.B"}</definedName>
    <definedName name="FFF" localSheetId="19" hidden="1">{#N/A,#N/A,FALSE,"P.C.B"}</definedName>
    <definedName name="FFF" localSheetId="20" hidden="1">{#N/A,#N/A,FALSE,"P.C.B"}</definedName>
    <definedName name="FFF" localSheetId="21" hidden="1">{#N/A,#N/A,FALSE,"P.C.B"}</definedName>
    <definedName name="FFF" localSheetId="22" hidden="1">{#N/A,#N/A,FALSE,"P.C.B"}</definedName>
    <definedName name="FFF" localSheetId="23" hidden="1">{#N/A,#N/A,FALSE,"P.C.B"}</definedName>
    <definedName name="FFF" localSheetId="24" hidden="1">{#N/A,#N/A,FALSE,"P.C.B"}</definedName>
    <definedName name="FFF" localSheetId="13">'[30]#REF'!#REF!</definedName>
    <definedName name="FFF" localSheetId="17" hidden="1">{#N/A,#N/A,FALSE,"P.C.B"}</definedName>
    <definedName name="FFF" localSheetId="16" hidden="1">{#N/A,#N/A,FALSE,"P.C.B"}</definedName>
    <definedName name="FFF" hidden="1">{#N/A,#N/A,FALSE,"P.C.B"}</definedName>
    <definedName name="ffff">'[42]#REF!'!#REF!</definedName>
    <definedName name="ffffff"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ffff" localSheetId="13">#REF!</definedName>
    <definedName name="fffffffffffff">#REF!</definedName>
    <definedName name="FFG" localSheetId="15" hidden="1">{#N/A,#N/A,FALSE,"단축1";#N/A,#N/A,FALSE,"단축2";#N/A,#N/A,FALSE,"단축3";#N/A,#N/A,FALSE,"장축";#N/A,#N/A,FALSE,"4WD"}</definedName>
    <definedName name="FFG" localSheetId="18" hidden="1">{#N/A,#N/A,FALSE,"단축1";#N/A,#N/A,FALSE,"단축2";#N/A,#N/A,FALSE,"단축3";#N/A,#N/A,FALSE,"장축";#N/A,#N/A,FALSE,"4WD"}</definedName>
    <definedName name="FFG" localSheetId="19" hidden="1">{#N/A,#N/A,FALSE,"단축1";#N/A,#N/A,FALSE,"단축2";#N/A,#N/A,FALSE,"단축3";#N/A,#N/A,FALSE,"장축";#N/A,#N/A,FALSE,"4WD"}</definedName>
    <definedName name="FFG" localSheetId="20" hidden="1">{#N/A,#N/A,FALSE,"단축1";#N/A,#N/A,FALSE,"단축2";#N/A,#N/A,FALSE,"단축3";#N/A,#N/A,FALSE,"장축";#N/A,#N/A,FALSE,"4WD"}</definedName>
    <definedName name="FFG" localSheetId="21" hidden="1">{#N/A,#N/A,FALSE,"단축1";#N/A,#N/A,FALSE,"단축2";#N/A,#N/A,FALSE,"단축3";#N/A,#N/A,FALSE,"장축";#N/A,#N/A,FALSE,"4WD"}</definedName>
    <definedName name="FFG" localSheetId="22" hidden="1">{#N/A,#N/A,FALSE,"단축1";#N/A,#N/A,FALSE,"단축2";#N/A,#N/A,FALSE,"단축3";#N/A,#N/A,FALSE,"장축";#N/A,#N/A,FALSE,"4WD"}</definedName>
    <definedName name="FFG" localSheetId="23" hidden="1">{#N/A,#N/A,FALSE,"단축1";#N/A,#N/A,FALSE,"단축2";#N/A,#N/A,FALSE,"단축3";#N/A,#N/A,FALSE,"장축";#N/A,#N/A,FALSE,"4WD"}</definedName>
    <definedName name="FFG" localSheetId="24" hidden="1">{#N/A,#N/A,FALSE,"단축1";#N/A,#N/A,FALSE,"단축2";#N/A,#N/A,FALSE,"단축3";#N/A,#N/A,FALSE,"장축";#N/A,#N/A,FALSE,"4WD"}</definedName>
    <definedName name="FFG" localSheetId="13" hidden="1">{#N/A,#N/A,FALSE,"단축1";#N/A,#N/A,FALSE,"단축2";#N/A,#N/A,FALSE,"단축3";#N/A,#N/A,FALSE,"장축";#N/A,#N/A,FALSE,"4WD"}</definedName>
    <definedName name="FFG" localSheetId="17" hidden="1">{#N/A,#N/A,FALSE,"단축1";#N/A,#N/A,FALSE,"단축2";#N/A,#N/A,FALSE,"단축3";#N/A,#N/A,FALSE,"장축";#N/A,#N/A,FALSE,"4WD"}</definedName>
    <definedName name="FFG" localSheetId="16" hidden="1">{#N/A,#N/A,FALSE,"단축1";#N/A,#N/A,FALSE,"단축2";#N/A,#N/A,FALSE,"단축3";#N/A,#N/A,FALSE,"장축";#N/A,#N/A,FALSE,"4WD"}</definedName>
    <definedName name="FFG" hidden="1">{#N/A,#N/A,FALSE,"단축1";#N/A,#N/A,FALSE,"단축2";#N/A,#N/A,FALSE,"단축3";#N/A,#N/A,FALSE,"장축";#N/A,#N/A,FALSE,"4WD"}</definedName>
    <definedName name="ffs_product_line" localSheetId="13">#REF!</definedName>
    <definedName name="ffs_product_line">#REF!</definedName>
    <definedName name="ffsafsaf" localSheetId="15" hidden="1">{#N/A,#N/A,FALSE,"전력간선"}</definedName>
    <definedName name="ffsafsaf" localSheetId="18" hidden="1">{#N/A,#N/A,FALSE,"전력간선"}</definedName>
    <definedName name="ffsafsaf" localSheetId="19" hidden="1">{#N/A,#N/A,FALSE,"전력간선"}</definedName>
    <definedName name="ffsafsaf" localSheetId="20" hidden="1">{#N/A,#N/A,FALSE,"전력간선"}</definedName>
    <definedName name="ffsafsaf" localSheetId="21" hidden="1">{#N/A,#N/A,FALSE,"전력간선"}</definedName>
    <definedName name="ffsafsaf" localSheetId="22" hidden="1">{#N/A,#N/A,FALSE,"전력간선"}</definedName>
    <definedName name="ffsafsaf" localSheetId="23" hidden="1">{#N/A,#N/A,FALSE,"전력간선"}</definedName>
    <definedName name="ffsafsaf" localSheetId="24" hidden="1">{#N/A,#N/A,FALSE,"전력간선"}</definedName>
    <definedName name="ffsafsaf" localSheetId="13" hidden="1">{#N/A,#N/A,FALSE,"전력간선"}</definedName>
    <definedName name="ffsafsaf" localSheetId="17" hidden="1">{#N/A,#N/A,FALSE,"전력간선"}</definedName>
    <definedName name="ffsafsaf" localSheetId="16" hidden="1">{#N/A,#N/A,FALSE,"전력간선"}</definedName>
    <definedName name="ffsafsaf" hidden="1">{#N/A,#N/A,FALSE,"전력간선"}</definedName>
    <definedName name="FFVV" localSheetId="15" hidden="1">{#N/A,#N/A,FALSE,"전력간선"}</definedName>
    <definedName name="FFVV" localSheetId="18" hidden="1">{#N/A,#N/A,FALSE,"전력간선"}</definedName>
    <definedName name="FFVV" localSheetId="19" hidden="1">{#N/A,#N/A,FALSE,"전력간선"}</definedName>
    <definedName name="FFVV" localSheetId="20" hidden="1">{#N/A,#N/A,FALSE,"전력간선"}</definedName>
    <definedName name="FFVV" localSheetId="21" hidden="1">{#N/A,#N/A,FALSE,"전력간선"}</definedName>
    <definedName name="FFVV" localSheetId="22" hidden="1">{#N/A,#N/A,FALSE,"전력간선"}</definedName>
    <definedName name="FFVV" localSheetId="23" hidden="1">{#N/A,#N/A,FALSE,"전력간선"}</definedName>
    <definedName name="FFVV" localSheetId="24" hidden="1">{#N/A,#N/A,FALSE,"전력간선"}</definedName>
    <definedName name="FFVV" localSheetId="13" hidden="1">{#N/A,#N/A,FALSE,"전력간선"}</definedName>
    <definedName name="FFVV" localSheetId="17" hidden="1">{#N/A,#N/A,FALSE,"전력간선"}</definedName>
    <definedName name="FFVV" localSheetId="16" hidden="1">{#N/A,#N/A,FALSE,"전력간선"}</definedName>
    <definedName name="FFVV" hidden="1">{#N/A,#N/A,FALSE,"전력간선"}</definedName>
    <definedName name="FG" localSheetId="13">#REF!</definedName>
    <definedName name="FG">#REF!</definedName>
    <definedName name="FG28TBTB4RTDK" localSheetId="13">#REF!</definedName>
    <definedName name="FG28TBTB4RTDK">#REF!</definedName>
    <definedName name="FG44TBTB4RTDKDK" localSheetId="13">#REF!</definedName>
    <definedName name="FG44TBTB4RTDKDK">#REF!</definedName>
    <definedName name="FG46TBTB4RTDKDK">#REF!</definedName>
    <definedName name="FGAWE">#REF!</definedName>
    <definedName name="FGD" localSheetId="13">'[30]#REF'!#REF!</definedName>
    <definedName name="FGD">'[37]#REF'!#REF!</definedName>
    <definedName name="FGF"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gf" localSheetId="13">#REF!</definedName>
    <definedName name="fgfgf">#REF!</definedName>
    <definedName name="FGGG" localSheetId="13">#REF!</definedName>
    <definedName name="FGGG">#REF!</definedName>
    <definedName name="FGH" localSheetId="15" hidden="1">{#N/A,#N/A,FALSE,"단축1";#N/A,#N/A,FALSE,"단축2";#N/A,#N/A,FALSE,"단축3";#N/A,#N/A,FALSE,"장축";#N/A,#N/A,FALSE,"4WD"}</definedName>
    <definedName name="FGH" localSheetId="18" hidden="1">{#N/A,#N/A,FALSE,"단축1";#N/A,#N/A,FALSE,"단축2";#N/A,#N/A,FALSE,"단축3";#N/A,#N/A,FALSE,"장축";#N/A,#N/A,FALSE,"4WD"}</definedName>
    <definedName name="FGH" localSheetId="19" hidden="1">{#N/A,#N/A,FALSE,"단축1";#N/A,#N/A,FALSE,"단축2";#N/A,#N/A,FALSE,"단축3";#N/A,#N/A,FALSE,"장축";#N/A,#N/A,FALSE,"4WD"}</definedName>
    <definedName name="FGH" localSheetId="20" hidden="1">{#N/A,#N/A,FALSE,"단축1";#N/A,#N/A,FALSE,"단축2";#N/A,#N/A,FALSE,"단축3";#N/A,#N/A,FALSE,"장축";#N/A,#N/A,FALSE,"4WD"}</definedName>
    <definedName name="FGH" localSheetId="21" hidden="1">{#N/A,#N/A,FALSE,"단축1";#N/A,#N/A,FALSE,"단축2";#N/A,#N/A,FALSE,"단축3";#N/A,#N/A,FALSE,"장축";#N/A,#N/A,FALSE,"4WD"}</definedName>
    <definedName name="FGH" localSheetId="22" hidden="1">{#N/A,#N/A,FALSE,"단축1";#N/A,#N/A,FALSE,"단축2";#N/A,#N/A,FALSE,"단축3";#N/A,#N/A,FALSE,"장축";#N/A,#N/A,FALSE,"4WD"}</definedName>
    <definedName name="FGH" localSheetId="23" hidden="1">{#N/A,#N/A,FALSE,"단축1";#N/A,#N/A,FALSE,"단축2";#N/A,#N/A,FALSE,"단축3";#N/A,#N/A,FALSE,"장축";#N/A,#N/A,FALSE,"4WD"}</definedName>
    <definedName name="FGH" localSheetId="24" hidden="1">{#N/A,#N/A,FALSE,"단축1";#N/A,#N/A,FALSE,"단축2";#N/A,#N/A,FALSE,"단축3";#N/A,#N/A,FALSE,"장축";#N/A,#N/A,FALSE,"4WD"}</definedName>
    <definedName name="FGH" localSheetId="13" hidden="1">{#N/A,#N/A,FALSE,"단축1";#N/A,#N/A,FALSE,"단축2";#N/A,#N/A,FALSE,"단축3";#N/A,#N/A,FALSE,"장축";#N/A,#N/A,FALSE,"4WD"}</definedName>
    <definedName name="FGH" localSheetId="17" hidden="1">{#N/A,#N/A,FALSE,"단축1";#N/A,#N/A,FALSE,"단축2";#N/A,#N/A,FALSE,"단축3";#N/A,#N/A,FALSE,"장축";#N/A,#N/A,FALSE,"4WD"}</definedName>
    <definedName name="FGH" localSheetId="16" hidden="1">{#N/A,#N/A,FALSE,"단축1";#N/A,#N/A,FALSE,"단축2";#N/A,#N/A,FALSE,"단축3";#N/A,#N/A,FALSE,"장축";#N/A,#N/A,FALSE,"4WD"}</definedName>
    <definedName name="FGH" hidden="1">{#N/A,#N/A,FALSE,"단축1";#N/A,#N/A,FALSE,"단축2";#N/A,#N/A,FALSE,"단축3";#N/A,#N/A,FALSE,"장축";#N/A,#N/A,FALSE,"4WD"}</definedName>
    <definedName name="fghfhfh" localSheetId="13">#REF!</definedName>
    <definedName name="fghfhfh">#REF!</definedName>
    <definedName name="FGRKRKRKRKRKRKRKRKRKRKRKRKRKRKR" localSheetId="13">#REF!</definedName>
    <definedName name="FGRKRKRKRKRKRKRKRKRKRKRKRKRKRKR">#REF!</definedName>
    <definedName name="FGSGAD" localSheetId="13">#REF!</definedName>
    <definedName name="FGSGAD">#REF!</definedName>
    <definedName name="FH">#REF!</definedName>
    <definedName name="FHC_GS">#REF!</definedName>
    <definedName name="fhigr" localSheetId="13">[40]!BlankMacro1</definedName>
    <definedName name="fhigr">[0]!BlankMacro1</definedName>
    <definedName name="FHIGR1" localSheetId="13">[40]!BlankMacro1</definedName>
    <definedName name="FHIGR1">[0]!BlankMacro1</definedName>
    <definedName name="FHKR" localSheetId="15" hidden="1">{#N/A,#N/A,FALSE,"P.C.B"}</definedName>
    <definedName name="FHKR" localSheetId="11" hidden="1">{#N/A,#N/A,FALSE,"P.C.B"}</definedName>
    <definedName name="FHKR" localSheetId="14" hidden="1">{#N/A,#N/A,FALSE,"P.C.B"}</definedName>
    <definedName name="FHKR" localSheetId="18" hidden="1">{#N/A,#N/A,FALSE,"P.C.B"}</definedName>
    <definedName name="FHKR" localSheetId="19" hidden="1">{#N/A,#N/A,FALSE,"P.C.B"}</definedName>
    <definedName name="FHKR" localSheetId="20" hidden="1">{#N/A,#N/A,FALSE,"P.C.B"}</definedName>
    <definedName name="FHKR" localSheetId="21" hidden="1">{#N/A,#N/A,FALSE,"P.C.B"}</definedName>
    <definedName name="FHKR" localSheetId="22" hidden="1">{#N/A,#N/A,FALSE,"P.C.B"}</definedName>
    <definedName name="FHKR" localSheetId="23" hidden="1">{#N/A,#N/A,FALSE,"P.C.B"}</definedName>
    <definedName name="FHKR" localSheetId="24" hidden="1">{#N/A,#N/A,FALSE,"P.C.B"}</definedName>
    <definedName name="FHKR" localSheetId="13" hidden="1">{#N/A,#N/A,FALSE,"P.C.B"}</definedName>
    <definedName name="FHKR" localSheetId="17" hidden="1">{#N/A,#N/A,FALSE,"P.C.B"}</definedName>
    <definedName name="FHKR" localSheetId="16" hidden="1">{#N/A,#N/A,FALSE,"P.C.B"}</definedName>
    <definedName name="FHKR" hidden="1">{#N/A,#N/A,FALSE,"P.C.B"}</definedName>
    <definedName name="FILE" localSheetId="15" hidden="1">{#N/A,#N/A,FALSE,"단축1";#N/A,#N/A,FALSE,"단축2";#N/A,#N/A,FALSE,"단축3";#N/A,#N/A,FALSE,"장축";#N/A,#N/A,FALSE,"4WD"}</definedName>
    <definedName name="FILE" localSheetId="18" hidden="1">{#N/A,#N/A,FALSE,"단축1";#N/A,#N/A,FALSE,"단축2";#N/A,#N/A,FALSE,"단축3";#N/A,#N/A,FALSE,"장축";#N/A,#N/A,FALSE,"4WD"}</definedName>
    <definedName name="FILE" localSheetId="19" hidden="1">{#N/A,#N/A,FALSE,"단축1";#N/A,#N/A,FALSE,"단축2";#N/A,#N/A,FALSE,"단축3";#N/A,#N/A,FALSE,"장축";#N/A,#N/A,FALSE,"4WD"}</definedName>
    <definedName name="FILE" localSheetId="20" hidden="1">{#N/A,#N/A,FALSE,"단축1";#N/A,#N/A,FALSE,"단축2";#N/A,#N/A,FALSE,"단축3";#N/A,#N/A,FALSE,"장축";#N/A,#N/A,FALSE,"4WD"}</definedName>
    <definedName name="FILE" localSheetId="21" hidden="1">{#N/A,#N/A,FALSE,"단축1";#N/A,#N/A,FALSE,"단축2";#N/A,#N/A,FALSE,"단축3";#N/A,#N/A,FALSE,"장축";#N/A,#N/A,FALSE,"4WD"}</definedName>
    <definedName name="FILE" localSheetId="22" hidden="1">{#N/A,#N/A,FALSE,"단축1";#N/A,#N/A,FALSE,"단축2";#N/A,#N/A,FALSE,"단축3";#N/A,#N/A,FALSE,"장축";#N/A,#N/A,FALSE,"4WD"}</definedName>
    <definedName name="FILE" localSheetId="23" hidden="1">{#N/A,#N/A,FALSE,"단축1";#N/A,#N/A,FALSE,"단축2";#N/A,#N/A,FALSE,"단축3";#N/A,#N/A,FALSE,"장축";#N/A,#N/A,FALSE,"4WD"}</definedName>
    <definedName name="FILE" localSheetId="24" hidden="1">{#N/A,#N/A,FALSE,"단축1";#N/A,#N/A,FALSE,"단축2";#N/A,#N/A,FALSE,"단축3";#N/A,#N/A,FALSE,"장축";#N/A,#N/A,FALSE,"4WD"}</definedName>
    <definedName name="FILE" localSheetId="13" hidden="1">{#N/A,#N/A,FALSE,"단축1";#N/A,#N/A,FALSE,"단축2";#N/A,#N/A,FALSE,"단축3";#N/A,#N/A,FALSE,"장축";#N/A,#N/A,FALSE,"4WD"}</definedName>
    <definedName name="FILE" localSheetId="17" hidden="1">{#N/A,#N/A,FALSE,"단축1";#N/A,#N/A,FALSE,"단축2";#N/A,#N/A,FALSE,"단축3";#N/A,#N/A,FALSE,"장축";#N/A,#N/A,FALSE,"4WD"}</definedName>
    <definedName name="FILE" localSheetId="16" hidden="1">{#N/A,#N/A,FALSE,"단축1";#N/A,#N/A,FALSE,"단축2";#N/A,#N/A,FALSE,"단축3";#N/A,#N/A,FALSE,"장축";#N/A,#N/A,FALSE,"4WD"}</definedName>
    <definedName name="FILE" hidden="1">{#N/A,#N/A,FALSE,"단축1";#N/A,#N/A,FALSE,"단축2";#N/A,#N/A,FALSE,"단축3";#N/A,#N/A,FALSE,"장축";#N/A,#N/A,FALSE,"4WD"}</definedName>
    <definedName name="FILES" localSheetId="15" hidden="1">{#N/A,#N/A,FALSE,"단축1";#N/A,#N/A,FALSE,"단축2";#N/A,#N/A,FALSE,"단축3";#N/A,#N/A,FALSE,"장축";#N/A,#N/A,FALSE,"4WD"}</definedName>
    <definedName name="FILES" localSheetId="18" hidden="1">{#N/A,#N/A,FALSE,"단축1";#N/A,#N/A,FALSE,"단축2";#N/A,#N/A,FALSE,"단축3";#N/A,#N/A,FALSE,"장축";#N/A,#N/A,FALSE,"4WD"}</definedName>
    <definedName name="FILES" localSheetId="19" hidden="1">{#N/A,#N/A,FALSE,"단축1";#N/A,#N/A,FALSE,"단축2";#N/A,#N/A,FALSE,"단축3";#N/A,#N/A,FALSE,"장축";#N/A,#N/A,FALSE,"4WD"}</definedName>
    <definedName name="FILES" localSheetId="20" hidden="1">{#N/A,#N/A,FALSE,"단축1";#N/A,#N/A,FALSE,"단축2";#N/A,#N/A,FALSE,"단축3";#N/A,#N/A,FALSE,"장축";#N/A,#N/A,FALSE,"4WD"}</definedName>
    <definedName name="FILES" localSheetId="21" hidden="1">{#N/A,#N/A,FALSE,"단축1";#N/A,#N/A,FALSE,"단축2";#N/A,#N/A,FALSE,"단축3";#N/A,#N/A,FALSE,"장축";#N/A,#N/A,FALSE,"4WD"}</definedName>
    <definedName name="FILES" localSheetId="22" hidden="1">{#N/A,#N/A,FALSE,"단축1";#N/A,#N/A,FALSE,"단축2";#N/A,#N/A,FALSE,"단축3";#N/A,#N/A,FALSE,"장축";#N/A,#N/A,FALSE,"4WD"}</definedName>
    <definedName name="FILES" localSheetId="23" hidden="1">{#N/A,#N/A,FALSE,"단축1";#N/A,#N/A,FALSE,"단축2";#N/A,#N/A,FALSE,"단축3";#N/A,#N/A,FALSE,"장축";#N/A,#N/A,FALSE,"4WD"}</definedName>
    <definedName name="FILES" localSheetId="24" hidden="1">{#N/A,#N/A,FALSE,"단축1";#N/A,#N/A,FALSE,"단축2";#N/A,#N/A,FALSE,"단축3";#N/A,#N/A,FALSE,"장축";#N/A,#N/A,FALSE,"4WD"}</definedName>
    <definedName name="FILES" localSheetId="13" hidden="1">{#N/A,#N/A,FALSE,"단축1";#N/A,#N/A,FALSE,"단축2";#N/A,#N/A,FALSE,"단축3";#N/A,#N/A,FALSE,"장축";#N/A,#N/A,FALSE,"4WD"}</definedName>
    <definedName name="FILES" localSheetId="17" hidden="1">{#N/A,#N/A,FALSE,"단축1";#N/A,#N/A,FALSE,"단축2";#N/A,#N/A,FALSE,"단축3";#N/A,#N/A,FALSE,"장축";#N/A,#N/A,FALSE,"4WD"}</definedName>
    <definedName name="FILES" localSheetId="16" hidden="1">{#N/A,#N/A,FALSE,"단축1";#N/A,#N/A,FALSE,"단축2";#N/A,#N/A,FALSE,"단축3";#N/A,#N/A,FALSE,"장축";#N/A,#N/A,FALSE,"4WD"}</definedName>
    <definedName name="FILES" hidden="1">{#N/A,#N/A,FALSE,"단축1";#N/A,#N/A,FALSE,"단축2";#N/A,#N/A,FALSE,"단축3";#N/A,#N/A,FALSE,"장축";#N/A,#N/A,FALSE,"4WD"}</definedName>
    <definedName name="FillCanFSKU" localSheetId="13">#REF!</definedName>
    <definedName name="FillCanFSKU">#REF!</definedName>
    <definedName name="FillCanVSKU" localSheetId="13">#REF!</definedName>
    <definedName name="FillCanVSKU">#REF!</definedName>
    <definedName name="FillCurrBus" localSheetId="13">#REF!</definedName>
    <definedName name="FillCurrBus">#REF!</definedName>
    <definedName name="FillInitSKU">#REF!</definedName>
    <definedName name="FillYrsFuture">#REF!</definedName>
    <definedName name="FillYrsPrior">#REF!</definedName>
    <definedName name="FILM">#REF!</definedName>
    <definedName name="FilterDatabase" localSheetId="17" hidden="1">#REF!</definedName>
    <definedName name="FilterDatabase" hidden="1">#REF!</definedName>
    <definedName name="FIM">'[45]Euro Fix'!$C$7</definedName>
    <definedName name="fin" localSheetId="15" hidden="1">#REF!</definedName>
    <definedName name="fin" localSheetId="18" hidden="1">#REF!</definedName>
    <definedName name="fin" localSheetId="19" hidden="1">#REF!</definedName>
    <definedName name="fin" localSheetId="20" hidden="1">#REF!</definedName>
    <definedName name="fin" localSheetId="21" hidden="1">#REF!</definedName>
    <definedName name="fin" localSheetId="22" hidden="1">#REF!</definedName>
    <definedName name="fin" localSheetId="23" hidden="1">#REF!</definedName>
    <definedName name="fin" localSheetId="24" hidden="1">#REF!</definedName>
    <definedName name="fin" localSheetId="13" hidden="1">#REF!</definedName>
    <definedName name="fin" localSheetId="17" hidden="1">#REF!</definedName>
    <definedName name="fin" hidden="1">#REF!</definedName>
    <definedName name="fin_fact_all">#REF!</definedName>
    <definedName name="FinancialAnalysts">#REF!</definedName>
    <definedName name="FINLAND">'[46]Prix Boutique'!#REF!</definedName>
    <definedName name="FIRMhimoku" localSheetId="13">'[92]Item List'!#REF!</definedName>
    <definedName name="FIRMhimoku">'[93]Item List'!#REF!</definedName>
    <definedName name="FIRST" localSheetId="13">#REF!</definedName>
    <definedName name="FIRST">#REF!</definedName>
    <definedName name="fiter" localSheetId="15" hidden="1">#REF!</definedName>
    <definedName name="fiter" localSheetId="17" hidden="1">#REF!</definedName>
    <definedName name="fiter" hidden="1">#REF!</definedName>
    <definedName name="Fixed_ME">[94]VSICBP!#REF!</definedName>
    <definedName name="fj" localSheetId="13">#REF!</definedName>
    <definedName name="fj">#REF!</definedName>
    <definedName name="FK" localSheetId="15" hidden="1">{"'용역비'!$A$4:$C$8"}</definedName>
    <definedName name="FK" localSheetId="11" hidden="1">{"'용역비'!$A$4:$C$8"}</definedName>
    <definedName name="FK" localSheetId="14" hidden="1">{"'용역비'!$A$4:$C$8"}</definedName>
    <definedName name="FK" localSheetId="18" hidden="1">{"'용역비'!$A$4:$C$8"}</definedName>
    <definedName name="FK" localSheetId="19" hidden="1">{"'용역비'!$A$4:$C$8"}</definedName>
    <definedName name="FK" localSheetId="20" hidden="1">{"'용역비'!$A$4:$C$8"}</definedName>
    <definedName name="FK" localSheetId="21" hidden="1">{"'용역비'!$A$4:$C$8"}</definedName>
    <definedName name="FK" localSheetId="22" hidden="1">{"'용역비'!$A$4:$C$8"}</definedName>
    <definedName name="FK" localSheetId="23" hidden="1">{"'용역비'!$A$4:$C$8"}</definedName>
    <definedName name="FK" localSheetId="24" hidden="1">{"'용역비'!$A$4:$C$8"}</definedName>
    <definedName name="FK" localSheetId="13" hidden="1">{"'용역비'!$A$4:$C$8"}</definedName>
    <definedName name="FK" localSheetId="17" hidden="1">{"'용역비'!$A$4:$C$8"}</definedName>
    <definedName name="FK" localSheetId="16" hidden="1">{"'용역비'!$A$4:$C$8"}</definedName>
    <definedName name="FK" hidden="1">{"'용역비'!$A$4:$C$8"}</definedName>
    <definedName name="fkalsjdioa" localSheetId="13">'[30]#REF'!#REF!</definedName>
    <definedName name="fkalsjdioa">'[37]#REF'!#REF!</definedName>
    <definedName name="FKDF" localSheetId="13">#REF!</definedName>
    <definedName name="FKDF">#REF!</definedName>
    <definedName name="fkwheku" localSheetId="15" hidden="1">{#N/A,#N/A,FALSE,"ALM-ASISC"}</definedName>
    <definedName name="fkwheku" localSheetId="18" hidden="1">{#N/A,#N/A,FALSE,"ALM-ASISC"}</definedName>
    <definedName name="fkwheku" localSheetId="19" hidden="1">{#N/A,#N/A,FALSE,"ALM-ASISC"}</definedName>
    <definedName name="fkwheku" localSheetId="20" hidden="1">{#N/A,#N/A,FALSE,"ALM-ASISC"}</definedName>
    <definedName name="fkwheku" localSheetId="21" hidden="1">{#N/A,#N/A,FALSE,"ALM-ASISC"}</definedName>
    <definedName name="fkwheku" localSheetId="22" hidden="1">{#N/A,#N/A,FALSE,"ALM-ASISC"}</definedName>
    <definedName name="fkwheku" localSheetId="23" hidden="1">{#N/A,#N/A,FALSE,"ALM-ASISC"}</definedName>
    <definedName name="fkwheku" localSheetId="24" hidden="1">{#N/A,#N/A,FALSE,"ALM-ASISC"}</definedName>
    <definedName name="fkwheku" localSheetId="13" hidden="1">{#N/A,#N/A,FALSE,"ALM-ASISC"}</definedName>
    <definedName name="fkwheku" localSheetId="17" hidden="1">{#N/A,#N/A,FALSE,"ALM-ASISC"}</definedName>
    <definedName name="fkwheku" localSheetId="16" hidden="1">{#N/A,#N/A,FALSE,"ALM-ASISC"}</definedName>
    <definedName name="fkwheku" hidden="1">{#N/A,#N/A,FALSE,"ALM-ASISC"}</definedName>
    <definedName name="FLATBAR" localSheetId="13">#REF!</definedName>
    <definedName name="FLATBAR">#REF!</definedName>
    <definedName name="FlatPriceList" localSheetId="13">'[77]Flat Priced Products'!$A$4:$C$1000</definedName>
    <definedName name="FlatPriceList">'[78]Flat Priced Products'!$A$4:$C$1000</definedName>
    <definedName name="Flex_Factor">[94]VSICBP!#REF!</definedName>
    <definedName name="FLEXIBLE100" localSheetId="13">#REF!</definedName>
    <definedName name="FLEXIBLE100">#REF!</definedName>
    <definedName name="FLEXIBLE150" localSheetId="13">#REF!</definedName>
    <definedName name="FLEXIBLE150">#REF!</definedName>
    <definedName name="FLEXIBLE200" localSheetId="13">#REF!</definedName>
    <definedName name="FLEXIBLE200">#REF!</definedName>
    <definedName name="FLEXIBLE250">#REF!</definedName>
    <definedName name="FLIGHT">#REF!</definedName>
    <definedName name="FMT">[23]FCC!$A$9:$S$61</definedName>
    <definedName name="forecast" localSheetId="15" hidden="1">{"nov3qm",#N/A,FALSE,"BD";"nov3qsu",#N/A,FALSE,"BD"}</definedName>
    <definedName name="forecast" localSheetId="18" hidden="1">{"nov3qm",#N/A,FALSE,"BD";"nov3qsu",#N/A,FALSE,"BD"}</definedName>
    <definedName name="forecast" localSheetId="19" hidden="1">{"nov3qm",#N/A,FALSE,"BD";"nov3qsu",#N/A,FALSE,"BD"}</definedName>
    <definedName name="forecast" localSheetId="20" hidden="1">{"nov3qm",#N/A,FALSE,"BD";"nov3qsu",#N/A,FALSE,"BD"}</definedName>
    <definedName name="forecast" localSheetId="21" hidden="1">{"nov3qm",#N/A,FALSE,"BD";"nov3qsu",#N/A,FALSE,"BD"}</definedName>
    <definedName name="forecast" localSheetId="22" hidden="1">{"nov3qm",#N/A,FALSE,"BD";"nov3qsu",#N/A,FALSE,"BD"}</definedName>
    <definedName name="forecast" localSheetId="23" hidden="1">{"nov3qm",#N/A,FALSE,"BD";"nov3qsu",#N/A,FALSE,"BD"}</definedName>
    <definedName name="forecast" localSheetId="24" hidden="1">{"nov3qm",#N/A,FALSE,"BD";"nov3qsu",#N/A,FALSE,"BD"}</definedName>
    <definedName name="forecast" localSheetId="13" hidden="1">{"nov3qm",#N/A,FALSE,"BD";"nov3qsu",#N/A,FALSE,"BD"}</definedName>
    <definedName name="forecast" localSheetId="17" hidden="1">{"nov3qm",#N/A,FALSE,"BD";"nov3qsu",#N/A,FALSE,"BD"}</definedName>
    <definedName name="forecast" localSheetId="16" hidden="1">{"nov3qm",#N/A,FALSE,"BD";"nov3qsu",#N/A,FALSE,"BD"}</definedName>
    <definedName name="forecast" hidden="1">{"nov3qm",#N/A,FALSE,"BD";"nov3qsu",#N/A,FALSE,"BD"}</definedName>
    <definedName name="forex">[95]Summary!$D$4</definedName>
    <definedName name="FORMAT">'[63]PRC-TV (0)'!$CG$6:$CG$7</definedName>
    <definedName name="FORMCY">[23]J!$A$3:$L$8</definedName>
    <definedName name="FORMCY_1">[23]J!$U$3:$AB$8</definedName>
    <definedName name="FORMCY_2">[23]J!$AH$3:$AO$8</definedName>
    <definedName name="FR" localSheetId="13">#REF!</definedName>
    <definedName name="FR">#REF!</definedName>
    <definedName name="FRF">'[45]Euro Fix'!$C$8</definedName>
    <definedName name="FRONT" localSheetId="13">#REF!</definedName>
    <definedName name="FRONT">#REF!</definedName>
    <definedName name="FrontBuyoutRate" localSheetId="13">#REF!</definedName>
    <definedName name="FrontBuyoutRate">#REF!</definedName>
    <definedName name="FRP" localSheetId="13">#REF!</definedName>
    <definedName name="FRP">#REF!</definedName>
    <definedName name="FRPFL">#REF!</definedName>
    <definedName name="FRPUP">#REF!</definedName>
    <definedName name="FRP공">#REF!</definedName>
    <definedName name="fsad">#REF!</definedName>
    <definedName name="FSDGW">#REF!</definedName>
    <definedName name="FSF">#REF!</definedName>
    <definedName name="fsfsdf">#REF!</definedName>
    <definedName name="FSWADJK">#REF!</definedName>
    <definedName name="FV">#REF!</definedName>
    <definedName name="FVD">#REF!</definedName>
    <definedName name="fwefwefzzdfewvvx">#REF!</definedName>
    <definedName name="fx">#REF!</definedName>
    <definedName name="FX_C">[96]memo!$C$5</definedName>
    <definedName name="FX_F">[96]memo!$C$3</definedName>
    <definedName name="FX_P">[96]memo!$C$4</definedName>
    <definedName name="FY" localSheetId="13">#REF!</definedName>
    <definedName name="FY">#REF!</definedName>
    <definedName name="G" localSheetId="18" hidden="1">{"'용역비'!$A$4:$C$8"}</definedName>
    <definedName name="G" localSheetId="19" hidden="1">{"'용역비'!$A$4:$C$8"}</definedName>
    <definedName name="G" localSheetId="20" hidden="1">{"'용역비'!$A$4:$C$8"}</definedName>
    <definedName name="G" localSheetId="21" hidden="1">{"'용역비'!$A$4:$C$8"}</definedName>
    <definedName name="G" localSheetId="22" hidden="1">{"'용역비'!$A$4:$C$8"}</definedName>
    <definedName name="G" localSheetId="23" hidden="1">{"'용역비'!$A$4:$C$8"}</definedName>
    <definedName name="G" localSheetId="24" hidden="1">{"'용역비'!$A$4:$C$8"}</definedName>
    <definedName name="G" localSheetId="13" hidden="1">{"'용역비'!$A$4:$C$8"}</definedName>
    <definedName name="g">#REF!</definedName>
    <definedName name="G_fl">#REF!</definedName>
    <definedName name="G_L">#REF!</definedName>
    <definedName name="G_M" localSheetId="13">MATCH(#REF!,G_L,0)-1</definedName>
    <definedName name="G_M">MATCH(#REF!,G_L,0)-1</definedName>
    <definedName name="ga">#REF!</definedName>
    <definedName name="gadfefge">#REF!</definedName>
    <definedName name="GAE">#REF!</definedName>
    <definedName name="gaea3w">#REF!</definedName>
    <definedName name="GAEAF">#REF!</definedName>
    <definedName name="GAEE">#REF!</definedName>
    <definedName name="gaefgaegha">#REF!</definedName>
    <definedName name="GASEAW">#REF!</definedName>
    <definedName name="GASKET">#REF!</definedName>
    <definedName name="GASS">#REF!</definedName>
    <definedName name="gb_kkh" localSheetId="15" hidden="1">{#N/A,#N/A,FALSE,"Tabelle3"}</definedName>
    <definedName name="gb_kkh" localSheetId="18" hidden="1">{#N/A,#N/A,FALSE,"Tabelle3"}</definedName>
    <definedName name="gb_kkh" localSheetId="19" hidden="1">{#N/A,#N/A,FALSE,"Tabelle3"}</definedName>
    <definedName name="gb_kkh" localSheetId="20" hidden="1">{#N/A,#N/A,FALSE,"Tabelle3"}</definedName>
    <definedName name="gb_kkh" localSheetId="21" hidden="1">{#N/A,#N/A,FALSE,"Tabelle3"}</definedName>
    <definedName name="gb_kkh" localSheetId="22" hidden="1">{#N/A,#N/A,FALSE,"Tabelle3"}</definedName>
    <definedName name="gb_kkh" localSheetId="23" hidden="1">{#N/A,#N/A,FALSE,"Tabelle3"}</definedName>
    <definedName name="gb_kkh" localSheetId="24" hidden="1">{#N/A,#N/A,FALSE,"Tabelle3"}</definedName>
    <definedName name="gb_kkh" localSheetId="13" hidden="1">{#N/A,#N/A,FALSE,"Tabelle3"}</definedName>
    <definedName name="gb_kkh" localSheetId="17" hidden="1">{#N/A,#N/A,FALSE,"Tabelle3"}</definedName>
    <definedName name="gb_kkh" localSheetId="16" hidden="1">{#N/A,#N/A,FALSE,"Tabelle3"}</definedName>
    <definedName name="gb_kkh" hidden="1">{#N/A,#N/A,FALSE,"Tabelle3"}</definedName>
    <definedName name="gbc"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CODE">#N/A</definedName>
    <definedName name="GEMCO" localSheetId="15" hidden="1">#REF!</definedName>
    <definedName name="GEMCO" localSheetId="11" hidden="1">#REF!</definedName>
    <definedName name="GEMCO" localSheetId="14" hidden="1">#REF!</definedName>
    <definedName name="GEMCO" localSheetId="18" hidden="1">#REF!</definedName>
    <definedName name="GEMCO" localSheetId="19" hidden="1">#REF!</definedName>
    <definedName name="GEMCO" localSheetId="20" hidden="1">#REF!</definedName>
    <definedName name="GEMCO" localSheetId="21" hidden="1">#REF!</definedName>
    <definedName name="GEMCO" localSheetId="22" hidden="1">#REF!</definedName>
    <definedName name="GEMCO" localSheetId="23" hidden="1">#REF!</definedName>
    <definedName name="GEMCO" localSheetId="24" hidden="1">#REF!</definedName>
    <definedName name="GEMCO" localSheetId="13" hidden="1">#REF!</definedName>
    <definedName name="GEMCO" localSheetId="17" hidden="1">#REF!</definedName>
    <definedName name="GEMCO" localSheetId="16" hidden="1">#REF!</definedName>
    <definedName name="GEMCO" hidden="1">#REF!</definedName>
    <definedName name="GEMCO1" localSheetId="15" hidden="1">#REF!</definedName>
    <definedName name="GEMCO1" localSheetId="11" hidden="1">#REF!</definedName>
    <definedName name="GEMCO1" localSheetId="14" hidden="1">#REF!</definedName>
    <definedName name="GEMCO1" localSheetId="24" hidden="1">#REF!</definedName>
    <definedName name="GEMCO1" localSheetId="17" hidden="1">#REF!</definedName>
    <definedName name="GEMCO1" localSheetId="16" hidden="1">#REF!</definedName>
    <definedName name="GEMCO1" hidden="1">#REF!</definedName>
    <definedName name="GEN_TITLE">[23]GENMULTI!$A$1:$S$9</definedName>
    <definedName name="GENERAL">[23]GENMULTI!$A$10:$S$75</definedName>
    <definedName name="Georgia" localSheetId="13">#REF!</definedName>
    <definedName name="Georgia">#REF!</definedName>
    <definedName name="GERMANY" localSheetId="13">'[46]Prix Boutique'!#REF!</definedName>
    <definedName name="GERMANY">'[46]Prix Boutique'!#REF!</definedName>
    <definedName name="GEW"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dsdfg" localSheetId="15" hidden="1">{#N/A,#N/A,FALSE,"3가";#N/A,#N/A,FALSE,"3나";#N/A,#N/A,FALSE,"3다"}</definedName>
    <definedName name="gfdsdfg" localSheetId="18" hidden="1">{#N/A,#N/A,FALSE,"3가";#N/A,#N/A,FALSE,"3나";#N/A,#N/A,FALSE,"3다"}</definedName>
    <definedName name="gfdsdfg" localSheetId="19" hidden="1">{#N/A,#N/A,FALSE,"3가";#N/A,#N/A,FALSE,"3나";#N/A,#N/A,FALSE,"3다"}</definedName>
    <definedName name="gfdsdfg" localSheetId="20" hidden="1">{#N/A,#N/A,FALSE,"3가";#N/A,#N/A,FALSE,"3나";#N/A,#N/A,FALSE,"3다"}</definedName>
    <definedName name="gfdsdfg" localSheetId="21" hidden="1">{#N/A,#N/A,FALSE,"3가";#N/A,#N/A,FALSE,"3나";#N/A,#N/A,FALSE,"3다"}</definedName>
    <definedName name="gfdsdfg" localSheetId="22" hidden="1">{#N/A,#N/A,FALSE,"3가";#N/A,#N/A,FALSE,"3나";#N/A,#N/A,FALSE,"3다"}</definedName>
    <definedName name="gfdsdfg" localSheetId="23" hidden="1">{#N/A,#N/A,FALSE,"3가";#N/A,#N/A,FALSE,"3나";#N/A,#N/A,FALSE,"3다"}</definedName>
    <definedName name="gfdsdfg" localSheetId="24" hidden="1">{#N/A,#N/A,FALSE,"3가";#N/A,#N/A,FALSE,"3나";#N/A,#N/A,FALSE,"3다"}</definedName>
    <definedName name="gfdsdfg" localSheetId="13" hidden="1">{#N/A,#N/A,FALSE,"3가";#N/A,#N/A,FALSE,"3나";#N/A,#N/A,FALSE,"3다"}</definedName>
    <definedName name="gfdsdfg" localSheetId="17" hidden="1">{#N/A,#N/A,FALSE,"3가";#N/A,#N/A,FALSE,"3나";#N/A,#N/A,FALSE,"3다"}</definedName>
    <definedName name="gfdsdfg" localSheetId="16" hidden="1">{#N/A,#N/A,FALSE,"3가";#N/A,#N/A,FALSE,"3나";#N/A,#N/A,FALSE,"3다"}</definedName>
    <definedName name="gfdsdfg" hidden="1">{#N/A,#N/A,FALSE,"3가";#N/A,#N/A,FALSE,"3나";#N/A,#N/A,FALSE,"3다"}</definedName>
    <definedName name="GFG"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SDH" localSheetId="13">#REF!</definedName>
    <definedName name="GFSDH">#REF!</definedName>
    <definedName name="GFㄹㅇㄹ"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ㄹㅇㄹ"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ㄹㅇㄹ"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ㄹㅇㄹ"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ㄹㅇㄹ"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ㄹㅇㄹ"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ㄹㅇㄹ"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ㄹㅇㄹ"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ㄹㅇㄹ"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ㄹㅇㄹ"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ㄹㅇㄹ"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ㄹㅇㄹ"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ㄹㅇㄹ"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#N/A</definedName>
    <definedName name="GGAA" localSheetId="13">#REF!</definedName>
    <definedName name="GGAA">#REF!</definedName>
    <definedName name="GGG"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AAAAE" localSheetId="13">#REF!</definedName>
    <definedName name="GGGAAAAE">#REF!</definedName>
    <definedName name="GGGC" localSheetId="13">#REF!</definedName>
    <definedName name="GGGC">#REF!</definedName>
    <definedName name="GGGEE" localSheetId="13">#REF!</definedName>
    <definedName name="GGGEE">#REF!</definedName>
    <definedName name="GGGGG" localSheetId="15" hidden="1">{#N/A,#N/A,FALSE,"단축1";#N/A,#N/A,FALSE,"단축2";#N/A,#N/A,FALSE,"단축3";#N/A,#N/A,FALSE,"장축";#N/A,#N/A,FALSE,"4WD"}</definedName>
    <definedName name="GGGGG" localSheetId="18" hidden="1">{#N/A,#N/A,FALSE,"단축1";#N/A,#N/A,FALSE,"단축2";#N/A,#N/A,FALSE,"단축3";#N/A,#N/A,FALSE,"장축";#N/A,#N/A,FALSE,"4WD"}</definedName>
    <definedName name="GGGGG" localSheetId="19" hidden="1">{#N/A,#N/A,FALSE,"단축1";#N/A,#N/A,FALSE,"단축2";#N/A,#N/A,FALSE,"단축3";#N/A,#N/A,FALSE,"장축";#N/A,#N/A,FALSE,"4WD"}</definedName>
    <definedName name="GGGGG" localSheetId="20" hidden="1">{#N/A,#N/A,FALSE,"단축1";#N/A,#N/A,FALSE,"단축2";#N/A,#N/A,FALSE,"단축3";#N/A,#N/A,FALSE,"장축";#N/A,#N/A,FALSE,"4WD"}</definedName>
    <definedName name="GGGGG" localSheetId="21" hidden="1">{#N/A,#N/A,FALSE,"단축1";#N/A,#N/A,FALSE,"단축2";#N/A,#N/A,FALSE,"단축3";#N/A,#N/A,FALSE,"장축";#N/A,#N/A,FALSE,"4WD"}</definedName>
    <definedName name="GGGGG" localSheetId="22" hidden="1">{#N/A,#N/A,FALSE,"단축1";#N/A,#N/A,FALSE,"단축2";#N/A,#N/A,FALSE,"단축3";#N/A,#N/A,FALSE,"장축";#N/A,#N/A,FALSE,"4WD"}</definedName>
    <definedName name="GGGGG" localSheetId="23" hidden="1">{#N/A,#N/A,FALSE,"단축1";#N/A,#N/A,FALSE,"단축2";#N/A,#N/A,FALSE,"단축3";#N/A,#N/A,FALSE,"장축";#N/A,#N/A,FALSE,"4WD"}</definedName>
    <definedName name="GGGGG" localSheetId="24" hidden="1">{#N/A,#N/A,FALSE,"단축1";#N/A,#N/A,FALSE,"단축2";#N/A,#N/A,FALSE,"단축3";#N/A,#N/A,FALSE,"장축";#N/A,#N/A,FALSE,"4WD"}</definedName>
    <definedName name="GGGGG" localSheetId="13" hidden="1">{#N/A,#N/A,FALSE,"단축1";#N/A,#N/A,FALSE,"단축2";#N/A,#N/A,FALSE,"단축3";#N/A,#N/A,FALSE,"장축";#N/A,#N/A,FALSE,"4WD"}</definedName>
    <definedName name="GGGGG" localSheetId="17" hidden="1">{#N/A,#N/A,FALSE,"단축1";#N/A,#N/A,FALSE,"단축2";#N/A,#N/A,FALSE,"단축3";#N/A,#N/A,FALSE,"장축";#N/A,#N/A,FALSE,"4WD"}</definedName>
    <definedName name="GGGGG" localSheetId="16" hidden="1">{#N/A,#N/A,FALSE,"단축1";#N/A,#N/A,FALSE,"단축2";#N/A,#N/A,FALSE,"단축3";#N/A,#N/A,FALSE,"장축";#N/A,#N/A,FALSE,"4WD"}</definedName>
    <definedName name="GGGGG" hidden="1">{#N/A,#N/A,FALSE,"단축1";#N/A,#N/A,FALSE,"단축2";#N/A,#N/A,FALSE,"단축3";#N/A,#N/A,FALSE,"장축";#N/A,#N/A,FALSE,"4WD"}</definedName>
    <definedName name="GGGTR"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HHHHH" localSheetId="13">#REF!</definedName>
    <definedName name="GGHHHHH">#REF!</definedName>
    <definedName name="GGTREW"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localSheetId="13">#REF!</definedName>
    <definedName name="GH">#REF!</definedName>
    <definedName name="ghfh" localSheetId="13">#REF!</definedName>
    <definedName name="ghfh">#REF!</definedName>
    <definedName name="GHGDHGD" localSheetId="13">#REF!</definedName>
    <definedName name="GHGDHGD">#REF!</definedName>
    <definedName name="GHUTGHF" localSheetId="15" hidden="1">{#N/A,#N/A,FALSE,"96 3월물량표";#N/A,#N/A,FALSE,"96 4월물량표";#N/A,#N/A,FALSE,"96 5월물량표"}</definedName>
    <definedName name="GHUTGHF" localSheetId="18" hidden="1">{#N/A,#N/A,FALSE,"96 3월물량표";#N/A,#N/A,FALSE,"96 4월물량표";#N/A,#N/A,FALSE,"96 5월물량표"}</definedName>
    <definedName name="GHUTGHF" localSheetId="19" hidden="1">{#N/A,#N/A,FALSE,"96 3월물량표";#N/A,#N/A,FALSE,"96 4월물량표";#N/A,#N/A,FALSE,"96 5월물량표"}</definedName>
    <definedName name="GHUTGHF" localSheetId="20" hidden="1">{#N/A,#N/A,FALSE,"96 3월물량표";#N/A,#N/A,FALSE,"96 4월물량표";#N/A,#N/A,FALSE,"96 5월물량표"}</definedName>
    <definedName name="GHUTGHF" localSheetId="21" hidden="1">{#N/A,#N/A,FALSE,"96 3월물량표";#N/A,#N/A,FALSE,"96 4월물량표";#N/A,#N/A,FALSE,"96 5월물량표"}</definedName>
    <definedName name="GHUTGHF" localSheetId="22" hidden="1">{#N/A,#N/A,FALSE,"96 3월물량표";#N/A,#N/A,FALSE,"96 4월물량표";#N/A,#N/A,FALSE,"96 5월물량표"}</definedName>
    <definedName name="GHUTGHF" localSheetId="23" hidden="1">{#N/A,#N/A,FALSE,"96 3월물량표";#N/A,#N/A,FALSE,"96 4월물량표";#N/A,#N/A,FALSE,"96 5월물량표"}</definedName>
    <definedName name="GHUTGHF" localSheetId="24" hidden="1">{#N/A,#N/A,FALSE,"96 3월물량표";#N/A,#N/A,FALSE,"96 4월물량표";#N/A,#N/A,FALSE,"96 5월물량표"}</definedName>
    <definedName name="GHUTGHF" localSheetId="13" hidden="1">{#N/A,#N/A,FALSE,"96 3월물량표";#N/A,#N/A,FALSE,"96 4월물량표";#N/A,#N/A,FALSE,"96 5월물량표"}</definedName>
    <definedName name="GHUTGHF" localSheetId="17" hidden="1">{#N/A,#N/A,FALSE,"96 3월물량표";#N/A,#N/A,FALSE,"96 4월물량표";#N/A,#N/A,FALSE,"96 5월물량표"}</definedName>
    <definedName name="GHUTGHF" localSheetId="16" hidden="1">{#N/A,#N/A,FALSE,"96 3월물량표";#N/A,#N/A,FALSE,"96 4월물량표";#N/A,#N/A,FALSE,"96 5월물량표"}</definedName>
    <definedName name="GHUTGHF" hidden="1">{#N/A,#N/A,FALSE,"96 3월물량표";#N/A,#N/A,FALSE,"96 4월물량표";#N/A,#N/A,FALSE,"96 5월물량표"}</definedName>
    <definedName name="Given" localSheetId="15" hidden="1">{"nov3qm",#N/A,FALSE,"BD";"nov3qsu",#N/A,FALSE,"BD"}</definedName>
    <definedName name="Given" localSheetId="18" hidden="1">{"nov3qm",#N/A,FALSE,"BD";"nov3qsu",#N/A,FALSE,"BD"}</definedName>
    <definedName name="Given" localSheetId="19" hidden="1">{"nov3qm",#N/A,FALSE,"BD";"nov3qsu",#N/A,FALSE,"BD"}</definedName>
    <definedName name="Given" localSheetId="20" hidden="1">{"nov3qm",#N/A,FALSE,"BD";"nov3qsu",#N/A,FALSE,"BD"}</definedName>
    <definedName name="Given" localSheetId="21" hidden="1">{"nov3qm",#N/A,FALSE,"BD";"nov3qsu",#N/A,FALSE,"BD"}</definedName>
    <definedName name="Given" localSheetId="22" hidden="1">{"nov3qm",#N/A,FALSE,"BD";"nov3qsu",#N/A,FALSE,"BD"}</definedName>
    <definedName name="Given" localSheetId="23" hidden="1">{"nov3qm",#N/A,FALSE,"BD";"nov3qsu",#N/A,FALSE,"BD"}</definedName>
    <definedName name="Given" localSheetId="24" hidden="1">{"nov3qm",#N/A,FALSE,"BD";"nov3qsu",#N/A,FALSE,"BD"}</definedName>
    <definedName name="Given" localSheetId="13" hidden="1">{"nov3qm",#N/A,FALSE,"BD";"nov3qsu",#N/A,FALSE,"BD"}</definedName>
    <definedName name="Given" localSheetId="17" hidden="1">{"nov3qm",#N/A,FALSE,"BD";"nov3qsu",#N/A,FALSE,"BD"}</definedName>
    <definedName name="Given" localSheetId="16" hidden="1">{"nov3qm",#N/A,FALSE,"BD";"nov3qsu",#N/A,FALSE,"BD"}</definedName>
    <definedName name="Given" hidden="1">{"nov3qm",#N/A,FALSE,"BD";"nov3qsu",#N/A,FALSE,"BD"}</definedName>
    <definedName name="gjhjg" localSheetId="13">#REF!</definedName>
    <definedName name="gjhjg">#REF!</definedName>
    <definedName name="GJKADJG" localSheetId="15" hidden="1">{#N/A,#N/A,FALSE,"단축1";#N/A,#N/A,FALSE,"단축2";#N/A,#N/A,FALSE,"단축3";#N/A,#N/A,FALSE,"장축";#N/A,#N/A,FALSE,"4WD"}</definedName>
    <definedName name="GJKADJG" localSheetId="18" hidden="1">{#N/A,#N/A,FALSE,"단축1";#N/A,#N/A,FALSE,"단축2";#N/A,#N/A,FALSE,"단축3";#N/A,#N/A,FALSE,"장축";#N/A,#N/A,FALSE,"4WD"}</definedName>
    <definedName name="GJKADJG" localSheetId="19" hidden="1">{#N/A,#N/A,FALSE,"단축1";#N/A,#N/A,FALSE,"단축2";#N/A,#N/A,FALSE,"단축3";#N/A,#N/A,FALSE,"장축";#N/A,#N/A,FALSE,"4WD"}</definedName>
    <definedName name="GJKADJG" localSheetId="20" hidden="1">{#N/A,#N/A,FALSE,"단축1";#N/A,#N/A,FALSE,"단축2";#N/A,#N/A,FALSE,"단축3";#N/A,#N/A,FALSE,"장축";#N/A,#N/A,FALSE,"4WD"}</definedName>
    <definedName name="GJKADJG" localSheetId="21" hidden="1">{#N/A,#N/A,FALSE,"단축1";#N/A,#N/A,FALSE,"단축2";#N/A,#N/A,FALSE,"단축3";#N/A,#N/A,FALSE,"장축";#N/A,#N/A,FALSE,"4WD"}</definedName>
    <definedName name="GJKADJG" localSheetId="22" hidden="1">{#N/A,#N/A,FALSE,"단축1";#N/A,#N/A,FALSE,"단축2";#N/A,#N/A,FALSE,"단축3";#N/A,#N/A,FALSE,"장축";#N/A,#N/A,FALSE,"4WD"}</definedName>
    <definedName name="GJKADJG" localSheetId="23" hidden="1">{#N/A,#N/A,FALSE,"단축1";#N/A,#N/A,FALSE,"단축2";#N/A,#N/A,FALSE,"단축3";#N/A,#N/A,FALSE,"장축";#N/A,#N/A,FALSE,"4WD"}</definedName>
    <definedName name="GJKADJG" localSheetId="24" hidden="1">{#N/A,#N/A,FALSE,"단축1";#N/A,#N/A,FALSE,"단축2";#N/A,#N/A,FALSE,"단축3";#N/A,#N/A,FALSE,"장축";#N/A,#N/A,FALSE,"4WD"}</definedName>
    <definedName name="GJKADJG" localSheetId="13" hidden="1">{#N/A,#N/A,FALSE,"단축1";#N/A,#N/A,FALSE,"단축2";#N/A,#N/A,FALSE,"단축3";#N/A,#N/A,FALSE,"장축";#N/A,#N/A,FALSE,"4WD"}</definedName>
    <definedName name="GJKADJG" localSheetId="17" hidden="1">{#N/A,#N/A,FALSE,"단축1";#N/A,#N/A,FALSE,"단축2";#N/A,#N/A,FALSE,"단축3";#N/A,#N/A,FALSE,"장축";#N/A,#N/A,FALSE,"4WD"}</definedName>
    <definedName name="GJKADJG" localSheetId="16" hidden="1">{#N/A,#N/A,FALSE,"단축1";#N/A,#N/A,FALSE,"단축2";#N/A,#N/A,FALSE,"단축3";#N/A,#N/A,FALSE,"장축";#N/A,#N/A,FALSE,"4WD"}</definedName>
    <definedName name="GJKADJG" hidden="1">{#N/A,#N/A,FALSE,"단축1";#N/A,#N/A,FALSE,"단축2";#N/A,#N/A,FALSE,"단축3";#N/A,#N/A,FALSE,"장축";#N/A,#N/A,FALSE,"4WD"}</definedName>
    <definedName name="gjtyj" localSheetId="13">#REF!</definedName>
    <definedName name="gjtyj">#REF!</definedName>
    <definedName name="gkfn" localSheetId="13">#REF!</definedName>
    <definedName name="gkfn">#REF!</definedName>
    <definedName name="gl" localSheetId="13">#REF!</definedName>
    <definedName name="gl">#REF!</definedName>
    <definedName name="glam">#REF!</definedName>
    <definedName name="GModel">#REF!</definedName>
    <definedName name="GONGJONG">#REF!</definedName>
    <definedName name="GOTO">#REF!</definedName>
    <definedName name="GoTo_ADJ_GO">#REF!</definedName>
    <definedName name="GoTo_ATP_CHART">#REF!</definedName>
    <definedName name="GoTo_CalcPLBFY">#REF!</definedName>
    <definedName name="GoTo_CASHFLOW">#REF!</definedName>
    <definedName name="GoTo_CCOC">#REF!</definedName>
    <definedName name="GoTo_CF_CHART">#REF!</definedName>
    <definedName name="GoTo_Check_Tot">#REF!</definedName>
    <definedName name="GoTo_CVMBY">#REF!</definedName>
    <definedName name="GoTo_DEPR_AMOR">#REF!</definedName>
    <definedName name="GoTo_GOING_PL">#REF!</definedName>
    <definedName name="GoTo_IVMBY">#REF!</definedName>
    <definedName name="GOTO_M_ADJ_GO">#REF!</definedName>
    <definedName name="GOTO_M_ATP_CHART">#REF!</definedName>
    <definedName name="GOTO_M_CASHFLOW">#REF!</definedName>
    <definedName name="GOTO_M_CCOC">#REF!</definedName>
    <definedName name="GOTO_M_CF_CHART">#REF!</definedName>
    <definedName name="GOTO_M_CHECK_TOT">#REF!</definedName>
    <definedName name="GOTO_M_CVMBY">#REF!</definedName>
    <definedName name="GOTO_M_DEPR_AMOR">#REF!</definedName>
    <definedName name="GOTO_M_GOING_PL">#REF!</definedName>
    <definedName name="GOTO_M_IVMBY">#REF!</definedName>
    <definedName name="GOTO_M_MAIN_MENU">#REF!</definedName>
    <definedName name="GOTO_M_NPV_ROR">#REF!</definedName>
    <definedName name="GOTO_M_PL_DET_STAT">#REF!</definedName>
    <definedName name="GOTO_M_PL_DETAIL">#REF!</definedName>
    <definedName name="GOTO_M_PLBFY">#REF!</definedName>
    <definedName name="GOTO_M_PROJ_INFO">#REF!</definedName>
    <definedName name="GOTO_M_PROJ_SUM">#REF!</definedName>
    <definedName name="GOTO_M_RISK_INPUT">#REF!</definedName>
    <definedName name="GOTO_M_TAX_RATE_CPI">#REF!</definedName>
    <definedName name="GOTO_M_TAXDEPTABLE">#REF!</definedName>
    <definedName name="GOTO_M_TREAT_CAP">#REF!</definedName>
    <definedName name="GOTO_M_YEAR_ONE_INPUT">#REF!</definedName>
    <definedName name="GoTo_MAIN_MENU">#REF!</definedName>
    <definedName name="GoTo_NPV_ROR">#REF!</definedName>
    <definedName name="GoTo_PL_Det_Stat">#REF!</definedName>
    <definedName name="GoTo_PL_DETAIL">#REF!</definedName>
    <definedName name="GOTO_PLBFY">#REF!</definedName>
    <definedName name="GOTO_PROJ_INFO">#REF!</definedName>
    <definedName name="GoTo_PROJ_SUM">#REF!</definedName>
    <definedName name="GoTo_RISK_INPUT">#REF!</definedName>
    <definedName name="GoTo_TAX_RATE_CPI">#REF!</definedName>
    <definedName name="GoTo_TAXDEPTABLE">#REF!</definedName>
    <definedName name="GoTo_TREAT_CAP">#REF!</definedName>
    <definedName name="GoTo_YEARONE">#REF!</definedName>
    <definedName name="GPRIC">#N/A</definedName>
    <definedName name="GREECE">'[46]Prix Boutique'!#REF!</definedName>
    <definedName name="grew" localSheetId="15" hidden="1">#REF!</definedName>
    <definedName name="grew" localSheetId="11" hidden="1">#REF!</definedName>
    <definedName name="grew" localSheetId="14" hidden="1">#REF!</definedName>
    <definedName name="grew" localSheetId="18" hidden="1">#REF!</definedName>
    <definedName name="grew" localSheetId="19" hidden="1">#REF!</definedName>
    <definedName name="grew" localSheetId="20" hidden="1">#REF!</definedName>
    <definedName name="grew" localSheetId="21" hidden="1">#REF!</definedName>
    <definedName name="grew" localSheetId="22" hidden="1">#REF!</definedName>
    <definedName name="grew" localSheetId="23" hidden="1">#REF!</definedName>
    <definedName name="grew" localSheetId="24" hidden="1">#REF!</definedName>
    <definedName name="grew" localSheetId="13" hidden="1">#REF!</definedName>
    <definedName name="grew" localSheetId="17" hidden="1">#REF!</definedName>
    <definedName name="grew" localSheetId="16" hidden="1">#REF!</definedName>
    <definedName name="grew" hidden="1">#REF!</definedName>
    <definedName name="GRID">#REF!</definedName>
    <definedName name="grossrate">#REF!</definedName>
    <definedName name="growth">[97]table!$B$2:$E$6</definedName>
    <definedName name="GRPS" localSheetId="13">#REF!</definedName>
    <definedName name="GRPS">#REF!</definedName>
    <definedName name="GRT" localSheetId="15" hidden="1">#REF!</definedName>
    <definedName name="GRT" localSheetId="11" hidden="1">#REF!</definedName>
    <definedName name="GRT" localSheetId="14" hidden="1">#REF!</definedName>
    <definedName name="GRT" localSheetId="24" hidden="1">#REF!</definedName>
    <definedName name="GRT" localSheetId="17" hidden="1">#REF!</definedName>
    <definedName name="GRT" localSheetId="16" hidden="1">#REF!</definedName>
    <definedName name="GRT" hidden="1">#REF!</definedName>
    <definedName name="gsag">#REF!</definedName>
    <definedName name="gt">#REF!</definedName>
    <definedName name="GUBUN">#N/A</definedName>
    <definedName name="GUM_S">#N/A</definedName>
    <definedName name="H" localSheetId="11" hidden="1">{"'용역비'!$A$4:$C$8"}</definedName>
    <definedName name="H" localSheetId="18" hidden="1">{"'용역비'!$A$4:$C$8"}</definedName>
    <definedName name="H" localSheetId="19" hidden="1">{"'용역비'!$A$4:$C$8"}</definedName>
    <definedName name="H" localSheetId="20" hidden="1">{"'용역비'!$A$4:$C$8"}</definedName>
    <definedName name="H" localSheetId="21" hidden="1">{"'용역비'!$A$4:$C$8"}</definedName>
    <definedName name="H" localSheetId="22" hidden="1">{"'용역비'!$A$4:$C$8"}</definedName>
    <definedName name="H" localSheetId="23" hidden="1">{"'용역비'!$A$4:$C$8"}</definedName>
    <definedName name="H" localSheetId="24" hidden="1">{"'용역비'!$A$4:$C$8"}</definedName>
    <definedName name="H" localSheetId="13" hidden="1">{"'용역비'!$A$4:$C$8"}</definedName>
    <definedName name="H">#REF!</definedName>
    <definedName name="HAAPCY">#REF!</definedName>
    <definedName name="HAAPCY_1">#REF!</definedName>
    <definedName name="HAAPCY_2">#REF!</definedName>
    <definedName name="HABYND">#REF!</definedName>
    <definedName name="haegaetge">#REF!</definedName>
    <definedName name="HAFJDHO">#REF!</definedName>
    <definedName name="haircare" localSheetId="13">'[98]#cmpt2'!#REF!</definedName>
    <definedName name="haircare">'[99]#cmpt2'!#REF!</definedName>
    <definedName name="han" localSheetId="15" hidden="1">#REF!</definedName>
    <definedName name="han" localSheetId="11" hidden="1">#REF!</definedName>
    <definedName name="han" localSheetId="14" hidden="1">#REF!</definedName>
    <definedName name="han" localSheetId="18" hidden="1">#REF!</definedName>
    <definedName name="han" localSheetId="19" hidden="1">#REF!</definedName>
    <definedName name="han" localSheetId="20" hidden="1">#REF!</definedName>
    <definedName name="han" localSheetId="21" hidden="1">#REF!</definedName>
    <definedName name="han" localSheetId="22" hidden="1">#REF!</definedName>
    <definedName name="han" localSheetId="23" hidden="1">#REF!</definedName>
    <definedName name="han" localSheetId="24" hidden="1">#REF!</definedName>
    <definedName name="han" localSheetId="13" hidden="1">#REF!</definedName>
    <definedName name="han" localSheetId="17" hidden="1">#REF!</definedName>
    <definedName name="han" localSheetId="16" hidden="1">#REF!</definedName>
    <definedName name="han" hidden="1">#REF!</definedName>
    <definedName name="HANGER">#REF!</definedName>
    <definedName name="HANGER250">#REF!</definedName>
    <definedName name="HANGER300">#REF!</definedName>
    <definedName name="HANGER350">#REF!</definedName>
    <definedName name="HANGERA">#REF!</definedName>
    <definedName name="HANGERB">#REF!</definedName>
    <definedName name="HAPREV">#REF!</definedName>
    <definedName name="HARD_S">[23]HSC!$A$10:$S$75</definedName>
    <definedName name="hardwar" localSheetId="15" hidden="1">#REF!</definedName>
    <definedName name="hardwar" localSheetId="11" hidden="1">#REF!</definedName>
    <definedName name="hardwar" localSheetId="14" hidden="1">#REF!</definedName>
    <definedName name="hardwar" localSheetId="18" hidden="1">#REF!</definedName>
    <definedName name="hardwar" localSheetId="19" hidden="1">#REF!</definedName>
    <definedName name="hardwar" localSheetId="20" hidden="1">#REF!</definedName>
    <definedName name="hardwar" localSheetId="21" hidden="1">#REF!</definedName>
    <definedName name="hardwar" localSheetId="22" hidden="1">#REF!</definedName>
    <definedName name="hardwar" localSheetId="23" hidden="1">#REF!</definedName>
    <definedName name="hardwar" localSheetId="24" hidden="1">#REF!</definedName>
    <definedName name="hardwar" localSheetId="13" hidden="1">#REF!</definedName>
    <definedName name="hardwar" localSheetId="17" hidden="1">#REF!</definedName>
    <definedName name="hardwar" localSheetId="16" hidden="1">#REF!</definedName>
    <definedName name="hardwar" hidden="1">#REF!</definedName>
    <definedName name="HARDWAR1" localSheetId="15" hidden="1">#REF!</definedName>
    <definedName name="HARDWAR1" localSheetId="11" hidden="1">#REF!</definedName>
    <definedName name="HARDWAR1" localSheetId="14" hidden="1">#REF!</definedName>
    <definedName name="HARDWAR1" localSheetId="24" hidden="1">#REF!</definedName>
    <definedName name="HARDWAR1" localSheetId="17" hidden="1">#REF!</definedName>
    <definedName name="HARDWAR1" localSheetId="16" hidden="1">#REF!</definedName>
    <definedName name="HARDWAR1" hidden="1">#REF!</definedName>
    <definedName name="hardwar2" localSheetId="15" hidden="1">#REF!</definedName>
    <definedName name="hardwar2" localSheetId="11" hidden="1">#REF!</definedName>
    <definedName name="hardwar2" localSheetId="14" hidden="1">#REF!</definedName>
    <definedName name="hardwar2" localSheetId="24" hidden="1">#REF!</definedName>
    <definedName name="hardwar2" localSheetId="17" hidden="1">#REF!</definedName>
    <definedName name="hardwar2" localSheetId="16" hidden="1">#REF!</definedName>
    <definedName name="hardwar2" hidden="1">#REF!</definedName>
    <definedName name="Harvey" localSheetId="13">'[100]#REF!'!$A$1:$M$65536</definedName>
    <definedName name="Harvey">'[101]#REF!'!$A$1:$M$65536</definedName>
    <definedName name="Harvey1" localSheetId="13">'[100]#REF!'!$A$1:$M$65536</definedName>
    <definedName name="Harvey1">'[101]#REF!'!$A$1:$M$65536</definedName>
    <definedName name="HAUNAPCY" localSheetId="13">#REF!</definedName>
    <definedName name="HAUNAPCY">#REF!</definedName>
    <definedName name="HAUNAPCY_1" localSheetId="13">#REF!</definedName>
    <definedName name="HAUNAPCY_1">#REF!</definedName>
    <definedName name="HAUNAPCY_2" localSheetId="13">#REF!</definedName>
    <definedName name="HAUNAPCY_2">#REF!</definedName>
    <definedName name="HDGBGD"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ADER" localSheetId="13">#REF!</definedName>
    <definedName name="HEADER">#REF!</definedName>
    <definedName name="Header1" localSheetId="13">#REF!</definedName>
    <definedName name="Header1">#REF!</definedName>
    <definedName name="Header2" localSheetId="13">#REF!</definedName>
    <definedName name="Header2">#REF!</definedName>
    <definedName name="Header3">#REF!</definedName>
    <definedName name="Header4">#REF!</definedName>
    <definedName name="Header5">#REF!</definedName>
    <definedName name="Header6">#REF!</definedName>
    <definedName name="Header7">#REF!</definedName>
    <definedName name="Header8">#REF!</definedName>
    <definedName name="HeaderRange">#REF!</definedName>
    <definedName name="HEESOO">#REF!</definedName>
    <definedName name="hejlkw" localSheetId="15" hidden="1">{#N/A,#N/A,FALSE,"ALM-ASISC"}</definedName>
    <definedName name="hejlkw" localSheetId="18" hidden="1">{#N/A,#N/A,FALSE,"ALM-ASISC"}</definedName>
    <definedName name="hejlkw" localSheetId="19" hidden="1">{#N/A,#N/A,FALSE,"ALM-ASISC"}</definedName>
    <definedName name="hejlkw" localSheetId="20" hidden="1">{#N/A,#N/A,FALSE,"ALM-ASISC"}</definedName>
    <definedName name="hejlkw" localSheetId="21" hidden="1">{#N/A,#N/A,FALSE,"ALM-ASISC"}</definedName>
    <definedName name="hejlkw" localSheetId="22" hidden="1">{#N/A,#N/A,FALSE,"ALM-ASISC"}</definedName>
    <definedName name="hejlkw" localSheetId="23" hidden="1">{#N/A,#N/A,FALSE,"ALM-ASISC"}</definedName>
    <definedName name="hejlkw" localSheetId="24" hidden="1">{#N/A,#N/A,FALSE,"ALM-ASISC"}</definedName>
    <definedName name="hejlkw" localSheetId="13" hidden="1">{#N/A,#N/A,FALSE,"ALM-ASISC"}</definedName>
    <definedName name="hejlkw" localSheetId="17" hidden="1">{#N/A,#N/A,FALSE,"ALM-ASISC"}</definedName>
    <definedName name="hejlkw" localSheetId="16" hidden="1">{#N/A,#N/A,FALSE,"ALM-ASISC"}</definedName>
    <definedName name="hejlkw" hidden="1">{#N/A,#N/A,FALSE,"ALM-ASISC"}</definedName>
    <definedName name="help8" localSheetId="13">#REF!</definedName>
    <definedName name="help8">#REF!</definedName>
    <definedName name="heure" localSheetId="13">#REF!</definedName>
    <definedName name="heure">#REF!</definedName>
    <definedName name="hfhgf" localSheetId="13">#REF!</definedName>
    <definedName name="hfhgf">#REF!</definedName>
    <definedName name="hgf"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hfg" localSheetId="13">#REF!</definedName>
    <definedName name="hghfg">#REF!</definedName>
    <definedName name="HGKD" localSheetId="13">#REF!</definedName>
    <definedName name="HGKD">#REF!</definedName>
    <definedName name="HH" localSheetId="15" hidden="1">#REF!</definedName>
    <definedName name="HH" localSheetId="11" hidden="1">#REF!</definedName>
    <definedName name="HH" localSheetId="24" hidden="1">#REF!</definedName>
    <definedName name="HH" hidden="1">#REF!</definedName>
    <definedName name="hhaa">#REF!</definedName>
    <definedName name="HHH" localSheetId="11" hidden="1">#REF!</definedName>
    <definedName name="HHH" hidden="1">#REF!</definedName>
    <definedName name="HHHE">#REF!</definedName>
    <definedName name="HHHH" localSheetId="11" hidden="1">#REF!</definedName>
    <definedName name="HHHH" hidden="1">#REF!</definedName>
    <definedName name="hhhhhaa">#REF!</definedName>
    <definedName name="hide_fin_fact1">#REF!</definedName>
    <definedName name="hide_fin_fact2">#REF!</definedName>
    <definedName name="hide_fin_fact3">#REF!</definedName>
    <definedName name="hide_fin_fact4">#REF!</definedName>
    <definedName name="hide_fin_fact5">#REF!</definedName>
    <definedName name="hide_fin_fact6">#REF!</definedName>
    <definedName name="hide_fin_fact7">#REF!</definedName>
    <definedName name="hide_fin_fact8">#REF!</definedName>
    <definedName name="hide_fin_fact9">#REF!</definedName>
    <definedName name="hide_UK2" localSheetId="13">[102]U!#REF!,[102]U!#REF!,[102]U!#REF!,[102]U!#REF!,[102]U!#REF!,[102]U!#REF!,[102]U!#REF!,[102]U!$D$48:$D$54,[102]U!$D$56</definedName>
    <definedName name="hide_UK2">[103]U!#REF!,[103]U!#REF!,[103]U!#REF!,[103]U!#REF!,[103]U!#REF!,[103]U!#REF!,[103]U!#REF!,[103]U!$D$48:$D$54,[103]U!$D$56</definedName>
    <definedName name="hiderow" localSheetId="13">[102]Be!$A$8:$A$10,[102]Be!$A$32:$A$32,[102]Be!#REF!,[102]Be!$A$49:$A$54,[102]Be!$A$98:$A$108,[102]Be!$A$24,[102]Be!$A$27,[102]Be!$A$35:$A$36,[102]Be!$A$41:$IV$41,[102]Be!$A$48:$IV$48,[102]Be!$A$56:$IV$56,[102]Be!$A$83:$IV$83</definedName>
    <definedName name="hiderow">[103]Be!$A$8:$A$10,[103]Be!$A$32:$A$32,[103]Be!#REF!,[103]Be!$A$49:$A$54,[103]Be!$A$98:$A$108,[103]Be!$A$24,[103]Be!$A$27,[103]Be!$A$35:$A$36,[103]Be!$A$41:$IV$41,[103]Be!$A$48:$IV$48,[103]Be!$A$56:$IV$56,[103]Be!$A$83:$IV$83</definedName>
    <definedName name="HIT" localSheetId="13">#REF!</definedName>
    <definedName name="HIT">#REF!</definedName>
    <definedName name="HJAETEW" localSheetId="13">#REF!</definedName>
    <definedName name="HJAETEW">#REF!</definedName>
    <definedName name="HJH_row" localSheetId="13">[102]G!$A$7:$A$17,[102]G!$A$23:$A$28,[102]G!$A$32:$A$32,[102]G!$A$34:$A$38,[102]G!$A$48:$A$54,[102]G!$A$56,[102]G!#REF!,[102]G!$A$80:$A$88,[102]G!$A$93:$A$103,[102]G!$A$109</definedName>
    <definedName name="HJH_row">[103]G!$A$7:$A$17,[103]G!$A$23:$A$28,[103]G!$A$32:$A$32,[103]G!$A$34:$A$38,[103]G!$A$48:$A$54,[103]G!$A$56,[103]G!#REF!,[103]G!$A$80:$A$88,[103]G!$A$93:$A$103,[103]G!$A$109</definedName>
    <definedName name="hjhj" localSheetId="13">#REF!</definedName>
    <definedName name="hjhj">#REF!</definedName>
    <definedName name="HJJ" localSheetId="15" hidden="1">{#N/A,#N/A,FALSE,"단축1";#N/A,#N/A,FALSE,"단축2";#N/A,#N/A,FALSE,"단축3";#N/A,#N/A,FALSE,"장축";#N/A,#N/A,FALSE,"4WD"}</definedName>
    <definedName name="HJJ" localSheetId="18" hidden="1">{#N/A,#N/A,FALSE,"단축1";#N/A,#N/A,FALSE,"단축2";#N/A,#N/A,FALSE,"단축3";#N/A,#N/A,FALSE,"장축";#N/A,#N/A,FALSE,"4WD"}</definedName>
    <definedName name="HJJ" localSheetId="19" hidden="1">{#N/A,#N/A,FALSE,"단축1";#N/A,#N/A,FALSE,"단축2";#N/A,#N/A,FALSE,"단축3";#N/A,#N/A,FALSE,"장축";#N/A,#N/A,FALSE,"4WD"}</definedName>
    <definedName name="HJJ" localSheetId="20" hidden="1">{#N/A,#N/A,FALSE,"단축1";#N/A,#N/A,FALSE,"단축2";#N/A,#N/A,FALSE,"단축3";#N/A,#N/A,FALSE,"장축";#N/A,#N/A,FALSE,"4WD"}</definedName>
    <definedName name="HJJ" localSheetId="21" hidden="1">{#N/A,#N/A,FALSE,"단축1";#N/A,#N/A,FALSE,"단축2";#N/A,#N/A,FALSE,"단축3";#N/A,#N/A,FALSE,"장축";#N/A,#N/A,FALSE,"4WD"}</definedName>
    <definedName name="HJJ" localSheetId="22" hidden="1">{#N/A,#N/A,FALSE,"단축1";#N/A,#N/A,FALSE,"단축2";#N/A,#N/A,FALSE,"단축3";#N/A,#N/A,FALSE,"장축";#N/A,#N/A,FALSE,"4WD"}</definedName>
    <definedName name="HJJ" localSheetId="23" hidden="1">{#N/A,#N/A,FALSE,"단축1";#N/A,#N/A,FALSE,"단축2";#N/A,#N/A,FALSE,"단축3";#N/A,#N/A,FALSE,"장축";#N/A,#N/A,FALSE,"4WD"}</definedName>
    <definedName name="HJJ" localSheetId="24" hidden="1">{#N/A,#N/A,FALSE,"단축1";#N/A,#N/A,FALSE,"단축2";#N/A,#N/A,FALSE,"단축3";#N/A,#N/A,FALSE,"장축";#N/A,#N/A,FALSE,"4WD"}</definedName>
    <definedName name="HJJ" localSheetId="13" hidden="1">{#N/A,#N/A,FALSE,"단축1";#N/A,#N/A,FALSE,"단축2";#N/A,#N/A,FALSE,"단축3";#N/A,#N/A,FALSE,"장축";#N/A,#N/A,FALSE,"4WD"}</definedName>
    <definedName name="HJJ" localSheetId="17" hidden="1">{#N/A,#N/A,FALSE,"단축1";#N/A,#N/A,FALSE,"단축2";#N/A,#N/A,FALSE,"단축3";#N/A,#N/A,FALSE,"장축";#N/A,#N/A,FALSE,"4WD"}</definedName>
    <definedName name="HJJ" localSheetId="16" hidden="1">{#N/A,#N/A,FALSE,"단축1";#N/A,#N/A,FALSE,"단축2";#N/A,#N/A,FALSE,"단축3";#N/A,#N/A,FALSE,"장축";#N/A,#N/A,FALSE,"4WD"}</definedName>
    <definedName name="HJJ" hidden="1">{#N/A,#N/A,FALSE,"단축1";#N/A,#N/A,FALSE,"단축2";#N/A,#N/A,FALSE,"단축3";#N/A,#N/A,FALSE,"장축";#N/A,#N/A,FALSE,"4WD"}</definedName>
    <definedName name="HJK" localSheetId="15" hidden="1">{#N/A,#N/A,FALSE,"이태원철근"}</definedName>
    <definedName name="HJK" localSheetId="18" hidden="1">{#N/A,#N/A,FALSE,"이태원철근"}</definedName>
    <definedName name="HJK" localSheetId="19" hidden="1">{#N/A,#N/A,FALSE,"이태원철근"}</definedName>
    <definedName name="HJK" localSheetId="20" hidden="1">{#N/A,#N/A,FALSE,"이태원철근"}</definedName>
    <definedName name="HJK" localSheetId="21" hidden="1">{#N/A,#N/A,FALSE,"이태원철근"}</definedName>
    <definedName name="HJK" localSheetId="22" hidden="1">{#N/A,#N/A,FALSE,"이태원철근"}</definedName>
    <definedName name="HJK" localSheetId="23" hidden="1">{#N/A,#N/A,FALSE,"이태원철근"}</definedName>
    <definedName name="HJK" localSheetId="24" hidden="1">{#N/A,#N/A,FALSE,"이태원철근"}</definedName>
    <definedName name="HJK" localSheetId="13" hidden="1">{#N/A,#N/A,FALSE,"이태원철근"}</definedName>
    <definedName name="HJK" localSheetId="17" hidden="1">{#N/A,#N/A,FALSE,"이태원철근"}</definedName>
    <definedName name="HJK" localSheetId="16" hidden="1">{#N/A,#N/A,FALSE,"이태원철근"}</definedName>
    <definedName name="HJK" hidden="1">{#N/A,#N/A,FALSE,"이태원철근"}</definedName>
    <definedName name="HJS" localSheetId="13">#REF!</definedName>
    <definedName name="HJS">#REF!</definedName>
    <definedName name="hkdfirm0809" localSheetId="13">#REF!</definedName>
    <definedName name="hkdfirm0809">#REF!</definedName>
    <definedName name="hkdoct" localSheetId="13">#REF!</definedName>
    <definedName name="hkdoct">#REF!</definedName>
    <definedName name="hkhj">#REF!</definedName>
    <definedName name="hkhjk">#REF!</definedName>
    <definedName name="hkhjkhj">#REF!</definedName>
    <definedName name="hkjhkh">#REF!</definedName>
    <definedName name="HKNa">#REF!</definedName>
    <definedName name="HKPre">#REF!</definedName>
    <definedName name="HMHM"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NSRYRA" localSheetId="13">#REF!</definedName>
    <definedName name="HNSRYRA">#REF!</definedName>
    <definedName name="HOL" localSheetId="13">#REF!</definedName>
    <definedName name="HOL">#REF!</definedName>
    <definedName name="Home" localSheetId="13">#REF!</definedName>
    <definedName name="Home">#REF!</definedName>
    <definedName name="HOO">#REF!</definedName>
    <definedName name="hote">#REF!</definedName>
    <definedName name="HS_CON_ASEAN_Content">#REF!</definedName>
    <definedName name="HS_CON_Direct_Duty">#REF!</definedName>
    <definedName name="HS_CON_Import_Duty">#REF!</definedName>
    <definedName name="HS_CON_Indirect_Duty">#REF!</definedName>
    <definedName name="HS_CON_Material_Ex_Rate">#REF!</definedName>
    <definedName name="HS_CON_Material_Price">#REF!</definedName>
    <definedName name="HS_CON_Payment_Baht">#REF!</definedName>
    <definedName name="HS_CON_Scrap_Rate">#REF!</definedName>
    <definedName name="HS_SHP_ASEAN_Content">#REF!</definedName>
    <definedName name="HS_SHP_CIF_Price">#REF!</definedName>
    <definedName name="HS_SHP_Direct_Duty">#REF!</definedName>
    <definedName name="HS_SHP_Import_Duty">#REF!</definedName>
    <definedName name="HS_SHP_Indirect_Duty">#REF!</definedName>
    <definedName name="HS_SHP_Material_Ex_Rate">#REF!</definedName>
    <definedName name="HS_SHP_Material_Price">#REF!</definedName>
    <definedName name="HS_SHP_Payment_Baht">#REF!</definedName>
    <definedName name="HS_SHP_Scrap_Rate">#REF!</definedName>
    <definedName name="HSC_TITLE">[23]HSC!$A$1:$S$9</definedName>
    <definedName name="hsdgfjhf" localSheetId="15" hidden="1">{#N/A,#N/A,FALSE,"ALM-ASISC"}</definedName>
    <definedName name="hsdgfjhf" localSheetId="18" hidden="1">{#N/A,#N/A,FALSE,"ALM-ASISC"}</definedName>
    <definedName name="hsdgfjhf" localSheetId="19" hidden="1">{#N/A,#N/A,FALSE,"ALM-ASISC"}</definedName>
    <definedName name="hsdgfjhf" localSheetId="20" hidden="1">{#N/A,#N/A,FALSE,"ALM-ASISC"}</definedName>
    <definedName name="hsdgfjhf" localSheetId="21" hidden="1">{#N/A,#N/A,FALSE,"ALM-ASISC"}</definedName>
    <definedName name="hsdgfjhf" localSheetId="22" hidden="1">{#N/A,#N/A,FALSE,"ALM-ASISC"}</definedName>
    <definedName name="hsdgfjhf" localSheetId="23" hidden="1">{#N/A,#N/A,FALSE,"ALM-ASISC"}</definedName>
    <definedName name="hsdgfjhf" localSheetId="24" hidden="1">{#N/A,#N/A,FALSE,"ALM-ASISC"}</definedName>
    <definedName name="hsdgfjhf" localSheetId="13" hidden="1">{#N/A,#N/A,FALSE,"ALM-ASISC"}</definedName>
    <definedName name="hsdgfjhf" localSheetId="17" hidden="1">{#N/A,#N/A,FALSE,"ALM-ASISC"}</definedName>
    <definedName name="hsdgfjhf" localSheetId="16" hidden="1">{#N/A,#N/A,FALSE,"ALM-ASISC"}</definedName>
    <definedName name="hsdgfjhf" hidden="1">{#N/A,#N/A,FALSE,"ALM-ASISC"}</definedName>
    <definedName name="HSR" localSheetId="15" hidden="1">{"'용역비'!$A$4:$C$8"}</definedName>
    <definedName name="HSR" localSheetId="11" hidden="1">{"'용역비'!$A$4:$C$8"}</definedName>
    <definedName name="HSR" localSheetId="14" hidden="1">{"'용역비'!$A$4:$C$8"}</definedName>
    <definedName name="HSR" localSheetId="18" hidden="1">{"'용역비'!$A$4:$C$8"}</definedName>
    <definedName name="HSR" localSheetId="19" hidden="1">{"'용역비'!$A$4:$C$8"}</definedName>
    <definedName name="HSR" localSheetId="20" hidden="1">{"'용역비'!$A$4:$C$8"}</definedName>
    <definedName name="HSR" localSheetId="21" hidden="1">{"'용역비'!$A$4:$C$8"}</definedName>
    <definedName name="HSR" localSheetId="22" hidden="1">{"'용역비'!$A$4:$C$8"}</definedName>
    <definedName name="HSR" localSheetId="23" hidden="1">{"'용역비'!$A$4:$C$8"}</definedName>
    <definedName name="HSR" localSheetId="24" hidden="1">{"'용역비'!$A$4:$C$8"}</definedName>
    <definedName name="HSR" localSheetId="13" hidden="1">{"'용역비'!$A$4:$C$8"}</definedName>
    <definedName name="HSR" localSheetId="17" hidden="1">{"'용역비'!$A$4:$C$8"}</definedName>
    <definedName name="HSR" localSheetId="16" hidden="1">{"'용역비'!$A$4:$C$8"}</definedName>
    <definedName name="HSR" hidden="1">{"'용역비'!$A$4:$C$8"}</definedName>
    <definedName name="ht">#REF!</definedName>
    <definedName name="HTHT"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15" hidden="1">{"'공사부문'!$A$6:$A$32"}</definedName>
    <definedName name="HTML_Control" localSheetId="11" hidden="1">{"'공사부문'!$A$6:$A$32"}</definedName>
    <definedName name="HTML_Control" localSheetId="14" hidden="1">{"'공사부문'!$A$6:$A$32"}</definedName>
    <definedName name="HTML_Control" localSheetId="18" hidden="1">{"'공사부문'!$A$6:$A$32"}</definedName>
    <definedName name="HTML_Control" localSheetId="19" hidden="1">{"'공사부문'!$A$6:$A$32"}</definedName>
    <definedName name="HTML_Control" localSheetId="20" hidden="1">{"'공사부문'!$A$6:$A$32"}</definedName>
    <definedName name="HTML_Control" localSheetId="21" hidden="1">{"'공사부문'!$A$6:$A$32"}</definedName>
    <definedName name="HTML_Control" localSheetId="22" hidden="1">{"'공사부문'!$A$6:$A$32"}</definedName>
    <definedName name="HTML_Control" localSheetId="23" hidden="1">{"'공사부문'!$A$6:$A$32"}</definedName>
    <definedName name="HTML_Control" localSheetId="24" hidden="1">{"'공사부문'!$A$6:$A$32"}</definedName>
    <definedName name="HTML_Control" localSheetId="13" hidden="1">{"'공사부문'!$A$6:$A$32"}</definedName>
    <definedName name="HTML_Control" localSheetId="17" hidden="1">{"'공사부문'!$A$6:$A$32"}</definedName>
    <definedName name="HTML_Control" localSheetId="16" hidden="1">{"'공사부문'!$A$6:$A$32"}</definedName>
    <definedName name="HTML_Control" hidden="1">{"'공사부문'!$A$6:$A$32"}</definedName>
    <definedName name="HTML_Description" hidden="1">""</definedName>
    <definedName name="HTML_Email" hidden="1">""</definedName>
    <definedName name="HTML_Header" hidden="1">"공사부문"</definedName>
    <definedName name="HTML_LastUpdate" hidden="1">"98-04-27"</definedName>
    <definedName name="HTML_LineAfter" hidden="1">FALSE</definedName>
    <definedName name="HTML_LineBefore" hidden="1">FALSE</definedName>
    <definedName name="HTML_Name" hidden="1">"김준곤"</definedName>
    <definedName name="HTML_OBDlg2" hidden="1">TRUE</definedName>
    <definedName name="HTML_OBDlg4" hidden="1">TRUE</definedName>
    <definedName name="HTML_OS" hidden="1">0</definedName>
    <definedName name="HTML_PathFile" hidden="1">"C:\WINNT\Profiles\Administrator\Personal\MyHTML.htm"</definedName>
    <definedName name="HTML_Title" hidden="1">"시중노임단가"</definedName>
    <definedName name="HTML1_1" hidden="1">"'[엑셀95-따라하기 문제.xls]인터넷 어시스턴트'!$A$1:$J$18"</definedName>
    <definedName name="HTML1_10" hidden="1">"Marihan@hitel.kol.co.kr"</definedName>
    <definedName name="HTML1_11" hidden="1">1</definedName>
    <definedName name="HTML1_12" hidden="1">"C:\김종완\원고\[작업중] 한빛-엑셀70\CD-ROM문제\따라하기 문제&amp;그림\MyHTML01.htm"</definedName>
    <definedName name="HTML1_2" hidden="1">1</definedName>
    <definedName name="HTML1_3" hidden="1">"엑셀 프로젝트"</definedName>
    <definedName name="HTML1_4" hidden="1">"인터넷 어시스턴트"</definedName>
    <definedName name="HTML1_5" hidden="1">"엑셀 워크시트를 HTML문서로 변환한다. 이 적업은 &lt;한빛 미디어&gt; 책에서만 가능하며, [어린왕자]만의 독특한 아이디어 이다."</definedName>
    <definedName name="HTML1_6" hidden="1">1</definedName>
    <definedName name="HTML1_7" hidden="1">1</definedName>
    <definedName name="HTML1_8" hidden="1">"97-10-09"</definedName>
    <definedName name="HTML1_9" hidden="1">"김종완/어린왕자"</definedName>
    <definedName name="HTMLCount" hidden="1">1</definedName>
    <definedName name="HTR" localSheetId="13">#REF!</definedName>
    <definedName name="HTR">#REF!</definedName>
    <definedName name="http___3d_vision.kr_?mid_sub1_document_srl_131464" localSheetId="13">#REF!</definedName>
    <definedName name="http___3d_vision.kr_?mid_sub1_document_srl_131464">#REF!</definedName>
    <definedName name="HWSET_ITEM" localSheetId="13">#REF!</definedName>
    <definedName name="HWSET_ITEM">#REF!</definedName>
    <definedName name="HWSET_MODEL">#REF!</definedName>
    <definedName name="HWSET_SUM">#REF!</definedName>
    <definedName name="HW공량" localSheetId="13">[104]J直材4!$F$5:$G$5</definedName>
    <definedName name="HW공량">[105]J直材4!$F$5:$G$5</definedName>
    <definedName name="HW신규일위" localSheetId="13">[30]직노!#REF!</definedName>
    <definedName name="HW신규일위">[41]직노!#REF!</definedName>
    <definedName name="HW실행" localSheetId="15" hidden="1">{"'용역비'!$A$4:$C$8"}</definedName>
    <definedName name="HW실행" localSheetId="11" hidden="1">{"'용역비'!$A$4:$C$8"}</definedName>
    <definedName name="HW실행" localSheetId="14" hidden="1">{"'용역비'!$A$4:$C$8"}</definedName>
    <definedName name="HW실행" localSheetId="18" hidden="1">{"'용역비'!$A$4:$C$8"}</definedName>
    <definedName name="HW실행" localSheetId="19" hidden="1">{"'용역비'!$A$4:$C$8"}</definedName>
    <definedName name="HW실행" localSheetId="20" hidden="1">{"'용역비'!$A$4:$C$8"}</definedName>
    <definedName name="HW실행" localSheetId="21" hidden="1">{"'용역비'!$A$4:$C$8"}</definedName>
    <definedName name="HW실행" localSheetId="22" hidden="1">{"'용역비'!$A$4:$C$8"}</definedName>
    <definedName name="HW실행" localSheetId="23" hidden="1">{"'용역비'!$A$4:$C$8"}</definedName>
    <definedName name="HW실행" localSheetId="24" hidden="1">{"'용역비'!$A$4:$C$8"}</definedName>
    <definedName name="HW실행" localSheetId="13" hidden="1">{"'용역비'!$A$4:$C$8"}</definedName>
    <definedName name="HW실행" localSheetId="17" hidden="1">{"'용역비'!$A$4:$C$8"}</definedName>
    <definedName name="HW실행" localSheetId="16" hidden="1">{"'용역비'!$A$4:$C$8"}</definedName>
    <definedName name="HW실행" hidden="1">{"'용역비'!$A$4:$C$8"}</definedName>
    <definedName name="hyung">#REF!</definedName>
    <definedName name="I" localSheetId="18" hidden="1">{"'용역비'!$A$4:$C$8"}</definedName>
    <definedName name="I" localSheetId="19" hidden="1">{"'용역비'!$A$4:$C$8"}</definedName>
    <definedName name="I" localSheetId="20" hidden="1">{"'용역비'!$A$4:$C$8"}</definedName>
    <definedName name="I" localSheetId="21" hidden="1">{"'용역비'!$A$4:$C$8"}</definedName>
    <definedName name="I" localSheetId="22" hidden="1">{"'용역비'!$A$4:$C$8"}</definedName>
    <definedName name="I" localSheetId="23" hidden="1">{"'용역비'!$A$4:$C$8"}</definedName>
    <definedName name="I" localSheetId="24" hidden="1">{"'용역비'!$A$4:$C$8"}</definedName>
    <definedName name="I" localSheetId="13" hidden="1">{"'용역비'!$A$4:$C$8"}</definedName>
    <definedName name="I">#REF!</definedName>
    <definedName name="I_O_CHASSIS" localSheetId="13">#REF!,#REF!</definedName>
    <definedName name="I_O_CHASSIS">#REF!,#REF!</definedName>
    <definedName name="ic" localSheetId="15" hidden="1">{#N/A,#N/A,FALSE,"단축1";#N/A,#N/A,FALSE,"단축2";#N/A,#N/A,FALSE,"단축3";#N/A,#N/A,FALSE,"장축";#N/A,#N/A,FALSE,"4WD"}</definedName>
    <definedName name="ic" localSheetId="18" hidden="1">{#N/A,#N/A,FALSE,"단축1";#N/A,#N/A,FALSE,"단축2";#N/A,#N/A,FALSE,"단축3";#N/A,#N/A,FALSE,"장축";#N/A,#N/A,FALSE,"4WD"}</definedName>
    <definedName name="ic" localSheetId="19" hidden="1">{#N/A,#N/A,FALSE,"단축1";#N/A,#N/A,FALSE,"단축2";#N/A,#N/A,FALSE,"단축3";#N/A,#N/A,FALSE,"장축";#N/A,#N/A,FALSE,"4WD"}</definedName>
    <definedName name="ic" localSheetId="20" hidden="1">{#N/A,#N/A,FALSE,"단축1";#N/A,#N/A,FALSE,"단축2";#N/A,#N/A,FALSE,"단축3";#N/A,#N/A,FALSE,"장축";#N/A,#N/A,FALSE,"4WD"}</definedName>
    <definedName name="ic" localSheetId="21" hidden="1">{#N/A,#N/A,FALSE,"단축1";#N/A,#N/A,FALSE,"단축2";#N/A,#N/A,FALSE,"단축3";#N/A,#N/A,FALSE,"장축";#N/A,#N/A,FALSE,"4WD"}</definedName>
    <definedName name="ic" localSheetId="22" hidden="1">{#N/A,#N/A,FALSE,"단축1";#N/A,#N/A,FALSE,"단축2";#N/A,#N/A,FALSE,"단축3";#N/A,#N/A,FALSE,"장축";#N/A,#N/A,FALSE,"4WD"}</definedName>
    <definedName name="ic" localSheetId="23" hidden="1">{#N/A,#N/A,FALSE,"단축1";#N/A,#N/A,FALSE,"단축2";#N/A,#N/A,FALSE,"단축3";#N/A,#N/A,FALSE,"장축";#N/A,#N/A,FALSE,"4WD"}</definedName>
    <definedName name="ic" localSheetId="24" hidden="1">{#N/A,#N/A,FALSE,"단축1";#N/A,#N/A,FALSE,"단축2";#N/A,#N/A,FALSE,"단축3";#N/A,#N/A,FALSE,"장축";#N/A,#N/A,FALSE,"4WD"}</definedName>
    <definedName name="ic" localSheetId="13" hidden="1">{#N/A,#N/A,FALSE,"단축1";#N/A,#N/A,FALSE,"단축2";#N/A,#N/A,FALSE,"단축3";#N/A,#N/A,FALSE,"장축";#N/A,#N/A,FALSE,"4WD"}</definedName>
    <definedName name="ic" localSheetId="17" hidden="1">{#N/A,#N/A,FALSE,"단축1";#N/A,#N/A,FALSE,"단축2";#N/A,#N/A,FALSE,"단축3";#N/A,#N/A,FALSE,"장축";#N/A,#N/A,FALSE,"4WD"}</definedName>
    <definedName name="ic" localSheetId="16" hidden="1">{#N/A,#N/A,FALSE,"단축1";#N/A,#N/A,FALSE,"단축2";#N/A,#N/A,FALSE,"단축3";#N/A,#N/A,FALSE,"장축";#N/A,#N/A,FALSE,"4WD"}</definedName>
    <definedName name="ic" hidden="1">{#N/A,#N/A,FALSE,"단축1";#N/A,#N/A,FALSE,"단축2";#N/A,#N/A,FALSE,"단축3";#N/A,#N/A,FALSE,"장축";#N/A,#N/A,FALSE,"4WD"}</definedName>
    <definedName name="ID" localSheetId="13">#REF!,#REF!</definedName>
    <definedName name="ID">#REF!,#REF!</definedName>
    <definedName name="IDF" localSheetId="13">#REF!</definedName>
    <definedName name="IDF">#REF!</definedName>
    <definedName name="IE" localSheetId="13">#REF!</definedName>
    <definedName name="IE">#REF!</definedName>
    <definedName name="IEP">'[45]Euro Fix'!$C$10</definedName>
    <definedName name="II" localSheetId="15" hidden="1">{"'용역비'!$A$4:$C$8"}</definedName>
    <definedName name="II" localSheetId="11" hidden="1">{"'용역비'!$A$4:$C$8"}</definedName>
    <definedName name="II" localSheetId="14" hidden="1">{"'용역비'!$A$4:$C$8"}</definedName>
    <definedName name="II" localSheetId="18" hidden="1">{"'용역비'!$A$4:$C$8"}</definedName>
    <definedName name="II" localSheetId="19" hidden="1">{"'용역비'!$A$4:$C$8"}</definedName>
    <definedName name="II" localSheetId="20" hidden="1">{"'용역비'!$A$4:$C$8"}</definedName>
    <definedName name="II" localSheetId="21" hidden="1">{"'용역비'!$A$4:$C$8"}</definedName>
    <definedName name="II" localSheetId="22" hidden="1">{"'용역비'!$A$4:$C$8"}</definedName>
    <definedName name="II" localSheetId="23" hidden="1">{"'용역비'!$A$4:$C$8"}</definedName>
    <definedName name="II" localSheetId="24" hidden="1">{"'용역비'!$A$4:$C$8"}</definedName>
    <definedName name="II" localSheetId="13" hidden="1">{"'용역비'!$A$4:$C$8"}</definedName>
    <definedName name="II" localSheetId="17" hidden="1">{"'용역비'!$A$4:$C$8"}</definedName>
    <definedName name="II" localSheetId="16" hidden="1">{"'용역비'!$A$4:$C$8"}</definedName>
    <definedName name="II" hidden="1">{"'용역비'!$A$4:$C$8"}</definedName>
    <definedName name="III"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15" hidden="1">{"'용역비'!$A$4:$C$8"}</definedName>
    <definedName name="IIII" localSheetId="11" hidden="1">{"'용역비'!$A$4:$C$8"}</definedName>
    <definedName name="IIII" localSheetId="14" hidden="1">{"'용역비'!$A$4:$C$8"}</definedName>
    <definedName name="IIII" localSheetId="18" hidden="1">{"'용역비'!$A$4:$C$8"}</definedName>
    <definedName name="IIII" localSheetId="19" hidden="1">{"'용역비'!$A$4:$C$8"}</definedName>
    <definedName name="IIII" localSheetId="20" hidden="1">{"'용역비'!$A$4:$C$8"}</definedName>
    <definedName name="IIII" localSheetId="21" hidden="1">{"'용역비'!$A$4:$C$8"}</definedName>
    <definedName name="IIII" localSheetId="22" hidden="1">{"'용역비'!$A$4:$C$8"}</definedName>
    <definedName name="IIII" localSheetId="23" hidden="1">{"'용역비'!$A$4:$C$8"}</definedName>
    <definedName name="IIII" localSheetId="24" hidden="1">{"'용역비'!$A$4:$C$8"}</definedName>
    <definedName name="IIII" localSheetId="13" hidden="1">{"'용역비'!$A$4:$C$8"}</definedName>
    <definedName name="IIII" localSheetId="17" hidden="1">{"'용역비'!$A$4:$C$8"}</definedName>
    <definedName name="IIII" localSheetId="16" hidden="1">{"'용역비'!$A$4:$C$8"}</definedName>
    <definedName name="IIII" hidden="1">{"'용역비'!$A$4:$C$8"}</definedName>
    <definedName name="IIIII" localSheetId="15" hidden="1">{"'용역비'!$A$4:$C$8"}</definedName>
    <definedName name="IIIII" localSheetId="11" hidden="1">{"'용역비'!$A$4:$C$8"}</definedName>
    <definedName name="IIIII" localSheetId="14" hidden="1">{"'용역비'!$A$4:$C$8"}</definedName>
    <definedName name="IIIII" localSheetId="18" hidden="1">{"'용역비'!$A$4:$C$8"}</definedName>
    <definedName name="IIIII" localSheetId="19" hidden="1">{"'용역비'!$A$4:$C$8"}</definedName>
    <definedName name="IIIII" localSheetId="20" hidden="1">{"'용역비'!$A$4:$C$8"}</definedName>
    <definedName name="IIIII" localSheetId="21" hidden="1">{"'용역비'!$A$4:$C$8"}</definedName>
    <definedName name="IIIII" localSheetId="22" hidden="1">{"'용역비'!$A$4:$C$8"}</definedName>
    <definedName name="IIIII" localSheetId="23" hidden="1">{"'용역비'!$A$4:$C$8"}</definedName>
    <definedName name="IIIII" localSheetId="24" hidden="1">{"'용역비'!$A$4:$C$8"}</definedName>
    <definedName name="IIIII" localSheetId="13" hidden="1">{"'용역비'!$A$4:$C$8"}</definedName>
    <definedName name="IIIII" localSheetId="17" hidden="1">{"'용역비'!$A$4:$C$8"}</definedName>
    <definedName name="IIIII" localSheetId="16" hidden="1">{"'용역비'!$A$4:$C$8"}</definedName>
    <definedName name="IIIII" hidden="1">{"'용역비'!$A$4:$C$8"}</definedName>
    <definedName name="iiiiii"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u"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K" localSheetId="13">#REF!</definedName>
    <definedName name="IK">#REF!</definedName>
    <definedName name="IL" localSheetId="13">#REF!</definedName>
    <definedName name="IL">#REF!</definedName>
    <definedName name="ILJIB_MOTO_PYO" localSheetId="13">#REF!</definedName>
    <definedName name="ILJIB_MOTO_PYO">#REF!</definedName>
    <definedName name="images">#REF!</definedName>
    <definedName name="Import_Duty">'[80]PTN SHP'!$M$1:$M$65536</definedName>
    <definedName name="impression" localSheetId="13">#REF!</definedName>
    <definedName name="impression">#REF!</definedName>
    <definedName name="incentive">[97]Incentive!$D$3:$R$55</definedName>
    <definedName name="index" localSheetId="13">#REF!</definedName>
    <definedName name="index">#REF!</definedName>
    <definedName name="INDIA" localSheetId="13">#REF!</definedName>
    <definedName name="INDIA">#REF!</definedName>
    <definedName name="Indirect_Duty">'[80]PTN SHP'!$O$1:$O$65536</definedName>
    <definedName name="InitShowLevel" localSheetId="13">#REF!</definedName>
    <definedName name="InitShowLevel">#REF!</definedName>
    <definedName name="INPUT" localSheetId="13">#REF!</definedName>
    <definedName name="INPUT">#REF!</definedName>
    <definedName name="ins" localSheetId="13">#REF!</definedName>
    <definedName name="ins">#REF!</definedName>
    <definedName name="Instagram_Carousel_ad" localSheetId="13">'[106]카테고리 분류'!$C$39:$C$57</definedName>
    <definedName name="Instagram_Carousel_ad">'[107]카테고리 분류'!$C$39:$C$57</definedName>
    <definedName name="InterestRates" localSheetId="13">#REF!</definedName>
    <definedName name="InterestRates">#REF!</definedName>
    <definedName name="InternalOrderColumn" localSheetId="13">#REF!</definedName>
    <definedName name="InternalOrderColumn">#REF!</definedName>
    <definedName name="internet" localSheetId="13">#REF!</definedName>
    <definedName name="internet">#REF!</definedName>
    <definedName name="internet10">#REF!</definedName>
    <definedName name="internet11">#REF!</definedName>
    <definedName name="internet2">#REF!</definedName>
    <definedName name="internet3">#REF!</definedName>
    <definedName name="internet4">#REF!</definedName>
    <definedName name="interstrate">#REF!</definedName>
    <definedName name="intervest공정표">#REF!</definedName>
    <definedName name="INTRO">#REF!</definedName>
    <definedName name="INVALID_COUNTRY" localSheetId="13">[33]B!$N$24:$N$27</definedName>
    <definedName name="INVALID_COUNTRY">[34]B!$N$24:$N$27</definedName>
    <definedName name="INVALID_TYPE" localSheetId="13">[33]B!$N$19:$N$22</definedName>
    <definedName name="INVALID_TYPE">[34]B!$N$19:$N$22</definedName>
    <definedName name="INVENTORY">[108]Haircare!#REF!</definedName>
    <definedName name="INVERTER설치" localSheetId="13">[109]일위대가목록!#REF!</definedName>
    <definedName name="INVERTER설치">[110]일위대가목록!#REF!</definedName>
    <definedName name="IO">'[62]IO&amp;GL'!$A$2:$A$30</definedName>
    <definedName name="IOI" localSheetId="15" hidden="1">{"'용역비'!$A$4:$C$8"}</definedName>
    <definedName name="IOI" localSheetId="11" hidden="1">{"'용역비'!$A$4:$C$8"}</definedName>
    <definedName name="IOI" localSheetId="14" hidden="1">{"'용역비'!$A$4:$C$8"}</definedName>
    <definedName name="IOI" localSheetId="18" hidden="1">{"'용역비'!$A$4:$C$8"}</definedName>
    <definedName name="IOI" localSheetId="19" hidden="1">{"'용역비'!$A$4:$C$8"}</definedName>
    <definedName name="IOI" localSheetId="20" hidden="1">{"'용역비'!$A$4:$C$8"}</definedName>
    <definedName name="IOI" localSheetId="21" hidden="1">{"'용역비'!$A$4:$C$8"}</definedName>
    <definedName name="IOI" localSheetId="22" hidden="1">{"'용역비'!$A$4:$C$8"}</definedName>
    <definedName name="IOI" localSheetId="23" hidden="1">{"'용역비'!$A$4:$C$8"}</definedName>
    <definedName name="IOI" localSheetId="24" hidden="1">{"'용역비'!$A$4:$C$8"}</definedName>
    <definedName name="IOI" localSheetId="13" hidden="1">{"'용역비'!$A$4:$C$8"}</definedName>
    <definedName name="IOI" localSheetId="17" hidden="1">{"'용역비'!$A$4:$C$8"}</definedName>
    <definedName name="IOI" localSheetId="16" hidden="1">{"'용역비'!$A$4:$C$8"}</definedName>
    <definedName name="IOI" hidden="1">{"'용역비'!$A$4:$C$8"}</definedName>
    <definedName name="IS">'[111]Firm2nd Base'!#REF!</definedName>
    <definedName name="IT_intrate" localSheetId="13">#REF!</definedName>
    <definedName name="IT_intrate">#REF!</definedName>
    <definedName name="IT_period" localSheetId="13">#REF!</definedName>
    <definedName name="IT_period">#REF!</definedName>
    <definedName name="ITALY" localSheetId="13">'[46]Prix Boutique'!#REF!</definedName>
    <definedName name="ITALY">'[46]Prix Boutique'!#REF!</definedName>
    <definedName name="ITL">'[45]Euro Fix'!$C$11</definedName>
    <definedName name="iu"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VR_ASEAN_Content" localSheetId="13">#REF!</definedName>
    <definedName name="IVR_ASEAN_Content">#REF!</definedName>
    <definedName name="IVR_CIF_Price" localSheetId="13">#REF!</definedName>
    <definedName name="IVR_CIF_Price">#REF!</definedName>
    <definedName name="IVR_Direct_Duty" localSheetId="13">#REF!</definedName>
    <definedName name="IVR_Direct_Duty">#REF!</definedName>
    <definedName name="IVR_Import_Duty">#REF!</definedName>
    <definedName name="IVR_Indirect_Duty">#REF!</definedName>
    <definedName name="IVR_Material_Ex_Rate">#REF!</definedName>
    <definedName name="IVR_Material_Price">#REF!</definedName>
    <definedName name="IVR_Payment_Baht">#REF!</definedName>
    <definedName name="IVR_Scrap_Rate">#REF!</definedName>
    <definedName name="IWFIC" localSheetId="15" hidden="1">{#N/A,#N/A,FALSE,"ALM-ASISC"}</definedName>
    <definedName name="IWFIC" localSheetId="18" hidden="1">{#N/A,#N/A,FALSE,"ALM-ASISC"}</definedName>
    <definedName name="IWFIC" localSheetId="19" hidden="1">{#N/A,#N/A,FALSE,"ALM-ASISC"}</definedName>
    <definedName name="IWFIC" localSheetId="20" hidden="1">{#N/A,#N/A,FALSE,"ALM-ASISC"}</definedName>
    <definedName name="IWFIC" localSheetId="21" hidden="1">{#N/A,#N/A,FALSE,"ALM-ASISC"}</definedName>
    <definedName name="IWFIC" localSheetId="22" hidden="1">{#N/A,#N/A,FALSE,"ALM-ASISC"}</definedName>
    <definedName name="IWFIC" localSheetId="23" hidden="1">{#N/A,#N/A,FALSE,"ALM-ASISC"}</definedName>
    <definedName name="IWFIC" localSheetId="24" hidden="1">{#N/A,#N/A,FALSE,"ALM-ASISC"}</definedName>
    <definedName name="IWFIC" localSheetId="13" hidden="1">{#N/A,#N/A,FALSE,"ALM-ASISC"}</definedName>
    <definedName name="IWFIC" localSheetId="17" hidden="1">{#N/A,#N/A,FALSE,"ALM-ASISC"}</definedName>
    <definedName name="IWFIC" localSheetId="16" hidden="1">{#N/A,#N/A,FALSE,"ALM-ASISC"}</definedName>
    <definedName name="IWFIC" hidden="1">{#N/A,#N/A,FALSE,"ALM-ASISC"}</definedName>
    <definedName name="J" localSheetId="11" hidden="1">{"'용역비'!$A$4:$C$8"}</definedName>
    <definedName name="J" localSheetId="18" hidden="1">{"'용역비'!$A$4:$C$8"}</definedName>
    <definedName name="J" localSheetId="19" hidden="1">{"'용역비'!$A$4:$C$8"}</definedName>
    <definedName name="J" localSheetId="20" hidden="1">{"'용역비'!$A$4:$C$8"}</definedName>
    <definedName name="J" localSheetId="21" hidden="1">{"'용역비'!$A$4:$C$8"}</definedName>
    <definedName name="J" localSheetId="22" hidden="1">{"'용역비'!$A$4:$C$8"}</definedName>
    <definedName name="J" localSheetId="23" hidden="1">{"'용역비'!$A$4:$C$8"}</definedName>
    <definedName name="J" localSheetId="24" hidden="1">{"'용역비'!$A$4:$C$8"}</definedName>
    <definedName name="J" localSheetId="13" hidden="1">{"'용역비'!$A$4:$C$8"}</definedName>
    <definedName name="J">#REF!</definedName>
    <definedName name="J2F1">#REF!</definedName>
    <definedName name="J2F2">#REF!</definedName>
    <definedName name="J2F3">#REF!</definedName>
    <definedName name="J2F4">#REF!</definedName>
    <definedName name="J2F5">#REF!</definedName>
    <definedName name="J2FB">#REF!</definedName>
    <definedName name="J2R1">#REF!</definedName>
    <definedName name="J2R2">#REF!</definedName>
    <definedName name="J3F1">#REF!</definedName>
    <definedName name="J3F2">#REF!</definedName>
    <definedName name="J3F3">#REF!</definedName>
    <definedName name="J3F4">#REF!</definedName>
    <definedName name="J3F5">#REF!</definedName>
    <definedName name="J3FB">#REF!</definedName>
    <definedName name="J3R1">#REF!</definedName>
    <definedName name="J3R2">#REF!</definedName>
    <definedName name="J4F1">#REF!</definedName>
    <definedName name="J4F2">#REF!</definedName>
    <definedName name="J4F3">#REF!</definedName>
    <definedName name="J4F4">#REF!</definedName>
    <definedName name="J4F5">#REF!</definedName>
    <definedName name="J4FB">#REF!</definedName>
    <definedName name="J4R1">#REF!</definedName>
    <definedName name="J4R2">#REF!</definedName>
    <definedName name="J5F1">#REF!</definedName>
    <definedName name="J5F2">#REF!</definedName>
    <definedName name="J5F3">#REF!</definedName>
    <definedName name="J5F4">#REF!</definedName>
    <definedName name="J5F5">#REF!</definedName>
    <definedName name="J5FB">#REF!</definedName>
    <definedName name="J5R1">#REF!</definedName>
    <definedName name="J5R2">#REF!</definedName>
    <definedName name="J6F1">#REF!</definedName>
    <definedName name="J6F2">#REF!</definedName>
    <definedName name="J6F3">#REF!</definedName>
    <definedName name="J6F4">#REF!</definedName>
    <definedName name="J6F5">#REF!</definedName>
    <definedName name="J6FB">#REF!</definedName>
    <definedName name="J6R1">#REF!</definedName>
    <definedName name="J6R2">#REF!</definedName>
    <definedName name="J7_F5">#REF!</definedName>
    <definedName name="J7F1">#REF!</definedName>
    <definedName name="J7F2">#REF!</definedName>
    <definedName name="J7F3">#REF!</definedName>
    <definedName name="J7F4">#REF!</definedName>
    <definedName name="J7FB">#REF!</definedName>
    <definedName name="J7R1">#REF!</definedName>
    <definedName name="J7R2">#REF!</definedName>
    <definedName name="JAAPCY">#REF!</definedName>
    <definedName name="JAAPCY_1">#REF!</definedName>
    <definedName name="JAAPCY_2">#REF!</definedName>
    <definedName name="JABYND">#REF!</definedName>
    <definedName name="JAPAN">#REF!</definedName>
    <definedName name="JAPREV">#REF!</definedName>
    <definedName name="JAUNAPCY">#REF!</definedName>
    <definedName name="JAUNAPCY_1">#REF!</definedName>
    <definedName name="JAUNAPCY_2">#REF!</definedName>
    <definedName name="jb">#REF!</definedName>
    <definedName name="jbx">#REF!</definedName>
    <definedName name="jdkl" localSheetId="15" hidden="1">{#N/A,#N/A,FALSE,"ALM-ASISC"}</definedName>
    <definedName name="jdkl" localSheetId="18" hidden="1">{#N/A,#N/A,FALSE,"ALM-ASISC"}</definedName>
    <definedName name="jdkl" localSheetId="19" hidden="1">{#N/A,#N/A,FALSE,"ALM-ASISC"}</definedName>
    <definedName name="jdkl" localSheetId="20" hidden="1">{#N/A,#N/A,FALSE,"ALM-ASISC"}</definedName>
    <definedName name="jdkl" localSheetId="21" hidden="1">{#N/A,#N/A,FALSE,"ALM-ASISC"}</definedName>
    <definedName name="jdkl" localSheetId="22" hidden="1">{#N/A,#N/A,FALSE,"ALM-ASISC"}</definedName>
    <definedName name="jdkl" localSheetId="23" hidden="1">{#N/A,#N/A,FALSE,"ALM-ASISC"}</definedName>
    <definedName name="jdkl" localSheetId="24" hidden="1">{#N/A,#N/A,FALSE,"ALM-ASISC"}</definedName>
    <definedName name="jdkl" localSheetId="13" hidden="1">{#N/A,#N/A,FALSE,"ALM-ASISC"}</definedName>
    <definedName name="jdkl" localSheetId="17" hidden="1">{#N/A,#N/A,FALSE,"ALM-ASISC"}</definedName>
    <definedName name="jdkl" localSheetId="16" hidden="1">{#N/A,#N/A,FALSE,"ALM-ASISC"}</definedName>
    <definedName name="jdkl" hidden="1">{#N/A,#N/A,FALSE,"ALM-ASISC"}</definedName>
    <definedName name="jdLKD" localSheetId="15" hidden="1">{#N/A,#N/A,FALSE,"전력간선"}</definedName>
    <definedName name="jdLKD" localSheetId="18" hidden="1">{#N/A,#N/A,FALSE,"전력간선"}</definedName>
    <definedName name="jdLKD" localSheetId="19" hidden="1">{#N/A,#N/A,FALSE,"전력간선"}</definedName>
    <definedName name="jdLKD" localSheetId="20" hidden="1">{#N/A,#N/A,FALSE,"전력간선"}</definedName>
    <definedName name="jdLKD" localSheetId="21" hidden="1">{#N/A,#N/A,FALSE,"전력간선"}</definedName>
    <definedName name="jdLKD" localSheetId="22" hidden="1">{#N/A,#N/A,FALSE,"전력간선"}</definedName>
    <definedName name="jdLKD" localSheetId="23" hidden="1">{#N/A,#N/A,FALSE,"전력간선"}</definedName>
    <definedName name="jdLKD" localSheetId="24" hidden="1">{#N/A,#N/A,FALSE,"전력간선"}</definedName>
    <definedName name="jdLKD" localSheetId="13" hidden="1">{#N/A,#N/A,FALSE,"전력간선"}</definedName>
    <definedName name="jdLKD" localSheetId="17" hidden="1">{#N/A,#N/A,FALSE,"전력간선"}</definedName>
    <definedName name="jdLKD" localSheetId="16" hidden="1">{#N/A,#N/A,FALSE,"전력간선"}</definedName>
    <definedName name="jdLKD" hidden="1">{#N/A,#N/A,FALSE,"전력간선"}</definedName>
    <definedName name="jeklw" localSheetId="15" hidden="1">{#N/A,#N/A,FALSE,"ALM-ASISC"}</definedName>
    <definedName name="jeklw" localSheetId="18" hidden="1">{#N/A,#N/A,FALSE,"ALM-ASISC"}</definedName>
    <definedName name="jeklw" localSheetId="19" hidden="1">{#N/A,#N/A,FALSE,"ALM-ASISC"}</definedName>
    <definedName name="jeklw" localSheetId="20" hidden="1">{#N/A,#N/A,FALSE,"ALM-ASISC"}</definedName>
    <definedName name="jeklw" localSheetId="21" hidden="1">{#N/A,#N/A,FALSE,"ALM-ASISC"}</definedName>
    <definedName name="jeklw" localSheetId="22" hidden="1">{#N/A,#N/A,FALSE,"ALM-ASISC"}</definedName>
    <definedName name="jeklw" localSheetId="23" hidden="1">{#N/A,#N/A,FALSE,"ALM-ASISC"}</definedName>
    <definedName name="jeklw" localSheetId="24" hidden="1">{#N/A,#N/A,FALSE,"ALM-ASISC"}</definedName>
    <definedName name="jeklw" localSheetId="13" hidden="1">{#N/A,#N/A,FALSE,"ALM-ASISC"}</definedName>
    <definedName name="jeklw" localSheetId="17" hidden="1">{#N/A,#N/A,FALSE,"ALM-ASISC"}</definedName>
    <definedName name="jeklw" localSheetId="16" hidden="1">{#N/A,#N/A,FALSE,"ALM-ASISC"}</definedName>
    <definedName name="jeklw" hidden="1">{#N/A,#N/A,FALSE,"ALM-ASISC"}</definedName>
    <definedName name="Jeni" localSheetId="15" hidden="1">{#N/A,#N/A,FALSE,"Tabelle3"}</definedName>
    <definedName name="Jeni" localSheetId="18" hidden="1">{#N/A,#N/A,FALSE,"Tabelle3"}</definedName>
    <definedName name="Jeni" localSheetId="19" hidden="1">{#N/A,#N/A,FALSE,"Tabelle3"}</definedName>
    <definedName name="Jeni" localSheetId="20" hidden="1">{#N/A,#N/A,FALSE,"Tabelle3"}</definedName>
    <definedName name="Jeni" localSheetId="21" hidden="1">{#N/A,#N/A,FALSE,"Tabelle3"}</definedName>
    <definedName name="Jeni" localSheetId="22" hidden="1">{#N/A,#N/A,FALSE,"Tabelle3"}</definedName>
    <definedName name="Jeni" localSheetId="23" hidden="1">{#N/A,#N/A,FALSE,"Tabelle3"}</definedName>
    <definedName name="Jeni" localSheetId="24" hidden="1">{#N/A,#N/A,FALSE,"Tabelle3"}</definedName>
    <definedName name="Jeni" localSheetId="13" hidden="1">{#N/A,#N/A,FALSE,"Tabelle3"}</definedName>
    <definedName name="Jeni" localSheetId="17" hidden="1">{#N/A,#N/A,FALSE,"Tabelle3"}</definedName>
    <definedName name="Jeni" localSheetId="16" hidden="1">{#N/A,#N/A,FALSE,"Tabelle3"}</definedName>
    <definedName name="Jeni" hidden="1">{#N/A,#N/A,FALSE,"Tabelle3"}</definedName>
    <definedName name="jfhf" localSheetId="13">#REF!</definedName>
    <definedName name="jfhf">#REF!</definedName>
    <definedName name="JHDHERWSR" localSheetId="13">#REF!</definedName>
    <definedName name="JHDHERWSR">#REF!</definedName>
    <definedName name="jhewjopf" localSheetId="15" hidden="1">{#N/A,#N/A,TRUE,"토적및재료집계";#N/A,#N/A,TRUE,"토적및재료집계";#N/A,#N/A,TRUE,"단위량"}</definedName>
    <definedName name="jhewjopf" localSheetId="11" hidden="1">{#N/A,#N/A,TRUE,"토적및재료집계";#N/A,#N/A,TRUE,"토적및재료집계";#N/A,#N/A,TRUE,"단위량"}</definedName>
    <definedName name="jhewjopf" localSheetId="14" hidden="1">{#N/A,#N/A,TRUE,"토적및재료집계";#N/A,#N/A,TRUE,"토적및재료집계";#N/A,#N/A,TRUE,"단위량"}</definedName>
    <definedName name="jhewjopf" localSheetId="18" hidden="1">{#N/A,#N/A,TRUE,"토적및재료집계";#N/A,#N/A,TRUE,"토적및재료집계";#N/A,#N/A,TRUE,"단위량"}</definedName>
    <definedName name="jhewjopf" localSheetId="19" hidden="1">{#N/A,#N/A,TRUE,"토적및재료집계";#N/A,#N/A,TRUE,"토적및재료집계";#N/A,#N/A,TRUE,"단위량"}</definedName>
    <definedName name="jhewjopf" localSheetId="20" hidden="1">{#N/A,#N/A,TRUE,"토적및재료집계";#N/A,#N/A,TRUE,"토적및재료집계";#N/A,#N/A,TRUE,"단위량"}</definedName>
    <definedName name="jhewjopf" localSheetId="21" hidden="1">{#N/A,#N/A,TRUE,"토적및재료집계";#N/A,#N/A,TRUE,"토적및재료집계";#N/A,#N/A,TRUE,"단위량"}</definedName>
    <definedName name="jhewjopf" localSheetId="22" hidden="1">{#N/A,#N/A,TRUE,"토적및재료집계";#N/A,#N/A,TRUE,"토적및재료집계";#N/A,#N/A,TRUE,"단위량"}</definedName>
    <definedName name="jhewjopf" localSheetId="23" hidden="1">{#N/A,#N/A,TRUE,"토적및재료집계";#N/A,#N/A,TRUE,"토적및재료집계";#N/A,#N/A,TRUE,"단위량"}</definedName>
    <definedName name="jhewjopf" localSheetId="24" hidden="1">{#N/A,#N/A,TRUE,"토적및재료집계";#N/A,#N/A,TRUE,"토적및재료집계";#N/A,#N/A,TRUE,"단위량"}</definedName>
    <definedName name="jhewjopf" localSheetId="13" hidden="1">{#N/A,#N/A,TRUE,"토적및재료집계";#N/A,#N/A,TRUE,"토적및재료집계";#N/A,#N/A,TRUE,"단위량"}</definedName>
    <definedName name="jhewjopf" localSheetId="17" hidden="1">{#N/A,#N/A,TRUE,"토적및재료집계";#N/A,#N/A,TRUE,"토적및재료집계";#N/A,#N/A,TRUE,"단위량"}</definedName>
    <definedName name="jhewjopf" localSheetId="16" hidden="1">{#N/A,#N/A,TRUE,"토적및재료집계";#N/A,#N/A,TRUE,"토적및재료집계";#N/A,#N/A,TRUE,"단위량"}</definedName>
    <definedName name="jhewjopf" hidden="1">{#N/A,#N/A,TRUE,"토적및재료집계";#N/A,#N/A,TRUE,"토적및재료집계";#N/A,#N/A,TRUE,"단위량"}</definedName>
    <definedName name="jhjhgj" localSheetId="13">#REF!</definedName>
    <definedName name="jhjhgj">#REF!</definedName>
    <definedName name="jhk" localSheetId="13">'[112]N賃率-職'!#REF!</definedName>
    <definedName name="jhk">'[16]N賃率-職'!#REF!</definedName>
    <definedName name="jj" localSheetId="13">[59]직노!#REF!</definedName>
    <definedName name="jj">[113]직노!#REF!</definedName>
    <definedName name="JJFORS"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11" hidden="1">#REF!</definedName>
    <definedName name="JJJ" localSheetId="18" hidden="1">#REF!</definedName>
    <definedName name="JJJ" localSheetId="19" hidden="1">#REF!</definedName>
    <definedName name="JJJ" localSheetId="20" hidden="1">#REF!</definedName>
    <definedName name="JJJ" localSheetId="21" hidden="1">#REF!</definedName>
    <definedName name="JJJ" localSheetId="22" hidden="1">#REF!</definedName>
    <definedName name="JJJ" localSheetId="23" hidden="1">#REF!</definedName>
    <definedName name="JJJ" localSheetId="24" hidden="1">#REF!</definedName>
    <definedName name="jjj">#REF!</definedName>
    <definedName name="JJJJ"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kj" localSheetId="13">#REF!</definedName>
    <definedName name="jjkj">#REF!</definedName>
    <definedName name="JJSUWE"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localSheetId="15" hidden="1">{#N/A,#N/A,TRUE,"Y생산";#N/A,#N/A,TRUE,"Y판매";#N/A,#N/A,TRUE,"Y총물량";#N/A,#N/A,TRUE,"Y능력";#N/A,#N/A,TRUE,"YKD"}</definedName>
    <definedName name="JK" localSheetId="18" hidden="1">{#N/A,#N/A,TRUE,"Y생산";#N/A,#N/A,TRUE,"Y판매";#N/A,#N/A,TRUE,"Y총물량";#N/A,#N/A,TRUE,"Y능력";#N/A,#N/A,TRUE,"YKD"}</definedName>
    <definedName name="JK" localSheetId="19" hidden="1">{#N/A,#N/A,TRUE,"Y생산";#N/A,#N/A,TRUE,"Y판매";#N/A,#N/A,TRUE,"Y총물량";#N/A,#N/A,TRUE,"Y능력";#N/A,#N/A,TRUE,"YKD"}</definedName>
    <definedName name="JK" localSheetId="20" hidden="1">{#N/A,#N/A,TRUE,"Y생산";#N/A,#N/A,TRUE,"Y판매";#N/A,#N/A,TRUE,"Y총물량";#N/A,#N/A,TRUE,"Y능력";#N/A,#N/A,TRUE,"YKD"}</definedName>
    <definedName name="JK" localSheetId="21" hidden="1">{#N/A,#N/A,TRUE,"Y생산";#N/A,#N/A,TRUE,"Y판매";#N/A,#N/A,TRUE,"Y총물량";#N/A,#N/A,TRUE,"Y능력";#N/A,#N/A,TRUE,"YKD"}</definedName>
    <definedName name="JK" localSheetId="22" hidden="1">{#N/A,#N/A,TRUE,"Y생산";#N/A,#N/A,TRUE,"Y판매";#N/A,#N/A,TRUE,"Y총물량";#N/A,#N/A,TRUE,"Y능력";#N/A,#N/A,TRUE,"YKD"}</definedName>
    <definedName name="JK" localSheetId="23" hidden="1">{#N/A,#N/A,TRUE,"Y생산";#N/A,#N/A,TRUE,"Y판매";#N/A,#N/A,TRUE,"Y총물량";#N/A,#N/A,TRUE,"Y능력";#N/A,#N/A,TRUE,"YKD"}</definedName>
    <definedName name="JK" localSheetId="24" hidden="1">{#N/A,#N/A,TRUE,"Y생산";#N/A,#N/A,TRUE,"Y판매";#N/A,#N/A,TRUE,"Y총물량";#N/A,#N/A,TRUE,"Y능력";#N/A,#N/A,TRUE,"YKD"}</definedName>
    <definedName name="JK" localSheetId="13" hidden="1">{#N/A,#N/A,TRUE,"Y생산";#N/A,#N/A,TRUE,"Y판매";#N/A,#N/A,TRUE,"Y총물량";#N/A,#N/A,TRUE,"Y능력";#N/A,#N/A,TRUE,"YKD"}</definedName>
    <definedName name="JK" localSheetId="17" hidden="1">{#N/A,#N/A,TRUE,"Y생산";#N/A,#N/A,TRUE,"Y판매";#N/A,#N/A,TRUE,"Y총물량";#N/A,#N/A,TRUE,"Y능력";#N/A,#N/A,TRUE,"YKD"}</definedName>
    <definedName name="JK" localSheetId="16" hidden="1">{#N/A,#N/A,TRUE,"Y생산";#N/A,#N/A,TRUE,"Y판매";#N/A,#N/A,TRUE,"Y총물량";#N/A,#N/A,TRUE,"Y능력";#N/A,#N/A,TRUE,"YKD"}</definedName>
    <definedName name="JK" hidden="1">{#N/A,#N/A,TRUE,"Y생산";#N/A,#N/A,TRUE,"Y판매";#N/A,#N/A,TRUE,"Y총물량";#N/A,#N/A,TRUE,"Y능력";#N/A,#N/A,TRUE,"YKD"}</definedName>
    <definedName name="jkghjgk" localSheetId="15" hidden="1">#REF!</definedName>
    <definedName name="jkghjgk" localSheetId="11" hidden="1">#REF!</definedName>
    <definedName name="jkghjgk" localSheetId="14" hidden="1">#REF!</definedName>
    <definedName name="jkghjgk" localSheetId="18" hidden="1">#REF!</definedName>
    <definedName name="jkghjgk" localSheetId="19" hidden="1">#REF!</definedName>
    <definedName name="jkghjgk" localSheetId="20" hidden="1">#REF!</definedName>
    <definedName name="jkghjgk" localSheetId="21" hidden="1">#REF!</definedName>
    <definedName name="jkghjgk" localSheetId="22" hidden="1">#REF!</definedName>
    <definedName name="jkghjgk" localSheetId="23" hidden="1">#REF!</definedName>
    <definedName name="jkghjgk" localSheetId="24" hidden="1">#REF!</definedName>
    <definedName name="jkghjgk" localSheetId="13" hidden="1">#REF!</definedName>
    <definedName name="jkghjgk" localSheetId="17" hidden="1">#REF!</definedName>
    <definedName name="jkghjgk" localSheetId="16" hidden="1">#REF!</definedName>
    <definedName name="jkghjgk" hidden="1">#REF!</definedName>
    <definedName name="jkhjk">#REF!</definedName>
    <definedName name="jkjk">#REF!</definedName>
    <definedName name="jkjkj">#REF!</definedName>
    <definedName name="jkjkjh">#REF!</definedName>
    <definedName name="jkk" localSheetId="15" hidden="1">{#N/A,#N/A,FALSE,"Tabelle3"}</definedName>
    <definedName name="jkk" localSheetId="18" hidden="1">{#N/A,#N/A,FALSE,"Tabelle3"}</definedName>
    <definedName name="jkk" localSheetId="19" hidden="1">{#N/A,#N/A,FALSE,"Tabelle3"}</definedName>
    <definedName name="jkk" localSheetId="20" hidden="1">{#N/A,#N/A,FALSE,"Tabelle3"}</definedName>
    <definedName name="jkk" localSheetId="21" hidden="1">{#N/A,#N/A,FALSE,"Tabelle3"}</definedName>
    <definedName name="jkk" localSheetId="22" hidden="1">{#N/A,#N/A,FALSE,"Tabelle3"}</definedName>
    <definedName name="jkk" localSheetId="23" hidden="1">{#N/A,#N/A,FALSE,"Tabelle3"}</definedName>
    <definedName name="jkk" localSheetId="24" hidden="1">{#N/A,#N/A,FALSE,"Tabelle3"}</definedName>
    <definedName name="jkk" localSheetId="13" hidden="1">{#N/A,#N/A,FALSE,"Tabelle3"}</definedName>
    <definedName name="jkk" localSheetId="17" hidden="1">{#N/A,#N/A,FALSE,"Tabelle3"}</definedName>
    <definedName name="jkk" localSheetId="16" hidden="1">{#N/A,#N/A,FALSE,"Tabelle3"}</definedName>
    <definedName name="jkk" hidden="1">{#N/A,#N/A,FALSE,"Tabelle3"}</definedName>
    <definedName name="jkyu" localSheetId="13">#REF!</definedName>
    <definedName name="jkyu">#REF!</definedName>
    <definedName name="JPN" localSheetId="13">#REF!</definedName>
    <definedName name="JPN">#REF!</definedName>
    <definedName name="jpyfirm0809" localSheetId="13">#REF!</definedName>
    <definedName name="jpyfirm0809">#REF!</definedName>
    <definedName name="jpyoct">#REF!</definedName>
    <definedName name="JSHS"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js" localSheetId="13">#REF!</definedName>
    <definedName name="jsjs">#REF!</definedName>
    <definedName name="JV" localSheetId="13">#REF!</definedName>
    <definedName name="JV">#REF!</definedName>
    <definedName name="jy" localSheetId="13">#REF!</definedName>
    <definedName name="jy">#REF!</definedName>
    <definedName name="JYJY"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W" localSheetId="13">#REF!</definedName>
    <definedName name="JYW">#REF!</definedName>
    <definedName name="K" localSheetId="13">#REF!</definedName>
    <definedName name="K">#REF!</definedName>
    <definedName name="KA" localSheetId="13">'[114]조도계산서 (도서)'!$B$61:$E$68</definedName>
    <definedName name="KA">'[115]조도계산서 (도서)'!$B$61:$E$68</definedName>
    <definedName name="kbs" localSheetId="13">#REF!</definedName>
    <definedName name="kbs">#REF!</definedName>
    <definedName name="KCCKC" localSheetId="15" hidden="1">{#N/A,#N/A,FALSE,"3가";#N/A,#N/A,FALSE,"3나";#N/A,#N/A,FALSE,"3다"}</definedName>
    <definedName name="KCCKC" localSheetId="18" hidden="1">{#N/A,#N/A,FALSE,"3가";#N/A,#N/A,FALSE,"3나";#N/A,#N/A,FALSE,"3다"}</definedName>
    <definedName name="KCCKC" localSheetId="19" hidden="1">{#N/A,#N/A,FALSE,"3가";#N/A,#N/A,FALSE,"3나";#N/A,#N/A,FALSE,"3다"}</definedName>
    <definedName name="KCCKC" localSheetId="20" hidden="1">{#N/A,#N/A,FALSE,"3가";#N/A,#N/A,FALSE,"3나";#N/A,#N/A,FALSE,"3다"}</definedName>
    <definedName name="KCCKC" localSheetId="21" hidden="1">{#N/A,#N/A,FALSE,"3가";#N/A,#N/A,FALSE,"3나";#N/A,#N/A,FALSE,"3다"}</definedName>
    <definedName name="KCCKC" localSheetId="22" hidden="1">{#N/A,#N/A,FALSE,"3가";#N/A,#N/A,FALSE,"3나";#N/A,#N/A,FALSE,"3다"}</definedName>
    <definedName name="KCCKC" localSheetId="23" hidden="1">{#N/A,#N/A,FALSE,"3가";#N/A,#N/A,FALSE,"3나";#N/A,#N/A,FALSE,"3다"}</definedName>
    <definedName name="KCCKC" localSheetId="24" hidden="1">{#N/A,#N/A,FALSE,"3가";#N/A,#N/A,FALSE,"3나";#N/A,#N/A,FALSE,"3다"}</definedName>
    <definedName name="KCCKC" localSheetId="13" hidden="1">{#N/A,#N/A,FALSE,"3가";#N/A,#N/A,FALSE,"3나";#N/A,#N/A,FALSE,"3다"}</definedName>
    <definedName name="KCCKC" localSheetId="17" hidden="1">{#N/A,#N/A,FALSE,"3가";#N/A,#N/A,FALSE,"3나";#N/A,#N/A,FALSE,"3다"}</definedName>
    <definedName name="KCCKC" localSheetId="16" hidden="1">{#N/A,#N/A,FALSE,"3가";#N/A,#N/A,FALSE,"3나";#N/A,#N/A,FALSE,"3다"}</definedName>
    <definedName name="KCCKC" hidden="1">{#N/A,#N/A,FALSE,"3가";#N/A,#N/A,FALSE,"3나";#N/A,#N/A,FALSE,"3다"}</definedName>
    <definedName name="kd"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fjaiow" localSheetId="13">'[30]#REF'!#REF!</definedName>
    <definedName name="kdfjaiow">'[37]#REF'!#REF!</definedName>
    <definedName name="KDJ" localSheetId="13">#REF!</definedName>
    <definedName name="KDJ">#REF!</definedName>
    <definedName name="kdjlw" localSheetId="15" hidden="1">{#N/A,#N/A,FALSE,"ALM-ASISC"}</definedName>
    <definedName name="kdjlw" localSheetId="18" hidden="1">{#N/A,#N/A,FALSE,"ALM-ASISC"}</definedName>
    <definedName name="kdjlw" localSheetId="19" hidden="1">{#N/A,#N/A,FALSE,"ALM-ASISC"}</definedName>
    <definedName name="kdjlw" localSheetId="20" hidden="1">{#N/A,#N/A,FALSE,"ALM-ASISC"}</definedName>
    <definedName name="kdjlw" localSheetId="21" hidden="1">{#N/A,#N/A,FALSE,"ALM-ASISC"}</definedName>
    <definedName name="kdjlw" localSheetId="22" hidden="1">{#N/A,#N/A,FALSE,"ALM-ASISC"}</definedName>
    <definedName name="kdjlw" localSheetId="23" hidden="1">{#N/A,#N/A,FALSE,"ALM-ASISC"}</definedName>
    <definedName name="kdjlw" localSheetId="24" hidden="1">{#N/A,#N/A,FALSE,"ALM-ASISC"}</definedName>
    <definedName name="kdjlw" localSheetId="13" hidden="1">{#N/A,#N/A,FALSE,"ALM-ASISC"}</definedName>
    <definedName name="kdjlw" localSheetId="17" hidden="1">{#N/A,#N/A,FALSE,"ALM-ASISC"}</definedName>
    <definedName name="kdjlw" localSheetId="16" hidden="1">{#N/A,#N/A,FALSE,"ALM-ASISC"}</definedName>
    <definedName name="kdjlw" hidden="1">{#N/A,#N/A,FALSE,"ALM-ASISC"}</definedName>
    <definedName name="kdljw" localSheetId="15" hidden="1">{#N/A,#N/A,FALSE,"ALM-ASISC"}</definedName>
    <definedName name="kdljw" localSheetId="18" hidden="1">{#N/A,#N/A,FALSE,"ALM-ASISC"}</definedName>
    <definedName name="kdljw" localSheetId="19" hidden="1">{#N/A,#N/A,FALSE,"ALM-ASISC"}</definedName>
    <definedName name="kdljw" localSheetId="20" hidden="1">{#N/A,#N/A,FALSE,"ALM-ASISC"}</definedName>
    <definedName name="kdljw" localSheetId="21" hidden="1">{#N/A,#N/A,FALSE,"ALM-ASISC"}</definedName>
    <definedName name="kdljw" localSheetId="22" hidden="1">{#N/A,#N/A,FALSE,"ALM-ASISC"}</definedName>
    <definedName name="kdljw" localSheetId="23" hidden="1">{#N/A,#N/A,FALSE,"ALM-ASISC"}</definedName>
    <definedName name="kdljw" localSheetId="24" hidden="1">{#N/A,#N/A,FALSE,"ALM-ASISC"}</definedName>
    <definedName name="kdljw" localSheetId="13" hidden="1">{#N/A,#N/A,FALSE,"ALM-ASISC"}</definedName>
    <definedName name="kdljw" localSheetId="17" hidden="1">{#N/A,#N/A,FALSE,"ALM-ASISC"}</definedName>
    <definedName name="kdljw" localSheetId="16" hidden="1">{#N/A,#N/A,FALSE,"ALM-ASISC"}</definedName>
    <definedName name="kdljw" hidden="1">{#N/A,#N/A,FALSE,"ALM-ASISC"}</definedName>
    <definedName name="KDLW" localSheetId="15" hidden="1">{#N/A,#N/A,FALSE,"ALM-ASISC"}</definedName>
    <definedName name="KDLW" localSheetId="18" hidden="1">{#N/A,#N/A,FALSE,"ALM-ASISC"}</definedName>
    <definedName name="KDLW" localSheetId="19" hidden="1">{#N/A,#N/A,FALSE,"ALM-ASISC"}</definedName>
    <definedName name="KDLW" localSheetId="20" hidden="1">{#N/A,#N/A,FALSE,"ALM-ASISC"}</definedName>
    <definedName name="KDLW" localSheetId="21" hidden="1">{#N/A,#N/A,FALSE,"ALM-ASISC"}</definedName>
    <definedName name="KDLW" localSheetId="22" hidden="1">{#N/A,#N/A,FALSE,"ALM-ASISC"}</definedName>
    <definedName name="KDLW" localSheetId="23" hidden="1">{#N/A,#N/A,FALSE,"ALM-ASISC"}</definedName>
    <definedName name="KDLW" localSheetId="24" hidden="1">{#N/A,#N/A,FALSE,"ALM-ASISC"}</definedName>
    <definedName name="KDLW" localSheetId="13" hidden="1">{#N/A,#N/A,FALSE,"ALM-ASISC"}</definedName>
    <definedName name="KDLW" localSheetId="17" hidden="1">{#N/A,#N/A,FALSE,"ALM-ASISC"}</definedName>
    <definedName name="KDLW" localSheetId="16" hidden="1">{#N/A,#N/A,FALSE,"ALM-ASISC"}</definedName>
    <definedName name="KDLW" hidden="1">{#N/A,#N/A,FALSE,"ALM-ASISC"}</definedName>
    <definedName name="key" localSheetId="15" hidden="1">#REF!</definedName>
    <definedName name="key" localSheetId="11" hidden="1">#REF!</definedName>
    <definedName name="key" localSheetId="14" hidden="1">#REF!</definedName>
    <definedName name="key" localSheetId="18" hidden="1">#REF!</definedName>
    <definedName name="key" localSheetId="19" hidden="1">#REF!</definedName>
    <definedName name="key" localSheetId="20" hidden="1">#REF!</definedName>
    <definedName name="key" localSheetId="21" hidden="1">#REF!</definedName>
    <definedName name="key" localSheetId="22" hidden="1">#REF!</definedName>
    <definedName name="key" localSheetId="23" hidden="1">#REF!</definedName>
    <definedName name="key" localSheetId="24" hidden="1">#REF!</definedName>
    <definedName name="key" localSheetId="13" hidden="1">#REF!</definedName>
    <definedName name="key" localSheetId="17" hidden="1">#REF!</definedName>
    <definedName name="key" localSheetId="16" hidden="1">#REF!</definedName>
    <definedName name="key" hidden="1">#REF!</definedName>
    <definedName name="kf"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jaje" localSheetId="13">'[30]#REF'!#REF!</definedName>
    <definedName name="kfjaje">'[37]#REF'!#REF!</definedName>
    <definedName name="KFJG" localSheetId="13">#REF!</definedName>
    <definedName name="KFJG">#REF!</definedName>
    <definedName name="kim" localSheetId="13">#REF!</definedName>
    <definedName name="kim">#REF!</definedName>
    <definedName name="kimhyejin1" localSheetId="13">#REF!</definedName>
    <definedName name="kimhyejin1">#REF!</definedName>
    <definedName name="KIMREDEMISTER">#REF!</definedName>
    <definedName name="KIMREPACKING">#REF!</definedName>
    <definedName name="kjkcm" localSheetId="13">'[30]#REF'!#REF!</definedName>
    <definedName name="kjkcm">'[37]#REF'!#REF!</definedName>
    <definedName name="kjl" localSheetId="13">#REF!</definedName>
    <definedName name="kjl">#REF!</definedName>
    <definedName name="KK" localSheetId="13">#REF!</definedName>
    <definedName name="KK">#REF!</definedName>
    <definedName name="KKA"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FKFL" localSheetId="15" hidden="1">#REF!</definedName>
    <definedName name="KKDFKFL" localSheetId="18" hidden="1">#REF!</definedName>
    <definedName name="KKDFKFL" localSheetId="19" hidden="1">#REF!</definedName>
    <definedName name="KKDFKFL" localSheetId="20" hidden="1">#REF!</definedName>
    <definedName name="KKDFKFL" localSheetId="21" hidden="1">#REF!</definedName>
    <definedName name="KKDFKFL" localSheetId="22" hidden="1">#REF!</definedName>
    <definedName name="KKDFKFL" localSheetId="23" hidden="1">#REF!</definedName>
    <definedName name="KKDFKFL" localSheetId="24" hidden="1">#REF!</definedName>
    <definedName name="KKDFKFL" localSheetId="13" hidden="1">#REF!</definedName>
    <definedName name="KKDFKFL" localSheetId="17" hidden="1">#REF!</definedName>
    <definedName name="KKDFKFL" hidden="1">#REF!</definedName>
    <definedName name="KKDIE"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JGLGK" localSheetId="15" hidden="1">{#N/A,#N/A,FALSE,"단축1";#N/A,#N/A,FALSE,"단축2";#N/A,#N/A,FALSE,"단축3";#N/A,#N/A,FALSE,"장축";#N/A,#N/A,FALSE,"4WD"}</definedName>
    <definedName name="KKJGLGK" localSheetId="18" hidden="1">{#N/A,#N/A,FALSE,"단축1";#N/A,#N/A,FALSE,"단축2";#N/A,#N/A,FALSE,"단축3";#N/A,#N/A,FALSE,"장축";#N/A,#N/A,FALSE,"4WD"}</definedName>
    <definedName name="KKJGLGK" localSheetId="19" hidden="1">{#N/A,#N/A,FALSE,"단축1";#N/A,#N/A,FALSE,"단축2";#N/A,#N/A,FALSE,"단축3";#N/A,#N/A,FALSE,"장축";#N/A,#N/A,FALSE,"4WD"}</definedName>
    <definedName name="KKJGLGK" localSheetId="20" hidden="1">{#N/A,#N/A,FALSE,"단축1";#N/A,#N/A,FALSE,"단축2";#N/A,#N/A,FALSE,"단축3";#N/A,#N/A,FALSE,"장축";#N/A,#N/A,FALSE,"4WD"}</definedName>
    <definedName name="KKJGLGK" localSheetId="21" hidden="1">{#N/A,#N/A,FALSE,"단축1";#N/A,#N/A,FALSE,"단축2";#N/A,#N/A,FALSE,"단축3";#N/A,#N/A,FALSE,"장축";#N/A,#N/A,FALSE,"4WD"}</definedName>
    <definedName name="KKJGLGK" localSheetId="22" hidden="1">{#N/A,#N/A,FALSE,"단축1";#N/A,#N/A,FALSE,"단축2";#N/A,#N/A,FALSE,"단축3";#N/A,#N/A,FALSE,"장축";#N/A,#N/A,FALSE,"4WD"}</definedName>
    <definedName name="KKJGLGK" localSheetId="23" hidden="1">{#N/A,#N/A,FALSE,"단축1";#N/A,#N/A,FALSE,"단축2";#N/A,#N/A,FALSE,"단축3";#N/A,#N/A,FALSE,"장축";#N/A,#N/A,FALSE,"4WD"}</definedName>
    <definedName name="KKJGLGK" localSheetId="24" hidden="1">{#N/A,#N/A,FALSE,"단축1";#N/A,#N/A,FALSE,"단축2";#N/A,#N/A,FALSE,"단축3";#N/A,#N/A,FALSE,"장축";#N/A,#N/A,FALSE,"4WD"}</definedName>
    <definedName name="KKJGLGK" localSheetId="13" hidden="1">{#N/A,#N/A,FALSE,"단축1";#N/A,#N/A,FALSE,"단축2";#N/A,#N/A,FALSE,"단축3";#N/A,#N/A,FALSE,"장축";#N/A,#N/A,FALSE,"4WD"}</definedName>
    <definedName name="KKJGLGK" localSheetId="17" hidden="1">{#N/A,#N/A,FALSE,"단축1";#N/A,#N/A,FALSE,"단축2";#N/A,#N/A,FALSE,"단축3";#N/A,#N/A,FALSE,"장축";#N/A,#N/A,FALSE,"4WD"}</definedName>
    <definedName name="KKJGLGK" localSheetId="16" hidden="1">{#N/A,#N/A,FALSE,"단축1";#N/A,#N/A,FALSE,"단축2";#N/A,#N/A,FALSE,"단축3";#N/A,#N/A,FALSE,"장축";#N/A,#N/A,FALSE,"4WD"}</definedName>
    <definedName name="KKJGLGK" hidden="1">{#N/A,#N/A,FALSE,"단축1";#N/A,#N/A,FALSE,"단축2";#N/A,#N/A,FALSE,"단축3";#N/A,#N/A,FALSE,"장축";#N/A,#N/A,FALSE,"4WD"}</definedName>
    <definedName name="kkk" localSheetId="13">#REF!</definedName>
    <definedName name="kkk">#REF!</definedName>
    <definedName name="KKKD"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k" localSheetId="13">#REF!</definedName>
    <definedName name="kkkkk">#REF!</definedName>
    <definedName name="kkkkkkkkkkkkkkkkk" localSheetId="13">#REF!</definedName>
    <definedName name="kkkkkkkkkkkkkkkkk">#REF!</definedName>
    <definedName name="KKKSJS"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 localSheetId="13" hidden="1">[116]합계잔액시산표!$A$23:$M$23</definedName>
    <definedName name="kl" hidden="1">[117]합계잔액시산표!$A$23:$M$23</definedName>
    <definedName name="kldjwl" localSheetId="15" hidden="1">{#N/A,#N/A,FALSE,"ALM-ASISC"}</definedName>
    <definedName name="kldjwl" localSheetId="18" hidden="1">{#N/A,#N/A,FALSE,"ALM-ASISC"}</definedName>
    <definedName name="kldjwl" localSheetId="19" hidden="1">{#N/A,#N/A,FALSE,"ALM-ASISC"}</definedName>
    <definedName name="kldjwl" localSheetId="20" hidden="1">{#N/A,#N/A,FALSE,"ALM-ASISC"}</definedName>
    <definedName name="kldjwl" localSheetId="21" hidden="1">{#N/A,#N/A,FALSE,"ALM-ASISC"}</definedName>
    <definedName name="kldjwl" localSheetId="22" hidden="1">{#N/A,#N/A,FALSE,"ALM-ASISC"}</definedName>
    <definedName name="kldjwl" localSheetId="23" hidden="1">{#N/A,#N/A,FALSE,"ALM-ASISC"}</definedName>
    <definedName name="kldjwl" localSheetId="24" hidden="1">{#N/A,#N/A,FALSE,"ALM-ASISC"}</definedName>
    <definedName name="kldjwl" localSheetId="13" hidden="1">{#N/A,#N/A,FALSE,"ALM-ASISC"}</definedName>
    <definedName name="kldjwl" localSheetId="17" hidden="1">{#N/A,#N/A,FALSE,"ALM-ASISC"}</definedName>
    <definedName name="kldjwl" localSheetId="16" hidden="1">{#N/A,#N/A,FALSE,"ALM-ASISC"}</definedName>
    <definedName name="kldjwl" hidden="1">{#N/A,#N/A,FALSE,"ALM-ASISC"}</definedName>
    <definedName name="kljdklw" localSheetId="15" hidden="1">{#N/A,#N/A,FALSE,"ALM-ASISC"}</definedName>
    <definedName name="kljdklw" localSheetId="18" hidden="1">{#N/A,#N/A,FALSE,"ALM-ASISC"}</definedName>
    <definedName name="kljdklw" localSheetId="19" hidden="1">{#N/A,#N/A,FALSE,"ALM-ASISC"}</definedName>
    <definedName name="kljdklw" localSheetId="20" hidden="1">{#N/A,#N/A,FALSE,"ALM-ASISC"}</definedName>
    <definedName name="kljdklw" localSheetId="21" hidden="1">{#N/A,#N/A,FALSE,"ALM-ASISC"}</definedName>
    <definedName name="kljdklw" localSheetId="22" hidden="1">{#N/A,#N/A,FALSE,"ALM-ASISC"}</definedName>
    <definedName name="kljdklw" localSheetId="23" hidden="1">{#N/A,#N/A,FALSE,"ALM-ASISC"}</definedName>
    <definedName name="kljdklw" localSheetId="24" hidden="1">{#N/A,#N/A,FALSE,"ALM-ASISC"}</definedName>
    <definedName name="kljdklw" localSheetId="13" hidden="1">{#N/A,#N/A,FALSE,"ALM-ASISC"}</definedName>
    <definedName name="kljdklw" localSheetId="17" hidden="1">{#N/A,#N/A,FALSE,"ALM-ASISC"}</definedName>
    <definedName name="kljdklw" localSheetId="16" hidden="1">{#N/A,#N/A,FALSE,"ALM-ASISC"}</definedName>
    <definedName name="kljdklw" hidden="1">{#N/A,#N/A,FALSE,"ALM-ASISC"}</definedName>
    <definedName name="KLKL" localSheetId="15" hidden="1">{#N/A,#N/A,FALSE,"단축1";#N/A,#N/A,FALSE,"단축2";#N/A,#N/A,FALSE,"단축3";#N/A,#N/A,FALSE,"장축";#N/A,#N/A,FALSE,"4WD"}</definedName>
    <definedName name="KLKL" localSheetId="18" hidden="1">{#N/A,#N/A,FALSE,"단축1";#N/A,#N/A,FALSE,"단축2";#N/A,#N/A,FALSE,"단축3";#N/A,#N/A,FALSE,"장축";#N/A,#N/A,FALSE,"4WD"}</definedName>
    <definedName name="KLKL" localSheetId="19" hidden="1">{#N/A,#N/A,FALSE,"단축1";#N/A,#N/A,FALSE,"단축2";#N/A,#N/A,FALSE,"단축3";#N/A,#N/A,FALSE,"장축";#N/A,#N/A,FALSE,"4WD"}</definedName>
    <definedName name="KLKL" localSheetId="20" hidden="1">{#N/A,#N/A,FALSE,"단축1";#N/A,#N/A,FALSE,"단축2";#N/A,#N/A,FALSE,"단축3";#N/A,#N/A,FALSE,"장축";#N/A,#N/A,FALSE,"4WD"}</definedName>
    <definedName name="KLKL" localSheetId="21" hidden="1">{#N/A,#N/A,FALSE,"단축1";#N/A,#N/A,FALSE,"단축2";#N/A,#N/A,FALSE,"단축3";#N/A,#N/A,FALSE,"장축";#N/A,#N/A,FALSE,"4WD"}</definedName>
    <definedName name="KLKL" localSheetId="22" hidden="1">{#N/A,#N/A,FALSE,"단축1";#N/A,#N/A,FALSE,"단축2";#N/A,#N/A,FALSE,"단축3";#N/A,#N/A,FALSE,"장축";#N/A,#N/A,FALSE,"4WD"}</definedName>
    <definedName name="KLKL" localSheetId="23" hidden="1">{#N/A,#N/A,FALSE,"단축1";#N/A,#N/A,FALSE,"단축2";#N/A,#N/A,FALSE,"단축3";#N/A,#N/A,FALSE,"장축";#N/A,#N/A,FALSE,"4WD"}</definedName>
    <definedName name="KLKL" localSheetId="24" hidden="1">{#N/A,#N/A,FALSE,"단축1";#N/A,#N/A,FALSE,"단축2";#N/A,#N/A,FALSE,"단축3";#N/A,#N/A,FALSE,"장축";#N/A,#N/A,FALSE,"4WD"}</definedName>
    <definedName name="KLKL" localSheetId="13" hidden="1">{#N/A,#N/A,FALSE,"단축1";#N/A,#N/A,FALSE,"단축2";#N/A,#N/A,FALSE,"단축3";#N/A,#N/A,FALSE,"장축";#N/A,#N/A,FALSE,"4WD"}</definedName>
    <definedName name="KLKL" localSheetId="17" hidden="1">{#N/A,#N/A,FALSE,"단축1";#N/A,#N/A,FALSE,"단축2";#N/A,#N/A,FALSE,"단축3";#N/A,#N/A,FALSE,"장축";#N/A,#N/A,FALSE,"4WD"}</definedName>
    <definedName name="KLKL" localSheetId="16" hidden="1">{#N/A,#N/A,FALSE,"단축1";#N/A,#N/A,FALSE,"단축2";#N/A,#N/A,FALSE,"단축3";#N/A,#N/A,FALSE,"장축";#N/A,#N/A,FALSE,"4WD"}</definedName>
    <definedName name="KLKL" hidden="1">{#N/A,#N/A,FALSE,"단축1";#N/A,#N/A,FALSE,"단축2";#N/A,#N/A,FALSE,"단축3";#N/A,#N/A,FALSE,"장축";#N/A,#N/A,FALSE,"4WD"}</definedName>
    <definedName name="klwjdk" localSheetId="15" hidden="1">{#N/A,#N/A,FALSE,"ALM-ASISC"}</definedName>
    <definedName name="klwjdk" localSheetId="18" hidden="1">{#N/A,#N/A,FALSE,"ALM-ASISC"}</definedName>
    <definedName name="klwjdk" localSheetId="19" hidden="1">{#N/A,#N/A,FALSE,"ALM-ASISC"}</definedName>
    <definedName name="klwjdk" localSheetId="20" hidden="1">{#N/A,#N/A,FALSE,"ALM-ASISC"}</definedName>
    <definedName name="klwjdk" localSheetId="21" hidden="1">{#N/A,#N/A,FALSE,"ALM-ASISC"}</definedName>
    <definedName name="klwjdk" localSheetId="22" hidden="1">{#N/A,#N/A,FALSE,"ALM-ASISC"}</definedName>
    <definedName name="klwjdk" localSheetId="23" hidden="1">{#N/A,#N/A,FALSE,"ALM-ASISC"}</definedName>
    <definedName name="klwjdk" localSheetId="24" hidden="1">{#N/A,#N/A,FALSE,"ALM-ASISC"}</definedName>
    <definedName name="klwjdk" localSheetId="13" hidden="1">{#N/A,#N/A,FALSE,"ALM-ASISC"}</definedName>
    <definedName name="klwjdk" localSheetId="17" hidden="1">{#N/A,#N/A,FALSE,"ALM-ASISC"}</definedName>
    <definedName name="klwjdk" localSheetId="16" hidden="1">{#N/A,#N/A,FALSE,"ALM-ASISC"}</definedName>
    <definedName name="klwjdk" hidden="1">{#N/A,#N/A,FALSE,"ALM-ASISC"}</definedName>
    <definedName name="kmh" localSheetId="15" hidden="1">{#N/A,#N/A,FALSE,"전열산출서"}</definedName>
    <definedName name="kmh" localSheetId="11" hidden="1">{#N/A,#N/A,FALSE,"전열산출서"}</definedName>
    <definedName name="kmh" localSheetId="14" hidden="1">{#N/A,#N/A,FALSE,"전열산출서"}</definedName>
    <definedName name="kmh" localSheetId="18" hidden="1">{#N/A,#N/A,FALSE,"전열산출서"}</definedName>
    <definedName name="kmh" localSheetId="19" hidden="1">{#N/A,#N/A,FALSE,"전열산출서"}</definedName>
    <definedName name="kmh" localSheetId="20" hidden="1">{#N/A,#N/A,FALSE,"전열산출서"}</definedName>
    <definedName name="kmh" localSheetId="21" hidden="1">{#N/A,#N/A,FALSE,"전열산출서"}</definedName>
    <definedName name="kmh" localSheetId="22" hidden="1">{#N/A,#N/A,FALSE,"전열산출서"}</definedName>
    <definedName name="kmh" localSheetId="23" hidden="1">{#N/A,#N/A,FALSE,"전열산출서"}</definedName>
    <definedName name="kmh" localSheetId="24" hidden="1">{#N/A,#N/A,FALSE,"전열산출서"}</definedName>
    <definedName name="kmh" localSheetId="13" hidden="1">{#N/A,#N/A,FALSE,"전열산출서"}</definedName>
    <definedName name="kmh" localSheetId="17" hidden="1">{#N/A,#N/A,FALSE,"전열산출서"}</definedName>
    <definedName name="kmh" localSheetId="16" hidden="1">{#N/A,#N/A,FALSE,"전열산출서"}</definedName>
    <definedName name="kmh" hidden="1">{#N/A,#N/A,FALSE,"전열산출서"}</definedName>
    <definedName name="ko" localSheetId="15" hidden="1">#REF!</definedName>
    <definedName name="ko" localSheetId="18" hidden="1">#REF!</definedName>
    <definedName name="ko" localSheetId="19" hidden="1">#REF!</definedName>
    <definedName name="ko" localSheetId="20" hidden="1">#REF!</definedName>
    <definedName name="ko" localSheetId="21" hidden="1">#REF!</definedName>
    <definedName name="ko" localSheetId="22" hidden="1">#REF!</definedName>
    <definedName name="ko" localSheetId="23" hidden="1">#REF!</definedName>
    <definedName name="ko" localSheetId="24" hidden="1">#REF!</definedName>
    <definedName name="ko" localSheetId="13" hidden="1">#REF!</definedName>
    <definedName name="ko" localSheetId="17" hidden="1">#REF!</definedName>
    <definedName name="ko" hidden="1">#REF!</definedName>
    <definedName name="kokoko">'[118]MOD''S M.F.'!$A$453</definedName>
    <definedName name="KOREA" localSheetId="13">#REF!</definedName>
    <definedName name="KOREA">#REF!</definedName>
    <definedName name="krwfirm0809" localSheetId="13">#REF!</definedName>
    <definedName name="krwfirm0809">#REF!</definedName>
    <definedName name="krwoct" localSheetId="13">#REF!</definedName>
    <definedName name="krwoct">#REF!</definedName>
    <definedName name="ksjafie" localSheetId="13">'[30]#REF'!#REF!</definedName>
    <definedName name="ksjafie">'[37]#REF'!#REF!</definedName>
    <definedName name="KSW" localSheetId="15" hidden="1">{#N/A,#N/A,FALSE,"단축1";#N/A,#N/A,FALSE,"단축2";#N/A,#N/A,FALSE,"단축3";#N/A,#N/A,FALSE,"장축";#N/A,#N/A,FALSE,"4WD"}</definedName>
    <definedName name="KSW" localSheetId="18" hidden="1">{#N/A,#N/A,FALSE,"단축1";#N/A,#N/A,FALSE,"단축2";#N/A,#N/A,FALSE,"단축3";#N/A,#N/A,FALSE,"장축";#N/A,#N/A,FALSE,"4WD"}</definedName>
    <definedName name="KSW" localSheetId="19" hidden="1">{#N/A,#N/A,FALSE,"단축1";#N/A,#N/A,FALSE,"단축2";#N/A,#N/A,FALSE,"단축3";#N/A,#N/A,FALSE,"장축";#N/A,#N/A,FALSE,"4WD"}</definedName>
    <definedName name="KSW" localSheetId="20" hidden="1">{#N/A,#N/A,FALSE,"단축1";#N/A,#N/A,FALSE,"단축2";#N/A,#N/A,FALSE,"단축3";#N/A,#N/A,FALSE,"장축";#N/A,#N/A,FALSE,"4WD"}</definedName>
    <definedName name="KSW" localSheetId="21" hidden="1">{#N/A,#N/A,FALSE,"단축1";#N/A,#N/A,FALSE,"단축2";#N/A,#N/A,FALSE,"단축3";#N/A,#N/A,FALSE,"장축";#N/A,#N/A,FALSE,"4WD"}</definedName>
    <definedName name="KSW" localSheetId="22" hidden="1">{#N/A,#N/A,FALSE,"단축1";#N/A,#N/A,FALSE,"단축2";#N/A,#N/A,FALSE,"단축3";#N/A,#N/A,FALSE,"장축";#N/A,#N/A,FALSE,"4WD"}</definedName>
    <definedName name="KSW" localSheetId="23" hidden="1">{#N/A,#N/A,FALSE,"단축1";#N/A,#N/A,FALSE,"단축2";#N/A,#N/A,FALSE,"단축3";#N/A,#N/A,FALSE,"장축";#N/A,#N/A,FALSE,"4WD"}</definedName>
    <definedName name="KSW" localSheetId="24" hidden="1">{#N/A,#N/A,FALSE,"단축1";#N/A,#N/A,FALSE,"단축2";#N/A,#N/A,FALSE,"단축3";#N/A,#N/A,FALSE,"장축";#N/A,#N/A,FALSE,"4WD"}</definedName>
    <definedName name="KSW" localSheetId="13" hidden="1">{#N/A,#N/A,FALSE,"단축1";#N/A,#N/A,FALSE,"단축2";#N/A,#N/A,FALSE,"단축3";#N/A,#N/A,FALSE,"장축";#N/A,#N/A,FALSE,"4WD"}</definedName>
    <definedName name="KSW" localSheetId="17" hidden="1">{#N/A,#N/A,FALSE,"단축1";#N/A,#N/A,FALSE,"단축2";#N/A,#N/A,FALSE,"단축3";#N/A,#N/A,FALSE,"장축";#N/A,#N/A,FALSE,"4WD"}</definedName>
    <definedName name="KSW" localSheetId="16" hidden="1">{#N/A,#N/A,FALSE,"단축1";#N/A,#N/A,FALSE,"단축2";#N/A,#N/A,FALSE,"단축3";#N/A,#N/A,FALSE,"장축";#N/A,#N/A,FALSE,"4WD"}</definedName>
    <definedName name="KSW" hidden="1">{#N/A,#N/A,FALSE,"단축1";#N/A,#N/A,FALSE,"단축2";#N/A,#N/A,FALSE,"단축3";#N/A,#N/A,FALSE,"장축";#N/A,#N/A,FALSE,"4WD"}</definedName>
    <definedName name="ktf" localSheetId="15" hidden="1">#REF!</definedName>
    <definedName name="ktf" localSheetId="18" hidden="1">#REF!</definedName>
    <definedName name="ktf" localSheetId="19" hidden="1">#REF!</definedName>
    <definedName name="ktf" localSheetId="20" hidden="1">#REF!</definedName>
    <definedName name="ktf" localSheetId="21" hidden="1">#REF!</definedName>
    <definedName name="ktf" localSheetId="22" hidden="1">#REF!</definedName>
    <definedName name="ktf" localSheetId="23" hidden="1">#REF!</definedName>
    <definedName name="ktf" localSheetId="24" hidden="1">#REF!</definedName>
    <definedName name="ktf" localSheetId="13" hidden="1">#REF!</definedName>
    <definedName name="ktf" localSheetId="17" hidden="1">#REF!</definedName>
    <definedName name="ktf" hidden="1">#REF!</definedName>
    <definedName name="kty" localSheetId="15" hidden="1">#REF!</definedName>
    <definedName name="kty" localSheetId="24" hidden="1">#REF!</definedName>
    <definedName name="kty" localSheetId="17" hidden="1">#REF!</definedName>
    <definedName name="kty" hidden="1">#REF!</definedName>
    <definedName name="KU" localSheetId="15" hidden="1">{#N/A,#N/A,TRUE,"Y생산";#N/A,#N/A,TRUE,"Y판매";#N/A,#N/A,TRUE,"Y총물량";#N/A,#N/A,TRUE,"Y능력";#N/A,#N/A,TRUE,"YKD"}</definedName>
    <definedName name="KU" localSheetId="18" hidden="1">{#N/A,#N/A,TRUE,"Y생산";#N/A,#N/A,TRUE,"Y판매";#N/A,#N/A,TRUE,"Y총물량";#N/A,#N/A,TRUE,"Y능력";#N/A,#N/A,TRUE,"YKD"}</definedName>
    <definedName name="KU" localSheetId="19" hidden="1">{#N/A,#N/A,TRUE,"Y생산";#N/A,#N/A,TRUE,"Y판매";#N/A,#N/A,TRUE,"Y총물량";#N/A,#N/A,TRUE,"Y능력";#N/A,#N/A,TRUE,"YKD"}</definedName>
    <definedName name="KU" localSheetId="20" hidden="1">{#N/A,#N/A,TRUE,"Y생산";#N/A,#N/A,TRUE,"Y판매";#N/A,#N/A,TRUE,"Y총물량";#N/A,#N/A,TRUE,"Y능력";#N/A,#N/A,TRUE,"YKD"}</definedName>
    <definedName name="KU" localSheetId="21" hidden="1">{#N/A,#N/A,TRUE,"Y생산";#N/A,#N/A,TRUE,"Y판매";#N/A,#N/A,TRUE,"Y총물량";#N/A,#N/A,TRUE,"Y능력";#N/A,#N/A,TRUE,"YKD"}</definedName>
    <definedName name="KU" localSheetId="22" hidden="1">{#N/A,#N/A,TRUE,"Y생산";#N/A,#N/A,TRUE,"Y판매";#N/A,#N/A,TRUE,"Y총물량";#N/A,#N/A,TRUE,"Y능력";#N/A,#N/A,TRUE,"YKD"}</definedName>
    <definedName name="KU" localSheetId="23" hidden="1">{#N/A,#N/A,TRUE,"Y생산";#N/A,#N/A,TRUE,"Y판매";#N/A,#N/A,TRUE,"Y총물량";#N/A,#N/A,TRUE,"Y능력";#N/A,#N/A,TRUE,"YKD"}</definedName>
    <definedName name="KU" localSheetId="24" hidden="1">{#N/A,#N/A,TRUE,"Y생산";#N/A,#N/A,TRUE,"Y판매";#N/A,#N/A,TRUE,"Y총물량";#N/A,#N/A,TRUE,"Y능력";#N/A,#N/A,TRUE,"YKD"}</definedName>
    <definedName name="KU" localSheetId="13" hidden="1">{#N/A,#N/A,TRUE,"Y생산";#N/A,#N/A,TRUE,"Y판매";#N/A,#N/A,TRUE,"Y총물량";#N/A,#N/A,TRUE,"Y능력";#N/A,#N/A,TRUE,"YKD"}</definedName>
    <definedName name="KU" localSheetId="17" hidden="1">{#N/A,#N/A,TRUE,"Y생산";#N/A,#N/A,TRUE,"Y판매";#N/A,#N/A,TRUE,"Y총물량";#N/A,#N/A,TRUE,"Y능력";#N/A,#N/A,TRUE,"YKD"}</definedName>
    <definedName name="KU" localSheetId="16" hidden="1">{#N/A,#N/A,TRUE,"Y생산";#N/A,#N/A,TRUE,"Y판매";#N/A,#N/A,TRUE,"Y총물량";#N/A,#N/A,TRUE,"Y능력";#N/A,#N/A,TRUE,"YKD"}</definedName>
    <definedName name="KU" hidden="1">{#N/A,#N/A,TRUE,"Y생산";#N/A,#N/A,TRUE,"Y판매";#N/A,#N/A,TRUE,"Y총물량";#N/A,#N/A,TRUE,"Y능력";#N/A,#N/A,TRUE,"YKD"}</definedName>
    <definedName name="KUK"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wy" localSheetId="15" hidden="1">{#N/A,#N/A,FALSE,"ALM-ASISC"}</definedName>
    <definedName name="kwy" localSheetId="18" hidden="1">{#N/A,#N/A,FALSE,"ALM-ASISC"}</definedName>
    <definedName name="kwy" localSheetId="19" hidden="1">{#N/A,#N/A,FALSE,"ALM-ASISC"}</definedName>
    <definedName name="kwy" localSheetId="20" hidden="1">{#N/A,#N/A,FALSE,"ALM-ASISC"}</definedName>
    <definedName name="kwy" localSheetId="21" hidden="1">{#N/A,#N/A,FALSE,"ALM-ASISC"}</definedName>
    <definedName name="kwy" localSheetId="22" hidden="1">{#N/A,#N/A,FALSE,"ALM-ASISC"}</definedName>
    <definedName name="kwy" localSheetId="23" hidden="1">{#N/A,#N/A,FALSE,"ALM-ASISC"}</definedName>
    <definedName name="kwy" localSheetId="24" hidden="1">{#N/A,#N/A,FALSE,"ALM-ASISC"}</definedName>
    <definedName name="kwy" localSheetId="13" hidden="1">{#N/A,#N/A,FALSE,"ALM-ASISC"}</definedName>
    <definedName name="kwy" localSheetId="17" hidden="1">{#N/A,#N/A,FALSE,"ALM-ASISC"}</definedName>
    <definedName name="kwy" localSheetId="16" hidden="1">{#N/A,#N/A,FALSE,"ALM-ASISC"}</definedName>
    <definedName name="kwy" hidden="1">{#N/A,#N/A,FALSE,"ALM-ASISC"}</definedName>
    <definedName name="kz" localSheetId="15" hidden="1">#REF!</definedName>
    <definedName name="kz" localSheetId="18" hidden="1">#REF!</definedName>
    <definedName name="kz" localSheetId="19" hidden="1">#REF!</definedName>
    <definedName name="kz" localSheetId="20" hidden="1">#REF!</definedName>
    <definedName name="kz" localSheetId="21" hidden="1">#REF!</definedName>
    <definedName name="kz" localSheetId="22" hidden="1">#REF!</definedName>
    <definedName name="kz" localSheetId="23" hidden="1">#REF!</definedName>
    <definedName name="kz" localSheetId="24" hidden="1">#REF!</definedName>
    <definedName name="kz" localSheetId="13" hidden="1">#REF!</definedName>
    <definedName name="kz" localSheetId="17" hidden="1">#REF!</definedName>
    <definedName name="kz" hidden="1">#REF!</definedName>
    <definedName name="l">#REF!</definedName>
    <definedName name="LAK"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P" localSheetId="13">#REF!</definedName>
    <definedName name="LAMP">#REF!</definedName>
    <definedName name="lasdkj" localSheetId="13">'[30]#REF'!#REF!</definedName>
    <definedName name="lasdkj">'[37]#REF'!#REF!</definedName>
    <definedName name="LAST1" localSheetId="13">#REF!</definedName>
    <definedName name="LAST1">#REF!</definedName>
    <definedName name="LatestBPE" localSheetId="13">#REF!</definedName>
    <definedName name="LatestBPE">#REF!</definedName>
    <definedName name="LC">[23]LCPSECT!$A$1:$S$8</definedName>
    <definedName name="LCPTOP">[23]N!$A$3:$E$33</definedName>
    <definedName name="LDCS1">[23]LCPSECT!$D$11:$R$75</definedName>
    <definedName name="ldskjf" localSheetId="13">#REF!</definedName>
    <definedName name="ldskjf">#REF!</definedName>
    <definedName name="LE" localSheetId="13">#REF!</definedName>
    <definedName name="LE">#REF!</definedName>
    <definedName name="LE52003P" localSheetId="13">#REF!</definedName>
    <definedName name="LE52003P">#REF!</definedName>
    <definedName name="LE92003P">#REF!</definedName>
    <definedName name="LEASEIN">#REF!</definedName>
    <definedName name="leaseintrate">#REF!</definedName>
    <definedName name="LEASEOUT">#REF!</definedName>
    <definedName name="LES_DEUX">#REF!</definedName>
    <definedName name="level">#REF!</definedName>
    <definedName name="Level_Consultant" localSheetId="13">'[119]Unit Price'!$A$4:$A$13</definedName>
    <definedName name="Level_Consultant">'[120]Unit Price'!$A$4:$A$13</definedName>
    <definedName name="LevelFonts" localSheetId="13">#REF!</definedName>
    <definedName name="LevelFonts">#REF!</definedName>
    <definedName name="LevelList" localSheetId="13">#REF!</definedName>
    <definedName name="LevelList">#REF!</definedName>
    <definedName name="li" localSheetId="15" hidden="1">{"'용역비'!$A$4:$C$8"}</definedName>
    <definedName name="li" localSheetId="11" hidden="1">{"'용역비'!$A$4:$C$8"}</definedName>
    <definedName name="li" localSheetId="14" hidden="1">{"'용역비'!$A$4:$C$8"}</definedName>
    <definedName name="li" localSheetId="18" hidden="1">{"'용역비'!$A$4:$C$8"}</definedName>
    <definedName name="li" localSheetId="19" hidden="1">{"'용역비'!$A$4:$C$8"}</definedName>
    <definedName name="li" localSheetId="20" hidden="1">{"'용역비'!$A$4:$C$8"}</definedName>
    <definedName name="li" localSheetId="21" hidden="1">{"'용역비'!$A$4:$C$8"}</definedName>
    <definedName name="li" localSheetId="22" hidden="1">{"'용역비'!$A$4:$C$8"}</definedName>
    <definedName name="li" localSheetId="23" hidden="1">{"'용역비'!$A$4:$C$8"}</definedName>
    <definedName name="li" localSheetId="24" hidden="1">{"'용역비'!$A$4:$C$8"}</definedName>
    <definedName name="li" localSheetId="13" hidden="1">{"'용역비'!$A$4:$C$8"}</definedName>
    <definedName name="li" localSheetId="17" hidden="1">{"'용역비'!$A$4:$C$8"}</definedName>
    <definedName name="li" localSheetId="16" hidden="1">{"'용역비'!$A$4:$C$8"}</definedName>
    <definedName name="li" hidden="1">{"'용역비'!$A$4:$C$8"}</definedName>
    <definedName name="LINE검토2" localSheetId="15" hidden="1">{#N/A,#N/A,TRUE,"Y생산";#N/A,#N/A,TRUE,"Y판매";#N/A,#N/A,TRUE,"Y총물량";#N/A,#N/A,TRUE,"Y능력";#N/A,#N/A,TRUE,"YKD"}</definedName>
    <definedName name="LINE검토2" localSheetId="18" hidden="1">{#N/A,#N/A,TRUE,"Y생산";#N/A,#N/A,TRUE,"Y판매";#N/A,#N/A,TRUE,"Y총물량";#N/A,#N/A,TRUE,"Y능력";#N/A,#N/A,TRUE,"YKD"}</definedName>
    <definedName name="LINE검토2" localSheetId="19" hidden="1">{#N/A,#N/A,TRUE,"Y생산";#N/A,#N/A,TRUE,"Y판매";#N/A,#N/A,TRUE,"Y총물량";#N/A,#N/A,TRUE,"Y능력";#N/A,#N/A,TRUE,"YKD"}</definedName>
    <definedName name="LINE검토2" localSheetId="20" hidden="1">{#N/A,#N/A,TRUE,"Y생산";#N/A,#N/A,TRUE,"Y판매";#N/A,#N/A,TRUE,"Y총물량";#N/A,#N/A,TRUE,"Y능력";#N/A,#N/A,TRUE,"YKD"}</definedName>
    <definedName name="LINE검토2" localSheetId="21" hidden="1">{#N/A,#N/A,TRUE,"Y생산";#N/A,#N/A,TRUE,"Y판매";#N/A,#N/A,TRUE,"Y총물량";#N/A,#N/A,TRUE,"Y능력";#N/A,#N/A,TRUE,"YKD"}</definedName>
    <definedName name="LINE검토2" localSheetId="22" hidden="1">{#N/A,#N/A,TRUE,"Y생산";#N/A,#N/A,TRUE,"Y판매";#N/A,#N/A,TRUE,"Y총물량";#N/A,#N/A,TRUE,"Y능력";#N/A,#N/A,TRUE,"YKD"}</definedName>
    <definedName name="LINE검토2" localSheetId="23" hidden="1">{#N/A,#N/A,TRUE,"Y생산";#N/A,#N/A,TRUE,"Y판매";#N/A,#N/A,TRUE,"Y총물량";#N/A,#N/A,TRUE,"Y능력";#N/A,#N/A,TRUE,"YKD"}</definedName>
    <definedName name="LINE검토2" localSheetId="24" hidden="1">{#N/A,#N/A,TRUE,"Y생산";#N/A,#N/A,TRUE,"Y판매";#N/A,#N/A,TRUE,"Y총물량";#N/A,#N/A,TRUE,"Y능력";#N/A,#N/A,TRUE,"YKD"}</definedName>
    <definedName name="LINE검토2" localSheetId="13" hidden="1">{#N/A,#N/A,TRUE,"Y생산";#N/A,#N/A,TRUE,"Y판매";#N/A,#N/A,TRUE,"Y총물량";#N/A,#N/A,TRUE,"Y능력";#N/A,#N/A,TRUE,"YKD"}</definedName>
    <definedName name="LINE검토2" localSheetId="17" hidden="1">{#N/A,#N/A,TRUE,"Y생산";#N/A,#N/A,TRUE,"Y판매";#N/A,#N/A,TRUE,"Y총물량";#N/A,#N/A,TRUE,"Y능력";#N/A,#N/A,TRUE,"YKD"}</definedName>
    <definedName name="LINE검토2" localSheetId="16" hidden="1">{#N/A,#N/A,TRUE,"Y생산";#N/A,#N/A,TRUE,"Y판매";#N/A,#N/A,TRUE,"Y총물량";#N/A,#N/A,TRUE,"Y능력";#N/A,#N/A,TRUE,"YKD"}</definedName>
    <definedName name="LINE검토2" hidden="1">{#N/A,#N/A,TRUE,"Y생산";#N/A,#N/A,TRUE,"Y판매";#N/A,#N/A,TRUE,"Y총물량";#N/A,#N/A,TRUE,"Y능력";#N/A,#N/A,TRUE,"YKD"}</definedName>
    <definedName name="LINING" localSheetId="13">#REF!</definedName>
    <definedName name="LINING">#REF!</definedName>
    <definedName name="link" localSheetId="13">#REF!</definedName>
    <definedName name="link">#REF!</definedName>
    <definedName name="ListItem01" localSheetId="13">[121]발신정보!$C$4</definedName>
    <definedName name="ListItem01">[122]발신정보!$C$4</definedName>
    <definedName name="ListItem02" localSheetId="13">[121]발신정보!$C$5</definedName>
    <definedName name="ListItem02">[122]발신정보!$C$5</definedName>
    <definedName name="ListItem04" localSheetId="13">[121]발신정보!$C$7</definedName>
    <definedName name="ListItem04">[122]발신정보!$C$7</definedName>
    <definedName name="ListItem07" localSheetId="13">[121]발신정보!$C$11</definedName>
    <definedName name="ListItem07">[122]발신정보!$C$11</definedName>
    <definedName name="ListPrice범위" localSheetId="13">#REF!</definedName>
    <definedName name="ListPrice범위">#REF!</definedName>
    <definedName name="ljg"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dflkJL" localSheetId="15" hidden="1">{#N/A,#N/A,FALSE,"전력간선"}</definedName>
    <definedName name="lkdflkJL" localSheetId="18" hidden="1">{#N/A,#N/A,FALSE,"전력간선"}</definedName>
    <definedName name="lkdflkJL" localSheetId="19" hidden="1">{#N/A,#N/A,FALSE,"전력간선"}</definedName>
    <definedName name="lkdflkJL" localSheetId="20" hidden="1">{#N/A,#N/A,FALSE,"전력간선"}</definedName>
    <definedName name="lkdflkJL" localSheetId="21" hidden="1">{#N/A,#N/A,FALSE,"전력간선"}</definedName>
    <definedName name="lkdflkJL" localSheetId="22" hidden="1">{#N/A,#N/A,FALSE,"전력간선"}</definedName>
    <definedName name="lkdflkJL" localSheetId="23" hidden="1">{#N/A,#N/A,FALSE,"전력간선"}</definedName>
    <definedName name="lkdflkJL" localSheetId="24" hidden="1">{#N/A,#N/A,FALSE,"전력간선"}</definedName>
    <definedName name="lkdflkJL" localSheetId="13" hidden="1">{#N/A,#N/A,FALSE,"전력간선"}</definedName>
    <definedName name="lkdflkJL" localSheetId="17" hidden="1">{#N/A,#N/A,FALSE,"전력간선"}</definedName>
    <definedName name="lkdflkJL" localSheetId="16" hidden="1">{#N/A,#N/A,FALSE,"전력간선"}</definedName>
    <definedName name="lkdflkJL" hidden="1">{#N/A,#N/A,FALSE,"전력간선"}</definedName>
    <definedName name="lkjlj" localSheetId="13">#REF!</definedName>
    <definedName name="lkjlj">#REF!</definedName>
    <definedName name="LL" localSheetId="13">#REF!</definedName>
    <definedName name="LL">#REF!</definedName>
    <definedName name="LLDIEKKS"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13">#REF!</definedName>
    <definedName name="LLL">#REF!</definedName>
    <definedName name="LLLS"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NCP">[23]N!$A$3:$E$26</definedName>
    <definedName name="LOCAL" localSheetId="13">#REF!</definedName>
    <definedName name="LOCAL">#REF!</definedName>
    <definedName name="LOCAL_MYSQL_DATE_FORMAT"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RD" localSheetId="13">#REF!</definedName>
    <definedName name="LOCRD">#REF!</definedName>
    <definedName name="LOCTV" localSheetId="13">#REF!</definedName>
    <definedName name="LOCTV">#REF!</definedName>
    <definedName name="lol" localSheetId="13">#REF!</definedName>
    <definedName name="lol">#REF!</definedName>
    <definedName name="LONDON">#REF!</definedName>
    <definedName name="LOOP">#REF!</definedName>
    <definedName name="LOOP1">#REF!</definedName>
    <definedName name="LOOP2">#REF!</definedName>
    <definedName name="LOOP3">#REF!</definedName>
    <definedName name="LOOP4">#REF!</definedName>
    <definedName name="LOOPKEY">#N/A</definedName>
    <definedName name="LP_INS_PROD_CON" localSheetId="13">#REF!</definedName>
    <definedName name="LP_INS_PROD_CON">#REF!</definedName>
    <definedName name="LP1A" localSheetId="13">'[5]부하(성남)'!#REF!</definedName>
    <definedName name="LP1A">'[6]부하(성남)'!#REF!</definedName>
    <definedName name="LP1B" localSheetId="13">[7]부하계산서!#REF!</definedName>
    <definedName name="LP1B">[8]부하계산서!#REF!</definedName>
    <definedName name="LP3A" localSheetId="13">'[5]부하(성남)'!#REF!</definedName>
    <definedName name="LP3A">'[6]부하(성남)'!#REF!</definedName>
    <definedName name="LPB" localSheetId="13">'[5]부하(성남)'!#REF!</definedName>
    <definedName name="LPB">'[6]부하(성남)'!#REF!</definedName>
    <definedName name="LPBA" localSheetId="13">[7]부하계산서!#REF!</definedName>
    <definedName name="LPBA">[8]부하계산서!#REF!</definedName>
    <definedName name="LPG" localSheetId="13">#REF!</definedName>
    <definedName name="LPG">#REF!</definedName>
    <definedName name="LPGSOCKET" localSheetId="13">#REF!</definedName>
    <definedName name="LPGSOCKET">#REF!</definedName>
    <definedName name="LPKA" localSheetId="13">[7]부하계산서!#REF!</definedName>
    <definedName name="LPKA">[8]부하계산서!#REF!</definedName>
    <definedName name="LPKB" localSheetId="13">[7]부하계산서!#REF!</definedName>
    <definedName name="LPKB">[8]부하계산서!#REF!</definedName>
    <definedName name="LPM" localSheetId="13">[7]부하계산서!#REF!</definedName>
    <definedName name="LPM">[8]부하계산서!#REF!</definedName>
    <definedName name="LPMA" localSheetId="13">[7]부하계산서!#REF!</definedName>
    <definedName name="LPMA">[8]부하계산서!#REF!</definedName>
    <definedName name="LPO" localSheetId="13">[7]부하계산서!#REF!</definedName>
    <definedName name="LPO">[8]부하계산서!#REF!</definedName>
    <definedName name="LPOA" localSheetId="13">[7]부하계산서!#REF!</definedName>
    <definedName name="LPOA">[8]부하계산서!#REF!</definedName>
    <definedName name="LPRIC">#N/A</definedName>
    <definedName name="lps" localSheetId="15" hidden="1">{#N/A,#N/A,FALSE,"단축1";#N/A,#N/A,FALSE,"단축2";#N/A,#N/A,FALSE,"단축3";#N/A,#N/A,FALSE,"장축";#N/A,#N/A,FALSE,"4WD"}</definedName>
    <definedName name="lps" localSheetId="18" hidden="1">{#N/A,#N/A,FALSE,"단축1";#N/A,#N/A,FALSE,"단축2";#N/A,#N/A,FALSE,"단축3";#N/A,#N/A,FALSE,"장축";#N/A,#N/A,FALSE,"4WD"}</definedName>
    <definedName name="lps" localSheetId="19" hidden="1">{#N/A,#N/A,FALSE,"단축1";#N/A,#N/A,FALSE,"단축2";#N/A,#N/A,FALSE,"단축3";#N/A,#N/A,FALSE,"장축";#N/A,#N/A,FALSE,"4WD"}</definedName>
    <definedName name="lps" localSheetId="20" hidden="1">{#N/A,#N/A,FALSE,"단축1";#N/A,#N/A,FALSE,"단축2";#N/A,#N/A,FALSE,"단축3";#N/A,#N/A,FALSE,"장축";#N/A,#N/A,FALSE,"4WD"}</definedName>
    <definedName name="lps" localSheetId="21" hidden="1">{#N/A,#N/A,FALSE,"단축1";#N/A,#N/A,FALSE,"단축2";#N/A,#N/A,FALSE,"단축3";#N/A,#N/A,FALSE,"장축";#N/A,#N/A,FALSE,"4WD"}</definedName>
    <definedName name="lps" localSheetId="22" hidden="1">{#N/A,#N/A,FALSE,"단축1";#N/A,#N/A,FALSE,"단축2";#N/A,#N/A,FALSE,"단축3";#N/A,#N/A,FALSE,"장축";#N/A,#N/A,FALSE,"4WD"}</definedName>
    <definedName name="lps" localSheetId="23" hidden="1">{#N/A,#N/A,FALSE,"단축1";#N/A,#N/A,FALSE,"단축2";#N/A,#N/A,FALSE,"단축3";#N/A,#N/A,FALSE,"장축";#N/A,#N/A,FALSE,"4WD"}</definedName>
    <definedName name="lps" localSheetId="24" hidden="1">{#N/A,#N/A,FALSE,"단축1";#N/A,#N/A,FALSE,"단축2";#N/A,#N/A,FALSE,"단축3";#N/A,#N/A,FALSE,"장축";#N/A,#N/A,FALSE,"4WD"}</definedName>
    <definedName name="lps" localSheetId="13" hidden="1">{#N/A,#N/A,FALSE,"단축1";#N/A,#N/A,FALSE,"단축2";#N/A,#N/A,FALSE,"단축3";#N/A,#N/A,FALSE,"장축";#N/A,#N/A,FALSE,"4WD"}</definedName>
    <definedName name="lps" localSheetId="17" hidden="1">{#N/A,#N/A,FALSE,"단축1";#N/A,#N/A,FALSE,"단축2";#N/A,#N/A,FALSE,"단축3";#N/A,#N/A,FALSE,"장축";#N/A,#N/A,FALSE,"4WD"}</definedName>
    <definedName name="lps" localSheetId="16" hidden="1">{#N/A,#N/A,FALSE,"단축1";#N/A,#N/A,FALSE,"단축2";#N/A,#N/A,FALSE,"단축3";#N/A,#N/A,FALSE,"장축";#N/A,#N/A,FALSE,"4WD"}</definedName>
    <definedName name="lps" hidden="1">{#N/A,#N/A,FALSE,"단축1";#N/A,#N/A,FALSE,"단축2";#N/A,#N/A,FALSE,"단축3";#N/A,#N/A,FALSE,"장축";#N/A,#N/A,FALSE,"4WD"}</definedName>
    <definedName name="LTL">[23]SPLITLCP!$A$1:$P$4</definedName>
    <definedName name="LUP" localSheetId="15" hidden="1">#REF!</definedName>
    <definedName name="LUP" localSheetId="18" hidden="1">#REF!</definedName>
    <definedName name="LUP" localSheetId="19" hidden="1">#REF!</definedName>
    <definedName name="LUP" localSheetId="20" hidden="1">#REF!</definedName>
    <definedName name="LUP" localSheetId="21" hidden="1">#REF!</definedName>
    <definedName name="LUP" localSheetId="22" hidden="1">#REF!</definedName>
    <definedName name="LUP" localSheetId="23" hidden="1">#REF!</definedName>
    <definedName name="LUP" localSheetId="24" hidden="1">#REF!</definedName>
    <definedName name="LUP" localSheetId="13" hidden="1">#REF!</definedName>
    <definedName name="LUP" localSheetId="17" hidden="1">#REF!</definedName>
    <definedName name="LUP" hidden="1">#REF!</definedName>
    <definedName name="LV02A" localSheetId="13">[7]부하계산서!#REF!</definedName>
    <definedName name="LV02A">[8]부하계산서!#REF!</definedName>
    <definedName name="LV02B" localSheetId="13">[7]부하계산서!#REF!</definedName>
    <definedName name="LV02B">[8]부하계산서!#REF!</definedName>
    <definedName name="LV04A" localSheetId="13">[7]부하계산서!#REF!</definedName>
    <definedName name="LV04A">[8]부하계산서!#REF!</definedName>
    <definedName name="LV04B" localSheetId="13">[7]부하계산서!#REF!</definedName>
    <definedName name="LV04B">[8]부하계산서!#REF!</definedName>
    <definedName name="L옹벽" localSheetId="13">[123]기본일위!$A:$IV</definedName>
    <definedName name="L옹벽">[124]기본일위!$1:$1048576</definedName>
    <definedName name="m" localSheetId="18" hidden="1">'[74]#REF'!$A$1:$A$292</definedName>
    <definedName name="m" localSheetId="19" hidden="1">'[74]#REF'!$A$1:$A$292</definedName>
    <definedName name="m" localSheetId="20" hidden="1">'[74]#REF'!$A$1:$A$292</definedName>
    <definedName name="m" localSheetId="21" hidden="1">'[74]#REF'!$A$1:$A$292</definedName>
    <definedName name="m" localSheetId="22" hidden="1">'[74]#REF'!$A$1:$A$292</definedName>
    <definedName name="m" localSheetId="23" hidden="1">'[74]#REF'!$A$1:$A$292</definedName>
    <definedName name="m" localSheetId="24" hidden="1">'[74]#REF'!$A$1:$A$292</definedName>
    <definedName name="m" localSheetId="13" hidden="1">'[74]#REF'!$A$1:$A$292</definedName>
    <definedName name="M">#REF!</definedName>
    <definedName name="m.Naver" localSheetId="13">#REF!</definedName>
    <definedName name="m.Naver">#REF!</definedName>
    <definedName name="M_1" localSheetId="13">#REF!</definedName>
    <definedName name="M_1">#REF!</definedName>
    <definedName name="M_2">#REF!</definedName>
    <definedName name="M_Drama" localSheetId="17" hidden="1">#REF!</definedName>
    <definedName name="M_Drama" hidden="1">#REF!</definedName>
    <definedName name="maapplmaint">#REF!</definedName>
    <definedName name="MACRO_AREA" localSheetId="13">[33]B!$A$11</definedName>
    <definedName name="MACRO_AREA">[34]B!$A$11</definedName>
    <definedName name="Macro1">[61]!Macro1</definedName>
    <definedName name="Macro2">[61]!Macro2</definedName>
    <definedName name="Mag" localSheetId="13">#REF!</definedName>
    <definedName name="Mag">#REF!</definedName>
    <definedName name="Main" localSheetId="13">#REF!</definedName>
    <definedName name="Main">#REF!</definedName>
    <definedName name="MAIN_COM_소계" localSheetId="13">#REF!</definedName>
    <definedName name="MAIN_COM_소계">#REF!</definedName>
    <definedName name="main_list">#REF!</definedName>
    <definedName name="MAINPART">#REF!</definedName>
    <definedName name="Material_Ex_Rate">'[80]PTN SHP'!$G$1:$G$65536</definedName>
    <definedName name="Material_Price">'[80]PTN SHP'!$Q$1:$Q$65536</definedName>
    <definedName name="MATO" localSheetId="13">#REF!</definedName>
    <definedName name="MATO">#REF!</definedName>
    <definedName name="MaxCost" localSheetId="13">#REF!</definedName>
    <definedName name="MaxCost">#REF!</definedName>
    <definedName name="MaxResult" localSheetId="13">'[125]기본정보 입력'!$O$8</definedName>
    <definedName name="MaxResult">'[126]기본정보 입력'!$O$8</definedName>
    <definedName name="mbc" localSheetId="13">#REF!</definedName>
    <definedName name="mbc">#REF!</definedName>
    <definedName name="MBC_D" localSheetId="15" hidden="1">#REF!</definedName>
    <definedName name="MBC_D" localSheetId="24" hidden="1">#REF!</definedName>
    <definedName name="MBC_D" localSheetId="17" hidden="1">#REF!</definedName>
    <definedName name="MBC_D" hidden="1">#REF!</definedName>
    <definedName name="MBC드라마">#N/A</definedName>
    <definedName name="MBC드라마넷">#N/A</definedName>
    <definedName name="MC">[127]K!$D$1</definedName>
    <definedName name="MC_CHINATOT" localSheetId="13">#REF!</definedName>
    <definedName name="MC_CHINATOT">#REF!</definedName>
    <definedName name="MC_COUNTRY" localSheetId="13">#REF!</definedName>
    <definedName name="MC_COUNTRY">#REF!</definedName>
    <definedName name="MC_HOMY" localSheetId="13">#REF!</definedName>
    <definedName name="MC_HOMY">#REF!</definedName>
    <definedName name="MC_JAPANTOT">#REF!</definedName>
    <definedName name="MC_KOREATOT">#REF!</definedName>
    <definedName name="MC_PHILTOT">#REF!</definedName>
    <definedName name="MC_TEMP_CELL" localSheetId="13">[33]B!$A$19</definedName>
    <definedName name="MC_TEMP_CELL">[34]B!$A$19</definedName>
    <definedName name="MC_THAITOT" localSheetId="13">#REF!</definedName>
    <definedName name="MC_THAITOT">#REF!</definedName>
    <definedName name="MC_TUBE" localSheetId="13">#REF!</definedName>
    <definedName name="MC_TUBE">#REF!</definedName>
    <definedName name="MC_TYPE" localSheetId="13">#REF!</definedName>
    <definedName name="MC_TYPE">#REF!</definedName>
    <definedName name="MC_ULTRA">#REF!</definedName>
    <definedName name="MC_WING">#REF!</definedName>
    <definedName name="MCCEA" localSheetId="13">[7]부하계산서!#REF!</definedName>
    <definedName name="MCCEA">[8]부하계산서!#REF!</definedName>
    <definedName name="MCCEB" localSheetId="13">[7]부하계산서!#REF!</definedName>
    <definedName name="MCCEB">[8]부하계산서!#REF!</definedName>
    <definedName name="MCCF" localSheetId="13">[7]부하계산서!#REF!</definedName>
    <definedName name="MCCF">[8]부하계산서!#REF!</definedName>
    <definedName name="MCCN" localSheetId="13">'[5]부하(성남)'!#REF!</definedName>
    <definedName name="MCCN">'[6]부하(성남)'!#REF!</definedName>
    <definedName name="MCCP" localSheetId="13">[7]부하계산서!#REF!</definedName>
    <definedName name="MCCP">[8]부하계산서!#REF!</definedName>
    <definedName name="MCCS" localSheetId="13">[7]부하계산서!#REF!</definedName>
    <definedName name="MCCS">[8]부하계산서!#REF!</definedName>
    <definedName name="MD_help">"Obiekt 157"</definedName>
    <definedName name="MDL">[128]sheet1!$A$1:$A$65536</definedName>
    <definedName name="MDL_2013" localSheetId="13">#REF!</definedName>
    <definedName name="MDL_2013">#REF!</definedName>
    <definedName name="MDL_Billing_Actual_2013_1H_HQ" localSheetId="13">'[52]MDL 2013'!$J$47</definedName>
    <definedName name="MDL_Billing_Actual_2013_1H_HQ">'[53]MDL 2013'!$J$47</definedName>
    <definedName name="MDL_Billing_Actual_2013_1H_L" localSheetId="13">'[52]MDL 2013'!$J$48</definedName>
    <definedName name="MDL_Billing_Actual_2013_1H_L">'[53]MDL 2013'!$J$48</definedName>
    <definedName name="MDL_Billing_Actual_2013_2H_HQ" localSheetId="13">'[52]MDL 2013'!$M$47</definedName>
    <definedName name="MDL_Billing_Actual_2013_2H_HQ">'[53]MDL 2013'!$M$47</definedName>
    <definedName name="MDL_Billing_Actual_2013_2H_L" localSheetId="13">'[52]MDL 2013'!$M$48</definedName>
    <definedName name="MDL_Billing_Actual_2013_2H_L">'[53]MDL 2013'!$M$48</definedName>
    <definedName name="MDL_Billing_Actual_201301" localSheetId="13">'[52]MDL 2013'!$P$49</definedName>
    <definedName name="MDL_Billing_Actual_201301">'[53]MDL 2013'!$P$49</definedName>
    <definedName name="MDL_Billing_Actual_201301_HQ" localSheetId="13">'[52]MDL 2013'!$P$47</definedName>
    <definedName name="MDL_Billing_Actual_201301_HQ">'[53]MDL 2013'!$P$47</definedName>
    <definedName name="MDL_Billing_Actual_201301_L" localSheetId="13">'[52]MDL 2013'!$P$48</definedName>
    <definedName name="MDL_Billing_Actual_201301_L">'[53]MDL 2013'!$P$48</definedName>
    <definedName name="MDL_Billing_Actual_201302" localSheetId="13">'[52]MDL 2013'!$S$49</definedName>
    <definedName name="MDL_Billing_Actual_201302">'[53]MDL 2013'!$S$49</definedName>
    <definedName name="MDL_Billing_Actual_201302_HQ" localSheetId="13">'[52]MDL 2013'!$S$47</definedName>
    <definedName name="MDL_Billing_Actual_201302_HQ">'[53]MDL 2013'!$S$47</definedName>
    <definedName name="MDL_Billing_Actual_201302_L" localSheetId="13">'[52]MDL 2013'!$S$48</definedName>
    <definedName name="MDL_Billing_Actual_201302_L">'[53]MDL 2013'!$S$48</definedName>
    <definedName name="MDL_Billing_Actual_201303_HQ" localSheetId="13">'[52]MDL 2013'!$V$47</definedName>
    <definedName name="MDL_Billing_Actual_201303_HQ">'[53]MDL 2013'!$V$47</definedName>
    <definedName name="MDL_Billing_Actual_201303_L" localSheetId="13">'[52]MDL 2013'!$V$48</definedName>
    <definedName name="MDL_Billing_Actual_201303_L">'[53]MDL 2013'!$V$48</definedName>
    <definedName name="MDL_Billing_Actual_201304_HQ" localSheetId="13">'[52]MDL 2013'!$Y$47</definedName>
    <definedName name="MDL_Billing_Actual_201304_HQ">'[53]MDL 2013'!$Y$47</definedName>
    <definedName name="MDL_Billing_Actual_201304_L" localSheetId="13">'[52]MDL 2013'!$Y$48</definedName>
    <definedName name="MDL_Billing_Actual_201304_L">'[53]MDL 2013'!$Y$48</definedName>
    <definedName name="MDL_Billing_Actual_201305_HQ" localSheetId="13">'[52]MDL 2013'!$AB$47</definedName>
    <definedName name="MDL_Billing_Actual_201305_HQ">'[53]MDL 2013'!$AB$47</definedName>
    <definedName name="MDL_Billing_Actual_201305_L" localSheetId="13">'[52]MDL 2013'!$AB$48</definedName>
    <definedName name="MDL_Billing_Actual_201305_L">'[53]MDL 2013'!$AB$48</definedName>
    <definedName name="MDL_Billing_Actual_201307_HQ" localSheetId="13">'[52]MDL 2013'!$AH$47</definedName>
    <definedName name="MDL_Billing_Actual_201307_HQ">'[53]MDL 2013'!$AH$47</definedName>
    <definedName name="MDL_Billing_Actual_201307_L" localSheetId="13">'[52]MDL 2013'!$AH$48</definedName>
    <definedName name="MDL_Billing_Actual_201307_L">'[53]MDL 2013'!$AH$48</definedName>
    <definedName name="MDL_Billing_Actual_201308_HQ" localSheetId="13">'[52]MDL 2013'!$AK$47</definedName>
    <definedName name="MDL_Billing_Actual_201308_HQ">'[53]MDL 2013'!$AK$47</definedName>
    <definedName name="MDL_Billing_Actual_201308_L" localSheetId="13">'[52]MDL 2013'!$AK$48</definedName>
    <definedName name="MDL_Billing_Actual_201308_L">'[53]MDL 2013'!$AK$48</definedName>
    <definedName name="MDL_Billing_Actual_201401" localSheetId="13">'[52]Actual &amp; Forecast MDL'!$U$36</definedName>
    <definedName name="MDL_Billing_Actual_201401">'[53]Actual &amp; Forecast MDL'!$U$36</definedName>
    <definedName name="MDL_Billing_Actual_201401_HQ" localSheetId="13">'[52]Actual &amp; Forecast MDL'!$U$34</definedName>
    <definedName name="MDL_Billing_Actual_201401_HQ">'[53]Actual &amp; Forecast MDL'!$U$34</definedName>
    <definedName name="MDL_Billing_Actual_201401_L" localSheetId="13">'[52]Actual &amp; Forecast MDL'!$U$35</definedName>
    <definedName name="MDL_Billing_Actual_201401_L">'[53]Actual &amp; Forecast MDL'!$U$35</definedName>
    <definedName name="MDL_Billing_Actual_201402" localSheetId="13">'[52]Actual &amp; Forecast MDL'!$X$36</definedName>
    <definedName name="MDL_Billing_Actual_201402">'[53]Actual &amp; Forecast MDL'!$X$36</definedName>
    <definedName name="MDL_Billing_Actual_201402_HQ" localSheetId="13">'[52]Actual &amp; Forecast MDL'!$X$34</definedName>
    <definedName name="MDL_Billing_Actual_201402_HQ">'[53]Actual &amp; Forecast MDL'!$X$34</definedName>
    <definedName name="MDL_Billing_Actual_201402_L" localSheetId="13">'[52]Actual &amp; Forecast MDL'!$X$35</definedName>
    <definedName name="MDL_Billing_Actual_201402_L">'[53]Actual &amp; Forecast MDL'!$X$35</definedName>
    <definedName name="MDL_Billing_Actual_201403_HQ" localSheetId="13">'[52]Actual &amp; Forecast MDL'!$AA$34</definedName>
    <definedName name="MDL_Billing_Actual_201403_HQ">'[53]Actual &amp; Forecast MDL'!$AA$34</definedName>
    <definedName name="MDL_Billing_Actual_201403_L" localSheetId="13">'[52]Actual &amp; Forecast MDL'!$AA$35</definedName>
    <definedName name="MDL_Billing_Actual_201403_L">'[53]Actual &amp; Forecast MDL'!$AA$35</definedName>
    <definedName name="MDL_Billing_Actual_201404_HQ" localSheetId="13">'[52]Actual &amp; Forecast MDL'!$AD$34</definedName>
    <definedName name="MDL_Billing_Actual_201404_HQ">'[53]Actual &amp; Forecast MDL'!$AD$34</definedName>
    <definedName name="MDL_Billing_Actual_201404_L" localSheetId="13">'[52]Actual &amp; Forecast MDL'!$AD$35</definedName>
    <definedName name="MDL_Billing_Actual_201404_L">'[53]Actual &amp; Forecast MDL'!$AD$35</definedName>
    <definedName name="MDL_Billing_Plan_2014_1H_HQ" localSheetId="13">'[52]Plan MDL'!$F$32</definedName>
    <definedName name="MDL_Billing_Plan_2014_1H_HQ">'[53]Plan MDL'!$F$32</definedName>
    <definedName name="MDL_Billing_Plan_2014_1H_L" localSheetId="13">'[52]Plan MDL'!$F$33</definedName>
    <definedName name="MDL_Billing_Plan_2014_1H_L">'[53]Plan MDL'!$F$33</definedName>
    <definedName name="MDL_Billing_Plan_2014_2H_HQ" localSheetId="13">'[52]Plan MDL'!$I$32</definedName>
    <definedName name="MDL_Billing_Plan_2014_2H_HQ">'[53]Plan MDL'!$I$32</definedName>
    <definedName name="MDL_Billing_Plan_2014_2H_L" localSheetId="13">'[52]Plan MDL'!$I$33</definedName>
    <definedName name="MDL_Billing_Plan_2014_2H_L">'[53]Plan MDL'!$I$33</definedName>
    <definedName name="MDL_Billing_Plan_201401" localSheetId="13">'[52]Plan MDL'!$L$34</definedName>
    <definedName name="MDL_Billing_Plan_201401">'[53]Plan MDL'!$L$34</definedName>
    <definedName name="MDL_Billing_Plan_201401_HQ" localSheetId="13">'[52]Plan MDL'!$L$32</definedName>
    <definedName name="MDL_Billing_Plan_201401_HQ">'[53]Plan MDL'!$L$32</definedName>
    <definedName name="MDL_Billing_Plan_201401_L" localSheetId="13">'[52]Plan MDL'!$L$33</definedName>
    <definedName name="MDL_Billing_Plan_201401_L">'[53]Plan MDL'!$L$33</definedName>
    <definedName name="MDL_Billing_Plan_201402" localSheetId="13">'[52]Plan MDL'!$O$34</definedName>
    <definedName name="MDL_Billing_Plan_201402">'[53]Plan MDL'!$O$34</definedName>
    <definedName name="MDL_Billing_Plan_201402_HQ" localSheetId="13">'[52]Plan MDL'!$O$32</definedName>
    <definedName name="MDL_Billing_Plan_201402_HQ">'[53]Plan MDL'!$O$32</definedName>
    <definedName name="MDL_Billing_Plan_201402_L" localSheetId="13">'[52]Plan MDL'!$O$33</definedName>
    <definedName name="MDL_Billing_Plan_201402_L">'[53]Plan MDL'!$O$33</definedName>
    <definedName name="MDL_Billing_Plan_201403_HQ" localSheetId="13">'[52]Plan MDL'!$R$32</definedName>
    <definedName name="MDL_Billing_Plan_201403_HQ">'[53]Plan MDL'!$R$32</definedName>
    <definedName name="MDL_Billing_Plan_201403_L" localSheetId="13">'[52]Plan MDL'!$R$33</definedName>
    <definedName name="MDL_Billing_Plan_201403_L">'[53]Plan MDL'!$R$33</definedName>
    <definedName name="MDL_Billing_Plan_201404_HQ" localSheetId="13">'[52]Plan MDL'!$U$32</definedName>
    <definedName name="MDL_Billing_Plan_201404_HQ">'[53]Plan MDL'!$U$32</definedName>
    <definedName name="MDL_Billing_Plan_201404_L" localSheetId="13">'[52]Plan MDL'!$U$33</definedName>
    <definedName name="MDL_Billing_Plan_201404_L">'[53]Plan MDL'!$U$33</definedName>
    <definedName name="MDL_Billing_Plan_201405_HQ" localSheetId="13">'[52]Plan MDL'!$X$32</definedName>
    <definedName name="MDL_Billing_Plan_201405_HQ">'[53]Plan MDL'!$X$32</definedName>
    <definedName name="MDL_Billing_Plan_201405_L" localSheetId="13">'[52]Plan MDL'!$X$33</definedName>
    <definedName name="MDL_Billing_Plan_201405_L">'[53]Plan MDL'!$X$33</definedName>
    <definedName name="MDL_Billing_Plan_201407_HQ" localSheetId="13">'[52]Plan MDL'!$AD$32</definedName>
    <definedName name="MDL_Billing_Plan_201407_HQ">'[53]Plan MDL'!$AD$32</definedName>
    <definedName name="MDL_Billing_Plan_201407_L" localSheetId="13">'[52]Plan MDL'!$AD$33</definedName>
    <definedName name="MDL_Billing_Plan_201407_L">'[53]Plan MDL'!$AD$33</definedName>
    <definedName name="MDL_Billing_Plan_201408_HQ" localSheetId="13">'[52]Plan MDL'!$AG$32</definedName>
    <definedName name="MDL_Billing_Plan_201408_HQ">'[53]Plan MDL'!$AG$32</definedName>
    <definedName name="MDL_Billing_Plan_201408_L" localSheetId="13">'[52]Plan MDL'!$AG$33</definedName>
    <definedName name="MDL_Billing_Plan_201408_L">'[53]Plan MDL'!$AG$33</definedName>
    <definedName name="MDL_Billing_Target_Midtotal_HQ" localSheetId="13">'[52]Fcst 2014'!$O$30</definedName>
    <definedName name="MDL_Billing_Target_Midtotal_HQ">'[53]Fcst 2014'!$O$30</definedName>
    <definedName name="MDL_Billing_Target_Midtotal_L" localSheetId="13">'[52]Fcst 2014'!$O$31</definedName>
    <definedName name="MDL_Billing_Target_Midtotal_L">'[53]Fcst 2014'!$O$31</definedName>
    <definedName name="MDL_Billing_Target_Total_HQ" localSheetId="13">'[52]Fcst 2014'!$N$30</definedName>
    <definedName name="MDL_Billing_Target_Total_HQ">'[53]Fcst 2014'!$N$30</definedName>
    <definedName name="MDL_Billing_Target_Total_L" localSheetId="13">'[52]Fcst 2014'!$N$31</definedName>
    <definedName name="MDL_Billing_Target_Total_L">'[53]Fcst 2014'!$N$31</definedName>
    <definedName name="MDL_EBIT_Actual_201301" localSheetId="13">'[52]MDL 2013'!$Q$54</definedName>
    <definedName name="MDL_EBIT_Actual_201301">'[53]MDL 2013'!$Q$54</definedName>
    <definedName name="MDL_EBIT_Actual_201302" localSheetId="13">'[52]MDL 2013'!$T$54</definedName>
    <definedName name="MDL_EBIT_Actual_201302">'[53]MDL 2013'!$T$54</definedName>
    <definedName name="MDL_EBIT_Actual_201401" localSheetId="13">'[52]Actual &amp; Forecast MDL'!$V$44</definedName>
    <definedName name="MDL_EBIT_Actual_201401">'[53]Actual &amp; Forecast MDL'!$V$44</definedName>
    <definedName name="MDL_EBIT_Actual_201402" localSheetId="13">'[52]Actual &amp; Forecast MDL'!$Y$44</definedName>
    <definedName name="MDL_EBIT_Actual_201402">'[53]Actual &amp; Forecast MDL'!$Y$44</definedName>
    <definedName name="MDL_EBIT_Plan_201401" localSheetId="13">'[52]Plan MDL'!$M$45</definedName>
    <definedName name="MDL_EBIT_Plan_201401">'[53]Plan MDL'!$M$45</definedName>
    <definedName name="MDL_EBIT_Plan_201402" localSheetId="13">'[52]Plan MDL'!$P$45</definedName>
    <definedName name="MDL_EBIT_Plan_201402">'[53]Plan MDL'!$P$45</definedName>
    <definedName name="MDL_Expats_Actual_201302" localSheetId="13">'[52]MDL 2013'!$T$56</definedName>
    <definedName name="MDL_Expats_Actual_201302">'[53]MDL 2013'!$T$56</definedName>
    <definedName name="MDL_Expats_Actual_201304" localSheetId="13">'[52]MDL 2013'!$Z$56</definedName>
    <definedName name="MDL_Expats_Actual_201304">'[53]MDL 2013'!$Z$56</definedName>
    <definedName name="MDL_Expats_Actual_201305" localSheetId="13">'[52]MDL 2013'!$AC$56</definedName>
    <definedName name="MDL_Expats_Actual_201305">'[53]MDL 2013'!$AC$56</definedName>
    <definedName name="MDL_Expats_Actual_201308" localSheetId="13">'[52]MDL 2013'!$AL$56</definedName>
    <definedName name="MDL_Expats_Actual_201308">'[53]MDL 2013'!$AL$56</definedName>
    <definedName name="MDL_Expats_Actual_201312" localSheetId="13">'[52]MDL 2013'!$AX$56</definedName>
    <definedName name="MDL_Expats_Actual_201312">'[53]MDL 2013'!$AX$56</definedName>
    <definedName name="MDL_Expats_Actual_201402" localSheetId="13">'[52]Actual &amp; Forecast MDL'!$Y$46</definedName>
    <definedName name="MDL_Expats_Actual_201402">'[53]Actual &amp; Forecast MDL'!$Y$46</definedName>
    <definedName name="MDL_Expats_Actual_201404" localSheetId="13">'[52]Actual &amp; Forecast MDL'!$AE$46</definedName>
    <definedName name="MDL_Expats_Actual_201404">'[53]Actual &amp; Forecast MDL'!$AE$46</definedName>
    <definedName name="MDL_Expats_Plan_201402" localSheetId="13">'[52]Plan MDL'!$P$47</definedName>
    <definedName name="MDL_Expats_Plan_201402">'[53]Plan MDL'!$P$47</definedName>
    <definedName name="MDL_Expats_Plan_201404" localSheetId="13">'[52]Plan MDL'!$V$47</definedName>
    <definedName name="MDL_Expats_Plan_201404">'[53]Plan MDL'!$V$47</definedName>
    <definedName name="MDL_Expats_Plan_201405" localSheetId="13">'[52]Plan MDL'!$Y$47</definedName>
    <definedName name="MDL_Expats_Plan_201405">'[53]Plan MDL'!$Y$47</definedName>
    <definedName name="MDL_Expats_Plan_201408" localSheetId="13">'[52]Plan MDL'!$AH$47</definedName>
    <definedName name="MDL_Expats_Plan_201408">'[53]Plan MDL'!$AH$47</definedName>
    <definedName name="MDL_Expats_Plan_2H" localSheetId="13">'[52]Plan MDL'!$J$47</definedName>
    <definedName name="MDL_Expats_Plan_2H">'[53]Plan MDL'!$J$47</definedName>
    <definedName name="MDL_Expats_Target_Midtotal" localSheetId="13">'[52]Fcst 2014'!$O$45</definedName>
    <definedName name="MDL_Expats_Target_Midtotal">'[53]Fcst 2014'!$O$45</definedName>
    <definedName name="MDL_Expats_Target_Total" localSheetId="13">'[52]Fcst 2014'!$N$45</definedName>
    <definedName name="MDL_Expats_Target_Total">'[53]Fcst 2014'!$N$45</definedName>
    <definedName name="MDL_Expense_Actual_2013_1H" localSheetId="13">'[52]MDL 2013'!$K$52</definedName>
    <definedName name="MDL_Expense_Actual_2013_1H">'[53]MDL 2013'!$K$52</definedName>
    <definedName name="MDL_Expense_Actual_2013_2H" localSheetId="13">'[52]MDL 2013'!$N$52</definedName>
    <definedName name="MDL_Expense_Actual_2013_2H">'[53]MDL 2013'!$N$52</definedName>
    <definedName name="MDL_Expense_Actual_201301" localSheetId="13">'[52]MDL 2013'!$Q$52</definedName>
    <definedName name="MDL_Expense_Actual_201301">'[53]MDL 2013'!$Q$52</definedName>
    <definedName name="MDL_Expense_Actual_201302" localSheetId="13">'[52]MDL 2013'!$T$52</definedName>
    <definedName name="MDL_Expense_Actual_201302">'[53]MDL 2013'!$T$52</definedName>
    <definedName name="MDL_Expense_Actual_201303" localSheetId="13">'[52]MDL 2013'!$W$52</definedName>
    <definedName name="MDL_Expense_Actual_201303">'[53]MDL 2013'!$W$52</definedName>
    <definedName name="MDL_Expense_Actual_201304" localSheetId="13">'[52]MDL 2013'!$Z$52</definedName>
    <definedName name="MDL_Expense_Actual_201304">'[53]MDL 2013'!$Z$52</definedName>
    <definedName name="MDL_Expense_Actual_201305" localSheetId="13">'[52]MDL 2013'!$AC$52</definedName>
    <definedName name="MDL_Expense_Actual_201305">'[53]MDL 2013'!$AC$52</definedName>
    <definedName name="MDL_Expense_Actual_201307" localSheetId="13">'[52]MDL 2013'!$AI$52</definedName>
    <definedName name="MDL_Expense_Actual_201307">'[53]MDL 2013'!$AI$52</definedName>
    <definedName name="MDL_Expense_Actual_201308" localSheetId="13">'[52]MDL 2013'!$AL$52</definedName>
    <definedName name="MDL_Expense_Actual_201308">'[53]MDL 2013'!$AL$52</definedName>
    <definedName name="MDL_Expense_Actual_201401" localSheetId="13">'[52]Actual &amp; Forecast MDL'!$V$41</definedName>
    <definedName name="MDL_Expense_Actual_201401">'[53]Actual &amp; Forecast MDL'!$V$41</definedName>
    <definedName name="MDL_Expense_Actual_201402" localSheetId="13">'[52]Actual &amp; Forecast MDL'!$Y$41</definedName>
    <definedName name="MDL_Expense_Actual_201402">'[53]Actual &amp; Forecast MDL'!$Y$41</definedName>
    <definedName name="MDL_Expense_Actual_201403" localSheetId="13">'[52]Actual &amp; Forecast MDL'!$AB$41</definedName>
    <definedName name="MDL_Expense_Actual_201403">'[53]Actual &amp; Forecast MDL'!$AB$41</definedName>
    <definedName name="MDL_Expense_Actual_201404" localSheetId="13">'[52]Actual &amp; Forecast MDL'!$AE$41</definedName>
    <definedName name="MDL_Expense_Actual_201404">'[53]Actual &amp; Forecast MDL'!$AE$41</definedName>
    <definedName name="MDL_Expense_Plan_1H" localSheetId="13">'[52]Plan MDL'!$G$42</definedName>
    <definedName name="MDL_Expense_Plan_1H">'[53]Plan MDL'!$G$42</definedName>
    <definedName name="MDL_Expense_Plan_201401" localSheetId="13">'[52]Plan MDL'!$M$42</definedName>
    <definedName name="MDL_Expense_Plan_201401">'[53]Plan MDL'!$M$42</definedName>
    <definedName name="MDL_Expense_Plan_201402" localSheetId="13">'[52]Plan MDL'!$P$42</definedName>
    <definedName name="MDL_Expense_Plan_201402">'[53]Plan MDL'!$P$42</definedName>
    <definedName name="MDL_Expense_Plan_201403" localSheetId="13">'[52]Plan MDL'!$S$42</definedName>
    <definedName name="MDL_Expense_Plan_201403">'[53]Plan MDL'!$S$42</definedName>
    <definedName name="MDL_Expense_Plan_201404" localSheetId="13">'[52]Plan MDL'!$V$42</definedName>
    <definedName name="MDL_Expense_Plan_201404">'[53]Plan MDL'!$V$42</definedName>
    <definedName name="MDL_Expense_Plan_201405" localSheetId="13">'[52]Plan MDL'!$Y$42</definedName>
    <definedName name="MDL_Expense_Plan_201405">'[53]Plan MDL'!$Y$42</definedName>
    <definedName name="MDL_Expense_Plan_201407" localSheetId="13">'[52]Plan MDL'!$AE$42</definedName>
    <definedName name="MDL_Expense_Plan_201407">'[53]Plan MDL'!$AE$42</definedName>
    <definedName name="MDL_Expense_Plan_201408" localSheetId="13">'[52]Plan MDL'!$AH$42</definedName>
    <definedName name="MDL_Expense_Plan_201408">'[53]Plan MDL'!$AH$42</definedName>
    <definedName name="MDL_Expense_Plan_2H" localSheetId="13">'[52]Plan MDL'!$J$42</definedName>
    <definedName name="MDL_Expense_Plan_2H">'[53]Plan MDL'!$J$42</definedName>
    <definedName name="MDL_Expense_Target_Midtotal" localSheetId="13">'[52]Fcst 2014'!$O$40</definedName>
    <definedName name="MDL_Expense_Target_Midtotal">'[53]Fcst 2014'!$O$40</definedName>
    <definedName name="MDL_Expense_Target_Total" localSheetId="13">'[52]Fcst 2014'!$N$40</definedName>
    <definedName name="MDL_Expense_Target_Total">'[53]Fcst 2014'!$N$40</definedName>
    <definedName name="MDL_NonoperatingIncome_Actual_2013_1H" localSheetId="13">'[52]MDL 2013'!$K$53</definedName>
    <definedName name="MDL_NonoperatingIncome_Actual_2013_1H">'[53]MDL 2013'!$K$53</definedName>
    <definedName name="MDL_NonoperatingIncome_Actual_2013_2H" localSheetId="13">'[52]MDL 2013'!$N$53</definedName>
    <definedName name="MDL_NonoperatingIncome_Actual_2013_2H">'[53]MDL 2013'!$N$53</definedName>
    <definedName name="MDL_Nonoperatingincome_Actual_201301" localSheetId="13">'[52]MDL 2013'!$Q$53</definedName>
    <definedName name="MDL_Nonoperatingincome_Actual_201301">'[53]MDL 2013'!$Q$53</definedName>
    <definedName name="MDL_Nonoperatingincome_Actual_201302" localSheetId="13">'[52]MDL 2013'!$T$53</definedName>
    <definedName name="MDL_Nonoperatingincome_Actual_201302">'[53]MDL 2013'!$T$53</definedName>
    <definedName name="MDL_Nonoperatingincome_Actual_201303" localSheetId="13">'[52]MDL 2013'!$W$53</definedName>
    <definedName name="MDL_Nonoperatingincome_Actual_201303">'[53]MDL 2013'!$W$53</definedName>
    <definedName name="MDL_Nonoperatingincome_Actual_201304" localSheetId="13">'[52]MDL 2013'!$Z$53</definedName>
    <definedName name="MDL_Nonoperatingincome_Actual_201304">'[53]MDL 2013'!$Z$53</definedName>
    <definedName name="MDL_Nonoperatingincome_Actual_201305" localSheetId="13">'[52]MDL 2013'!$AC$53</definedName>
    <definedName name="MDL_Nonoperatingincome_Actual_201305">'[53]MDL 2013'!$AC$53</definedName>
    <definedName name="MDL_Nonoperatingincome_Actual_201307" localSheetId="13">'[52]MDL 2013'!$AI$53</definedName>
    <definedName name="MDL_Nonoperatingincome_Actual_201307">'[53]MDL 2013'!$AI$53</definedName>
    <definedName name="MDL_Nonoperatingincome_Actual_201308" localSheetId="13">'[52]MDL 2013'!$AL$53</definedName>
    <definedName name="MDL_Nonoperatingincome_Actual_201308">'[53]MDL 2013'!$AL$53</definedName>
    <definedName name="MDL_NonOperatingIncome_Actual_201401" localSheetId="13">'[52]Actual &amp; Forecast MDL'!$V$43</definedName>
    <definedName name="MDL_NonOperatingIncome_Actual_201401">'[53]Actual &amp; Forecast MDL'!$V$43</definedName>
    <definedName name="MDL_NonOperatingIncome_Actual_201402" localSheetId="13">'[52]Actual &amp; Forecast MDL'!$Y$43</definedName>
    <definedName name="MDL_NonOperatingIncome_Actual_201402">'[53]Actual &amp; Forecast MDL'!$Y$43</definedName>
    <definedName name="MDL_NonOperatingIncome_Actual_201403" localSheetId="13">'[52]Actual &amp; Forecast MDL'!$AB$43</definedName>
    <definedName name="MDL_NonOperatingIncome_Actual_201403">'[53]Actual &amp; Forecast MDL'!$AB$43</definedName>
    <definedName name="MDL_NonOperatingIncome_Actual_201404" localSheetId="13">'[52]Actual &amp; Forecast MDL'!$AE$43</definedName>
    <definedName name="MDL_NonOperatingIncome_Actual_201404">'[53]Actual &amp; Forecast MDL'!$AE$43</definedName>
    <definedName name="MDL_Nonoperatingincome_Plan_1H" localSheetId="13">'[52]Plan MDL'!$G$44</definedName>
    <definedName name="MDL_Nonoperatingincome_Plan_1H">'[53]Plan MDL'!$G$44</definedName>
    <definedName name="MDL_Nonoperatingincome_Plan_201407" localSheetId="13">'[52]Plan MDL'!$AE$44</definedName>
    <definedName name="MDL_Nonoperatingincome_Plan_201407">'[53]Plan MDL'!$AE$44</definedName>
    <definedName name="MDL_Nonoperatingincome_Plan_201408" localSheetId="13">'[52]Plan MDL'!$AH$44</definedName>
    <definedName name="MDL_Nonoperatingincome_Plan_201408">'[53]Plan MDL'!$AH$44</definedName>
    <definedName name="MDL_NonoperatingIncome_Target_Midtotal" localSheetId="13">'[52]Fcst 2014'!$O$43</definedName>
    <definedName name="MDL_NonoperatingIncome_Target_Midtotal">'[53]Fcst 2014'!$O$43</definedName>
    <definedName name="MDL_NonoperatingIncome_Target_Total" localSheetId="13">'[52]Fcst 2014'!$N$43</definedName>
    <definedName name="MDL_NonoperatingIncome_Target_Total">'[53]Fcst 2014'!$N$43</definedName>
    <definedName name="MDL_Reg_Actual_201302" localSheetId="13">'[52]MDL 2013'!$T$57</definedName>
    <definedName name="MDL_Reg_Actual_201302">'[53]MDL 2013'!$T$57</definedName>
    <definedName name="MDL_Reg_Actual_201304" localSheetId="13">'[52]MDL 2013'!$Z$57</definedName>
    <definedName name="MDL_Reg_Actual_201304">'[53]MDL 2013'!$Z$57</definedName>
    <definedName name="MDL_Reg_Actual_201305" localSheetId="13">'[52]MDL 2013'!$AC$57</definedName>
    <definedName name="MDL_Reg_Actual_201305">'[53]MDL 2013'!$AC$57</definedName>
    <definedName name="MDL_Reg_Actual_201308" localSheetId="13">'[52]MDL 2013'!$AL$57</definedName>
    <definedName name="MDL_Reg_Actual_201308">'[53]MDL 2013'!$AL$57</definedName>
    <definedName name="MDL_Reg_Actual_201312" localSheetId="13">'[52]MDL 2013'!$AX$57</definedName>
    <definedName name="MDL_Reg_Actual_201312">'[53]MDL 2013'!$AX$57</definedName>
    <definedName name="MDL_Reg_Actual_201402" localSheetId="13">'[52]Actual &amp; Forecast MDL'!$Y$47</definedName>
    <definedName name="MDL_Reg_Actual_201402">'[53]Actual &amp; Forecast MDL'!$Y$47</definedName>
    <definedName name="MDL_Reg_Actual_201404" localSheetId="13">'[52]Actual &amp; Forecast MDL'!$AE$47</definedName>
    <definedName name="MDL_Reg_Actual_201404">'[53]Actual &amp; Forecast MDL'!$AE$47</definedName>
    <definedName name="MDL_Reg_Plan_201402" localSheetId="13">'[52]Plan MDL'!$P$48</definedName>
    <definedName name="MDL_Reg_Plan_201402">'[53]Plan MDL'!$P$48</definedName>
    <definedName name="MDL_Reg_Plan_201404" localSheetId="13">'[52]Plan MDL'!$V$48</definedName>
    <definedName name="MDL_Reg_Plan_201404">'[53]Plan MDL'!$V$48</definedName>
    <definedName name="MDL_Reg_Plan_201405" localSheetId="13">'[52]Plan MDL'!$Y$48</definedName>
    <definedName name="MDL_Reg_Plan_201405">'[53]Plan MDL'!$Y$48</definedName>
    <definedName name="MDL_Reg_Plan_201408" localSheetId="13">'[52]Plan MDL'!$AH$48</definedName>
    <definedName name="MDL_Reg_Plan_201408">'[53]Plan MDL'!$AH$48</definedName>
    <definedName name="MDL_Reg_Plan_2H" localSheetId="13">'[52]Plan MDL'!$J$48</definedName>
    <definedName name="MDL_Reg_Plan_2H">'[53]Plan MDL'!$J$48</definedName>
    <definedName name="MDL_Reg_Target_Midtotal" localSheetId="13">'[52]Fcst 2014'!$O$46</definedName>
    <definedName name="MDL_Reg_Target_Midtotal">'[53]Fcst 2014'!$O$46</definedName>
    <definedName name="MDL_Reg_Target_Total" localSheetId="13">'[52]Fcst 2014'!$N$46</definedName>
    <definedName name="MDL_Reg_Target_Total">'[53]Fcst 2014'!$N$46</definedName>
    <definedName name="MDL_revenue_Actual_2013_1H_HQ" localSheetId="13">'[52]MDL 2013'!$K$47</definedName>
    <definedName name="MDL_revenue_Actual_2013_1H_HQ">'[53]MDL 2013'!$K$47</definedName>
    <definedName name="MDL_revenue_Actual_2013_1H_L" localSheetId="13">'[52]MDL 2013'!$K$48</definedName>
    <definedName name="MDL_revenue_Actual_2013_1H_L">'[53]MDL 2013'!$K$48</definedName>
    <definedName name="MDL_Revenue_Actual_2013_2H_HQ" localSheetId="13">'[52]MDL 2013'!$N$47</definedName>
    <definedName name="MDL_Revenue_Actual_2013_2H_HQ">'[53]MDL 2013'!$N$47</definedName>
    <definedName name="MDL_Revenue_Actual_2013_2H_L" localSheetId="13">'[52]MDL 2013'!$N$48</definedName>
    <definedName name="MDL_Revenue_Actual_2013_2H_L">'[53]MDL 2013'!$N$48</definedName>
    <definedName name="MDL_Revenue_Actual_201301_HQ" localSheetId="13">'[52]MDL 2013'!$Q$47</definedName>
    <definedName name="MDL_Revenue_Actual_201301_HQ">'[53]MDL 2013'!$Q$47</definedName>
    <definedName name="MDL_Revenue_Actual_201301_L" localSheetId="13">'[52]MDL 2013'!$Q$48</definedName>
    <definedName name="MDL_Revenue_Actual_201301_L">'[53]MDL 2013'!$Q$48</definedName>
    <definedName name="MDL_Revenue_Actual_201302_HQ" localSheetId="13">'[52]MDL 2013'!$T$47</definedName>
    <definedName name="MDL_Revenue_Actual_201302_HQ">'[53]MDL 2013'!$T$47</definedName>
    <definedName name="MDL_Revenue_Actual_201302_L" localSheetId="13">'[52]MDL 2013'!$T$48</definedName>
    <definedName name="MDL_Revenue_Actual_201302_L">'[53]MDL 2013'!$T$48</definedName>
    <definedName name="MDL_Revenue_Actual_201303_HQ" localSheetId="13">'[52]MDL 2013'!$W$47</definedName>
    <definedName name="MDL_Revenue_Actual_201303_HQ">'[53]MDL 2013'!$W$47</definedName>
    <definedName name="MDL_Revenue_Actual_201303_L" localSheetId="13">'[52]MDL 2013'!$W$48</definedName>
    <definedName name="MDL_Revenue_Actual_201303_L">'[53]MDL 2013'!$W$48</definedName>
    <definedName name="MDL_Revenue_Actual_201304_HQ" localSheetId="13">'[52]MDL 2013'!$Z$47</definedName>
    <definedName name="MDL_Revenue_Actual_201304_HQ">'[53]MDL 2013'!$Z$47</definedName>
    <definedName name="MDL_Revenue_Actual_201304_L" localSheetId="13">'[52]MDL 2013'!$Z$48</definedName>
    <definedName name="MDL_Revenue_Actual_201304_L">'[53]MDL 2013'!$Z$48</definedName>
    <definedName name="MDL_Revenue_Actual_201305_HQ" localSheetId="13">'[52]MDL 2013'!$AC$47</definedName>
    <definedName name="MDL_Revenue_Actual_201305_HQ">'[53]MDL 2013'!$AC$47</definedName>
    <definedName name="MDL_Revenue_Actual_201305_L" localSheetId="13">'[52]MDL 2013'!$AC$48</definedName>
    <definedName name="MDL_Revenue_Actual_201305_L">'[53]MDL 2013'!$AC$48</definedName>
    <definedName name="MDL_Revenue_Actual_201307_HQ" localSheetId="13">'[52]MDL 2013'!$AI$47</definedName>
    <definedName name="MDL_Revenue_Actual_201307_HQ">'[53]MDL 2013'!$AI$47</definedName>
    <definedName name="MDL_Revenue_Actual_201307_L" localSheetId="13">'[52]MDL 2013'!$AI$48</definedName>
    <definedName name="MDL_Revenue_Actual_201307_L">'[53]MDL 2013'!$AI$48</definedName>
    <definedName name="MDL_Revenue_Actual_201308_HQ" localSheetId="13">'[52]MDL 2013'!$AL$47</definedName>
    <definedName name="MDL_Revenue_Actual_201308_HQ">'[53]MDL 2013'!$AL$47</definedName>
    <definedName name="MDL_Revenue_Actual_201308_L" localSheetId="13">'[52]MDL 2013'!$AL$48</definedName>
    <definedName name="MDL_Revenue_Actual_201308_L">'[53]MDL 2013'!$AL$48</definedName>
    <definedName name="MDL_Revenue_Actual_201401_HQ" localSheetId="13">'[52]Actual &amp; Forecast MDL'!$V$34</definedName>
    <definedName name="MDL_Revenue_Actual_201401_HQ">'[53]Actual &amp; Forecast MDL'!$V$34</definedName>
    <definedName name="MDL_Revenue_Actual_201401_L" localSheetId="13">'[52]Actual &amp; Forecast MDL'!$V$35</definedName>
    <definedName name="MDL_Revenue_Actual_201401_L">'[53]Actual &amp; Forecast MDL'!$V$35</definedName>
    <definedName name="MDL_Revenue_Actual_201402_HQ" localSheetId="13">'[52]Actual &amp; Forecast MDL'!$Y$34</definedName>
    <definedName name="MDL_Revenue_Actual_201402_HQ">'[53]Actual &amp; Forecast MDL'!$Y$34</definedName>
    <definedName name="MDL_Revenue_Actual_201402_L" localSheetId="13">'[52]Actual &amp; Forecast MDL'!$Y$35</definedName>
    <definedName name="MDL_Revenue_Actual_201402_L">'[53]Actual &amp; Forecast MDL'!$Y$35</definedName>
    <definedName name="MDL_Revenue_Actual_201403_HQ" localSheetId="13">'[52]Actual &amp; Forecast MDL'!$AB$34</definedName>
    <definedName name="MDL_Revenue_Actual_201403_HQ">'[53]Actual &amp; Forecast MDL'!$AB$34</definedName>
    <definedName name="MDL_Revenue_Actual_201403_L" localSheetId="13">'[52]Actual &amp; Forecast MDL'!$AB$35</definedName>
    <definedName name="MDL_Revenue_Actual_201403_L">'[53]Actual &amp; Forecast MDL'!$AB$35</definedName>
    <definedName name="MDL_Revenue_Actual_201404_HQ" localSheetId="13">'[52]Actual &amp; Forecast MDL'!$AE$34</definedName>
    <definedName name="MDL_Revenue_Actual_201404_HQ">'[53]Actual &amp; Forecast MDL'!$AE$34</definedName>
    <definedName name="MDL_Revenue_Actual_201404_L" localSheetId="13">'[52]Actual &amp; Forecast MDL'!$AE$35</definedName>
    <definedName name="MDL_Revenue_Actual_201404_L">'[53]Actual &amp; Forecast MDL'!$AE$35</definedName>
    <definedName name="MDL_Revenue_Actual_BTL_201401" localSheetId="13">'[52]Actual &amp; Forecast MDL'!$V$52</definedName>
    <definedName name="MDL_Revenue_Actual_BTL_201401">'[53]Actual &amp; Forecast MDL'!$V$52</definedName>
    <definedName name="MDL_Revenue_Actual_BTL_201402" localSheetId="13">'[52]Actual &amp; Forecast MDL'!$Y$52</definedName>
    <definedName name="MDL_Revenue_Actual_BTL_201402">'[53]Actual &amp; Forecast MDL'!$Y$52</definedName>
    <definedName name="MDL_Revenue_Actual_BTL_201403" localSheetId="13">'[52]Actual &amp; Forecast MDL'!$AB$52</definedName>
    <definedName name="MDL_Revenue_Actual_BTL_201403">'[53]Actual &amp; Forecast MDL'!$AB$52</definedName>
    <definedName name="MDL_Revenue_Actual_BTL_201404" localSheetId="13">'[52]Actual &amp; Forecast MDL'!$AE$52</definedName>
    <definedName name="MDL_Revenue_Actual_BTL_201404">'[53]Actual &amp; Forecast MDL'!$AE$52</definedName>
    <definedName name="MDL_Revenue_Actual_NonSamsung_201401" localSheetId="13">'[52]Actual &amp; Forecast MDL'!$V$55</definedName>
    <definedName name="MDL_Revenue_Actual_NonSamsung_201401">'[53]Actual &amp; Forecast MDL'!$V$55</definedName>
    <definedName name="MDL_Revenue_Actual_NonSamsung_201402" localSheetId="13">'[52]Actual &amp; Forecast MDL'!$Y$55</definedName>
    <definedName name="MDL_Revenue_Actual_NonSamsung_201402">'[53]Actual &amp; Forecast MDL'!$Y$55</definedName>
    <definedName name="MDL_Revenue_Actual_NonSamsung_201403" localSheetId="13">'[52]Actual &amp; Forecast MDL'!$AB$55</definedName>
    <definedName name="MDL_Revenue_Actual_NonSamsung_201403">'[53]Actual &amp; Forecast MDL'!$AB$55</definedName>
    <definedName name="MDL_Revenue_Actual_NonSamsung_201404" localSheetId="13">'[52]Actual &amp; Forecast MDL'!$AE$55</definedName>
    <definedName name="MDL_Revenue_Actual_NonSamsung_201404">'[53]Actual &amp; Forecast MDL'!$AE$55</definedName>
    <definedName name="MDL_Revenue_Actual_Retail_201401" localSheetId="13">'[52]Actual &amp; Forecast MDL'!$V$53</definedName>
    <definedName name="MDL_Revenue_Actual_Retail_201401">'[53]Actual &amp; Forecast MDL'!$V$53</definedName>
    <definedName name="MDL_Revenue_Actual_Retail_201402" localSheetId="13">'[52]Actual &amp; Forecast MDL'!$Y$53</definedName>
    <definedName name="MDL_Revenue_Actual_Retail_201402">'[53]Actual &amp; Forecast MDL'!$Y$53</definedName>
    <definedName name="MDL_Revenue_Actual_Retail_201403" localSheetId="13">'[52]Actual &amp; Forecast MDL'!$AB$53</definedName>
    <definedName name="MDL_Revenue_Actual_Retail_201403">'[53]Actual &amp; Forecast MDL'!$AB$53</definedName>
    <definedName name="MDL_Revenue_Actual_Retail_201404" localSheetId="13">'[52]Actual &amp; Forecast MDL'!$AE$53</definedName>
    <definedName name="MDL_Revenue_Actual_Retail_201404">'[53]Actual &amp; Forecast MDL'!$AE$53</definedName>
    <definedName name="MDL_Revenue_Actual_Samsung_201401" localSheetId="13">'[52]Actual &amp; Forecast MDL'!$V$54</definedName>
    <definedName name="MDL_Revenue_Actual_Samsung_201401">'[53]Actual &amp; Forecast MDL'!$V$54</definedName>
    <definedName name="MDL_Revenue_Actual_Samsung_201402" localSheetId="13">'[52]Actual &amp; Forecast MDL'!$Y$54</definedName>
    <definedName name="MDL_Revenue_Actual_Samsung_201402">'[53]Actual &amp; Forecast MDL'!$Y$54</definedName>
    <definedName name="MDL_Revenue_NonSamsung_201301" localSheetId="13">'[52]MDL 2013'!$Q$62</definedName>
    <definedName name="MDL_Revenue_NonSamsung_201301">'[53]MDL 2013'!$Q$62</definedName>
    <definedName name="MDL_Revenue_NonSamsung_201302" localSheetId="13">'[52]MDL 2013'!$T$62</definedName>
    <definedName name="MDL_Revenue_NonSamsung_201302">'[53]MDL 2013'!$T$62</definedName>
    <definedName name="MDL_Revenue_Plan_2014_1H_HQ" localSheetId="13">'[52]Plan MDL'!$G$32</definedName>
    <definedName name="MDL_Revenue_Plan_2014_1H_HQ">'[53]Plan MDL'!$G$32</definedName>
    <definedName name="MDL_Revenue_Plan_2014_1H_L" localSheetId="13">'[52]Plan MDL'!$G$33</definedName>
    <definedName name="MDL_Revenue_Plan_2014_1H_L">'[53]Plan MDL'!$G$33</definedName>
    <definedName name="MDL_Revenue_Plan_2014_2H_HQ" localSheetId="13">'[52]Plan MDL'!$J$32</definedName>
    <definedName name="MDL_Revenue_Plan_2014_2H_HQ">'[53]Plan MDL'!$J$32</definedName>
    <definedName name="MDL_Revenue_Plan_2014_2H_L" localSheetId="13">'[52]Plan MDL'!$J$33</definedName>
    <definedName name="MDL_Revenue_Plan_2014_2H_L">'[53]Plan MDL'!$J$33</definedName>
    <definedName name="MDL_Revenue_Plan_201401_HQ" localSheetId="13">'[52]Plan MDL'!$M$32</definedName>
    <definedName name="MDL_Revenue_Plan_201401_HQ">'[53]Plan MDL'!$M$32</definedName>
    <definedName name="MDL_Revenue_Plan_201401_L" localSheetId="13">'[52]Plan MDL'!$M$33</definedName>
    <definedName name="MDL_Revenue_Plan_201401_L">'[53]Plan MDL'!$M$33</definedName>
    <definedName name="MDL_Revenue_Plan_201402_HQ" localSheetId="13">'[52]Plan MDL'!$P$32</definedName>
    <definedName name="MDL_Revenue_Plan_201402_HQ">'[53]Plan MDL'!$P$32</definedName>
    <definedName name="MDL_Revenue_Plan_201402_L" localSheetId="13">'[52]Plan MDL'!$P$33</definedName>
    <definedName name="MDL_Revenue_Plan_201402_L">'[53]Plan MDL'!$P$33</definedName>
    <definedName name="MDL_Revenue_Plan_201403_HQ" localSheetId="13">'[52]Plan MDL'!$S$32</definedName>
    <definedName name="MDL_Revenue_Plan_201403_HQ">'[53]Plan MDL'!$S$32</definedName>
    <definedName name="MDL_Revenue_Plan_201403_L" localSheetId="13">'[52]Plan MDL'!$S$33</definedName>
    <definedName name="MDL_Revenue_Plan_201403_L">'[53]Plan MDL'!$S$33</definedName>
    <definedName name="MDL_Revenue_Plan_201404_HQ" localSheetId="13">'[52]Plan MDL'!$V$32</definedName>
    <definedName name="MDL_Revenue_Plan_201404_HQ">'[53]Plan MDL'!$V$32</definedName>
    <definedName name="MDL_Revenue_Plan_201404_L" localSheetId="13">'[52]Plan MDL'!$V$33</definedName>
    <definedName name="MDL_Revenue_Plan_201404_L">'[53]Plan MDL'!$V$33</definedName>
    <definedName name="MDL_Revenue_Plan_201405_HQ" localSheetId="13">'[52]Plan MDL'!$Y$32</definedName>
    <definedName name="MDL_Revenue_Plan_201405_HQ">'[53]Plan MDL'!$Y$32</definedName>
    <definedName name="MDL_Revenue_Plan_201405_L" localSheetId="13">'[52]Plan MDL'!$Y$33</definedName>
    <definedName name="MDL_Revenue_Plan_201405_L">'[53]Plan MDL'!$Y$33</definedName>
    <definedName name="MDL_Revenue_Plan_201407_HQ" localSheetId="13">'[52]Plan MDL'!$AE$32</definedName>
    <definedName name="MDL_Revenue_Plan_201407_HQ">'[53]Plan MDL'!$AE$32</definedName>
    <definedName name="MDL_Revenue_Plan_201407_L" localSheetId="13">'[52]Plan MDL'!$AE$33</definedName>
    <definedName name="MDL_Revenue_Plan_201407_L">'[53]Plan MDL'!$AE$33</definedName>
    <definedName name="MDL_Revenue_Plan_201408_HQ" localSheetId="13">'[52]Plan MDL'!$AH$32</definedName>
    <definedName name="MDL_Revenue_Plan_201408_HQ">'[53]Plan MDL'!$AH$32</definedName>
    <definedName name="MDL_Revenue_Plan_201408_L" localSheetId="13">'[52]Plan MDL'!$AH$33</definedName>
    <definedName name="MDL_Revenue_Plan_201408_L">'[53]Plan MDL'!$AH$33</definedName>
    <definedName name="MDL_Revenue_Plan_BTL_201401" localSheetId="13">'[52]Plan MDL'!$M$52</definedName>
    <definedName name="MDL_Revenue_Plan_BTL_201401">'[53]Plan MDL'!$M$52</definedName>
    <definedName name="MDL_Revenue_Plan_BTL_201402" localSheetId="13">'[52]Plan MDL'!$P$52</definedName>
    <definedName name="MDL_Revenue_Plan_BTL_201402">'[53]Plan MDL'!$P$52</definedName>
    <definedName name="MDL_Revenue_Plan_BTL_201403" localSheetId="13">'[52]Plan MDL'!$S$52</definedName>
    <definedName name="MDL_Revenue_Plan_BTL_201403">'[53]Plan MDL'!$S$52</definedName>
    <definedName name="MDL_Revenue_Plan_BTL_201404" localSheetId="13">'[52]Plan MDL'!$V$52</definedName>
    <definedName name="MDL_Revenue_Plan_BTL_201404">'[53]Plan MDL'!$V$52</definedName>
    <definedName name="MDL_Revenue_Plan_NonSamsung_201401" localSheetId="13">'[52]Plan MDL'!$M$55</definedName>
    <definedName name="MDL_Revenue_Plan_NonSamsung_201401">'[53]Plan MDL'!$M$55</definedName>
    <definedName name="MDL_Revenue_Plan_NonSamsung_201402" localSheetId="13">'[52]Plan MDL'!$P$55</definedName>
    <definedName name="MDL_Revenue_Plan_NonSamsung_201402">'[53]Plan MDL'!$P$55</definedName>
    <definedName name="MDL_Revenue_Plan_NonSamsung_201403" localSheetId="13">'[52]Plan MDL'!$S$55</definedName>
    <definedName name="MDL_Revenue_Plan_NonSamsung_201403">'[53]Plan MDL'!$S$55</definedName>
    <definedName name="MDL_Revenue_Plan_NonSamsung_201404" localSheetId="13">'[52]Plan MDL'!$V$55</definedName>
    <definedName name="MDL_Revenue_Plan_NonSamsung_201404">'[53]Plan MDL'!$V$55</definedName>
    <definedName name="MDL_Revenue_Plan_Retail_201401" localSheetId="13">'[52]Plan MDL'!$M$53</definedName>
    <definedName name="MDL_Revenue_Plan_Retail_201401">'[53]Plan MDL'!$M$53</definedName>
    <definedName name="MDL_Revenue_Plan_Retail_201402" localSheetId="13">'[52]Plan MDL'!$P$53</definedName>
    <definedName name="MDL_Revenue_Plan_Retail_201402">'[53]Plan MDL'!$P$53</definedName>
    <definedName name="MDL_Revenue_Plan_Retail_201403" localSheetId="13">'[52]Plan MDL'!$S$53</definedName>
    <definedName name="MDL_Revenue_Plan_Retail_201403">'[53]Plan MDL'!$S$53</definedName>
    <definedName name="MDL_Revenue_Plan_Retail_201404" localSheetId="13">'[52]Plan MDL'!$V$53</definedName>
    <definedName name="MDL_Revenue_Plan_Retail_201404">'[53]Plan MDL'!$V$53</definedName>
    <definedName name="MDL_Revenue_Plan_Samsung_201401" localSheetId="13">'[52]Plan MDL'!$M$54</definedName>
    <definedName name="MDL_Revenue_Plan_Samsung_201401">'[53]Plan MDL'!$M$54</definedName>
    <definedName name="MDL_Revenue_Plan_Samsung_201402" localSheetId="13">'[52]Plan MDL'!$P$54</definedName>
    <definedName name="MDL_Revenue_Plan_Samsung_201402">'[53]Plan MDL'!$P$54</definedName>
    <definedName name="MDL_Revenue_Samsung_201301" localSheetId="13">'[52]MDL 2013'!$Q$61</definedName>
    <definedName name="MDL_Revenue_Samsung_201301">'[53]MDL 2013'!$Q$61</definedName>
    <definedName name="MDL_Revenue_Samsung_201302" localSheetId="13">'[52]MDL 2013'!$T$61</definedName>
    <definedName name="MDL_Revenue_Samsung_201302">'[53]MDL 2013'!$T$61</definedName>
    <definedName name="MDL_Revenue_Target_Midtotal_HQ" localSheetId="13">'[52]Fcst 2014'!$O$33</definedName>
    <definedName name="MDL_Revenue_Target_Midtotal_HQ">'[53]Fcst 2014'!$O$33</definedName>
    <definedName name="MDL_Revenue_Target_Midtotal_L" localSheetId="13">'[52]Fcst 2014'!$O$34</definedName>
    <definedName name="MDL_Revenue_Target_Midtotal_L">'[53]Fcst 2014'!$O$34</definedName>
    <definedName name="MDL_Revenue_Target_Total_HQ" localSheetId="13">'[52]Fcst 2014'!$N$33</definedName>
    <definedName name="MDL_Revenue_Target_Total_HQ">'[53]Fcst 2014'!$N$33</definedName>
    <definedName name="MDL_Revenue_Target_Total_L" localSheetId="13">'[52]Fcst 2014'!$N$34</definedName>
    <definedName name="MDL_Revenue_Target_Total_L">'[53]Fcst 2014'!$N$34</definedName>
    <definedName name="MDL_Salary_Actual_2013_1H" localSheetId="13">'[52]MDL 2013'!$K$51</definedName>
    <definedName name="MDL_Salary_Actual_2013_1H">'[53]MDL 2013'!$K$51</definedName>
    <definedName name="MDL_Salary_Actual_2013_2H" localSheetId="13">'[52]MDL 2013'!$N$51</definedName>
    <definedName name="MDL_Salary_Actual_2013_2H">'[53]MDL 2013'!$N$51</definedName>
    <definedName name="MDL_Salary_Actual_201301" localSheetId="13">'[52]MDL 2013'!$Q$51</definedName>
    <definedName name="MDL_Salary_Actual_201301">'[53]MDL 2013'!$Q$51</definedName>
    <definedName name="MDL_Salary_Actual_201302" localSheetId="13">'[52]MDL 2013'!$T$51</definedName>
    <definedName name="MDL_Salary_Actual_201302">'[53]MDL 2013'!$T$51</definedName>
    <definedName name="MDL_Salary_Actual_201303" localSheetId="13">'[52]MDL 2013'!$W$51</definedName>
    <definedName name="MDL_Salary_Actual_201303">'[53]MDL 2013'!$W$51</definedName>
    <definedName name="MDL_Salary_Actual_201304" localSheetId="13">'[52]MDL 2013'!$Z$51</definedName>
    <definedName name="MDL_Salary_Actual_201304">'[53]MDL 2013'!$Z$51</definedName>
    <definedName name="MDL_Salary_Actual_201305" localSheetId="13">'[52]MDL 2013'!$AC$51</definedName>
    <definedName name="MDL_Salary_Actual_201305">'[53]MDL 2013'!$AC$51</definedName>
    <definedName name="MDL_Salary_Actual_201307" localSheetId="13">'[52]MDL 2013'!$AI$51</definedName>
    <definedName name="MDL_Salary_Actual_201307">'[53]MDL 2013'!$AI$51</definedName>
    <definedName name="MDL_Salary_Actual_201308" localSheetId="13">'[52]MDL 2013'!$AL$51</definedName>
    <definedName name="MDL_Salary_Actual_201308">'[53]MDL 2013'!$AL$51</definedName>
    <definedName name="MDL_Salary_Actual_201401" localSheetId="13">'[52]Actual &amp; Forecast MDL'!$V$40</definedName>
    <definedName name="MDL_Salary_Actual_201401">'[53]Actual &amp; Forecast MDL'!$V$40</definedName>
    <definedName name="MDL_Salary_Actual_201402" localSheetId="13">'[52]Actual &amp; Forecast MDL'!$Y$40</definedName>
    <definedName name="MDL_Salary_Actual_201402">'[53]Actual &amp; Forecast MDL'!$Y$40</definedName>
    <definedName name="MDL_Salary_Actual_201403" localSheetId="13">'[52]Actual &amp; Forecast MDL'!$AB$40</definedName>
    <definedName name="MDL_Salary_Actual_201403">'[53]Actual &amp; Forecast MDL'!$AB$40</definedName>
    <definedName name="MDL_Salary_Actual_201404" localSheetId="13">'[52]Actual &amp; Forecast MDL'!$AE$40</definedName>
    <definedName name="MDL_Salary_Actual_201404">'[53]Actual &amp; Forecast MDL'!$AE$40</definedName>
    <definedName name="MDL_Salary_Plan_1H" localSheetId="13">'[52]Plan MDL'!$G$41</definedName>
    <definedName name="MDL_Salary_Plan_1H">'[53]Plan MDL'!$G$41</definedName>
    <definedName name="MDL_Salary_Plan_201401" localSheetId="13">'[52]Plan MDL'!$M$41</definedName>
    <definedName name="MDL_Salary_Plan_201401">'[53]Plan MDL'!$M$41</definedName>
    <definedName name="MDL_Salary_Plan_201402" localSheetId="13">'[52]Plan MDL'!$P$41</definedName>
    <definedName name="MDL_Salary_Plan_201402">'[53]Plan MDL'!$P$41</definedName>
    <definedName name="MDL_Salary_Plan_201403" localSheetId="13">'[52]Plan MDL'!$S$41</definedName>
    <definedName name="MDL_Salary_Plan_201403">'[53]Plan MDL'!$S$41</definedName>
    <definedName name="MDL_Salary_Plan_201404" localSheetId="13">'[52]Plan MDL'!$V$41</definedName>
    <definedName name="MDL_Salary_Plan_201404">'[53]Plan MDL'!$V$41</definedName>
    <definedName name="MDL_Salary_Plan_201405" localSheetId="13">'[52]Plan MDL'!$Y$41</definedName>
    <definedName name="MDL_Salary_Plan_201405">'[53]Plan MDL'!$Y$41</definedName>
    <definedName name="MDL_Salary_Plan_201407" localSheetId="13">'[52]Plan MDL'!$AE$41</definedName>
    <definedName name="MDL_Salary_Plan_201407">'[53]Plan MDL'!$AE$41</definedName>
    <definedName name="MDL_Salary_Plan_201408" localSheetId="13">'[52]Plan MDL'!$AH$41</definedName>
    <definedName name="MDL_Salary_Plan_201408">'[53]Plan MDL'!$AH$41</definedName>
    <definedName name="MDL_Salary_Plan_2H" localSheetId="13">'[52]Plan MDL'!$J$41</definedName>
    <definedName name="MDL_Salary_Plan_2H">'[53]Plan MDL'!$J$41</definedName>
    <definedName name="MDL_Salary_Target_Midtotal" localSheetId="13">'[52]Fcst 2014'!$O$39</definedName>
    <definedName name="MDL_Salary_Target_Midtotal">'[53]Fcst 2014'!$O$39</definedName>
    <definedName name="MDL_Salary_Target_Total" localSheetId="13">'[52]Fcst 2014'!$N$39</definedName>
    <definedName name="MDL_Salary_Target_Total">'[53]Fcst 2014'!$N$39</definedName>
    <definedName name="MDL_Temp_Actual_201404" localSheetId="13">'[52]Actual &amp; Forecast MDL'!$AE$48</definedName>
    <definedName name="MDL_Temp_Actual_201404">'[53]Actual &amp; Forecast MDL'!$AE$48</definedName>
    <definedName name="MDL_Temp_Plan_201404" localSheetId="13">'[52]Plan MDL'!$V$49</definedName>
    <definedName name="MDL_Temp_Plan_201404">'[53]Plan MDL'!$V$49</definedName>
    <definedName name="MedaiMix" localSheetId="13">#REF!</definedName>
    <definedName name="MedaiMix">#REF!</definedName>
    <definedName name="mEDI" localSheetId="13">#REF!</definedName>
    <definedName name="mEDI">#REF!</definedName>
    <definedName name="media" localSheetId="13">#REF!</definedName>
    <definedName name="media">#REF!</definedName>
    <definedName name="media_reco" localSheetId="17" hidden="1">#REF!</definedName>
    <definedName name="media_reco" hidden="1">#REF!</definedName>
    <definedName name="media_recommend" localSheetId="17" hidden="1">#REF!</definedName>
    <definedName name="media_recommend" hidden="1">#REF!</definedName>
    <definedName name="mediadiscount">#REF!</definedName>
    <definedName name="mediaspend">#REF!</definedName>
    <definedName name="Medica" localSheetId="13">[129]인력기본정보!#REF!</definedName>
    <definedName name="Medica">[130]인력기본정보!#REF!</definedName>
    <definedName name="MenuReports" localSheetId="13">#REF!</definedName>
    <definedName name="MenuReports">#REF!</definedName>
    <definedName name="MESS">#N/A</definedName>
    <definedName name="MESSSCR">#N/A</definedName>
    <definedName name="metro" localSheetId="13">#REF!</definedName>
    <definedName name="metro">#REF!</definedName>
    <definedName name="MG" localSheetId="13">'[90]0001costs'!$A$76:$G$85</definedName>
    <definedName name="MG">'[91]0001costs'!$A$76:$G$85</definedName>
    <definedName name="MH향상" localSheetId="15" hidden="1">{#N/A,#N/A,TRUE,"Y생산";#N/A,#N/A,TRUE,"Y판매";#N/A,#N/A,TRUE,"Y총물량";#N/A,#N/A,TRUE,"Y능력";#N/A,#N/A,TRUE,"YKD"}</definedName>
    <definedName name="MH향상" localSheetId="18" hidden="1">{#N/A,#N/A,TRUE,"Y생산";#N/A,#N/A,TRUE,"Y판매";#N/A,#N/A,TRUE,"Y총물량";#N/A,#N/A,TRUE,"Y능력";#N/A,#N/A,TRUE,"YKD"}</definedName>
    <definedName name="MH향상" localSheetId="19" hidden="1">{#N/A,#N/A,TRUE,"Y생산";#N/A,#N/A,TRUE,"Y판매";#N/A,#N/A,TRUE,"Y총물량";#N/A,#N/A,TRUE,"Y능력";#N/A,#N/A,TRUE,"YKD"}</definedName>
    <definedName name="MH향상" localSheetId="20" hidden="1">{#N/A,#N/A,TRUE,"Y생산";#N/A,#N/A,TRUE,"Y판매";#N/A,#N/A,TRUE,"Y총물량";#N/A,#N/A,TRUE,"Y능력";#N/A,#N/A,TRUE,"YKD"}</definedName>
    <definedName name="MH향상" localSheetId="21" hidden="1">{#N/A,#N/A,TRUE,"Y생산";#N/A,#N/A,TRUE,"Y판매";#N/A,#N/A,TRUE,"Y총물량";#N/A,#N/A,TRUE,"Y능력";#N/A,#N/A,TRUE,"YKD"}</definedName>
    <definedName name="MH향상" localSheetId="22" hidden="1">{#N/A,#N/A,TRUE,"Y생산";#N/A,#N/A,TRUE,"Y판매";#N/A,#N/A,TRUE,"Y총물량";#N/A,#N/A,TRUE,"Y능력";#N/A,#N/A,TRUE,"YKD"}</definedName>
    <definedName name="MH향상" localSheetId="23" hidden="1">{#N/A,#N/A,TRUE,"Y생산";#N/A,#N/A,TRUE,"Y판매";#N/A,#N/A,TRUE,"Y총물량";#N/A,#N/A,TRUE,"Y능력";#N/A,#N/A,TRUE,"YKD"}</definedName>
    <definedName name="MH향상" localSheetId="24" hidden="1">{#N/A,#N/A,TRUE,"Y생산";#N/A,#N/A,TRUE,"Y판매";#N/A,#N/A,TRUE,"Y총물량";#N/A,#N/A,TRUE,"Y능력";#N/A,#N/A,TRUE,"YKD"}</definedName>
    <definedName name="MH향상" localSheetId="13" hidden="1">{#N/A,#N/A,TRUE,"Y생산";#N/A,#N/A,TRUE,"Y판매";#N/A,#N/A,TRUE,"Y총물량";#N/A,#N/A,TRUE,"Y능력";#N/A,#N/A,TRUE,"YKD"}</definedName>
    <definedName name="MH향상" localSheetId="17" hidden="1">{#N/A,#N/A,TRUE,"Y생산";#N/A,#N/A,TRUE,"Y판매";#N/A,#N/A,TRUE,"Y총물량";#N/A,#N/A,TRUE,"Y능력";#N/A,#N/A,TRUE,"YKD"}</definedName>
    <definedName name="MH향상" localSheetId="16" hidden="1">{#N/A,#N/A,TRUE,"Y생산";#N/A,#N/A,TRUE,"Y판매";#N/A,#N/A,TRUE,"Y총물량";#N/A,#N/A,TRUE,"Y능력";#N/A,#N/A,TRUE,"YKD"}</definedName>
    <definedName name="MH향상" hidden="1">{#N/A,#N/A,TRUE,"Y생산";#N/A,#N/A,TRUE,"Y판매";#N/A,#N/A,TRUE,"Y총물량";#N/A,#N/A,TRUE,"Y능력";#N/A,#N/A,TRUE,"YKD"}</definedName>
    <definedName name="mid" localSheetId="13">#REF!</definedName>
    <definedName name="mid">#REF!</definedName>
    <definedName name="MIPS_Year_1" localSheetId="13">#REF!</definedName>
    <definedName name="MIPS_Year_1">#REF!</definedName>
    <definedName name="MIPSbyYear" localSheetId="13">#REF!</definedName>
    <definedName name="MIPSbyYear">#REF!</definedName>
    <definedName name="MIPSHighEnd" localSheetId="13">[77]Slopes!$B$4:$B$407</definedName>
    <definedName name="MIPSHighEnd">[78]Slopes!$B$4:$B$407</definedName>
    <definedName name="MisedCS">[127]K!$E$10</definedName>
    <definedName name="Mix_4월" localSheetId="13">#REF!</definedName>
    <definedName name="Mix_4월">#REF!</definedName>
    <definedName name="MixRange" localSheetId="13">#REF!</definedName>
    <definedName name="MixRange">#REF!</definedName>
    <definedName name="MKTGGA" localSheetId="13">#REF!</definedName>
    <definedName name="MKTGGA">#REF!</definedName>
    <definedName name="MLRJPT">'[131]BC INV'!$A$1:$AM$31</definedName>
    <definedName name="mm" localSheetId="15" hidden="1">{#N/A,#N/A,TRUE,"토적및재료집계";#N/A,#N/A,TRUE,"토적및재료집계";#N/A,#N/A,TRUE,"단위량"}</definedName>
    <definedName name="mm" localSheetId="18" hidden="1">{#N/A,#N/A,TRUE,"토적및재료집계";#N/A,#N/A,TRUE,"토적및재료집계";#N/A,#N/A,TRUE,"단위량"}</definedName>
    <definedName name="mm" localSheetId="19" hidden="1">{#N/A,#N/A,TRUE,"토적및재료집계";#N/A,#N/A,TRUE,"토적및재료집계";#N/A,#N/A,TRUE,"단위량"}</definedName>
    <definedName name="mm" localSheetId="20" hidden="1">{#N/A,#N/A,TRUE,"토적및재료집계";#N/A,#N/A,TRUE,"토적및재료집계";#N/A,#N/A,TRUE,"단위량"}</definedName>
    <definedName name="mm" localSheetId="21" hidden="1">{#N/A,#N/A,TRUE,"토적및재료집계";#N/A,#N/A,TRUE,"토적및재료집계";#N/A,#N/A,TRUE,"단위량"}</definedName>
    <definedName name="mm" localSheetId="22" hidden="1">{#N/A,#N/A,TRUE,"토적및재료집계";#N/A,#N/A,TRUE,"토적및재료집계";#N/A,#N/A,TRUE,"단위량"}</definedName>
    <definedName name="mm" localSheetId="23" hidden="1">{#N/A,#N/A,TRUE,"토적및재료집계";#N/A,#N/A,TRUE,"토적및재료집계";#N/A,#N/A,TRUE,"단위량"}</definedName>
    <definedName name="mm" localSheetId="24" hidden="1">{#N/A,#N/A,TRUE,"토적및재료집계";#N/A,#N/A,TRUE,"토적및재료집계";#N/A,#N/A,TRUE,"단위량"}</definedName>
    <definedName name="mm" localSheetId="13" hidden="1">{#N/A,#N/A,TRUE,"토적및재료집계";#N/A,#N/A,TRUE,"토적및재료집계";#N/A,#N/A,TRUE,"단위량"}</definedName>
    <definedName name="mm" localSheetId="17" hidden="1">{#N/A,#N/A,TRUE,"토적및재료집계";#N/A,#N/A,TRUE,"토적및재료집계";#N/A,#N/A,TRUE,"단위량"}</definedName>
    <definedName name="mm" localSheetId="16" hidden="1">{#N/A,#N/A,TRUE,"토적및재료집계";#N/A,#N/A,TRUE,"토적및재료집계";#N/A,#N/A,TRUE,"단위량"}</definedName>
    <definedName name="mm" hidden="1">{#N/A,#N/A,TRUE,"토적및재료집계";#N/A,#N/A,TRUE,"토적및재료집계";#N/A,#N/A,TRUE,"단위량"}</definedName>
    <definedName name="mmm" localSheetId="15" hidden="1">{#N/A,#N/A,FALSE,"혼합골재"}</definedName>
    <definedName name="mmm" localSheetId="11" hidden="1">{#N/A,#N/A,FALSE,"혼합골재"}</definedName>
    <definedName name="mmm" localSheetId="14" hidden="1">{#N/A,#N/A,FALSE,"혼합골재"}</definedName>
    <definedName name="mmm" localSheetId="18" hidden="1">{#N/A,#N/A,FALSE,"혼합골재"}</definedName>
    <definedName name="mmm" localSheetId="19" hidden="1">{#N/A,#N/A,FALSE,"혼합골재"}</definedName>
    <definedName name="mmm" localSheetId="20" hidden="1">{#N/A,#N/A,FALSE,"혼합골재"}</definedName>
    <definedName name="mmm" localSheetId="21" hidden="1">{#N/A,#N/A,FALSE,"혼합골재"}</definedName>
    <definedName name="mmm" localSheetId="22" hidden="1">{#N/A,#N/A,FALSE,"혼합골재"}</definedName>
    <definedName name="mmm" localSheetId="23" hidden="1">{#N/A,#N/A,FALSE,"혼합골재"}</definedName>
    <definedName name="mmm" localSheetId="24" hidden="1">{#N/A,#N/A,FALSE,"혼합골재"}</definedName>
    <definedName name="mmm" localSheetId="13" hidden="1">{#N/A,#N/A,FALSE,"혼합골재"}</definedName>
    <definedName name="mmm" localSheetId="17" hidden="1">{#N/A,#N/A,FALSE,"혼합골재"}</definedName>
    <definedName name="mmm" localSheetId="16" hidden="1">{#N/A,#N/A,FALSE,"혼합골재"}</definedName>
    <definedName name="mmm" hidden="1">{#N/A,#N/A,FALSE,"혼합골재"}</definedName>
    <definedName name="mmmm" localSheetId="15" hidden="1">{#N/A,#N/A,FALSE,"현장 NCR 분석";#N/A,#N/A,FALSE,"현장품질감사";#N/A,#N/A,FALSE,"현장품질감사"}</definedName>
    <definedName name="mmmm" localSheetId="11" hidden="1">{#N/A,#N/A,FALSE,"현장 NCR 분석";#N/A,#N/A,FALSE,"현장품질감사";#N/A,#N/A,FALSE,"현장품질감사"}</definedName>
    <definedName name="mmmm" localSheetId="14" hidden="1">{#N/A,#N/A,FALSE,"현장 NCR 분석";#N/A,#N/A,FALSE,"현장품질감사";#N/A,#N/A,FALSE,"현장품질감사"}</definedName>
    <definedName name="mmmm" localSheetId="18" hidden="1">{#N/A,#N/A,FALSE,"현장 NCR 분석";#N/A,#N/A,FALSE,"현장품질감사";#N/A,#N/A,FALSE,"현장품질감사"}</definedName>
    <definedName name="mmmm" localSheetId="19" hidden="1">{#N/A,#N/A,FALSE,"현장 NCR 분석";#N/A,#N/A,FALSE,"현장품질감사";#N/A,#N/A,FALSE,"현장품질감사"}</definedName>
    <definedName name="mmmm" localSheetId="20" hidden="1">{#N/A,#N/A,FALSE,"현장 NCR 분석";#N/A,#N/A,FALSE,"현장품질감사";#N/A,#N/A,FALSE,"현장품질감사"}</definedName>
    <definedName name="mmmm" localSheetId="21" hidden="1">{#N/A,#N/A,FALSE,"현장 NCR 분석";#N/A,#N/A,FALSE,"현장품질감사";#N/A,#N/A,FALSE,"현장품질감사"}</definedName>
    <definedName name="mmmm" localSheetId="22" hidden="1">{#N/A,#N/A,FALSE,"현장 NCR 분석";#N/A,#N/A,FALSE,"현장품질감사";#N/A,#N/A,FALSE,"현장품질감사"}</definedName>
    <definedName name="mmmm" localSheetId="23" hidden="1">{#N/A,#N/A,FALSE,"현장 NCR 분석";#N/A,#N/A,FALSE,"현장품질감사";#N/A,#N/A,FALSE,"현장품질감사"}</definedName>
    <definedName name="mmmm" localSheetId="24" hidden="1">{#N/A,#N/A,FALSE,"현장 NCR 분석";#N/A,#N/A,FALSE,"현장품질감사";#N/A,#N/A,FALSE,"현장품질감사"}</definedName>
    <definedName name="mmmm" localSheetId="13" hidden="1">{#N/A,#N/A,FALSE,"현장 NCR 분석";#N/A,#N/A,FALSE,"현장품질감사";#N/A,#N/A,FALSE,"현장품질감사"}</definedName>
    <definedName name="mmmm" localSheetId="17" hidden="1">{#N/A,#N/A,FALSE,"현장 NCR 분석";#N/A,#N/A,FALSE,"현장품질감사";#N/A,#N/A,FALSE,"현장품질감사"}</definedName>
    <definedName name="mmmm" localSheetId="16" hidden="1">{#N/A,#N/A,FALSE,"현장 NCR 분석";#N/A,#N/A,FALSE,"현장품질감사";#N/A,#N/A,FALSE,"현장품질감사"}</definedName>
    <definedName name="mmmm" hidden="1">{#N/A,#N/A,FALSE,"현장 NCR 분석";#N/A,#N/A,FALSE,"현장품질감사";#N/A,#N/A,FALSE,"현장품질감사"}</definedName>
    <definedName name="MMMMM" localSheetId="15" hidden="1">{#N/A,#N/A,FALSE,"단축1";#N/A,#N/A,FALSE,"단축2";#N/A,#N/A,FALSE,"단축3";#N/A,#N/A,FALSE,"장축";#N/A,#N/A,FALSE,"4WD"}</definedName>
    <definedName name="MMMMM" localSheetId="18" hidden="1">{#N/A,#N/A,FALSE,"단축1";#N/A,#N/A,FALSE,"단축2";#N/A,#N/A,FALSE,"단축3";#N/A,#N/A,FALSE,"장축";#N/A,#N/A,FALSE,"4WD"}</definedName>
    <definedName name="MMMMM" localSheetId="19" hidden="1">{#N/A,#N/A,FALSE,"단축1";#N/A,#N/A,FALSE,"단축2";#N/A,#N/A,FALSE,"단축3";#N/A,#N/A,FALSE,"장축";#N/A,#N/A,FALSE,"4WD"}</definedName>
    <definedName name="MMMMM" localSheetId="20" hidden="1">{#N/A,#N/A,FALSE,"단축1";#N/A,#N/A,FALSE,"단축2";#N/A,#N/A,FALSE,"단축3";#N/A,#N/A,FALSE,"장축";#N/A,#N/A,FALSE,"4WD"}</definedName>
    <definedName name="MMMMM" localSheetId="21" hidden="1">{#N/A,#N/A,FALSE,"단축1";#N/A,#N/A,FALSE,"단축2";#N/A,#N/A,FALSE,"단축3";#N/A,#N/A,FALSE,"장축";#N/A,#N/A,FALSE,"4WD"}</definedName>
    <definedName name="MMMMM" localSheetId="22" hidden="1">{#N/A,#N/A,FALSE,"단축1";#N/A,#N/A,FALSE,"단축2";#N/A,#N/A,FALSE,"단축3";#N/A,#N/A,FALSE,"장축";#N/A,#N/A,FALSE,"4WD"}</definedName>
    <definedName name="MMMMM" localSheetId="23" hidden="1">{#N/A,#N/A,FALSE,"단축1";#N/A,#N/A,FALSE,"단축2";#N/A,#N/A,FALSE,"단축3";#N/A,#N/A,FALSE,"장축";#N/A,#N/A,FALSE,"4WD"}</definedName>
    <definedName name="MMMMM" localSheetId="24" hidden="1">{#N/A,#N/A,FALSE,"단축1";#N/A,#N/A,FALSE,"단축2";#N/A,#N/A,FALSE,"단축3";#N/A,#N/A,FALSE,"장축";#N/A,#N/A,FALSE,"4WD"}</definedName>
    <definedName name="MMMMM" localSheetId="13" hidden="1">{#N/A,#N/A,FALSE,"단축1";#N/A,#N/A,FALSE,"단축2";#N/A,#N/A,FALSE,"단축3";#N/A,#N/A,FALSE,"장축";#N/A,#N/A,FALSE,"4WD"}</definedName>
    <definedName name="MMMMM" localSheetId="17" hidden="1">{#N/A,#N/A,FALSE,"단축1";#N/A,#N/A,FALSE,"단축2";#N/A,#N/A,FALSE,"단축3";#N/A,#N/A,FALSE,"장축";#N/A,#N/A,FALSE,"4WD"}</definedName>
    <definedName name="MMMMM" localSheetId="16" hidden="1">{#N/A,#N/A,FALSE,"단축1";#N/A,#N/A,FALSE,"단축2";#N/A,#N/A,FALSE,"단축3";#N/A,#N/A,FALSE,"장축";#N/A,#N/A,FALSE,"4WD"}</definedName>
    <definedName name="MMMMM" hidden="1">{#N/A,#N/A,FALSE,"단축1";#N/A,#N/A,FALSE,"단축2";#N/A,#N/A,FALSE,"단축3";#N/A,#N/A,FALSE,"장축";#N/A,#N/A,FALSE,"4WD"}</definedName>
    <definedName name="mnet">[61]!mnet</definedName>
    <definedName name="MNO_문자대화" localSheetId="13" hidden="1">[132]양식3!#REF!</definedName>
    <definedName name="MNO_문자대화" hidden="1">[133]양식3!#REF!</definedName>
    <definedName name="MO">'[48]05110'!#REF!</definedName>
    <definedName name="MOBILE" localSheetId="13">#REF!</definedName>
    <definedName name="MOBILE">#REF!</definedName>
    <definedName name="mobile_sales" localSheetId="13">#REF!</definedName>
    <definedName name="mobile_sales">#REF!</definedName>
    <definedName name="MobileOnly" localSheetId="13">#REF!</definedName>
    <definedName name="MobileOnly">#REF!</definedName>
    <definedName name="MODEL">#REF!</definedName>
    <definedName name="MODEL1">#REF!</definedName>
    <definedName name="MONEY" localSheetId="13">#REF!,#REF!</definedName>
    <definedName name="MONEY">#REF!,#REF!</definedName>
    <definedName name="MonthToDisplay" localSheetId="13">#REF!</definedName>
    <definedName name="MonthToDisplay">#REF!</definedName>
    <definedName name="MonthToDisplayNumber">#N/A</definedName>
    <definedName name="MOTOR__농형_전폐" localSheetId="13">#REF!</definedName>
    <definedName name="MOTOR__농형_전폐">#REF!</definedName>
    <definedName name="MOUNT" localSheetId="13">#REF!</definedName>
    <definedName name="MOUNT">#REF!</definedName>
    <definedName name="MPRIC">#N/A</definedName>
    <definedName name="MSN" localSheetId="13">#REF!</definedName>
    <definedName name="MSN">#REF!</definedName>
    <definedName name="MU" localSheetId="13">#REF!</definedName>
    <definedName name="MU">#REF!</definedName>
    <definedName name="MULT4">[23]GENMULTI!$D$29:$R$29</definedName>
    <definedName name="MUP" localSheetId="13">#REF!</definedName>
    <definedName name="MUP">#REF!</definedName>
    <definedName name="MV" localSheetId="15" hidden="1">{#N/A,#N/A,FALSE,"단축1";#N/A,#N/A,FALSE,"단축2";#N/A,#N/A,FALSE,"단축3";#N/A,#N/A,FALSE,"장축";#N/A,#N/A,FALSE,"4WD"}</definedName>
    <definedName name="MV" localSheetId="18" hidden="1">{#N/A,#N/A,FALSE,"단축1";#N/A,#N/A,FALSE,"단축2";#N/A,#N/A,FALSE,"단축3";#N/A,#N/A,FALSE,"장축";#N/A,#N/A,FALSE,"4WD"}</definedName>
    <definedName name="MV" localSheetId="19" hidden="1">{#N/A,#N/A,FALSE,"단축1";#N/A,#N/A,FALSE,"단축2";#N/A,#N/A,FALSE,"단축3";#N/A,#N/A,FALSE,"장축";#N/A,#N/A,FALSE,"4WD"}</definedName>
    <definedName name="MV" localSheetId="20" hidden="1">{#N/A,#N/A,FALSE,"단축1";#N/A,#N/A,FALSE,"단축2";#N/A,#N/A,FALSE,"단축3";#N/A,#N/A,FALSE,"장축";#N/A,#N/A,FALSE,"4WD"}</definedName>
    <definedName name="MV" localSheetId="21" hidden="1">{#N/A,#N/A,FALSE,"단축1";#N/A,#N/A,FALSE,"단축2";#N/A,#N/A,FALSE,"단축3";#N/A,#N/A,FALSE,"장축";#N/A,#N/A,FALSE,"4WD"}</definedName>
    <definedName name="MV" localSheetId="22" hidden="1">{#N/A,#N/A,FALSE,"단축1";#N/A,#N/A,FALSE,"단축2";#N/A,#N/A,FALSE,"단축3";#N/A,#N/A,FALSE,"장축";#N/A,#N/A,FALSE,"4WD"}</definedName>
    <definedName name="MV" localSheetId="23" hidden="1">{#N/A,#N/A,FALSE,"단축1";#N/A,#N/A,FALSE,"단축2";#N/A,#N/A,FALSE,"단축3";#N/A,#N/A,FALSE,"장축";#N/A,#N/A,FALSE,"4WD"}</definedName>
    <definedName name="MV" localSheetId="24" hidden="1">{#N/A,#N/A,FALSE,"단축1";#N/A,#N/A,FALSE,"단축2";#N/A,#N/A,FALSE,"단축3";#N/A,#N/A,FALSE,"장축";#N/A,#N/A,FALSE,"4WD"}</definedName>
    <definedName name="MV" localSheetId="13" hidden="1">{#N/A,#N/A,FALSE,"단축1";#N/A,#N/A,FALSE,"단축2";#N/A,#N/A,FALSE,"단축3";#N/A,#N/A,FALSE,"장축";#N/A,#N/A,FALSE,"4WD"}</definedName>
    <definedName name="MV" localSheetId="17" hidden="1">{#N/A,#N/A,FALSE,"단축1";#N/A,#N/A,FALSE,"단축2";#N/A,#N/A,FALSE,"단축3";#N/A,#N/A,FALSE,"장축";#N/A,#N/A,FALSE,"4WD"}</definedName>
    <definedName name="MV" localSheetId="16" hidden="1">{#N/A,#N/A,FALSE,"단축1";#N/A,#N/A,FALSE,"단축2";#N/A,#N/A,FALSE,"단축3";#N/A,#N/A,FALSE,"장축";#N/A,#N/A,FALSE,"4WD"}</definedName>
    <definedName name="MV" hidden="1">{#N/A,#N/A,FALSE,"단축1";#N/A,#N/A,FALSE,"단축2";#N/A,#N/A,FALSE,"단축3";#N/A,#N/A,FALSE,"장축";#N/A,#N/A,FALSE,"4WD"}</definedName>
    <definedName name="MVC20Rows" localSheetId="13">[134]CANADACurrencAmericaDollar!$A$17:$A$19,[134]CANADACurrencAmericaDollar!$A$33:$A$34</definedName>
    <definedName name="MVC20Rows">[135]CANADACurrencAmericaDollar!$A$17:$A$19,[135]CANADACurrencAmericaDollar!$A$33:$A$34</definedName>
    <definedName name="mydata" localSheetId="13">#REF!</definedName>
    <definedName name="mydata">#REF!</definedName>
    <definedName name="myrfirm0809" localSheetId="13">#REF!</definedName>
    <definedName name="myrfirm0809">#REF!</definedName>
    <definedName name="myroct" localSheetId="13">#REF!</definedName>
    <definedName name="myroct">#REF!</definedName>
    <definedName name="N">#N/A</definedName>
    <definedName name="NAK">#N/A</definedName>
    <definedName name="NAM" localSheetId="13">#REF!</definedName>
    <definedName name="NAM">#REF!</definedName>
    <definedName name="NAME" localSheetId="13">#REF!</definedName>
    <definedName name="NAME">#REF!</definedName>
    <definedName name="Naver" localSheetId="13">[35]전체단가표!$A$2:$F$135</definedName>
    <definedName name="Naver">[36]전체단가표!$A$2:$F$135</definedName>
    <definedName name="NB" localSheetId="13">#REF!</definedName>
    <definedName name="NB">#REF!</definedName>
    <definedName name="NBD">[23]K!$I$5</definedName>
    <definedName name="NBD_TITLE">[23]NBD!$A$1:$S$9</definedName>
    <definedName name="NBDMDM" localSheetId="15" hidden="1">#REF!</definedName>
    <definedName name="NBDMDM" localSheetId="18" hidden="1">#REF!</definedName>
    <definedName name="NBDMDM" localSheetId="19" hidden="1">#REF!</definedName>
    <definedName name="NBDMDM" localSheetId="20" hidden="1">#REF!</definedName>
    <definedName name="NBDMDM" localSheetId="21" hidden="1">#REF!</definedName>
    <definedName name="NBDMDM" localSheetId="22" hidden="1">#REF!</definedName>
    <definedName name="NBDMDM" localSheetId="23" hidden="1">#REF!</definedName>
    <definedName name="NBDMDM" localSheetId="24" hidden="1">#REF!</definedName>
    <definedName name="NBDMDM" localSheetId="13" hidden="1">#REF!</definedName>
    <definedName name="NBDMDM" localSheetId="17" hidden="1">#REF!</definedName>
    <definedName name="NBDMDM" hidden="1">#REF!</definedName>
    <definedName name="NEA">#REF!</definedName>
    <definedName name="NEGO">#REF!</definedName>
    <definedName name="nego검토"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tflix" localSheetId="13">[40]!NO</definedName>
    <definedName name="Netflix">[0]!NO</definedName>
    <definedName name="NETGROSS" localSheetId="13">#REF!</definedName>
    <definedName name="NETGROSS">#REF!</definedName>
    <definedName name="NETHERLAND" localSheetId="13">'[46]Prix Boutique'!#REF!</definedName>
    <definedName name="NETHERLAND">'[46]Prix Boutique'!#REF!</definedName>
    <definedName name="NEW" localSheetId="13">#REF!</definedName>
    <definedName name="NEW">#REF!</definedName>
    <definedName name="NEW_ROW" localSheetId="13">[33]B!$C$35:$C$37</definedName>
    <definedName name="NEW_ROW">[34]B!$C$35:$C$37</definedName>
    <definedName name="NEWBUSD">[23]NBD!$A$10:$S$75</definedName>
    <definedName name="NEWNAME" localSheetId="15" hidden="1">{#N/A,#N/A,FALSE,"CCTV"}</definedName>
    <definedName name="NEWNAME" localSheetId="11" hidden="1">{#N/A,#N/A,FALSE,"CCTV"}</definedName>
    <definedName name="NEWNAME" localSheetId="14" hidden="1">{#N/A,#N/A,FALSE,"CCTV"}</definedName>
    <definedName name="NEWNAME" localSheetId="18" hidden="1">{#N/A,#N/A,FALSE,"CCTV"}</definedName>
    <definedName name="NEWNAME" localSheetId="19" hidden="1">{#N/A,#N/A,FALSE,"CCTV"}</definedName>
    <definedName name="NEWNAME" localSheetId="20" hidden="1">{#N/A,#N/A,FALSE,"CCTV"}</definedName>
    <definedName name="NEWNAME" localSheetId="21" hidden="1">{#N/A,#N/A,FALSE,"CCTV"}</definedName>
    <definedName name="NEWNAME" localSheetId="22" hidden="1">{#N/A,#N/A,FALSE,"CCTV"}</definedName>
    <definedName name="NEWNAME" localSheetId="23" hidden="1">{#N/A,#N/A,FALSE,"CCTV"}</definedName>
    <definedName name="NEWNAME" localSheetId="24" hidden="1">{#N/A,#N/A,FALSE,"CCTV"}</definedName>
    <definedName name="NEWNAME" localSheetId="13" hidden="1">{#N/A,#N/A,FALSE,"CCTV"}</definedName>
    <definedName name="NEWNAME" localSheetId="17" hidden="1">{#N/A,#N/A,FALSE,"CCTV"}</definedName>
    <definedName name="NEWNAME" localSheetId="16" hidden="1">{#N/A,#N/A,FALSE,"CCTV"}</definedName>
    <definedName name="NEWNAME" hidden="1">{#N/A,#N/A,FALSE,"CCTV"}</definedName>
    <definedName name="NEXT_ROW" localSheetId="13">[33]B!$C$52:$C$57</definedName>
    <definedName name="NEXT_ROW">[34]B!$C$52:$C$57</definedName>
    <definedName name="ngf"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N" localSheetId="13">#REF!</definedName>
    <definedName name="NHN">#REF!</definedName>
    <definedName name="NLG">'[45]Euro Fix'!$C$12</definedName>
    <definedName name="NNNNNNNNNNNNNNNNNNN" localSheetId="15" hidden="1">#REF!</definedName>
    <definedName name="NNNNNNNNNNNNNNNNNNN" localSheetId="18" hidden="1">#REF!</definedName>
    <definedName name="NNNNNNNNNNNNNNNNNNN" localSheetId="19" hidden="1">#REF!</definedName>
    <definedName name="NNNNNNNNNNNNNNNNNNN" localSheetId="20" hidden="1">#REF!</definedName>
    <definedName name="NNNNNNNNNNNNNNNNNNN" localSheetId="21" hidden="1">#REF!</definedName>
    <definedName name="NNNNNNNNNNNNNNNNNNN" localSheetId="22" hidden="1">#REF!</definedName>
    <definedName name="NNNNNNNNNNNNNNNNNNN" localSheetId="23" hidden="1">#REF!</definedName>
    <definedName name="NNNNNNNNNNNNNNNNNNN" localSheetId="24" hidden="1">#REF!</definedName>
    <definedName name="NNNNNNNNNNNNNNNNNNN" localSheetId="13" hidden="1">#REF!</definedName>
    <definedName name="NNNNNNNNNNNNNNNNNNN" localSheetId="17" hidden="1">#REF!</definedName>
    <definedName name="NNNNNNNNNNNNNNNNNNN" hidden="1">#REF!</definedName>
    <definedName name="NO">#N/A</definedName>
    <definedName name="NO_CANF" localSheetId="13">#REF!</definedName>
    <definedName name="NO_CANF">#REF!</definedName>
    <definedName name="NO_CANV" localSheetId="13">#REF!</definedName>
    <definedName name="NO_CANV">#REF!</definedName>
    <definedName name="NO_CUR" localSheetId="13">#REF!</definedName>
    <definedName name="NO_CUR">#REF!</definedName>
    <definedName name="NO_INIT">#REF!</definedName>
    <definedName name="NOM_CMD">'[136]8) Limousine'!#REF!</definedName>
    <definedName name="Non_Operating_Income_Actual_2014001" localSheetId="13">'[52]New Actual &amp; Forecast'!$X$154</definedName>
    <definedName name="Non_Operating_Income_Actual_2014001">'[53]New Actual &amp; Forecast'!$X$154</definedName>
    <definedName name="Non_Operating_Income_Actual_2014002" localSheetId="13">'[52]New Actual &amp; Forecast'!$AA$154</definedName>
    <definedName name="Non_Operating_Income_Actual_2014002">'[53]New Actual &amp; Forecast'!$AA$154</definedName>
    <definedName name="Non_Operating_Income_Actual_2014003" localSheetId="13">'[52]New Actual &amp; Forecast'!$AD$154</definedName>
    <definedName name="Non_Operating_Income_Actual_2014003">'[53]New Actual &amp; Forecast'!$AD$154</definedName>
    <definedName name="Non_Operating_Income_Actual_2014004" localSheetId="13">'[52]New Actual &amp; Forecast'!$AG$154</definedName>
    <definedName name="Non_Operating_Income_Actual_2014004">'[53]New Actual &amp; Forecast'!$AG$154</definedName>
    <definedName name="Non_Operating_Income_Actual_2014005" localSheetId="13">'[52]New Actual &amp; Forecast'!$AJ$154</definedName>
    <definedName name="Non_Operating_Income_Actual_2014005">'[53]New Actual &amp; Forecast'!$AJ$154</definedName>
    <definedName name="Non_Operating_Income_Actual_2014006" localSheetId="13">'[52]New Actual &amp; Forecast'!$AM$154</definedName>
    <definedName name="Non_Operating_Income_Actual_2014006">'[53]New Actual &amp; Forecast'!$AM$154</definedName>
    <definedName name="Non_Operating_Income_Actual_2014007" localSheetId="13">'[52]New Actual &amp; Forecast'!$AP$154</definedName>
    <definedName name="Non_Operating_Income_Actual_2014007">'[53]New Actual &amp; Forecast'!$AP$154</definedName>
    <definedName name="Non_Operating_Income_Actual_2014008" localSheetId="13">'[52]New Actual &amp; Forecast'!$AS$154</definedName>
    <definedName name="Non_Operating_Income_Actual_2014008">'[53]New Actual &amp; Forecast'!$AS$154</definedName>
    <definedName name="Non_Operating_Income_Actual_2014009" localSheetId="13">'[52]New Actual &amp; Forecast'!$AV$154</definedName>
    <definedName name="Non_Operating_Income_Actual_2014009">'[53]New Actual &amp; Forecast'!$AV$154</definedName>
    <definedName name="Non_Operating_Income_Actual_2014010" localSheetId="13">'[52]New Actual &amp; Forecast'!$AY$154</definedName>
    <definedName name="Non_Operating_Income_Actual_2014010">'[53]New Actual &amp; Forecast'!$AY$154</definedName>
    <definedName name="Non_Operating_Income_Actual_2014011" localSheetId="13">'[52]New Actual &amp; Forecast'!$BB$154</definedName>
    <definedName name="Non_Operating_Income_Actual_2014011">'[53]New Actual &amp; Forecast'!$BB$154</definedName>
    <definedName name="Non_Operating_Income_Actual_2014012" localSheetId="13">'[52]New Actual &amp; Forecast'!$BE$154</definedName>
    <definedName name="Non_Operating_Income_Actual_2014012">'[53]New Actual &amp; Forecast'!$BE$154</definedName>
    <definedName name="NonOperatingIncome_Actual_2013_1H" localSheetId="13">'[52]Germany 2013'!$BD$104</definedName>
    <definedName name="NonOperatingIncome_Actual_2013_1H">'[53]Germany 2013'!$BD$104</definedName>
    <definedName name="NonOperatingIncome_Actual_2013_2H" localSheetId="13">'[52]Germany 2013'!$BY$104</definedName>
    <definedName name="NonOperatingIncome_Actual_2013_2H">'[53]Germany 2013'!$BY$104</definedName>
    <definedName name="NonOperatingIncome_Actual_201301" localSheetId="13">'[52]Germany 2013'!$AL$104</definedName>
    <definedName name="NonOperatingIncome_Actual_201301">'[53]Germany 2013'!$AL$104</definedName>
    <definedName name="NonOperatingIncome_Actual_201302" localSheetId="13">'[52]Germany 2013'!$AO$104</definedName>
    <definedName name="NonOperatingIncome_Actual_201302">'[53]Germany 2013'!$AO$104</definedName>
    <definedName name="NonOperatingIncome_Actual_201303" localSheetId="13">'[52]Germany 2013'!$AR$104</definedName>
    <definedName name="NonOperatingIncome_Actual_201303">'[53]Germany 2013'!$AR$104</definedName>
    <definedName name="NonOperatingIncome_Actual_201304" localSheetId="13">'[52]Germany 2013'!$AU$104</definedName>
    <definedName name="NonOperatingIncome_Actual_201304">'[53]Germany 2013'!$AU$104</definedName>
    <definedName name="NonOperatingIncome_Actual_201305" localSheetId="13">'[52]Germany 2013'!$AX$104</definedName>
    <definedName name="NonOperatingIncome_Actual_201305">'[53]Germany 2013'!$AX$104</definedName>
    <definedName name="NonOperatingIncome_Actual_201307" localSheetId="13">'[52]Germany 2013'!$BG$104</definedName>
    <definedName name="NonOperatingIncome_Actual_201307">'[53]Germany 2013'!$BG$104</definedName>
    <definedName name="NonOperatingIncome_Actual_201308" localSheetId="13">'[52]Germany 2013'!$BJ$104</definedName>
    <definedName name="NonOperatingIncome_Actual_201308">'[53]Germany 2013'!$BJ$104</definedName>
    <definedName name="NonOperatingIncome_Actual_2014_1H" localSheetId="13">'[52]New Actual &amp; Forecast'!$O$154</definedName>
    <definedName name="NonOperatingIncome_Actual_2014_1H">'[53]New Actual &amp; Forecast'!$O$154</definedName>
    <definedName name="NonOperatingIncome_Actual_2014_Current" localSheetId="13">'[52]New Actual &amp; Forecast'!$U$154</definedName>
    <definedName name="NonOperatingIncome_Actual_2014_Current">'[53]New Actual &amp; Forecast'!$U$154</definedName>
    <definedName name="NonOperatingIncome_Actual_201401" localSheetId="13">'[54]Actual &amp; Forecast'!$AI$107</definedName>
    <definedName name="NonOperatingIncome_Actual_201401">'[55]Actual &amp; Forecast'!$AI$107</definedName>
    <definedName name="NonOperatingIncome_Actual_201402" localSheetId="13">'[54]Actual &amp; Forecast'!$AL$107</definedName>
    <definedName name="NonOperatingIncome_Actual_201402">'[55]Actual &amp; Forecast'!$AL$107</definedName>
    <definedName name="NonOperatingIncome_Actual_201403" localSheetId="13">'[54]Actual &amp; Forecast'!$AO$107</definedName>
    <definedName name="NonOperatingIncome_Actual_201403">'[55]Actual &amp; Forecast'!$AO$107</definedName>
    <definedName name="NonOperatingIncome_Actual_201404" localSheetId="13">'[54]Actual &amp; Forecast'!$AR$107</definedName>
    <definedName name="NonOperatingIncome_Actual_201404">'[55]Actual &amp; Forecast'!$AR$107</definedName>
    <definedName name="NonoperatingIncome_Target_Midtotal" localSheetId="13">'[52]Fcst 2014'!$O$19</definedName>
    <definedName name="NonoperatingIncome_Target_Midtotal">'[53]Fcst 2014'!$O$19</definedName>
    <definedName name="NonoperatingIncome_Target_Total" localSheetId="13">'[52]Fcst 2014'!$N$19</definedName>
    <definedName name="NonoperatingIncome_Target_Total">'[53]Fcst 2014'!$N$19</definedName>
    <definedName name="NOTE" localSheetId="15" hidden="1">{#N/A,#N/A,FALSE,"단축1";#N/A,#N/A,FALSE,"단축2";#N/A,#N/A,FALSE,"단축3";#N/A,#N/A,FALSE,"장축";#N/A,#N/A,FALSE,"4WD"}</definedName>
    <definedName name="NOTE" localSheetId="18" hidden="1">{#N/A,#N/A,FALSE,"단축1";#N/A,#N/A,FALSE,"단축2";#N/A,#N/A,FALSE,"단축3";#N/A,#N/A,FALSE,"장축";#N/A,#N/A,FALSE,"4WD"}</definedName>
    <definedName name="NOTE" localSheetId="19" hidden="1">{#N/A,#N/A,FALSE,"단축1";#N/A,#N/A,FALSE,"단축2";#N/A,#N/A,FALSE,"단축3";#N/A,#N/A,FALSE,"장축";#N/A,#N/A,FALSE,"4WD"}</definedName>
    <definedName name="NOTE" localSheetId="20" hidden="1">{#N/A,#N/A,FALSE,"단축1";#N/A,#N/A,FALSE,"단축2";#N/A,#N/A,FALSE,"단축3";#N/A,#N/A,FALSE,"장축";#N/A,#N/A,FALSE,"4WD"}</definedName>
    <definedName name="NOTE" localSheetId="21" hidden="1">{#N/A,#N/A,FALSE,"단축1";#N/A,#N/A,FALSE,"단축2";#N/A,#N/A,FALSE,"단축3";#N/A,#N/A,FALSE,"장축";#N/A,#N/A,FALSE,"4WD"}</definedName>
    <definedName name="NOTE" localSheetId="22" hidden="1">{#N/A,#N/A,FALSE,"단축1";#N/A,#N/A,FALSE,"단축2";#N/A,#N/A,FALSE,"단축3";#N/A,#N/A,FALSE,"장축";#N/A,#N/A,FALSE,"4WD"}</definedName>
    <definedName name="NOTE" localSheetId="23" hidden="1">{#N/A,#N/A,FALSE,"단축1";#N/A,#N/A,FALSE,"단축2";#N/A,#N/A,FALSE,"단축3";#N/A,#N/A,FALSE,"장축";#N/A,#N/A,FALSE,"4WD"}</definedName>
    <definedName name="NOTE" localSheetId="24" hidden="1">{#N/A,#N/A,FALSE,"단축1";#N/A,#N/A,FALSE,"단축2";#N/A,#N/A,FALSE,"단축3";#N/A,#N/A,FALSE,"장축";#N/A,#N/A,FALSE,"4WD"}</definedName>
    <definedName name="NOTE" localSheetId="13" hidden="1">{#N/A,#N/A,FALSE,"단축1";#N/A,#N/A,FALSE,"단축2";#N/A,#N/A,FALSE,"단축3";#N/A,#N/A,FALSE,"장축";#N/A,#N/A,FALSE,"4WD"}</definedName>
    <definedName name="NOTE" localSheetId="17" hidden="1">{#N/A,#N/A,FALSE,"단축1";#N/A,#N/A,FALSE,"단축2";#N/A,#N/A,FALSE,"단축3";#N/A,#N/A,FALSE,"장축";#N/A,#N/A,FALSE,"4WD"}</definedName>
    <definedName name="NOTE" localSheetId="16" hidden="1">{#N/A,#N/A,FALSE,"단축1";#N/A,#N/A,FALSE,"단축2";#N/A,#N/A,FALSE,"단축3";#N/A,#N/A,FALSE,"장축";#N/A,#N/A,FALSE,"4WD"}</definedName>
    <definedName name="NOTE" hidden="1">{#N/A,#N/A,FALSE,"단축1";#N/A,#N/A,FALSE,"단축2";#N/A,#N/A,FALSE,"단축3";#N/A,#N/A,FALSE,"장축";#N/A,#N/A,FALSE,"4WD"}</definedName>
    <definedName name="nr" localSheetId="13">[137]JDE!$A$8:$O$618</definedName>
    <definedName name="nr">[138]JDE!$A$8:$O$618</definedName>
    <definedName name="NUMBER" localSheetId="13">#REF!</definedName>
    <definedName name="NUMBER">#REF!</definedName>
    <definedName name="nus" localSheetId="13">#REF!</definedName>
    <definedName name="nus">#REF!</definedName>
    <definedName name="NXmini상세견적표기" localSheetId="13">#REF!</definedName>
    <definedName name="NXmini상세견적표기">#REF!</definedName>
    <definedName name="Nyt" localSheetId="15" hidden="1">{#N/A,#N/A,FALSE,"Tabelle3"}</definedName>
    <definedName name="Nyt" localSheetId="18" hidden="1">{#N/A,#N/A,FALSE,"Tabelle3"}</definedName>
    <definedName name="Nyt" localSheetId="19" hidden="1">{#N/A,#N/A,FALSE,"Tabelle3"}</definedName>
    <definedName name="Nyt" localSheetId="20" hidden="1">{#N/A,#N/A,FALSE,"Tabelle3"}</definedName>
    <definedName name="Nyt" localSheetId="21" hidden="1">{#N/A,#N/A,FALSE,"Tabelle3"}</definedName>
    <definedName name="Nyt" localSheetId="22" hidden="1">{#N/A,#N/A,FALSE,"Tabelle3"}</definedName>
    <definedName name="Nyt" localSheetId="23" hidden="1">{#N/A,#N/A,FALSE,"Tabelle3"}</definedName>
    <definedName name="Nyt" localSheetId="24" hidden="1">{#N/A,#N/A,FALSE,"Tabelle3"}</definedName>
    <definedName name="Nyt" localSheetId="13" hidden="1">{#N/A,#N/A,FALSE,"Tabelle3"}</definedName>
    <definedName name="Nyt" localSheetId="17" hidden="1">{#N/A,#N/A,FALSE,"Tabelle3"}</definedName>
    <definedName name="Nyt" localSheetId="16" hidden="1">{#N/A,#N/A,FALSE,"Tabelle3"}</definedName>
    <definedName name="Nyt" hidden="1">{#N/A,#N/A,FALSE,"Tabelle3"}</definedName>
    <definedName name="O" localSheetId="15" hidden="1">{#N/A,#N/A,TRUE,"Y생산";#N/A,#N/A,TRUE,"Y판매";#N/A,#N/A,TRUE,"Y총물량";#N/A,#N/A,TRUE,"Y능력";#N/A,#N/A,TRUE,"YKD"}</definedName>
    <definedName name="O" localSheetId="18" hidden="1">{#N/A,#N/A,TRUE,"Y생산";#N/A,#N/A,TRUE,"Y판매";#N/A,#N/A,TRUE,"Y총물량";#N/A,#N/A,TRUE,"Y능력";#N/A,#N/A,TRUE,"YKD"}</definedName>
    <definedName name="O" localSheetId="19" hidden="1">{#N/A,#N/A,TRUE,"Y생산";#N/A,#N/A,TRUE,"Y판매";#N/A,#N/A,TRUE,"Y총물량";#N/A,#N/A,TRUE,"Y능력";#N/A,#N/A,TRUE,"YKD"}</definedName>
    <definedName name="O" localSheetId="20" hidden="1">{#N/A,#N/A,TRUE,"Y생산";#N/A,#N/A,TRUE,"Y판매";#N/A,#N/A,TRUE,"Y총물량";#N/A,#N/A,TRUE,"Y능력";#N/A,#N/A,TRUE,"YKD"}</definedName>
    <definedName name="O" localSheetId="21" hidden="1">{#N/A,#N/A,TRUE,"Y생산";#N/A,#N/A,TRUE,"Y판매";#N/A,#N/A,TRUE,"Y총물량";#N/A,#N/A,TRUE,"Y능력";#N/A,#N/A,TRUE,"YKD"}</definedName>
    <definedName name="O" localSheetId="22" hidden="1">{#N/A,#N/A,TRUE,"Y생산";#N/A,#N/A,TRUE,"Y판매";#N/A,#N/A,TRUE,"Y총물량";#N/A,#N/A,TRUE,"Y능력";#N/A,#N/A,TRUE,"YKD"}</definedName>
    <definedName name="O" localSheetId="23" hidden="1">{#N/A,#N/A,TRUE,"Y생산";#N/A,#N/A,TRUE,"Y판매";#N/A,#N/A,TRUE,"Y총물량";#N/A,#N/A,TRUE,"Y능력";#N/A,#N/A,TRUE,"YKD"}</definedName>
    <definedName name="O" localSheetId="24" hidden="1">{#N/A,#N/A,TRUE,"Y생산";#N/A,#N/A,TRUE,"Y판매";#N/A,#N/A,TRUE,"Y총물량";#N/A,#N/A,TRUE,"Y능력";#N/A,#N/A,TRUE,"YKD"}</definedName>
    <definedName name="O" localSheetId="13" hidden="1">{#N/A,#N/A,TRUE,"Y생산";#N/A,#N/A,TRUE,"Y판매";#N/A,#N/A,TRUE,"Y총물량";#N/A,#N/A,TRUE,"Y능력";#N/A,#N/A,TRUE,"YKD"}</definedName>
    <definedName name="O" localSheetId="17" hidden="1">{#N/A,#N/A,TRUE,"Y생산";#N/A,#N/A,TRUE,"Y판매";#N/A,#N/A,TRUE,"Y총물량";#N/A,#N/A,TRUE,"Y능력";#N/A,#N/A,TRUE,"YKD"}</definedName>
    <definedName name="O" localSheetId="16" hidden="1">{#N/A,#N/A,TRUE,"Y생산";#N/A,#N/A,TRUE,"Y판매";#N/A,#N/A,TRUE,"Y총물량";#N/A,#N/A,TRUE,"Y능력";#N/A,#N/A,TRUE,"YKD"}</definedName>
    <definedName name="O" hidden="1">{#N/A,#N/A,TRUE,"Y생산";#N/A,#N/A,TRUE,"Y판매";#N/A,#N/A,TRUE,"Y총물량";#N/A,#N/A,TRUE,"Y능력";#N/A,#N/A,TRUE,"YKD"}</definedName>
    <definedName name="o3333333" localSheetId="13">#REF!</definedName>
    <definedName name="o3333333">#REF!</definedName>
    <definedName name="OC" localSheetId="13">#REF!</definedName>
    <definedName name="OC">#REF!</definedName>
    <definedName name="OCD_j" localSheetId="13">#REF!</definedName>
    <definedName name="OCD_j">#REF!</definedName>
    <definedName name="OCD_k">#REF!</definedName>
    <definedName name="OF">#REF!</definedName>
    <definedName name="OIL" localSheetId="15" hidden="1">{"'용역비'!$A$4:$C$8"}</definedName>
    <definedName name="OIL" localSheetId="11" hidden="1">{"'용역비'!$A$4:$C$8"}</definedName>
    <definedName name="OIL" localSheetId="14" hidden="1">{"'용역비'!$A$4:$C$8"}</definedName>
    <definedName name="OIL" localSheetId="18" hidden="1">{"'용역비'!$A$4:$C$8"}</definedName>
    <definedName name="OIL" localSheetId="19" hidden="1">{"'용역비'!$A$4:$C$8"}</definedName>
    <definedName name="OIL" localSheetId="20" hidden="1">{"'용역비'!$A$4:$C$8"}</definedName>
    <definedName name="OIL" localSheetId="21" hidden="1">{"'용역비'!$A$4:$C$8"}</definedName>
    <definedName name="OIL" localSheetId="22" hidden="1">{"'용역비'!$A$4:$C$8"}</definedName>
    <definedName name="OIL" localSheetId="23" hidden="1">{"'용역비'!$A$4:$C$8"}</definedName>
    <definedName name="OIL" localSheetId="24" hidden="1">{"'용역비'!$A$4:$C$8"}</definedName>
    <definedName name="OIL" localSheetId="13" hidden="1">{"'용역비'!$A$4:$C$8"}</definedName>
    <definedName name="OIL" localSheetId="17" hidden="1">{"'용역비'!$A$4:$C$8"}</definedName>
    <definedName name="OIL" localSheetId="16" hidden="1">{"'용역비'!$A$4:$C$8"}</definedName>
    <definedName name="OIL" hidden="1">{"'용역비'!$A$4:$C$8"}</definedName>
    <definedName name="OnlineVideo">#REF!</definedName>
    <definedName name="ONP" localSheetId="11" hidden="1">#REF!</definedName>
    <definedName name="ONP" hidden="1">#REF!</definedName>
    <definedName name="OOO"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en_Library" localSheetId="13">#REF!</definedName>
    <definedName name="Open_Library">#REF!</definedName>
    <definedName name="Operation" localSheetId="13">#REF!</definedName>
    <definedName name="Operation">#REF!</definedName>
    <definedName name="OPP" localSheetId="15" hidden="1">#REF!</definedName>
    <definedName name="OPP" localSheetId="11" hidden="1">#REF!</definedName>
    <definedName name="OPP" localSheetId="14" hidden="1">#REF!</definedName>
    <definedName name="OPP" localSheetId="24" hidden="1">#REF!</definedName>
    <definedName name="OPP" localSheetId="17" hidden="1">#REF!</definedName>
    <definedName name="OPP" localSheetId="16" hidden="1">#REF!</definedName>
    <definedName name="OPP" hidden="1">#REF!</definedName>
    <definedName name="OPTION">#REF!</definedName>
    <definedName name="Options_DFS">#REF!</definedName>
    <definedName name="Options_DS">#REF!</definedName>
    <definedName name="Order_type">[139]ORDER!$BT$2:$BT$3</definedName>
    <definedName name="OS" localSheetId="13">#REF!</definedName>
    <definedName name="OS">#REF!</definedName>
    <definedName name="OTH" localSheetId="13">#REF!</definedName>
    <definedName name="OTH">#REF!</definedName>
    <definedName name="other_milestone" localSheetId="13">'[140]Milestone Doc'!$A$39:$IV$49,'[140]Milestone Doc'!$A$53:$IV$70</definedName>
    <definedName name="other_milestone">'[141]Milestone Doc'!$A$39:$IV$49,'[141]Milestone Doc'!$A$53:$IV$70</definedName>
    <definedName name="OtherMedia" localSheetId="13">#REF!</definedName>
    <definedName name="OtherMedia">#REF!</definedName>
    <definedName name="OUT" localSheetId="13">#REF!</definedName>
    <definedName name="OUT">#REF!</definedName>
    <definedName name="outc" localSheetId="13">#REF!</definedName>
    <definedName name="outc">#REF!</definedName>
    <definedName name="OutlineCol">#REF!</definedName>
    <definedName name="OutlineCol_2Dim">#REF!</definedName>
    <definedName name="OutOfHome">#REF!</definedName>
    <definedName name="OUTPUT">#REF!</definedName>
    <definedName name="Overall">#REF!</definedName>
    <definedName name="overallll">#REF!</definedName>
    <definedName name="overlay">#REF!</definedName>
    <definedName name="P" localSheetId="13">[3]노임단가!#REF!</definedName>
    <definedName name="P">#REF!</definedName>
    <definedName name="p.27" localSheetId="13">#REF!</definedName>
    <definedName name="p.27">#REF!</definedName>
    <definedName name="P_1">#REF!</definedName>
    <definedName name="P_2">#REF!</definedName>
    <definedName name="P_NAE">#REF!</definedName>
    <definedName name="P01_">#REF!</definedName>
    <definedName name="P02_">#REF!</definedName>
    <definedName name="P2_ADJ_GO">#REF!</definedName>
    <definedName name="P2_ATP_CHART">#REF!</definedName>
    <definedName name="P2_CASHFLOW">#REF!</definedName>
    <definedName name="P2_CCOC">#REF!</definedName>
    <definedName name="P2_CF_CHART">#REF!</definedName>
    <definedName name="P2_CHECK_TOT">#REF!</definedName>
    <definedName name="P2_CVMBY">#REF!</definedName>
    <definedName name="P2_DEPR_AMOR">#REF!</definedName>
    <definedName name="P2_GOING_PL">#REF!</definedName>
    <definedName name="P2_IVMBY">#REF!</definedName>
    <definedName name="P2_NPV_ROR">#REF!</definedName>
    <definedName name="P2_PL_BFYEAR">#REF!</definedName>
    <definedName name="P2_PL_DET_STAT">#REF!</definedName>
    <definedName name="P2_PL_DETAIL">#REF!</definedName>
    <definedName name="P2_PROJ_INFO">#REF!</definedName>
    <definedName name="P2_PROJ_SUM">#REF!</definedName>
    <definedName name="P2_RISK_INPUT">#REF!</definedName>
    <definedName name="P2_TAX_RATE_CPI">#REF!</definedName>
    <definedName name="P2_TAXDEPTABLE">#REF!</definedName>
    <definedName name="P2_TREAT_CAP">#REF!</definedName>
    <definedName name="P2_YEAR_ONE_INPUT">#REF!</definedName>
    <definedName name="page1">[142]vol!#REF!</definedName>
    <definedName name="page2">[142]vol!#REF!</definedName>
    <definedName name="PaidMobileSearch" localSheetId="13">#REF!</definedName>
    <definedName name="PaidMobileSearch">#REF!</definedName>
    <definedName name="PANEL" localSheetId="13">#REF!</definedName>
    <definedName name="PANEL">#REF!</definedName>
    <definedName name="PARK" localSheetId="15" hidden="1">{#N/A,#N/A,FALSE,"단축1";#N/A,#N/A,FALSE,"단축2";#N/A,#N/A,FALSE,"단축3";#N/A,#N/A,FALSE,"장축";#N/A,#N/A,FALSE,"4WD"}</definedName>
    <definedName name="PARK" localSheetId="18" hidden="1">{#N/A,#N/A,FALSE,"단축1";#N/A,#N/A,FALSE,"단축2";#N/A,#N/A,FALSE,"단축3";#N/A,#N/A,FALSE,"장축";#N/A,#N/A,FALSE,"4WD"}</definedName>
    <definedName name="PARK" localSheetId="19" hidden="1">{#N/A,#N/A,FALSE,"단축1";#N/A,#N/A,FALSE,"단축2";#N/A,#N/A,FALSE,"단축3";#N/A,#N/A,FALSE,"장축";#N/A,#N/A,FALSE,"4WD"}</definedName>
    <definedName name="PARK" localSheetId="20" hidden="1">{#N/A,#N/A,FALSE,"단축1";#N/A,#N/A,FALSE,"단축2";#N/A,#N/A,FALSE,"단축3";#N/A,#N/A,FALSE,"장축";#N/A,#N/A,FALSE,"4WD"}</definedName>
    <definedName name="PARK" localSheetId="21" hidden="1">{#N/A,#N/A,FALSE,"단축1";#N/A,#N/A,FALSE,"단축2";#N/A,#N/A,FALSE,"단축3";#N/A,#N/A,FALSE,"장축";#N/A,#N/A,FALSE,"4WD"}</definedName>
    <definedName name="PARK" localSheetId="22" hidden="1">{#N/A,#N/A,FALSE,"단축1";#N/A,#N/A,FALSE,"단축2";#N/A,#N/A,FALSE,"단축3";#N/A,#N/A,FALSE,"장축";#N/A,#N/A,FALSE,"4WD"}</definedName>
    <definedName name="PARK" localSheetId="23" hidden="1">{#N/A,#N/A,FALSE,"단축1";#N/A,#N/A,FALSE,"단축2";#N/A,#N/A,FALSE,"단축3";#N/A,#N/A,FALSE,"장축";#N/A,#N/A,FALSE,"4WD"}</definedName>
    <definedName name="PARK" localSheetId="24" hidden="1">{#N/A,#N/A,FALSE,"단축1";#N/A,#N/A,FALSE,"단축2";#N/A,#N/A,FALSE,"단축3";#N/A,#N/A,FALSE,"장축";#N/A,#N/A,FALSE,"4WD"}</definedName>
    <definedName name="PARK" localSheetId="13" hidden="1">{#N/A,#N/A,FALSE,"단축1";#N/A,#N/A,FALSE,"단축2";#N/A,#N/A,FALSE,"단축3";#N/A,#N/A,FALSE,"장축";#N/A,#N/A,FALSE,"4WD"}</definedName>
    <definedName name="PARK" localSheetId="17" hidden="1">{#N/A,#N/A,FALSE,"단축1";#N/A,#N/A,FALSE,"단축2";#N/A,#N/A,FALSE,"단축3";#N/A,#N/A,FALSE,"장축";#N/A,#N/A,FALSE,"4WD"}</definedName>
    <definedName name="PARK" localSheetId="16" hidden="1">{#N/A,#N/A,FALSE,"단축1";#N/A,#N/A,FALSE,"단축2";#N/A,#N/A,FALSE,"단축3";#N/A,#N/A,FALSE,"장축";#N/A,#N/A,FALSE,"4WD"}</definedName>
    <definedName name="PARK" hidden="1">{#N/A,#N/A,FALSE,"단축1";#N/A,#N/A,FALSE,"단축2";#N/A,#N/A,FALSE,"단축3";#N/A,#N/A,FALSE,"장축";#N/A,#N/A,FALSE,"4WD"}</definedName>
    <definedName name="PartNumber" localSheetId="13">#REF!</definedName>
    <definedName name="PartNumber">#REF!</definedName>
    <definedName name="Partnumber1" localSheetId="13">#REF!</definedName>
    <definedName name="Partnumber1">#REF!</definedName>
    <definedName name="PB" localSheetId="13">'[5]부하(성남)'!#REF!</definedName>
    <definedName name="PB">'[6]부하(성남)'!#REF!</definedName>
    <definedName name="PC_Current_Cell" localSheetId="13">#REF!</definedName>
    <definedName name="PC_Current_Cell">#REF!</definedName>
    <definedName name="PC_Name" localSheetId="13">#REF!</definedName>
    <definedName name="PC_Name">#REF!</definedName>
    <definedName name="PC_Seq_Num" localSheetId="13">#REF!</definedName>
    <definedName name="PC_Seq_Num">#REF!</definedName>
    <definedName name="PCHC">[143]BD!$B$2:$CI$225</definedName>
    <definedName name="PE" localSheetId="13">#REF!</definedName>
    <definedName name="PE">#REF!</definedName>
    <definedName name="PERIOD_END" localSheetId="13">#REF!</definedName>
    <definedName name="PERIOD_END">#REF!</definedName>
    <definedName name="PERT" localSheetId="15" hidden="1">{#N/A,#N/A,FALSE,"ALM-ASISC"}</definedName>
    <definedName name="PERT" localSheetId="18" hidden="1">{#N/A,#N/A,FALSE,"ALM-ASISC"}</definedName>
    <definedName name="PERT" localSheetId="19" hidden="1">{#N/A,#N/A,FALSE,"ALM-ASISC"}</definedName>
    <definedName name="PERT" localSheetId="20" hidden="1">{#N/A,#N/A,FALSE,"ALM-ASISC"}</definedName>
    <definedName name="PERT" localSheetId="21" hidden="1">{#N/A,#N/A,FALSE,"ALM-ASISC"}</definedName>
    <definedName name="PERT" localSheetId="22" hidden="1">{#N/A,#N/A,FALSE,"ALM-ASISC"}</definedName>
    <definedName name="PERT" localSheetId="23" hidden="1">{#N/A,#N/A,FALSE,"ALM-ASISC"}</definedName>
    <definedName name="PERT" localSheetId="24" hidden="1">{#N/A,#N/A,FALSE,"ALM-ASISC"}</definedName>
    <definedName name="PERT" localSheetId="13" hidden="1">{#N/A,#N/A,FALSE,"ALM-ASISC"}</definedName>
    <definedName name="PERT" localSheetId="17" hidden="1">{#N/A,#N/A,FALSE,"ALM-ASISC"}</definedName>
    <definedName name="PERT" localSheetId="16" hidden="1">{#N/A,#N/A,FALSE,"ALM-ASISC"}</definedName>
    <definedName name="PERT" hidden="1">{#N/A,#N/A,FALSE,"ALM-ASISC"}</definedName>
    <definedName name="pessimistic" localSheetId="13">#REF!</definedName>
    <definedName name="pessimistic">#REF!</definedName>
    <definedName name="PGASKET" localSheetId="13">#REF!</definedName>
    <definedName name="PGASKET">#REF!</definedName>
    <definedName name="Phone" localSheetId="13">#REF!</definedName>
    <definedName name="Phone">#REF!</definedName>
    <definedName name="photo">#REF!</definedName>
    <definedName name="PIPE1">#REF!</definedName>
    <definedName name="PIPE250">#REF!</definedName>
    <definedName name="PIPE300">#REF!</definedName>
    <definedName name="PIPE350">#REF!</definedName>
    <definedName name="PJT">#N/A</definedName>
    <definedName name="PL" localSheetId="15" hidden="1">{#N/A,#N/A,FALSE,"Aging Summary";#N/A,#N/A,FALSE,"Ratio Analysis";#N/A,#N/A,FALSE,"Test 120 Day Accts";#N/A,#N/A,FALSE,"Tickmarks"}</definedName>
    <definedName name="PL" localSheetId="18" hidden="1">{#N/A,#N/A,FALSE,"Aging Summary";#N/A,#N/A,FALSE,"Ratio Analysis";#N/A,#N/A,FALSE,"Test 120 Day Accts";#N/A,#N/A,FALSE,"Tickmarks"}</definedName>
    <definedName name="PL" localSheetId="19" hidden="1">{#N/A,#N/A,FALSE,"Aging Summary";#N/A,#N/A,FALSE,"Ratio Analysis";#N/A,#N/A,FALSE,"Test 120 Day Accts";#N/A,#N/A,FALSE,"Tickmarks"}</definedName>
    <definedName name="PL" localSheetId="20" hidden="1">{#N/A,#N/A,FALSE,"Aging Summary";#N/A,#N/A,FALSE,"Ratio Analysis";#N/A,#N/A,FALSE,"Test 120 Day Accts";#N/A,#N/A,FALSE,"Tickmarks"}</definedName>
    <definedName name="PL" localSheetId="21" hidden="1">{#N/A,#N/A,FALSE,"Aging Summary";#N/A,#N/A,FALSE,"Ratio Analysis";#N/A,#N/A,FALSE,"Test 120 Day Accts";#N/A,#N/A,FALSE,"Tickmarks"}</definedName>
    <definedName name="PL" localSheetId="22" hidden="1">{#N/A,#N/A,FALSE,"Aging Summary";#N/A,#N/A,FALSE,"Ratio Analysis";#N/A,#N/A,FALSE,"Test 120 Day Accts";#N/A,#N/A,FALSE,"Tickmarks"}</definedName>
    <definedName name="PL" localSheetId="23" hidden="1">{#N/A,#N/A,FALSE,"Aging Summary";#N/A,#N/A,FALSE,"Ratio Analysis";#N/A,#N/A,FALSE,"Test 120 Day Accts";#N/A,#N/A,FALSE,"Tickmarks"}</definedName>
    <definedName name="PL" localSheetId="24" hidden="1">{#N/A,#N/A,FALSE,"Aging Summary";#N/A,#N/A,FALSE,"Ratio Analysis";#N/A,#N/A,FALSE,"Test 120 Day Accts";#N/A,#N/A,FALSE,"Tickmarks"}</definedName>
    <definedName name="PL" localSheetId="13" hidden="1">{#N/A,#N/A,FALSE,"Aging Summary";#N/A,#N/A,FALSE,"Ratio Analysis";#N/A,#N/A,FALSE,"Test 120 Day Accts";#N/A,#N/A,FALSE,"Tickmarks"}</definedName>
    <definedName name="PL" localSheetId="17" hidden="1">{#N/A,#N/A,FALSE,"Aging Summary";#N/A,#N/A,FALSE,"Ratio Analysis";#N/A,#N/A,FALSE,"Test 120 Day Accts";#N/A,#N/A,FALSE,"Tickmarks"}</definedName>
    <definedName name="PL" localSheetId="16" hidden="1">{#N/A,#N/A,FALSE,"Aging Summary";#N/A,#N/A,FALSE,"Ratio Analysis";#N/A,#N/A,FALSE,"Test 120 Day Accts";#N/A,#N/A,FALSE,"Tickmarks"}</definedName>
    <definedName name="PL" hidden="1">{#N/A,#N/A,FALSE,"Aging Summary";#N/A,#N/A,FALSE,"Ratio Analysis";#N/A,#N/A,FALSE,"Test 120 Day Accts";#N/A,#N/A,FALSE,"Tickmarks"}</definedName>
    <definedName name="plan" localSheetId="13">#REF!</definedName>
    <definedName name="plan">#REF!</definedName>
    <definedName name="plant">[144]ORDER!$CM$2:$CM$8</definedName>
    <definedName name="PLEASE_SELECT_YOUR_COUNTRY" localSheetId="13">#REF!</definedName>
    <definedName name="PLEASE_SELECT_YOUR_COUNTRY">#REF!</definedName>
    <definedName name="PNAME">#N/A</definedName>
    <definedName name="PNLW10" localSheetId="13">[7]부하계산서!#REF!</definedName>
    <definedName name="PNLW10">[8]부하계산서!#REF!</definedName>
    <definedName name="PNLW8" localSheetId="13">[7]부하계산서!#REF!</definedName>
    <definedName name="PNLW8">[8]부하계산서!#REF!</definedName>
    <definedName name="POI" localSheetId="15" hidden="1">#REF!</definedName>
    <definedName name="POI" localSheetId="11" hidden="1">#REF!</definedName>
    <definedName name="POI" localSheetId="14" hidden="1">#REF!</definedName>
    <definedName name="POI" localSheetId="18" hidden="1">#REF!</definedName>
    <definedName name="POI" localSheetId="19" hidden="1">#REF!</definedName>
    <definedName name="POI" localSheetId="20" hidden="1">#REF!</definedName>
    <definedName name="POI" localSheetId="21" hidden="1">#REF!</definedName>
    <definedName name="POI" localSheetId="22" hidden="1">#REF!</definedName>
    <definedName name="POI" localSheetId="23" hidden="1">#REF!</definedName>
    <definedName name="POI" localSheetId="24" hidden="1">#REF!</definedName>
    <definedName name="POI" localSheetId="13" hidden="1">#REF!</definedName>
    <definedName name="POI" localSheetId="17" hidden="1">#REF!</definedName>
    <definedName name="POI" localSheetId="16" hidden="1">#REF!</definedName>
    <definedName name="POI" hidden="1">#REF!</definedName>
    <definedName name="POR11C45R141C45RTSKS15C5LRTHR5C" localSheetId="13">[145]표지!#REF!</definedName>
    <definedName name="POR11C45R141C45RTSKS15C5LRTHR5C">[146]표지!#REF!</definedName>
    <definedName name="POR16C16R589C41RTSKS15C6LRTHR8C" localSheetId="13">[145]표지!#REF!</definedName>
    <definedName name="POR16C16R589C41RTSKS15C6LRTHR8C">[146]표지!#REF!</definedName>
    <definedName name="POR3C1R50C13RTSKS15C5LRTHDLRTMT" localSheetId="13">[145]표지!#REF!</definedName>
    <definedName name="POR3C1R50C13RTSKS15C5LRTHDLRTMT">[146]표지!#REF!</definedName>
    <definedName name="PORTUGAL">'[46]Prix Boutique'!#REF!</definedName>
    <definedName name="post" localSheetId="13">#REF!</definedName>
    <definedName name="post">#REF!</definedName>
    <definedName name="PP" localSheetId="13">'[5]부하(성남)'!#REF!</definedName>
    <definedName name="PP">'[6]부하(성남)'!#REF!</definedName>
    <definedName name="PPK" localSheetId="15" hidden="1">{#N/A,#N/A,FALSE,"96 3월물량표";#N/A,#N/A,FALSE,"96 4월물량표";#N/A,#N/A,FALSE,"96 5월물량표"}</definedName>
    <definedName name="PPK" localSheetId="18" hidden="1">{#N/A,#N/A,FALSE,"96 3월물량표";#N/A,#N/A,FALSE,"96 4월물량표";#N/A,#N/A,FALSE,"96 5월물량표"}</definedName>
    <definedName name="PPK" localSheetId="19" hidden="1">{#N/A,#N/A,FALSE,"96 3월물량표";#N/A,#N/A,FALSE,"96 4월물량표";#N/A,#N/A,FALSE,"96 5월물량표"}</definedName>
    <definedName name="PPK" localSheetId="20" hidden="1">{#N/A,#N/A,FALSE,"96 3월물량표";#N/A,#N/A,FALSE,"96 4월물량표";#N/A,#N/A,FALSE,"96 5월물량표"}</definedName>
    <definedName name="PPK" localSheetId="21" hidden="1">{#N/A,#N/A,FALSE,"96 3월물량표";#N/A,#N/A,FALSE,"96 4월물량표";#N/A,#N/A,FALSE,"96 5월물량표"}</definedName>
    <definedName name="PPK" localSheetId="22" hidden="1">{#N/A,#N/A,FALSE,"96 3월물량표";#N/A,#N/A,FALSE,"96 4월물량표";#N/A,#N/A,FALSE,"96 5월물량표"}</definedName>
    <definedName name="PPK" localSheetId="23" hidden="1">{#N/A,#N/A,FALSE,"96 3월물량표";#N/A,#N/A,FALSE,"96 4월물량표";#N/A,#N/A,FALSE,"96 5월물량표"}</definedName>
    <definedName name="PPK" localSheetId="24" hidden="1">{#N/A,#N/A,FALSE,"96 3월물량표";#N/A,#N/A,FALSE,"96 4월물량표";#N/A,#N/A,FALSE,"96 5월물량표"}</definedName>
    <definedName name="PPK" localSheetId="13" hidden="1">{#N/A,#N/A,FALSE,"96 3월물량표";#N/A,#N/A,FALSE,"96 4월물량표";#N/A,#N/A,FALSE,"96 5월물량표"}</definedName>
    <definedName name="PPK" localSheetId="17" hidden="1">{#N/A,#N/A,FALSE,"96 3월물량표";#N/A,#N/A,FALSE,"96 4월물량표";#N/A,#N/A,FALSE,"96 5월물량표"}</definedName>
    <definedName name="PPK" localSheetId="16" hidden="1">{#N/A,#N/A,FALSE,"96 3월물량표";#N/A,#N/A,FALSE,"96 4월물량표";#N/A,#N/A,FALSE,"96 5월물량표"}</definedName>
    <definedName name="PPK" hidden="1">{#N/A,#N/A,FALSE,"96 3월물량표";#N/A,#N/A,FALSE,"96 4월물량표";#N/A,#N/A,FALSE,"96 5월물량표"}</definedName>
    <definedName name="PPP" localSheetId="15" hidden="1">#REF!</definedName>
    <definedName name="PPP" localSheetId="11" hidden="1">#REF!</definedName>
    <definedName name="PPP" localSheetId="14" hidden="1">#REF!</definedName>
    <definedName name="PPP" localSheetId="18" hidden="1">#REF!</definedName>
    <definedName name="PPP" localSheetId="19" hidden="1">#REF!</definedName>
    <definedName name="PPP" localSheetId="20" hidden="1">#REF!</definedName>
    <definedName name="PPP" localSheetId="21" hidden="1">#REF!</definedName>
    <definedName name="PPP" localSheetId="22" hidden="1">#REF!</definedName>
    <definedName name="PPP" localSheetId="23" hidden="1">#REF!</definedName>
    <definedName name="PPP" localSheetId="24" hidden="1">#REF!</definedName>
    <definedName name="PPP" localSheetId="13" hidden="1">#REF!</definedName>
    <definedName name="PPP" localSheetId="17" hidden="1">#REF!</definedName>
    <definedName name="PPP" localSheetId="16" hidden="1">#REF!</definedName>
    <definedName name="PPP" hidden="1">#REF!</definedName>
    <definedName name="pppp" localSheetId="15" hidden="1">#REF!</definedName>
    <definedName name="pppp" localSheetId="11" hidden="1">#REF!</definedName>
    <definedName name="pppp" localSheetId="14" hidden="1">#REF!</definedName>
    <definedName name="pppp" localSheetId="24" hidden="1">#REF!</definedName>
    <definedName name="pppp" localSheetId="17" hidden="1">#REF!</definedName>
    <definedName name="pppp" localSheetId="16" hidden="1">#REF!</definedName>
    <definedName name="pppp" hidden="1">#REF!</definedName>
    <definedName name="pppww">#REF!</definedName>
    <definedName name="ppt">[61]!ppt</definedName>
    <definedName name="PR" localSheetId="15" hidden="1">#REF!</definedName>
    <definedName name="PR" localSheetId="11" hidden="1">#REF!</definedName>
    <definedName name="PR" localSheetId="14" hidden="1">#REF!</definedName>
    <definedName name="PR" localSheetId="18" hidden="1">#REF!</definedName>
    <definedName name="PR" localSheetId="19" hidden="1">#REF!</definedName>
    <definedName name="PR" localSheetId="20" hidden="1">#REF!</definedName>
    <definedName name="PR" localSheetId="21" hidden="1">#REF!</definedName>
    <definedName name="PR" localSheetId="22" hidden="1">#REF!</definedName>
    <definedName name="PR" localSheetId="23" hidden="1">#REF!</definedName>
    <definedName name="PR" localSheetId="24" hidden="1">#REF!</definedName>
    <definedName name="PR" localSheetId="13" hidden="1">#REF!</definedName>
    <definedName name="PR" localSheetId="17" hidden="1">#REF!</definedName>
    <definedName name="PR" localSheetId="16" hidden="1">#REF!</definedName>
    <definedName name="PR" hidden="1">#REF!</definedName>
    <definedName name="PREPARED_BY">#REF!</definedName>
    <definedName name="PREPARED_DATE">#REF!</definedName>
    <definedName name="PriceList" localSheetId="13">[77]Pricelist!$A$4:$C$1000</definedName>
    <definedName name="PriceList">[78]Pricelist!$A$4:$C$1000</definedName>
    <definedName name="principal" localSheetId="13">#REF!</definedName>
    <definedName name="principal">#REF!</definedName>
    <definedName name="PRINT" localSheetId="13">#REF!</definedName>
    <definedName name="PRINT">#REF!</definedName>
    <definedName name="PRINT_ADJ_GO" localSheetId="13">#REF!</definedName>
    <definedName name="PRINT_ADJ_GO">#REF!</definedName>
    <definedName name="_xlnm.Print_Area" localSheetId="2">'1-1.전시_인건비'!$A$1:$L$14</definedName>
    <definedName name="_xlnm.Print_Area" localSheetId="7">'1-3.전시_제작'!$A$1:$J$129</definedName>
    <definedName name="_xlnm.Print_Area" localSheetId="6">'1-3.전시_제작(수정)'!$A$1:$J$129</definedName>
    <definedName name="_xlnm.Print_Area" localSheetId="4">'2026 WIS_전시 제작(수정2)'!$A$1:$J$127</definedName>
    <definedName name="_xlnm.Print_Area" localSheetId="13">#REF!</definedName>
    <definedName name="_xlnm.Print_Area">#REF!</definedName>
    <definedName name="PRINT_AREA_MI" localSheetId="13">#REF!</definedName>
    <definedName name="PRINT_AREA_MI">#REF!</definedName>
    <definedName name="PRINT_AREA_MI1" localSheetId="13">#REF!</definedName>
    <definedName name="PRINT_AREA_MI1">#REF!</definedName>
    <definedName name="PRINT_ATP_CHART">#REF!</definedName>
    <definedName name="PRINT_CALCS">#REF!</definedName>
    <definedName name="PRINT_CASHFLOW">#REF!</definedName>
    <definedName name="PRINT_CCOC">#REF!</definedName>
    <definedName name="PRINT_CF_CHART">#REF!</definedName>
    <definedName name="PRINT_CHARTS">#REF!</definedName>
    <definedName name="PRINT_CHECK_TOT">#REF!</definedName>
    <definedName name="PRINT_CVMBY">#REF!</definedName>
    <definedName name="PRINT_DEPR_AMOR">#REF!</definedName>
    <definedName name="PRINT_GOING_PL">#REF!</definedName>
    <definedName name="PRINT_IVMBY">#REF!</definedName>
    <definedName name="PRINT_KEY_INPUTS">#REF!</definedName>
    <definedName name="PRINT_NPV_ROR">#REF!</definedName>
    <definedName name="PRINT_OTHER__INPUTS">#REF!</definedName>
    <definedName name="PRINT_OUTPUTS">#REF!</definedName>
    <definedName name="PRINT_PL_BFYEAR">#REF!</definedName>
    <definedName name="PRINT_PL_DET_STAT">#REF!</definedName>
    <definedName name="PRINT_PL_DETAIL">#REF!</definedName>
    <definedName name="PRINT_PROJ_INFO">#REF!</definedName>
    <definedName name="PRINT_PROJ_SUM">#REF!</definedName>
    <definedName name="PRINT_RISK_INPUT">#REF!</definedName>
    <definedName name="PRINT_SET_HDRFTR">#REF!</definedName>
    <definedName name="PRINT_TAX_RATE_CPI">#REF!</definedName>
    <definedName name="PRINT_TAXDEPTABLE">#REF!</definedName>
    <definedName name="print_title">#REF!</definedName>
    <definedName name="_xlnm.Print_Titles" localSheetId="13">#REF!</definedName>
    <definedName name="_xlnm.Print_Titles">#REF!</definedName>
    <definedName name="Print_Titles_MI" localSheetId="13">#REF!</definedName>
    <definedName name="Print_Titles_MI">#REF!</definedName>
    <definedName name="PRINT_TITLES_MI1" localSheetId="13">#REF!</definedName>
    <definedName name="PRINT_TITLES_MI1">#REF!</definedName>
    <definedName name="PRINT_TREAT_CAP">#REF!</definedName>
    <definedName name="PRINT_YEAR_ONE_INPUT">#REF!</definedName>
    <definedName name="Print1">#REF!</definedName>
    <definedName name="Print2">#REF!</definedName>
    <definedName name="PRINTDISCOUNT">#REF!</definedName>
    <definedName name="PRINTED_TITLES">#REF!</definedName>
    <definedName name="printer">#REF!</definedName>
    <definedName name="PRINTER_AREA">#REF!</definedName>
    <definedName name="printer_Titles">#REF!</definedName>
    <definedName name="printer_ttitle">#REF!</definedName>
    <definedName name="PRINTGO">#N/A</definedName>
    <definedName name="PRINTL" localSheetId="13">#REF!</definedName>
    <definedName name="PRINTL">#REF!</definedName>
    <definedName name="printMtitles" localSheetId="13">'[30]#REF'!$A$1:$IV$2</definedName>
    <definedName name="printMtitles">#REF!</definedName>
    <definedName name="PRINTO" localSheetId="13">#REF!</definedName>
    <definedName name="PRINTO">#REF!</definedName>
    <definedName name="PRINTS">[23]K!$E$11</definedName>
    <definedName name="printt" localSheetId="13">#REF!</definedName>
    <definedName name="printt">#REF!</definedName>
    <definedName name="PRJ" localSheetId="13">'[48]05110'!#REF!</definedName>
    <definedName name="PRJ">'[48]05110'!#REF!</definedName>
    <definedName name="Probability">[94]VSICBP!#REF!</definedName>
    <definedName name="Prodlist" localSheetId="13">[77]Pricelist!$A$5:$A$500</definedName>
    <definedName name="Prodlist">[78]Pricelist!$A$5:$A$500</definedName>
    <definedName name="PRODSUMM" localSheetId="13">#REF!</definedName>
    <definedName name="PRODSUMM">#REF!</definedName>
    <definedName name="Product_Line" localSheetId="13">#REF!</definedName>
    <definedName name="Product_Line">#REF!</definedName>
    <definedName name="Product_List" localSheetId="13">#REF!</definedName>
    <definedName name="Product_List">#REF!</definedName>
    <definedName name="product_type">#REF!</definedName>
    <definedName name="ProgrammaticDisplay">#REF!</definedName>
    <definedName name="ProgrammaticMobile">#REF!</definedName>
    <definedName name="ProgrammaticSocial">#REF!</definedName>
    <definedName name="ProgrammaticTV">#REF!</definedName>
    <definedName name="ProgrammaticVideo">#REF!</definedName>
    <definedName name="PROJECT">#N/A</definedName>
    <definedName name="Project_Yr" localSheetId="13">#REF!</definedName>
    <definedName name="Project_Yr">#REF!</definedName>
    <definedName name="ProjectEnd" localSheetId="13">#REF!</definedName>
    <definedName name="ProjectEnd">#REF!</definedName>
    <definedName name="PROJNAME" localSheetId="13">#REF!</definedName>
    <definedName name="PROJNAME">#REF!</definedName>
    <definedName name="PROMSUMM">#REF!</definedName>
    <definedName name="propos">#REF!</definedName>
    <definedName name="PROTO2" localSheetId="15" hidden="1">{#N/A,#N/A,FALSE,"단축1";#N/A,#N/A,FALSE,"단축2";#N/A,#N/A,FALSE,"단축3";#N/A,#N/A,FALSE,"장축";#N/A,#N/A,FALSE,"4WD"}</definedName>
    <definedName name="PROTO2" localSheetId="18" hidden="1">{#N/A,#N/A,FALSE,"단축1";#N/A,#N/A,FALSE,"단축2";#N/A,#N/A,FALSE,"단축3";#N/A,#N/A,FALSE,"장축";#N/A,#N/A,FALSE,"4WD"}</definedName>
    <definedName name="PROTO2" localSheetId="19" hidden="1">{#N/A,#N/A,FALSE,"단축1";#N/A,#N/A,FALSE,"단축2";#N/A,#N/A,FALSE,"단축3";#N/A,#N/A,FALSE,"장축";#N/A,#N/A,FALSE,"4WD"}</definedName>
    <definedName name="PROTO2" localSheetId="20" hidden="1">{#N/A,#N/A,FALSE,"단축1";#N/A,#N/A,FALSE,"단축2";#N/A,#N/A,FALSE,"단축3";#N/A,#N/A,FALSE,"장축";#N/A,#N/A,FALSE,"4WD"}</definedName>
    <definedName name="PROTO2" localSheetId="21" hidden="1">{#N/A,#N/A,FALSE,"단축1";#N/A,#N/A,FALSE,"단축2";#N/A,#N/A,FALSE,"단축3";#N/A,#N/A,FALSE,"장축";#N/A,#N/A,FALSE,"4WD"}</definedName>
    <definedName name="PROTO2" localSheetId="22" hidden="1">{#N/A,#N/A,FALSE,"단축1";#N/A,#N/A,FALSE,"단축2";#N/A,#N/A,FALSE,"단축3";#N/A,#N/A,FALSE,"장축";#N/A,#N/A,FALSE,"4WD"}</definedName>
    <definedName name="PROTO2" localSheetId="23" hidden="1">{#N/A,#N/A,FALSE,"단축1";#N/A,#N/A,FALSE,"단축2";#N/A,#N/A,FALSE,"단축3";#N/A,#N/A,FALSE,"장축";#N/A,#N/A,FALSE,"4WD"}</definedName>
    <definedName name="PROTO2" localSheetId="24" hidden="1">{#N/A,#N/A,FALSE,"단축1";#N/A,#N/A,FALSE,"단축2";#N/A,#N/A,FALSE,"단축3";#N/A,#N/A,FALSE,"장축";#N/A,#N/A,FALSE,"4WD"}</definedName>
    <definedName name="PROTO2" localSheetId="13" hidden="1">{#N/A,#N/A,FALSE,"단축1";#N/A,#N/A,FALSE,"단축2";#N/A,#N/A,FALSE,"단축3";#N/A,#N/A,FALSE,"장축";#N/A,#N/A,FALSE,"4WD"}</definedName>
    <definedName name="PROTO2" localSheetId="17" hidden="1">{#N/A,#N/A,FALSE,"단축1";#N/A,#N/A,FALSE,"단축2";#N/A,#N/A,FALSE,"단축3";#N/A,#N/A,FALSE,"장축";#N/A,#N/A,FALSE,"4WD"}</definedName>
    <definedName name="PROTO2" localSheetId="16" hidden="1">{#N/A,#N/A,FALSE,"단축1";#N/A,#N/A,FALSE,"단축2";#N/A,#N/A,FALSE,"단축3";#N/A,#N/A,FALSE,"장축";#N/A,#N/A,FALSE,"4WD"}</definedName>
    <definedName name="PROTO2" hidden="1">{#N/A,#N/A,FALSE,"단축1";#N/A,#N/A,FALSE,"단축2";#N/A,#N/A,FALSE,"단축3";#N/A,#N/A,FALSE,"장축";#N/A,#N/A,FALSE,"4WD"}</definedName>
    <definedName name="PROTO3" localSheetId="15" hidden="1">{#N/A,#N/A,FALSE,"단축1";#N/A,#N/A,FALSE,"단축2";#N/A,#N/A,FALSE,"단축3";#N/A,#N/A,FALSE,"장축";#N/A,#N/A,FALSE,"4WD"}</definedName>
    <definedName name="PROTO3" localSheetId="18" hidden="1">{#N/A,#N/A,FALSE,"단축1";#N/A,#N/A,FALSE,"단축2";#N/A,#N/A,FALSE,"단축3";#N/A,#N/A,FALSE,"장축";#N/A,#N/A,FALSE,"4WD"}</definedName>
    <definedName name="PROTO3" localSheetId="19" hidden="1">{#N/A,#N/A,FALSE,"단축1";#N/A,#N/A,FALSE,"단축2";#N/A,#N/A,FALSE,"단축3";#N/A,#N/A,FALSE,"장축";#N/A,#N/A,FALSE,"4WD"}</definedName>
    <definedName name="PROTO3" localSheetId="20" hidden="1">{#N/A,#N/A,FALSE,"단축1";#N/A,#N/A,FALSE,"단축2";#N/A,#N/A,FALSE,"단축3";#N/A,#N/A,FALSE,"장축";#N/A,#N/A,FALSE,"4WD"}</definedName>
    <definedName name="PROTO3" localSheetId="21" hidden="1">{#N/A,#N/A,FALSE,"단축1";#N/A,#N/A,FALSE,"단축2";#N/A,#N/A,FALSE,"단축3";#N/A,#N/A,FALSE,"장축";#N/A,#N/A,FALSE,"4WD"}</definedName>
    <definedName name="PROTO3" localSheetId="22" hidden="1">{#N/A,#N/A,FALSE,"단축1";#N/A,#N/A,FALSE,"단축2";#N/A,#N/A,FALSE,"단축3";#N/A,#N/A,FALSE,"장축";#N/A,#N/A,FALSE,"4WD"}</definedName>
    <definedName name="PROTO3" localSheetId="23" hidden="1">{#N/A,#N/A,FALSE,"단축1";#N/A,#N/A,FALSE,"단축2";#N/A,#N/A,FALSE,"단축3";#N/A,#N/A,FALSE,"장축";#N/A,#N/A,FALSE,"4WD"}</definedName>
    <definedName name="PROTO3" localSheetId="24" hidden="1">{#N/A,#N/A,FALSE,"단축1";#N/A,#N/A,FALSE,"단축2";#N/A,#N/A,FALSE,"단축3";#N/A,#N/A,FALSE,"장축";#N/A,#N/A,FALSE,"4WD"}</definedName>
    <definedName name="PROTO3" localSheetId="13" hidden="1">{#N/A,#N/A,FALSE,"단축1";#N/A,#N/A,FALSE,"단축2";#N/A,#N/A,FALSE,"단축3";#N/A,#N/A,FALSE,"장축";#N/A,#N/A,FALSE,"4WD"}</definedName>
    <definedName name="PROTO3" localSheetId="17" hidden="1">{#N/A,#N/A,FALSE,"단축1";#N/A,#N/A,FALSE,"단축2";#N/A,#N/A,FALSE,"단축3";#N/A,#N/A,FALSE,"장축";#N/A,#N/A,FALSE,"4WD"}</definedName>
    <definedName name="PROTO3" localSheetId="16" hidden="1">{#N/A,#N/A,FALSE,"단축1";#N/A,#N/A,FALSE,"단축2";#N/A,#N/A,FALSE,"단축3";#N/A,#N/A,FALSE,"장축";#N/A,#N/A,FALSE,"4WD"}</definedName>
    <definedName name="PROTO3" hidden="1">{#N/A,#N/A,FALSE,"단축1";#N/A,#N/A,FALSE,"단축2";#N/A,#N/A,FALSE,"단축3";#N/A,#N/A,FALSE,"장축";#N/A,#N/A,FALSE,"4WD"}</definedName>
    <definedName name="Prt_ADJ_GO_2" localSheetId="13">#REF!</definedName>
    <definedName name="Prt_ADJ_GO_2">#REF!</definedName>
    <definedName name="Prt_AMORDEPR_2" localSheetId="13">#REF!</definedName>
    <definedName name="Prt_AMORDEPR_2">#REF!</definedName>
    <definedName name="Prt_AMORDEPR_3" localSheetId="13">#REF!</definedName>
    <definedName name="Prt_AMORDEPR_3">#REF!</definedName>
    <definedName name="Prt_CCOC1">#REF!</definedName>
    <definedName name="Prt_CCOC2">#REF!</definedName>
    <definedName name="Prt_Check_Tot">#REF!</definedName>
    <definedName name="Prt_PLBFY1">#REF!</definedName>
    <definedName name="Prt_PLBFY2">#REF!</definedName>
    <definedName name="Prt_PROJ_INFO">#REF!</definedName>
    <definedName name="Prt_PROJ_SUM">#REF!</definedName>
    <definedName name="Prt_RISK_INPUT">#REF!</definedName>
    <definedName name="Prt_TAX_RATE_CPI">#REF!</definedName>
    <definedName name="Prt_TAXDEPTABLE">#REF!</definedName>
    <definedName name="Prt_TREAT_CAP">#REF!</definedName>
    <definedName name="Prt_YEARONE">#REF!</definedName>
    <definedName name="PRTNAME">#REF!</definedName>
    <definedName name="PSFirm_wrkbk_Index_List">#REF!</definedName>
    <definedName name="pt">#N/A</definedName>
    <definedName name="PTE">'[45]Euro Fix'!$C$13</definedName>
    <definedName name="publicationlist" localSheetId="13">#REF!</definedName>
    <definedName name="publicationlist">#REF!</definedName>
    <definedName name="Publisher_Categories" localSheetId="13">#REF!</definedName>
    <definedName name="Publisher_Categories">#REF!</definedName>
    <definedName name="PublisherList" localSheetId="13">OFFSET([56]Lists!$H$1,0,0,COUNTA([56]Lists!$H:$H),1)</definedName>
    <definedName name="PublisherList">OFFSET([57]Lists!$H$1,0,0,COUNTA([57]Lists!$H:$H),1)</definedName>
    <definedName name="PUBSUMM" localSheetId="13">#REF!</definedName>
    <definedName name="PUBSUMM">#REF!</definedName>
    <definedName name="PVC10T" localSheetId="13">#REF!</definedName>
    <definedName name="PVC10T">#REF!</definedName>
    <definedName name="PVC5T" localSheetId="13">#REF!</definedName>
    <definedName name="PVC5T">#REF!</definedName>
    <definedName name="PVC6T">#REF!</definedName>
    <definedName name="PVC8T">#REF!</definedName>
    <definedName name="PVCPLATE15">#REF!</definedName>
    <definedName name="pwlsthfdkla">#REF!</definedName>
    <definedName name="q" localSheetId="11" hidden="1">{#N/A,#N/A,FALSE,"단가표지"}</definedName>
    <definedName name="q" localSheetId="18" hidden="1">{#N/A,#N/A,FALSE,"단가표지"}</definedName>
    <definedName name="q" localSheetId="19" hidden="1">{#N/A,#N/A,FALSE,"단가표지"}</definedName>
    <definedName name="q" localSheetId="20" hidden="1">{#N/A,#N/A,FALSE,"단가표지"}</definedName>
    <definedName name="q" localSheetId="21" hidden="1">{#N/A,#N/A,FALSE,"단가표지"}</definedName>
    <definedName name="q" localSheetId="22" hidden="1">{#N/A,#N/A,FALSE,"단가표지"}</definedName>
    <definedName name="q" localSheetId="23" hidden="1">{#N/A,#N/A,FALSE,"단가표지"}</definedName>
    <definedName name="q" localSheetId="24" hidden="1">{#N/A,#N/A,FALSE,"단가표지"}</definedName>
    <definedName name="Q" localSheetId="13">#REF!</definedName>
    <definedName name="q">#REF!</definedName>
    <definedName name="q0b2" localSheetId="13">#REF!</definedName>
    <definedName name="q0b2">#REF!</definedName>
    <definedName name="q234562456" localSheetId="15" hidden="1">{"'용역비'!$A$4:$C$8"}</definedName>
    <definedName name="q234562456" localSheetId="11" hidden="1">{"'용역비'!$A$4:$C$8"}</definedName>
    <definedName name="q234562456" localSheetId="14" hidden="1">{"'용역비'!$A$4:$C$8"}</definedName>
    <definedName name="q234562456" localSheetId="18" hidden="1">{"'용역비'!$A$4:$C$8"}</definedName>
    <definedName name="q234562456" localSheetId="19" hidden="1">{"'용역비'!$A$4:$C$8"}</definedName>
    <definedName name="q234562456" localSheetId="20" hidden="1">{"'용역비'!$A$4:$C$8"}</definedName>
    <definedName name="q234562456" localSheetId="21" hidden="1">{"'용역비'!$A$4:$C$8"}</definedName>
    <definedName name="q234562456" localSheetId="22" hidden="1">{"'용역비'!$A$4:$C$8"}</definedName>
    <definedName name="q234562456" localSheetId="23" hidden="1">{"'용역비'!$A$4:$C$8"}</definedName>
    <definedName name="q234562456" localSheetId="24" hidden="1">{"'용역비'!$A$4:$C$8"}</definedName>
    <definedName name="q234562456" localSheetId="13" hidden="1">{"'용역비'!$A$4:$C$8"}</definedName>
    <definedName name="q234562456" localSheetId="17" hidden="1">{"'용역비'!$A$4:$C$8"}</definedName>
    <definedName name="q234562456" localSheetId="16" hidden="1">{"'용역비'!$A$4:$C$8"}</definedName>
    <definedName name="q234562456" hidden="1">{"'용역비'!$A$4:$C$8"}</definedName>
    <definedName name="qa">[127]LCPSECT!$R$17:$R$27</definedName>
    <definedName name="QD" localSheetId="15" hidden="1">{#N/A,#N/A,FALSE,"단축1";#N/A,#N/A,FALSE,"단축2";#N/A,#N/A,FALSE,"단축3";#N/A,#N/A,FALSE,"장축";#N/A,#N/A,FALSE,"4WD"}</definedName>
    <definedName name="QD" localSheetId="18" hidden="1">{#N/A,#N/A,FALSE,"단축1";#N/A,#N/A,FALSE,"단축2";#N/A,#N/A,FALSE,"단축3";#N/A,#N/A,FALSE,"장축";#N/A,#N/A,FALSE,"4WD"}</definedName>
    <definedName name="QD" localSheetId="19" hidden="1">{#N/A,#N/A,FALSE,"단축1";#N/A,#N/A,FALSE,"단축2";#N/A,#N/A,FALSE,"단축3";#N/A,#N/A,FALSE,"장축";#N/A,#N/A,FALSE,"4WD"}</definedName>
    <definedName name="QD" localSheetId="20" hidden="1">{#N/A,#N/A,FALSE,"단축1";#N/A,#N/A,FALSE,"단축2";#N/A,#N/A,FALSE,"단축3";#N/A,#N/A,FALSE,"장축";#N/A,#N/A,FALSE,"4WD"}</definedName>
    <definedName name="QD" localSheetId="21" hidden="1">{#N/A,#N/A,FALSE,"단축1";#N/A,#N/A,FALSE,"단축2";#N/A,#N/A,FALSE,"단축3";#N/A,#N/A,FALSE,"장축";#N/A,#N/A,FALSE,"4WD"}</definedName>
    <definedName name="QD" localSheetId="22" hidden="1">{#N/A,#N/A,FALSE,"단축1";#N/A,#N/A,FALSE,"단축2";#N/A,#N/A,FALSE,"단축3";#N/A,#N/A,FALSE,"장축";#N/A,#N/A,FALSE,"4WD"}</definedName>
    <definedName name="QD" localSheetId="23" hidden="1">{#N/A,#N/A,FALSE,"단축1";#N/A,#N/A,FALSE,"단축2";#N/A,#N/A,FALSE,"단축3";#N/A,#N/A,FALSE,"장축";#N/A,#N/A,FALSE,"4WD"}</definedName>
    <definedName name="QD" localSheetId="24" hidden="1">{#N/A,#N/A,FALSE,"단축1";#N/A,#N/A,FALSE,"단축2";#N/A,#N/A,FALSE,"단축3";#N/A,#N/A,FALSE,"장축";#N/A,#N/A,FALSE,"4WD"}</definedName>
    <definedName name="QD" localSheetId="13" hidden="1">{#N/A,#N/A,FALSE,"단축1";#N/A,#N/A,FALSE,"단축2";#N/A,#N/A,FALSE,"단축3";#N/A,#N/A,FALSE,"장축";#N/A,#N/A,FALSE,"4WD"}</definedName>
    <definedName name="QD" localSheetId="17" hidden="1">{#N/A,#N/A,FALSE,"단축1";#N/A,#N/A,FALSE,"단축2";#N/A,#N/A,FALSE,"단축3";#N/A,#N/A,FALSE,"장축";#N/A,#N/A,FALSE,"4WD"}</definedName>
    <definedName name="QD" localSheetId="16" hidden="1">{#N/A,#N/A,FALSE,"단축1";#N/A,#N/A,FALSE,"단축2";#N/A,#N/A,FALSE,"단축3";#N/A,#N/A,FALSE,"장축";#N/A,#N/A,FALSE,"4WD"}</definedName>
    <definedName name="QD" hidden="1">{#N/A,#N/A,FALSE,"단축1";#N/A,#N/A,FALSE,"단축2";#N/A,#N/A,FALSE,"단축3";#N/A,#N/A,FALSE,"장축";#N/A,#N/A,FALSE,"4WD"}</definedName>
    <definedName name="QFQF" localSheetId="15" hidden="1">#REF!</definedName>
    <definedName name="QFQF" localSheetId="11" hidden="1">#REF!</definedName>
    <definedName name="QFQF" localSheetId="14" hidden="1">#REF!</definedName>
    <definedName name="QFQF" localSheetId="18" hidden="1">#REF!</definedName>
    <definedName name="QFQF" localSheetId="19" hidden="1">#REF!</definedName>
    <definedName name="QFQF" localSheetId="20" hidden="1">#REF!</definedName>
    <definedName name="QFQF" localSheetId="21" hidden="1">#REF!</definedName>
    <definedName name="QFQF" localSheetId="22" hidden="1">#REF!</definedName>
    <definedName name="QFQF" localSheetId="23" hidden="1">#REF!</definedName>
    <definedName name="QFQF" localSheetId="24" hidden="1">#REF!</definedName>
    <definedName name="QFQF" localSheetId="13" hidden="1">#REF!</definedName>
    <definedName name="QFQF" localSheetId="17" hidden="1">#REF!</definedName>
    <definedName name="QFQF" localSheetId="16" hidden="1">#REF!</definedName>
    <definedName name="QFQF" hidden="1">#REF!</definedName>
    <definedName name="qhwkd">#REF!</definedName>
    <definedName name="QJQH" localSheetId="15" hidden="1">{#N/A,#N/A,FALSE,"단축1";#N/A,#N/A,FALSE,"단축2";#N/A,#N/A,FALSE,"단축3";#N/A,#N/A,FALSE,"장축";#N/A,#N/A,FALSE,"4WD"}</definedName>
    <definedName name="QJQH" localSheetId="18" hidden="1">{#N/A,#N/A,FALSE,"단축1";#N/A,#N/A,FALSE,"단축2";#N/A,#N/A,FALSE,"단축3";#N/A,#N/A,FALSE,"장축";#N/A,#N/A,FALSE,"4WD"}</definedName>
    <definedName name="QJQH" localSheetId="19" hidden="1">{#N/A,#N/A,FALSE,"단축1";#N/A,#N/A,FALSE,"단축2";#N/A,#N/A,FALSE,"단축3";#N/A,#N/A,FALSE,"장축";#N/A,#N/A,FALSE,"4WD"}</definedName>
    <definedName name="QJQH" localSheetId="20" hidden="1">{#N/A,#N/A,FALSE,"단축1";#N/A,#N/A,FALSE,"단축2";#N/A,#N/A,FALSE,"단축3";#N/A,#N/A,FALSE,"장축";#N/A,#N/A,FALSE,"4WD"}</definedName>
    <definedName name="QJQH" localSheetId="21" hidden="1">{#N/A,#N/A,FALSE,"단축1";#N/A,#N/A,FALSE,"단축2";#N/A,#N/A,FALSE,"단축3";#N/A,#N/A,FALSE,"장축";#N/A,#N/A,FALSE,"4WD"}</definedName>
    <definedName name="QJQH" localSheetId="22" hidden="1">{#N/A,#N/A,FALSE,"단축1";#N/A,#N/A,FALSE,"단축2";#N/A,#N/A,FALSE,"단축3";#N/A,#N/A,FALSE,"장축";#N/A,#N/A,FALSE,"4WD"}</definedName>
    <definedName name="QJQH" localSheetId="23" hidden="1">{#N/A,#N/A,FALSE,"단축1";#N/A,#N/A,FALSE,"단축2";#N/A,#N/A,FALSE,"단축3";#N/A,#N/A,FALSE,"장축";#N/A,#N/A,FALSE,"4WD"}</definedName>
    <definedName name="QJQH" localSheetId="24" hidden="1">{#N/A,#N/A,FALSE,"단축1";#N/A,#N/A,FALSE,"단축2";#N/A,#N/A,FALSE,"단축3";#N/A,#N/A,FALSE,"장축";#N/A,#N/A,FALSE,"4WD"}</definedName>
    <definedName name="QJQH" localSheetId="13" hidden="1">{#N/A,#N/A,FALSE,"단축1";#N/A,#N/A,FALSE,"단축2";#N/A,#N/A,FALSE,"단축3";#N/A,#N/A,FALSE,"장축";#N/A,#N/A,FALSE,"4WD"}</definedName>
    <definedName name="QJQH" localSheetId="17" hidden="1">{#N/A,#N/A,FALSE,"단축1";#N/A,#N/A,FALSE,"단축2";#N/A,#N/A,FALSE,"단축3";#N/A,#N/A,FALSE,"장축";#N/A,#N/A,FALSE,"4WD"}</definedName>
    <definedName name="QJQH" localSheetId="16" hidden="1">{#N/A,#N/A,FALSE,"단축1";#N/A,#N/A,FALSE,"단축2";#N/A,#N/A,FALSE,"단축3";#N/A,#N/A,FALSE,"장축";#N/A,#N/A,FALSE,"4WD"}</definedName>
    <definedName name="QJQH" hidden="1">{#N/A,#N/A,FALSE,"단축1";#N/A,#N/A,FALSE,"단축2";#N/A,#N/A,FALSE,"단축3";#N/A,#N/A,FALSE,"장축";#N/A,#N/A,FALSE,"4WD"}</definedName>
    <definedName name="qkrk" localSheetId="1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localSheetId="1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localSheetId="19"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localSheetId="2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localSheetId="2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localSheetId="2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localSheetId="2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localSheetId="2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localSheetId="1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localSheetId="17"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localSheetId="1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lty" localSheetId="15" hidden="1">{#N/A,#N/A,TRUE,"Y생산";#N/A,#N/A,TRUE,"Y판매";#N/A,#N/A,TRUE,"Y총물량";#N/A,#N/A,TRUE,"Y능력";#N/A,#N/A,TRUE,"YKD"}</definedName>
    <definedName name="qlty" localSheetId="18" hidden="1">{#N/A,#N/A,TRUE,"Y생산";#N/A,#N/A,TRUE,"Y판매";#N/A,#N/A,TRUE,"Y총물량";#N/A,#N/A,TRUE,"Y능력";#N/A,#N/A,TRUE,"YKD"}</definedName>
    <definedName name="qlty" localSheetId="19" hidden="1">{#N/A,#N/A,TRUE,"Y생산";#N/A,#N/A,TRUE,"Y판매";#N/A,#N/A,TRUE,"Y총물량";#N/A,#N/A,TRUE,"Y능력";#N/A,#N/A,TRUE,"YKD"}</definedName>
    <definedName name="qlty" localSheetId="20" hidden="1">{#N/A,#N/A,TRUE,"Y생산";#N/A,#N/A,TRUE,"Y판매";#N/A,#N/A,TRUE,"Y총물량";#N/A,#N/A,TRUE,"Y능력";#N/A,#N/A,TRUE,"YKD"}</definedName>
    <definedName name="qlty" localSheetId="21" hidden="1">{#N/A,#N/A,TRUE,"Y생산";#N/A,#N/A,TRUE,"Y판매";#N/A,#N/A,TRUE,"Y총물량";#N/A,#N/A,TRUE,"Y능력";#N/A,#N/A,TRUE,"YKD"}</definedName>
    <definedName name="qlty" localSheetId="22" hidden="1">{#N/A,#N/A,TRUE,"Y생산";#N/A,#N/A,TRUE,"Y판매";#N/A,#N/A,TRUE,"Y총물량";#N/A,#N/A,TRUE,"Y능력";#N/A,#N/A,TRUE,"YKD"}</definedName>
    <definedName name="qlty" localSheetId="23" hidden="1">{#N/A,#N/A,TRUE,"Y생산";#N/A,#N/A,TRUE,"Y판매";#N/A,#N/A,TRUE,"Y총물량";#N/A,#N/A,TRUE,"Y능력";#N/A,#N/A,TRUE,"YKD"}</definedName>
    <definedName name="qlty" localSheetId="24" hidden="1">{#N/A,#N/A,TRUE,"Y생산";#N/A,#N/A,TRUE,"Y판매";#N/A,#N/A,TRUE,"Y총물량";#N/A,#N/A,TRUE,"Y능력";#N/A,#N/A,TRUE,"YKD"}</definedName>
    <definedName name="qlty" localSheetId="13" hidden="1">{#N/A,#N/A,TRUE,"Y생산";#N/A,#N/A,TRUE,"Y판매";#N/A,#N/A,TRUE,"Y총물량";#N/A,#N/A,TRUE,"Y능력";#N/A,#N/A,TRUE,"YKD"}</definedName>
    <definedName name="qlty" localSheetId="17" hidden="1">{#N/A,#N/A,TRUE,"Y생산";#N/A,#N/A,TRUE,"Y판매";#N/A,#N/A,TRUE,"Y총물량";#N/A,#N/A,TRUE,"Y능력";#N/A,#N/A,TRUE,"YKD"}</definedName>
    <definedName name="qlty" localSheetId="16" hidden="1">{#N/A,#N/A,TRUE,"Y생산";#N/A,#N/A,TRUE,"Y판매";#N/A,#N/A,TRUE,"Y총물량";#N/A,#N/A,TRUE,"Y능력";#N/A,#N/A,TRUE,"YKD"}</definedName>
    <definedName name="qlty" hidden="1">{#N/A,#N/A,TRUE,"Y생산";#N/A,#N/A,TRUE,"Y판매";#N/A,#N/A,TRUE,"Y총물량";#N/A,#N/A,TRUE,"Y능력";#N/A,#N/A,TRUE,"YKD"}</definedName>
    <definedName name="qq" localSheetId="15" hidden="1">{#N/A,#N/A,FALSE,"단가표지"}</definedName>
    <definedName name="qq" localSheetId="11" hidden="1">{#N/A,#N/A,FALSE,"단가표지"}</definedName>
    <definedName name="qq" localSheetId="14" hidden="1">{#N/A,#N/A,FALSE,"단가표지"}</definedName>
    <definedName name="qq" localSheetId="18" hidden="1">{#N/A,#N/A,FALSE,"단가표지"}</definedName>
    <definedName name="qq" localSheetId="19" hidden="1">{#N/A,#N/A,FALSE,"단가표지"}</definedName>
    <definedName name="qq" localSheetId="20" hidden="1">{#N/A,#N/A,FALSE,"단가표지"}</definedName>
    <definedName name="qq" localSheetId="21" hidden="1">{#N/A,#N/A,FALSE,"단가표지"}</definedName>
    <definedName name="qq" localSheetId="22" hidden="1">{#N/A,#N/A,FALSE,"단가표지"}</definedName>
    <definedName name="qq" localSheetId="23" hidden="1">{#N/A,#N/A,FALSE,"단가표지"}</definedName>
    <definedName name="qq" localSheetId="24" hidden="1">{#N/A,#N/A,FALSE,"단가표지"}</definedName>
    <definedName name="qq" localSheetId="13" hidden="1">{#N/A,#N/A,FALSE,"단가표지"}</definedName>
    <definedName name="qq" localSheetId="17" hidden="1">{#N/A,#N/A,FALSE,"단가표지"}</definedName>
    <definedName name="qq" localSheetId="16" hidden="1">{#N/A,#N/A,FALSE,"단가표지"}</definedName>
    <definedName name="qq" hidden="1">{#N/A,#N/A,FALSE,"단가표지"}</definedName>
    <definedName name="QQQ" localSheetId="13">#REF!</definedName>
    <definedName name="QQQ">#REF!</definedName>
    <definedName name="qqqa">#N/A</definedName>
    <definedName name="QQQAAASSS" localSheetId="15" hidden="1">{#N/A,#N/A,TRUE,"Y생산";#N/A,#N/A,TRUE,"Y판매";#N/A,#N/A,TRUE,"Y총물량";#N/A,#N/A,TRUE,"Y능력";#N/A,#N/A,TRUE,"YKD"}</definedName>
    <definedName name="QQQAAASSS" localSheetId="18" hidden="1">{#N/A,#N/A,TRUE,"Y생산";#N/A,#N/A,TRUE,"Y판매";#N/A,#N/A,TRUE,"Y총물량";#N/A,#N/A,TRUE,"Y능력";#N/A,#N/A,TRUE,"YKD"}</definedName>
    <definedName name="QQQAAASSS" localSheetId="19" hidden="1">{#N/A,#N/A,TRUE,"Y생산";#N/A,#N/A,TRUE,"Y판매";#N/A,#N/A,TRUE,"Y총물량";#N/A,#N/A,TRUE,"Y능력";#N/A,#N/A,TRUE,"YKD"}</definedName>
    <definedName name="QQQAAASSS" localSheetId="20" hidden="1">{#N/A,#N/A,TRUE,"Y생산";#N/A,#N/A,TRUE,"Y판매";#N/A,#N/A,TRUE,"Y총물량";#N/A,#N/A,TRUE,"Y능력";#N/A,#N/A,TRUE,"YKD"}</definedName>
    <definedName name="QQQAAASSS" localSheetId="21" hidden="1">{#N/A,#N/A,TRUE,"Y생산";#N/A,#N/A,TRUE,"Y판매";#N/A,#N/A,TRUE,"Y총물량";#N/A,#N/A,TRUE,"Y능력";#N/A,#N/A,TRUE,"YKD"}</definedName>
    <definedName name="QQQAAASSS" localSheetId="22" hidden="1">{#N/A,#N/A,TRUE,"Y생산";#N/A,#N/A,TRUE,"Y판매";#N/A,#N/A,TRUE,"Y총물량";#N/A,#N/A,TRUE,"Y능력";#N/A,#N/A,TRUE,"YKD"}</definedName>
    <definedName name="QQQAAASSS" localSheetId="23" hidden="1">{#N/A,#N/A,TRUE,"Y생산";#N/A,#N/A,TRUE,"Y판매";#N/A,#N/A,TRUE,"Y총물량";#N/A,#N/A,TRUE,"Y능력";#N/A,#N/A,TRUE,"YKD"}</definedName>
    <definedName name="QQQAAASSS" localSheetId="24" hidden="1">{#N/A,#N/A,TRUE,"Y생산";#N/A,#N/A,TRUE,"Y판매";#N/A,#N/A,TRUE,"Y총물량";#N/A,#N/A,TRUE,"Y능력";#N/A,#N/A,TRUE,"YKD"}</definedName>
    <definedName name="QQQAAASSS" localSheetId="13" hidden="1">{#N/A,#N/A,TRUE,"Y생산";#N/A,#N/A,TRUE,"Y판매";#N/A,#N/A,TRUE,"Y총물량";#N/A,#N/A,TRUE,"Y능력";#N/A,#N/A,TRUE,"YKD"}</definedName>
    <definedName name="QQQAAASSS" localSheetId="17" hidden="1">{#N/A,#N/A,TRUE,"Y생산";#N/A,#N/A,TRUE,"Y판매";#N/A,#N/A,TRUE,"Y총물량";#N/A,#N/A,TRUE,"Y능력";#N/A,#N/A,TRUE,"YKD"}</definedName>
    <definedName name="QQQAAASSS" localSheetId="16" hidden="1">{#N/A,#N/A,TRUE,"Y생산";#N/A,#N/A,TRUE,"Y판매";#N/A,#N/A,TRUE,"Y총물량";#N/A,#N/A,TRUE,"Y능력";#N/A,#N/A,TRUE,"YKD"}</definedName>
    <definedName name="QQQAAASSS" hidden="1">{#N/A,#N/A,TRUE,"Y생산";#N/A,#N/A,TRUE,"Y판매";#N/A,#N/A,TRUE,"Y총물량";#N/A,#N/A,TRUE,"Y능력";#N/A,#N/A,TRUE,"YKD"}</definedName>
    <definedName name="qqqq" localSheetId="13">#REF!</definedName>
    <definedName name="qqqq">#REF!</definedName>
    <definedName name="QQQQQQQ" localSheetId="15" hidden="1">{#N/A,#N/A,TRUE,"Y생산";#N/A,#N/A,TRUE,"Y판매";#N/A,#N/A,TRUE,"Y총물량";#N/A,#N/A,TRUE,"Y능력";#N/A,#N/A,TRUE,"YKD"}</definedName>
    <definedName name="QQQQQQQ" localSheetId="18" hidden="1">{#N/A,#N/A,TRUE,"Y생산";#N/A,#N/A,TRUE,"Y판매";#N/A,#N/A,TRUE,"Y총물량";#N/A,#N/A,TRUE,"Y능력";#N/A,#N/A,TRUE,"YKD"}</definedName>
    <definedName name="QQQQQQQ" localSheetId="19" hidden="1">{#N/A,#N/A,TRUE,"Y생산";#N/A,#N/A,TRUE,"Y판매";#N/A,#N/A,TRUE,"Y총물량";#N/A,#N/A,TRUE,"Y능력";#N/A,#N/A,TRUE,"YKD"}</definedName>
    <definedName name="QQQQQQQ" localSheetId="20" hidden="1">{#N/A,#N/A,TRUE,"Y생산";#N/A,#N/A,TRUE,"Y판매";#N/A,#N/A,TRUE,"Y총물량";#N/A,#N/A,TRUE,"Y능력";#N/A,#N/A,TRUE,"YKD"}</definedName>
    <definedName name="QQQQQQQ" localSheetId="21" hidden="1">{#N/A,#N/A,TRUE,"Y생산";#N/A,#N/A,TRUE,"Y판매";#N/A,#N/A,TRUE,"Y총물량";#N/A,#N/A,TRUE,"Y능력";#N/A,#N/A,TRUE,"YKD"}</definedName>
    <definedName name="QQQQQQQ" localSheetId="22" hidden="1">{#N/A,#N/A,TRUE,"Y생산";#N/A,#N/A,TRUE,"Y판매";#N/A,#N/A,TRUE,"Y총물량";#N/A,#N/A,TRUE,"Y능력";#N/A,#N/A,TRUE,"YKD"}</definedName>
    <definedName name="QQQQQQQ" localSheetId="23" hidden="1">{#N/A,#N/A,TRUE,"Y생산";#N/A,#N/A,TRUE,"Y판매";#N/A,#N/A,TRUE,"Y총물량";#N/A,#N/A,TRUE,"Y능력";#N/A,#N/A,TRUE,"YKD"}</definedName>
    <definedName name="QQQQQQQ" localSheetId="24" hidden="1">{#N/A,#N/A,TRUE,"Y생산";#N/A,#N/A,TRUE,"Y판매";#N/A,#N/A,TRUE,"Y총물량";#N/A,#N/A,TRUE,"Y능력";#N/A,#N/A,TRUE,"YKD"}</definedName>
    <definedName name="QQQQQQQ" localSheetId="13" hidden="1">{#N/A,#N/A,TRUE,"Y생산";#N/A,#N/A,TRUE,"Y판매";#N/A,#N/A,TRUE,"Y총물량";#N/A,#N/A,TRUE,"Y능력";#N/A,#N/A,TRUE,"YKD"}</definedName>
    <definedName name="QQQQQQQ" localSheetId="17" hidden="1">{#N/A,#N/A,TRUE,"Y생산";#N/A,#N/A,TRUE,"Y판매";#N/A,#N/A,TRUE,"Y총물량";#N/A,#N/A,TRUE,"Y능력";#N/A,#N/A,TRUE,"YKD"}</definedName>
    <definedName name="QQQQQQQ" localSheetId="16" hidden="1">{#N/A,#N/A,TRUE,"Y생산";#N/A,#N/A,TRUE,"Y판매";#N/A,#N/A,TRUE,"Y총물량";#N/A,#N/A,TRUE,"Y능력";#N/A,#N/A,TRUE,"YKD"}</definedName>
    <definedName name="QQQQQQQ" hidden="1">{#N/A,#N/A,TRUE,"Y생산";#N/A,#N/A,TRUE,"Y판매";#N/A,#N/A,TRUE,"Y총물량";#N/A,#N/A,TRUE,"Y능력";#N/A,#N/A,TRUE,"YKD"}</definedName>
    <definedName name="qqqqqqqqw" localSheetId="15" hidden="1">{#N/A,#N/A,FALSE,"전력간선"}</definedName>
    <definedName name="qqqqqqqqw" localSheetId="18" hidden="1">{#N/A,#N/A,FALSE,"전력간선"}</definedName>
    <definedName name="qqqqqqqqw" localSheetId="19" hidden="1">{#N/A,#N/A,FALSE,"전력간선"}</definedName>
    <definedName name="qqqqqqqqw" localSheetId="20" hidden="1">{#N/A,#N/A,FALSE,"전력간선"}</definedName>
    <definedName name="qqqqqqqqw" localSheetId="21" hidden="1">{#N/A,#N/A,FALSE,"전력간선"}</definedName>
    <definedName name="qqqqqqqqw" localSheetId="22" hidden="1">{#N/A,#N/A,FALSE,"전력간선"}</definedName>
    <definedName name="qqqqqqqqw" localSheetId="23" hidden="1">{#N/A,#N/A,FALSE,"전력간선"}</definedName>
    <definedName name="qqqqqqqqw" localSheetId="24" hidden="1">{#N/A,#N/A,FALSE,"전력간선"}</definedName>
    <definedName name="qqqqqqqqw" localSheetId="13" hidden="1">{#N/A,#N/A,FALSE,"전력간선"}</definedName>
    <definedName name="qqqqqqqqw" localSheetId="17" hidden="1">{#N/A,#N/A,FALSE,"전력간선"}</definedName>
    <definedName name="qqqqqqqqw" localSheetId="16" hidden="1">{#N/A,#N/A,FALSE,"전력간선"}</definedName>
    <definedName name="qqqqqqqqw" hidden="1">{#N/A,#N/A,FALSE,"전력간선"}</definedName>
    <definedName name="qqqww" localSheetId="15" hidden="1">{#N/A,#N/A,FALSE,"전력간선"}</definedName>
    <definedName name="qqqww" localSheetId="18" hidden="1">{#N/A,#N/A,FALSE,"전력간선"}</definedName>
    <definedName name="qqqww" localSheetId="19" hidden="1">{#N/A,#N/A,FALSE,"전력간선"}</definedName>
    <definedName name="qqqww" localSheetId="20" hidden="1">{#N/A,#N/A,FALSE,"전력간선"}</definedName>
    <definedName name="qqqww" localSheetId="21" hidden="1">{#N/A,#N/A,FALSE,"전력간선"}</definedName>
    <definedName name="qqqww" localSheetId="22" hidden="1">{#N/A,#N/A,FALSE,"전력간선"}</definedName>
    <definedName name="qqqww" localSheetId="23" hidden="1">{#N/A,#N/A,FALSE,"전력간선"}</definedName>
    <definedName name="qqqww" localSheetId="24" hidden="1">{#N/A,#N/A,FALSE,"전력간선"}</definedName>
    <definedName name="qqqww" localSheetId="13" hidden="1">{#N/A,#N/A,FALSE,"전력간선"}</definedName>
    <definedName name="qqqww" localSheetId="17" hidden="1">{#N/A,#N/A,FALSE,"전력간선"}</definedName>
    <definedName name="qqqww" localSheetId="16" hidden="1">{#N/A,#N/A,FALSE,"전력간선"}</definedName>
    <definedName name="qqqww" hidden="1">{#N/A,#N/A,FALSE,"전력간선"}</definedName>
    <definedName name="qqwwjl" localSheetId="15" hidden="1">{#N/A,#N/A,FALSE,"전력간선"}</definedName>
    <definedName name="qqwwjl" localSheetId="18" hidden="1">{#N/A,#N/A,FALSE,"전력간선"}</definedName>
    <definedName name="qqwwjl" localSheetId="19" hidden="1">{#N/A,#N/A,FALSE,"전력간선"}</definedName>
    <definedName name="qqwwjl" localSheetId="20" hidden="1">{#N/A,#N/A,FALSE,"전력간선"}</definedName>
    <definedName name="qqwwjl" localSheetId="21" hidden="1">{#N/A,#N/A,FALSE,"전력간선"}</definedName>
    <definedName name="qqwwjl" localSheetId="22" hidden="1">{#N/A,#N/A,FALSE,"전력간선"}</definedName>
    <definedName name="qqwwjl" localSheetId="23" hidden="1">{#N/A,#N/A,FALSE,"전력간선"}</definedName>
    <definedName name="qqwwjl" localSheetId="24" hidden="1">{#N/A,#N/A,FALSE,"전력간선"}</definedName>
    <definedName name="qqwwjl" localSheetId="13" hidden="1">{#N/A,#N/A,FALSE,"전력간선"}</definedName>
    <definedName name="qqwwjl" localSheetId="17" hidden="1">{#N/A,#N/A,FALSE,"전력간선"}</definedName>
    <definedName name="qqwwjl" localSheetId="16" hidden="1">{#N/A,#N/A,FALSE,"전력간선"}</definedName>
    <definedName name="qqwwjl" hidden="1">{#N/A,#N/A,FALSE,"전력간선"}</definedName>
    <definedName name="qreqr" localSheetId="13">#REF!</definedName>
    <definedName name="qreqr">#REF!</definedName>
    <definedName name="qsqsqok" localSheetId="15" hidden="1">{#N/A,#N/A,FALSE,"전력간선"}</definedName>
    <definedName name="qsqsqok" localSheetId="18" hidden="1">{#N/A,#N/A,FALSE,"전력간선"}</definedName>
    <definedName name="qsqsqok" localSheetId="19" hidden="1">{#N/A,#N/A,FALSE,"전력간선"}</definedName>
    <definedName name="qsqsqok" localSheetId="20" hidden="1">{#N/A,#N/A,FALSE,"전력간선"}</definedName>
    <definedName name="qsqsqok" localSheetId="21" hidden="1">{#N/A,#N/A,FALSE,"전력간선"}</definedName>
    <definedName name="qsqsqok" localSheetId="22" hidden="1">{#N/A,#N/A,FALSE,"전력간선"}</definedName>
    <definedName name="qsqsqok" localSheetId="23" hidden="1">{#N/A,#N/A,FALSE,"전력간선"}</definedName>
    <definedName name="qsqsqok" localSheetId="24" hidden="1">{#N/A,#N/A,FALSE,"전력간선"}</definedName>
    <definedName name="qsqsqok" localSheetId="13" hidden="1">{#N/A,#N/A,FALSE,"전력간선"}</definedName>
    <definedName name="qsqsqok" localSheetId="17" hidden="1">{#N/A,#N/A,FALSE,"전력간선"}</definedName>
    <definedName name="qsqsqok" localSheetId="16" hidden="1">{#N/A,#N/A,FALSE,"전력간선"}</definedName>
    <definedName name="qsqsqok" hidden="1">{#N/A,#N/A,FALSE,"전력간선"}</definedName>
    <definedName name="QuartelyR" localSheetId="13">[147]Assumption!#REF!</definedName>
    <definedName name="QuartelyR">[148]Assumption!#REF!</definedName>
    <definedName name="QuarterlyRebate" localSheetId="13">[147]Assumption!#REF!</definedName>
    <definedName name="QuarterlyRebate">[148]Assumption!#REF!</definedName>
    <definedName name="qw" localSheetId="15" hidden="1">{#N/A,#N/A,FALSE,"단가표지"}</definedName>
    <definedName name="qw" localSheetId="11" hidden="1">{#N/A,#N/A,FALSE,"단가표지"}</definedName>
    <definedName name="qw" localSheetId="14" hidden="1">{#N/A,#N/A,FALSE,"단가표지"}</definedName>
    <definedName name="qw" localSheetId="18" hidden="1">{#N/A,#N/A,FALSE,"단가표지"}</definedName>
    <definedName name="qw" localSheetId="19" hidden="1">{#N/A,#N/A,FALSE,"단가표지"}</definedName>
    <definedName name="qw" localSheetId="20" hidden="1">{#N/A,#N/A,FALSE,"단가표지"}</definedName>
    <definedName name="qw" localSheetId="21" hidden="1">{#N/A,#N/A,FALSE,"단가표지"}</definedName>
    <definedName name="qw" localSheetId="22" hidden="1">{#N/A,#N/A,FALSE,"단가표지"}</definedName>
    <definedName name="qw" localSheetId="23" hidden="1">{#N/A,#N/A,FALSE,"단가표지"}</definedName>
    <definedName name="qw" localSheetId="24" hidden="1">{#N/A,#N/A,FALSE,"단가표지"}</definedName>
    <definedName name="qw" localSheetId="13" hidden="1">{#N/A,#N/A,FALSE,"단가표지"}</definedName>
    <definedName name="qw" localSheetId="17" hidden="1">{#N/A,#N/A,FALSE,"단가표지"}</definedName>
    <definedName name="qw" localSheetId="16" hidden="1">{#N/A,#N/A,FALSE,"단가표지"}</definedName>
    <definedName name="qw" hidden="1">{#N/A,#N/A,FALSE,"단가표지"}</definedName>
    <definedName name="qwd" localSheetId="15" hidden="1">{"nov3qm",#N/A,FALSE,"BD";"nov3qsu",#N/A,FALSE,"BD"}</definedName>
    <definedName name="qwd" localSheetId="18" hidden="1">{"nov3qm",#N/A,FALSE,"BD";"nov3qsu",#N/A,FALSE,"BD"}</definedName>
    <definedName name="qwd" localSheetId="19" hidden="1">{"nov3qm",#N/A,FALSE,"BD";"nov3qsu",#N/A,FALSE,"BD"}</definedName>
    <definedName name="qwd" localSheetId="20" hidden="1">{"nov3qm",#N/A,FALSE,"BD";"nov3qsu",#N/A,FALSE,"BD"}</definedName>
    <definedName name="qwd" localSheetId="21" hidden="1">{"nov3qm",#N/A,FALSE,"BD";"nov3qsu",#N/A,FALSE,"BD"}</definedName>
    <definedName name="qwd" localSheetId="22" hidden="1">{"nov3qm",#N/A,FALSE,"BD";"nov3qsu",#N/A,FALSE,"BD"}</definedName>
    <definedName name="qwd" localSheetId="23" hidden="1">{"nov3qm",#N/A,FALSE,"BD";"nov3qsu",#N/A,FALSE,"BD"}</definedName>
    <definedName name="qwd" localSheetId="24" hidden="1">{"nov3qm",#N/A,FALSE,"BD";"nov3qsu",#N/A,FALSE,"BD"}</definedName>
    <definedName name="qwd" localSheetId="13" hidden="1">{"nov3qm",#N/A,FALSE,"BD";"nov3qsu",#N/A,FALSE,"BD"}</definedName>
    <definedName name="qwd" localSheetId="17" hidden="1">{"nov3qm",#N/A,FALSE,"BD";"nov3qsu",#N/A,FALSE,"BD"}</definedName>
    <definedName name="qwd" localSheetId="16" hidden="1">{"nov3qm",#N/A,FALSE,"BD";"nov3qsu",#N/A,FALSE,"BD"}</definedName>
    <definedName name="qwd" hidden="1">{"nov3qm",#N/A,FALSE,"BD";"nov3qsu",#N/A,FALSE,"BD"}</definedName>
    <definedName name="QWE" localSheetId="15" hidden="1">#REF!</definedName>
    <definedName name="QWE" localSheetId="11" hidden="1">#REF!</definedName>
    <definedName name="QWE" localSheetId="14" hidden="1">#REF!</definedName>
    <definedName name="QWE" localSheetId="18" hidden="1">#REF!</definedName>
    <definedName name="QWE" localSheetId="19" hidden="1">#REF!</definedName>
    <definedName name="QWE" localSheetId="20" hidden="1">#REF!</definedName>
    <definedName name="QWE" localSheetId="21" hidden="1">#REF!</definedName>
    <definedName name="QWE" localSheetId="22" hidden="1">#REF!</definedName>
    <definedName name="QWE" localSheetId="23" hidden="1">#REF!</definedName>
    <definedName name="QWE" localSheetId="24" hidden="1">#REF!</definedName>
    <definedName name="QWE" localSheetId="13" hidden="1">#REF!</definedName>
    <definedName name="QWE" localSheetId="17" hidden="1">#REF!</definedName>
    <definedName name="QWE" localSheetId="16" hidden="1">#REF!</definedName>
    <definedName name="QWE" hidden="1">#REF!</definedName>
    <definedName name="qweqeqweqeqe">#REF!</definedName>
    <definedName name="qweqweqw">#REF!</definedName>
    <definedName name="qwer">#REF!</definedName>
    <definedName name="qwqwwqio" localSheetId="15" hidden="1">{#N/A,#N/A,FALSE,"전력간선"}</definedName>
    <definedName name="qwqwwqio" localSheetId="18" hidden="1">{#N/A,#N/A,FALSE,"전력간선"}</definedName>
    <definedName name="qwqwwqio" localSheetId="19" hidden="1">{#N/A,#N/A,FALSE,"전력간선"}</definedName>
    <definedName name="qwqwwqio" localSheetId="20" hidden="1">{#N/A,#N/A,FALSE,"전력간선"}</definedName>
    <definedName name="qwqwwqio" localSheetId="21" hidden="1">{#N/A,#N/A,FALSE,"전력간선"}</definedName>
    <definedName name="qwqwwqio" localSheetId="22" hidden="1">{#N/A,#N/A,FALSE,"전력간선"}</definedName>
    <definedName name="qwqwwqio" localSheetId="23" hidden="1">{#N/A,#N/A,FALSE,"전력간선"}</definedName>
    <definedName name="qwqwwqio" localSheetId="24" hidden="1">{#N/A,#N/A,FALSE,"전력간선"}</definedName>
    <definedName name="qwqwwqio" localSheetId="13" hidden="1">{#N/A,#N/A,FALSE,"전력간선"}</definedName>
    <definedName name="qwqwwqio" localSheetId="17" hidden="1">{#N/A,#N/A,FALSE,"전력간선"}</definedName>
    <definedName name="qwqwwqio" localSheetId="16" hidden="1">{#N/A,#N/A,FALSE,"전력간선"}</definedName>
    <definedName name="qwqwwqio" hidden="1">{#N/A,#N/A,FALSE,"전력간선"}</definedName>
    <definedName name="qwreq" localSheetId="15" hidden="1">#REF!</definedName>
    <definedName name="qwreq" localSheetId="11" hidden="1">#REF!</definedName>
    <definedName name="qwreq" localSheetId="14" hidden="1">#REF!</definedName>
    <definedName name="qwreq" localSheetId="18" hidden="1">#REF!</definedName>
    <definedName name="qwreq" localSheetId="19" hidden="1">#REF!</definedName>
    <definedName name="qwreq" localSheetId="20" hidden="1">#REF!</definedName>
    <definedName name="qwreq" localSheetId="21" hidden="1">#REF!</definedName>
    <definedName name="qwreq" localSheetId="22" hidden="1">#REF!</definedName>
    <definedName name="qwreq" localSheetId="23" hidden="1">#REF!</definedName>
    <definedName name="qwreq" localSheetId="24" hidden="1">#REF!</definedName>
    <definedName name="qwreq" localSheetId="13" hidden="1">#REF!</definedName>
    <definedName name="qwreq" localSheetId="17" hidden="1">#REF!</definedName>
    <definedName name="qwreq" localSheetId="16" hidden="1">#REF!</definedName>
    <definedName name="qwreq" hidden="1">#REF!</definedName>
    <definedName name="QWS" localSheetId="15" hidden="1">#REF!</definedName>
    <definedName name="QWS" localSheetId="11" hidden="1">#REF!</definedName>
    <definedName name="QWS" localSheetId="14" hidden="1">#REF!</definedName>
    <definedName name="QWS" localSheetId="24" hidden="1">#REF!</definedName>
    <definedName name="QWS" localSheetId="17" hidden="1">#REF!</definedName>
    <definedName name="QWS" localSheetId="16" hidden="1">#REF!</definedName>
    <definedName name="QWS" hidden="1">#REF!</definedName>
    <definedName name="qwtrqt" localSheetId="15" hidden="1">#REF!</definedName>
    <definedName name="qwtrqt" localSheetId="24" hidden="1">#REF!</definedName>
    <definedName name="qwtrqt" localSheetId="17" hidden="1">#REF!</definedName>
    <definedName name="qwtrqt" hidden="1">#REF!</definedName>
    <definedName name="qwwwwwqq" localSheetId="15" hidden="1">{#N/A,#N/A,FALSE,"전력간선"}</definedName>
    <definedName name="qwwwwwqq" localSheetId="18" hidden="1">{#N/A,#N/A,FALSE,"전력간선"}</definedName>
    <definedName name="qwwwwwqq" localSheetId="19" hidden="1">{#N/A,#N/A,FALSE,"전력간선"}</definedName>
    <definedName name="qwwwwwqq" localSheetId="20" hidden="1">{#N/A,#N/A,FALSE,"전력간선"}</definedName>
    <definedName name="qwwwwwqq" localSheetId="21" hidden="1">{#N/A,#N/A,FALSE,"전력간선"}</definedName>
    <definedName name="qwwwwwqq" localSheetId="22" hidden="1">{#N/A,#N/A,FALSE,"전력간선"}</definedName>
    <definedName name="qwwwwwqq" localSheetId="23" hidden="1">{#N/A,#N/A,FALSE,"전력간선"}</definedName>
    <definedName name="qwwwwwqq" localSheetId="24" hidden="1">{#N/A,#N/A,FALSE,"전력간선"}</definedName>
    <definedName name="qwwwwwqq" localSheetId="13" hidden="1">{#N/A,#N/A,FALSE,"전력간선"}</definedName>
    <definedName name="qwwwwwqq" localSheetId="17" hidden="1">{#N/A,#N/A,FALSE,"전력간선"}</definedName>
    <definedName name="qwwwwwqq" localSheetId="16" hidden="1">{#N/A,#N/A,FALSE,"전력간선"}</definedName>
    <definedName name="qwwwwwqq" hidden="1">{#N/A,#N/A,FALSE,"전력간선"}</definedName>
    <definedName name="qyk" localSheetId="15" hidden="1">{"'용역비'!$A$4:$C$8"}</definedName>
    <definedName name="qyk" localSheetId="11" hidden="1">{"'용역비'!$A$4:$C$8"}</definedName>
    <definedName name="qyk" localSheetId="14" hidden="1">{"'용역비'!$A$4:$C$8"}</definedName>
    <definedName name="qyk" localSheetId="18" hidden="1">{"'용역비'!$A$4:$C$8"}</definedName>
    <definedName name="qyk" localSheetId="19" hidden="1">{"'용역비'!$A$4:$C$8"}</definedName>
    <definedName name="qyk" localSheetId="20" hidden="1">{"'용역비'!$A$4:$C$8"}</definedName>
    <definedName name="qyk" localSheetId="21" hidden="1">{"'용역비'!$A$4:$C$8"}</definedName>
    <definedName name="qyk" localSheetId="22" hidden="1">{"'용역비'!$A$4:$C$8"}</definedName>
    <definedName name="qyk" localSheetId="23" hidden="1">{"'용역비'!$A$4:$C$8"}</definedName>
    <definedName name="qyk" localSheetId="24" hidden="1">{"'용역비'!$A$4:$C$8"}</definedName>
    <definedName name="qyk" localSheetId="13" hidden="1">{"'용역비'!$A$4:$C$8"}</definedName>
    <definedName name="qyk" localSheetId="17" hidden="1">{"'용역비'!$A$4:$C$8"}</definedName>
    <definedName name="qyk" localSheetId="16" hidden="1">{"'용역비'!$A$4:$C$8"}</definedName>
    <definedName name="qyk" hidden="1">{"'용역비'!$A$4:$C$8"}</definedName>
    <definedName name="ra" localSheetId="13">[149]SBM29!#REF!</definedName>
    <definedName name="ra">[150]SBM29!#REF!</definedName>
    <definedName name="Radio" localSheetId="13">#REF!</definedName>
    <definedName name="Radio">#REF!</definedName>
    <definedName name="RANGE" localSheetId="13">#REF!</definedName>
    <definedName name="RANGE">#REF!</definedName>
    <definedName name="RawDATA" localSheetId="13">#REF!</definedName>
    <definedName name="RawDATA">#REF!</definedName>
    <definedName name="RBOLT">#REF!</definedName>
    <definedName name="re">#REF!</definedName>
    <definedName name="RECHARGE">#REF!</definedName>
    <definedName name="RecommYield" localSheetId="13">'[125]기본정보 입력'!$I$9</definedName>
    <definedName name="RecommYield">'[126]기본정보 입력'!$I$9</definedName>
    <definedName name="_xlnm.Recorder">#N/A</definedName>
    <definedName name="ReelsRange" localSheetId="13">#REF!</definedName>
    <definedName name="ReelsRange">#REF!</definedName>
    <definedName name="Ref_AUTHOR" localSheetId="13">#REF!</definedName>
    <definedName name="Ref_AUTHOR">#REF!</definedName>
    <definedName name="Ref_CanF_Vol_Block" localSheetId="13">#REF!</definedName>
    <definedName name="Ref_CanF_Vol_Block">#REF!</definedName>
    <definedName name="Ref_CanV_Per_Block">#REF!</definedName>
    <definedName name="Ref_CNYFI">#REF!</definedName>
    <definedName name="Ref_CPI">#REF!</definedName>
    <definedName name="Ref_CPI2">#REF!</definedName>
    <definedName name="Ref_CVMBY_Colx1">#REF!</definedName>
    <definedName name="Ref_CVMBYFORM">#REF!</definedName>
    <definedName name="Ref_Dates">#REF!</definedName>
    <definedName name="Ref_Dates2">#REF!</definedName>
    <definedName name="Ref_DEPRC">#REF!</definedName>
    <definedName name="Ref_DEPRFORM">#REF!</definedName>
    <definedName name="Ref_DESCR1">#REF!</definedName>
    <definedName name="Ref_DESCR2">#REF!</definedName>
    <definedName name="Ref_END_GOING_PL">#REF!</definedName>
    <definedName name="Ref_FISCAL">#REF!</definedName>
    <definedName name="Ref_FISCAL2">#REF!</definedName>
    <definedName name="Ref_HOLDTDEPR">#REF!</definedName>
    <definedName name="Ref_HOLDV">#REF!</definedName>
    <definedName name="Ref_INIT_VOL_BLOCK">#REF!</definedName>
    <definedName name="ref_IRR_DATEFILL">#REF!</definedName>
    <definedName name="Ref_IRRDate_Top">#REF!</definedName>
    <definedName name="Ref_IRRDATES">#REF!</definedName>
    <definedName name="Ref_IRRINPUT">#REF!</definedName>
    <definedName name="Ref_IRRTOP">#REF!</definedName>
    <definedName name="Ref_IVMBY_Col1">#REF!</definedName>
    <definedName name="Ref_IVMBYFORM">#REF!</definedName>
    <definedName name="Ref_PROJ_LIFE">#REF!</definedName>
    <definedName name="Ref_PROJ_RES_VAL">#REF!</definedName>
    <definedName name="Ref_ROWHDGS1">#REF!</definedName>
    <definedName name="Ref_ROWHDGS2">#REF!</definedName>
    <definedName name="Ref_ROWHDGS3">#REF!</definedName>
    <definedName name="Ref_START_YR">#REF!</definedName>
    <definedName name="Ref_STARTER">#REF!</definedName>
    <definedName name="Ref_TAX">#REF!</definedName>
    <definedName name="Ref_TAX2">#REF!</definedName>
    <definedName name="Ref_TDEPR">#REF!</definedName>
    <definedName name="Ref_TITLE">#REF!</definedName>
    <definedName name="Ref_V">#REF!</definedName>
    <definedName name="référence">#REF!</definedName>
    <definedName name="Reg_Actual_2013_2H" localSheetId="13">'[52]Germany 2013'!$BY$109</definedName>
    <definedName name="Reg_Actual_2013_2H">'[53]Germany 2013'!$BY$109</definedName>
    <definedName name="Reg_Actual_201302" localSheetId="13">'[52]Germany 2013'!$AO$109</definedName>
    <definedName name="Reg_Actual_201302">'[53]Germany 2013'!$AO$109</definedName>
    <definedName name="Reg_Actual_201304" localSheetId="13">'[52]Germany 2013'!$AU$109</definedName>
    <definedName name="Reg_Actual_201304">'[53]Germany 2013'!$AU$109</definedName>
    <definedName name="Reg_Actual_201305" localSheetId="13">'[52]Germany 2013'!$AX$109</definedName>
    <definedName name="Reg_Actual_201305">'[53]Germany 2013'!$AX$109</definedName>
    <definedName name="Reg_Actual_201308" localSheetId="13">'[52]Germany 2013'!$BJ$109</definedName>
    <definedName name="Reg_Actual_201308">'[53]Germany 2013'!$BJ$109</definedName>
    <definedName name="Reg_Actual_2014005" localSheetId="13">'[52]New Actual &amp; Forecast'!$AJ$159</definedName>
    <definedName name="Reg_Actual_2014005">'[53]New Actual &amp; Forecast'!$AJ$159</definedName>
    <definedName name="Reg_Actual_2014006" localSheetId="13">'[52]New Actual &amp; Forecast'!$AM$159</definedName>
    <definedName name="Reg_Actual_2014006">'[53]New Actual &amp; Forecast'!$AM$159</definedName>
    <definedName name="Reg_Actual_2014012" localSheetId="13">'[52]New Actual &amp; Forecast'!$BE$159</definedName>
    <definedName name="Reg_Actual_2014012">'[53]New Actual &amp; Forecast'!$BE$159</definedName>
    <definedName name="Reg_Actual_201402" localSheetId="13">'[54]Actual &amp; Forecast'!$AL$112</definedName>
    <definedName name="Reg_Actual_201402">'[55]Actual &amp; Forecast'!$AL$112</definedName>
    <definedName name="Reg_Actual_201404" localSheetId="13">'[54]Actual &amp; Forecast'!$AR$112</definedName>
    <definedName name="Reg_Actual_201404">'[55]Actual &amp; Forecast'!$AR$112</definedName>
    <definedName name="Reg_Plan_2014" localSheetId="13">[52]Plan!$E$114</definedName>
    <definedName name="Reg_Plan_2014">[53]Plan!$E$114</definedName>
    <definedName name="Reg_Plan_201402" localSheetId="13">[52]Plan!$AX$114</definedName>
    <definedName name="Reg_Plan_201402">[53]Plan!$AX$114</definedName>
    <definedName name="Reg_Plan_201404" localSheetId="13">[52]Plan!$BD$114</definedName>
    <definedName name="Reg_Plan_201404">[53]Plan!$BD$114</definedName>
    <definedName name="Reg_Plan_201405" localSheetId="13">[52]Plan!$BG$114</definedName>
    <definedName name="Reg_Plan_201405">[53]Plan!$BG$114</definedName>
    <definedName name="Reg_Plan_201408" localSheetId="13">[52]Plan!$BP$114</definedName>
    <definedName name="Reg_Plan_201408">[53]Plan!$BP$114</definedName>
    <definedName name="Reg_Plan_201412" localSheetId="13">[52]Plan!$CB$114</definedName>
    <definedName name="Reg_Plan_201412">[53]Plan!$CB$114</definedName>
    <definedName name="Reg_Target_Midtotal" localSheetId="13">'[52]Fcst 2014'!$O$22</definedName>
    <definedName name="Reg_Target_Midtotal">'[53]Fcst 2014'!$O$22</definedName>
    <definedName name="Reg_Target_Total" localSheetId="13">'[52]Fcst 2014'!$N$22</definedName>
    <definedName name="Reg_Target_Total">'[53]Fcst 2014'!$N$22</definedName>
    <definedName name="Region_DC" localSheetId="13">'[151]Dec Crit'!#REF!</definedName>
    <definedName name="Region_DC">'[152]Dec Crit'!#REF!</definedName>
    <definedName name="REJ_ASEAN_Content" localSheetId="13">#REF!</definedName>
    <definedName name="REJ_ASEAN_Content">#REF!</definedName>
    <definedName name="REJ_CIF_Price" localSheetId="13">#REF!</definedName>
    <definedName name="REJ_CIF_Price">#REF!</definedName>
    <definedName name="REJ_Direct_Duty" localSheetId="13">#REF!</definedName>
    <definedName name="REJ_Direct_Duty">#REF!</definedName>
    <definedName name="REJ_Import_Duty">#REF!</definedName>
    <definedName name="REJ_Indirect_Duty">#REF!</definedName>
    <definedName name="REJ_Material_Ex_Rate">#REF!</definedName>
    <definedName name="REJ_Material_Price">#REF!</definedName>
    <definedName name="REJ_Payment_Baht">#REF!</definedName>
    <definedName name="RELEASEL">#REF!</definedName>
    <definedName name="RELEASEO">#REF!</definedName>
    <definedName name="REM">#N/A</definedName>
    <definedName name="REMK">#N/A</definedName>
    <definedName name="REMUNERATION" localSheetId="13">#REF!</definedName>
    <definedName name="REMUNERATION">#REF!</definedName>
    <definedName name="RENTL" localSheetId="13">#REF!</definedName>
    <definedName name="RENTL">#REF!</definedName>
    <definedName name="RENTO" localSheetId="13">#REF!</definedName>
    <definedName name="RENTO">#REF!</definedName>
    <definedName name="Repacking">#REF!</definedName>
    <definedName name="rest">#REF!</definedName>
    <definedName name="result">#REF!</definedName>
    <definedName name="Revenue_Actual_2013_1H_HQ" localSheetId="13">'[52]Germany 2013'!$BD$35</definedName>
    <definedName name="Revenue_Actual_2013_1H_HQ">'[53]Germany 2013'!$BD$35</definedName>
    <definedName name="Revenue_Actual_2013_1H_L" localSheetId="13">'[52]Germany 2013'!$BD$99</definedName>
    <definedName name="Revenue_Actual_2013_1H_L">'[53]Germany 2013'!$BD$99</definedName>
    <definedName name="Revenue_Actual_2013_2H_HQ" localSheetId="13">'[52]Germany 2013'!$BY$35</definedName>
    <definedName name="Revenue_Actual_2013_2H_HQ">'[53]Germany 2013'!$BY$35</definedName>
    <definedName name="Revenue_Actual_2013_2H_L" localSheetId="13">'[52]Germany 2013'!$BY$99</definedName>
    <definedName name="Revenue_Actual_2013_2H_L">'[53]Germany 2013'!$BY$99</definedName>
    <definedName name="Revenue_Actual_201301_HQ" localSheetId="13">'[52]Germany 2013'!$AL$35</definedName>
    <definedName name="Revenue_Actual_201301_HQ">'[53]Germany 2013'!$AL$35</definedName>
    <definedName name="Revenue_Actual_201301_L" localSheetId="13">'[52]Germany 2013'!$AL$99</definedName>
    <definedName name="Revenue_Actual_201301_L">'[53]Germany 2013'!$AL$99</definedName>
    <definedName name="Revenue_Actual_201302_HQ" localSheetId="13">'[52]Germany 2013'!$AO$35</definedName>
    <definedName name="Revenue_Actual_201302_HQ">'[53]Germany 2013'!$AO$35</definedName>
    <definedName name="Revenue_Actual_201302_L" localSheetId="13">'[52]Germany 2013'!$AO$99</definedName>
    <definedName name="Revenue_Actual_201302_L">'[53]Germany 2013'!$AO$99</definedName>
    <definedName name="Revenue_Actual_201303_HQ" localSheetId="13">'[52]Germany 2013'!$AR$35</definedName>
    <definedName name="Revenue_Actual_201303_HQ">'[53]Germany 2013'!$AR$35</definedName>
    <definedName name="Revenue_Actual_201303_L" localSheetId="13">'[52]Germany 2013'!$AR$99</definedName>
    <definedName name="Revenue_Actual_201303_L">'[53]Germany 2013'!$AR$99</definedName>
    <definedName name="Revenue_Actual_201304_HQ" localSheetId="13">'[52]Germany 2013'!$AU$35</definedName>
    <definedName name="Revenue_Actual_201304_HQ">'[53]Germany 2013'!$AU$35</definedName>
    <definedName name="Revenue_Actual_201304_L" localSheetId="13">'[52]Germany 2013'!$AU$99</definedName>
    <definedName name="Revenue_Actual_201304_L">'[53]Germany 2013'!$AU$99</definedName>
    <definedName name="Revenue_Actual_201305_HQ" localSheetId="13">'[52]Germany 2013'!$AX$35</definedName>
    <definedName name="Revenue_Actual_201305_HQ">'[53]Germany 2013'!$AX$35</definedName>
    <definedName name="Revenue_Actual_201305_L" localSheetId="13">'[52]Germany 2013'!$AX$99</definedName>
    <definedName name="Revenue_Actual_201305_L">'[53]Germany 2013'!$AX$99</definedName>
    <definedName name="Revenue_Actual_201307_HQ" localSheetId="13">'[52]Germany 2013'!$BG$35</definedName>
    <definedName name="Revenue_Actual_201307_HQ">'[53]Germany 2013'!$BG$35</definedName>
    <definedName name="Revenue_Actual_201307_L" localSheetId="13">'[52]Germany 2013'!$BG$99</definedName>
    <definedName name="Revenue_Actual_201307_L">'[53]Germany 2013'!$BG$99</definedName>
    <definedName name="Revenue_Actual_201308_HQ" localSheetId="13">'[52]Germany 2013'!$BJ$35</definedName>
    <definedName name="Revenue_Actual_201308_HQ">'[53]Germany 2013'!$BJ$35</definedName>
    <definedName name="Revenue_Actual_201308_L" localSheetId="13">'[52]Germany 2013'!$BJ$99</definedName>
    <definedName name="Revenue_Actual_201308_L">'[53]Germany 2013'!$BJ$99</definedName>
    <definedName name="Revenue_Actual_2014">[53]!Actual_Forecast[[#Totals],[Revenue A+T]]</definedName>
    <definedName name="Revenue_Actual_2014005_HQ" localSheetId="13">'[52]New Actual &amp; Forecast'!$AJ$147</definedName>
    <definedName name="Revenue_Actual_2014005_HQ">'[53]New Actual &amp; Forecast'!$AJ$147</definedName>
    <definedName name="Revenue_Actual_2014005_Local" localSheetId="13">'[52]New Actual &amp; Forecast'!$AJ$148</definedName>
    <definedName name="Revenue_Actual_2014005_Local">'[53]New Actual &amp; Forecast'!$AJ$148</definedName>
    <definedName name="Revenue_Actual_201401_HQ" localSheetId="13">'[54]Actual &amp; Forecast'!$AI$37</definedName>
    <definedName name="Revenue_Actual_201401_HQ">'[55]Actual &amp; Forecast'!$AI$37</definedName>
    <definedName name="Revenue_Actual_201401_L" localSheetId="13">'[54]Actual &amp; Forecast'!$AI$102</definedName>
    <definedName name="Revenue_Actual_201401_L">'[55]Actual &amp; Forecast'!$AI$102</definedName>
    <definedName name="Revenue_Actual_201402_HQ" localSheetId="13">'[54]Actual &amp; Forecast'!$AL$37</definedName>
    <definedName name="Revenue_Actual_201402_HQ">'[55]Actual &amp; Forecast'!$AL$37</definedName>
    <definedName name="Revenue_Actual_201402_L" localSheetId="13">'[54]Actual &amp; Forecast'!$AL$102</definedName>
    <definedName name="Revenue_Actual_201402_L">'[55]Actual &amp; Forecast'!$AL$102</definedName>
    <definedName name="Revenue_Actual_201403_HQ" localSheetId="13">'[54]Actual &amp; Forecast'!$AO$37</definedName>
    <definedName name="Revenue_Actual_201403_HQ">'[55]Actual &amp; Forecast'!$AO$37</definedName>
    <definedName name="Revenue_Actual_201403_L" localSheetId="13">'[54]Actual &amp; Forecast'!$AO$102</definedName>
    <definedName name="Revenue_Actual_201403_L">'[55]Actual &amp; Forecast'!$AO$102</definedName>
    <definedName name="Revenue_Actual_201404_HQ" localSheetId="13">'[54]Actual &amp; Forecast'!$AR$37</definedName>
    <definedName name="Revenue_Actual_201404_HQ">'[55]Actual &amp; Forecast'!$AR$37</definedName>
    <definedName name="Revenue_Actual_201404_L" localSheetId="13">'[54]Actual &amp; Forecast'!$AR$102</definedName>
    <definedName name="Revenue_Actual_201404_L">'[55]Actual &amp; Forecast'!$AR$102</definedName>
    <definedName name="Revenue_Actual_ATLOOH_2014_1H" localSheetId="13">'[52]New Actual &amp; Forecast'!$O$167</definedName>
    <definedName name="Revenue_Actual_ATLOOH_2014_1H">'[53]New Actual &amp; Forecast'!$O$167</definedName>
    <definedName name="Revenue_Actual_ATLOOH_2014_2H" localSheetId="13">'[52]New Actual &amp; Forecast'!$R$167</definedName>
    <definedName name="Revenue_Actual_ATLOOH_2014_2H">'[53]New Actual &amp; Forecast'!$R$167</definedName>
    <definedName name="Revenue_Actual_ATLOOH_2014_Current" localSheetId="13">'[52]New Actual &amp; Forecast'!$U$167</definedName>
    <definedName name="Revenue_Actual_ATLOOH_2014_Current">'[53]New Actual &amp; Forecast'!$U$167</definedName>
    <definedName name="Revenue_Actual_ATLOOH_201401" localSheetId="13">'[54]Actual &amp; Forecast'!$AI$142</definedName>
    <definedName name="Revenue_Actual_ATLOOH_201401">'[55]Actual &amp; Forecast'!$AI$142</definedName>
    <definedName name="Revenue_Actual_ATLOOH_201402" localSheetId="13">'[54]Actual &amp; Forecast'!$AL$142</definedName>
    <definedName name="Revenue_Actual_ATLOOH_201402">'[55]Actual &amp; Forecast'!$AL$142</definedName>
    <definedName name="Revenue_Actual_ATLOOH_201403" localSheetId="13">'[54]Actual &amp; Forecast'!$AO$142</definedName>
    <definedName name="Revenue_Actual_ATLOOH_201403">'[55]Actual &amp; Forecast'!$AO$142</definedName>
    <definedName name="Revenue_Actual_ATLOOH_201404" localSheetId="13">'[54]Actual &amp; Forecast'!$AR$142</definedName>
    <definedName name="Revenue_Actual_ATLOOH_201404">'[55]Actual &amp; Forecast'!$AR$142</definedName>
    <definedName name="Revenue_Actual_BTL_2014_1H" localSheetId="13">'[52]New Actual &amp; Forecast'!$O$169</definedName>
    <definedName name="Revenue_Actual_BTL_2014_1H">'[53]New Actual &amp; Forecast'!$O$169</definedName>
    <definedName name="Revenue_Actual_BTL_2014_2H" localSheetId="13">'[52]New Actual &amp; Forecast'!$R$169</definedName>
    <definedName name="Revenue_Actual_BTL_2014_2H">'[53]New Actual &amp; Forecast'!$R$169</definedName>
    <definedName name="Revenue_Actual_BTL_2014_Current" localSheetId="13">'[52]New Actual &amp; Forecast'!$U$169</definedName>
    <definedName name="Revenue_Actual_BTL_2014_Current">'[53]New Actual &amp; Forecast'!$U$169</definedName>
    <definedName name="Revenue_Actual_BTL_201401" localSheetId="13">'[54]Actual &amp; Forecast'!$AI$144</definedName>
    <definedName name="Revenue_Actual_BTL_201401">'[55]Actual &amp; Forecast'!$AI$144</definedName>
    <definedName name="Revenue_Actual_BTL_201402" localSheetId="13">'[54]Actual &amp; Forecast'!$AL$144</definedName>
    <definedName name="Revenue_Actual_BTL_201402">'[55]Actual &amp; Forecast'!$AL$144</definedName>
    <definedName name="Revenue_Actual_BTL_201403" localSheetId="13">'[54]Actual &amp; Forecast'!$AO$144</definedName>
    <definedName name="Revenue_Actual_BTL_201403">'[55]Actual &amp; Forecast'!$AO$144</definedName>
    <definedName name="Revenue_Actual_BTL_201404" localSheetId="13">'[54]Actual &amp; Forecast'!$AR$144</definedName>
    <definedName name="Revenue_Actual_BTL_201404">'[55]Actual &amp; Forecast'!$AR$144</definedName>
    <definedName name="Revenue_Actual_Digital_2014_1H" localSheetId="13">'[52]New Actual &amp; Forecast'!$O$171</definedName>
    <definedName name="Revenue_Actual_Digital_2014_1H">'[53]New Actual &amp; Forecast'!$O$171</definedName>
    <definedName name="Revenue_Actual_Digital_2014_2H" localSheetId="13">'[52]New Actual &amp; Forecast'!$R$171</definedName>
    <definedName name="Revenue_Actual_Digital_2014_2H">'[53]New Actual &amp; Forecast'!$R$171</definedName>
    <definedName name="Revenue_Actual_Digital_2014_Current" localSheetId="13">'[52]New Actual &amp; Forecast'!$U$171</definedName>
    <definedName name="Revenue_Actual_Digital_2014_Current">'[53]New Actual &amp; Forecast'!$U$171</definedName>
    <definedName name="Revenue_Actual_Digital_201401" localSheetId="13">'[54]Actual &amp; Forecast'!$AI$145</definedName>
    <definedName name="Revenue_Actual_Digital_201401">'[55]Actual &amp; Forecast'!$AI$145</definedName>
    <definedName name="Revenue_Actual_Digital_201402" localSheetId="13">'[54]Actual &amp; Forecast'!$AL$145</definedName>
    <definedName name="Revenue_Actual_Digital_201402">'[55]Actual &amp; Forecast'!$AL$145</definedName>
    <definedName name="Revenue_Actual_Digital_201403" localSheetId="13">'[54]Actual &amp; Forecast'!$AO$145</definedName>
    <definedName name="Revenue_Actual_Digital_201403">'[55]Actual &amp; Forecast'!$AO$145</definedName>
    <definedName name="Revenue_Actual_Digital_201404" localSheetId="13">'[54]Actual &amp; Forecast'!$AR$145</definedName>
    <definedName name="Revenue_Actual_Digital_201404">'[55]Actual &amp; Forecast'!$AR$145</definedName>
    <definedName name="Revenue_Actual_NonSamsung_201301" localSheetId="13">'[52]Germany 2013'!$AL$172</definedName>
    <definedName name="Revenue_Actual_NonSamsung_201301">'[53]Germany 2013'!$AL$172</definedName>
    <definedName name="Revenue_Actual_NonSamsung_201302" localSheetId="13">'[52]Germany 2013'!$AO$172</definedName>
    <definedName name="Revenue_Actual_NonSamsung_201302">'[53]Germany 2013'!$AO$172</definedName>
    <definedName name="Revenue_Actual_NonSamsung_2014_1H" localSheetId="13">'[52]New Actual &amp; Forecast'!$O$172</definedName>
    <definedName name="Revenue_Actual_NonSamsung_2014_1H">'[53]New Actual &amp; Forecast'!$O$172</definedName>
    <definedName name="Revenue_Actual_NonSamsung_2014_2H" localSheetId="13">'[52]New Actual &amp; Forecast'!$R$172</definedName>
    <definedName name="Revenue_Actual_NonSamsung_2014_2H">'[53]New Actual &amp; Forecast'!$R$172</definedName>
    <definedName name="Revenue_Actual_NonSamsung_2014_Current" localSheetId="13">'[52]New Actual &amp; Forecast'!$U$172</definedName>
    <definedName name="Revenue_Actual_NonSamsung_2014_Current">'[53]New Actual &amp; Forecast'!$U$172</definedName>
    <definedName name="Revenue_Actual_NonSamsung_201401" localSheetId="13">'[54]Actual &amp; Forecast'!$AI$147</definedName>
    <definedName name="Revenue_Actual_NonSamsung_201401">'[55]Actual &amp; Forecast'!$AI$147</definedName>
    <definedName name="Revenue_Actual_NonSamsung_201402" localSheetId="13">'[54]Actual &amp; Forecast'!$AL$147</definedName>
    <definedName name="Revenue_Actual_NonSamsung_201402">'[55]Actual &amp; Forecast'!$AL$147</definedName>
    <definedName name="Revenue_Actual_NonSamsung_201403" localSheetId="13">'[54]Actual &amp; Forecast'!$AO$147</definedName>
    <definedName name="Revenue_Actual_NonSamsung_201403">'[55]Actual &amp; Forecast'!$AO$147</definedName>
    <definedName name="Revenue_Actual_NonSamsung_201404" localSheetId="13">'[54]Actual &amp; Forecast'!$AR$147</definedName>
    <definedName name="Revenue_Actual_NonSamsung_201404">'[55]Actual &amp; Forecast'!$AR$147</definedName>
    <definedName name="Revenue_Actual_Retail_2014_1H" localSheetId="13">'[52]New Actual &amp; Forecast'!$O$168</definedName>
    <definedName name="Revenue_Actual_Retail_2014_1H">'[53]New Actual &amp; Forecast'!$O$168</definedName>
    <definedName name="Revenue_Actual_Retail_2014_2H" localSheetId="13">'[52]New Actual &amp; Forecast'!$R$168</definedName>
    <definedName name="Revenue_Actual_Retail_2014_2H">'[53]New Actual &amp; Forecast'!$R$168</definedName>
    <definedName name="Revenue_Actual_Retail_2014_Current" localSheetId="13">'[52]New Actual &amp; Forecast'!$U$168</definedName>
    <definedName name="Revenue_Actual_Retail_2014_Current">'[53]New Actual &amp; Forecast'!$U$168</definedName>
    <definedName name="Revenue_Actual_Retail_201401" localSheetId="13">'[54]Actual &amp; Forecast'!$AI$143</definedName>
    <definedName name="Revenue_Actual_Retail_201401">'[55]Actual &amp; Forecast'!$AI$143</definedName>
    <definedName name="Revenue_Actual_Retail_201402" localSheetId="13">'[54]Actual &amp; Forecast'!$AL$143</definedName>
    <definedName name="Revenue_Actual_Retail_201402">'[55]Actual &amp; Forecast'!$AL$143</definedName>
    <definedName name="Revenue_Actual_Retail_201403" localSheetId="13">'[54]Actual &amp; Forecast'!$AO$143</definedName>
    <definedName name="Revenue_Actual_Retail_201403">'[55]Actual &amp; Forecast'!$AO$143</definedName>
    <definedName name="Revenue_Actual_Retail_201404" localSheetId="13">'[54]Actual &amp; Forecast'!$AR$143</definedName>
    <definedName name="Revenue_Actual_Retail_201404">'[55]Actual &amp; Forecast'!$AR$143</definedName>
    <definedName name="Revenue_Actual_Samsung_201301" localSheetId="13">'[52]Germany 2013'!$AL$171</definedName>
    <definedName name="Revenue_Actual_Samsung_201301">'[53]Germany 2013'!$AL$171</definedName>
    <definedName name="Revenue_Actual_Samsung_201302" localSheetId="13">'[52]Germany 2013'!$AO$171</definedName>
    <definedName name="Revenue_Actual_Samsung_201302">'[53]Germany 2013'!$AO$171</definedName>
    <definedName name="Revenue_Actual_Samsung_201401" localSheetId="13">'[54]Actual &amp; Forecast'!$AI$146</definedName>
    <definedName name="Revenue_Actual_Samsung_201401">'[55]Actual &amp; Forecast'!$AI$146</definedName>
    <definedName name="Revenue_Actual_Samsung_201402" localSheetId="13">'[54]Actual &amp; Forecast'!$AL$146</definedName>
    <definedName name="Revenue_Actual_Samsung_201402">'[55]Actual &amp; Forecast'!$AL$146</definedName>
    <definedName name="Revenue_Plan_2014_HQ" localSheetId="13">[52]Plan!$E$37</definedName>
    <definedName name="Revenue_Plan_2014_HQ">[53]Plan!$E$37</definedName>
    <definedName name="Revenue_Plan_2014_HQ_1H" localSheetId="13">[52]Plan!$T$37</definedName>
    <definedName name="Revenue_Plan_2014_HQ_1H">[53]Plan!$T$37</definedName>
    <definedName name="Revenue_Plan_2014_L" localSheetId="13">[52]Plan!$E$104</definedName>
    <definedName name="Revenue_Plan_2014_L">[53]Plan!$E$104</definedName>
    <definedName name="Revenue_Plan_2014_L_1H" localSheetId="13">[52]Plan!$T$104</definedName>
    <definedName name="Revenue_Plan_2014_L_1H">[53]Plan!$T$104</definedName>
    <definedName name="Revenue_Plan_201401_HQ" localSheetId="13">[52]Plan!$AU$37</definedName>
    <definedName name="Revenue_Plan_201401_HQ">[53]Plan!$AU$37</definedName>
    <definedName name="Revenue_Plan_201401_L" localSheetId="13">[52]Plan!$AU$104</definedName>
    <definedName name="Revenue_Plan_201401_L">[53]Plan!$AU$104</definedName>
    <definedName name="Revenue_Plan_201402_HQ" localSheetId="13">[52]Plan!$AX$37</definedName>
    <definedName name="Revenue_Plan_201402_HQ">[53]Plan!$AX$37</definedName>
    <definedName name="Revenue_Plan_201402_L" localSheetId="13">[52]Plan!$AX$104</definedName>
    <definedName name="Revenue_Plan_201402_L">[53]Plan!$AX$104</definedName>
    <definedName name="Revenue_Plan_201403_HQ" localSheetId="13">[52]Plan!$BA$37</definedName>
    <definedName name="Revenue_Plan_201403_HQ">[53]Plan!$BA$37</definedName>
    <definedName name="Revenue_Plan_201403_L" localSheetId="13">[52]Plan!$BA$104</definedName>
    <definedName name="Revenue_Plan_201403_L">[53]Plan!$BA$104</definedName>
    <definedName name="Revenue_Plan_201404_HQ" localSheetId="13">[52]Plan!$BD$37</definedName>
    <definedName name="Revenue_Plan_201404_HQ">[53]Plan!$BD$37</definedName>
    <definedName name="Revenue_Plan_201404_L" localSheetId="13">[52]Plan!$BD$104</definedName>
    <definedName name="Revenue_Plan_201404_L">[53]Plan!$BD$104</definedName>
    <definedName name="Revenue_Plan_201405_HQ" localSheetId="13">[52]Plan!$BG$37</definedName>
    <definedName name="Revenue_Plan_201405_HQ">[53]Plan!$BG$37</definedName>
    <definedName name="Revenue_Plan_201405_L" localSheetId="13">[52]Plan!$BG$104</definedName>
    <definedName name="Revenue_Plan_201405_L">[53]Plan!$BG$104</definedName>
    <definedName name="Revenue_Plan_201407_HQ" localSheetId="13">[52]Plan!$BM$37</definedName>
    <definedName name="Revenue_Plan_201407_HQ">[53]Plan!$BM$37</definedName>
    <definedName name="Revenue_Plan_201407_L" localSheetId="13">[52]Plan!$BM$104</definedName>
    <definedName name="Revenue_Plan_201407_L">[53]Plan!$BM$104</definedName>
    <definedName name="Revenue_Plan_201408_HQ" localSheetId="13">[52]Plan!$BP$37</definedName>
    <definedName name="Revenue_Plan_201408_HQ">[53]Plan!$BP$37</definedName>
    <definedName name="Revenue_Plan_201408_L" localSheetId="13">[52]Plan!$BP$104</definedName>
    <definedName name="Revenue_Plan_201408_L">[53]Plan!$BP$104</definedName>
    <definedName name="Revenue_Plan_ATLOOH_201401" localSheetId="13">[52]Plan!$AU$144</definedName>
    <definedName name="Revenue_Plan_ATLOOH_201401">[53]Plan!$AU$144</definedName>
    <definedName name="Revenue_Plan_ATLOOH_201402" localSheetId="13">[52]Plan!$AX$144</definedName>
    <definedName name="Revenue_Plan_ATLOOH_201402">[53]Plan!$AX$144</definedName>
    <definedName name="Revenue_Plan_ATLOOH_201403" localSheetId="13">[52]Plan!$BA$144</definedName>
    <definedName name="Revenue_Plan_ATLOOH_201403">[53]Plan!$BA$144</definedName>
    <definedName name="Revenue_Plan_ATLOOH_201404" localSheetId="13">[52]Plan!$BD$144</definedName>
    <definedName name="Revenue_Plan_ATLOOH_201404">[53]Plan!$BD$144</definedName>
    <definedName name="Revenue_Plan_ATLOOH_201405" localSheetId="13">[52]Plan!$BG$144</definedName>
    <definedName name="Revenue_Plan_ATLOOH_201405">[53]Plan!$BG$144</definedName>
    <definedName name="Revenue_Plan_BTL_201401" localSheetId="13">[52]Plan!$AU$146</definedName>
    <definedName name="Revenue_Plan_BTL_201401">[53]Plan!$AU$146</definedName>
    <definedName name="Revenue_Plan_BTL_201402" localSheetId="13">[52]Plan!$AX$146</definedName>
    <definedName name="Revenue_Plan_BTL_201402">[53]Plan!$AX$146</definedName>
    <definedName name="Revenue_Plan_BTL_201403" localSheetId="13">[52]Plan!$BA$146</definedName>
    <definedName name="Revenue_Plan_BTL_201403">[53]Plan!$BA$146</definedName>
    <definedName name="Revenue_Plan_BTL_201404" localSheetId="13">[52]Plan!$BD$146</definedName>
    <definedName name="Revenue_Plan_BTL_201404">[53]Plan!$BD$146</definedName>
    <definedName name="Revenue_Plan_BTL_201405" localSheetId="13">[52]Plan!$BG$146</definedName>
    <definedName name="Revenue_Plan_BTL_201405">[53]Plan!$BG$146</definedName>
    <definedName name="Revenue_Plan_Digital_201401" localSheetId="13">[52]Plan!$AU$147</definedName>
    <definedName name="Revenue_Plan_Digital_201401">[53]Plan!$AU$147</definedName>
    <definedName name="Revenue_Plan_Digital_201402" localSheetId="13">[52]Plan!$AX$147</definedName>
    <definedName name="Revenue_Plan_Digital_201402">[53]Plan!$AX$147</definedName>
    <definedName name="Revenue_Plan_Digital_201403" localSheetId="13">[52]Plan!$BA$147</definedName>
    <definedName name="Revenue_Plan_Digital_201403">[53]Plan!$BA$147</definedName>
    <definedName name="Revenue_Plan_Digital_201404" localSheetId="13">[52]Plan!$BD$147</definedName>
    <definedName name="Revenue_Plan_Digital_201404">[53]Plan!$BD$147</definedName>
    <definedName name="Revenue_Plan_Digital_201405" localSheetId="13">[52]Plan!$BG$147</definedName>
    <definedName name="Revenue_Plan_Digital_201405">[53]Plan!$BG$147</definedName>
    <definedName name="Revenue_Plan_NonSamsung_201401" localSheetId="13">[52]Plan!$AU$149</definedName>
    <definedName name="Revenue_Plan_NonSamsung_201401">[53]Plan!$AU$149</definedName>
    <definedName name="Revenue_Plan_NonSamsung_201402" localSheetId="13">[52]Plan!$AX$149</definedName>
    <definedName name="Revenue_Plan_NonSamsung_201402">[53]Plan!$AX$149</definedName>
    <definedName name="Revenue_Plan_NonSamsung_201403" localSheetId="13">[52]Plan!$BA$149</definedName>
    <definedName name="Revenue_Plan_NonSamsung_201403">[53]Plan!$BA$149</definedName>
    <definedName name="Revenue_Plan_NonSamsung_201404" localSheetId="13">[52]Plan!$BD$149</definedName>
    <definedName name="Revenue_Plan_NonSamsung_201404">[53]Plan!$BD$149</definedName>
    <definedName name="Revenue_Plan_NonSamsung_201405" localSheetId="13">[52]Plan!$BG$149</definedName>
    <definedName name="Revenue_Plan_NonSamsung_201405">[53]Plan!$BG$149</definedName>
    <definedName name="Revenue_Plan_Retail_201401" localSheetId="13">[52]Plan!$AU$145</definedName>
    <definedName name="Revenue_Plan_Retail_201401">[53]Plan!$AU$145</definedName>
    <definedName name="Revenue_Plan_Retail_201402" localSheetId="13">[52]Plan!$AX$145</definedName>
    <definedName name="Revenue_Plan_Retail_201402">[53]Plan!$AX$145</definedName>
    <definedName name="Revenue_Plan_Retail_201403" localSheetId="13">[52]Plan!$BA$145</definedName>
    <definedName name="Revenue_Plan_Retail_201403">[53]Plan!$BA$145</definedName>
    <definedName name="Revenue_Plan_Retail_201404" localSheetId="13">[52]Plan!$BD$145</definedName>
    <definedName name="Revenue_Plan_Retail_201404">[53]Plan!$BD$145</definedName>
    <definedName name="Revenue_Plan_Retail_201405" localSheetId="13">[52]Plan!$BG$145</definedName>
    <definedName name="Revenue_Plan_Retail_201405">[53]Plan!$BG$145</definedName>
    <definedName name="Revenue_Plan_Samsung_201401" localSheetId="13">[52]Plan!$AU$148</definedName>
    <definedName name="Revenue_Plan_Samsung_201401">[53]Plan!$AU$148</definedName>
    <definedName name="Revenue_Plan_Samsung_201402" localSheetId="13">[52]Plan!$AX$148</definedName>
    <definedName name="Revenue_Plan_Samsung_201402">[53]Plan!$AX$148</definedName>
    <definedName name="Revenue_Target_Midtotal_HQ" localSheetId="13">'[52]Fcst 2014'!$O$9</definedName>
    <definedName name="Revenue_Target_Midtotal_HQ">'[53]Fcst 2014'!$O$9</definedName>
    <definedName name="Revenue_Target_Midtotal_L" localSheetId="13">'[52]Fcst 2014'!$O$10</definedName>
    <definedName name="Revenue_Target_Midtotal_L">'[53]Fcst 2014'!$O$10</definedName>
    <definedName name="Revenue_Target_Total_HQ" localSheetId="13">'[52]Fcst 2014'!$N$9</definedName>
    <definedName name="Revenue_Target_Total_HQ">'[53]Fcst 2014'!$N$9</definedName>
    <definedName name="Revenue_Target_Total_L" localSheetId="13">'[52]Fcst 2014'!$N$10</definedName>
    <definedName name="Revenue_Target_Total_L">'[53]Fcst 2014'!$N$10</definedName>
    <definedName name="RFP_Info" localSheetId="13">'[125]기본정보 입력'!$D$4</definedName>
    <definedName name="RFP_Info">'[126]기본정보 입력'!$D$4</definedName>
    <definedName name="RG"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H" localSheetId="15" hidden="1">{"'용역비'!$A$4:$C$8"}</definedName>
    <definedName name="RH" localSheetId="11" hidden="1">{"'용역비'!$A$4:$C$8"}</definedName>
    <definedName name="RH" localSheetId="14" hidden="1">{"'용역비'!$A$4:$C$8"}</definedName>
    <definedName name="RH" localSheetId="18" hidden="1">{"'용역비'!$A$4:$C$8"}</definedName>
    <definedName name="RH" localSheetId="19" hidden="1">{"'용역비'!$A$4:$C$8"}</definedName>
    <definedName name="RH" localSheetId="20" hidden="1">{"'용역비'!$A$4:$C$8"}</definedName>
    <definedName name="RH" localSheetId="21" hidden="1">{"'용역비'!$A$4:$C$8"}</definedName>
    <definedName name="RH" localSheetId="22" hidden="1">{"'용역비'!$A$4:$C$8"}</definedName>
    <definedName name="RH" localSheetId="23" hidden="1">{"'용역비'!$A$4:$C$8"}</definedName>
    <definedName name="RH" localSheetId="24" hidden="1">{"'용역비'!$A$4:$C$8"}</definedName>
    <definedName name="RH" localSheetId="13" hidden="1">{"'용역비'!$A$4:$C$8"}</definedName>
    <definedName name="RH" localSheetId="17" hidden="1">{"'용역비'!$A$4:$C$8"}</definedName>
    <definedName name="RH" localSheetId="16" hidden="1">{"'용역비'!$A$4:$C$8"}</definedName>
    <definedName name="RH" hidden="1">{"'용역비'!$A$4:$C$8"}</definedName>
    <definedName name="RHAB">#REF!</definedName>
    <definedName name="rhkstp" localSheetId="15" hidden="1">{#N/A,#N/A,FALSE,"DAOCM 2차 검토"}</definedName>
    <definedName name="rhkstp" localSheetId="18" hidden="1">{#N/A,#N/A,FALSE,"DAOCM 2차 검토"}</definedName>
    <definedName name="rhkstp" localSheetId="19" hidden="1">{#N/A,#N/A,FALSE,"DAOCM 2차 검토"}</definedName>
    <definedName name="rhkstp" localSheetId="20" hidden="1">{#N/A,#N/A,FALSE,"DAOCM 2차 검토"}</definedName>
    <definedName name="rhkstp" localSheetId="21" hidden="1">{#N/A,#N/A,FALSE,"DAOCM 2차 검토"}</definedName>
    <definedName name="rhkstp" localSheetId="22" hidden="1">{#N/A,#N/A,FALSE,"DAOCM 2차 검토"}</definedName>
    <definedName name="rhkstp" localSheetId="23" hidden="1">{#N/A,#N/A,FALSE,"DAOCM 2차 검토"}</definedName>
    <definedName name="rhkstp" localSheetId="24" hidden="1">{#N/A,#N/A,FALSE,"DAOCM 2차 검토"}</definedName>
    <definedName name="rhkstp" localSheetId="13" hidden="1">{#N/A,#N/A,FALSE,"DAOCM 2차 검토"}</definedName>
    <definedName name="rhkstp" localSheetId="17" hidden="1">{#N/A,#N/A,FALSE,"DAOCM 2차 검토"}</definedName>
    <definedName name="rhkstp" localSheetId="16" hidden="1">{#N/A,#N/A,FALSE,"DAOCM 2차 검토"}</definedName>
    <definedName name="rhkstp" hidden="1">{#N/A,#N/A,FALSE,"DAOCM 2차 검토"}</definedName>
    <definedName name="RiCann" localSheetId="13">[102]Ri!#REF!</definedName>
    <definedName name="RiCann">[103]Ri!#REF!</definedName>
    <definedName name="riipd" localSheetId="13">'[30]#REF'!#REF!</definedName>
    <definedName name="riipd">'[37]#REF'!#REF!</definedName>
    <definedName name="RiskAutoStopPercChange">1.5</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rkdkd" localSheetId="15" hidden="1">{#N/A,#N/A,FALSE,"2~8번"}</definedName>
    <definedName name="rkdkd" localSheetId="11" hidden="1">{#N/A,#N/A,FALSE,"2~8번"}</definedName>
    <definedName name="rkdkd" localSheetId="14" hidden="1">{#N/A,#N/A,FALSE,"2~8번"}</definedName>
    <definedName name="rkdkd" localSheetId="18" hidden="1">{#N/A,#N/A,FALSE,"2~8번"}</definedName>
    <definedName name="rkdkd" localSheetId="19" hidden="1">{#N/A,#N/A,FALSE,"2~8번"}</definedName>
    <definedName name="rkdkd" localSheetId="20" hidden="1">{#N/A,#N/A,FALSE,"2~8번"}</definedName>
    <definedName name="rkdkd" localSheetId="21" hidden="1">{#N/A,#N/A,FALSE,"2~8번"}</definedName>
    <definedName name="rkdkd" localSheetId="22" hidden="1">{#N/A,#N/A,FALSE,"2~8번"}</definedName>
    <definedName name="rkdkd" localSheetId="23" hidden="1">{#N/A,#N/A,FALSE,"2~8번"}</definedName>
    <definedName name="rkdkd" localSheetId="24" hidden="1">{#N/A,#N/A,FALSE,"2~8번"}</definedName>
    <definedName name="rkdkd" localSheetId="13" hidden="1">{#N/A,#N/A,FALSE,"2~8번"}</definedName>
    <definedName name="rkdkd" localSheetId="17" hidden="1">{#N/A,#N/A,FALSE,"2~8번"}</definedName>
    <definedName name="rkdkd" localSheetId="16" hidden="1">{#N/A,#N/A,FALSE,"2~8번"}</definedName>
    <definedName name="rkdkd" hidden="1">{#N/A,#N/A,FALSE,"2~8번"}</definedName>
    <definedName name="RKFL" localSheetId="13">#REF!</definedName>
    <definedName name="RKFL">#REF!</definedName>
    <definedName name="RKQWL" localSheetId="13">#REF!</definedName>
    <definedName name="RKQWL">#REF!</definedName>
    <definedName name="RKSE" localSheetId="13">#REF!</definedName>
    <definedName name="RKSE">#REF!</definedName>
    <definedName name="rkstjs">#N/A</definedName>
    <definedName name="RL" localSheetId="13">#REF!</definedName>
    <definedName name="RL">#REF!</definedName>
    <definedName name="RNG">[128]sheet1!$A$1:$D$65536</definedName>
    <definedName name="ROTAT">#N/A</definedName>
    <definedName name="ROTAT1">#N/A</definedName>
    <definedName name="ROTAT2">#N/A</definedName>
    <definedName name="ROTAT3">#N/A</definedName>
    <definedName name="ROTAT4">#N/A</definedName>
    <definedName name="rr" localSheetId="15" hidden="1">#REF!</definedName>
    <definedName name="rr" localSheetId="18" hidden="1">#REF!</definedName>
    <definedName name="rr" localSheetId="19" hidden="1">#REF!</definedName>
    <definedName name="rr" localSheetId="20" hidden="1">#REF!</definedName>
    <definedName name="rr" localSheetId="21" hidden="1">#REF!</definedName>
    <definedName name="rr" localSheetId="22" hidden="1">#REF!</definedName>
    <definedName name="rr" localSheetId="23" hidden="1">#REF!</definedName>
    <definedName name="rr" localSheetId="24" hidden="1">#REF!</definedName>
    <definedName name="rr" localSheetId="13" hidden="1">#REF!</definedName>
    <definedName name="rr" localSheetId="17" hidden="1">#REF!</definedName>
    <definedName name="rr" hidden="1">#REF!</definedName>
    <definedName name="RRR"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QA" localSheetId="13">#REF!</definedName>
    <definedName name="RRRQA">#REF!</definedName>
    <definedName name="rrrr"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SAA" localSheetId="13">#REF!</definedName>
    <definedName name="RSAA">#REF!</definedName>
    <definedName name="RT" localSheetId="15" hidden="1">{"'용역비'!$A$4:$C$8"}</definedName>
    <definedName name="RT" localSheetId="11" hidden="1">{"'용역비'!$A$4:$C$8"}</definedName>
    <definedName name="RT" localSheetId="14" hidden="1">{"'용역비'!$A$4:$C$8"}</definedName>
    <definedName name="RT" localSheetId="18" hidden="1">{"'용역비'!$A$4:$C$8"}</definedName>
    <definedName name="RT" localSheetId="19" hidden="1">{"'용역비'!$A$4:$C$8"}</definedName>
    <definedName name="RT" localSheetId="20" hidden="1">{"'용역비'!$A$4:$C$8"}</definedName>
    <definedName name="RT" localSheetId="21" hidden="1">{"'용역비'!$A$4:$C$8"}</definedName>
    <definedName name="RT" localSheetId="22" hidden="1">{"'용역비'!$A$4:$C$8"}</definedName>
    <definedName name="RT" localSheetId="23" hidden="1">{"'용역비'!$A$4:$C$8"}</definedName>
    <definedName name="RT" localSheetId="24" hidden="1">{"'용역비'!$A$4:$C$8"}</definedName>
    <definedName name="RT" localSheetId="13" hidden="1">{"'용역비'!$A$4:$C$8"}</definedName>
    <definedName name="RT" localSheetId="17" hidden="1">{"'용역비'!$A$4:$C$8"}</definedName>
    <definedName name="RT" localSheetId="16" hidden="1">{"'용역비'!$A$4:$C$8"}</definedName>
    <definedName name="RT" hidden="1">{"'용역비'!$A$4:$C$8"}</definedName>
    <definedName name="RTE">[61]!RTE</definedName>
    <definedName name="RTGH" localSheetId="15" hidden="1">{"'용역비'!$A$4:$C$8"}</definedName>
    <definedName name="RTGH" localSheetId="11" hidden="1">{"'용역비'!$A$4:$C$8"}</definedName>
    <definedName name="RTGH" localSheetId="14" hidden="1">{"'용역비'!$A$4:$C$8"}</definedName>
    <definedName name="RTGH" localSheetId="18" hidden="1">{"'용역비'!$A$4:$C$8"}</definedName>
    <definedName name="RTGH" localSheetId="19" hidden="1">{"'용역비'!$A$4:$C$8"}</definedName>
    <definedName name="RTGH" localSheetId="20" hidden="1">{"'용역비'!$A$4:$C$8"}</definedName>
    <definedName name="RTGH" localSheetId="21" hidden="1">{"'용역비'!$A$4:$C$8"}</definedName>
    <definedName name="RTGH" localSheetId="22" hidden="1">{"'용역비'!$A$4:$C$8"}</definedName>
    <definedName name="RTGH" localSheetId="23" hidden="1">{"'용역비'!$A$4:$C$8"}</definedName>
    <definedName name="RTGH" localSheetId="24" hidden="1">{"'용역비'!$A$4:$C$8"}</definedName>
    <definedName name="RTGH" localSheetId="13" hidden="1">{"'용역비'!$A$4:$C$8"}</definedName>
    <definedName name="RTGH" localSheetId="17" hidden="1">{"'용역비'!$A$4:$C$8"}</definedName>
    <definedName name="RTGH" localSheetId="16" hidden="1">{"'용역비'!$A$4:$C$8"}</definedName>
    <definedName name="RTGH" hidden="1">{"'용역비'!$A$4:$C$8"}</definedName>
    <definedName name="rth" localSheetId="15" hidden="1">#REF!</definedName>
    <definedName name="rth" localSheetId="11" hidden="1">#REF!</definedName>
    <definedName name="rth" localSheetId="18" hidden="1">{"'용역비'!$A$4:$C$8"}</definedName>
    <definedName name="rth" localSheetId="19" hidden="1">{"'용역비'!$A$4:$C$8"}</definedName>
    <definedName name="rth" localSheetId="20" hidden="1">{"'용역비'!$A$4:$C$8"}</definedName>
    <definedName name="rth" localSheetId="21" hidden="1">{"'용역비'!$A$4:$C$8"}</definedName>
    <definedName name="rth" localSheetId="22" hidden="1">{"'용역비'!$A$4:$C$8"}</definedName>
    <definedName name="rth" localSheetId="23" hidden="1">{"'용역비'!$A$4:$C$8"}</definedName>
    <definedName name="rth" localSheetId="24" hidden="1">{"'용역비'!$A$4:$C$8"}</definedName>
    <definedName name="rth" localSheetId="13" hidden="1">{"'용역비'!$A$4:$C$8"}</definedName>
    <definedName name="rth" hidden="1">#REF!</definedName>
    <definedName name="RTITLEAPAC">#REF!</definedName>
    <definedName name="rty" localSheetId="15" hidden="1">{"'용역비'!$A$4:$C$8"}</definedName>
    <definedName name="rty" localSheetId="11" hidden="1">{"'용역비'!$A$4:$C$8"}</definedName>
    <definedName name="rty" localSheetId="14" hidden="1">{"'용역비'!$A$4:$C$8"}</definedName>
    <definedName name="rty" localSheetId="18" hidden="1">{"'용역비'!$A$4:$C$8"}</definedName>
    <definedName name="rty" localSheetId="19" hidden="1">{"'용역비'!$A$4:$C$8"}</definedName>
    <definedName name="rty" localSheetId="20" hidden="1">{"'용역비'!$A$4:$C$8"}</definedName>
    <definedName name="rty" localSheetId="21" hidden="1">{"'용역비'!$A$4:$C$8"}</definedName>
    <definedName name="rty" localSheetId="22" hidden="1">{"'용역비'!$A$4:$C$8"}</definedName>
    <definedName name="rty" localSheetId="23" hidden="1">{"'용역비'!$A$4:$C$8"}</definedName>
    <definedName name="rty" localSheetId="24" hidden="1">{"'용역비'!$A$4:$C$8"}</definedName>
    <definedName name="rty" localSheetId="13" hidden="1">{"'용역비'!$A$4:$C$8"}</definedName>
    <definedName name="rty" localSheetId="17" hidden="1">{"'용역비'!$A$4:$C$8"}</definedName>
    <definedName name="rty" localSheetId="16" hidden="1">{"'용역비'!$A$4:$C$8"}</definedName>
    <definedName name="rty" hidden="1">{"'용역비'!$A$4:$C$8"}</definedName>
    <definedName name="RYANG">#N/A</definedName>
    <definedName name="RYUIRYU" localSheetId="15" hidden="1">{"'용역비'!$A$4:$C$8"}</definedName>
    <definedName name="RYUIRYU" localSheetId="11" hidden="1">{"'용역비'!$A$4:$C$8"}</definedName>
    <definedName name="RYUIRYU" localSheetId="14" hidden="1">{"'용역비'!$A$4:$C$8"}</definedName>
    <definedName name="RYUIRYU" localSheetId="18" hidden="1">{"'용역비'!$A$4:$C$8"}</definedName>
    <definedName name="RYUIRYU" localSheetId="19" hidden="1">{"'용역비'!$A$4:$C$8"}</definedName>
    <definedName name="RYUIRYU" localSheetId="20" hidden="1">{"'용역비'!$A$4:$C$8"}</definedName>
    <definedName name="RYUIRYU" localSheetId="21" hidden="1">{"'용역비'!$A$4:$C$8"}</definedName>
    <definedName name="RYUIRYU" localSheetId="22" hidden="1">{"'용역비'!$A$4:$C$8"}</definedName>
    <definedName name="RYUIRYU" localSheetId="23" hidden="1">{"'용역비'!$A$4:$C$8"}</definedName>
    <definedName name="RYUIRYU" localSheetId="24" hidden="1">{"'용역비'!$A$4:$C$8"}</definedName>
    <definedName name="RYUIRYU" localSheetId="13" hidden="1">{"'용역비'!$A$4:$C$8"}</definedName>
    <definedName name="RYUIRYU" localSheetId="17" hidden="1">{"'용역비'!$A$4:$C$8"}</definedName>
    <definedName name="RYUIRYU" localSheetId="16" hidden="1">{"'용역비'!$A$4:$C$8"}</definedName>
    <definedName name="RYUIRYU" hidden="1">{"'용역비'!$A$4:$C$8"}</definedName>
    <definedName name="ryuk" localSheetId="15" hidden="1">{"'용역비'!$A$4:$C$8"}</definedName>
    <definedName name="ryuk" localSheetId="11" hidden="1">{"'용역비'!$A$4:$C$8"}</definedName>
    <definedName name="ryuk" localSheetId="14" hidden="1">{"'용역비'!$A$4:$C$8"}</definedName>
    <definedName name="ryuk" localSheetId="18" hidden="1">{"'용역비'!$A$4:$C$8"}</definedName>
    <definedName name="ryuk" localSheetId="19" hidden="1">{"'용역비'!$A$4:$C$8"}</definedName>
    <definedName name="ryuk" localSheetId="20" hidden="1">{"'용역비'!$A$4:$C$8"}</definedName>
    <definedName name="ryuk" localSheetId="21" hidden="1">{"'용역비'!$A$4:$C$8"}</definedName>
    <definedName name="ryuk" localSheetId="22" hidden="1">{"'용역비'!$A$4:$C$8"}</definedName>
    <definedName name="ryuk" localSheetId="23" hidden="1">{"'용역비'!$A$4:$C$8"}</definedName>
    <definedName name="ryuk" localSheetId="24" hidden="1">{"'용역비'!$A$4:$C$8"}</definedName>
    <definedName name="ryuk" localSheetId="13" hidden="1">{"'용역비'!$A$4:$C$8"}</definedName>
    <definedName name="ryuk" localSheetId="17" hidden="1">{"'용역비'!$A$4:$C$8"}</definedName>
    <definedName name="ryuk" localSheetId="16" hidden="1">{"'용역비'!$A$4:$C$8"}</definedName>
    <definedName name="ryuk" hidden="1">{"'용역비'!$A$4:$C$8"}</definedName>
    <definedName name="S" localSheetId="13">{#N/A,#N/A,FALSE,"운반시간"}</definedName>
    <definedName name="S">{#N/A,#N/A,FALSE,"운반시간"}</definedName>
    <definedName name="S.C" localSheetId="13">#REF!</definedName>
    <definedName name="S.C">#REF!</definedName>
    <definedName name="s_" localSheetId="13">[9]I一般比!#REF!</definedName>
    <definedName name="s_">[9]I一般比!#REF!</definedName>
    <definedName name="sad" localSheetId="13">#REF!</definedName>
    <definedName name="sad">#REF!</definedName>
    <definedName name="sadasddad" localSheetId="13">#REF!</definedName>
    <definedName name="sadasddad">#REF!</definedName>
    <definedName name="SADDLE" localSheetId="13">#REF!</definedName>
    <definedName name="SADDLE">#REF!</definedName>
    <definedName name="SADF" localSheetId="15" hidden="1">{#N/A,#N/A,FALSE,"단축1";#N/A,#N/A,FALSE,"단축2";#N/A,#N/A,FALSE,"단축3";#N/A,#N/A,FALSE,"장축";#N/A,#N/A,FALSE,"4WD"}</definedName>
    <definedName name="SADF" localSheetId="18" hidden="1">{#N/A,#N/A,FALSE,"단축1";#N/A,#N/A,FALSE,"단축2";#N/A,#N/A,FALSE,"단축3";#N/A,#N/A,FALSE,"장축";#N/A,#N/A,FALSE,"4WD"}</definedName>
    <definedName name="SADF" localSheetId="19" hidden="1">{#N/A,#N/A,FALSE,"단축1";#N/A,#N/A,FALSE,"단축2";#N/A,#N/A,FALSE,"단축3";#N/A,#N/A,FALSE,"장축";#N/A,#N/A,FALSE,"4WD"}</definedName>
    <definedName name="SADF" localSheetId="20" hidden="1">{#N/A,#N/A,FALSE,"단축1";#N/A,#N/A,FALSE,"단축2";#N/A,#N/A,FALSE,"단축3";#N/A,#N/A,FALSE,"장축";#N/A,#N/A,FALSE,"4WD"}</definedName>
    <definedName name="SADF" localSheetId="21" hidden="1">{#N/A,#N/A,FALSE,"단축1";#N/A,#N/A,FALSE,"단축2";#N/A,#N/A,FALSE,"단축3";#N/A,#N/A,FALSE,"장축";#N/A,#N/A,FALSE,"4WD"}</definedName>
    <definedName name="SADF" localSheetId="22" hidden="1">{#N/A,#N/A,FALSE,"단축1";#N/A,#N/A,FALSE,"단축2";#N/A,#N/A,FALSE,"단축3";#N/A,#N/A,FALSE,"장축";#N/A,#N/A,FALSE,"4WD"}</definedName>
    <definedName name="SADF" localSheetId="23" hidden="1">{#N/A,#N/A,FALSE,"단축1";#N/A,#N/A,FALSE,"단축2";#N/A,#N/A,FALSE,"단축3";#N/A,#N/A,FALSE,"장축";#N/A,#N/A,FALSE,"4WD"}</definedName>
    <definedName name="SADF" localSheetId="24" hidden="1">{#N/A,#N/A,FALSE,"단축1";#N/A,#N/A,FALSE,"단축2";#N/A,#N/A,FALSE,"단축3";#N/A,#N/A,FALSE,"장축";#N/A,#N/A,FALSE,"4WD"}</definedName>
    <definedName name="SADF" localSheetId="13" hidden="1">{#N/A,#N/A,FALSE,"단축1";#N/A,#N/A,FALSE,"단축2";#N/A,#N/A,FALSE,"단축3";#N/A,#N/A,FALSE,"장축";#N/A,#N/A,FALSE,"4WD"}</definedName>
    <definedName name="SADF" localSheetId="17" hidden="1">{#N/A,#N/A,FALSE,"단축1";#N/A,#N/A,FALSE,"단축2";#N/A,#N/A,FALSE,"단축3";#N/A,#N/A,FALSE,"장축";#N/A,#N/A,FALSE,"4WD"}</definedName>
    <definedName name="SADF" localSheetId="16" hidden="1">{#N/A,#N/A,FALSE,"단축1";#N/A,#N/A,FALSE,"단축2";#N/A,#N/A,FALSE,"단축3";#N/A,#N/A,FALSE,"장축";#N/A,#N/A,FALSE,"4WD"}</definedName>
    <definedName name="SADF" hidden="1">{#N/A,#N/A,FALSE,"단축1";#N/A,#N/A,FALSE,"단축2";#N/A,#N/A,FALSE,"단축3";#N/A,#N/A,FALSE,"장축";#N/A,#N/A,FALSE,"4WD"}</definedName>
    <definedName name="sadfaff" localSheetId="15" hidden="1">{#N/A,#N/A,FALSE,"전력간선"}</definedName>
    <definedName name="sadfaff" localSheetId="18" hidden="1">{#N/A,#N/A,FALSE,"전력간선"}</definedName>
    <definedName name="sadfaff" localSheetId="19" hidden="1">{#N/A,#N/A,FALSE,"전력간선"}</definedName>
    <definedName name="sadfaff" localSheetId="20" hidden="1">{#N/A,#N/A,FALSE,"전력간선"}</definedName>
    <definedName name="sadfaff" localSheetId="21" hidden="1">{#N/A,#N/A,FALSE,"전력간선"}</definedName>
    <definedName name="sadfaff" localSheetId="22" hidden="1">{#N/A,#N/A,FALSE,"전력간선"}</definedName>
    <definedName name="sadfaff" localSheetId="23" hidden="1">{#N/A,#N/A,FALSE,"전력간선"}</definedName>
    <definedName name="sadfaff" localSheetId="24" hidden="1">{#N/A,#N/A,FALSE,"전력간선"}</definedName>
    <definedName name="sadfaff" localSheetId="13" hidden="1">{#N/A,#N/A,FALSE,"전력간선"}</definedName>
    <definedName name="sadfaff" localSheetId="17" hidden="1">{#N/A,#N/A,FALSE,"전력간선"}</definedName>
    <definedName name="sadfaff" localSheetId="16" hidden="1">{#N/A,#N/A,FALSE,"전력간선"}</definedName>
    <definedName name="sadfaff" hidden="1">{#N/A,#N/A,FALSE,"전력간선"}</definedName>
    <definedName name="salary">[153]Salary!$A$1:$X$41</definedName>
    <definedName name="Salary_Actual_2013_1H" localSheetId="13">'[52]Germany 2013'!$BD$101</definedName>
    <definedName name="Salary_Actual_2013_1H">'[53]Germany 2013'!$BD$101</definedName>
    <definedName name="Salary_Actual_2013_2H" localSheetId="13">'[52]Germany 2013'!$BY$101</definedName>
    <definedName name="Salary_Actual_2013_2H">'[53]Germany 2013'!$BY$101</definedName>
    <definedName name="Salary_Actual_201301" localSheetId="13">'[52]Germany 2013'!$AL$101</definedName>
    <definedName name="Salary_Actual_201301">'[53]Germany 2013'!$AL$101</definedName>
    <definedName name="Salary_Actual_201302" localSheetId="13">'[52]Germany 2013'!$AO$101</definedName>
    <definedName name="Salary_Actual_201302">'[53]Germany 2013'!$AO$101</definedName>
    <definedName name="Salary_Actual_201303" localSheetId="13">'[52]Germany 2013'!$AR$101</definedName>
    <definedName name="Salary_Actual_201303">'[53]Germany 2013'!$AR$101</definedName>
    <definedName name="Salary_Actual_201304" localSheetId="13">'[52]Germany 2013'!$AU$101</definedName>
    <definedName name="Salary_Actual_201304">'[53]Germany 2013'!$AU$101</definedName>
    <definedName name="Salary_Actual_201305" localSheetId="13">'[52]Germany 2013'!$AX$101</definedName>
    <definedName name="Salary_Actual_201305">'[53]Germany 2013'!$AX$101</definedName>
    <definedName name="Salary_Actual_201307" localSheetId="13">'[52]Germany 2013'!$BG$101</definedName>
    <definedName name="Salary_Actual_201307">'[53]Germany 2013'!$BG$101</definedName>
    <definedName name="Salary_Actual_201308" localSheetId="13">'[52]Germany 2013'!$BJ$101</definedName>
    <definedName name="Salary_Actual_201308">'[53]Germany 2013'!$BJ$101</definedName>
    <definedName name="Salary_Actual_2014_1H" localSheetId="13">'[52]New Actual &amp; Forecast'!$O$151</definedName>
    <definedName name="Salary_Actual_2014_1H">'[53]New Actual &amp; Forecast'!$O$151</definedName>
    <definedName name="Salary_Actual_2014_2H" localSheetId="13">'[52]New Actual &amp; Forecast'!$R$151</definedName>
    <definedName name="Salary_Actual_2014_2H">'[53]New Actual &amp; Forecast'!$R$151</definedName>
    <definedName name="Salary_Actual_2014_Current" localSheetId="13">'[52]New Actual &amp; Forecast'!$U$151</definedName>
    <definedName name="Salary_Actual_2014_Current">'[53]New Actual &amp; Forecast'!$U$151</definedName>
    <definedName name="Salary_Actual_2014001" localSheetId="13">'[52]New Actual &amp; Forecast'!$X$151</definedName>
    <definedName name="Salary_Actual_2014001">'[53]New Actual &amp; Forecast'!$X$151</definedName>
    <definedName name="Salary_Actual_2014002" localSheetId="13">'[52]New Actual &amp; Forecast'!$AA$151</definedName>
    <definedName name="Salary_Actual_2014002">'[53]New Actual &amp; Forecast'!$AA$151</definedName>
    <definedName name="Salary_Actual_2014003" localSheetId="13">'[52]New Actual &amp; Forecast'!$AD$151</definedName>
    <definedName name="Salary_Actual_2014003">'[53]New Actual &amp; Forecast'!$AD$151</definedName>
    <definedName name="Salary_Actual_2014004" localSheetId="13">'[52]New Actual &amp; Forecast'!$AG$151</definedName>
    <definedName name="Salary_Actual_2014004">'[53]New Actual &amp; Forecast'!$AG$151</definedName>
    <definedName name="Salary_Actual_2014005" localSheetId="13">'[52]New Actual &amp; Forecast'!$AJ$151</definedName>
    <definedName name="Salary_Actual_2014005">'[53]New Actual &amp; Forecast'!$AJ$151</definedName>
    <definedName name="Salary_Actual_2014006" localSheetId="13">'[52]New Actual &amp; Forecast'!$AM$151</definedName>
    <definedName name="Salary_Actual_2014006">'[53]New Actual &amp; Forecast'!$AM$151</definedName>
    <definedName name="Salary_Actual_2014007" localSheetId="13">'[52]New Actual &amp; Forecast'!$AP$151</definedName>
    <definedName name="Salary_Actual_2014007">'[53]New Actual &amp; Forecast'!$AP$151</definedName>
    <definedName name="Salary_Actual_2014008" localSheetId="13">'[52]New Actual &amp; Forecast'!$AS$151</definedName>
    <definedName name="Salary_Actual_2014008">'[53]New Actual &amp; Forecast'!$AS$151</definedName>
    <definedName name="Salary_Actual_2014009" localSheetId="13">'[52]New Actual &amp; Forecast'!$AV$151</definedName>
    <definedName name="Salary_Actual_2014009">'[53]New Actual &amp; Forecast'!$AV$151</definedName>
    <definedName name="Salary_Actual_201401" localSheetId="13">'[54]Actual &amp; Forecast'!$AI$104</definedName>
    <definedName name="Salary_Actual_201401">'[55]Actual &amp; Forecast'!$AI$104</definedName>
    <definedName name="Salary_Actual_2014010" localSheetId="13">'[52]New Actual &amp; Forecast'!$AY$151</definedName>
    <definedName name="Salary_Actual_2014010">'[53]New Actual &amp; Forecast'!$AY$151</definedName>
    <definedName name="Salary_Actual_2014011" localSheetId="13">'[52]New Actual &amp; Forecast'!$BB$151</definedName>
    <definedName name="Salary_Actual_2014011">'[53]New Actual &amp; Forecast'!$BB$151</definedName>
    <definedName name="Salary_Actual_2014012" localSheetId="13">'[52]New Actual &amp; Forecast'!$BE$151</definedName>
    <definedName name="Salary_Actual_2014012">'[53]New Actual &amp; Forecast'!$BE$151</definedName>
    <definedName name="Salary_Actual_201402" localSheetId="13">'[54]Actual &amp; Forecast'!$AL$104</definedName>
    <definedName name="Salary_Actual_201402">'[55]Actual &amp; Forecast'!$AL$104</definedName>
    <definedName name="Salary_Actual_201403" localSheetId="13">'[54]Actual &amp; Forecast'!$AO$104</definedName>
    <definedName name="Salary_Actual_201403">'[55]Actual &amp; Forecast'!$AO$104</definedName>
    <definedName name="Salary_Actual_201404" localSheetId="13">'[54]Actual &amp; Forecast'!$AR$104</definedName>
    <definedName name="Salary_Actual_201404">'[55]Actual &amp; Forecast'!$AR$104</definedName>
    <definedName name="Salary_Plan_1H" localSheetId="13">[52]Plan!$T$106</definedName>
    <definedName name="Salary_Plan_1H">[53]Plan!$T$106</definedName>
    <definedName name="Salary_Plan_2014" localSheetId="13">[52]Plan!$E$106</definedName>
    <definedName name="Salary_Plan_2014">[53]Plan!$E$106</definedName>
    <definedName name="Salary_Plan_201401" localSheetId="13">[52]Plan!$AU$106</definedName>
    <definedName name="Salary_Plan_201401">[53]Plan!$AU$106</definedName>
    <definedName name="Salary_Plan_201402" localSheetId="13">[52]Plan!$AX$106</definedName>
    <definedName name="Salary_Plan_201402">[53]Plan!$AX$106</definedName>
    <definedName name="Salary_Plan_201403" localSheetId="13">[52]Plan!$BA$106</definedName>
    <definedName name="Salary_Plan_201403">[53]Plan!$BA$106</definedName>
    <definedName name="Salary_Plan_201404" localSheetId="13">[52]Plan!$BD$106</definedName>
    <definedName name="Salary_Plan_201404">[53]Plan!$BD$106</definedName>
    <definedName name="Salary_Plan_201405" localSheetId="13">[52]Plan!$BG$106</definedName>
    <definedName name="Salary_Plan_201405">[53]Plan!$BG$106</definedName>
    <definedName name="Salary_Plan_201407" localSheetId="13">[52]Plan!$BM$106</definedName>
    <definedName name="Salary_Plan_201407">[53]Plan!$BM$106</definedName>
    <definedName name="Salary_Plan_201408" localSheetId="13">[52]Plan!$BP$106</definedName>
    <definedName name="Salary_Plan_201408">[53]Plan!$BP$106</definedName>
    <definedName name="Salary_Target_Midtotal" localSheetId="13">'[52]Fcst 2014'!$O$15</definedName>
    <definedName name="Salary_Target_Midtotal">'[53]Fcst 2014'!$O$15</definedName>
    <definedName name="Salary_Target_Total" localSheetId="13">'[52]Fcst 2014'!$N$15</definedName>
    <definedName name="Salary_Target_Total">'[53]Fcst 2014'!$N$15</definedName>
    <definedName name="Sample" localSheetId="13">#REF!</definedName>
    <definedName name="Sample">#REF!</definedName>
    <definedName name="sampling" localSheetId="13">#REF!</definedName>
    <definedName name="sampling">#REF!</definedName>
    <definedName name="sanch_2" localSheetId="13">#REF!</definedName>
    <definedName name="sanch_2">#REF!</definedName>
    <definedName name="sanch_3">#REF!</definedName>
    <definedName name="sanch_4">#REF!</definedName>
    <definedName name="SAPBEXdnldView" hidden="1">"3Y07G9B92E6GJNCTXC2Y6C55H"</definedName>
    <definedName name="SAPBEXrevision" hidden="1">91</definedName>
    <definedName name="SAPBEXsysID" hidden="1">"BWP"</definedName>
    <definedName name="SAPBEXwbID" localSheetId="15" hidden="1">"3OU1MHSIKZF5JMLTA0QPB12QD"</definedName>
    <definedName name="SAPBEXwbID" localSheetId="18" hidden="1">"3VZM68I05QF9S610SN8AXUS5X"</definedName>
    <definedName name="SAPBEXwbID" localSheetId="19" hidden="1">"3VZM68I05QF9S610SN8AXUS5X"</definedName>
    <definedName name="SAPBEXwbID" localSheetId="20" hidden="1">"3VZM68I05QF9S610SN8AXUS5X"</definedName>
    <definedName name="SAPBEXwbID" localSheetId="21" hidden="1">"3VZM68I05QF9S610SN8AXUS5X"</definedName>
    <definedName name="SAPBEXwbID" localSheetId="22" hidden="1">"3VZM68I05QF9S610SN8AXUS5X"</definedName>
    <definedName name="SAPBEXwbID" localSheetId="23" hidden="1">"3VZM68I05QF9S610SN8AXUS5X"</definedName>
    <definedName name="SAPBEXwbID" localSheetId="24" hidden="1">"3VZM68I05QF9S610SN8AXUS5X"</definedName>
    <definedName name="SAPBEXwbID" localSheetId="13" hidden="1">"3VZM68I05QF9S610SN8AXUS5X"</definedName>
    <definedName name="SAPBEXwbID" hidden="1">"3OU1MHSIKZF5JMLTA0QPB12QD"</definedName>
    <definedName name="SASAS" localSheetId="13">#REF!:_RjC2</definedName>
    <definedName name="SASAS">#REF!:_RjC2</definedName>
    <definedName name="SAVE" localSheetId="13">#REF!</definedName>
    <definedName name="SAVE">#REF!</definedName>
    <definedName name="Savings" localSheetId="13">[94]VSICBP!#REF!</definedName>
    <definedName name="Savings">[94]VSICBP!#REF!</definedName>
    <definedName name="sbs" localSheetId="13">#REF!</definedName>
    <definedName name="sbs">#REF!</definedName>
    <definedName name="SC">[144]ORDER!$CL$2:$CL$7</definedName>
    <definedName name="Scenario" localSheetId="13">#REF!</definedName>
    <definedName name="Scenario">#REF!</definedName>
    <definedName name="Scenario2" localSheetId="13">#REF!</definedName>
    <definedName name="Scenario2">#REF!</definedName>
    <definedName name="schedule" localSheetId="13">#REF!</definedName>
    <definedName name="schedule">#REF!</definedName>
    <definedName name="ScheduleItemTypeList" localSheetId="13">[56]Lists!$C$1:$C$5</definedName>
    <definedName name="ScheduleItemTypeList">[57]Lists!$C$1:$C$5</definedName>
    <definedName name="ScheduleRange" localSheetId="13">#REF!</definedName>
    <definedName name="ScheduleRange">#REF!</definedName>
    <definedName name="SCLass" localSheetId="13">#REF!</definedName>
    <definedName name="SCLass">#REF!</definedName>
    <definedName name="SCODE">#N/A</definedName>
    <definedName name="scredf" localSheetId="13">#REF!</definedName>
    <definedName name="scredf">#REF!</definedName>
    <definedName name="SCRUBBER" localSheetId="13">#REF!</definedName>
    <definedName name="SCRUBBER">#REF!</definedName>
    <definedName name="SCRUBBERHOUSING" localSheetId="13">#REF!</definedName>
    <definedName name="SCRUBBERHOUSING">#REF!</definedName>
    <definedName name="SD" localSheetId="18" hidden="1">{"'용역비'!$A$4:$C$8"}</definedName>
    <definedName name="SD" localSheetId="19" hidden="1">{"'용역비'!$A$4:$C$8"}</definedName>
    <definedName name="SD" localSheetId="20" hidden="1">{"'용역비'!$A$4:$C$8"}</definedName>
    <definedName name="SD" localSheetId="21" hidden="1">{"'용역비'!$A$4:$C$8"}</definedName>
    <definedName name="SD" localSheetId="22" hidden="1">{"'용역비'!$A$4:$C$8"}</definedName>
    <definedName name="SD" localSheetId="23" hidden="1">{"'용역비'!$A$4:$C$8"}</definedName>
    <definedName name="SD" localSheetId="24" hidden="1">{"'용역비'!$A$4:$C$8"}</definedName>
    <definedName name="SD" localSheetId="13" hidden="1">{"'용역비'!$A$4:$C$8"}</definedName>
    <definedName name="sd">#REF!</definedName>
    <definedName name="sdafsdfsdafsdafasdf">#REF!</definedName>
    <definedName name="sdakfj">#REF!</definedName>
    <definedName name="sdasd">#REF!</definedName>
    <definedName name="sdasdfsd" localSheetId="17" hidden="1">#REF!</definedName>
    <definedName name="sdasdfsd" hidden="1">#REF!</definedName>
    <definedName name="sdax">#REF!</definedName>
    <definedName name="SDCZXCASD">#REF!</definedName>
    <definedName name="sdf">#REF!</definedName>
    <definedName name="sdfad" localSheetId="17" hidden="1">#REF!</definedName>
    <definedName name="sdfad" hidden="1">#REF!</definedName>
    <definedName name="sdfadafasdfs">#REF!</definedName>
    <definedName name="sdfasdfasgerwe">#REF!</definedName>
    <definedName name="sdfasdfsadfa">#REF!</definedName>
    <definedName name="sdfdasfdsfdsa">'[42]#REF!'!#REF!</definedName>
    <definedName name="sdff" localSheetId="13">#REF!</definedName>
    <definedName name="sdff">#REF!</definedName>
    <definedName name="SDFHK" localSheetId="13">#REF!</definedName>
    <definedName name="SDFHK">#REF!</definedName>
    <definedName name="sdfjk" localSheetId="13">#REF!</definedName>
    <definedName name="sdfjk">#REF!</definedName>
    <definedName name="SDFL" localSheetId="15" hidden="1">{#N/A,#N/A,FALSE,"단축1";#N/A,#N/A,FALSE,"단축2";#N/A,#N/A,FALSE,"단축3";#N/A,#N/A,FALSE,"장축";#N/A,#N/A,FALSE,"4WD"}</definedName>
    <definedName name="SDFL" localSheetId="18" hidden="1">{#N/A,#N/A,FALSE,"단축1";#N/A,#N/A,FALSE,"단축2";#N/A,#N/A,FALSE,"단축3";#N/A,#N/A,FALSE,"장축";#N/A,#N/A,FALSE,"4WD"}</definedName>
    <definedName name="SDFL" localSheetId="19" hidden="1">{#N/A,#N/A,FALSE,"단축1";#N/A,#N/A,FALSE,"단축2";#N/A,#N/A,FALSE,"단축3";#N/A,#N/A,FALSE,"장축";#N/A,#N/A,FALSE,"4WD"}</definedName>
    <definedName name="SDFL" localSheetId="20" hidden="1">{#N/A,#N/A,FALSE,"단축1";#N/A,#N/A,FALSE,"단축2";#N/A,#N/A,FALSE,"단축3";#N/A,#N/A,FALSE,"장축";#N/A,#N/A,FALSE,"4WD"}</definedName>
    <definedName name="SDFL" localSheetId="21" hidden="1">{#N/A,#N/A,FALSE,"단축1";#N/A,#N/A,FALSE,"단축2";#N/A,#N/A,FALSE,"단축3";#N/A,#N/A,FALSE,"장축";#N/A,#N/A,FALSE,"4WD"}</definedName>
    <definedName name="SDFL" localSheetId="22" hidden="1">{#N/A,#N/A,FALSE,"단축1";#N/A,#N/A,FALSE,"단축2";#N/A,#N/A,FALSE,"단축3";#N/A,#N/A,FALSE,"장축";#N/A,#N/A,FALSE,"4WD"}</definedName>
    <definedName name="SDFL" localSheetId="23" hidden="1">{#N/A,#N/A,FALSE,"단축1";#N/A,#N/A,FALSE,"단축2";#N/A,#N/A,FALSE,"단축3";#N/A,#N/A,FALSE,"장축";#N/A,#N/A,FALSE,"4WD"}</definedName>
    <definedName name="SDFL" localSheetId="24" hidden="1">{#N/A,#N/A,FALSE,"단축1";#N/A,#N/A,FALSE,"단축2";#N/A,#N/A,FALSE,"단축3";#N/A,#N/A,FALSE,"장축";#N/A,#N/A,FALSE,"4WD"}</definedName>
    <definedName name="SDFL" localSheetId="13" hidden="1">{#N/A,#N/A,FALSE,"단축1";#N/A,#N/A,FALSE,"단축2";#N/A,#N/A,FALSE,"단축3";#N/A,#N/A,FALSE,"장축";#N/A,#N/A,FALSE,"4WD"}</definedName>
    <definedName name="SDFL" localSheetId="17" hidden="1">{#N/A,#N/A,FALSE,"단축1";#N/A,#N/A,FALSE,"단축2";#N/A,#N/A,FALSE,"단축3";#N/A,#N/A,FALSE,"장축";#N/A,#N/A,FALSE,"4WD"}</definedName>
    <definedName name="SDFL" localSheetId="16" hidden="1">{#N/A,#N/A,FALSE,"단축1";#N/A,#N/A,FALSE,"단축2";#N/A,#N/A,FALSE,"단축3";#N/A,#N/A,FALSE,"장축";#N/A,#N/A,FALSE,"4WD"}</definedName>
    <definedName name="SDFL" hidden="1">{#N/A,#N/A,FALSE,"단축1";#N/A,#N/A,FALSE,"단축2";#N/A,#N/A,FALSE,"단축3";#N/A,#N/A,FALSE,"장축";#N/A,#N/A,FALSE,"4WD"}</definedName>
    <definedName name="SDFLL" localSheetId="15" hidden="1">{#N/A,#N/A,FALSE,"단축1";#N/A,#N/A,FALSE,"단축2";#N/A,#N/A,FALSE,"단축3";#N/A,#N/A,FALSE,"장축";#N/A,#N/A,FALSE,"4WD"}</definedName>
    <definedName name="SDFLL" localSheetId="18" hidden="1">{#N/A,#N/A,FALSE,"단축1";#N/A,#N/A,FALSE,"단축2";#N/A,#N/A,FALSE,"단축3";#N/A,#N/A,FALSE,"장축";#N/A,#N/A,FALSE,"4WD"}</definedName>
    <definedName name="SDFLL" localSheetId="19" hidden="1">{#N/A,#N/A,FALSE,"단축1";#N/A,#N/A,FALSE,"단축2";#N/A,#N/A,FALSE,"단축3";#N/A,#N/A,FALSE,"장축";#N/A,#N/A,FALSE,"4WD"}</definedName>
    <definedName name="SDFLL" localSheetId="20" hidden="1">{#N/A,#N/A,FALSE,"단축1";#N/A,#N/A,FALSE,"단축2";#N/A,#N/A,FALSE,"단축3";#N/A,#N/A,FALSE,"장축";#N/A,#N/A,FALSE,"4WD"}</definedName>
    <definedName name="SDFLL" localSheetId="21" hidden="1">{#N/A,#N/A,FALSE,"단축1";#N/A,#N/A,FALSE,"단축2";#N/A,#N/A,FALSE,"단축3";#N/A,#N/A,FALSE,"장축";#N/A,#N/A,FALSE,"4WD"}</definedName>
    <definedName name="SDFLL" localSheetId="22" hidden="1">{#N/A,#N/A,FALSE,"단축1";#N/A,#N/A,FALSE,"단축2";#N/A,#N/A,FALSE,"단축3";#N/A,#N/A,FALSE,"장축";#N/A,#N/A,FALSE,"4WD"}</definedName>
    <definedName name="SDFLL" localSheetId="23" hidden="1">{#N/A,#N/A,FALSE,"단축1";#N/A,#N/A,FALSE,"단축2";#N/A,#N/A,FALSE,"단축3";#N/A,#N/A,FALSE,"장축";#N/A,#N/A,FALSE,"4WD"}</definedName>
    <definedName name="SDFLL" localSheetId="24" hidden="1">{#N/A,#N/A,FALSE,"단축1";#N/A,#N/A,FALSE,"단축2";#N/A,#N/A,FALSE,"단축3";#N/A,#N/A,FALSE,"장축";#N/A,#N/A,FALSE,"4WD"}</definedName>
    <definedName name="SDFLL" localSheetId="13" hidden="1">{#N/A,#N/A,FALSE,"단축1";#N/A,#N/A,FALSE,"단축2";#N/A,#N/A,FALSE,"단축3";#N/A,#N/A,FALSE,"장축";#N/A,#N/A,FALSE,"4WD"}</definedName>
    <definedName name="SDFLL" localSheetId="17" hidden="1">{#N/A,#N/A,FALSE,"단축1";#N/A,#N/A,FALSE,"단축2";#N/A,#N/A,FALSE,"단축3";#N/A,#N/A,FALSE,"장축";#N/A,#N/A,FALSE,"4WD"}</definedName>
    <definedName name="SDFLL" localSheetId="16" hidden="1">{#N/A,#N/A,FALSE,"단축1";#N/A,#N/A,FALSE,"단축2";#N/A,#N/A,FALSE,"단축3";#N/A,#N/A,FALSE,"장축";#N/A,#N/A,FALSE,"4WD"}</definedName>
    <definedName name="SDFLL" hidden="1">{#N/A,#N/A,FALSE,"단축1";#N/A,#N/A,FALSE,"단축2";#N/A,#N/A,FALSE,"단축3";#N/A,#N/A,FALSE,"장축";#N/A,#N/A,FALSE,"4WD"}</definedName>
    <definedName name="SDFLLLLLL" localSheetId="15" hidden="1">{#N/A,#N/A,FALSE,"단축1";#N/A,#N/A,FALSE,"단축2";#N/A,#N/A,FALSE,"단축3";#N/A,#N/A,FALSE,"장축";#N/A,#N/A,FALSE,"4WD"}</definedName>
    <definedName name="SDFLLLLLL" localSheetId="18" hidden="1">{#N/A,#N/A,FALSE,"단축1";#N/A,#N/A,FALSE,"단축2";#N/A,#N/A,FALSE,"단축3";#N/A,#N/A,FALSE,"장축";#N/A,#N/A,FALSE,"4WD"}</definedName>
    <definedName name="SDFLLLLLL" localSheetId="19" hidden="1">{#N/A,#N/A,FALSE,"단축1";#N/A,#N/A,FALSE,"단축2";#N/A,#N/A,FALSE,"단축3";#N/A,#N/A,FALSE,"장축";#N/A,#N/A,FALSE,"4WD"}</definedName>
    <definedName name="SDFLLLLLL" localSheetId="20" hidden="1">{#N/A,#N/A,FALSE,"단축1";#N/A,#N/A,FALSE,"단축2";#N/A,#N/A,FALSE,"단축3";#N/A,#N/A,FALSE,"장축";#N/A,#N/A,FALSE,"4WD"}</definedName>
    <definedName name="SDFLLLLLL" localSheetId="21" hidden="1">{#N/A,#N/A,FALSE,"단축1";#N/A,#N/A,FALSE,"단축2";#N/A,#N/A,FALSE,"단축3";#N/A,#N/A,FALSE,"장축";#N/A,#N/A,FALSE,"4WD"}</definedName>
    <definedName name="SDFLLLLLL" localSheetId="22" hidden="1">{#N/A,#N/A,FALSE,"단축1";#N/A,#N/A,FALSE,"단축2";#N/A,#N/A,FALSE,"단축3";#N/A,#N/A,FALSE,"장축";#N/A,#N/A,FALSE,"4WD"}</definedName>
    <definedName name="SDFLLLLLL" localSheetId="23" hidden="1">{#N/A,#N/A,FALSE,"단축1";#N/A,#N/A,FALSE,"단축2";#N/A,#N/A,FALSE,"단축3";#N/A,#N/A,FALSE,"장축";#N/A,#N/A,FALSE,"4WD"}</definedName>
    <definedName name="SDFLLLLLL" localSheetId="24" hidden="1">{#N/A,#N/A,FALSE,"단축1";#N/A,#N/A,FALSE,"단축2";#N/A,#N/A,FALSE,"단축3";#N/A,#N/A,FALSE,"장축";#N/A,#N/A,FALSE,"4WD"}</definedName>
    <definedName name="SDFLLLLLL" localSheetId="13" hidden="1">{#N/A,#N/A,FALSE,"단축1";#N/A,#N/A,FALSE,"단축2";#N/A,#N/A,FALSE,"단축3";#N/A,#N/A,FALSE,"장축";#N/A,#N/A,FALSE,"4WD"}</definedName>
    <definedName name="SDFLLLLLL" localSheetId="17" hidden="1">{#N/A,#N/A,FALSE,"단축1";#N/A,#N/A,FALSE,"단축2";#N/A,#N/A,FALSE,"단축3";#N/A,#N/A,FALSE,"장축";#N/A,#N/A,FALSE,"4WD"}</definedName>
    <definedName name="SDFLLLLLL" localSheetId="16" hidden="1">{#N/A,#N/A,FALSE,"단축1";#N/A,#N/A,FALSE,"단축2";#N/A,#N/A,FALSE,"단축3";#N/A,#N/A,FALSE,"장축";#N/A,#N/A,FALSE,"4WD"}</definedName>
    <definedName name="SDFLLLLLL" hidden="1">{#N/A,#N/A,FALSE,"단축1";#N/A,#N/A,FALSE,"단축2";#N/A,#N/A,FALSE,"단축3";#N/A,#N/A,FALSE,"장축";#N/A,#N/A,FALSE,"4WD"}</definedName>
    <definedName name="SDFLLSD" localSheetId="15" hidden="1">{#N/A,#N/A,FALSE,"단축1";#N/A,#N/A,FALSE,"단축2";#N/A,#N/A,FALSE,"단축3";#N/A,#N/A,FALSE,"장축";#N/A,#N/A,FALSE,"4WD"}</definedName>
    <definedName name="SDFLLSD" localSheetId="18" hidden="1">{#N/A,#N/A,FALSE,"단축1";#N/A,#N/A,FALSE,"단축2";#N/A,#N/A,FALSE,"단축3";#N/A,#N/A,FALSE,"장축";#N/A,#N/A,FALSE,"4WD"}</definedName>
    <definedName name="SDFLLSD" localSheetId="19" hidden="1">{#N/A,#N/A,FALSE,"단축1";#N/A,#N/A,FALSE,"단축2";#N/A,#N/A,FALSE,"단축3";#N/A,#N/A,FALSE,"장축";#N/A,#N/A,FALSE,"4WD"}</definedName>
    <definedName name="SDFLLSD" localSheetId="20" hidden="1">{#N/A,#N/A,FALSE,"단축1";#N/A,#N/A,FALSE,"단축2";#N/A,#N/A,FALSE,"단축3";#N/A,#N/A,FALSE,"장축";#N/A,#N/A,FALSE,"4WD"}</definedName>
    <definedName name="SDFLLSD" localSheetId="21" hidden="1">{#N/A,#N/A,FALSE,"단축1";#N/A,#N/A,FALSE,"단축2";#N/A,#N/A,FALSE,"단축3";#N/A,#N/A,FALSE,"장축";#N/A,#N/A,FALSE,"4WD"}</definedName>
    <definedName name="SDFLLSD" localSheetId="22" hidden="1">{#N/A,#N/A,FALSE,"단축1";#N/A,#N/A,FALSE,"단축2";#N/A,#N/A,FALSE,"단축3";#N/A,#N/A,FALSE,"장축";#N/A,#N/A,FALSE,"4WD"}</definedName>
    <definedName name="SDFLLSD" localSheetId="23" hidden="1">{#N/A,#N/A,FALSE,"단축1";#N/A,#N/A,FALSE,"단축2";#N/A,#N/A,FALSE,"단축3";#N/A,#N/A,FALSE,"장축";#N/A,#N/A,FALSE,"4WD"}</definedName>
    <definedName name="SDFLLSD" localSheetId="24" hidden="1">{#N/A,#N/A,FALSE,"단축1";#N/A,#N/A,FALSE,"단축2";#N/A,#N/A,FALSE,"단축3";#N/A,#N/A,FALSE,"장축";#N/A,#N/A,FALSE,"4WD"}</definedName>
    <definedName name="SDFLLSD" localSheetId="13" hidden="1">{#N/A,#N/A,FALSE,"단축1";#N/A,#N/A,FALSE,"단축2";#N/A,#N/A,FALSE,"단축3";#N/A,#N/A,FALSE,"장축";#N/A,#N/A,FALSE,"4WD"}</definedName>
    <definedName name="SDFLLSD" localSheetId="17" hidden="1">{#N/A,#N/A,FALSE,"단축1";#N/A,#N/A,FALSE,"단축2";#N/A,#N/A,FALSE,"단축3";#N/A,#N/A,FALSE,"장축";#N/A,#N/A,FALSE,"4WD"}</definedName>
    <definedName name="SDFLLSD" localSheetId="16" hidden="1">{#N/A,#N/A,FALSE,"단축1";#N/A,#N/A,FALSE,"단축2";#N/A,#N/A,FALSE,"단축3";#N/A,#N/A,FALSE,"장축";#N/A,#N/A,FALSE,"4WD"}</definedName>
    <definedName name="SDFLLSD" hidden="1">{#N/A,#N/A,FALSE,"단축1";#N/A,#N/A,FALSE,"단축2";#N/A,#N/A,FALSE,"단축3";#N/A,#N/A,FALSE,"장축";#N/A,#N/A,FALSE,"4WD"}</definedName>
    <definedName name="sdfsdfsd" localSheetId="13">#REF!</definedName>
    <definedName name="sdfsdfsd">#REF!</definedName>
    <definedName name="sdfsdg" localSheetId="13">#REF!</definedName>
    <definedName name="sdfsdg">#REF!</definedName>
    <definedName name="sdg" localSheetId="15" hidden="1">#REF!</definedName>
    <definedName name="sdg" localSheetId="11" hidden="1">#REF!</definedName>
    <definedName name="sdg" localSheetId="14" hidden="1">#REF!</definedName>
    <definedName name="sdg" localSheetId="24" hidden="1">#REF!</definedName>
    <definedName name="sdg" localSheetId="17" hidden="1">#REF!</definedName>
    <definedName name="sdg" localSheetId="16" hidden="1">#REF!</definedName>
    <definedName name="sdg" hidden="1">#REF!</definedName>
    <definedName name="sdjfkl">#REF!</definedName>
    <definedName name="SDJI">#REF!</definedName>
    <definedName name="SDJPD" localSheetId="15" hidden="1">{#N/A,#N/A,FALSE,"전력간선"}</definedName>
    <definedName name="SDJPD" localSheetId="18" hidden="1">{#N/A,#N/A,FALSE,"전력간선"}</definedName>
    <definedName name="SDJPD" localSheetId="19" hidden="1">{#N/A,#N/A,FALSE,"전력간선"}</definedName>
    <definedName name="SDJPD" localSheetId="20" hidden="1">{#N/A,#N/A,FALSE,"전력간선"}</definedName>
    <definedName name="SDJPD" localSheetId="21" hidden="1">{#N/A,#N/A,FALSE,"전력간선"}</definedName>
    <definedName name="SDJPD" localSheetId="22" hidden="1">{#N/A,#N/A,FALSE,"전력간선"}</definedName>
    <definedName name="SDJPD" localSheetId="23" hidden="1">{#N/A,#N/A,FALSE,"전력간선"}</definedName>
    <definedName name="SDJPD" localSheetId="24" hidden="1">{#N/A,#N/A,FALSE,"전력간선"}</definedName>
    <definedName name="SDJPD" localSheetId="13" hidden="1">{#N/A,#N/A,FALSE,"전력간선"}</definedName>
    <definedName name="SDJPD" localSheetId="17" hidden="1">{#N/A,#N/A,FALSE,"전력간선"}</definedName>
    <definedName name="SDJPD" localSheetId="16" hidden="1">{#N/A,#N/A,FALSE,"전력간선"}</definedName>
    <definedName name="SDJPD" hidden="1">{#N/A,#N/A,FALSE,"전력간선"}</definedName>
    <definedName name="sdryhj" localSheetId="15" hidden="1">{"'용역비'!$A$4:$C$8"}</definedName>
    <definedName name="sdryhj" localSheetId="11" hidden="1">{"'용역비'!$A$4:$C$8"}</definedName>
    <definedName name="sdryhj" localSheetId="14" hidden="1">{"'용역비'!$A$4:$C$8"}</definedName>
    <definedName name="sdryhj" localSheetId="18" hidden="1">{"'용역비'!$A$4:$C$8"}</definedName>
    <definedName name="sdryhj" localSheetId="19" hidden="1">{"'용역비'!$A$4:$C$8"}</definedName>
    <definedName name="sdryhj" localSheetId="20" hidden="1">{"'용역비'!$A$4:$C$8"}</definedName>
    <definedName name="sdryhj" localSheetId="21" hidden="1">{"'용역비'!$A$4:$C$8"}</definedName>
    <definedName name="sdryhj" localSheetId="22" hidden="1">{"'용역비'!$A$4:$C$8"}</definedName>
    <definedName name="sdryhj" localSheetId="23" hidden="1">{"'용역비'!$A$4:$C$8"}</definedName>
    <definedName name="sdryhj" localSheetId="24" hidden="1">{"'용역비'!$A$4:$C$8"}</definedName>
    <definedName name="sdryhj" localSheetId="13" hidden="1">{"'용역비'!$A$4:$C$8"}</definedName>
    <definedName name="sdryhj" localSheetId="17" hidden="1">{"'용역비'!$A$4:$C$8"}</definedName>
    <definedName name="sdryhj" localSheetId="16" hidden="1">{"'용역비'!$A$4:$C$8"}</definedName>
    <definedName name="sdryhj" hidden="1">{"'용역비'!$A$4:$C$8"}</definedName>
    <definedName name="SDSDSD" localSheetId="15" hidden="1">{#N/A,#N/A,FALSE,"단축1";#N/A,#N/A,FALSE,"단축2";#N/A,#N/A,FALSE,"단축3";#N/A,#N/A,FALSE,"장축";#N/A,#N/A,FALSE,"4WD"}</definedName>
    <definedName name="SDSDSD" localSheetId="18" hidden="1">{#N/A,#N/A,FALSE,"단축1";#N/A,#N/A,FALSE,"단축2";#N/A,#N/A,FALSE,"단축3";#N/A,#N/A,FALSE,"장축";#N/A,#N/A,FALSE,"4WD"}</definedName>
    <definedName name="SDSDSD" localSheetId="19" hidden="1">{#N/A,#N/A,FALSE,"단축1";#N/A,#N/A,FALSE,"단축2";#N/A,#N/A,FALSE,"단축3";#N/A,#N/A,FALSE,"장축";#N/A,#N/A,FALSE,"4WD"}</definedName>
    <definedName name="SDSDSD" localSheetId="20" hidden="1">{#N/A,#N/A,FALSE,"단축1";#N/A,#N/A,FALSE,"단축2";#N/A,#N/A,FALSE,"단축3";#N/A,#N/A,FALSE,"장축";#N/A,#N/A,FALSE,"4WD"}</definedName>
    <definedName name="SDSDSD" localSheetId="21" hidden="1">{#N/A,#N/A,FALSE,"단축1";#N/A,#N/A,FALSE,"단축2";#N/A,#N/A,FALSE,"단축3";#N/A,#N/A,FALSE,"장축";#N/A,#N/A,FALSE,"4WD"}</definedName>
    <definedName name="SDSDSD" localSheetId="22" hidden="1">{#N/A,#N/A,FALSE,"단축1";#N/A,#N/A,FALSE,"단축2";#N/A,#N/A,FALSE,"단축3";#N/A,#N/A,FALSE,"장축";#N/A,#N/A,FALSE,"4WD"}</definedName>
    <definedName name="SDSDSD" localSheetId="23" hidden="1">{#N/A,#N/A,FALSE,"단축1";#N/A,#N/A,FALSE,"단축2";#N/A,#N/A,FALSE,"단축3";#N/A,#N/A,FALSE,"장축";#N/A,#N/A,FALSE,"4WD"}</definedName>
    <definedName name="SDSDSD" localSheetId="24" hidden="1">{#N/A,#N/A,FALSE,"단축1";#N/A,#N/A,FALSE,"단축2";#N/A,#N/A,FALSE,"단축3";#N/A,#N/A,FALSE,"장축";#N/A,#N/A,FALSE,"4WD"}</definedName>
    <definedName name="SDSDSD" localSheetId="13" hidden="1">{#N/A,#N/A,FALSE,"단축1";#N/A,#N/A,FALSE,"단축2";#N/A,#N/A,FALSE,"단축3";#N/A,#N/A,FALSE,"장축";#N/A,#N/A,FALSE,"4WD"}</definedName>
    <definedName name="SDSDSD" localSheetId="17" hidden="1">{#N/A,#N/A,FALSE,"단축1";#N/A,#N/A,FALSE,"단축2";#N/A,#N/A,FALSE,"단축3";#N/A,#N/A,FALSE,"장축";#N/A,#N/A,FALSE,"4WD"}</definedName>
    <definedName name="SDSDSD" localSheetId="16" hidden="1">{#N/A,#N/A,FALSE,"단축1";#N/A,#N/A,FALSE,"단축2";#N/A,#N/A,FALSE,"단축3";#N/A,#N/A,FALSE,"장축";#N/A,#N/A,FALSE,"4WD"}</definedName>
    <definedName name="SDSDSD" hidden="1">{#N/A,#N/A,FALSE,"단축1";#N/A,#N/A,FALSE,"단축2";#N/A,#N/A,FALSE,"단축3";#N/A,#N/A,FALSE,"장축";#N/A,#N/A,FALSE,"4WD"}</definedName>
    <definedName name="SDSKJLAJD" localSheetId="15" hidden="1">{#N/A,#N/A,FALSE,"전력간선"}</definedName>
    <definedName name="SDSKJLAJD" localSheetId="18" hidden="1">{#N/A,#N/A,FALSE,"전력간선"}</definedName>
    <definedName name="SDSKJLAJD" localSheetId="19" hidden="1">{#N/A,#N/A,FALSE,"전력간선"}</definedName>
    <definedName name="SDSKJLAJD" localSheetId="20" hidden="1">{#N/A,#N/A,FALSE,"전력간선"}</definedName>
    <definedName name="SDSKJLAJD" localSheetId="21" hidden="1">{#N/A,#N/A,FALSE,"전력간선"}</definedName>
    <definedName name="SDSKJLAJD" localSheetId="22" hidden="1">{#N/A,#N/A,FALSE,"전력간선"}</definedName>
    <definedName name="SDSKJLAJD" localSheetId="23" hidden="1">{#N/A,#N/A,FALSE,"전력간선"}</definedName>
    <definedName name="SDSKJLAJD" localSheetId="24" hidden="1">{#N/A,#N/A,FALSE,"전력간선"}</definedName>
    <definedName name="SDSKJLAJD" localSheetId="13" hidden="1">{#N/A,#N/A,FALSE,"전력간선"}</definedName>
    <definedName name="SDSKJLAJD" localSheetId="17" hidden="1">{#N/A,#N/A,FALSE,"전력간선"}</definedName>
    <definedName name="SDSKJLAJD" localSheetId="16" hidden="1">{#N/A,#N/A,FALSE,"전력간선"}</definedName>
    <definedName name="SDSKJLAJD" hidden="1">{#N/A,#N/A,FALSE,"전력간선"}</definedName>
    <definedName name="sdw" localSheetId="13">#REF!</definedName>
    <definedName name="sdw">#REF!</definedName>
    <definedName name="SDWS" localSheetId="13">#REF!</definedName>
    <definedName name="SDWS">#REF!</definedName>
    <definedName name="SE" localSheetId="15" hidden="1">{"'용역비'!$A$4:$C$8"}</definedName>
    <definedName name="SE" localSheetId="11" hidden="1">{"'용역비'!$A$4:$C$8"}</definedName>
    <definedName name="SE" localSheetId="14" hidden="1">{"'용역비'!$A$4:$C$8"}</definedName>
    <definedName name="SE" localSheetId="18" hidden="1">{"'용역비'!$A$4:$C$8"}</definedName>
    <definedName name="SE" localSheetId="19" hidden="1">{"'용역비'!$A$4:$C$8"}</definedName>
    <definedName name="SE" localSheetId="20" hidden="1">{"'용역비'!$A$4:$C$8"}</definedName>
    <definedName name="SE" localSheetId="21" hidden="1">{"'용역비'!$A$4:$C$8"}</definedName>
    <definedName name="SE" localSheetId="22" hidden="1">{"'용역비'!$A$4:$C$8"}</definedName>
    <definedName name="SE" localSheetId="23" hidden="1">{"'용역비'!$A$4:$C$8"}</definedName>
    <definedName name="SE" localSheetId="24" hidden="1">{"'용역비'!$A$4:$C$8"}</definedName>
    <definedName name="SE" localSheetId="13" hidden="1">{"'용역비'!$A$4:$C$8"}</definedName>
    <definedName name="SE" localSheetId="17" hidden="1">{"'용역비'!$A$4:$C$8"}</definedName>
    <definedName name="SE" localSheetId="16" hidden="1">{"'용역비'!$A$4:$C$8"}</definedName>
    <definedName name="SE" hidden="1">{"'용역비'!$A$4:$C$8"}</definedName>
    <definedName name="SECTOR_PROJ">[23]LCPSECT!$A$10:$S$78</definedName>
    <definedName name="SECTOR_TITLE">[23]LCPSECT!$A$1:$S$9</definedName>
    <definedName name="SELECT">#N/A</definedName>
    <definedName name="Selling" localSheetId="13">#REF!</definedName>
    <definedName name="Selling">#REF!</definedName>
    <definedName name="SEQU">#N/A</definedName>
    <definedName name="SERVER" localSheetId="13">#REF!</definedName>
    <definedName name="SERVER">#REF!</definedName>
    <definedName name="SERVICE" localSheetId="15" hidden="1">{#N/A,#N/A,FALSE,"이태원철근"}</definedName>
    <definedName name="SERVICE" localSheetId="18" hidden="1">{#N/A,#N/A,FALSE,"이태원철근"}</definedName>
    <definedName name="SERVICE" localSheetId="19" hidden="1">{#N/A,#N/A,FALSE,"이태원철근"}</definedName>
    <definedName name="SERVICE" localSheetId="20" hidden="1">{#N/A,#N/A,FALSE,"이태원철근"}</definedName>
    <definedName name="SERVICE" localSheetId="21" hidden="1">{#N/A,#N/A,FALSE,"이태원철근"}</definedName>
    <definedName name="SERVICE" localSheetId="22" hidden="1">{#N/A,#N/A,FALSE,"이태원철근"}</definedName>
    <definedName name="SERVICE" localSheetId="23" hidden="1">{#N/A,#N/A,FALSE,"이태원철근"}</definedName>
    <definedName name="SERVICE" localSheetId="24" hidden="1">{#N/A,#N/A,FALSE,"이태원철근"}</definedName>
    <definedName name="SERVICE" localSheetId="13" hidden="1">{#N/A,#N/A,FALSE,"이태원철근"}</definedName>
    <definedName name="SERVICE" localSheetId="17" hidden="1">{#N/A,#N/A,FALSE,"이태원철근"}</definedName>
    <definedName name="SERVICE" localSheetId="16" hidden="1">{#N/A,#N/A,FALSE,"이태원철근"}</definedName>
    <definedName name="SERVICE" hidden="1">{#N/A,#N/A,FALSE,"이태원철근"}</definedName>
    <definedName name="SETANCHOR10" localSheetId="13">#REF!</definedName>
    <definedName name="SETANCHOR10">#REF!</definedName>
    <definedName name="SETANCHOR12" localSheetId="13">#REF!</definedName>
    <definedName name="SETANCHOR12">#REF!</definedName>
    <definedName name="SEXP">#N/A</definedName>
    <definedName name="SF1ADVL" localSheetId="13">#REF!</definedName>
    <definedName name="SF1ADVL">#REF!</definedName>
    <definedName name="SF1ADVO" localSheetId="13">#REF!</definedName>
    <definedName name="SF1ADVO">#REF!</definedName>
    <definedName name="SF1L" localSheetId="13">#REF!</definedName>
    <definedName name="SF1L">#REF!</definedName>
    <definedName name="SF1O">#REF!</definedName>
    <definedName name="SF1P">#REF!</definedName>
    <definedName name="SF1PRTL">#REF!</definedName>
    <definedName name="SF1PRTO">#REF!</definedName>
    <definedName name="sfa">#REF!</definedName>
    <definedName name="sfdafdfdfsdfdffsdffa">#REF!</definedName>
    <definedName name="sfdggsfdsf">#REF!</definedName>
    <definedName name="sfdgsd" localSheetId="11" hidden="1">#REF!</definedName>
    <definedName name="sfdgsd" localSheetId="14" hidden="1">#REF!</definedName>
    <definedName name="sfdgsd" localSheetId="17" hidden="1">#REF!</definedName>
    <definedName name="sfdgsd" localSheetId="16" hidden="1">#REF!</definedName>
    <definedName name="sfdgsd" hidden="1">#REF!</definedName>
    <definedName name="sffdq" localSheetId="15" hidden="1">{#N/A,#N/A,FALSE,"전력간선"}</definedName>
    <definedName name="sffdq" localSheetId="18" hidden="1">{#N/A,#N/A,FALSE,"전력간선"}</definedName>
    <definedName name="sffdq" localSheetId="19" hidden="1">{#N/A,#N/A,FALSE,"전력간선"}</definedName>
    <definedName name="sffdq" localSheetId="20" hidden="1">{#N/A,#N/A,FALSE,"전력간선"}</definedName>
    <definedName name="sffdq" localSheetId="21" hidden="1">{#N/A,#N/A,FALSE,"전력간선"}</definedName>
    <definedName name="sffdq" localSheetId="22" hidden="1">{#N/A,#N/A,FALSE,"전력간선"}</definedName>
    <definedName name="sffdq" localSheetId="23" hidden="1">{#N/A,#N/A,FALSE,"전력간선"}</definedName>
    <definedName name="sffdq" localSheetId="24" hidden="1">{#N/A,#N/A,FALSE,"전력간선"}</definedName>
    <definedName name="sffdq" localSheetId="13" hidden="1">{#N/A,#N/A,FALSE,"전력간선"}</definedName>
    <definedName name="sffdq" localSheetId="17" hidden="1">{#N/A,#N/A,FALSE,"전력간선"}</definedName>
    <definedName name="sffdq" localSheetId="16" hidden="1">{#N/A,#N/A,FALSE,"전력간선"}</definedName>
    <definedName name="sffdq" hidden="1">{#N/A,#N/A,FALSE,"전력간선"}</definedName>
    <definedName name="SFG" localSheetId="15" hidden="1">{#N/A,#N/A,FALSE,"단축1";#N/A,#N/A,FALSE,"단축2";#N/A,#N/A,FALSE,"단축3";#N/A,#N/A,FALSE,"장축";#N/A,#N/A,FALSE,"4WD"}</definedName>
    <definedName name="SFG" localSheetId="18" hidden="1">{#N/A,#N/A,FALSE,"단축1";#N/A,#N/A,FALSE,"단축2";#N/A,#N/A,FALSE,"단축3";#N/A,#N/A,FALSE,"장축";#N/A,#N/A,FALSE,"4WD"}</definedName>
    <definedName name="SFG" localSheetId="19" hidden="1">{#N/A,#N/A,FALSE,"단축1";#N/A,#N/A,FALSE,"단축2";#N/A,#N/A,FALSE,"단축3";#N/A,#N/A,FALSE,"장축";#N/A,#N/A,FALSE,"4WD"}</definedName>
    <definedName name="SFG" localSheetId="20" hidden="1">{#N/A,#N/A,FALSE,"단축1";#N/A,#N/A,FALSE,"단축2";#N/A,#N/A,FALSE,"단축3";#N/A,#N/A,FALSE,"장축";#N/A,#N/A,FALSE,"4WD"}</definedName>
    <definedName name="SFG" localSheetId="21" hidden="1">{#N/A,#N/A,FALSE,"단축1";#N/A,#N/A,FALSE,"단축2";#N/A,#N/A,FALSE,"단축3";#N/A,#N/A,FALSE,"장축";#N/A,#N/A,FALSE,"4WD"}</definedName>
    <definedName name="SFG" localSheetId="22" hidden="1">{#N/A,#N/A,FALSE,"단축1";#N/A,#N/A,FALSE,"단축2";#N/A,#N/A,FALSE,"단축3";#N/A,#N/A,FALSE,"장축";#N/A,#N/A,FALSE,"4WD"}</definedName>
    <definedName name="SFG" localSheetId="23" hidden="1">{#N/A,#N/A,FALSE,"단축1";#N/A,#N/A,FALSE,"단축2";#N/A,#N/A,FALSE,"단축3";#N/A,#N/A,FALSE,"장축";#N/A,#N/A,FALSE,"4WD"}</definedName>
    <definedName name="SFG" localSheetId="24" hidden="1">{#N/A,#N/A,FALSE,"단축1";#N/A,#N/A,FALSE,"단축2";#N/A,#N/A,FALSE,"단축3";#N/A,#N/A,FALSE,"장축";#N/A,#N/A,FALSE,"4WD"}</definedName>
    <definedName name="SFG" localSheetId="13" hidden="1">{#N/A,#N/A,FALSE,"단축1";#N/A,#N/A,FALSE,"단축2";#N/A,#N/A,FALSE,"단축3";#N/A,#N/A,FALSE,"장축";#N/A,#N/A,FALSE,"4WD"}</definedName>
    <definedName name="SFG" localSheetId="17" hidden="1">{#N/A,#N/A,FALSE,"단축1";#N/A,#N/A,FALSE,"단축2";#N/A,#N/A,FALSE,"단축3";#N/A,#N/A,FALSE,"장축";#N/A,#N/A,FALSE,"4WD"}</definedName>
    <definedName name="SFG" localSheetId="16" hidden="1">{#N/A,#N/A,FALSE,"단축1";#N/A,#N/A,FALSE,"단축2";#N/A,#N/A,FALSE,"단축3";#N/A,#N/A,FALSE,"장축";#N/A,#N/A,FALSE,"4WD"}</definedName>
    <definedName name="SFG" hidden="1">{#N/A,#N/A,FALSE,"단축1";#N/A,#N/A,FALSE,"단축2";#N/A,#N/A,FALSE,"단축3";#N/A,#N/A,FALSE,"장축";#N/A,#N/A,FALSE,"4WD"}</definedName>
    <definedName name="sfgsdfd" localSheetId="15" hidden="1">#REF!</definedName>
    <definedName name="sfgsdfd" localSheetId="11" hidden="1">#REF!</definedName>
    <definedName name="sfgsdfd" localSheetId="14" hidden="1">#REF!</definedName>
    <definedName name="sfgsdfd" localSheetId="18" hidden="1">#REF!</definedName>
    <definedName name="sfgsdfd" localSheetId="19" hidden="1">#REF!</definedName>
    <definedName name="sfgsdfd" localSheetId="20" hidden="1">#REF!</definedName>
    <definedName name="sfgsdfd" localSheetId="21" hidden="1">#REF!</definedName>
    <definedName name="sfgsdfd" localSheetId="22" hidden="1">#REF!</definedName>
    <definedName name="sfgsdfd" localSheetId="23" hidden="1">#REF!</definedName>
    <definedName name="sfgsdfd" localSheetId="24" hidden="1">#REF!</definedName>
    <definedName name="sfgsdfd" localSheetId="13" hidden="1">#REF!</definedName>
    <definedName name="sfgsdfd" localSheetId="17" hidden="1">#REF!</definedName>
    <definedName name="sfgsdfd" localSheetId="16" hidden="1">#REF!</definedName>
    <definedName name="sfgsdfd" hidden="1">#REF!</definedName>
    <definedName name="sfsdf">#REF!</definedName>
    <definedName name="sfsdfsfdfsf">#REF!</definedName>
    <definedName name="SFSFSF" localSheetId="15" hidden="1">{#N/A,#N/A,FALSE,"단축1";#N/A,#N/A,FALSE,"단축2";#N/A,#N/A,FALSE,"단축3";#N/A,#N/A,FALSE,"장축";#N/A,#N/A,FALSE,"4WD"}</definedName>
    <definedName name="SFSFSF" localSheetId="18" hidden="1">{#N/A,#N/A,FALSE,"단축1";#N/A,#N/A,FALSE,"단축2";#N/A,#N/A,FALSE,"단축3";#N/A,#N/A,FALSE,"장축";#N/A,#N/A,FALSE,"4WD"}</definedName>
    <definedName name="SFSFSF" localSheetId="19" hidden="1">{#N/A,#N/A,FALSE,"단축1";#N/A,#N/A,FALSE,"단축2";#N/A,#N/A,FALSE,"단축3";#N/A,#N/A,FALSE,"장축";#N/A,#N/A,FALSE,"4WD"}</definedName>
    <definedName name="SFSFSF" localSheetId="20" hidden="1">{#N/A,#N/A,FALSE,"단축1";#N/A,#N/A,FALSE,"단축2";#N/A,#N/A,FALSE,"단축3";#N/A,#N/A,FALSE,"장축";#N/A,#N/A,FALSE,"4WD"}</definedName>
    <definedName name="SFSFSF" localSheetId="21" hidden="1">{#N/A,#N/A,FALSE,"단축1";#N/A,#N/A,FALSE,"단축2";#N/A,#N/A,FALSE,"단축3";#N/A,#N/A,FALSE,"장축";#N/A,#N/A,FALSE,"4WD"}</definedName>
    <definedName name="SFSFSF" localSheetId="22" hidden="1">{#N/A,#N/A,FALSE,"단축1";#N/A,#N/A,FALSE,"단축2";#N/A,#N/A,FALSE,"단축3";#N/A,#N/A,FALSE,"장축";#N/A,#N/A,FALSE,"4WD"}</definedName>
    <definedName name="SFSFSF" localSheetId="23" hidden="1">{#N/A,#N/A,FALSE,"단축1";#N/A,#N/A,FALSE,"단축2";#N/A,#N/A,FALSE,"단축3";#N/A,#N/A,FALSE,"장축";#N/A,#N/A,FALSE,"4WD"}</definedName>
    <definedName name="SFSFSF" localSheetId="24" hidden="1">{#N/A,#N/A,FALSE,"단축1";#N/A,#N/A,FALSE,"단축2";#N/A,#N/A,FALSE,"단축3";#N/A,#N/A,FALSE,"장축";#N/A,#N/A,FALSE,"4WD"}</definedName>
    <definedName name="SFSFSF" localSheetId="13" hidden="1">{#N/A,#N/A,FALSE,"단축1";#N/A,#N/A,FALSE,"단축2";#N/A,#N/A,FALSE,"단축3";#N/A,#N/A,FALSE,"장축";#N/A,#N/A,FALSE,"4WD"}</definedName>
    <definedName name="SFSFSF" localSheetId="17" hidden="1">{#N/A,#N/A,FALSE,"단축1";#N/A,#N/A,FALSE,"단축2";#N/A,#N/A,FALSE,"단축3";#N/A,#N/A,FALSE,"장축";#N/A,#N/A,FALSE,"4WD"}</definedName>
    <definedName name="SFSFSF" localSheetId="16" hidden="1">{#N/A,#N/A,FALSE,"단축1";#N/A,#N/A,FALSE,"단축2";#N/A,#N/A,FALSE,"단축3";#N/A,#N/A,FALSE,"장축";#N/A,#N/A,FALSE,"4WD"}</definedName>
    <definedName name="SFSFSF" hidden="1">{#N/A,#N/A,FALSE,"단축1";#N/A,#N/A,FALSE,"단축2";#N/A,#N/A,FALSE,"단축3";#N/A,#N/A,FALSE,"장축";#N/A,#N/A,FALSE,"4WD"}</definedName>
    <definedName name="SG"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ARETER" localSheetId="15" hidden="1">#REF!</definedName>
    <definedName name="SGARETER" localSheetId="11" hidden="1">#REF!</definedName>
    <definedName name="SGARETER" localSheetId="14" hidden="1">#REF!</definedName>
    <definedName name="SGARETER" localSheetId="18" hidden="1">#REF!</definedName>
    <definedName name="SGARETER" localSheetId="19" hidden="1">#REF!</definedName>
    <definedName name="SGARETER" localSheetId="20" hidden="1">#REF!</definedName>
    <definedName name="SGARETER" localSheetId="21" hidden="1">#REF!</definedName>
    <definedName name="SGARETER" localSheetId="22" hidden="1">#REF!</definedName>
    <definedName name="SGARETER" localSheetId="23" hidden="1">#REF!</definedName>
    <definedName name="SGARETER" localSheetId="24" hidden="1">#REF!</definedName>
    <definedName name="SGARETER" localSheetId="13" hidden="1">#REF!</definedName>
    <definedName name="SGARETER" localSheetId="17" hidden="1">#REF!</definedName>
    <definedName name="SGARETER" localSheetId="16" hidden="1">#REF!</definedName>
    <definedName name="SGARETER" hidden="1">#REF!</definedName>
    <definedName name="sgdfirm0809">#REF!</definedName>
    <definedName name="sgdoct">#REF!</definedName>
    <definedName name="sgsg">#REF!</definedName>
    <definedName name="sheeettt" localSheetId="17" hidden="1">#REF!</definedName>
    <definedName name="sheeettt" hidden="1">#REF!</definedName>
    <definedName name="SHEET"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HEET"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HEET"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HEET"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HEET"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HEET"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HEET"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HEET"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HEET"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HEET"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HEET"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HEET"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HEET"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HEE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HEET_1">#N/A</definedName>
    <definedName name="SHEET_2">#N/A</definedName>
    <definedName name="SHEET_3">#N/A</definedName>
    <definedName name="SHEET2">#N/A</definedName>
    <definedName name="SHEET3" localSheetId="13">#REF!</definedName>
    <definedName name="SHEET3">#REF!</definedName>
    <definedName name="SheetIndex" localSheetId="13">#REF!</definedName>
    <definedName name="SheetIndex">#REF!</definedName>
    <definedName name="sheets_name" localSheetId="13">#REF!:_RjC2</definedName>
    <definedName name="sheets_name">#REF!:_RjC2</definedName>
    <definedName name="SHI" localSheetId="15" hidden="1">{#N/A,#N/A,FALSE,"단축1";#N/A,#N/A,FALSE,"단축2";#N/A,#N/A,FALSE,"단축3";#N/A,#N/A,FALSE,"장축";#N/A,#N/A,FALSE,"4WD"}</definedName>
    <definedName name="SHI" localSheetId="18" hidden="1">{#N/A,#N/A,FALSE,"단축1";#N/A,#N/A,FALSE,"단축2";#N/A,#N/A,FALSE,"단축3";#N/A,#N/A,FALSE,"장축";#N/A,#N/A,FALSE,"4WD"}</definedName>
    <definedName name="SHI" localSheetId="19" hidden="1">{#N/A,#N/A,FALSE,"단축1";#N/A,#N/A,FALSE,"단축2";#N/A,#N/A,FALSE,"단축3";#N/A,#N/A,FALSE,"장축";#N/A,#N/A,FALSE,"4WD"}</definedName>
    <definedName name="SHI" localSheetId="20" hidden="1">{#N/A,#N/A,FALSE,"단축1";#N/A,#N/A,FALSE,"단축2";#N/A,#N/A,FALSE,"단축3";#N/A,#N/A,FALSE,"장축";#N/A,#N/A,FALSE,"4WD"}</definedName>
    <definedName name="SHI" localSheetId="21" hidden="1">{#N/A,#N/A,FALSE,"단축1";#N/A,#N/A,FALSE,"단축2";#N/A,#N/A,FALSE,"단축3";#N/A,#N/A,FALSE,"장축";#N/A,#N/A,FALSE,"4WD"}</definedName>
    <definedName name="SHI" localSheetId="22" hidden="1">{#N/A,#N/A,FALSE,"단축1";#N/A,#N/A,FALSE,"단축2";#N/A,#N/A,FALSE,"단축3";#N/A,#N/A,FALSE,"장축";#N/A,#N/A,FALSE,"4WD"}</definedName>
    <definedName name="SHI" localSheetId="23" hidden="1">{#N/A,#N/A,FALSE,"단축1";#N/A,#N/A,FALSE,"단축2";#N/A,#N/A,FALSE,"단축3";#N/A,#N/A,FALSE,"장축";#N/A,#N/A,FALSE,"4WD"}</definedName>
    <definedName name="SHI" localSheetId="24" hidden="1">{#N/A,#N/A,FALSE,"단축1";#N/A,#N/A,FALSE,"단축2";#N/A,#N/A,FALSE,"단축3";#N/A,#N/A,FALSE,"장축";#N/A,#N/A,FALSE,"4WD"}</definedName>
    <definedName name="SHI" localSheetId="13" hidden="1">{#N/A,#N/A,FALSE,"단축1";#N/A,#N/A,FALSE,"단축2";#N/A,#N/A,FALSE,"단축3";#N/A,#N/A,FALSE,"장축";#N/A,#N/A,FALSE,"4WD"}</definedName>
    <definedName name="SHI" localSheetId="17" hidden="1">{#N/A,#N/A,FALSE,"단축1";#N/A,#N/A,FALSE,"단축2";#N/A,#N/A,FALSE,"단축3";#N/A,#N/A,FALSE,"장축";#N/A,#N/A,FALSE,"4WD"}</definedName>
    <definedName name="SHI" localSheetId="16" hidden="1">{#N/A,#N/A,FALSE,"단축1";#N/A,#N/A,FALSE,"단축2";#N/A,#N/A,FALSE,"단축3";#N/A,#N/A,FALSE,"장축";#N/A,#N/A,FALSE,"4WD"}</definedName>
    <definedName name="SHI" hidden="1">{#N/A,#N/A,FALSE,"단축1";#N/A,#N/A,FALSE,"단축2";#N/A,#N/A,FALSE,"단축3";#N/A,#N/A,FALSE,"장축";#N/A,#N/A,FALSE,"4WD"}</definedName>
    <definedName name="SHIN" localSheetId="15" hidden="1">{#N/A,#N/A,FALSE,"P.C.B"}</definedName>
    <definedName name="SHIN" localSheetId="11" hidden="1">{#N/A,#N/A,FALSE,"P.C.B"}</definedName>
    <definedName name="SHIN" localSheetId="14" hidden="1">{#N/A,#N/A,FALSE,"P.C.B"}</definedName>
    <definedName name="SHIN" localSheetId="18" hidden="1">{#N/A,#N/A,FALSE,"P.C.B"}</definedName>
    <definedName name="SHIN" localSheetId="19" hidden="1">{#N/A,#N/A,FALSE,"P.C.B"}</definedName>
    <definedName name="SHIN" localSheetId="20" hidden="1">{#N/A,#N/A,FALSE,"P.C.B"}</definedName>
    <definedName name="SHIN" localSheetId="21" hidden="1">{#N/A,#N/A,FALSE,"P.C.B"}</definedName>
    <definedName name="SHIN" localSheetId="22" hidden="1">{#N/A,#N/A,FALSE,"P.C.B"}</definedName>
    <definedName name="SHIN" localSheetId="23" hidden="1">{#N/A,#N/A,FALSE,"P.C.B"}</definedName>
    <definedName name="SHIN" localSheetId="24" hidden="1">{#N/A,#N/A,FALSE,"P.C.B"}</definedName>
    <definedName name="SHIN" localSheetId="13" hidden="1">{#N/A,#N/A,FALSE,"P.C.B"}</definedName>
    <definedName name="SHIN" localSheetId="17" hidden="1">{#N/A,#N/A,FALSE,"P.C.B"}</definedName>
    <definedName name="SHIN" localSheetId="16" hidden="1">{#N/A,#N/A,FALSE,"P.C.B"}</definedName>
    <definedName name="SHIN" hidden="1">{#N/A,#N/A,FALSE,"P.C.B"}</definedName>
    <definedName name="SIGHT150" localSheetId="13">#REF!</definedName>
    <definedName name="SIGHT150">#REF!</definedName>
    <definedName name="SIGHT300" localSheetId="13">#REF!</definedName>
    <definedName name="SIGHT300">#REF!</definedName>
    <definedName name="SIGHT300200" localSheetId="13">#REF!</definedName>
    <definedName name="SIGHT300200">#REF!</definedName>
    <definedName name="SIGHT300300">#REF!</definedName>
    <definedName name="SIGHT450">#REF!</definedName>
    <definedName name="SIGHT450300">#REF!</definedName>
    <definedName name="SIGHT450x450">#REF!</definedName>
    <definedName name="Singapore" localSheetId="13">[154]I一般比!#REF!</definedName>
    <definedName name="Singapore">[155]I一般比!#REF!</definedName>
    <definedName name="SiteList" localSheetId="13">OFFSET([56]Lists!$I$1,0,0,COUNTA([56]Lists!$I:$I),1)</definedName>
    <definedName name="SiteList">OFFSET([57]Lists!$I$1,0,0,COUNTA([57]Lists!$I:$I),1)</definedName>
    <definedName name="SIXMONTH" localSheetId="13">#REF!</definedName>
    <definedName name="SIXMONTH">#REF!</definedName>
    <definedName name="SIZE">#N/A</definedName>
    <definedName name="sj" localSheetId="15" hidden="1">#REF!</definedName>
    <definedName name="sj" localSheetId="11" hidden="1">#REF!</definedName>
    <definedName name="sj" localSheetId="14" hidden="1">#REF!</definedName>
    <definedName name="sj" localSheetId="18" hidden="1">#REF!</definedName>
    <definedName name="sj" localSheetId="19" hidden="1">#REF!</definedName>
    <definedName name="sj" localSheetId="20" hidden="1">#REF!</definedName>
    <definedName name="sj" localSheetId="21" hidden="1">#REF!</definedName>
    <definedName name="sj" localSheetId="22" hidden="1">#REF!</definedName>
    <definedName name="sj" localSheetId="23" hidden="1">#REF!</definedName>
    <definedName name="sj" localSheetId="24" hidden="1">#REF!</definedName>
    <definedName name="sj" localSheetId="13" hidden="1">#REF!</definedName>
    <definedName name="sj" localSheetId="17" hidden="1">#REF!</definedName>
    <definedName name="sj" localSheetId="16" hidden="1">#REF!</definedName>
    <definedName name="sj" hidden="1">#REF!</definedName>
    <definedName name="sjrhei">#REF!</definedName>
    <definedName name="SK">#REF!</definedName>
    <definedName name="skadjf">#REF!</definedName>
    <definedName name="Skin">[143]BD!$CK$2:$DB$225</definedName>
    <definedName name="SKIN_GS" localSheetId="13">#REF!</definedName>
    <definedName name="SKIN_GS">#REF!</definedName>
    <definedName name="SKIP_CALC" localSheetId="13">[33]B!$C$106:$C$107</definedName>
    <definedName name="SKIP_CALC">[34]B!$C$106:$C$107</definedName>
    <definedName name="sku" localSheetId="13">'[156]TOTAL WE PBC'!$B$94:$AJ$237</definedName>
    <definedName name="sku">'[157]TOTAL WE PBC'!$B$94:$AJ$237</definedName>
    <definedName name="SK컴즈" localSheetId="13">#REF!</definedName>
    <definedName name="SK컴즈">#REF!</definedName>
    <definedName name="SK컴즈_상세가이드" localSheetId="13">#REF!</definedName>
    <definedName name="SK컴즈_상세가이드">#REF!</definedName>
    <definedName name="sk투" localSheetId="13">#REF!</definedName>
    <definedName name="sk투">#REF!</definedName>
    <definedName name="SL">#REF!</definedName>
    <definedName name="SLAB">#N/A</definedName>
    <definedName name="SLK" localSheetId="13">#REF!</definedName>
    <definedName name="SLK">#REF!</definedName>
    <definedName name="SLM" localSheetId="13">#REF!</definedName>
    <definedName name="SLM">#REF!</definedName>
    <definedName name="SloveniaFlat" localSheetId="13">[77]FlatPriceByCountry!#REF!</definedName>
    <definedName name="SloveniaFlat">[78]FlatPriceByCountry!#REF!</definedName>
    <definedName name="SloveniaMIPS" localSheetId="13">[77]TierPriceByCountry!#REF!</definedName>
    <definedName name="SloveniaMIPS">[78]TierPriceByCountry!#REF!</definedName>
    <definedName name="SM" localSheetId="13">#REF!</definedName>
    <definedName name="SM">#REF!</definedName>
    <definedName name="SMAT">#N/A</definedName>
    <definedName name="SMHR">#N/A</definedName>
    <definedName name="Snpv" localSheetId="13">#REF!</definedName>
    <definedName name="Snpv">#REF!</definedName>
    <definedName name="Snpvadm" localSheetId="13">#REF!</definedName>
    <definedName name="Snpvadm">#REF!</definedName>
    <definedName name="Snpvdc" localSheetId="13">#REF!</definedName>
    <definedName name="Snpvdc">#REF!</definedName>
    <definedName name="Snpvdt">#REF!</definedName>
    <definedName name="Snpvnw">#REF!</definedName>
    <definedName name="so" localSheetId="13">[59]직노!#REF!</definedName>
    <definedName name="so">[60]직노!#REF!</definedName>
    <definedName name="SocialMedia" localSheetId="13">#REF!</definedName>
    <definedName name="SocialMedia">#REF!</definedName>
    <definedName name="SOCKET100" localSheetId="13">#REF!</definedName>
    <definedName name="SOCKET100">#REF!</definedName>
    <definedName name="SOCKET150" localSheetId="13">#REF!</definedName>
    <definedName name="SOCKET150">#REF!</definedName>
    <definedName name="SOCKET200">#REF!</definedName>
    <definedName name="SOCKET250">#REF!</definedName>
    <definedName name="SOCKET300">#REF!</definedName>
    <definedName name="SOCKET350">#REF!</definedName>
    <definedName name="SOON" localSheetId="15" hidden="1">{#N/A,#N/A,FALSE,"P.C.B"}</definedName>
    <definedName name="SOON" localSheetId="11" hidden="1">{#N/A,#N/A,FALSE,"P.C.B"}</definedName>
    <definedName name="SOON" localSheetId="14" hidden="1">{#N/A,#N/A,FALSE,"P.C.B"}</definedName>
    <definedName name="SOON" localSheetId="18" hidden="1">{#N/A,#N/A,FALSE,"P.C.B"}</definedName>
    <definedName name="SOON" localSheetId="19" hidden="1">{#N/A,#N/A,FALSE,"P.C.B"}</definedName>
    <definedName name="SOON" localSheetId="20" hidden="1">{#N/A,#N/A,FALSE,"P.C.B"}</definedName>
    <definedName name="SOON" localSheetId="21" hidden="1">{#N/A,#N/A,FALSE,"P.C.B"}</definedName>
    <definedName name="SOON" localSheetId="22" hidden="1">{#N/A,#N/A,FALSE,"P.C.B"}</definedName>
    <definedName name="SOON" localSheetId="23" hidden="1">{#N/A,#N/A,FALSE,"P.C.B"}</definedName>
    <definedName name="SOON" localSheetId="24" hidden="1">{#N/A,#N/A,FALSE,"P.C.B"}</definedName>
    <definedName name="SOON" localSheetId="13" hidden="1">{#N/A,#N/A,FALSE,"P.C.B"}</definedName>
    <definedName name="SOON" localSheetId="17" hidden="1">{#N/A,#N/A,FALSE,"P.C.B"}</definedName>
    <definedName name="SOON" localSheetId="16" hidden="1">{#N/A,#N/A,FALSE,"P.C.B"}</definedName>
    <definedName name="SOON" hidden="1">{#N/A,#N/A,FALSE,"P.C.B"}</definedName>
    <definedName name="SORT" localSheetId="13">'[49]ORG HIER'!#REF!</definedName>
    <definedName name="SORT">'[50]ORG HIER'!#REF!</definedName>
    <definedName name="Sort_Area" localSheetId="13">#REF!</definedName>
    <definedName name="Sort_Area">#REF!</definedName>
    <definedName name="SortCol1" localSheetId="13">#REF!</definedName>
    <definedName name="SortCol1">#REF!</definedName>
    <definedName name="SortCol2" localSheetId="13">#REF!</definedName>
    <definedName name="SortCol2">#REF!</definedName>
    <definedName name="SOURCE_TABLE" localSheetId="13">[33]B!$C$62:$C$66</definedName>
    <definedName name="SOURCE_TABLE">[34]B!$C$62:$C$66</definedName>
    <definedName name="SPAIN">'[46]Prix Boutique'!#REF!</definedName>
    <definedName name="SPECI">#N/A</definedName>
    <definedName name="SPND1" localSheetId="13">#REF!</definedName>
    <definedName name="SPND1">#REF!</definedName>
    <definedName name="SPND2" localSheetId="13">#REF!</definedName>
    <definedName name="SPND2">#REF!</definedName>
    <definedName name="SPNDDIS" localSheetId="13">#REF!</definedName>
    <definedName name="SPNDDIS">#REF!</definedName>
    <definedName name="SPNDDIS2">#REF!</definedName>
    <definedName name="SPNDDIS3">#REF!</definedName>
    <definedName name="Spot" localSheetId="17" hidden="1">#REF!</definedName>
    <definedName name="Spot" hidden="1">#REF!</definedName>
    <definedName name="Sprite">#REF!</definedName>
    <definedName name="SPSS">#REF!</definedName>
    <definedName name="SPWS_WBID">"5F1FDAF1-351D-434B-B5CF-6BB9D300FA7C"</definedName>
    <definedName name="sqsshj" localSheetId="15" hidden="1">{#N/A,#N/A,FALSE,"전력간선"}</definedName>
    <definedName name="sqsshj" localSheetId="18" hidden="1">{#N/A,#N/A,FALSE,"전력간선"}</definedName>
    <definedName name="sqsshj" localSheetId="19" hidden="1">{#N/A,#N/A,FALSE,"전력간선"}</definedName>
    <definedName name="sqsshj" localSheetId="20" hidden="1">{#N/A,#N/A,FALSE,"전력간선"}</definedName>
    <definedName name="sqsshj" localSheetId="21" hidden="1">{#N/A,#N/A,FALSE,"전력간선"}</definedName>
    <definedName name="sqsshj" localSheetId="22" hidden="1">{#N/A,#N/A,FALSE,"전력간선"}</definedName>
    <definedName name="sqsshj" localSheetId="23" hidden="1">{#N/A,#N/A,FALSE,"전력간선"}</definedName>
    <definedName name="sqsshj" localSheetId="24" hidden="1">{#N/A,#N/A,FALSE,"전력간선"}</definedName>
    <definedName name="sqsshj" localSheetId="13" hidden="1">{#N/A,#N/A,FALSE,"전력간선"}</definedName>
    <definedName name="sqsshj" localSheetId="17" hidden="1">{#N/A,#N/A,FALSE,"전력간선"}</definedName>
    <definedName name="sqsshj" localSheetId="16" hidden="1">{#N/A,#N/A,FALSE,"전력간선"}</definedName>
    <definedName name="sqsshj" hidden="1">{#N/A,#N/A,FALSE,"전력간선"}</definedName>
    <definedName name="srth" localSheetId="15" hidden="1">{"'용역비'!$A$4:$C$8"}</definedName>
    <definedName name="srth" localSheetId="11" hidden="1">{"'용역비'!$A$4:$C$8"}</definedName>
    <definedName name="srth" localSheetId="14" hidden="1">{"'용역비'!$A$4:$C$8"}</definedName>
    <definedName name="srth" localSheetId="18" hidden="1">{"'용역비'!$A$4:$C$8"}</definedName>
    <definedName name="srth" localSheetId="19" hidden="1">{"'용역비'!$A$4:$C$8"}</definedName>
    <definedName name="srth" localSheetId="20" hidden="1">{"'용역비'!$A$4:$C$8"}</definedName>
    <definedName name="srth" localSheetId="21" hidden="1">{"'용역비'!$A$4:$C$8"}</definedName>
    <definedName name="srth" localSheetId="22" hidden="1">{"'용역비'!$A$4:$C$8"}</definedName>
    <definedName name="srth" localSheetId="23" hidden="1">{"'용역비'!$A$4:$C$8"}</definedName>
    <definedName name="srth" localSheetId="24" hidden="1">{"'용역비'!$A$4:$C$8"}</definedName>
    <definedName name="srth" localSheetId="13" hidden="1">{"'용역비'!$A$4:$C$8"}</definedName>
    <definedName name="srth" localSheetId="17" hidden="1">{"'용역비'!$A$4:$C$8"}</definedName>
    <definedName name="srth" localSheetId="16" hidden="1">{"'용역비'!$A$4:$C$8"}</definedName>
    <definedName name="srth" hidden="1">{"'용역비'!$A$4:$C$8"}</definedName>
    <definedName name="ss" localSheetId="15" hidden="1">{#N/A,#N/A,FALSE,"운반시간"}</definedName>
    <definedName name="ss" localSheetId="11" hidden="1">{#N/A,#N/A,FALSE,"운반시간"}</definedName>
    <definedName name="ss" localSheetId="14" hidden="1">{#N/A,#N/A,FALSE,"운반시간"}</definedName>
    <definedName name="ss" localSheetId="18" hidden="1">{#N/A,#N/A,FALSE,"운반시간"}</definedName>
    <definedName name="ss" localSheetId="19" hidden="1">{#N/A,#N/A,FALSE,"운반시간"}</definedName>
    <definedName name="ss" localSheetId="20" hidden="1">{#N/A,#N/A,FALSE,"운반시간"}</definedName>
    <definedName name="ss" localSheetId="21" hidden="1">{#N/A,#N/A,FALSE,"운반시간"}</definedName>
    <definedName name="ss" localSheetId="22" hidden="1">{#N/A,#N/A,FALSE,"운반시간"}</definedName>
    <definedName name="ss" localSheetId="23" hidden="1">{#N/A,#N/A,FALSE,"운반시간"}</definedName>
    <definedName name="ss" localSheetId="24" hidden="1">{#N/A,#N/A,FALSE,"운반시간"}</definedName>
    <definedName name="ss" localSheetId="13" hidden="1">{#N/A,#N/A,FALSE,"운반시간"}</definedName>
    <definedName name="ss" localSheetId="17" hidden="1">{#N/A,#N/A,FALSE,"운반시간"}</definedName>
    <definedName name="ss" localSheetId="16" hidden="1">{#N/A,#N/A,FALSE,"운반시간"}</definedName>
    <definedName name="ss" hidden="1">{#N/A,#N/A,FALSE,"운반시간"}</definedName>
    <definedName name="SSDAD" localSheetId="13">#REF!</definedName>
    <definedName name="SSDAD">#REF!</definedName>
    <definedName name="SSDD" localSheetId="15" hidden="1">{#N/A,#N/A,FALSE,"단축1";#N/A,#N/A,FALSE,"단축2";#N/A,#N/A,FALSE,"단축3";#N/A,#N/A,FALSE,"장축";#N/A,#N/A,FALSE,"4WD"}</definedName>
    <definedName name="SSDD" localSheetId="18" hidden="1">{#N/A,#N/A,FALSE,"단축1";#N/A,#N/A,FALSE,"단축2";#N/A,#N/A,FALSE,"단축3";#N/A,#N/A,FALSE,"장축";#N/A,#N/A,FALSE,"4WD"}</definedName>
    <definedName name="SSDD" localSheetId="19" hidden="1">{#N/A,#N/A,FALSE,"단축1";#N/A,#N/A,FALSE,"단축2";#N/A,#N/A,FALSE,"단축3";#N/A,#N/A,FALSE,"장축";#N/A,#N/A,FALSE,"4WD"}</definedName>
    <definedName name="SSDD" localSheetId="20" hidden="1">{#N/A,#N/A,FALSE,"단축1";#N/A,#N/A,FALSE,"단축2";#N/A,#N/A,FALSE,"단축3";#N/A,#N/A,FALSE,"장축";#N/A,#N/A,FALSE,"4WD"}</definedName>
    <definedName name="SSDD" localSheetId="21" hidden="1">{#N/A,#N/A,FALSE,"단축1";#N/A,#N/A,FALSE,"단축2";#N/A,#N/A,FALSE,"단축3";#N/A,#N/A,FALSE,"장축";#N/A,#N/A,FALSE,"4WD"}</definedName>
    <definedName name="SSDD" localSheetId="22" hidden="1">{#N/A,#N/A,FALSE,"단축1";#N/A,#N/A,FALSE,"단축2";#N/A,#N/A,FALSE,"단축3";#N/A,#N/A,FALSE,"장축";#N/A,#N/A,FALSE,"4WD"}</definedName>
    <definedName name="SSDD" localSheetId="23" hidden="1">{#N/A,#N/A,FALSE,"단축1";#N/A,#N/A,FALSE,"단축2";#N/A,#N/A,FALSE,"단축3";#N/A,#N/A,FALSE,"장축";#N/A,#N/A,FALSE,"4WD"}</definedName>
    <definedName name="SSDD" localSheetId="24" hidden="1">{#N/A,#N/A,FALSE,"단축1";#N/A,#N/A,FALSE,"단축2";#N/A,#N/A,FALSE,"단축3";#N/A,#N/A,FALSE,"장축";#N/A,#N/A,FALSE,"4WD"}</definedName>
    <definedName name="SSDD" localSheetId="13" hidden="1">{#N/A,#N/A,FALSE,"단축1";#N/A,#N/A,FALSE,"단축2";#N/A,#N/A,FALSE,"단축3";#N/A,#N/A,FALSE,"장축";#N/A,#N/A,FALSE,"4WD"}</definedName>
    <definedName name="SSDD" localSheetId="17" hidden="1">{#N/A,#N/A,FALSE,"단축1";#N/A,#N/A,FALSE,"단축2";#N/A,#N/A,FALSE,"단축3";#N/A,#N/A,FALSE,"장축";#N/A,#N/A,FALSE,"4WD"}</definedName>
    <definedName name="SSDD" localSheetId="16" hidden="1">{#N/A,#N/A,FALSE,"단축1";#N/A,#N/A,FALSE,"단축2";#N/A,#N/A,FALSE,"단축3";#N/A,#N/A,FALSE,"장축";#N/A,#N/A,FALSE,"4WD"}</definedName>
    <definedName name="SSDD" hidden="1">{#N/A,#N/A,FALSE,"단축1";#N/A,#N/A,FALSE,"단축2";#N/A,#N/A,FALSE,"단축3";#N/A,#N/A,FALSE,"장축";#N/A,#N/A,FALSE,"4WD"}</definedName>
    <definedName name="ssdf" localSheetId="13">#REF!</definedName>
    <definedName name="ssdf">#REF!</definedName>
    <definedName name="ssff" localSheetId="13">#REF!</definedName>
    <definedName name="ssff">#REF!</definedName>
    <definedName name="sss" localSheetId="15" hidden="1">{#N/A,#N/A,FALSE,"전력간선"}</definedName>
    <definedName name="sss" localSheetId="11" hidden="1">{#N/A,#N/A,FALSE,"전력간선"}</definedName>
    <definedName name="sss" localSheetId="14" hidden="1">{#N/A,#N/A,FALSE,"전력간선"}</definedName>
    <definedName name="sss" localSheetId="18" hidden="1">{#N/A,#N/A,FALSE,"전력간선"}</definedName>
    <definedName name="sss" localSheetId="19" hidden="1">{#N/A,#N/A,FALSE,"전력간선"}</definedName>
    <definedName name="sss" localSheetId="20" hidden="1">{#N/A,#N/A,FALSE,"전력간선"}</definedName>
    <definedName name="sss" localSheetId="21" hidden="1">{#N/A,#N/A,FALSE,"전력간선"}</definedName>
    <definedName name="sss" localSheetId="22" hidden="1">{#N/A,#N/A,FALSE,"전력간선"}</definedName>
    <definedName name="sss" localSheetId="23" hidden="1">{#N/A,#N/A,FALSE,"전력간선"}</definedName>
    <definedName name="sss" localSheetId="24" hidden="1">{#N/A,#N/A,FALSE,"전력간선"}</definedName>
    <definedName name="sss" localSheetId="13" hidden="1">{#N/A,#N/A,FALSE,"전력간선"}</definedName>
    <definedName name="sss" localSheetId="17" hidden="1">{#N/A,#N/A,FALSE,"전력간선"}</definedName>
    <definedName name="sss" localSheetId="16" hidden="1">{#N/A,#N/A,FALSE,"전력간선"}</definedName>
    <definedName name="sss" hidden="1">{#N/A,#N/A,FALSE,"전력간선"}</definedName>
    <definedName name="ssss">#N/A</definedName>
    <definedName name="sssssss" localSheetId="13">#REF!</definedName>
    <definedName name="sssssss">#REF!</definedName>
    <definedName name="ssssssssss" localSheetId="13">#REF!</definedName>
    <definedName name="ssssssssss">#REF!</definedName>
    <definedName name="ssws" localSheetId="15" hidden="1">{#N/A,#N/A,FALSE,"3가";#N/A,#N/A,FALSE,"3나";#N/A,#N/A,FALSE,"3다"}</definedName>
    <definedName name="ssws" localSheetId="18" hidden="1">{#N/A,#N/A,FALSE,"3가";#N/A,#N/A,FALSE,"3나";#N/A,#N/A,FALSE,"3다"}</definedName>
    <definedName name="ssws" localSheetId="19" hidden="1">{#N/A,#N/A,FALSE,"3가";#N/A,#N/A,FALSE,"3나";#N/A,#N/A,FALSE,"3다"}</definedName>
    <definedName name="ssws" localSheetId="20" hidden="1">{#N/A,#N/A,FALSE,"3가";#N/A,#N/A,FALSE,"3나";#N/A,#N/A,FALSE,"3다"}</definedName>
    <definedName name="ssws" localSheetId="21" hidden="1">{#N/A,#N/A,FALSE,"3가";#N/A,#N/A,FALSE,"3나";#N/A,#N/A,FALSE,"3다"}</definedName>
    <definedName name="ssws" localSheetId="22" hidden="1">{#N/A,#N/A,FALSE,"3가";#N/A,#N/A,FALSE,"3나";#N/A,#N/A,FALSE,"3다"}</definedName>
    <definedName name="ssws" localSheetId="23" hidden="1">{#N/A,#N/A,FALSE,"3가";#N/A,#N/A,FALSE,"3나";#N/A,#N/A,FALSE,"3다"}</definedName>
    <definedName name="ssws" localSheetId="24" hidden="1">{#N/A,#N/A,FALSE,"3가";#N/A,#N/A,FALSE,"3나";#N/A,#N/A,FALSE,"3다"}</definedName>
    <definedName name="ssws" localSheetId="13" hidden="1">{#N/A,#N/A,FALSE,"3가";#N/A,#N/A,FALSE,"3나";#N/A,#N/A,FALSE,"3다"}</definedName>
    <definedName name="ssws" localSheetId="17" hidden="1">{#N/A,#N/A,FALSE,"3가";#N/A,#N/A,FALSE,"3나";#N/A,#N/A,FALSE,"3다"}</definedName>
    <definedName name="ssws" localSheetId="16" hidden="1">{#N/A,#N/A,FALSE,"3가";#N/A,#N/A,FALSE,"3나";#N/A,#N/A,FALSE,"3다"}</definedName>
    <definedName name="ssws" hidden="1">{#N/A,#N/A,FALSE,"3가";#N/A,#N/A,FALSE,"3나";#N/A,#N/A,FALSE,"3다"}</definedName>
    <definedName name="STAR">'[63]PRC-TV (0)'!$CG$10</definedName>
    <definedName name="START" localSheetId="13">#REF!</definedName>
    <definedName name="START">#REF!</definedName>
    <definedName name="START3">#N/A</definedName>
    <definedName name="stat_copy" localSheetId="13">#REF!</definedName>
    <definedName name="stat_copy">#REF!</definedName>
    <definedName name="stations" localSheetId="13">#REF!</definedName>
    <definedName name="stations">#REF!</definedName>
    <definedName name="stations_old" localSheetId="13">#REF!</definedName>
    <definedName name="stations_old">#REF!</definedName>
    <definedName name="Std_ImpClick" localSheetId="13">'[125]기본정보 입력'!$O$27</definedName>
    <definedName name="Std_ImpClick">'[126]기본정보 입력'!$O$27</definedName>
    <definedName name="StdTierCurve" localSheetId="13">[77]Slopes!#REF!</definedName>
    <definedName name="StdTierCurve">[78]Slopes!#REF!</definedName>
    <definedName name="StdYield" localSheetId="13">#REF!</definedName>
    <definedName name="StdYield">#REF!</definedName>
    <definedName name="stephanie" localSheetId="15" hidden="1">#REF!</definedName>
    <definedName name="stephanie" localSheetId="24" hidden="1">#REF!</definedName>
    <definedName name="stephanie" localSheetId="17" hidden="1">#REF!</definedName>
    <definedName name="stephanie" hidden="1">#REF!</definedName>
    <definedName name="Storyon4월2주보톡스수정">#REF!</definedName>
    <definedName name="STP" localSheetId="15" hidden="1">{#N/A,#N/A,FALSE,"3가";#N/A,#N/A,FALSE,"3나";#N/A,#N/A,FALSE,"3다"}</definedName>
    <definedName name="STP" localSheetId="18" hidden="1">{#N/A,#N/A,FALSE,"3가";#N/A,#N/A,FALSE,"3나";#N/A,#N/A,FALSE,"3다"}</definedName>
    <definedName name="STP" localSheetId="19" hidden="1">{#N/A,#N/A,FALSE,"3가";#N/A,#N/A,FALSE,"3나";#N/A,#N/A,FALSE,"3다"}</definedName>
    <definedName name="STP" localSheetId="20" hidden="1">{#N/A,#N/A,FALSE,"3가";#N/A,#N/A,FALSE,"3나";#N/A,#N/A,FALSE,"3다"}</definedName>
    <definedName name="STP" localSheetId="21" hidden="1">{#N/A,#N/A,FALSE,"3가";#N/A,#N/A,FALSE,"3나";#N/A,#N/A,FALSE,"3다"}</definedName>
    <definedName name="STP" localSheetId="22" hidden="1">{#N/A,#N/A,FALSE,"3가";#N/A,#N/A,FALSE,"3나";#N/A,#N/A,FALSE,"3다"}</definedName>
    <definedName name="STP" localSheetId="23" hidden="1">{#N/A,#N/A,FALSE,"3가";#N/A,#N/A,FALSE,"3나";#N/A,#N/A,FALSE,"3다"}</definedName>
    <definedName name="STP" localSheetId="24" hidden="1">{#N/A,#N/A,FALSE,"3가";#N/A,#N/A,FALSE,"3나";#N/A,#N/A,FALSE,"3다"}</definedName>
    <definedName name="STP" localSheetId="13" hidden="1">{#N/A,#N/A,FALSE,"3가";#N/A,#N/A,FALSE,"3나";#N/A,#N/A,FALSE,"3다"}</definedName>
    <definedName name="STP" localSheetId="17" hidden="1">{#N/A,#N/A,FALSE,"3가";#N/A,#N/A,FALSE,"3나";#N/A,#N/A,FALSE,"3다"}</definedName>
    <definedName name="STP" localSheetId="16" hidden="1">{#N/A,#N/A,FALSE,"3가";#N/A,#N/A,FALSE,"3나";#N/A,#N/A,FALSE,"3다"}</definedName>
    <definedName name="STP" hidden="1">{#N/A,#N/A,FALSE,"3가";#N/A,#N/A,FALSE,"3나";#N/A,#N/A,FALSE,"3다"}</definedName>
    <definedName name="STS" localSheetId="15" hidden="1">{"'용역비'!$A$4:$C$8"}</definedName>
    <definedName name="STS" localSheetId="11" hidden="1">{"'용역비'!$A$4:$C$8"}</definedName>
    <definedName name="STS" localSheetId="14" hidden="1">{"'용역비'!$A$4:$C$8"}</definedName>
    <definedName name="STS" localSheetId="18" hidden="1">{"'용역비'!$A$4:$C$8"}</definedName>
    <definedName name="STS" localSheetId="19" hidden="1">{"'용역비'!$A$4:$C$8"}</definedName>
    <definedName name="STS" localSheetId="20" hidden="1">{"'용역비'!$A$4:$C$8"}</definedName>
    <definedName name="STS" localSheetId="21" hidden="1">{"'용역비'!$A$4:$C$8"}</definedName>
    <definedName name="STS" localSheetId="22" hidden="1">{"'용역비'!$A$4:$C$8"}</definedName>
    <definedName name="STS" localSheetId="23" hidden="1">{"'용역비'!$A$4:$C$8"}</definedName>
    <definedName name="STS" localSheetId="24" hidden="1">{"'용역비'!$A$4:$C$8"}</definedName>
    <definedName name="STS" localSheetId="13" hidden="1">{"'용역비'!$A$4:$C$8"}</definedName>
    <definedName name="STS" localSheetId="17" hidden="1">{"'용역비'!$A$4:$C$8"}</definedName>
    <definedName name="STS" localSheetId="16" hidden="1">{"'용역비'!$A$4:$C$8"}</definedName>
    <definedName name="STS" hidden="1">{"'용역비'!$A$4:$C$8"}</definedName>
    <definedName name="stu">#REF!</definedName>
    <definedName name="study_req" localSheetId="13">'[140]Milestone Doc'!#REF!</definedName>
    <definedName name="study_req">'[141]Milestone Doc'!#REF!</definedName>
    <definedName name="SU_S">#N/A</definedName>
    <definedName name="subbrand" localSheetId="13">'[156]TOTAL WE PBC'!$A$4:$AJ$93</definedName>
    <definedName name="subbrand">'[157]TOTAL WE PBC'!$A$4:$AJ$93</definedName>
    <definedName name="SubDic" localSheetId="13">#REF!</definedName>
    <definedName name="SubDic">#REF!</definedName>
    <definedName name="Subtotal">#N/A</definedName>
    <definedName name="SUM" localSheetId="13">#REF!</definedName>
    <definedName name="SUM">#REF!</definedName>
    <definedName name="SUMM" localSheetId="13">#REF!</definedName>
    <definedName name="SUMM">#REF!</definedName>
    <definedName name="SUMMARY" localSheetId="15" hidden="1">#REF!</definedName>
    <definedName name="SUMMARY" localSheetId="11" hidden="1">#REF!</definedName>
    <definedName name="SUMMARY" localSheetId="24" hidden="1">#REF!</definedName>
    <definedName name="SUMMARY" hidden="1">#REF!</definedName>
    <definedName name="summary1">#REF!</definedName>
    <definedName name="SUMMARYT" localSheetId="11" hidden="1">#REF!</definedName>
    <definedName name="SUMMARYT" hidden="1">#REF!</definedName>
    <definedName name="SUMMP">#REF!</definedName>
    <definedName name="SUMP">#REF!</definedName>
    <definedName name="SUYO">#N/A</definedName>
    <definedName name="SVR" localSheetId="13">#REF!</definedName>
    <definedName name="SVR">#REF!</definedName>
    <definedName name="SVRAG" localSheetId="13">#REF!</definedName>
    <definedName name="SVRAG">#REF!</definedName>
    <definedName name="SVRDESC" localSheetId="13">#REF!</definedName>
    <definedName name="SVRDESC">#REF!</definedName>
    <definedName name="SVSV"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 localSheetId="15" hidden="1">{#N/A,#N/A,FALSE,"단축1";#N/A,#N/A,FALSE,"단축2";#N/A,#N/A,FALSE,"단축3";#N/A,#N/A,FALSE,"장축";#N/A,#N/A,FALSE,"4WD"}</definedName>
    <definedName name="SW" localSheetId="18" hidden="1">{#N/A,#N/A,FALSE,"단축1";#N/A,#N/A,FALSE,"단축2";#N/A,#N/A,FALSE,"단축3";#N/A,#N/A,FALSE,"장축";#N/A,#N/A,FALSE,"4WD"}</definedName>
    <definedName name="SW" localSheetId="19" hidden="1">{#N/A,#N/A,FALSE,"단축1";#N/A,#N/A,FALSE,"단축2";#N/A,#N/A,FALSE,"단축3";#N/A,#N/A,FALSE,"장축";#N/A,#N/A,FALSE,"4WD"}</definedName>
    <definedName name="SW" localSheetId="20" hidden="1">{#N/A,#N/A,FALSE,"단축1";#N/A,#N/A,FALSE,"단축2";#N/A,#N/A,FALSE,"단축3";#N/A,#N/A,FALSE,"장축";#N/A,#N/A,FALSE,"4WD"}</definedName>
    <definedName name="SW" localSheetId="21" hidden="1">{#N/A,#N/A,FALSE,"단축1";#N/A,#N/A,FALSE,"단축2";#N/A,#N/A,FALSE,"단축3";#N/A,#N/A,FALSE,"장축";#N/A,#N/A,FALSE,"4WD"}</definedName>
    <definedName name="SW" localSheetId="22" hidden="1">{#N/A,#N/A,FALSE,"단축1";#N/A,#N/A,FALSE,"단축2";#N/A,#N/A,FALSE,"단축3";#N/A,#N/A,FALSE,"장축";#N/A,#N/A,FALSE,"4WD"}</definedName>
    <definedName name="SW" localSheetId="23" hidden="1">{#N/A,#N/A,FALSE,"단축1";#N/A,#N/A,FALSE,"단축2";#N/A,#N/A,FALSE,"단축3";#N/A,#N/A,FALSE,"장축";#N/A,#N/A,FALSE,"4WD"}</definedName>
    <definedName name="SW" localSheetId="24" hidden="1">{#N/A,#N/A,FALSE,"단축1";#N/A,#N/A,FALSE,"단축2";#N/A,#N/A,FALSE,"단축3";#N/A,#N/A,FALSE,"장축";#N/A,#N/A,FALSE,"4WD"}</definedName>
    <definedName name="SW" localSheetId="13" hidden="1">{#N/A,#N/A,FALSE,"단축1";#N/A,#N/A,FALSE,"단축2";#N/A,#N/A,FALSE,"단축3";#N/A,#N/A,FALSE,"장축";#N/A,#N/A,FALSE,"4WD"}</definedName>
    <definedName name="SW" localSheetId="17" hidden="1">{#N/A,#N/A,FALSE,"단축1";#N/A,#N/A,FALSE,"단축2";#N/A,#N/A,FALSE,"단축3";#N/A,#N/A,FALSE,"장축";#N/A,#N/A,FALSE,"4WD"}</definedName>
    <definedName name="SW" localSheetId="16" hidden="1">{#N/A,#N/A,FALSE,"단축1";#N/A,#N/A,FALSE,"단축2";#N/A,#N/A,FALSE,"단축3";#N/A,#N/A,FALSE,"장축";#N/A,#N/A,FALSE,"4WD"}</definedName>
    <definedName name="SW" hidden="1">{#N/A,#N/A,FALSE,"단축1";#N/A,#N/A,FALSE,"단축2";#N/A,#N/A,FALSE,"단축3";#N/A,#N/A,FALSE,"장축";#N/A,#N/A,FALSE,"4WD"}</definedName>
    <definedName name="SWEDEN">'[46]Prix Boutique'!#REF!</definedName>
    <definedName name="swprice">#N/A</definedName>
    <definedName name="swprices" localSheetId="13">'[158] 작업 공수 산출.xlsx'!swprice</definedName>
    <definedName name="swprices">'[159] 작업 공수 산출.xlsx'!swprice</definedName>
    <definedName name="swqedsa" localSheetId="15" hidden="1">{#N/A,#N/A,FALSE,"전력간선"}</definedName>
    <definedName name="swqedsa" localSheetId="18" hidden="1">{#N/A,#N/A,FALSE,"전력간선"}</definedName>
    <definedName name="swqedsa" localSheetId="19" hidden="1">{#N/A,#N/A,FALSE,"전력간선"}</definedName>
    <definedName name="swqedsa" localSheetId="20" hidden="1">{#N/A,#N/A,FALSE,"전력간선"}</definedName>
    <definedName name="swqedsa" localSheetId="21" hidden="1">{#N/A,#N/A,FALSE,"전력간선"}</definedName>
    <definedName name="swqedsa" localSheetId="22" hidden="1">{#N/A,#N/A,FALSE,"전력간선"}</definedName>
    <definedName name="swqedsa" localSheetId="23" hidden="1">{#N/A,#N/A,FALSE,"전력간선"}</definedName>
    <definedName name="swqedsa" localSheetId="24" hidden="1">{#N/A,#N/A,FALSE,"전력간선"}</definedName>
    <definedName name="swqedsa" localSheetId="13" hidden="1">{#N/A,#N/A,FALSE,"전력간선"}</definedName>
    <definedName name="swqedsa" localSheetId="17" hidden="1">{#N/A,#N/A,FALSE,"전력간선"}</definedName>
    <definedName name="swqedsa" localSheetId="16" hidden="1">{#N/A,#N/A,FALSE,"전력간선"}</definedName>
    <definedName name="swqedsa" hidden="1">{#N/A,#N/A,FALSE,"전력간선"}</definedName>
    <definedName name="S방수" localSheetId="13">#REF!</definedName>
    <definedName name="S방수">#REF!</definedName>
    <definedName name="t" localSheetId="13">{"'용역비'!$A$4:$C$8"}</definedName>
    <definedName name="T">#N/A</definedName>
    <definedName name="T8D_ULEV1" localSheetId="15" hidden="1">{#N/A,#N/A,FALSE,"단축1";#N/A,#N/A,FALSE,"단축2";#N/A,#N/A,FALSE,"단축3";#N/A,#N/A,FALSE,"장축";#N/A,#N/A,FALSE,"4WD"}</definedName>
    <definedName name="T8D_ULEV1" localSheetId="18" hidden="1">{#N/A,#N/A,FALSE,"단축1";#N/A,#N/A,FALSE,"단축2";#N/A,#N/A,FALSE,"단축3";#N/A,#N/A,FALSE,"장축";#N/A,#N/A,FALSE,"4WD"}</definedName>
    <definedName name="T8D_ULEV1" localSheetId="19" hidden="1">{#N/A,#N/A,FALSE,"단축1";#N/A,#N/A,FALSE,"단축2";#N/A,#N/A,FALSE,"단축3";#N/A,#N/A,FALSE,"장축";#N/A,#N/A,FALSE,"4WD"}</definedName>
    <definedName name="T8D_ULEV1" localSheetId="20" hidden="1">{#N/A,#N/A,FALSE,"단축1";#N/A,#N/A,FALSE,"단축2";#N/A,#N/A,FALSE,"단축3";#N/A,#N/A,FALSE,"장축";#N/A,#N/A,FALSE,"4WD"}</definedName>
    <definedName name="T8D_ULEV1" localSheetId="21" hidden="1">{#N/A,#N/A,FALSE,"단축1";#N/A,#N/A,FALSE,"단축2";#N/A,#N/A,FALSE,"단축3";#N/A,#N/A,FALSE,"장축";#N/A,#N/A,FALSE,"4WD"}</definedName>
    <definedName name="T8D_ULEV1" localSheetId="22" hidden="1">{#N/A,#N/A,FALSE,"단축1";#N/A,#N/A,FALSE,"단축2";#N/A,#N/A,FALSE,"단축3";#N/A,#N/A,FALSE,"장축";#N/A,#N/A,FALSE,"4WD"}</definedName>
    <definedName name="T8D_ULEV1" localSheetId="23" hidden="1">{#N/A,#N/A,FALSE,"단축1";#N/A,#N/A,FALSE,"단축2";#N/A,#N/A,FALSE,"단축3";#N/A,#N/A,FALSE,"장축";#N/A,#N/A,FALSE,"4WD"}</definedName>
    <definedName name="T8D_ULEV1" localSheetId="24" hidden="1">{#N/A,#N/A,FALSE,"단축1";#N/A,#N/A,FALSE,"단축2";#N/A,#N/A,FALSE,"단축3";#N/A,#N/A,FALSE,"장축";#N/A,#N/A,FALSE,"4WD"}</definedName>
    <definedName name="T8D_ULEV1" localSheetId="13" hidden="1">{#N/A,#N/A,FALSE,"단축1";#N/A,#N/A,FALSE,"단축2";#N/A,#N/A,FALSE,"단축3";#N/A,#N/A,FALSE,"장축";#N/A,#N/A,FALSE,"4WD"}</definedName>
    <definedName name="T8D_ULEV1" localSheetId="17" hidden="1">{#N/A,#N/A,FALSE,"단축1";#N/A,#N/A,FALSE,"단축2";#N/A,#N/A,FALSE,"단축3";#N/A,#N/A,FALSE,"장축";#N/A,#N/A,FALSE,"4WD"}</definedName>
    <definedName name="T8D_ULEV1" localSheetId="16" hidden="1">{#N/A,#N/A,FALSE,"단축1";#N/A,#N/A,FALSE,"단축2";#N/A,#N/A,FALSE,"단축3";#N/A,#N/A,FALSE,"장축";#N/A,#N/A,FALSE,"4WD"}</definedName>
    <definedName name="T8D_ULEV1" hidden="1">{#N/A,#N/A,FALSE,"단축1";#N/A,#N/A,FALSE,"단축2";#N/A,#N/A,FALSE,"단축3";#N/A,#N/A,FALSE,"장축";#N/A,#N/A,FALSE,"4WD"}</definedName>
    <definedName name="Table_2_1" localSheetId="13">[160]Definitions!$A$11:$F$15</definedName>
    <definedName name="Table_2_1">[161]Definitions!$A$11:$F$15</definedName>
    <definedName name="Table1" localSheetId="13">#REF!</definedName>
    <definedName name="Table1">#REF!</definedName>
    <definedName name="TablePL1" localSheetId="13">#REF!</definedName>
    <definedName name="TablePL1">#REF!</definedName>
    <definedName name="TablePL2" localSheetId="13">#REF!</definedName>
    <definedName name="TablePL2">#REF!</definedName>
    <definedName name="TablePL3">#REF!</definedName>
    <definedName name="TablePL4">#REF!</definedName>
    <definedName name="TablePL5">#REF!</definedName>
    <definedName name="tag">#REF!</definedName>
    <definedName name="TAIWAN">#REF!</definedName>
    <definedName name="Tax">#N/A</definedName>
    <definedName name="tc" localSheetId="15" hidden="1">{#N/A,#N/A,FALSE,"단축1";#N/A,#N/A,FALSE,"단축2";#N/A,#N/A,FALSE,"단축3";#N/A,#N/A,FALSE,"장축";#N/A,#N/A,FALSE,"4WD"}</definedName>
    <definedName name="tc" localSheetId="18" hidden="1">{#N/A,#N/A,FALSE,"단축1";#N/A,#N/A,FALSE,"단축2";#N/A,#N/A,FALSE,"단축3";#N/A,#N/A,FALSE,"장축";#N/A,#N/A,FALSE,"4WD"}</definedName>
    <definedName name="tc" localSheetId="19" hidden="1">{#N/A,#N/A,FALSE,"단축1";#N/A,#N/A,FALSE,"단축2";#N/A,#N/A,FALSE,"단축3";#N/A,#N/A,FALSE,"장축";#N/A,#N/A,FALSE,"4WD"}</definedName>
    <definedName name="tc" localSheetId="20" hidden="1">{#N/A,#N/A,FALSE,"단축1";#N/A,#N/A,FALSE,"단축2";#N/A,#N/A,FALSE,"단축3";#N/A,#N/A,FALSE,"장축";#N/A,#N/A,FALSE,"4WD"}</definedName>
    <definedName name="tc" localSheetId="21" hidden="1">{#N/A,#N/A,FALSE,"단축1";#N/A,#N/A,FALSE,"단축2";#N/A,#N/A,FALSE,"단축3";#N/A,#N/A,FALSE,"장축";#N/A,#N/A,FALSE,"4WD"}</definedName>
    <definedName name="tc" localSheetId="22" hidden="1">{#N/A,#N/A,FALSE,"단축1";#N/A,#N/A,FALSE,"단축2";#N/A,#N/A,FALSE,"단축3";#N/A,#N/A,FALSE,"장축";#N/A,#N/A,FALSE,"4WD"}</definedName>
    <definedName name="tc" localSheetId="23" hidden="1">{#N/A,#N/A,FALSE,"단축1";#N/A,#N/A,FALSE,"단축2";#N/A,#N/A,FALSE,"단축3";#N/A,#N/A,FALSE,"장축";#N/A,#N/A,FALSE,"4WD"}</definedName>
    <definedName name="tc" localSheetId="24" hidden="1">{#N/A,#N/A,FALSE,"단축1";#N/A,#N/A,FALSE,"단축2";#N/A,#N/A,FALSE,"단축3";#N/A,#N/A,FALSE,"장축";#N/A,#N/A,FALSE,"4WD"}</definedName>
    <definedName name="tc" localSheetId="13" hidden="1">{#N/A,#N/A,FALSE,"단축1";#N/A,#N/A,FALSE,"단축2";#N/A,#N/A,FALSE,"단축3";#N/A,#N/A,FALSE,"장축";#N/A,#N/A,FALSE,"4WD"}</definedName>
    <definedName name="tc" localSheetId="17" hidden="1">{#N/A,#N/A,FALSE,"단축1";#N/A,#N/A,FALSE,"단축2";#N/A,#N/A,FALSE,"단축3";#N/A,#N/A,FALSE,"장축";#N/A,#N/A,FALSE,"4WD"}</definedName>
    <definedName name="tc" localSheetId="16" hidden="1">{#N/A,#N/A,FALSE,"단축1";#N/A,#N/A,FALSE,"단축2";#N/A,#N/A,FALSE,"단축3";#N/A,#N/A,FALSE,"장축";#N/A,#N/A,FALSE,"4WD"}</definedName>
    <definedName name="tc" hidden="1">{#N/A,#N/A,FALSE,"단축1";#N/A,#N/A,FALSE,"단축2";#N/A,#N/A,FALSE,"단축3";#N/A,#N/A,FALSE,"장축";#N/A,#N/A,FALSE,"4WD"}</definedName>
    <definedName name="tci" localSheetId="15" hidden="1">{#N/A,#N/A,FALSE,"단축1";#N/A,#N/A,FALSE,"단축2";#N/A,#N/A,FALSE,"단축3";#N/A,#N/A,FALSE,"장축";#N/A,#N/A,FALSE,"4WD"}</definedName>
    <definedName name="tci" localSheetId="18" hidden="1">{#N/A,#N/A,FALSE,"단축1";#N/A,#N/A,FALSE,"단축2";#N/A,#N/A,FALSE,"단축3";#N/A,#N/A,FALSE,"장축";#N/A,#N/A,FALSE,"4WD"}</definedName>
    <definedName name="tci" localSheetId="19" hidden="1">{#N/A,#N/A,FALSE,"단축1";#N/A,#N/A,FALSE,"단축2";#N/A,#N/A,FALSE,"단축3";#N/A,#N/A,FALSE,"장축";#N/A,#N/A,FALSE,"4WD"}</definedName>
    <definedName name="tci" localSheetId="20" hidden="1">{#N/A,#N/A,FALSE,"단축1";#N/A,#N/A,FALSE,"단축2";#N/A,#N/A,FALSE,"단축3";#N/A,#N/A,FALSE,"장축";#N/A,#N/A,FALSE,"4WD"}</definedName>
    <definedName name="tci" localSheetId="21" hidden="1">{#N/A,#N/A,FALSE,"단축1";#N/A,#N/A,FALSE,"단축2";#N/A,#N/A,FALSE,"단축3";#N/A,#N/A,FALSE,"장축";#N/A,#N/A,FALSE,"4WD"}</definedName>
    <definedName name="tci" localSheetId="22" hidden="1">{#N/A,#N/A,FALSE,"단축1";#N/A,#N/A,FALSE,"단축2";#N/A,#N/A,FALSE,"단축3";#N/A,#N/A,FALSE,"장축";#N/A,#N/A,FALSE,"4WD"}</definedName>
    <definedName name="tci" localSheetId="23" hidden="1">{#N/A,#N/A,FALSE,"단축1";#N/A,#N/A,FALSE,"단축2";#N/A,#N/A,FALSE,"단축3";#N/A,#N/A,FALSE,"장축";#N/A,#N/A,FALSE,"4WD"}</definedName>
    <definedName name="tci" localSheetId="24" hidden="1">{#N/A,#N/A,FALSE,"단축1";#N/A,#N/A,FALSE,"단축2";#N/A,#N/A,FALSE,"단축3";#N/A,#N/A,FALSE,"장축";#N/A,#N/A,FALSE,"4WD"}</definedName>
    <definedName name="tci" localSheetId="13" hidden="1">{#N/A,#N/A,FALSE,"단축1";#N/A,#N/A,FALSE,"단축2";#N/A,#N/A,FALSE,"단축3";#N/A,#N/A,FALSE,"장축";#N/A,#N/A,FALSE,"4WD"}</definedName>
    <definedName name="tci" localSheetId="17" hidden="1">{#N/A,#N/A,FALSE,"단축1";#N/A,#N/A,FALSE,"단축2";#N/A,#N/A,FALSE,"단축3";#N/A,#N/A,FALSE,"장축";#N/A,#N/A,FALSE,"4WD"}</definedName>
    <definedName name="tci" localSheetId="16" hidden="1">{#N/A,#N/A,FALSE,"단축1";#N/A,#N/A,FALSE,"단축2";#N/A,#N/A,FALSE,"단축3";#N/A,#N/A,FALSE,"장축";#N/A,#N/A,FALSE,"4WD"}</definedName>
    <definedName name="tci" hidden="1">{#N/A,#N/A,FALSE,"단축1";#N/A,#N/A,FALSE,"단축2";#N/A,#N/A,FALSE,"단축3";#N/A,#N/A,FALSE,"장축";#N/A,#N/A,FALSE,"4WD"}</definedName>
    <definedName name="telc" localSheetId="13">#REF!</definedName>
    <definedName name="telc">#REF!</definedName>
    <definedName name="telv" localSheetId="13">#REF!</definedName>
    <definedName name="telv">#REF!</definedName>
    <definedName name="temp" localSheetId="13">#REF!</definedName>
    <definedName name="temp">#REF!</definedName>
    <definedName name="Temp_Actual_2014005" localSheetId="13">'[52]New Actual &amp; Forecast'!$AJ$160</definedName>
    <definedName name="Temp_Actual_2014005">'[53]New Actual &amp; Forecast'!$AJ$160</definedName>
    <definedName name="Temp_Actual_2014006" localSheetId="13">'[52]New Actual &amp; Forecast'!$AM$160</definedName>
    <definedName name="Temp_Actual_2014006">'[53]New Actual &amp; Forecast'!$AM$160</definedName>
    <definedName name="Temp_Actual_2014012" localSheetId="13">'[52]New Actual &amp; Forecast'!$BE$160</definedName>
    <definedName name="Temp_Actual_2014012">'[53]New Actual &amp; Forecast'!$BE$160</definedName>
    <definedName name="Temp_Actual_201404" localSheetId="13">'[54]Actual &amp; Forecast'!$AR$113</definedName>
    <definedName name="Temp_Actual_201404">'[55]Actual &amp; Forecast'!$AR$113</definedName>
    <definedName name="TEMP_ADDRESS" localSheetId="13">#REF!</definedName>
    <definedName name="TEMP_ADDRESS">#REF!</definedName>
    <definedName name="Temp_Plan_2014" localSheetId="13">[52]Plan!$E$115</definedName>
    <definedName name="Temp_Plan_2014">[53]Plan!$E$115</definedName>
    <definedName name="Temp_Plan_201404" localSheetId="13">[54]Plan!$BD$115</definedName>
    <definedName name="Temp_Plan_201404">[55]Plan!$BD$115</definedName>
    <definedName name="Temp_Plan_201405" localSheetId="13">[52]Plan!$BG$115</definedName>
    <definedName name="Temp_Plan_201405">[53]Plan!$BG$115</definedName>
    <definedName name="TER" localSheetId="13">#REF!</definedName>
    <definedName name="TER">#REF!</definedName>
    <definedName name="TERRITORY" localSheetId="13">#REF!</definedName>
    <definedName name="TERRITORY">#REF!</definedName>
    <definedName name="test" localSheetId="13">#REF!</definedName>
    <definedName name="test">#REF!</definedName>
    <definedName name="Testing" localSheetId="15" hidden="1">{#N/A,#N/A,FALSE,"Tabelle3"}</definedName>
    <definedName name="Testing" localSheetId="18" hidden="1">{#N/A,#N/A,FALSE,"Tabelle3"}</definedName>
    <definedName name="Testing" localSheetId="19" hidden="1">{#N/A,#N/A,FALSE,"Tabelle3"}</definedName>
    <definedName name="Testing" localSheetId="20" hidden="1">{#N/A,#N/A,FALSE,"Tabelle3"}</definedName>
    <definedName name="Testing" localSheetId="21" hidden="1">{#N/A,#N/A,FALSE,"Tabelle3"}</definedName>
    <definedName name="Testing" localSheetId="22" hidden="1">{#N/A,#N/A,FALSE,"Tabelle3"}</definedName>
    <definedName name="Testing" localSheetId="23" hidden="1">{#N/A,#N/A,FALSE,"Tabelle3"}</definedName>
    <definedName name="Testing" localSheetId="24" hidden="1">{#N/A,#N/A,FALSE,"Tabelle3"}</definedName>
    <definedName name="Testing" localSheetId="13" hidden="1">{#N/A,#N/A,FALSE,"Tabelle3"}</definedName>
    <definedName name="Testing" localSheetId="17" hidden="1">{#N/A,#N/A,FALSE,"Tabelle3"}</definedName>
    <definedName name="Testing" localSheetId="16" hidden="1">{#N/A,#N/A,FALSE,"Tabelle3"}</definedName>
    <definedName name="Testing" hidden="1">{#N/A,#N/A,FALSE,"Tabelle3"}</definedName>
    <definedName name="text" localSheetId="13">#REF!</definedName>
    <definedName name="text">#REF!</definedName>
    <definedName name="TextRefCopy1" localSheetId="13">#REF!</definedName>
    <definedName name="TextRefCopy1">#REF!</definedName>
    <definedName name="TextRefCopy10" localSheetId="13">#REF!</definedName>
    <definedName name="TextRefCopy10">#REF!</definedName>
    <definedName name="TextRefCopy2">#REF!</definedName>
    <definedName name="TextRefCopy3">#REF!</definedName>
    <definedName name="TextRefCopy4">#REF!</definedName>
    <definedName name="TextRefCopy5">#REF!</definedName>
    <definedName name="TextRefCopy6">#REF!</definedName>
    <definedName name="TextRefCopy7">#REF!</definedName>
    <definedName name="TextRefCopy8">#REF!</definedName>
    <definedName name="TextRefCopy9">#REF!</definedName>
    <definedName name="TextRefCopyRangeCount" hidden="1">4</definedName>
    <definedName name="TEYJ" localSheetId="15" hidden="1">{"'용역비'!$A$4:$C$8"}</definedName>
    <definedName name="TEYJ" localSheetId="11" hidden="1">{"'용역비'!$A$4:$C$8"}</definedName>
    <definedName name="TEYJ" localSheetId="14" hidden="1">{"'용역비'!$A$4:$C$8"}</definedName>
    <definedName name="TEYJ" localSheetId="18" hidden="1">{"'용역비'!$A$4:$C$8"}</definedName>
    <definedName name="TEYJ" localSheetId="19" hidden="1">{"'용역비'!$A$4:$C$8"}</definedName>
    <definedName name="TEYJ" localSheetId="20" hidden="1">{"'용역비'!$A$4:$C$8"}</definedName>
    <definedName name="TEYJ" localSheetId="21" hidden="1">{"'용역비'!$A$4:$C$8"}</definedName>
    <definedName name="TEYJ" localSheetId="22" hidden="1">{"'용역비'!$A$4:$C$8"}</definedName>
    <definedName name="TEYJ" localSheetId="23" hidden="1">{"'용역비'!$A$4:$C$8"}</definedName>
    <definedName name="TEYJ" localSheetId="24" hidden="1">{"'용역비'!$A$4:$C$8"}</definedName>
    <definedName name="TEYJ" localSheetId="13" hidden="1">{"'용역비'!$A$4:$C$8"}</definedName>
    <definedName name="TEYJ" localSheetId="17" hidden="1">{"'용역비'!$A$4:$C$8"}</definedName>
    <definedName name="TEYJ" localSheetId="16" hidden="1">{"'용역비'!$A$4:$C$8"}</definedName>
    <definedName name="TEYJ" hidden="1">{"'용역비'!$A$4:$C$8"}</definedName>
    <definedName name="TFUI" localSheetId="15" hidden="1">{"'용역비'!$A$4:$C$8"}</definedName>
    <definedName name="TFUI" localSheetId="11" hidden="1">{"'용역비'!$A$4:$C$8"}</definedName>
    <definedName name="TFUI" localSheetId="14" hidden="1">{"'용역비'!$A$4:$C$8"}</definedName>
    <definedName name="TFUI" localSheetId="18" hidden="1">{"'용역비'!$A$4:$C$8"}</definedName>
    <definedName name="TFUI" localSheetId="19" hidden="1">{"'용역비'!$A$4:$C$8"}</definedName>
    <definedName name="TFUI" localSheetId="20" hidden="1">{"'용역비'!$A$4:$C$8"}</definedName>
    <definedName name="TFUI" localSheetId="21" hidden="1">{"'용역비'!$A$4:$C$8"}</definedName>
    <definedName name="TFUI" localSheetId="22" hidden="1">{"'용역비'!$A$4:$C$8"}</definedName>
    <definedName name="TFUI" localSheetId="23" hidden="1">{"'용역비'!$A$4:$C$8"}</definedName>
    <definedName name="TFUI" localSheetId="24" hidden="1">{"'용역비'!$A$4:$C$8"}</definedName>
    <definedName name="TFUI" localSheetId="13" hidden="1">{"'용역비'!$A$4:$C$8"}</definedName>
    <definedName name="TFUI" localSheetId="17" hidden="1">{"'용역비'!$A$4:$C$8"}</definedName>
    <definedName name="TFUI" localSheetId="16" hidden="1">{"'용역비'!$A$4:$C$8"}</definedName>
    <definedName name="TFUI" hidden="1">{"'용역비'!$A$4:$C$8"}</definedName>
    <definedName name="THEME2" localSheetId="15" hidden="1">{#N/A,#N/A,FALSE,"96 3월물량표";#N/A,#N/A,FALSE,"96 4월물량표";#N/A,#N/A,FALSE,"96 5월물량표"}</definedName>
    <definedName name="THEME2" localSheetId="18" hidden="1">{#N/A,#N/A,FALSE,"96 3월물량표";#N/A,#N/A,FALSE,"96 4월물량표";#N/A,#N/A,FALSE,"96 5월물량표"}</definedName>
    <definedName name="THEME2" localSheetId="19" hidden="1">{#N/A,#N/A,FALSE,"96 3월물량표";#N/A,#N/A,FALSE,"96 4월물량표";#N/A,#N/A,FALSE,"96 5월물량표"}</definedName>
    <definedName name="THEME2" localSheetId="20" hidden="1">{#N/A,#N/A,FALSE,"96 3월물량표";#N/A,#N/A,FALSE,"96 4월물량표";#N/A,#N/A,FALSE,"96 5월물량표"}</definedName>
    <definedName name="THEME2" localSheetId="21" hidden="1">{#N/A,#N/A,FALSE,"96 3월물량표";#N/A,#N/A,FALSE,"96 4월물량표";#N/A,#N/A,FALSE,"96 5월물량표"}</definedName>
    <definedName name="THEME2" localSheetId="22" hidden="1">{#N/A,#N/A,FALSE,"96 3월물량표";#N/A,#N/A,FALSE,"96 4월물량표";#N/A,#N/A,FALSE,"96 5월물량표"}</definedName>
    <definedName name="THEME2" localSheetId="23" hidden="1">{#N/A,#N/A,FALSE,"96 3월물량표";#N/A,#N/A,FALSE,"96 4월물량표";#N/A,#N/A,FALSE,"96 5월물량표"}</definedName>
    <definedName name="THEME2" localSheetId="24" hidden="1">{#N/A,#N/A,FALSE,"96 3월물량표";#N/A,#N/A,FALSE,"96 4월물량표";#N/A,#N/A,FALSE,"96 5월물량표"}</definedName>
    <definedName name="THEME2" localSheetId="13" hidden="1">{#N/A,#N/A,FALSE,"96 3월물량표";#N/A,#N/A,FALSE,"96 4월물량표";#N/A,#N/A,FALSE,"96 5월물량표"}</definedName>
    <definedName name="THEME2" localSheetId="17" hidden="1">{#N/A,#N/A,FALSE,"96 3월물량표";#N/A,#N/A,FALSE,"96 4월물량표";#N/A,#N/A,FALSE,"96 5월물량표"}</definedName>
    <definedName name="THEME2" localSheetId="16" hidden="1">{#N/A,#N/A,FALSE,"96 3월물량표";#N/A,#N/A,FALSE,"96 4월물량표";#N/A,#N/A,FALSE,"96 5월물량표"}</definedName>
    <definedName name="THEME2" hidden="1">{#N/A,#N/A,FALSE,"96 3월물량표";#N/A,#N/A,FALSE,"96 4월물량표";#N/A,#N/A,FALSE,"96 5월물량표"}</definedName>
    <definedName name="tie" localSheetId="13">#REF!</definedName>
    <definedName name="tie">#REF!</definedName>
    <definedName name="TIER" localSheetId="13">#REF!</definedName>
    <definedName name="TIER">#REF!</definedName>
    <definedName name="TIERA" localSheetId="13">#REF!</definedName>
    <definedName name="TIERA">#REF!</definedName>
    <definedName name="TIERB">#REF!</definedName>
    <definedName name="TIERC">#REF!</definedName>
    <definedName name="Times_Left">#REF!</definedName>
    <definedName name="Times_Right">#REF!</definedName>
    <definedName name="TITLE">#REF!</definedName>
    <definedName name="titlee">#REF!</definedName>
    <definedName name="TitleRange">#REF!</definedName>
    <definedName name="tl">#REF!</definedName>
    <definedName name="TLFTN">#N/A</definedName>
    <definedName name="TOO">#N/A</definedName>
    <definedName name="TOP" localSheetId="13">#REF!</definedName>
    <definedName name="TOP">#REF!</definedName>
    <definedName name="TOTAL">#N/A</definedName>
    <definedName name="Total_ME" localSheetId="13">#REF!</definedName>
    <definedName name="Total_ME">#REF!</definedName>
    <definedName name="Total_PM" localSheetId="13">#REF!</definedName>
    <definedName name="Total_PM">#REF!</definedName>
    <definedName name="Total_RM" localSheetId="13">#REF!</definedName>
    <definedName name="Total_RM">#REF!</definedName>
    <definedName name="TOTAL1">#REF!</definedName>
    <definedName name="TOTAL2">#REF!</definedName>
    <definedName name="totalof07in9899">#REF!</definedName>
    <definedName name="totalof07in9900">#REF!</definedName>
    <definedName name="totalof08in9899">#REF!</definedName>
    <definedName name="totalof08in9900">#REF!</definedName>
    <definedName name="tr" localSheetId="17" hidden="1">#REF!</definedName>
    <definedName name="tr" hidden="1">#REF!</definedName>
    <definedName name="Tracker" localSheetId="15" hidden="1">{#N/A,#N/A,FALSE,"Tabelle3"}</definedName>
    <definedName name="Tracker" localSheetId="18" hidden="1">{#N/A,#N/A,FALSE,"Tabelle3"}</definedName>
    <definedName name="Tracker" localSheetId="19" hidden="1">{#N/A,#N/A,FALSE,"Tabelle3"}</definedName>
    <definedName name="Tracker" localSheetId="20" hidden="1">{#N/A,#N/A,FALSE,"Tabelle3"}</definedName>
    <definedName name="Tracker" localSheetId="21" hidden="1">{#N/A,#N/A,FALSE,"Tabelle3"}</definedName>
    <definedName name="Tracker" localSheetId="22" hidden="1">{#N/A,#N/A,FALSE,"Tabelle3"}</definedName>
    <definedName name="Tracker" localSheetId="23" hidden="1">{#N/A,#N/A,FALSE,"Tabelle3"}</definedName>
    <definedName name="Tracker" localSheetId="24" hidden="1">{#N/A,#N/A,FALSE,"Tabelle3"}</definedName>
    <definedName name="Tracker" localSheetId="13" hidden="1">{#N/A,#N/A,FALSE,"Tabelle3"}</definedName>
    <definedName name="Tracker" localSheetId="17" hidden="1">{#N/A,#N/A,FALSE,"Tabelle3"}</definedName>
    <definedName name="Tracker" localSheetId="16" hidden="1">{#N/A,#N/A,FALSE,"Tabelle3"}</definedName>
    <definedName name="Tracker" hidden="1">{#N/A,#N/A,FALSE,"Tabelle3"}</definedName>
    <definedName name="Tracking" localSheetId="13">#REF!</definedName>
    <definedName name="Tracking">#REF!</definedName>
    <definedName name="TrackingTypeList" localSheetId="13">[56]Lists!$B$1:$B$9</definedName>
    <definedName name="TrackingTypeList">[57]Lists!$B$1:$B$9</definedName>
    <definedName name="TRAKREPT" localSheetId="13">#REF!</definedName>
    <definedName name="TRAKREPT">#REF!</definedName>
    <definedName name="Translation" localSheetId="13">[162]PMWhisper!#REF!</definedName>
    <definedName name="Translation">[162]PMWhisper!#REF!</definedName>
    <definedName name="TRIM별COST2" localSheetId="15" hidden="1">{#N/A,#N/A,FALSE,"단축1";#N/A,#N/A,FALSE,"단축2";#N/A,#N/A,FALSE,"단축3";#N/A,#N/A,FALSE,"장축";#N/A,#N/A,FALSE,"4WD"}</definedName>
    <definedName name="TRIM별COST2" localSheetId="18" hidden="1">{#N/A,#N/A,FALSE,"단축1";#N/A,#N/A,FALSE,"단축2";#N/A,#N/A,FALSE,"단축3";#N/A,#N/A,FALSE,"장축";#N/A,#N/A,FALSE,"4WD"}</definedName>
    <definedName name="TRIM별COST2" localSheetId="19" hidden="1">{#N/A,#N/A,FALSE,"단축1";#N/A,#N/A,FALSE,"단축2";#N/A,#N/A,FALSE,"단축3";#N/A,#N/A,FALSE,"장축";#N/A,#N/A,FALSE,"4WD"}</definedName>
    <definedName name="TRIM별COST2" localSheetId="20" hidden="1">{#N/A,#N/A,FALSE,"단축1";#N/A,#N/A,FALSE,"단축2";#N/A,#N/A,FALSE,"단축3";#N/A,#N/A,FALSE,"장축";#N/A,#N/A,FALSE,"4WD"}</definedName>
    <definedName name="TRIM별COST2" localSheetId="21" hidden="1">{#N/A,#N/A,FALSE,"단축1";#N/A,#N/A,FALSE,"단축2";#N/A,#N/A,FALSE,"단축3";#N/A,#N/A,FALSE,"장축";#N/A,#N/A,FALSE,"4WD"}</definedName>
    <definedName name="TRIM별COST2" localSheetId="22" hidden="1">{#N/A,#N/A,FALSE,"단축1";#N/A,#N/A,FALSE,"단축2";#N/A,#N/A,FALSE,"단축3";#N/A,#N/A,FALSE,"장축";#N/A,#N/A,FALSE,"4WD"}</definedName>
    <definedName name="TRIM별COST2" localSheetId="23" hidden="1">{#N/A,#N/A,FALSE,"단축1";#N/A,#N/A,FALSE,"단축2";#N/A,#N/A,FALSE,"단축3";#N/A,#N/A,FALSE,"장축";#N/A,#N/A,FALSE,"4WD"}</definedName>
    <definedName name="TRIM별COST2" localSheetId="24" hidden="1">{#N/A,#N/A,FALSE,"단축1";#N/A,#N/A,FALSE,"단축2";#N/A,#N/A,FALSE,"단축3";#N/A,#N/A,FALSE,"장축";#N/A,#N/A,FALSE,"4WD"}</definedName>
    <definedName name="TRIM별COST2" localSheetId="13" hidden="1">{#N/A,#N/A,FALSE,"단축1";#N/A,#N/A,FALSE,"단축2";#N/A,#N/A,FALSE,"단축3";#N/A,#N/A,FALSE,"장축";#N/A,#N/A,FALSE,"4WD"}</definedName>
    <definedName name="TRIM별COST2" localSheetId="17" hidden="1">{#N/A,#N/A,FALSE,"단축1";#N/A,#N/A,FALSE,"단축2";#N/A,#N/A,FALSE,"단축3";#N/A,#N/A,FALSE,"장축";#N/A,#N/A,FALSE,"4WD"}</definedName>
    <definedName name="TRIM별COST2" localSheetId="16" hidden="1">{#N/A,#N/A,FALSE,"단축1";#N/A,#N/A,FALSE,"단축2";#N/A,#N/A,FALSE,"단축3";#N/A,#N/A,FALSE,"장축";#N/A,#N/A,FALSE,"4WD"}</definedName>
    <definedName name="TRIM별COST2" hidden="1">{#N/A,#N/A,FALSE,"단축1";#N/A,#N/A,FALSE,"단축2";#N/A,#N/A,FALSE,"단축3";#N/A,#N/A,FALSE,"장축";#N/A,#N/A,FALSE,"4WD"}</definedName>
    <definedName name="TRIPACK" localSheetId="13">#REF!</definedName>
    <definedName name="TRIPACK">#REF!</definedName>
    <definedName name="TRLCP1">[23]SPLITLCP!$C$79:$P$87</definedName>
    <definedName name="TRLCP2">[23]SPLITLCP!$C$94:$Q$102</definedName>
    <definedName name="TRLCP3">[23]SPLITLCP!$C$113:$P$121</definedName>
    <definedName name="TRUCK" localSheetId="13">#REF!</definedName>
    <definedName name="TRUCK">#REF!</definedName>
    <definedName name="tryt" localSheetId="13">#REF!</definedName>
    <definedName name="tryt">#REF!</definedName>
    <definedName name="ts" localSheetId="13">#REF!</definedName>
    <definedName name="ts">#REF!</definedName>
    <definedName name="TSEW">#REF!</definedName>
    <definedName name="tss">#REF!</definedName>
    <definedName name="tt">#REF!</definedName>
    <definedName name="TTF_GS">#REF!</definedName>
    <definedName name="ttt">#REF!</definedName>
    <definedName name="TTTT" localSheetId="11" hidden="1">#REF!</definedName>
    <definedName name="TTTT" hidden="1">#REF!</definedName>
    <definedName name="tu" localSheetId="15" hidden="1">{"'용역비'!$A$4:$C$8"}</definedName>
    <definedName name="tu" localSheetId="11" hidden="1">{"'용역비'!$A$4:$C$8"}</definedName>
    <definedName name="tu" localSheetId="14" hidden="1">{"'용역비'!$A$4:$C$8"}</definedName>
    <definedName name="tu" localSheetId="18" hidden="1">{"'용역비'!$A$4:$C$8"}</definedName>
    <definedName name="tu" localSheetId="19" hidden="1">{"'용역비'!$A$4:$C$8"}</definedName>
    <definedName name="tu" localSheetId="20" hidden="1">{"'용역비'!$A$4:$C$8"}</definedName>
    <definedName name="tu" localSheetId="21" hidden="1">{"'용역비'!$A$4:$C$8"}</definedName>
    <definedName name="tu" localSheetId="22" hidden="1">{"'용역비'!$A$4:$C$8"}</definedName>
    <definedName name="tu" localSheetId="23" hidden="1">{"'용역비'!$A$4:$C$8"}</definedName>
    <definedName name="tu" localSheetId="24" hidden="1">{"'용역비'!$A$4:$C$8"}</definedName>
    <definedName name="tu" localSheetId="13" hidden="1">{"'용역비'!$A$4:$C$8"}</definedName>
    <definedName name="tu" localSheetId="17" hidden="1">{"'용역비'!$A$4:$C$8"}</definedName>
    <definedName name="tu" localSheetId="16" hidden="1">{"'용역비'!$A$4:$C$8"}</definedName>
    <definedName name="tu" hidden="1">{"'용역비'!$A$4:$C$8"}</definedName>
    <definedName name="tuilol" localSheetId="15" hidden="1">{"'용역비'!$A$4:$C$8"}</definedName>
    <definedName name="tuilol" localSheetId="11" hidden="1">{"'용역비'!$A$4:$C$8"}</definedName>
    <definedName name="tuilol" localSheetId="14" hidden="1">{"'용역비'!$A$4:$C$8"}</definedName>
    <definedName name="tuilol" localSheetId="18" hidden="1">{"'용역비'!$A$4:$C$8"}</definedName>
    <definedName name="tuilol" localSheetId="19" hidden="1">{"'용역비'!$A$4:$C$8"}</definedName>
    <definedName name="tuilol" localSheetId="20" hidden="1">{"'용역비'!$A$4:$C$8"}</definedName>
    <definedName name="tuilol" localSheetId="21" hidden="1">{"'용역비'!$A$4:$C$8"}</definedName>
    <definedName name="tuilol" localSheetId="22" hidden="1">{"'용역비'!$A$4:$C$8"}</definedName>
    <definedName name="tuilol" localSheetId="23" hidden="1">{"'용역비'!$A$4:$C$8"}</definedName>
    <definedName name="tuilol" localSheetId="24" hidden="1">{"'용역비'!$A$4:$C$8"}</definedName>
    <definedName name="tuilol" localSheetId="13" hidden="1">{"'용역비'!$A$4:$C$8"}</definedName>
    <definedName name="tuilol" localSheetId="17" hidden="1">{"'용역비'!$A$4:$C$8"}</definedName>
    <definedName name="tuilol" localSheetId="16" hidden="1">{"'용역비'!$A$4:$C$8"}</definedName>
    <definedName name="tuilol" hidden="1">{"'용역비'!$A$4:$C$8"}</definedName>
    <definedName name="TUIO" localSheetId="15" hidden="1">{"'용역비'!$A$4:$C$8"}</definedName>
    <definedName name="TUIO" localSheetId="11" hidden="1">{"'용역비'!$A$4:$C$8"}</definedName>
    <definedName name="TUIO" localSheetId="14" hidden="1">{"'용역비'!$A$4:$C$8"}</definedName>
    <definedName name="TUIO" localSheetId="18" hidden="1">{"'용역비'!$A$4:$C$8"}</definedName>
    <definedName name="TUIO" localSheetId="19" hidden="1">{"'용역비'!$A$4:$C$8"}</definedName>
    <definedName name="TUIO" localSheetId="20" hidden="1">{"'용역비'!$A$4:$C$8"}</definedName>
    <definedName name="TUIO" localSheetId="21" hidden="1">{"'용역비'!$A$4:$C$8"}</definedName>
    <definedName name="TUIO" localSheetId="22" hidden="1">{"'용역비'!$A$4:$C$8"}</definedName>
    <definedName name="TUIO" localSheetId="23" hidden="1">{"'용역비'!$A$4:$C$8"}</definedName>
    <definedName name="TUIO" localSheetId="24" hidden="1">{"'용역비'!$A$4:$C$8"}</definedName>
    <definedName name="TUIO" localSheetId="13" hidden="1">{"'용역비'!$A$4:$C$8"}</definedName>
    <definedName name="TUIO" localSheetId="17" hidden="1">{"'용역비'!$A$4:$C$8"}</definedName>
    <definedName name="TUIO" localSheetId="16" hidden="1">{"'용역비'!$A$4:$C$8"}</definedName>
    <definedName name="TUIO" hidden="1">{"'용역비'!$A$4:$C$8"}</definedName>
    <definedName name="TUIO.L" localSheetId="15" hidden="1">{"'용역비'!$A$4:$C$8"}</definedName>
    <definedName name="TUIO.L" localSheetId="11" hidden="1">{"'용역비'!$A$4:$C$8"}</definedName>
    <definedName name="TUIO.L" localSheetId="14" hidden="1">{"'용역비'!$A$4:$C$8"}</definedName>
    <definedName name="TUIO.L" localSheetId="18" hidden="1">{"'용역비'!$A$4:$C$8"}</definedName>
    <definedName name="TUIO.L" localSheetId="19" hidden="1">{"'용역비'!$A$4:$C$8"}</definedName>
    <definedName name="TUIO.L" localSheetId="20" hidden="1">{"'용역비'!$A$4:$C$8"}</definedName>
    <definedName name="TUIO.L" localSheetId="21" hidden="1">{"'용역비'!$A$4:$C$8"}</definedName>
    <definedName name="TUIO.L" localSheetId="22" hidden="1">{"'용역비'!$A$4:$C$8"}</definedName>
    <definedName name="TUIO.L" localSheetId="23" hidden="1">{"'용역비'!$A$4:$C$8"}</definedName>
    <definedName name="TUIO.L" localSheetId="24" hidden="1">{"'용역비'!$A$4:$C$8"}</definedName>
    <definedName name="TUIO.L" localSheetId="13" hidden="1">{"'용역비'!$A$4:$C$8"}</definedName>
    <definedName name="TUIO.L" localSheetId="17" hidden="1">{"'용역비'!$A$4:$C$8"}</definedName>
    <definedName name="TUIO.L" localSheetId="16" hidden="1">{"'용역비'!$A$4:$C$8"}</definedName>
    <definedName name="TUIO.L" hidden="1">{"'용역비'!$A$4:$C$8"}</definedName>
    <definedName name="TUIOTUI" localSheetId="15" hidden="1">{"'용역비'!$A$4:$C$8"}</definedName>
    <definedName name="TUIOTUI" localSheetId="11" hidden="1">{"'용역비'!$A$4:$C$8"}</definedName>
    <definedName name="TUIOTUI" localSheetId="14" hidden="1">{"'용역비'!$A$4:$C$8"}</definedName>
    <definedName name="TUIOTUI" localSheetId="18" hidden="1">{"'용역비'!$A$4:$C$8"}</definedName>
    <definedName name="TUIOTUI" localSheetId="19" hidden="1">{"'용역비'!$A$4:$C$8"}</definedName>
    <definedName name="TUIOTUI" localSheetId="20" hidden="1">{"'용역비'!$A$4:$C$8"}</definedName>
    <definedName name="TUIOTUI" localSheetId="21" hidden="1">{"'용역비'!$A$4:$C$8"}</definedName>
    <definedName name="TUIOTUI" localSheetId="22" hidden="1">{"'용역비'!$A$4:$C$8"}</definedName>
    <definedName name="TUIOTUI" localSheetId="23" hidden="1">{"'용역비'!$A$4:$C$8"}</definedName>
    <definedName name="TUIOTUI" localSheetId="24" hidden="1">{"'용역비'!$A$4:$C$8"}</definedName>
    <definedName name="TUIOTUI" localSheetId="13" hidden="1">{"'용역비'!$A$4:$C$8"}</definedName>
    <definedName name="TUIOTUI" localSheetId="17" hidden="1">{"'용역비'!$A$4:$C$8"}</definedName>
    <definedName name="TUIOTUI" localSheetId="16" hidden="1">{"'용역비'!$A$4:$C$8"}</definedName>
    <definedName name="TUIOTUI" hidden="1">{"'용역비'!$A$4:$C$8"}</definedName>
    <definedName name="TV">#REF!</definedName>
    <definedName name="TVN">#REF!</definedName>
    <definedName name="twdfirm0809">#REF!</definedName>
    <definedName name="twdoct">#REF!</definedName>
    <definedName name="TWNa">#REF!</definedName>
    <definedName name="TWPre">#REF!</definedName>
    <definedName name="txall">#REF!</definedName>
    <definedName name="txautr">#REF!</definedName>
    <definedName name="txbel">#REF!</definedName>
    <definedName name="txchangefreuro">[163]France!#REF!</definedName>
    <definedName name="txesp" localSheetId="13">#REF!</definedName>
    <definedName name="txesp">#REF!</definedName>
    <definedName name="txfra" localSheetId="13">[164]France!#REF!</definedName>
    <definedName name="txfra">[164]France!#REF!</definedName>
    <definedName name="txgrec" localSheetId="13">#REF!</definedName>
    <definedName name="txgrec">#REF!</definedName>
    <definedName name="txhol" localSheetId="13">#REF!</definedName>
    <definedName name="txhol">#REF!</definedName>
    <definedName name="txital" localSheetId="13">#REF!</definedName>
    <definedName name="txital">#REF!</definedName>
    <definedName name="txport">[165]Portugal!$E$1</definedName>
    <definedName name="txsuis" localSheetId="13">#REF!</definedName>
    <definedName name="txsuis">#REF!</definedName>
    <definedName name="txusa" localSheetId="13">#REF!</definedName>
    <definedName name="txusa">#REF!</definedName>
    <definedName name="tye" localSheetId="15" hidden="1">#REF!</definedName>
    <definedName name="tye" localSheetId="11" hidden="1">#REF!</definedName>
    <definedName name="tye" localSheetId="14" hidden="1">#REF!</definedName>
    <definedName name="tye" localSheetId="24" hidden="1">#REF!</definedName>
    <definedName name="tye" localSheetId="17" hidden="1">#REF!</definedName>
    <definedName name="tye" localSheetId="16" hidden="1">#REF!</definedName>
    <definedName name="tye" hidden="1">#REF!</definedName>
    <definedName name="TYJ" localSheetId="15" hidden="1">{"'용역비'!$A$4:$C$8"}</definedName>
    <definedName name="TYJ" localSheetId="11" hidden="1">{"'용역비'!$A$4:$C$8"}</definedName>
    <definedName name="TYJ" localSheetId="14" hidden="1">{"'용역비'!$A$4:$C$8"}</definedName>
    <definedName name="TYJ" localSheetId="18" hidden="1">{"'용역비'!$A$4:$C$8"}</definedName>
    <definedName name="TYJ" localSheetId="19" hidden="1">{"'용역비'!$A$4:$C$8"}</definedName>
    <definedName name="TYJ" localSheetId="20" hidden="1">{"'용역비'!$A$4:$C$8"}</definedName>
    <definedName name="TYJ" localSheetId="21" hidden="1">{"'용역비'!$A$4:$C$8"}</definedName>
    <definedName name="TYJ" localSheetId="22" hidden="1">{"'용역비'!$A$4:$C$8"}</definedName>
    <definedName name="TYJ" localSheetId="23" hidden="1">{"'용역비'!$A$4:$C$8"}</definedName>
    <definedName name="TYJ" localSheetId="24" hidden="1">{"'용역비'!$A$4:$C$8"}</definedName>
    <definedName name="TYJ" localSheetId="13" hidden="1">{"'용역비'!$A$4:$C$8"}</definedName>
    <definedName name="TYJ" localSheetId="17" hidden="1">{"'용역비'!$A$4:$C$8"}</definedName>
    <definedName name="TYJ" localSheetId="16" hidden="1">{"'용역비'!$A$4:$C$8"}</definedName>
    <definedName name="TYJ" hidden="1">{"'용역비'!$A$4:$C$8"}</definedName>
    <definedName name="tyje" localSheetId="15" hidden="1">{"'용역비'!$A$4:$C$8"}</definedName>
    <definedName name="tyje" localSheetId="11" hidden="1">{"'용역비'!$A$4:$C$8"}</definedName>
    <definedName name="tyje" localSheetId="14" hidden="1">{"'용역비'!$A$4:$C$8"}</definedName>
    <definedName name="tyje" localSheetId="18" hidden="1">{"'용역비'!$A$4:$C$8"}</definedName>
    <definedName name="tyje" localSheetId="19" hidden="1">{"'용역비'!$A$4:$C$8"}</definedName>
    <definedName name="tyje" localSheetId="20" hidden="1">{"'용역비'!$A$4:$C$8"}</definedName>
    <definedName name="tyje" localSheetId="21" hidden="1">{"'용역비'!$A$4:$C$8"}</definedName>
    <definedName name="tyje" localSheetId="22" hidden="1">{"'용역비'!$A$4:$C$8"}</definedName>
    <definedName name="tyje" localSheetId="23" hidden="1">{"'용역비'!$A$4:$C$8"}</definedName>
    <definedName name="tyje" localSheetId="24" hidden="1">{"'용역비'!$A$4:$C$8"}</definedName>
    <definedName name="tyje" localSheetId="13" hidden="1">{"'용역비'!$A$4:$C$8"}</definedName>
    <definedName name="tyje" localSheetId="17" hidden="1">{"'용역비'!$A$4:$C$8"}</definedName>
    <definedName name="tyje" localSheetId="16" hidden="1">{"'용역비'!$A$4:$C$8"}</definedName>
    <definedName name="tyje" hidden="1">{"'용역비'!$A$4:$C$8"}</definedName>
    <definedName name="tyjet" localSheetId="15" hidden="1">{"'용역비'!$A$4:$C$8"}</definedName>
    <definedName name="tyjet" localSheetId="11" hidden="1">{"'용역비'!$A$4:$C$8"}</definedName>
    <definedName name="tyjet" localSheetId="14" hidden="1">{"'용역비'!$A$4:$C$8"}</definedName>
    <definedName name="tyjet" localSheetId="18" hidden="1">{"'용역비'!$A$4:$C$8"}</definedName>
    <definedName name="tyjet" localSheetId="19" hidden="1">{"'용역비'!$A$4:$C$8"}</definedName>
    <definedName name="tyjet" localSheetId="20" hidden="1">{"'용역비'!$A$4:$C$8"}</definedName>
    <definedName name="tyjet" localSheetId="21" hidden="1">{"'용역비'!$A$4:$C$8"}</definedName>
    <definedName name="tyjet" localSheetId="22" hidden="1">{"'용역비'!$A$4:$C$8"}</definedName>
    <definedName name="tyjet" localSheetId="23" hidden="1">{"'용역비'!$A$4:$C$8"}</definedName>
    <definedName name="tyjet" localSheetId="24" hidden="1">{"'용역비'!$A$4:$C$8"}</definedName>
    <definedName name="tyjet" localSheetId="13" hidden="1">{"'용역비'!$A$4:$C$8"}</definedName>
    <definedName name="tyjet" localSheetId="17" hidden="1">{"'용역비'!$A$4:$C$8"}</definedName>
    <definedName name="tyjet" localSheetId="16" hidden="1">{"'용역비'!$A$4:$C$8"}</definedName>
    <definedName name="tyjet" hidden="1">{"'용역비'!$A$4:$C$8"}</definedName>
    <definedName name="tyu" localSheetId="15" hidden="1">{"'용역비'!$A$4:$C$8"}</definedName>
    <definedName name="tyu" localSheetId="11" hidden="1">{"'용역비'!$A$4:$C$8"}</definedName>
    <definedName name="tyu" localSheetId="14" hidden="1">{"'용역비'!$A$4:$C$8"}</definedName>
    <definedName name="tyu" localSheetId="18" hidden="1">{"'용역비'!$A$4:$C$8"}</definedName>
    <definedName name="tyu" localSheetId="19" hidden="1">{"'용역비'!$A$4:$C$8"}</definedName>
    <definedName name="tyu" localSheetId="20" hidden="1">{"'용역비'!$A$4:$C$8"}</definedName>
    <definedName name="tyu" localSheetId="21" hidden="1">{"'용역비'!$A$4:$C$8"}</definedName>
    <definedName name="tyu" localSheetId="22" hidden="1">{"'용역비'!$A$4:$C$8"}</definedName>
    <definedName name="tyu" localSheetId="23" hidden="1">{"'용역비'!$A$4:$C$8"}</definedName>
    <definedName name="tyu" localSheetId="24" hidden="1">{"'용역비'!$A$4:$C$8"}</definedName>
    <definedName name="tyu" localSheetId="13" hidden="1">{"'용역비'!$A$4:$C$8"}</definedName>
    <definedName name="tyu" localSheetId="17" hidden="1">{"'용역비'!$A$4:$C$8"}</definedName>
    <definedName name="tyu" localSheetId="16" hidden="1">{"'용역비'!$A$4:$C$8"}</definedName>
    <definedName name="tyu" hidden="1">{"'용역비'!$A$4:$C$8"}</definedName>
    <definedName name="U" localSheetId="15" hidden="1">{"'용역비'!$A$4:$C$8"}</definedName>
    <definedName name="U" localSheetId="11" hidden="1">{"'용역비'!$A$4:$C$8"}</definedName>
    <definedName name="U" localSheetId="14" hidden="1">{"'용역비'!$A$4:$C$8"}</definedName>
    <definedName name="U" localSheetId="18" hidden="1">{"'용역비'!$A$4:$C$8"}</definedName>
    <definedName name="U" localSheetId="19" hidden="1">{"'용역비'!$A$4:$C$8"}</definedName>
    <definedName name="U" localSheetId="20" hidden="1">{"'용역비'!$A$4:$C$8"}</definedName>
    <definedName name="U" localSheetId="21" hidden="1">{"'용역비'!$A$4:$C$8"}</definedName>
    <definedName name="U" localSheetId="22" hidden="1">{"'용역비'!$A$4:$C$8"}</definedName>
    <definedName name="U" localSheetId="23" hidden="1">{"'용역비'!$A$4:$C$8"}</definedName>
    <definedName name="U" localSheetId="24" hidden="1">{"'용역비'!$A$4:$C$8"}</definedName>
    <definedName name="U" localSheetId="13" hidden="1">{"'용역비'!$A$4:$C$8"}</definedName>
    <definedName name="U" localSheetId="17" hidden="1">{"'용역비'!$A$4:$C$8"}</definedName>
    <definedName name="U" localSheetId="16" hidden="1">{"'용역비'!$A$4:$C$8"}</definedName>
    <definedName name="U" hidden="1">{"'용역비'!$A$4:$C$8"}</definedName>
    <definedName name="UBOLT">#REF!</definedName>
    <definedName name="UH">#REF!</definedName>
    <definedName name="ujdffdf" localSheetId="15" hidden="1">{#N/A,#N/A,FALSE,"단가표지"}</definedName>
    <definedName name="ujdffdf" localSheetId="11" hidden="1">{#N/A,#N/A,FALSE,"단가표지"}</definedName>
    <definedName name="ujdffdf" localSheetId="14" hidden="1">{#N/A,#N/A,FALSE,"단가표지"}</definedName>
    <definedName name="ujdffdf" localSheetId="18" hidden="1">{#N/A,#N/A,FALSE,"단가표지"}</definedName>
    <definedName name="ujdffdf" localSheetId="19" hidden="1">{#N/A,#N/A,FALSE,"단가표지"}</definedName>
    <definedName name="ujdffdf" localSheetId="20" hidden="1">{#N/A,#N/A,FALSE,"단가표지"}</definedName>
    <definedName name="ujdffdf" localSheetId="21" hidden="1">{#N/A,#N/A,FALSE,"단가표지"}</definedName>
    <definedName name="ujdffdf" localSheetId="22" hidden="1">{#N/A,#N/A,FALSE,"단가표지"}</definedName>
    <definedName name="ujdffdf" localSheetId="23" hidden="1">{#N/A,#N/A,FALSE,"단가표지"}</definedName>
    <definedName name="ujdffdf" localSheetId="24" hidden="1">{#N/A,#N/A,FALSE,"단가표지"}</definedName>
    <definedName name="ujdffdf" localSheetId="13" hidden="1">{#N/A,#N/A,FALSE,"단가표지"}</definedName>
    <definedName name="ujdffdf" localSheetId="17" hidden="1">{#N/A,#N/A,FALSE,"단가표지"}</definedName>
    <definedName name="ujdffdf" localSheetId="16" hidden="1">{#N/A,#N/A,FALSE,"단가표지"}</definedName>
    <definedName name="ujdffdf" hidden="1">{#N/A,#N/A,FALSE,"단가표지"}</definedName>
    <definedName name="uji" localSheetId="13">'[166]$M'!#REF!</definedName>
    <definedName name="uji">'[167]$M'!#REF!</definedName>
    <definedName name="UK">'[46]Prix Boutique'!#REF!</definedName>
    <definedName name="UKFL" localSheetId="15" hidden="1">{#N/A,#N/A,FALSE,"단축1";#N/A,#N/A,FALSE,"단축2";#N/A,#N/A,FALSE,"단축3";#N/A,#N/A,FALSE,"장축";#N/A,#N/A,FALSE,"4WD"}</definedName>
    <definedName name="UKFL" localSheetId="18" hidden="1">{#N/A,#N/A,FALSE,"단축1";#N/A,#N/A,FALSE,"단축2";#N/A,#N/A,FALSE,"단축3";#N/A,#N/A,FALSE,"장축";#N/A,#N/A,FALSE,"4WD"}</definedName>
    <definedName name="UKFL" localSheetId="19" hidden="1">{#N/A,#N/A,FALSE,"단축1";#N/A,#N/A,FALSE,"단축2";#N/A,#N/A,FALSE,"단축3";#N/A,#N/A,FALSE,"장축";#N/A,#N/A,FALSE,"4WD"}</definedName>
    <definedName name="UKFL" localSheetId="20" hidden="1">{#N/A,#N/A,FALSE,"단축1";#N/A,#N/A,FALSE,"단축2";#N/A,#N/A,FALSE,"단축3";#N/A,#N/A,FALSE,"장축";#N/A,#N/A,FALSE,"4WD"}</definedName>
    <definedName name="UKFL" localSheetId="21" hidden="1">{#N/A,#N/A,FALSE,"단축1";#N/A,#N/A,FALSE,"단축2";#N/A,#N/A,FALSE,"단축3";#N/A,#N/A,FALSE,"장축";#N/A,#N/A,FALSE,"4WD"}</definedName>
    <definedName name="UKFL" localSheetId="22" hidden="1">{#N/A,#N/A,FALSE,"단축1";#N/A,#N/A,FALSE,"단축2";#N/A,#N/A,FALSE,"단축3";#N/A,#N/A,FALSE,"장축";#N/A,#N/A,FALSE,"4WD"}</definedName>
    <definedName name="UKFL" localSheetId="23" hidden="1">{#N/A,#N/A,FALSE,"단축1";#N/A,#N/A,FALSE,"단축2";#N/A,#N/A,FALSE,"단축3";#N/A,#N/A,FALSE,"장축";#N/A,#N/A,FALSE,"4WD"}</definedName>
    <definedName name="UKFL" localSheetId="24" hidden="1">{#N/A,#N/A,FALSE,"단축1";#N/A,#N/A,FALSE,"단축2";#N/A,#N/A,FALSE,"단축3";#N/A,#N/A,FALSE,"장축";#N/A,#N/A,FALSE,"4WD"}</definedName>
    <definedName name="UKFL" localSheetId="13" hidden="1">{#N/A,#N/A,FALSE,"단축1";#N/A,#N/A,FALSE,"단축2";#N/A,#N/A,FALSE,"단축3";#N/A,#N/A,FALSE,"장축";#N/A,#N/A,FALSE,"4WD"}</definedName>
    <definedName name="UKFL" localSheetId="17" hidden="1">{#N/A,#N/A,FALSE,"단축1";#N/A,#N/A,FALSE,"단축2";#N/A,#N/A,FALSE,"단축3";#N/A,#N/A,FALSE,"장축";#N/A,#N/A,FALSE,"4WD"}</definedName>
    <definedName name="UKFL" localSheetId="16" hidden="1">{#N/A,#N/A,FALSE,"단축1";#N/A,#N/A,FALSE,"단축2";#N/A,#N/A,FALSE,"단축3";#N/A,#N/A,FALSE,"장축";#N/A,#N/A,FALSE,"4WD"}</definedName>
    <definedName name="UKFL" hidden="1">{#N/A,#N/A,FALSE,"단축1";#N/A,#N/A,FALSE,"단축2";#N/A,#N/A,FALSE,"단축3";#N/A,#N/A,FALSE,"장축";#N/A,#N/A,FALSE,"4WD"}</definedName>
    <definedName name="UKUK" localSheetId="13">#REF!</definedName>
    <definedName name="UKUK">#REF!</definedName>
    <definedName name="ulo" localSheetId="15" hidden="1">{"'용역비'!$A$4:$C$8"}</definedName>
    <definedName name="ulo" localSheetId="11" hidden="1">{"'용역비'!$A$4:$C$8"}</definedName>
    <definedName name="ulo" localSheetId="14" hidden="1">{"'용역비'!$A$4:$C$8"}</definedName>
    <definedName name="ulo" localSheetId="18" hidden="1">{"'용역비'!$A$4:$C$8"}</definedName>
    <definedName name="ulo" localSheetId="19" hidden="1">{"'용역비'!$A$4:$C$8"}</definedName>
    <definedName name="ulo" localSheetId="20" hidden="1">{"'용역비'!$A$4:$C$8"}</definedName>
    <definedName name="ulo" localSheetId="21" hidden="1">{"'용역비'!$A$4:$C$8"}</definedName>
    <definedName name="ulo" localSheetId="22" hidden="1">{"'용역비'!$A$4:$C$8"}</definedName>
    <definedName name="ulo" localSheetId="23" hidden="1">{"'용역비'!$A$4:$C$8"}</definedName>
    <definedName name="ulo" localSheetId="24" hidden="1">{"'용역비'!$A$4:$C$8"}</definedName>
    <definedName name="ulo" localSheetId="13" hidden="1">{"'용역비'!$A$4:$C$8"}</definedName>
    <definedName name="ulo" localSheetId="17" hidden="1">{"'용역비'!$A$4:$C$8"}</definedName>
    <definedName name="ulo" localSheetId="16" hidden="1">{"'용역비'!$A$4:$C$8"}</definedName>
    <definedName name="ulo" hidden="1">{"'용역비'!$A$4:$C$8"}</definedName>
    <definedName name="UNIT" localSheetId="13">#REF!</definedName>
    <definedName name="UNIT">#N/A</definedName>
    <definedName name="UNITA" localSheetId="13">[7]부하계산서!#REF!</definedName>
    <definedName name="UNITA">[8]부하계산서!#REF!</definedName>
    <definedName name="UNITAA" localSheetId="13">[7]부하계산서!#REF!</definedName>
    <definedName name="UNITAA">[8]부하계산서!#REF!</definedName>
    <definedName name="UNITB" localSheetId="13">[7]부하계산서!#REF!</definedName>
    <definedName name="UNITB">[8]부하계산서!#REF!</definedName>
    <definedName name="UNITBB" localSheetId="13">[7]부하계산서!#REF!</definedName>
    <definedName name="UNITBB">[8]부하계산서!#REF!</definedName>
    <definedName name="UNITC" localSheetId="13">[7]부하계산서!#REF!</definedName>
    <definedName name="UNITC">[8]부하계산서!#REF!</definedName>
    <definedName name="UNITC1" localSheetId="13">[7]부하계산서!#REF!</definedName>
    <definedName name="UNITC1">[8]부하계산서!#REF!</definedName>
    <definedName name="UNITCA" localSheetId="13">[7]부하계산서!#REF!</definedName>
    <definedName name="UNITCA">[8]부하계산서!#REF!</definedName>
    <definedName name="UNITD" localSheetId="13">[7]부하계산서!#REF!</definedName>
    <definedName name="UNITD">[8]부하계산서!#REF!</definedName>
    <definedName name="UNITDA" localSheetId="13">[7]부하계산서!#REF!</definedName>
    <definedName name="UNITDA">[8]부하계산서!#REF!</definedName>
    <definedName name="Unix_Sum94" localSheetId="13">#REF!</definedName>
    <definedName name="Unix_Sum94">#REF!</definedName>
    <definedName name="Unplanned" localSheetId="13">#REF!</definedName>
    <definedName name="Unplanned">#REF!</definedName>
    <definedName name="UP" localSheetId="13">#REF!</definedName>
    <definedName name="UP">#REF!</definedName>
    <definedName name="Up_C">[96]memo!$C$9</definedName>
    <definedName name="Up_P">[96]memo!$C$8</definedName>
    <definedName name="UPDATE" localSheetId="13">[33]B!$C$99:$C$104</definedName>
    <definedName name="UPDATE">[34]B!$C$99:$C$104</definedName>
    <definedName name="UPDATE_ALL" localSheetId="13">[33]B!$C$40:$C$48</definedName>
    <definedName name="UPDATE_ALL">[34]B!$C$40:$C$48</definedName>
    <definedName name="UPDATE_DEPREC" localSheetId="13">#REF!</definedName>
    <definedName name="UPDATE_DEPREC">#REF!</definedName>
    <definedName name="UPDATE_IRR" localSheetId="13">#REF!</definedName>
    <definedName name="UPDATE_IRR">#REF!</definedName>
    <definedName name="UPDATE_VMBY_FORMULAS" localSheetId="13">#REF!</definedName>
    <definedName name="UPDATE_VMBY_FORMULAS">#REF!</definedName>
    <definedName name="UPDATE_VMBY_NAMES">#REF!</definedName>
    <definedName name="Updated">#REF!</definedName>
    <definedName name="UPSR" localSheetId="13">[7]부하계산서!#REF!</definedName>
    <definedName name="UPSR">[8]부하계산서!#REF!</definedName>
    <definedName name="URL" localSheetId="13">#REF!</definedName>
    <definedName name="URL">#REF!</definedName>
    <definedName name="US_" localSheetId="13">#REF!</definedName>
    <definedName name="US_">#REF!</definedName>
    <definedName name="USD" localSheetId="13">#REF!</definedName>
    <definedName name="USD">#REF!</definedName>
    <definedName name="USFORLM">[23]J!$A$15:$G$15</definedName>
    <definedName name="USNative" localSheetId="13">#REF!</definedName>
    <definedName name="USNative">#REF!</definedName>
    <definedName name="USPRE" localSheetId="13">#REF!</definedName>
    <definedName name="USPRE">#REF!</definedName>
    <definedName name="UTI" localSheetId="15" hidden="1">{"'용역비'!$A$4:$C$8"}</definedName>
    <definedName name="UTI" localSheetId="11" hidden="1">{"'용역비'!$A$4:$C$8"}</definedName>
    <definedName name="UTI" localSheetId="14" hidden="1">{"'용역비'!$A$4:$C$8"}</definedName>
    <definedName name="UTI" localSheetId="18" hidden="1">{"'용역비'!$A$4:$C$8"}</definedName>
    <definedName name="UTI" localSheetId="19" hidden="1">{"'용역비'!$A$4:$C$8"}</definedName>
    <definedName name="UTI" localSheetId="20" hidden="1">{"'용역비'!$A$4:$C$8"}</definedName>
    <definedName name="UTI" localSheetId="21" hidden="1">{"'용역비'!$A$4:$C$8"}</definedName>
    <definedName name="UTI" localSheetId="22" hidden="1">{"'용역비'!$A$4:$C$8"}</definedName>
    <definedName name="UTI" localSheetId="23" hidden="1">{"'용역비'!$A$4:$C$8"}</definedName>
    <definedName name="UTI" localSheetId="24" hidden="1">{"'용역비'!$A$4:$C$8"}</definedName>
    <definedName name="UTI" localSheetId="13" hidden="1">{"'용역비'!$A$4:$C$8"}</definedName>
    <definedName name="UTI" localSheetId="17" hidden="1">{"'용역비'!$A$4:$C$8"}</definedName>
    <definedName name="UTI" localSheetId="16" hidden="1">{"'용역비'!$A$4:$C$8"}</definedName>
    <definedName name="UTI" hidden="1">{"'용역비'!$A$4:$C$8"}</definedName>
    <definedName name="UTIOL" localSheetId="15" hidden="1">{"'용역비'!$A$4:$C$8"}</definedName>
    <definedName name="UTIOL" localSheetId="11" hidden="1">{"'용역비'!$A$4:$C$8"}</definedName>
    <definedName name="UTIOL" localSheetId="14" hidden="1">{"'용역비'!$A$4:$C$8"}</definedName>
    <definedName name="UTIOL" localSheetId="18" hidden="1">{"'용역비'!$A$4:$C$8"}</definedName>
    <definedName name="UTIOL" localSheetId="19" hidden="1">{"'용역비'!$A$4:$C$8"}</definedName>
    <definedName name="UTIOL" localSheetId="20" hidden="1">{"'용역비'!$A$4:$C$8"}</definedName>
    <definedName name="UTIOL" localSheetId="21" hidden="1">{"'용역비'!$A$4:$C$8"}</definedName>
    <definedName name="UTIOL" localSheetId="22" hidden="1">{"'용역비'!$A$4:$C$8"}</definedName>
    <definedName name="UTIOL" localSheetId="23" hidden="1">{"'용역비'!$A$4:$C$8"}</definedName>
    <definedName name="UTIOL" localSheetId="24" hidden="1">{"'용역비'!$A$4:$C$8"}</definedName>
    <definedName name="UTIOL" localSheetId="13" hidden="1">{"'용역비'!$A$4:$C$8"}</definedName>
    <definedName name="UTIOL" localSheetId="17" hidden="1">{"'용역비'!$A$4:$C$8"}</definedName>
    <definedName name="UTIOL" localSheetId="16" hidden="1">{"'용역비'!$A$4:$C$8"}</definedName>
    <definedName name="UTIOL" hidden="1">{"'용역비'!$A$4:$C$8"}</definedName>
    <definedName name="utskriftområde">!$B$2:$O$65</definedName>
    <definedName name="uu" localSheetId="15" hidden="1">{"'용역비'!$A$4:$C$8"}</definedName>
    <definedName name="uu" localSheetId="11" hidden="1">{"'용역비'!$A$4:$C$8"}</definedName>
    <definedName name="uu" localSheetId="14" hidden="1">{"'용역비'!$A$4:$C$8"}</definedName>
    <definedName name="uu" localSheetId="18" hidden="1">{"'용역비'!$A$4:$C$8"}</definedName>
    <definedName name="uu" localSheetId="19" hidden="1">{"'용역비'!$A$4:$C$8"}</definedName>
    <definedName name="uu" localSheetId="20" hidden="1">{"'용역비'!$A$4:$C$8"}</definedName>
    <definedName name="uu" localSheetId="21" hidden="1">{"'용역비'!$A$4:$C$8"}</definedName>
    <definedName name="uu" localSheetId="22" hidden="1">{"'용역비'!$A$4:$C$8"}</definedName>
    <definedName name="uu" localSheetId="23" hidden="1">{"'용역비'!$A$4:$C$8"}</definedName>
    <definedName name="uu" localSheetId="24" hidden="1">{"'용역비'!$A$4:$C$8"}</definedName>
    <definedName name="uu" localSheetId="13" hidden="1">{"'용역비'!$A$4:$C$8"}</definedName>
    <definedName name="uu" localSheetId="17" hidden="1">{"'용역비'!$A$4:$C$8"}</definedName>
    <definedName name="uu" localSheetId="16" hidden="1">{"'용역비'!$A$4:$C$8"}</definedName>
    <definedName name="uu" hidden="1">{"'용역비'!$A$4:$C$8"}</definedName>
    <definedName name="uuu">#REF!</definedName>
    <definedName name="uyteyj" localSheetId="11" hidden="1">#REF!</definedName>
    <definedName name="uyteyj" hidden="1">#REF!</definedName>
    <definedName name="V">#N/A</definedName>
    <definedName name="vb" localSheetId="13">#REF!</definedName>
    <definedName name="vb">#REF!</definedName>
    <definedName name="vbkjwhe" localSheetId="15" hidden="1">{#N/A,#N/A,FALSE,"ALM-ASISC"}</definedName>
    <definedName name="vbkjwhe" localSheetId="18" hidden="1">{#N/A,#N/A,FALSE,"ALM-ASISC"}</definedName>
    <definedName name="vbkjwhe" localSheetId="19" hidden="1">{#N/A,#N/A,FALSE,"ALM-ASISC"}</definedName>
    <definedName name="vbkjwhe" localSheetId="20" hidden="1">{#N/A,#N/A,FALSE,"ALM-ASISC"}</definedName>
    <definedName name="vbkjwhe" localSheetId="21" hidden="1">{#N/A,#N/A,FALSE,"ALM-ASISC"}</definedName>
    <definedName name="vbkjwhe" localSheetId="22" hidden="1">{#N/A,#N/A,FALSE,"ALM-ASISC"}</definedName>
    <definedName name="vbkjwhe" localSheetId="23" hidden="1">{#N/A,#N/A,FALSE,"ALM-ASISC"}</definedName>
    <definedName name="vbkjwhe" localSheetId="24" hidden="1">{#N/A,#N/A,FALSE,"ALM-ASISC"}</definedName>
    <definedName name="vbkjwhe" localSheetId="13" hidden="1">{#N/A,#N/A,FALSE,"ALM-ASISC"}</definedName>
    <definedName name="vbkjwhe" localSheetId="17" hidden="1">{#N/A,#N/A,FALSE,"ALM-ASISC"}</definedName>
    <definedName name="vbkjwhe" localSheetId="16" hidden="1">{#N/A,#N/A,FALSE,"ALM-ASISC"}</definedName>
    <definedName name="vbkjwhe" hidden="1">{#N/A,#N/A,FALSE,"ALM-ASISC"}</definedName>
    <definedName name="VBN" localSheetId="15" hidden="1">{#N/A,#N/A,FALSE,"이태원철근"}</definedName>
    <definedName name="VBN" localSheetId="18" hidden="1">{#N/A,#N/A,FALSE,"이태원철근"}</definedName>
    <definedName name="VBN" localSheetId="19" hidden="1">{#N/A,#N/A,FALSE,"이태원철근"}</definedName>
    <definedName name="VBN" localSheetId="20" hidden="1">{#N/A,#N/A,FALSE,"이태원철근"}</definedName>
    <definedName name="VBN" localSheetId="21" hidden="1">{#N/A,#N/A,FALSE,"이태원철근"}</definedName>
    <definedName name="VBN" localSheetId="22" hidden="1">{#N/A,#N/A,FALSE,"이태원철근"}</definedName>
    <definedName name="VBN" localSheetId="23" hidden="1">{#N/A,#N/A,FALSE,"이태원철근"}</definedName>
    <definedName name="VBN" localSheetId="24" hidden="1">{#N/A,#N/A,FALSE,"이태원철근"}</definedName>
    <definedName name="VBN" localSheetId="13" hidden="1">{#N/A,#N/A,FALSE,"이태원철근"}</definedName>
    <definedName name="VBN" localSheetId="17" hidden="1">{#N/A,#N/A,FALSE,"이태원철근"}</definedName>
    <definedName name="VBN" localSheetId="16" hidden="1">{#N/A,#N/A,FALSE,"이태원철근"}</definedName>
    <definedName name="VBN" hidden="1">{#N/A,#N/A,FALSE,"이태원철근"}</definedName>
    <definedName name="vcc" localSheetId="15" hidden="1">{"'용역비'!$A$4:$C$8"}</definedName>
    <definedName name="vcc" localSheetId="11" hidden="1">{"'용역비'!$A$4:$C$8"}</definedName>
    <definedName name="vcc" localSheetId="14" hidden="1">{"'용역비'!$A$4:$C$8"}</definedName>
    <definedName name="vcc" localSheetId="18" hidden="1">{"'용역비'!$A$4:$C$8"}</definedName>
    <definedName name="vcc" localSheetId="19" hidden="1">{"'용역비'!$A$4:$C$8"}</definedName>
    <definedName name="vcc" localSheetId="20" hidden="1">{"'용역비'!$A$4:$C$8"}</definedName>
    <definedName name="vcc" localSheetId="21" hidden="1">{"'용역비'!$A$4:$C$8"}</definedName>
    <definedName name="vcc" localSheetId="22" hidden="1">{"'용역비'!$A$4:$C$8"}</definedName>
    <definedName name="vcc" localSheetId="23" hidden="1">{"'용역비'!$A$4:$C$8"}</definedName>
    <definedName name="vcc" localSheetId="24" hidden="1">{"'용역비'!$A$4:$C$8"}</definedName>
    <definedName name="vcc" localSheetId="13" hidden="1">{"'용역비'!$A$4:$C$8"}</definedName>
    <definedName name="vcc" localSheetId="17" hidden="1">{"'용역비'!$A$4:$C$8"}</definedName>
    <definedName name="vcc" localSheetId="16" hidden="1">{"'용역비'!$A$4:$C$8"}</definedName>
    <definedName name="vcc" hidden="1">{"'용역비'!$A$4:$C$8"}</definedName>
    <definedName name="VD">#REF!</definedName>
    <definedName name="vdwf" localSheetId="15" hidden="1">{#N/A,#N/A,FALSE,"ALM-ASISC"}</definedName>
    <definedName name="vdwf" localSheetId="18" hidden="1">{#N/A,#N/A,FALSE,"ALM-ASISC"}</definedName>
    <definedName name="vdwf" localSheetId="19" hidden="1">{#N/A,#N/A,FALSE,"ALM-ASISC"}</definedName>
    <definedName name="vdwf" localSheetId="20" hidden="1">{#N/A,#N/A,FALSE,"ALM-ASISC"}</definedName>
    <definedName name="vdwf" localSheetId="21" hidden="1">{#N/A,#N/A,FALSE,"ALM-ASISC"}</definedName>
    <definedName name="vdwf" localSheetId="22" hidden="1">{#N/A,#N/A,FALSE,"ALM-ASISC"}</definedName>
    <definedName name="vdwf" localSheetId="23" hidden="1">{#N/A,#N/A,FALSE,"ALM-ASISC"}</definedName>
    <definedName name="vdwf" localSheetId="24" hidden="1">{#N/A,#N/A,FALSE,"ALM-ASISC"}</definedName>
    <definedName name="vdwf" localSheetId="13" hidden="1">{#N/A,#N/A,FALSE,"ALM-ASISC"}</definedName>
    <definedName name="vdwf" localSheetId="17" hidden="1">{#N/A,#N/A,FALSE,"ALM-ASISC"}</definedName>
    <definedName name="vdwf" localSheetId="16" hidden="1">{#N/A,#N/A,FALSE,"ALM-ASISC"}</definedName>
    <definedName name="vdwf" hidden="1">{#N/A,#N/A,FALSE,"ALM-ASISC"}</definedName>
    <definedName name="vewtf" localSheetId="15" hidden="1">{#N/A,#N/A,FALSE,"ALM-ASISC"}</definedName>
    <definedName name="vewtf" localSheetId="18" hidden="1">{#N/A,#N/A,FALSE,"ALM-ASISC"}</definedName>
    <definedName name="vewtf" localSheetId="19" hidden="1">{#N/A,#N/A,FALSE,"ALM-ASISC"}</definedName>
    <definedName name="vewtf" localSheetId="20" hidden="1">{#N/A,#N/A,FALSE,"ALM-ASISC"}</definedName>
    <definedName name="vewtf" localSheetId="21" hidden="1">{#N/A,#N/A,FALSE,"ALM-ASISC"}</definedName>
    <definedName name="vewtf" localSheetId="22" hidden="1">{#N/A,#N/A,FALSE,"ALM-ASISC"}</definedName>
    <definedName name="vewtf" localSheetId="23" hidden="1">{#N/A,#N/A,FALSE,"ALM-ASISC"}</definedName>
    <definedName name="vewtf" localSheetId="24" hidden="1">{#N/A,#N/A,FALSE,"ALM-ASISC"}</definedName>
    <definedName name="vewtf" localSheetId="13" hidden="1">{#N/A,#N/A,FALSE,"ALM-ASISC"}</definedName>
    <definedName name="vewtf" localSheetId="17" hidden="1">{#N/A,#N/A,FALSE,"ALM-ASISC"}</definedName>
    <definedName name="vewtf" localSheetId="16" hidden="1">{#N/A,#N/A,FALSE,"ALM-ASISC"}</definedName>
    <definedName name="vewtf" hidden="1">{#N/A,#N/A,FALSE,"ALM-ASISC"}</definedName>
    <definedName name="vf" localSheetId="13">#REF!,#REF!</definedName>
    <definedName name="vf">#REF!,#REF!</definedName>
    <definedName name="vf_cont" localSheetId="13">#REF!,#REF!,#REF!,#REF!,#REF!,#REF!,#REF!,#REF!,#REF!,#REF!,#REF!</definedName>
    <definedName name="vf_cont">#REF!,#REF!,#REF!,#REF!,#REF!,#REF!,#REF!,#REF!,#REF!,#REF!,#REF!</definedName>
    <definedName name="vf_cont2" localSheetId="13">#REF!,#REF!,#REF!</definedName>
    <definedName name="vf_cont2">#REF!,#REF!,#REF!</definedName>
    <definedName name="vf_glob_cont" localSheetId="13">#REF!,#REF!,#REF!,#REF!,#REF!,#REF!,#REF!,#REF!</definedName>
    <definedName name="vf_glob_cont">#REF!,#REF!,#REF!,#REF!,#REF!,#REF!,#REF!,#REF!</definedName>
    <definedName name="vhjkwghe" localSheetId="15" hidden="1">{#N/A,#N/A,FALSE,"ALM-ASISC"}</definedName>
    <definedName name="vhjkwghe" localSheetId="18" hidden="1">{#N/A,#N/A,FALSE,"ALM-ASISC"}</definedName>
    <definedName name="vhjkwghe" localSheetId="19" hidden="1">{#N/A,#N/A,FALSE,"ALM-ASISC"}</definedName>
    <definedName name="vhjkwghe" localSheetId="20" hidden="1">{#N/A,#N/A,FALSE,"ALM-ASISC"}</definedName>
    <definedName name="vhjkwghe" localSheetId="21" hidden="1">{#N/A,#N/A,FALSE,"ALM-ASISC"}</definedName>
    <definedName name="vhjkwghe" localSheetId="22" hidden="1">{#N/A,#N/A,FALSE,"ALM-ASISC"}</definedName>
    <definedName name="vhjkwghe" localSheetId="23" hidden="1">{#N/A,#N/A,FALSE,"ALM-ASISC"}</definedName>
    <definedName name="vhjkwghe" localSheetId="24" hidden="1">{#N/A,#N/A,FALSE,"ALM-ASISC"}</definedName>
    <definedName name="vhjkwghe" localSheetId="13" hidden="1">{#N/A,#N/A,FALSE,"ALM-ASISC"}</definedName>
    <definedName name="vhjkwghe" localSheetId="17" hidden="1">{#N/A,#N/A,FALSE,"ALM-ASISC"}</definedName>
    <definedName name="vhjkwghe" localSheetId="16" hidden="1">{#N/A,#N/A,FALSE,"ALM-ASISC"}</definedName>
    <definedName name="vhjkwghe" hidden="1">{#N/A,#N/A,FALSE,"ALM-ASISC"}</definedName>
    <definedName name="vhjkwhe" localSheetId="15" hidden="1">{#N/A,#N/A,FALSE,"ALM-ASISC"}</definedName>
    <definedName name="vhjkwhe" localSheetId="18" hidden="1">{#N/A,#N/A,FALSE,"ALM-ASISC"}</definedName>
    <definedName name="vhjkwhe" localSheetId="19" hidden="1">{#N/A,#N/A,FALSE,"ALM-ASISC"}</definedName>
    <definedName name="vhjkwhe" localSheetId="20" hidden="1">{#N/A,#N/A,FALSE,"ALM-ASISC"}</definedName>
    <definedName name="vhjkwhe" localSheetId="21" hidden="1">{#N/A,#N/A,FALSE,"ALM-ASISC"}</definedName>
    <definedName name="vhjkwhe" localSheetId="22" hidden="1">{#N/A,#N/A,FALSE,"ALM-ASISC"}</definedName>
    <definedName name="vhjkwhe" localSheetId="23" hidden="1">{#N/A,#N/A,FALSE,"ALM-ASISC"}</definedName>
    <definedName name="vhjkwhe" localSheetId="24" hidden="1">{#N/A,#N/A,FALSE,"ALM-ASISC"}</definedName>
    <definedName name="vhjkwhe" localSheetId="13" hidden="1">{#N/A,#N/A,FALSE,"ALM-ASISC"}</definedName>
    <definedName name="vhjkwhe" localSheetId="17" hidden="1">{#N/A,#N/A,FALSE,"ALM-ASISC"}</definedName>
    <definedName name="vhjkwhe" localSheetId="16" hidden="1">{#N/A,#N/A,FALSE,"ALM-ASISC"}</definedName>
    <definedName name="vhjkwhe" hidden="1">{#N/A,#N/A,FALSE,"ALM-ASISC"}</definedName>
    <definedName name="vhjkwlejh" localSheetId="15" hidden="1">{#N/A,#N/A,FALSE,"ALM-ASISC"}</definedName>
    <definedName name="vhjkwlejh" localSheetId="18" hidden="1">{#N/A,#N/A,FALSE,"ALM-ASISC"}</definedName>
    <definedName name="vhjkwlejh" localSheetId="19" hidden="1">{#N/A,#N/A,FALSE,"ALM-ASISC"}</definedName>
    <definedName name="vhjkwlejh" localSheetId="20" hidden="1">{#N/A,#N/A,FALSE,"ALM-ASISC"}</definedName>
    <definedName name="vhjkwlejh" localSheetId="21" hidden="1">{#N/A,#N/A,FALSE,"ALM-ASISC"}</definedName>
    <definedName name="vhjkwlejh" localSheetId="22" hidden="1">{#N/A,#N/A,FALSE,"ALM-ASISC"}</definedName>
    <definedName name="vhjkwlejh" localSheetId="23" hidden="1">{#N/A,#N/A,FALSE,"ALM-ASISC"}</definedName>
    <definedName name="vhjkwlejh" localSheetId="24" hidden="1">{#N/A,#N/A,FALSE,"ALM-ASISC"}</definedName>
    <definedName name="vhjkwlejh" localSheetId="13" hidden="1">{#N/A,#N/A,FALSE,"ALM-ASISC"}</definedName>
    <definedName name="vhjkwlejh" localSheetId="17" hidden="1">{#N/A,#N/A,FALSE,"ALM-ASISC"}</definedName>
    <definedName name="vhjkwlejh" localSheetId="16" hidden="1">{#N/A,#N/A,FALSE,"ALM-ASISC"}</definedName>
    <definedName name="vhjkwlejh" hidden="1">{#N/A,#N/A,FALSE,"ALM-ASISC"}</definedName>
    <definedName name="vhjweklh" localSheetId="15" hidden="1">{#N/A,#N/A,FALSE,"ALM-ASISC"}</definedName>
    <definedName name="vhjweklh" localSheetId="18" hidden="1">{#N/A,#N/A,FALSE,"ALM-ASISC"}</definedName>
    <definedName name="vhjweklh" localSheetId="19" hidden="1">{#N/A,#N/A,FALSE,"ALM-ASISC"}</definedName>
    <definedName name="vhjweklh" localSheetId="20" hidden="1">{#N/A,#N/A,FALSE,"ALM-ASISC"}</definedName>
    <definedName name="vhjweklh" localSheetId="21" hidden="1">{#N/A,#N/A,FALSE,"ALM-ASISC"}</definedName>
    <definedName name="vhjweklh" localSheetId="22" hidden="1">{#N/A,#N/A,FALSE,"ALM-ASISC"}</definedName>
    <definedName name="vhjweklh" localSheetId="23" hidden="1">{#N/A,#N/A,FALSE,"ALM-ASISC"}</definedName>
    <definedName name="vhjweklh" localSheetId="24" hidden="1">{#N/A,#N/A,FALSE,"ALM-ASISC"}</definedName>
    <definedName name="vhjweklh" localSheetId="13" hidden="1">{#N/A,#N/A,FALSE,"ALM-ASISC"}</definedName>
    <definedName name="vhjweklh" localSheetId="17" hidden="1">{#N/A,#N/A,FALSE,"ALM-ASISC"}</definedName>
    <definedName name="vhjweklh" localSheetId="16" hidden="1">{#N/A,#N/A,FALSE,"ALM-ASISC"}</definedName>
    <definedName name="vhjweklh" hidden="1">{#N/A,#N/A,FALSE,"ALM-ASISC"}</definedName>
    <definedName name="vhjwkhe" localSheetId="15" hidden="1">{#N/A,#N/A,FALSE,"ALM-ASISC"}</definedName>
    <definedName name="vhjwkhe" localSheetId="18" hidden="1">{#N/A,#N/A,FALSE,"ALM-ASISC"}</definedName>
    <definedName name="vhjwkhe" localSheetId="19" hidden="1">{#N/A,#N/A,FALSE,"ALM-ASISC"}</definedName>
    <definedName name="vhjwkhe" localSheetId="20" hidden="1">{#N/A,#N/A,FALSE,"ALM-ASISC"}</definedName>
    <definedName name="vhjwkhe" localSheetId="21" hidden="1">{#N/A,#N/A,FALSE,"ALM-ASISC"}</definedName>
    <definedName name="vhjwkhe" localSheetId="22" hidden="1">{#N/A,#N/A,FALSE,"ALM-ASISC"}</definedName>
    <definedName name="vhjwkhe" localSheetId="23" hidden="1">{#N/A,#N/A,FALSE,"ALM-ASISC"}</definedName>
    <definedName name="vhjwkhe" localSheetId="24" hidden="1">{#N/A,#N/A,FALSE,"ALM-ASISC"}</definedName>
    <definedName name="vhjwkhe" localSheetId="13" hidden="1">{#N/A,#N/A,FALSE,"ALM-ASISC"}</definedName>
    <definedName name="vhjwkhe" localSheetId="17" hidden="1">{#N/A,#N/A,FALSE,"ALM-ASISC"}</definedName>
    <definedName name="vhjwkhe" localSheetId="16" hidden="1">{#N/A,#N/A,FALSE,"ALM-ASISC"}</definedName>
    <definedName name="vhjwkhe" hidden="1">{#N/A,#N/A,FALSE,"ALM-ASISC"}</definedName>
    <definedName name="vhjwoe" localSheetId="15" hidden="1">{#N/A,#N/A,FALSE,"ALM-ASISC"}</definedName>
    <definedName name="vhjwoe" localSheetId="18" hidden="1">{#N/A,#N/A,FALSE,"ALM-ASISC"}</definedName>
    <definedName name="vhjwoe" localSheetId="19" hidden="1">{#N/A,#N/A,FALSE,"ALM-ASISC"}</definedName>
    <definedName name="vhjwoe" localSheetId="20" hidden="1">{#N/A,#N/A,FALSE,"ALM-ASISC"}</definedName>
    <definedName name="vhjwoe" localSheetId="21" hidden="1">{#N/A,#N/A,FALSE,"ALM-ASISC"}</definedName>
    <definedName name="vhjwoe" localSheetId="22" hidden="1">{#N/A,#N/A,FALSE,"ALM-ASISC"}</definedName>
    <definedName name="vhjwoe" localSheetId="23" hidden="1">{#N/A,#N/A,FALSE,"ALM-ASISC"}</definedName>
    <definedName name="vhjwoe" localSheetId="24" hidden="1">{#N/A,#N/A,FALSE,"ALM-ASISC"}</definedName>
    <definedName name="vhjwoe" localSheetId="13" hidden="1">{#N/A,#N/A,FALSE,"ALM-ASISC"}</definedName>
    <definedName name="vhjwoe" localSheetId="17" hidden="1">{#N/A,#N/A,FALSE,"ALM-ASISC"}</definedName>
    <definedName name="vhjwoe" localSheetId="16" hidden="1">{#N/A,#N/A,FALSE,"ALM-ASISC"}</definedName>
    <definedName name="vhjwoe" hidden="1">{#N/A,#N/A,FALSE,"ALM-ASISC"}</definedName>
    <definedName name="vhjwole" localSheetId="15" hidden="1">{#N/A,#N/A,FALSE,"ALM-ASISC"}</definedName>
    <definedName name="vhjwole" localSheetId="18" hidden="1">{#N/A,#N/A,FALSE,"ALM-ASISC"}</definedName>
    <definedName name="vhjwole" localSheetId="19" hidden="1">{#N/A,#N/A,FALSE,"ALM-ASISC"}</definedName>
    <definedName name="vhjwole" localSheetId="20" hidden="1">{#N/A,#N/A,FALSE,"ALM-ASISC"}</definedName>
    <definedName name="vhjwole" localSheetId="21" hidden="1">{#N/A,#N/A,FALSE,"ALM-ASISC"}</definedName>
    <definedName name="vhjwole" localSheetId="22" hidden="1">{#N/A,#N/A,FALSE,"ALM-ASISC"}</definedName>
    <definedName name="vhjwole" localSheetId="23" hidden="1">{#N/A,#N/A,FALSE,"ALM-ASISC"}</definedName>
    <definedName name="vhjwole" localSheetId="24" hidden="1">{#N/A,#N/A,FALSE,"ALM-ASISC"}</definedName>
    <definedName name="vhjwole" localSheetId="13" hidden="1">{#N/A,#N/A,FALSE,"ALM-ASISC"}</definedName>
    <definedName name="vhjwole" localSheetId="17" hidden="1">{#N/A,#N/A,FALSE,"ALM-ASISC"}</definedName>
    <definedName name="vhjwole" localSheetId="16" hidden="1">{#N/A,#N/A,FALSE,"ALM-ASISC"}</definedName>
    <definedName name="vhjwole" hidden="1">{#N/A,#N/A,FALSE,"ALM-ASISC"}</definedName>
    <definedName name="vhlkjw" localSheetId="15" hidden="1">{#N/A,#N/A,FALSE,"ALM-ASISC"}</definedName>
    <definedName name="vhlkjw" localSheetId="18" hidden="1">{#N/A,#N/A,FALSE,"ALM-ASISC"}</definedName>
    <definedName name="vhlkjw" localSheetId="19" hidden="1">{#N/A,#N/A,FALSE,"ALM-ASISC"}</definedName>
    <definedName name="vhlkjw" localSheetId="20" hidden="1">{#N/A,#N/A,FALSE,"ALM-ASISC"}</definedName>
    <definedName name="vhlkjw" localSheetId="21" hidden="1">{#N/A,#N/A,FALSE,"ALM-ASISC"}</definedName>
    <definedName name="vhlkjw" localSheetId="22" hidden="1">{#N/A,#N/A,FALSE,"ALM-ASISC"}</definedName>
    <definedName name="vhlkjw" localSheetId="23" hidden="1">{#N/A,#N/A,FALSE,"ALM-ASISC"}</definedName>
    <definedName name="vhlkjw" localSheetId="24" hidden="1">{#N/A,#N/A,FALSE,"ALM-ASISC"}</definedName>
    <definedName name="vhlkjw" localSheetId="13" hidden="1">{#N/A,#N/A,FALSE,"ALM-ASISC"}</definedName>
    <definedName name="vhlkjw" localSheetId="17" hidden="1">{#N/A,#N/A,FALSE,"ALM-ASISC"}</definedName>
    <definedName name="vhlkjw" localSheetId="16" hidden="1">{#N/A,#N/A,FALSE,"ALM-ASISC"}</definedName>
    <definedName name="vhlkjw" hidden="1">{#N/A,#N/A,FALSE,"ALM-ASISC"}</definedName>
    <definedName name="vhwjkeh" localSheetId="15" hidden="1">{#N/A,#N/A,FALSE,"ALM-ASISC"}</definedName>
    <definedName name="vhwjkeh" localSheetId="18" hidden="1">{#N/A,#N/A,FALSE,"ALM-ASISC"}</definedName>
    <definedName name="vhwjkeh" localSheetId="19" hidden="1">{#N/A,#N/A,FALSE,"ALM-ASISC"}</definedName>
    <definedName name="vhwjkeh" localSheetId="20" hidden="1">{#N/A,#N/A,FALSE,"ALM-ASISC"}</definedName>
    <definedName name="vhwjkeh" localSheetId="21" hidden="1">{#N/A,#N/A,FALSE,"ALM-ASISC"}</definedName>
    <definedName name="vhwjkeh" localSheetId="22" hidden="1">{#N/A,#N/A,FALSE,"ALM-ASISC"}</definedName>
    <definedName name="vhwjkeh" localSheetId="23" hidden="1">{#N/A,#N/A,FALSE,"ALM-ASISC"}</definedName>
    <definedName name="vhwjkeh" localSheetId="24" hidden="1">{#N/A,#N/A,FALSE,"ALM-ASISC"}</definedName>
    <definedName name="vhwjkeh" localSheetId="13" hidden="1">{#N/A,#N/A,FALSE,"ALM-ASISC"}</definedName>
    <definedName name="vhwjkeh" localSheetId="17" hidden="1">{#N/A,#N/A,FALSE,"ALM-ASISC"}</definedName>
    <definedName name="vhwjkeh" localSheetId="16" hidden="1">{#N/A,#N/A,FALSE,"ALM-ASISC"}</definedName>
    <definedName name="vhwjkeh" hidden="1">{#N/A,#N/A,FALSE,"ALM-ASISC"}</definedName>
    <definedName name="video" localSheetId="13">#REF!</definedName>
    <definedName name="video">#REF!</definedName>
    <definedName name="vip" localSheetId="15" hidden="1">#REF!</definedName>
    <definedName name="vip" localSheetId="11" hidden="1">#REF!</definedName>
    <definedName name="vip" localSheetId="14" hidden="1">#REF!</definedName>
    <definedName name="vip" localSheetId="24" hidden="1">#REF!</definedName>
    <definedName name="vip" localSheetId="17" hidden="1">#REF!</definedName>
    <definedName name="vip" localSheetId="16" hidden="1">#REF!</definedName>
    <definedName name="vip" hidden="1">#REF!</definedName>
    <definedName name="VIPapps" localSheetId="15" hidden="1">#REF!</definedName>
    <definedName name="VIPapps" localSheetId="11" hidden="1">#REF!</definedName>
    <definedName name="VIPapps" localSheetId="14" hidden="1">#REF!</definedName>
    <definedName name="VIPapps" localSheetId="24" hidden="1">#REF!</definedName>
    <definedName name="VIPapps" localSheetId="17" hidden="1">#REF!</definedName>
    <definedName name="VIPapps" localSheetId="16" hidden="1">#REF!</definedName>
    <definedName name="VIPapps" hidden="1">#REF!</definedName>
    <definedName name="vipppppp" localSheetId="15" hidden="1">[10]금융비용!#REF!</definedName>
    <definedName name="vipppppp" localSheetId="11" hidden="1">[11]금융비용!#REF!</definedName>
    <definedName name="vipppppp" localSheetId="14" hidden="1">[11]금융비용!#REF!</definedName>
    <definedName name="vipppppp" localSheetId="18" hidden="1">[11]금융비용!#REF!</definedName>
    <definedName name="vipppppp" localSheetId="19" hidden="1">[11]금융비용!#REF!</definedName>
    <definedName name="vipppppp" localSheetId="20" hidden="1">[11]금융비용!#REF!</definedName>
    <definedName name="vipppppp" localSheetId="21" hidden="1">[11]금융비용!#REF!</definedName>
    <definedName name="vipppppp" localSheetId="22" hidden="1">[11]금융비용!#REF!</definedName>
    <definedName name="vipppppp" localSheetId="23" hidden="1">[11]금융비용!#REF!</definedName>
    <definedName name="vipppppp" localSheetId="24" hidden="1">[11]금융비용!#REF!</definedName>
    <definedName name="vipppppp" localSheetId="13" hidden="1">[11]금융비용!#REF!</definedName>
    <definedName name="vipppppp" localSheetId="17" hidden="1">[11]금융비용!#REF!</definedName>
    <definedName name="vipppppp" localSheetId="16" hidden="1">[11]금융비용!#REF!</definedName>
    <definedName name="vipppppp" hidden="1">[10]금융비용!#REF!</definedName>
    <definedName name="vjhkldw" localSheetId="15" hidden="1">{#N/A,#N/A,FALSE,"ALM-ASISC"}</definedName>
    <definedName name="vjhkldw" localSheetId="18" hidden="1">{#N/A,#N/A,FALSE,"ALM-ASISC"}</definedName>
    <definedName name="vjhkldw" localSheetId="19" hidden="1">{#N/A,#N/A,FALSE,"ALM-ASISC"}</definedName>
    <definedName name="vjhkldw" localSheetId="20" hidden="1">{#N/A,#N/A,FALSE,"ALM-ASISC"}</definedName>
    <definedName name="vjhkldw" localSheetId="21" hidden="1">{#N/A,#N/A,FALSE,"ALM-ASISC"}</definedName>
    <definedName name="vjhkldw" localSheetId="22" hidden="1">{#N/A,#N/A,FALSE,"ALM-ASISC"}</definedName>
    <definedName name="vjhkldw" localSheetId="23" hidden="1">{#N/A,#N/A,FALSE,"ALM-ASISC"}</definedName>
    <definedName name="vjhkldw" localSheetId="24" hidden="1">{#N/A,#N/A,FALSE,"ALM-ASISC"}</definedName>
    <definedName name="vjhkldw" localSheetId="13" hidden="1">{#N/A,#N/A,FALSE,"ALM-ASISC"}</definedName>
    <definedName name="vjhkldw" localSheetId="17" hidden="1">{#N/A,#N/A,FALSE,"ALM-ASISC"}</definedName>
    <definedName name="vjhkldw" localSheetId="16" hidden="1">{#N/A,#N/A,FALSE,"ALM-ASISC"}</definedName>
    <definedName name="vjhkldw" hidden="1">{#N/A,#N/A,FALSE,"ALM-ASISC"}</definedName>
    <definedName name="vjkldw" localSheetId="15" hidden="1">{#N/A,#N/A,FALSE,"ALM-ASISC"}</definedName>
    <definedName name="vjkldw" localSheetId="18" hidden="1">{#N/A,#N/A,FALSE,"ALM-ASISC"}</definedName>
    <definedName name="vjkldw" localSheetId="19" hidden="1">{#N/A,#N/A,FALSE,"ALM-ASISC"}</definedName>
    <definedName name="vjkldw" localSheetId="20" hidden="1">{#N/A,#N/A,FALSE,"ALM-ASISC"}</definedName>
    <definedName name="vjkldw" localSheetId="21" hidden="1">{#N/A,#N/A,FALSE,"ALM-ASISC"}</definedName>
    <definedName name="vjkldw" localSheetId="22" hidden="1">{#N/A,#N/A,FALSE,"ALM-ASISC"}</definedName>
    <definedName name="vjkldw" localSheetId="23" hidden="1">{#N/A,#N/A,FALSE,"ALM-ASISC"}</definedName>
    <definedName name="vjkldw" localSheetId="24" hidden="1">{#N/A,#N/A,FALSE,"ALM-ASISC"}</definedName>
    <definedName name="vjkldw" localSheetId="13" hidden="1">{#N/A,#N/A,FALSE,"ALM-ASISC"}</definedName>
    <definedName name="vjkldw" localSheetId="17" hidden="1">{#N/A,#N/A,FALSE,"ALM-ASISC"}</definedName>
    <definedName name="vjkldw" localSheetId="16" hidden="1">{#N/A,#N/A,FALSE,"ALM-ASISC"}</definedName>
    <definedName name="vjkldw" hidden="1">{#N/A,#N/A,FALSE,"ALM-ASISC"}</definedName>
    <definedName name="vjklf" localSheetId="15" hidden="1">{#N/A,#N/A,FALSE,"ALM-ASISC"}</definedName>
    <definedName name="vjklf" localSheetId="18" hidden="1">{#N/A,#N/A,FALSE,"ALM-ASISC"}</definedName>
    <definedName name="vjklf" localSheetId="19" hidden="1">{#N/A,#N/A,FALSE,"ALM-ASISC"}</definedName>
    <definedName name="vjklf" localSheetId="20" hidden="1">{#N/A,#N/A,FALSE,"ALM-ASISC"}</definedName>
    <definedName name="vjklf" localSheetId="21" hidden="1">{#N/A,#N/A,FALSE,"ALM-ASISC"}</definedName>
    <definedName name="vjklf" localSheetId="22" hidden="1">{#N/A,#N/A,FALSE,"ALM-ASISC"}</definedName>
    <definedName name="vjklf" localSheetId="23" hidden="1">{#N/A,#N/A,FALSE,"ALM-ASISC"}</definedName>
    <definedName name="vjklf" localSheetId="24" hidden="1">{#N/A,#N/A,FALSE,"ALM-ASISC"}</definedName>
    <definedName name="vjklf" localSheetId="13" hidden="1">{#N/A,#N/A,FALSE,"ALM-ASISC"}</definedName>
    <definedName name="vjklf" localSheetId="17" hidden="1">{#N/A,#N/A,FALSE,"ALM-ASISC"}</definedName>
    <definedName name="vjklf" localSheetId="16" hidden="1">{#N/A,#N/A,FALSE,"ALM-ASISC"}</definedName>
    <definedName name="vjklf" hidden="1">{#N/A,#N/A,FALSE,"ALM-ASISC"}</definedName>
    <definedName name="vjkls" localSheetId="15" hidden="1">{#N/A,#N/A,FALSE,"ALM-ASISC"}</definedName>
    <definedName name="vjkls" localSheetId="18" hidden="1">{#N/A,#N/A,FALSE,"ALM-ASISC"}</definedName>
    <definedName name="vjkls" localSheetId="19" hidden="1">{#N/A,#N/A,FALSE,"ALM-ASISC"}</definedName>
    <definedName name="vjkls" localSheetId="20" hidden="1">{#N/A,#N/A,FALSE,"ALM-ASISC"}</definedName>
    <definedName name="vjkls" localSheetId="21" hidden="1">{#N/A,#N/A,FALSE,"ALM-ASISC"}</definedName>
    <definedName name="vjkls" localSheetId="22" hidden="1">{#N/A,#N/A,FALSE,"ALM-ASISC"}</definedName>
    <definedName name="vjkls" localSheetId="23" hidden="1">{#N/A,#N/A,FALSE,"ALM-ASISC"}</definedName>
    <definedName name="vjkls" localSheetId="24" hidden="1">{#N/A,#N/A,FALSE,"ALM-ASISC"}</definedName>
    <definedName name="vjkls" localSheetId="13" hidden="1">{#N/A,#N/A,FALSE,"ALM-ASISC"}</definedName>
    <definedName name="vjkls" localSheetId="17" hidden="1">{#N/A,#N/A,FALSE,"ALM-ASISC"}</definedName>
    <definedName name="vjkls" localSheetId="16" hidden="1">{#N/A,#N/A,FALSE,"ALM-ASISC"}</definedName>
    <definedName name="vjkls" hidden="1">{#N/A,#N/A,FALSE,"ALM-ASISC"}</definedName>
    <definedName name="vjkwhe" localSheetId="15" hidden="1">{#N/A,#N/A,FALSE,"ALM-ASISC"}</definedName>
    <definedName name="vjkwhe" localSheetId="18" hidden="1">{#N/A,#N/A,FALSE,"ALM-ASISC"}</definedName>
    <definedName name="vjkwhe" localSheetId="19" hidden="1">{#N/A,#N/A,FALSE,"ALM-ASISC"}</definedName>
    <definedName name="vjkwhe" localSheetId="20" hidden="1">{#N/A,#N/A,FALSE,"ALM-ASISC"}</definedName>
    <definedName name="vjkwhe" localSheetId="21" hidden="1">{#N/A,#N/A,FALSE,"ALM-ASISC"}</definedName>
    <definedName name="vjkwhe" localSheetId="22" hidden="1">{#N/A,#N/A,FALSE,"ALM-ASISC"}</definedName>
    <definedName name="vjkwhe" localSheetId="23" hidden="1">{#N/A,#N/A,FALSE,"ALM-ASISC"}</definedName>
    <definedName name="vjkwhe" localSheetId="24" hidden="1">{#N/A,#N/A,FALSE,"ALM-ASISC"}</definedName>
    <definedName name="vjkwhe" localSheetId="13" hidden="1">{#N/A,#N/A,FALSE,"ALM-ASISC"}</definedName>
    <definedName name="vjkwhe" localSheetId="17" hidden="1">{#N/A,#N/A,FALSE,"ALM-ASISC"}</definedName>
    <definedName name="vjkwhe" localSheetId="16" hidden="1">{#N/A,#N/A,FALSE,"ALM-ASISC"}</definedName>
    <definedName name="vjkwhe" hidden="1">{#N/A,#N/A,FALSE,"ALM-ASISC"}</definedName>
    <definedName name="vjkwhgekj" localSheetId="15" hidden="1">{#N/A,#N/A,FALSE,"ALM-ASISC"}</definedName>
    <definedName name="vjkwhgekj" localSheetId="18" hidden="1">{#N/A,#N/A,FALSE,"ALM-ASISC"}</definedName>
    <definedName name="vjkwhgekj" localSheetId="19" hidden="1">{#N/A,#N/A,FALSE,"ALM-ASISC"}</definedName>
    <definedName name="vjkwhgekj" localSheetId="20" hidden="1">{#N/A,#N/A,FALSE,"ALM-ASISC"}</definedName>
    <definedName name="vjkwhgekj" localSheetId="21" hidden="1">{#N/A,#N/A,FALSE,"ALM-ASISC"}</definedName>
    <definedName name="vjkwhgekj" localSheetId="22" hidden="1">{#N/A,#N/A,FALSE,"ALM-ASISC"}</definedName>
    <definedName name="vjkwhgekj" localSheetId="23" hidden="1">{#N/A,#N/A,FALSE,"ALM-ASISC"}</definedName>
    <definedName name="vjkwhgekj" localSheetId="24" hidden="1">{#N/A,#N/A,FALSE,"ALM-ASISC"}</definedName>
    <definedName name="vjkwhgekj" localSheetId="13" hidden="1">{#N/A,#N/A,FALSE,"ALM-ASISC"}</definedName>
    <definedName name="vjkwhgekj" localSheetId="17" hidden="1">{#N/A,#N/A,FALSE,"ALM-ASISC"}</definedName>
    <definedName name="vjkwhgekj" localSheetId="16" hidden="1">{#N/A,#N/A,FALSE,"ALM-ASISC"}</definedName>
    <definedName name="vjkwhgekj" hidden="1">{#N/A,#N/A,FALSE,"ALM-ASISC"}</definedName>
    <definedName name="vjpowei" localSheetId="15" hidden="1">{#N/A,#N/A,FALSE,"ALM-ASISC"}</definedName>
    <definedName name="vjpowei" localSheetId="18" hidden="1">{#N/A,#N/A,FALSE,"ALM-ASISC"}</definedName>
    <definedName name="vjpowei" localSheetId="19" hidden="1">{#N/A,#N/A,FALSE,"ALM-ASISC"}</definedName>
    <definedName name="vjpowei" localSheetId="20" hidden="1">{#N/A,#N/A,FALSE,"ALM-ASISC"}</definedName>
    <definedName name="vjpowei" localSheetId="21" hidden="1">{#N/A,#N/A,FALSE,"ALM-ASISC"}</definedName>
    <definedName name="vjpowei" localSheetId="22" hidden="1">{#N/A,#N/A,FALSE,"ALM-ASISC"}</definedName>
    <definedName name="vjpowei" localSheetId="23" hidden="1">{#N/A,#N/A,FALSE,"ALM-ASISC"}</definedName>
    <definedName name="vjpowei" localSheetId="24" hidden="1">{#N/A,#N/A,FALSE,"ALM-ASISC"}</definedName>
    <definedName name="vjpowei" localSheetId="13" hidden="1">{#N/A,#N/A,FALSE,"ALM-ASISC"}</definedName>
    <definedName name="vjpowei" localSheetId="17" hidden="1">{#N/A,#N/A,FALSE,"ALM-ASISC"}</definedName>
    <definedName name="vjpowei" localSheetId="16" hidden="1">{#N/A,#N/A,FALSE,"ALM-ASISC"}</definedName>
    <definedName name="vjpowei" hidden="1">{#N/A,#N/A,FALSE,"ALM-ASISC"}</definedName>
    <definedName name="vjwke" localSheetId="15" hidden="1">{#N/A,#N/A,FALSE,"ALM-ASISC"}</definedName>
    <definedName name="vjwke" localSheetId="18" hidden="1">{#N/A,#N/A,FALSE,"ALM-ASISC"}</definedName>
    <definedName name="vjwke" localSheetId="19" hidden="1">{#N/A,#N/A,FALSE,"ALM-ASISC"}</definedName>
    <definedName name="vjwke" localSheetId="20" hidden="1">{#N/A,#N/A,FALSE,"ALM-ASISC"}</definedName>
    <definedName name="vjwke" localSheetId="21" hidden="1">{#N/A,#N/A,FALSE,"ALM-ASISC"}</definedName>
    <definedName name="vjwke" localSheetId="22" hidden="1">{#N/A,#N/A,FALSE,"ALM-ASISC"}</definedName>
    <definedName name="vjwke" localSheetId="23" hidden="1">{#N/A,#N/A,FALSE,"ALM-ASISC"}</definedName>
    <definedName name="vjwke" localSheetId="24" hidden="1">{#N/A,#N/A,FALSE,"ALM-ASISC"}</definedName>
    <definedName name="vjwke" localSheetId="13" hidden="1">{#N/A,#N/A,FALSE,"ALM-ASISC"}</definedName>
    <definedName name="vjwke" localSheetId="17" hidden="1">{#N/A,#N/A,FALSE,"ALM-ASISC"}</definedName>
    <definedName name="vjwke" localSheetId="16" hidden="1">{#N/A,#N/A,FALSE,"ALM-ASISC"}</definedName>
    <definedName name="vjwke" hidden="1">{#N/A,#N/A,FALSE,"ALM-ASISC"}</definedName>
    <definedName name="vjwkhekl" localSheetId="15" hidden="1">{#N/A,#N/A,FALSE,"ALM-ASISC"}</definedName>
    <definedName name="vjwkhekl" localSheetId="18" hidden="1">{#N/A,#N/A,FALSE,"ALM-ASISC"}</definedName>
    <definedName name="vjwkhekl" localSheetId="19" hidden="1">{#N/A,#N/A,FALSE,"ALM-ASISC"}</definedName>
    <definedName name="vjwkhekl" localSheetId="20" hidden="1">{#N/A,#N/A,FALSE,"ALM-ASISC"}</definedName>
    <definedName name="vjwkhekl" localSheetId="21" hidden="1">{#N/A,#N/A,FALSE,"ALM-ASISC"}</definedName>
    <definedName name="vjwkhekl" localSheetId="22" hidden="1">{#N/A,#N/A,FALSE,"ALM-ASISC"}</definedName>
    <definedName name="vjwkhekl" localSheetId="23" hidden="1">{#N/A,#N/A,FALSE,"ALM-ASISC"}</definedName>
    <definedName name="vjwkhekl" localSheetId="24" hidden="1">{#N/A,#N/A,FALSE,"ALM-ASISC"}</definedName>
    <definedName name="vjwkhekl" localSheetId="13" hidden="1">{#N/A,#N/A,FALSE,"ALM-ASISC"}</definedName>
    <definedName name="vjwkhekl" localSheetId="17" hidden="1">{#N/A,#N/A,FALSE,"ALM-ASISC"}</definedName>
    <definedName name="vjwkhekl" localSheetId="16" hidden="1">{#N/A,#N/A,FALSE,"ALM-ASISC"}</definedName>
    <definedName name="vjwkhekl" hidden="1">{#N/A,#N/A,FALSE,"ALM-ASISC"}</definedName>
    <definedName name="vjwoiei" localSheetId="15" hidden="1">{#N/A,#N/A,FALSE,"ALM-ASISC"}</definedName>
    <definedName name="vjwoiei" localSheetId="18" hidden="1">{#N/A,#N/A,FALSE,"ALM-ASISC"}</definedName>
    <definedName name="vjwoiei" localSheetId="19" hidden="1">{#N/A,#N/A,FALSE,"ALM-ASISC"}</definedName>
    <definedName name="vjwoiei" localSheetId="20" hidden="1">{#N/A,#N/A,FALSE,"ALM-ASISC"}</definedName>
    <definedName name="vjwoiei" localSheetId="21" hidden="1">{#N/A,#N/A,FALSE,"ALM-ASISC"}</definedName>
    <definedName name="vjwoiei" localSheetId="22" hidden="1">{#N/A,#N/A,FALSE,"ALM-ASISC"}</definedName>
    <definedName name="vjwoiei" localSheetId="23" hidden="1">{#N/A,#N/A,FALSE,"ALM-ASISC"}</definedName>
    <definedName name="vjwoiei" localSheetId="24" hidden="1">{#N/A,#N/A,FALSE,"ALM-ASISC"}</definedName>
    <definedName name="vjwoiei" localSheetId="13" hidden="1">{#N/A,#N/A,FALSE,"ALM-ASISC"}</definedName>
    <definedName name="vjwoiei" localSheetId="17" hidden="1">{#N/A,#N/A,FALSE,"ALM-ASISC"}</definedName>
    <definedName name="vjwoiei" localSheetId="16" hidden="1">{#N/A,#N/A,FALSE,"ALM-ASISC"}</definedName>
    <definedName name="vjwoiei" hidden="1">{#N/A,#N/A,FALSE,"ALM-ASISC"}</definedName>
    <definedName name="vjwoieuhj" localSheetId="15" hidden="1">{#N/A,#N/A,FALSE,"ALM-ASISC"}</definedName>
    <definedName name="vjwoieuhj" localSheetId="18" hidden="1">{#N/A,#N/A,FALSE,"ALM-ASISC"}</definedName>
    <definedName name="vjwoieuhj" localSheetId="19" hidden="1">{#N/A,#N/A,FALSE,"ALM-ASISC"}</definedName>
    <definedName name="vjwoieuhj" localSheetId="20" hidden="1">{#N/A,#N/A,FALSE,"ALM-ASISC"}</definedName>
    <definedName name="vjwoieuhj" localSheetId="21" hidden="1">{#N/A,#N/A,FALSE,"ALM-ASISC"}</definedName>
    <definedName name="vjwoieuhj" localSheetId="22" hidden="1">{#N/A,#N/A,FALSE,"ALM-ASISC"}</definedName>
    <definedName name="vjwoieuhj" localSheetId="23" hidden="1">{#N/A,#N/A,FALSE,"ALM-ASISC"}</definedName>
    <definedName name="vjwoieuhj" localSheetId="24" hidden="1">{#N/A,#N/A,FALSE,"ALM-ASISC"}</definedName>
    <definedName name="vjwoieuhj" localSheetId="13" hidden="1">{#N/A,#N/A,FALSE,"ALM-ASISC"}</definedName>
    <definedName name="vjwoieuhj" localSheetId="17" hidden="1">{#N/A,#N/A,FALSE,"ALM-ASISC"}</definedName>
    <definedName name="vjwoieuhj" localSheetId="16" hidden="1">{#N/A,#N/A,FALSE,"ALM-ASISC"}</definedName>
    <definedName name="vjwoieuhj" hidden="1">{#N/A,#N/A,FALSE,"ALM-ASISC"}</definedName>
    <definedName name="vkwle" localSheetId="15" hidden="1">{#N/A,#N/A,FALSE,"ALM-ASISC"}</definedName>
    <definedName name="vkwle" localSheetId="18" hidden="1">{#N/A,#N/A,FALSE,"ALM-ASISC"}</definedName>
    <definedName name="vkwle" localSheetId="19" hidden="1">{#N/A,#N/A,FALSE,"ALM-ASISC"}</definedName>
    <definedName name="vkwle" localSheetId="20" hidden="1">{#N/A,#N/A,FALSE,"ALM-ASISC"}</definedName>
    <definedName name="vkwle" localSheetId="21" hidden="1">{#N/A,#N/A,FALSE,"ALM-ASISC"}</definedName>
    <definedName name="vkwle" localSheetId="22" hidden="1">{#N/A,#N/A,FALSE,"ALM-ASISC"}</definedName>
    <definedName name="vkwle" localSheetId="23" hidden="1">{#N/A,#N/A,FALSE,"ALM-ASISC"}</definedName>
    <definedName name="vkwle" localSheetId="24" hidden="1">{#N/A,#N/A,FALSE,"ALM-ASISC"}</definedName>
    <definedName name="vkwle" localSheetId="13" hidden="1">{#N/A,#N/A,FALSE,"ALM-ASISC"}</definedName>
    <definedName name="vkwle" localSheetId="17" hidden="1">{#N/A,#N/A,FALSE,"ALM-ASISC"}</definedName>
    <definedName name="vkwle" localSheetId="16" hidden="1">{#N/A,#N/A,FALSE,"ALM-ASISC"}</definedName>
    <definedName name="vkwle" hidden="1">{#N/A,#N/A,FALSE,"ALM-ASISC"}</definedName>
    <definedName name="VLOOKFORM" localSheetId="13">#REF!</definedName>
    <definedName name="VLOOKFORM">#REF!</definedName>
    <definedName name="voiture" localSheetId="13">#REF!</definedName>
    <definedName name="voiture">#REF!</definedName>
    <definedName name="VOLUME금액" localSheetId="13">#REF!</definedName>
    <definedName name="VOLUME금액">#REF!</definedName>
    <definedName name="vpowoie" localSheetId="15" hidden="1">{#N/A,#N/A,FALSE,"ALM-ASISC"}</definedName>
    <definedName name="vpowoie" localSheetId="18" hidden="1">{#N/A,#N/A,FALSE,"ALM-ASISC"}</definedName>
    <definedName name="vpowoie" localSheetId="19" hidden="1">{#N/A,#N/A,FALSE,"ALM-ASISC"}</definedName>
    <definedName name="vpowoie" localSheetId="20" hidden="1">{#N/A,#N/A,FALSE,"ALM-ASISC"}</definedName>
    <definedName name="vpowoie" localSheetId="21" hidden="1">{#N/A,#N/A,FALSE,"ALM-ASISC"}</definedName>
    <definedName name="vpowoie" localSheetId="22" hidden="1">{#N/A,#N/A,FALSE,"ALM-ASISC"}</definedName>
    <definedName name="vpowoie" localSheetId="23" hidden="1">{#N/A,#N/A,FALSE,"ALM-ASISC"}</definedName>
    <definedName name="vpowoie" localSheetId="24" hidden="1">{#N/A,#N/A,FALSE,"ALM-ASISC"}</definedName>
    <definedName name="vpowoie" localSheetId="13" hidden="1">{#N/A,#N/A,FALSE,"ALM-ASISC"}</definedName>
    <definedName name="vpowoie" localSheetId="17" hidden="1">{#N/A,#N/A,FALSE,"ALM-ASISC"}</definedName>
    <definedName name="vpowoie" localSheetId="16" hidden="1">{#N/A,#N/A,FALSE,"ALM-ASISC"}</definedName>
    <definedName name="vpowoie" hidden="1">{#N/A,#N/A,FALSE,"ALM-ASISC"}</definedName>
    <definedName name="VSCL">'[131]BC INV'!$AN$1:$CH$31</definedName>
    <definedName name="VSVS"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 localSheetId="15" hidden="1">{#N/A,#N/A,FALSE,"단가표지"}</definedName>
    <definedName name="vv" localSheetId="11" hidden="1">{#N/A,#N/A,FALSE,"단가표지"}</definedName>
    <definedName name="vv" localSheetId="14" hidden="1">{#N/A,#N/A,FALSE,"단가표지"}</definedName>
    <definedName name="vv" localSheetId="18" hidden="1">{#N/A,#N/A,FALSE,"단가표지"}</definedName>
    <definedName name="vv" localSheetId="19" hidden="1">{#N/A,#N/A,FALSE,"단가표지"}</definedName>
    <definedName name="vv" localSheetId="20" hidden="1">{#N/A,#N/A,FALSE,"단가표지"}</definedName>
    <definedName name="vv" localSheetId="21" hidden="1">{#N/A,#N/A,FALSE,"단가표지"}</definedName>
    <definedName name="vv" localSheetId="22" hidden="1">{#N/A,#N/A,FALSE,"단가표지"}</definedName>
    <definedName name="vv" localSheetId="23" hidden="1">{#N/A,#N/A,FALSE,"단가표지"}</definedName>
    <definedName name="vv" localSheetId="24" hidden="1">{#N/A,#N/A,FALSE,"단가표지"}</definedName>
    <definedName name="vv" localSheetId="13" hidden="1">{#N/A,#N/A,FALSE,"단가표지"}</definedName>
    <definedName name="vv" localSheetId="17" hidden="1">{#N/A,#N/A,FALSE,"단가표지"}</definedName>
    <definedName name="vv" localSheetId="16" hidden="1">{#N/A,#N/A,FALSE,"단가표지"}</definedName>
    <definedName name="vv" hidden="1">{#N/A,#N/A,FALSE,"단가표지"}</definedName>
    <definedName name="vvv">#N/A</definedName>
    <definedName name="vw" localSheetId="15" hidden="1">{#N/A,#N/A,FALSE,"ALM-ASISC"}</definedName>
    <definedName name="vw" localSheetId="18" hidden="1">{#N/A,#N/A,FALSE,"ALM-ASISC"}</definedName>
    <definedName name="vw" localSheetId="19" hidden="1">{#N/A,#N/A,FALSE,"ALM-ASISC"}</definedName>
    <definedName name="vw" localSheetId="20" hidden="1">{#N/A,#N/A,FALSE,"ALM-ASISC"}</definedName>
    <definedName name="vw" localSheetId="21" hidden="1">{#N/A,#N/A,FALSE,"ALM-ASISC"}</definedName>
    <definedName name="vw" localSheetId="22" hidden="1">{#N/A,#N/A,FALSE,"ALM-ASISC"}</definedName>
    <definedName name="vw" localSheetId="23" hidden="1">{#N/A,#N/A,FALSE,"ALM-ASISC"}</definedName>
    <definedName name="vw" localSheetId="24" hidden="1">{#N/A,#N/A,FALSE,"ALM-ASISC"}</definedName>
    <definedName name="vw" localSheetId="13" hidden="1">{#N/A,#N/A,FALSE,"ALM-ASISC"}</definedName>
    <definedName name="vw" localSheetId="17" hidden="1">{#N/A,#N/A,FALSE,"ALM-ASISC"}</definedName>
    <definedName name="vw" localSheetId="16" hidden="1">{#N/A,#N/A,FALSE,"ALM-ASISC"}</definedName>
    <definedName name="vw" hidden="1">{#N/A,#N/A,FALSE,"ALM-ASISC"}</definedName>
    <definedName name="vwdfw" localSheetId="15" hidden="1">{#N/A,#N/A,FALSE,"ALM-ASISC"}</definedName>
    <definedName name="vwdfw" localSheetId="18" hidden="1">{#N/A,#N/A,FALSE,"ALM-ASISC"}</definedName>
    <definedName name="vwdfw" localSheetId="19" hidden="1">{#N/A,#N/A,FALSE,"ALM-ASISC"}</definedName>
    <definedName name="vwdfw" localSheetId="20" hidden="1">{#N/A,#N/A,FALSE,"ALM-ASISC"}</definedName>
    <definedName name="vwdfw" localSheetId="21" hidden="1">{#N/A,#N/A,FALSE,"ALM-ASISC"}</definedName>
    <definedName name="vwdfw" localSheetId="22" hidden="1">{#N/A,#N/A,FALSE,"ALM-ASISC"}</definedName>
    <definedName name="vwdfw" localSheetId="23" hidden="1">{#N/A,#N/A,FALSE,"ALM-ASISC"}</definedName>
    <definedName name="vwdfw" localSheetId="24" hidden="1">{#N/A,#N/A,FALSE,"ALM-ASISC"}</definedName>
    <definedName name="vwdfw" localSheetId="13" hidden="1">{#N/A,#N/A,FALSE,"ALM-ASISC"}</definedName>
    <definedName name="vwdfw" localSheetId="17" hidden="1">{#N/A,#N/A,FALSE,"ALM-ASISC"}</definedName>
    <definedName name="vwdfw" localSheetId="16" hidden="1">{#N/A,#N/A,FALSE,"ALM-ASISC"}</definedName>
    <definedName name="vwdfw" hidden="1">{#N/A,#N/A,FALSE,"ALM-ASISC"}</definedName>
    <definedName name="vwdfwe" localSheetId="15" hidden="1">{#N/A,#N/A,FALSE,"ALM-ASISC"}</definedName>
    <definedName name="vwdfwe" localSheetId="18" hidden="1">{#N/A,#N/A,FALSE,"ALM-ASISC"}</definedName>
    <definedName name="vwdfwe" localSheetId="19" hidden="1">{#N/A,#N/A,FALSE,"ALM-ASISC"}</definedName>
    <definedName name="vwdfwe" localSheetId="20" hidden="1">{#N/A,#N/A,FALSE,"ALM-ASISC"}</definedName>
    <definedName name="vwdfwe" localSheetId="21" hidden="1">{#N/A,#N/A,FALSE,"ALM-ASISC"}</definedName>
    <definedName name="vwdfwe" localSheetId="22" hidden="1">{#N/A,#N/A,FALSE,"ALM-ASISC"}</definedName>
    <definedName name="vwdfwe" localSheetId="23" hidden="1">{#N/A,#N/A,FALSE,"ALM-ASISC"}</definedName>
    <definedName name="vwdfwe" localSheetId="24" hidden="1">{#N/A,#N/A,FALSE,"ALM-ASISC"}</definedName>
    <definedName name="vwdfwe" localSheetId="13" hidden="1">{#N/A,#N/A,FALSE,"ALM-ASISC"}</definedName>
    <definedName name="vwdfwe" localSheetId="17" hidden="1">{#N/A,#N/A,FALSE,"ALM-ASISC"}</definedName>
    <definedName name="vwdfwe" localSheetId="16" hidden="1">{#N/A,#N/A,FALSE,"ALM-ASISC"}</definedName>
    <definedName name="vwdfwe" hidden="1">{#N/A,#N/A,FALSE,"ALM-ASISC"}</definedName>
    <definedName name="vwe" localSheetId="15" hidden="1">{#N/A,#N/A,FALSE,"ALM-ASISC"}</definedName>
    <definedName name="vwe" localSheetId="18" hidden="1">{#N/A,#N/A,FALSE,"ALM-ASISC"}</definedName>
    <definedName name="vwe" localSheetId="19" hidden="1">{#N/A,#N/A,FALSE,"ALM-ASISC"}</definedName>
    <definedName name="vwe" localSheetId="20" hidden="1">{#N/A,#N/A,FALSE,"ALM-ASISC"}</definedName>
    <definedName name="vwe" localSheetId="21" hidden="1">{#N/A,#N/A,FALSE,"ALM-ASISC"}</definedName>
    <definedName name="vwe" localSheetId="22" hidden="1">{#N/A,#N/A,FALSE,"ALM-ASISC"}</definedName>
    <definedName name="vwe" localSheetId="23" hidden="1">{#N/A,#N/A,FALSE,"ALM-ASISC"}</definedName>
    <definedName name="vwe" localSheetId="24" hidden="1">{#N/A,#N/A,FALSE,"ALM-ASISC"}</definedName>
    <definedName name="vwe" localSheetId="13" hidden="1">{#N/A,#N/A,FALSE,"ALM-ASISC"}</definedName>
    <definedName name="vwe" localSheetId="17" hidden="1">{#N/A,#N/A,FALSE,"ALM-ASISC"}</definedName>
    <definedName name="vwe" localSheetId="16" hidden="1">{#N/A,#N/A,FALSE,"ALM-ASISC"}</definedName>
    <definedName name="vwe" hidden="1">{#N/A,#N/A,FALSE,"ALM-ASISC"}</definedName>
    <definedName name="vwef" localSheetId="15" hidden="1">{#N/A,#N/A,FALSE,"ALM-ASISC"}</definedName>
    <definedName name="vwef" localSheetId="18" hidden="1">{#N/A,#N/A,FALSE,"ALM-ASISC"}</definedName>
    <definedName name="vwef" localSheetId="19" hidden="1">{#N/A,#N/A,FALSE,"ALM-ASISC"}</definedName>
    <definedName name="vwef" localSheetId="20" hidden="1">{#N/A,#N/A,FALSE,"ALM-ASISC"}</definedName>
    <definedName name="vwef" localSheetId="21" hidden="1">{#N/A,#N/A,FALSE,"ALM-ASISC"}</definedName>
    <definedName name="vwef" localSheetId="22" hidden="1">{#N/A,#N/A,FALSE,"ALM-ASISC"}</definedName>
    <definedName name="vwef" localSheetId="23" hidden="1">{#N/A,#N/A,FALSE,"ALM-ASISC"}</definedName>
    <definedName name="vwef" localSheetId="24" hidden="1">{#N/A,#N/A,FALSE,"ALM-ASISC"}</definedName>
    <definedName name="vwef" localSheetId="13" hidden="1">{#N/A,#N/A,FALSE,"ALM-ASISC"}</definedName>
    <definedName name="vwef" localSheetId="17" hidden="1">{#N/A,#N/A,FALSE,"ALM-ASISC"}</definedName>
    <definedName name="vwef" localSheetId="16" hidden="1">{#N/A,#N/A,FALSE,"ALM-ASISC"}</definedName>
    <definedName name="vwef" hidden="1">{#N/A,#N/A,FALSE,"ALM-ASISC"}</definedName>
    <definedName name="vwefg" localSheetId="15" hidden="1">{#N/A,#N/A,FALSE,"ALM-ASISC"}</definedName>
    <definedName name="vwefg" localSheetId="18" hidden="1">{#N/A,#N/A,FALSE,"ALM-ASISC"}</definedName>
    <definedName name="vwefg" localSheetId="19" hidden="1">{#N/A,#N/A,FALSE,"ALM-ASISC"}</definedName>
    <definedName name="vwefg" localSheetId="20" hidden="1">{#N/A,#N/A,FALSE,"ALM-ASISC"}</definedName>
    <definedName name="vwefg" localSheetId="21" hidden="1">{#N/A,#N/A,FALSE,"ALM-ASISC"}</definedName>
    <definedName name="vwefg" localSheetId="22" hidden="1">{#N/A,#N/A,FALSE,"ALM-ASISC"}</definedName>
    <definedName name="vwefg" localSheetId="23" hidden="1">{#N/A,#N/A,FALSE,"ALM-ASISC"}</definedName>
    <definedName name="vwefg" localSheetId="24" hidden="1">{#N/A,#N/A,FALSE,"ALM-ASISC"}</definedName>
    <definedName name="vwefg" localSheetId="13" hidden="1">{#N/A,#N/A,FALSE,"ALM-ASISC"}</definedName>
    <definedName name="vwefg" localSheetId="17" hidden="1">{#N/A,#N/A,FALSE,"ALM-ASISC"}</definedName>
    <definedName name="vwefg" localSheetId="16" hidden="1">{#N/A,#N/A,FALSE,"ALM-ASISC"}</definedName>
    <definedName name="vwefg" hidden="1">{#N/A,#N/A,FALSE,"ALM-ASISC"}</definedName>
    <definedName name="vwer" localSheetId="15" hidden="1">{#N/A,#N/A,FALSE,"ALM-ASISC"}</definedName>
    <definedName name="vwer" localSheetId="18" hidden="1">{#N/A,#N/A,FALSE,"ALM-ASISC"}</definedName>
    <definedName name="vwer" localSheetId="19" hidden="1">{#N/A,#N/A,FALSE,"ALM-ASISC"}</definedName>
    <definedName name="vwer" localSheetId="20" hidden="1">{#N/A,#N/A,FALSE,"ALM-ASISC"}</definedName>
    <definedName name="vwer" localSheetId="21" hidden="1">{#N/A,#N/A,FALSE,"ALM-ASISC"}</definedName>
    <definedName name="vwer" localSheetId="22" hidden="1">{#N/A,#N/A,FALSE,"ALM-ASISC"}</definedName>
    <definedName name="vwer" localSheetId="23" hidden="1">{#N/A,#N/A,FALSE,"ALM-ASISC"}</definedName>
    <definedName name="vwer" localSheetId="24" hidden="1">{#N/A,#N/A,FALSE,"ALM-ASISC"}</definedName>
    <definedName name="vwer" localSheetId="13" hidden="1">{#N/A,#N/A,FALSE,"ALM-ASISC"}</definedName>
    <definedName name="vwer" localSheetId="17" hidden="1">{#N/A,#N/A,FALSE,"ALM-ASISC"}</definedName>
    <definedName name="vwer" localSheetId="16" hidden="1">{#N/A,#N/A,FALSE,"ALM-ASISC"}</definedName>
    <definedName name="vwer" hidden="1">{#N/A,#N/A,FALSE,"ALM-ASISC"}</definedName>
    <definedName name="vwvw" localSheetId="15" hidden="1">{#N/A,#N/A,FALSE,"ALM-ASISC"}</definedName>
    <definedName name="vwvw" localSheetId="18" hidden="1">{#N/A,#N/A,FALSE,"ALM-ASISC"}</definedName>
    <definedName name="vwvw" localSheetId="19" hidden="1">{#N/A,#N/A,FALSE,"ALM-ASISC"}</definedName>
    <definedName name="vwvw" localSheetId="20" hidden="1">{#N/A,#N/A,FALSE,"ALM-ASISC"}</definedName>
    <definedName name="vwvw" localSheetId="21" hidden="1">{#N/A,#N/A,FALSE,"ALM-ASISC"}</definedName>
    <definedName name="vwvw" localSheetId="22" hidden="1">{#N/A,#N/A,FALSE,"ALM-ASISC"}</definedName>
    <definedName name="vwvw" localSheetId="23" hidden="1">{#N/A,#N/A,FALSE,"ALM-ASISC"}</definedName>
    <definedName name="vwvw" localSheetId="24" hidden="1">{#N/A,#N/A,FALSE,"ALM-ASISC"}</definedName>
    <definedName name="vwvw" localSheetId="13" hidden="1">{#N/A,#N/A,FALSE,"ALM-ASISC"}</definedName>
    <definedName name="vwvw" localSheetId="17" hidden="1">{#N/A,#N/A,FALSE,"ALM-ASISC"}</definedName>
    <definedName name="vwvw" localSheetId="16" hidden="1">{#N/A,#N/A,FALSE,"ALM-ASISC"}</definedName>
    <definedName name="vwvw" hidden="1">{#N/A,#N/A,FALSE,"ALM-ASISC"}</definedName>
    <definedName name="VYWL" localSheetId="15" hidden="1">{#N/A,#N/A,FALSE,"전력간선"}</definedName>
    <definedName name="VYWL" localSheetId="18" hidden="1">{#N/A,#N/A,FALSE,"전력간선"}</definedName>
    <definedName name="VYWL" localSheetId="19" hidden="1">{#N/A,#N/A,FALSE,"전력간선"}</definedName>
    <definedName name="VYWL" localSheetId="20" hidden="1">{#N/A,#N/A,FALSE,"전력간선"}</definedName>
    <definedName name="VYWL" localSheetId="21" hidden="1">{#N/A,#N/A,FALSE,"전력간선"}</definedName>
    <definedName name="VYWL" localSheetId="22" hidden="1">{#N/A,#N/A,FALSE,"전력간선"}</definedName>
    <definedName name="VYWL" localSheetId="23" hidden="1">{#N/A,#N/A,FALSE,"전력간선"}</definedName>
    <definedName name="VYWL" localSheetId="24" hidden="1">{#N/A,#N/A,FALSE,"전력간선"}</definedName>
    <definedName name="VYWL" localSheetId="13" hidden="1">{#N/A,#N/A,FALSE,"전력간선"}</definedName>
    <definedName name="VYWL" localSheetId="17" hidden="1">{#N/A,#N/A,FALSE,"전력간선"}</definedName>
    <definedName name="VYWL" localSheetId="16" hidden="1">{#N/A,#N/A,FALSE,"전력간선"}</definedName>
    <definedName name="VYWL" hidden="1">{#N/A,#N/A,FALSE,"전력간선"}</definedName>
    <definedName name="w" localSheetId="13">#REF!</definedName>
    <definedName name="W">#REF!</definedName>
    <definedName name="wd" localSheetId="15" hidden="1">{#N/A,#N/A,FALSE,"ALM-ASISC"}</definedName>
    <definedName name="wd" localSheetId="18" hidden="1">{#N/A,#N/A,FALSE,"ALM-ASISC"}</definedName>
    <definedName name="wd" localSheetId="19" hidden="1">{#N/A,#N/A,FALSE,"ALM-ASISC"}</definedName>
    <definedName name="wd" localSheetId="20" hidden="1">{#N/A,#N/A,FALSE,"ALM-ASISC"}</definedName>
    <definedName name="wd" localSheetId="21" hidden="1">{#N/A,#N/A,FALSE,"ALM-ASISC"}</definedName>
    <definedName name="wd" localSheetId="22" hidden="1">{#N/A,#N/A,FALSE,"ALM-ASISC"}</definedName>
    <definedName name="wd" localSheetId="23" hidden="1">{#N/A,#N/A,FALSE,"ALM-ASISC"}</definedName>
    <definedName name="wd" localSheetId="24" hidden="1">{#N/A,#N/A,FALSE,"ALM-ASISC"}</definedName>
    <definedName name="wd" localSheetId="13" hidden="1">{#N/A,#N/A,FALSE,"ALM-ASISC"}</definedName>
    <definedName name="wd" localSheetId="17" hidden="1">{#N/A,#N/A,FALSE,"ALM-ASISC"}</definedName>
    <definedName name="wd" localSheetId="16" hidden="1">{#N/A,#N/A,FALSE,"ALM-ASISC"}</definedName>
    <definedName name="wd" hidden="1">{#N/A,#N/A,FALSE,"ALM-ASISC"}</definedName>
    <definedName name="WE" localSheetId="13">#REF!</definedName>
    <definedName name="WE">#REF!</definedName>
    <definedName name="WEARF" localSheetId="15" hidden="1">{#N/A,#N/A,TRUE,"Y생산";#N/A,#N/A,TRUE,"Y판매";#N/A,#N/A,TRUE,"Y총물량";#N/A,#N/A,TRUE,"Y능력";#N/A,#N/A,TRUE,"YKD"}</definedName>
    <definedName name="WEARF" localSheetId="18" hidden="1">{#N/A,#N/A,TRUE,"Y생산";#N/A,#N/A,TRUE,"Y판매";#N/A,#N/A,TRUE,"Y총물량";#N/A,#N/A,TRUE,"Y능력";#N/A,#N/A,TRUE,"YKD"}</definedName>
    <definedName name="WEARF" localSheetId="19" hidden="1">{#N/A,#N/A,TRUE,"Y생산";#N/A,#N/A,TRUE,"Y판매";#N/A,#N/A,TRUE,"Y총물량";#N/A,#N/A,TRUE,"Y능력";#N/A,#N/A,TRUE,"YKD"}</definedName>
    <definedName name="WEARF" localSheetId="20" hidden="1">{#N/A,#N/A,TRUE,"Y생산";#N/A,#N/A,TRUE,"Y판매";#N/A,#N/A,TRUE,"Y총물량";#N/A,#N/A,TRUE,"Y능력";#N/A,#N/A,TRUE,"YKD"}</definedName>
    <definedName name="WEARF" localSheetId="21" hidden="1">{#N/A,#N/A,TRUE,"Y생산";#N/A,#N/A,TRUE,"Y판매";#N/A,#N/A,TRUE,"Y총물량";#N/A,#N/A,TRUE,"Y능력";#N/A,#N/A,TRUE,"YKD"}</definedName>
    <definedName name="WEARF" localSheetId="22" hidden="1">{#N/A,#N/A,TRUE,"Y생산";#N/A,#N/A,TRUE,"Y판매";#N/A,#N/A,TRUE,"Y총물량";#N/A,#N/A,TRUE,"Y능력";#N/A,#N/A,TRUE,"YKD"}</definedName>
    <definedName name="WEARF" localSheetId="23" hidden="1">{#N/A,#N/A,TRUE,"Y생산";#N/A,#N/A,TRUE,"Y판매";#N/A,#N/A,TRUE,"Y총물량";#N/A,#N/A,TRUE,"Y능력";#N/A,#N/A,TRUE,"YKD"}</definedName>
    <definedName name="WEARF" localSheetId="24" hidden="1">{#N/A,#N/A,TRUE,"Y생산";#N/A,#N/A,TRUE,"Y판매";#N/A,#N/A,TRUE,"Y총물량";#N/A,#N/A,TRUE,"Y능력";#N/A,#N/A,TRUE,"YKD"}</definedName>
    <definedName name="WEARF" localSheetId="13" hidden="1">{#N/A,#N/A,TRUE,"Y생산";#N/A,#N/A,TRUE,"Y판매";#N/A,#N/A,TRUE,"Y총물량";#N/A,#N/A,TRUE,"Y능력";#N/A,#N/A,TRUE,"YKD"}</definedName>
    <definedName name="WEARF" localSheetId="17" hidden="1">{#N/A,#N/A,TRUE,"Y생산";#N/A,#N/A,TRUE,"Y판매";#N/A,#N/A,TRUE,"Y총물량";#N/A,#N/A,TRUE,"Y능력";#N/A,#N/A,TRUE,"YKD"}</definedName>
    <definedName name="WEARF" localSheetId="16" hidden="1">{#N/A,#N/A,TRUE,"Y생산";#N/A,#N/A,TRUE,"Y판매";#N/A,#N/A,TRUE,"Y총물량";#N/A,#N/A,TRUE,"Y능력";#N/A,#N/A,TRUE,"YKD"}</definedName>
    <definedName name="WEARF" hidden="1">{#N/A,#N/A,TRUE,"Y생산";#N/A,#N/A,TRUE,"Y판매";#N/A,#N/A,TRUE,"Y총물량";#N/A,#N/A,TRUE,"Y능력";#N/A,#N/A,TRUE,"YKD"}</definedName>
    <definedName name="weekday" localSheetId="13">'[42]#REF!'!#REF!,'[42]#REF!'!#REF!,'[42]#REF!'!#REF!,'[42]#REF!'!#REF!,'[42]#REF!'!#REF!</definedName>
    <definedName name="weekday">'[42]#REF!'!#REF!,'[42]#REF!'!#REF!,'[42]#REF!'!#REF!,'[42]#REF!'!#REF!,'[42]#REF!'!#REF!</definedName>
    <definedName name="weekdays_reversed" localSheetId="13">{"일요일","토요일","금요일","목요일","수요일","화요일","월요일"}</definedName>
    <definedName name="weekdays_reversed">{"일요일","토요일","금요일","목요일","수요일","화요일","월요일"}</definedName>
    <definedName name="wer"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err" localSheetId="15" hidden="1">{#N/A,#N/A,FALSE,"운반시간"}</definedName>
    <definedName name="wererr" localSheetId="11" hidden="1">{#N/A,#N/A,FALSE,"운반시간"}</definedName>
    <definedName name="wererr" localSheetId="14" hidden="1">{#N/A,#N/A,FALSE,"운반시간"}</definedName>
    <definedName name="wererr" localSheetId="18" hidden="1">{#N/A,#N/A,FALSE,"운반시간"}</definedName>
    <definedName name="wererr" localSheetId="19" hidden="1">{#N/A,#N/A,FALSE,"운반시간"}</definedName>
    <definedName name="wererr" localSheetId="20" hidden="1">{#N/A,#N/A,FALSE,"운반시간"}</definedName>
    <definedName name="wererr" localSheetId="21" hidden="1">{#N/A,#N/A,FALSE,"운반시간"}</definedName>
    <definedName name="wererr" localSheetId="22" hidden="1">{#N/A,#N/A,FALSE,"운반시간"}</definedName>
    <definedName name="wererr" localSheetId="23" hidden="1">{#N/A,#N/A,FALSE,"운반시간"}</definedName>
    <definedName name="wererr" localSheetId="24" hidden="1">{#N/A,#N/A,FALSE,"운반시간"}</definedName>
    <definedName name="wererr" localSheetId="13" hidden="1">{#N/A,#N/A,FALSE,"운반시간"}</definedName>
    <definedName name="wererr" localSheetId="17" hidden="1">{#N/A,#N/A,FALSE,"운반시간"}</definedName>
    <definedName name="wererr" localSheetId="16" hidden="1">{#N/A,#N/A,FALSE,"운반시간"}</definedName>
    <definedName name="wererr" hidden="1">{#N/A,#N/A,FALSE,"운반시간"}</definedName>
    <definedName name="werewr" localSheetId="15" hidden="1">{#N/A,#N/A,FALSE,"골재소요량";#N/A,#N/A,FALSE,"골재소요량"}</definedName>
    <definedName name="werewr" localSheetId="11" hidden="1">{#N/A,#N/A,FALSE,"골재소요량";#N/A,#N/A,FALSE,"골재소요량"}</definedName>
    <definedName name="werewr" localSheetId="14" hidden="1">{#N/A,#N/A,FALSE,"골재소요량";#N/A,#N/A,FALSE,"골재소요량"}</definedName>
    <definedName name="werewr" localSheetId="18" hidden="1">{#N/A,#N/A,FALSE,"골재소요량";#N/A,#N/A,FALSE,"골재소요량"}</definedName>
    <definedName name="werewr" localSheetId="19" hidden="1">{#N/A,#N/A,FALSE,"골재소요량";#N/A,#N/A,FALSE,"골재소요량"}</definedName>
    <definedName name="werewr" localSheetId="20" hidden="1">{#N/A,#N/A,FALSE,"골재소요량";#N/A,#N/A,FALSE,"골재소요량"}</definedName>
    <definedName name="werewr" localSheetId="21" hidden="1">{#N/A,#N/A,FALSE,"골재소요량";#N/A,#N/A,FALSE,"골재소요량"}</definedName>
    <definedName name="werewr" localSheetId="22" hidden="1">{#N/A,#N/A,FALSE,"골재소요량";#N/A,#N/A,FALSE,"골재소요량"}</definedName>
    <definedName name="werewr" localSheetId="23" hidden="1">{#N/A,#N/A,FALSE,"골재소요량";#N/A,#N/A,FALSE,"골재소요량"}</definedName>
    <definedName name="werewr" localSheetId="24" hidden="1">{#N/A,#N/A,FALSE,"골재소요량";#N/A,#N/A,FALSE,"골재소요량"}</definedName>
    <definedName name="werewr" localSheetId="13" hidden="1">{#N/A,#N/A,FALSE,"골재소요량";#N/A,#N/A,FALSE,"골재소요량"}</definedName>
    <definedName name="werewr" localSheetId="17" hidden="1">{#N/A,#N/A,FALSE,"골재소요량";#N/A,#N/A,FALSE,"골재소요량"}</definedName>
    <definedName name="werewr" localSheetId="16" hidden="1">{#N/A,#N/A,FALSE,"골재소요량";#N/A,#N/A,FALSE,"골재소요량"}</definedName>
    <definedName name="werewr" hidden="1">{#N/A,#N/A,FALSE,"골재소요량";#N/A,#N/A,FALSE,"골재소요량"}</definedName>
    <definedName name="wert"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 localSheetId="15" hidden="1">{#N/A,#N/A,FALSE,"ALM-ASISC"}</definedName>
    <definedName name="werwe" localSheetId="18" hidden="1">{#N/A,#N/A,FALSE,"ALM-ASISC"}</definedName>
    <definedName name="werwe" localSheetId="19" hidden="1">{#N/A,#N/A,FALSE,"ALM-ASISC"}</definedName>
    <definedName name="werwe" localSheetId="20" hidden="1">{#N/A,#N/A,FALSE,"ALM-ASISC"}</definedName>
    <definedName name="werwe" localSheetId="21" hidden="1">{#N/A,#N/A,FALSE,"ALM-ASISC"}</definedName>
    <definedName name="werwe" localSheetId="22" hidden="1">{#N/A,#N/A,FALSE,"ALM-ASISC"}</definedName>
    <definedName name="werwe" localSheetId="23" hidden="1">{#N/A,#N/A,FALSE,"ALM-ASISC"}</definedName>
    <definedName name="werwe" localSheetId="24" hidden="1">{#N/A,#N/A,FALSE,"ALM-ASISC"}</definedName>
    <definedName name="werwe" localSheetId="13" hidden="1">{#N/A,#N/A,FALSE,"ALM-ASISC"}</definedName>
    <definedName name="werwe" localSheetId="17" hidden="1">{#N/A,#N/A,FALSE,"ALM-ASISC"}</definedName>
    <definedName name="werwe" localSheetId="16" hidden="1">{#N/A,#N/A,FALSE,"ALM-ASISC"}</definedName>
    <definedName name="werwe" hidden="1">{#N/A,#N/A,FALSE,"ALM-ASISC"}</definedName>
    <definedName name="werwefdxvxvn" localSheetId="13">#REF!</definedName>
    <definedName name="werwefdxvxvn">#REF!</definedName>
    <definedName name="wes"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 localSheetId="15" hidden="1">#REF!</definedName>
    <definedName name="wew" localSheetId="11" hidden="1">#REF!</definedName>
    <definedName name="wew" localSheetId="14" hidden="1">#REF!</definedName>
    <definedName name="wew" localSheetId="18" hidden="1">#REF!</definedName>
    <definedName name="wew" localSheetId="19" hidden="1">#REF!</definedName>
    <definedName name="wew" localSheetId="20" hidden="1">#REF!</definedName>
    <definedName name="wew" localSheetId="21" hidden="1">#REF!</definedName>
    <definedName name="wew" localSheetId="22" hidden="1">#REF!</definedName>
    <definedName name="wew" localSheetId="23" hidden="1">#REF!</definedName>
    <definedName name="wew" localSheetId="24" hidden="1">#REF!</definedName>
    <definedName name="wew" localSheetId="13" hidden="1">#REF!</definedName>
    <definedName name="wew" localSheetId="17" hidden="1">#REF!</definedName>
    <definedName name="wew" localSheetId="16" hidden="1">#REF!</definedName>
    <definedName name="wew" hidden="1">#REF!</definedName>
    <definedName name="wh">'[51]0304 TDC'!$A$21:$IV$21</definedName>
    <definedName name="WHAT" localSheetId="13">#REF!</definedName>
    <definedName name="WHAT">#REF!</definedName>
    <definedName name="Whisky" localSheetId="13">#REF!</definedName>
    <definedName name="Whisky">#REF!</definedName>
    <definedName name="WIS수정" localSheetId="15" hidden="1">[10]금융비용!#REF!</definedName>
    <definedName name="WIS수정" localSheetId="11" hidden="1">[11]금융비용!#REF!</definedName>
    <definedName name="WIS수정" localSheetId="14" hidden="1">[11]금융비용!#REF!</definedName>
    <definedName name="WIS수정" localSheetId="18" hidden="1">[11]금융비용!#REF!</definedName>
    <definedName name="WIS수정" localSheetId="19" hidden="1">[11]금융비용!#REF!</definedName>
    <definedName name="WIS수정" localSheetId="20" hidden="1">[11]금융비용!#REF!</definedName>
    <definedName name="WIS수정" localSheetId="21" hidden="1">[11]금융비용!#REF!</definedName>
    <definedName name="WIS수정" localSheetId="22" hidden="1">[11]금융비용!#REF!</definedName>
    <definedName name="WIS수정" localSheetId="23" hidden="1">[11]금융비용!#REF!</definedName>
    <definedName name="WIS수정" localSheetId="24" hidden="1">[11]금융비용!#REF!</definedName>
    <definedName name="WIS수정" localSheetId="13" hidden="1">[11]금융비용!#REF!</definedName>
    <definedName name="WIS수정" localSheetId="17" hidden="1">[11]금융비용!#REF!</definedName>
    <definedName name="WIS수정" localSheetId="16" hidden="1">[11]금융비용!#REF!</definedName>
    <definedName name="WIS수정" hidden="1">[10]금융비용!#REF!</definedName>
    <definedName name="wk" localSheetId="13">#REF!</definedName>
    <definedName name="wk">#REF!</definedName>
    <definedName name="Wk_Sched" localSheetId="13">#REF!</definedName>
    <definedName name="Wk_Sched">#REF!</definedName>
    <definedName name="wkd" localSheetId="15" hidden="1">{#N/A,#N/A,FALSE,"3가";#N/A,#N/A,FALSE,"3나";#N/A,#N/A,FALSE,"3다"}</definedName>
    <definedName name="wkd" localSheetId="18" hidden="1">{#N/A,#N/A,FALSE,"3가";#N/A,#N/A,FALSE,"3나";#N/A,#N/A,FALSE,"3다"}</definedName>
    <definedName name="wkd" localSheetId="19" hidden="1">{#N/A,#N/A,FALSE,"3가";#N/A,#N/A,FALSE,"3나";#N/A,#N/A,FALSE,"3다"}</definedName>
    <definedName name="wkd" localSheetId="20" hidden="1">{#N/A,#N/A,FALSE,"3가";#N/A,#N/A,FALSE,"3나";#N/A,#N/A,FALSE,"3다"}</definedName>
    <definedName name="wkd" localSheetId="21" hidden="1">{#N/A,#N/A,FALSE,"3가";#N/A,#N/A,FALSE,"3나";#N/A,#N/A,FALSE,"3다"}</definedName>
    <definedName name="wkd" localSheetId="22" hidden="1">{#N/A,#N/A,FALSE,"3가";#N/A,#N/A,FALSE,"3나";#N/A,#N/A,FALSE,"3다"}</definedName>
    <definedName name="wkd" localSheetId="23" hidden="1">{#N/A,#N/A,FALSE,"3가";#N/A,#N/A,FALSE,"3나";#N/A,#N/A,FALSE,"3다"}</definedName>
    <definedName name="wkd" localSheetId="24" hidden="1">{#N/A,#N/A,FALSE,"3가";#N/A,#N/A,FALSE,"3나";#N/A,#N/A,FALSE,"3다"}</definedName>
    <definedName name="wkd" localSheetId="13" hidden="1">{#N/A,#N/A,FALSE,"3가";#N/A,#N/A,FALSE,"3나";#N/A,#N/A,FALSE,"3다"}</definedName>
    <definedName name="wkd" localSheetId="17" hidden="1">{#N/A,#N/A,FALSE,"3가";#N/A,#N/A,FALSE,"3나";#N/A,#N/A,FALSE,"3다"}</definedName>
    <definedName name="wkd" localSheetId="16" hidden="1">{#N/A,#N/A,FALSE,"3가";#N/A,#N/A,FALSE,"3나";#N/A,#N/A,FALSE,"3다"}</definedName>
    <definedName name="wkd" hidden="1">{#N/A,#N/A,FALSE,"3가";#N/A,#N/A,FALSE,"3나";#N/A,#N/A,FALSE,"3다"}</definedName>
    <definedName name="wkeljd" localSheetId="15" hidden="1">{#N/A,#N/A,FALSE,"ALM-ASISC"}</definedName>
    <definedName name="wkeljd" localSheetId="18" hidden="1">{#N/A,#N/A,FALSE,"ALM-ASISC"}</definedName>
    <definedName name="wkeljd" localSheetId="19" hidden="1">{#N/A,#N/A,FALSE,"ALM-ASISC"}</definedName>
    <definedName name="wkeljd" localSheetId="20" hidden="1">{#N/A,#N/A,FALSE,"ALM-ASISC"}</definedName>
    <definedName name="wkeljd" localSheetId="21" hidden="1">{#N/A,#N/A,FALSE,"ALM-ASISC"}</definedName>
    <definedName name="wkeljd" localSheetId="22" hidden="1">{#N/A,#N/A,FALSE,"ALM-ASISC"}</definedName>
    <definedName name="wkeljd" localSheetId="23" hidden="1">{#N/A,#N/A,FALSE,"ALM-ASISC"}</definedName>
    <definedName name="wkeljd" localSheetId="24" hidden="1">{#N/A,#N/A,FALSE,"ALM-ASISC"}</definedName>
    <definedName name="wkeljd" localSheetId="13" hidden="1">{#N/A,#N/A,FALSE,"ALM-ASISC"}</definedName>
    <definedName name="wkeljd" localSheetId="17" hidden="1">{#N/A,#N/A,FALSE,"ALM-ASISC"}</definedName>
    <definedName name="wkeljd" localSheetId="16" hidden="1">{#N/A,#N/A,FALSE,"ALM-ASISC"}</definedName>
    <definedName name="wkeljd" hidden="1">{#N/A,#N/A,FALSE,"ALM-ASISC"}</definedName>
    <definedName name="WLARevenue" localSheetId="13">#REF!</definedName>
    <definedName name="WLARevenue">#REF!</definedName>
    <definedName name="wm.조골재1" localSheetId="15" hidden="1">{#N/A,#N/A,FALSE,"조골재"}</definedName>
    <definedName name="wm.조골재1" localSheetId="11" hidden="1">{#N/A,#N/A,FALSE,"조골재"}</definedName>
    <definedName name="wm.조골재1" localSheetId="14" hidden="1">{#N/A,#N/A,FALSE,"조골재"}</definedName>
    <definedName name="wm.조골재1" localSheetId="18" hidden="1">{#N/A,#N/A,FALSE,"조골재"}</definedName>
    <definedName name="wm.조골재1" localSheetId="19" hidden="1">{#N/A,#N/A,FALSE,"조골재"}</definedName>
    <definedName name="wm.조골재1" localSheetId="20" hidden="1">{#N/A,#N/A,FALSE,"조골재"}</definedName>
    <definedName name="wm.조골재1" localSheetId="21" hidden="1">{#N/A,#N/A,FALSE,"조골재"}</definedName>
    <definedName name="wm.조골재1" localSheetId="22" hidden="1">{#N/A,#N/A,FALSE,"조골재"}</definedName>
    <definedName name="wm.조골재1" localSheetId="23" hidden="1">{#N/A,#N/A,FALSE,"조골재"}</definedName>
    <definedName name="wm.조골재1" localSheetId="24" hidden="1">{#N/A,#N/A,FALSE,"조골재"}</definedName>
    <definedName name="wm.조골재1" localSheetId="13" hidden="1">{#N/A,#N/A,FALSE,"조골재"}</definedName>
    <definedName name="wm.조골재1" localSheetId="17" hidden="1">{#N/A,#N/A,FALSE,"조골재"}</definedName>
    <definedName name="wm.조골재1" localSheetId="16" hidden="1">{#N/A,#N/A,FALSE,"조골재"}</definedName>
    <definedName name="wm.조골재1" hidden="1">{#N/A,#N/A,FALSE,"조골재"}</definedName>
    <definedName name="WON" localSheetId="13">#REF!</definedName>
    <definedName name="WON">#REF!</definedName>
    <definedName name="woogi" localSheetId="15" hidden="1">#REF!</definedName>
    <definedName name="woogi" localSheetId="24" hidden="1">#REF!</definedName>
    <definedName name="woogi" localSheetId="17" hidden="1">#REF!</definedName>
    <definedName name="woogi" hidden="1">#REF!</definedName>
    <definedName name="woogi2" localSheetId="15" hidden="1">#REF!</definedName>
    <definedName name="woogi2" localSheetId="24" hidden="1">#REF!</definedName>
    <definedName name="woogi2" localSheetId="17" hidden="1">#REF!</definedName>
    <definedName name="woogi2" hidden="1">#REF!</definedName>
    <definedName name="wqewqe" localSheetId="15" hidden="1">{#N/A,#N/A,FALSE,"ALM-ASISC"}</definedName>
    <definedName name="wqewqe" localSheetId="18" hidden="1">{#N/A,#N/A,FALSE,"ALM-ASISC"}</definedName>
    <definedName name="wqewqe" localSheetId="19" hidden="1">{#N/A,#N/A,FALSE,"ALM-ASISC"}</definedName>
    <definedName name="wqewqe" localSheetId="20" hidden="1">{#N/A,#N/A,FALSE,"ALM-ASISC"}</definedName>
    <definedName name="wqewqe" localSheetId="21" hidden="1">{#N/A,#N/A,FALSE,"ALM-ASISC"}</definedName>
    <definedName name="wqewqe" localSheetId="22" hidden="1">{#N/A,#N/A,FALSE,"ALM-ASISC"}</definedName>
    <definedName name="wqewqe" localSheetId="23" hidden="1">{#N/A,#N/A,FALSE,"ALM-ASISC"}</definedName>
    <definedName name="wqewqe" localSheetId="24" hidden="1">{#N/A,#N/A,FALSE,"ALM-ASISC"}</definedName>
    <definedName name="wqewqe" localSheetId="13" hidden="1">{#N/A,#N/A,FALSE,"ALM-ASISC"}</definedName>
    <definedName name="wqewqe" localSheetId="17" hidden="1">{#N/A,#N/A,FALSE,"ALM-ASISC"}</definedName>
    <definedName name="wqewqe" localSheetId="16" hidden="1">{#N/A,#N/A,FALSE,"ALM-ASISC"}</definedName>
    <definedName name="wqewqe" hidden="1">{#N/A,#N/A,FALSE,"ALM-ASISC"}</definedName>
    <definedName name="wqqqi" localSheetId="15" hidden="1">{#N/A,#N/A,FALSE,"전력간선"}</definedName>
    <definedName name="wqqqi" localSheetId="18" hidden="1">{#N/A,#N/A,FALSE,"전력간선"}</definedName>
    <definedName name="wqqqi" localSheetId="19" hidden="1">{#N/A,#N/A,FALSE,"전력간선"}</definedName>
    <definedName name="wqqqi" localSheetId="20" hidden="1">{#N/A,#N/A,FALSE,"전력간선"}</definedName>
    <definedName name="wqqqi" localSheetId="21" hidden="1">{#N/A,#N/A,FALSE,"전력간선"}</definedName>
    <definedName name="wqqqi" localSheetId="22" hidden="1">{#N/A,#N/A,FALSE,"전력간선"}</definedName>
    <definedName name="wqqqi" localSheetId="23" hidden="1">{#N/A,#N/A,FALSE,"전력간선"}</definedName>
    <definedName name="wqqqi" localSheetId="24" hidden="1">{#N/A,#N/A,FALSE,"전력간선"}</definedName>
    <definedName name="wqqqi" localSheetId="13" hidden="1">{#N/A,#N/A,FALSE,"전력간선"}</definedName>
    <definedName name="wqqqi" localSheetId="17" hidden="1">{#N/A,#N/A,FALSE,"전력간선"}</definedName>
    <definedName name="wqqqi" localSheetId="16" hidden="1">{#N/A,#N/A,FALSE,"전력간선"}</definedName>
    <definedName name="wqqqi" hidden="1">{#N/A,#N/A,FALSE,"전력간선"}</definedName>
    <definedName name="wqrr" localSheetId="13">#REF!</definedName>
    <definedName name="wqrr">#REF!</definedName>
    <definedName name="wqw" localSheetId="15" hidden="1">{#N/A,#N/A,FALSE,"골재소요량";#N/A,#N/A,FALSE,"골재소요량"}</definedName>
    <definedName name="wqw" localSheetId="11" hidden="1">{#N/A,#N/A,FALSE,"골재소요량";#N/A,#N/A,FALSE,"골재소요량"}</definedName>
    <definedName name="wqw" localSheetId="14" hidden="1">{#N/A,#N/A,FALSE,"골재소요량";#N/A,#N/A,FALSE,"골재소요량"}</definedName>
    <definedName name="wqw" localSheetId="18" hidden="1">{#N/A,#N/A,FALSE,"골재소요량";#N/A,#N/A,FALSE,"골재소요량"}</definedName>
    <definedName name="wqw" localSheetId="19" hidden="1">{#N/A,#N/A,FALSE,"골재소요량";#N/A,#N/A,FALSE,"골재소요량"}</definedName>
    <definedName name="wqw" localSheetId="20" hidden="1">{#N/A,#N/A,FALSE,"골재소요량";#N/A,#N/A,FALSE,"골재소요량"}</definedName>
    <definedName name="wqw" localSheetId="21" hidden="1">{#N/A,#N/A,FALSE,"골재소요량";#N/A,#N/A,FALSE,"골재소요량"}</definedName>
    <definedName name="wqw" localSheetId="22" hidden="1">{#N/A,#N/A,FALSE,"골재소요량";#N/A,#N/A,FALSE,"골재소요량"}</definedName>
    <definedName name="wqw" localSheetId="23" hidden="1">{#N/A,#N/A,FALSE,"골재소요량";#N/A,#N/A,FALSE,"골재소요량"}</definedName>
    <definedName name="wqw" localSheetId="24" hidden="1">{#N/A,#N/A,FALSE,"골재소요량";#N/A,#N/A,FALSE,"골재소요량"}</definedName>
    <definedName name="wqw" localSheetId="13" hidden="1">{#N/A,#N/A,FALSE,"골재소요량";#N/A,#N/A,FALSE,"골재소요량"}</definedName>
    <definedName name="wqw" localSheetId="17" hidden="1">{#N/A,#N/A,FALSE,"골재소요량";#N/A,#N/A,FALSE,"골재소요량"}</definedName>
    <definedName name="wqw" localSheetId="16" hidden="1">{#N/A,#N/A,FALSE,"골재소요량";#N/A,#N/A,FALSE,"골재소요량"}</definedName>
    <definedName name="wqw" hidden="1">{#N/A,#N/A,FALSE,"골재소요량";#N/A,#N/A,FALSE,"골재소요량"}</definedName>
    <definedName name="WRITE" localSheetId="15" hidden="1">{#N/A,#N/A,FALSE,"CCTV"}</definedName>
    <definedName name="WRITE" localSheetId="11" hidden="1">{#N/A,#N/A,FALSE,"CCTV"}</definedName>
    <definedName name="WRITE" localSheetId="14" hidden="1">{#N/A,#N/A,FALSE,"CCTV"}</definedName>
    <definedName name="WRITE" localSheetId="18" hidden="1">{#N/A,#N/A,FALSE,"CCTV"}</definedName>
    <definedName name="WRITE" localSheetId="19" hidden="1">{#N/A,#N/A,FALSE,"CCTV"}</definedName>
    <definedName name="WRITE" localSheetId="20" hidden="1">{#N/A,#N/A,FALSE,"CCTV"}</definedName>
    <definedName name="WRITE" localSheetId="21" hidden="1">{#N/A,#N/A,FALSE,"CCTV"}</definedName>
    <definedName name="WRITE" localSheetId="22" hidden="1">{#N/A,#N/A,FALSE,"CCTV"}</definedName>
    <definedName name="WRITE" localSheetId="23" hidden="1">{#N/A,#N/A,FALSE,"CCTV"}</definedName>
    <definedName name="WRITE" localSheetId="24" hidden="1">{#N/A,#N/A,FALSE,"CCTV"}</definedName>
    <definedName name="WRITE" localSheetId="13" hidden="1">{#N/A,#N/A,FALSE,"CCTV"}</definedName>
    <definedName name="WRITE" localSheetId="17" hidden="1">{#N/A,#N/A,FALSE,"CCTV"}</definedName>
    <definedName name="WRITE" localSheetId="16" hidden="1">{#N/A,#N/A,FALSE,"CCTV"}</definedName>
    <definedName name="WRITE" hidden="1">{#N/A,#N/A,FALSE,"CCTV"}</definedName>
    <definedName name="wrn.2번." localSheetId="15" hidden="1">{#N/A,#N/A,FALSE,"2~8번"}</definedName>
    <definedName name="wrn.2번." localSheetId="11" hidden="1">{#N/A,#N/A,FALSE,"2~8번"}</definedName>
    <definedName name="wrn.2번." localSheetId="14" hidden="1">{#N/A,#N/A,FALSE,"2~8번"}</definedName>
    <definedName name="wrn.2번." localSheetId="18" hidden="1">{#N/A,#N/A,FALSE,"2~8번"}</definedName>
    <definedName name="wrn.2번." localSheetId="19" hidden="1">{#N/A,#N/A,FALSE,"2~8번"}</definedName>
    <definedName name="wrn.2번." localSheetId="20" hidden="1">{#N/A,#N/A,FALSE,"2~8번"}</definedName>
    <definedName name="wrn.2번." localSheetId="21" hidden="1">{#N/A,#N/A,FALSE,"2~8번"}</definedName>
    <definedName name="wrn.2번." localSheetId="22" hidden="1">{#N/A,#N/A,FALSE,"2~8번"}</definedName>
    <definedName name="wrn.2번." localSheetId="23" hidden="1">{#N/A,#N/A,FALSE,"2~8번"}</definedName>
    <definedName name="wrn.2번." localSheetId="24" hidden="1">{#N/A,#N/A,FALSE,"2~8번"}</definedName>
    <definedName name="wrn.2번." localSheetId="13" hidden="1">{#N/A,#N/A,FALSE,"2~8번"}</definedName>
    <definedName name="wrn.2번." localSheetId="17" hidden="1">{#N/A,#N/A,FALSE,"2~8번"}</definedName>
    <definedName name="wrn.2번." localSheetId="16" hidden="1">{#N/A,#N/A,FALSE,"2~8번"}</definedName>
    <definedName name="wrn.2번." hidden="1">{#N/A,#N/A,FALSE,"2~8번"}</definedName>
    <definedName name="wrn.345." localSheetId="15" hidden="1">{#N/A,#N/A,FALSE,"96 3월물량표";#N/A,#N/A,FALSE,"96 4월물량표";#N/A,#N/A,FALSE,"96 5월물량표"}</definedName>
    <definedName name="wrn.345." localSheetId="18" hidden="1">{#N/A,#N/A,FALSE,"96 3월물량표";#N/A,#N/A,FALSE,"96 4월물량표";#N/A,#N/A,FALSE,"96 5월물량표"}</definedName>
    <definedName name="wrn.345." localSheetId="19" hidden="1">{#N/A,#N/A,FALSE,"96 3월물량표";#N/A,#N/A,FALSE,"96 4월물량표";#N/A,#N/A,FALSE,"96 5월물량표"}</definedName>
    <definedName name="wrn.345." localSheetId="20" hidden="1">{#N/A,#N/A,FALSE,"96 3월물량표";#N/A,#N/A,FALSE,"96 4월물량표";#N/A,#N/A,FALSE,"96 5월물량표"}</definedName>
    <definedName name="wrn.345." localSheetId="21" hidden="1">{#N/A,#N/A,FALSE,"96 3월물량표";#N/A,#N/A,FALSE,"96 4월물량표";#N/A,#N/A,FALSE,"96 5월물량표"}</definedName>
    <definedName name="wrn.345." localSheetId="22" hidden="1">{#N/A,#N/A,FALSE,"96 3월물량표";#N/A,#N/A,FALSE,"96 4월물량표";#N/A,#N/A,FALSE,"96 5월물량표"}</definedName>
    <definedName name="wrn.345." localSheetId="23" hidden="1">{#N/A,#N/A,FALSE,"96 3월물량표";#N/A,#N/A,FALSE,"96 4월물량표";#N/A,#N/A,FALSE,"96 5월물량표"}</definedName>
    <definedName name="wrn.345." localSheetId="24" hidden="1">{#N/A,#N/A,FALSE,"96 3월물량표";#N/A,#N/A,FALSE,"96 4월물량표";#N/A,#N/A,FALSE,"96 5월물량표"}</definedName>
    <definedName name="wrn.345." localSheetId="13" hidden="1">{#N/A,#N/A,FALSE,"96 3월물량표";#N/A,#N/A,FALSE,"96 4월물량표";#N/A,#N/A,FALSE,"96 5월물량표"}</definedName>
    <definedName name="wrn.345." localSheetId="17" hidden="1">{#N/A,#N/A,FALSE,"96 3월물량표";#N/A,#N/A,FALSE,"96 4월물량표";#N/A,#N/A,FALSE,"96 5월물량표"}</definedName>
    <definedName name="wrn.345." localSheetId="16" hidden="1">{#N/A,#N/A,FALSE,"96 3월물량표";#N/A,#N/A,FALSE,"96 4월물량표";#N/A,#N/A,FALSE,"96 5월물량표"}</definedName>
    <definedName name="wrn.345." hidden="1">{#N/A,#N/A,FALSE,"96 3월물량표";#N/A,#N/A,FALSE,"96 4월물량표";#N/A,#N/A,FALSE,"96 5월물량표"}</definedName>
    <definedName name="wrn.3qnov." localSheetId="15" hidden="1">{"nov3qm",#N/A,FALSE,"BD";"nov3qsu",#N/A,FALSE,"BD"}</definedName>
    <definedName name="wrn.3qnov." localSheetId="18" hidden="1">{"nov3qm",#N/A,FALSE,"BD";"nov3qsu",#N/A,FALSE,"BD"}</definedName>
    <definedName name="wrn.3qnov." localSheetId="19" hidden="1">{"nov3qm",#N/A,FALSE,"BD";"nov3qsu",#N/A,FALSE,"BD"}</definedName>
    <definedName name="wrn.3qnov." localSheetId="20" hidden="1">{"nov3qm",#N/A,FALSE,"BD";"nov3qsu",#N/A,FALSE,"BD"}</definedName>
    <definedName name="wrn.3qnov." localSheetId="21" hidden="1">{"nov3qm",#N/A,FALSE,"BD";"nov3qsu",#N/A,FALSE,"BD"}</definedName>
    <definedName name="wrn.3qnov." localSheetId="22" hidden="1">{"nov3qm",#N/A,FALSE,"BD";"nov3qsu",#N/A,FALSE,"BD"}</definedName>
    <definedName name="wrn.3qnov." localSheetId="23" hidden="1">{"nov3qm",#N/A,FALSE,"BD";"nov3qsu",#N/A,FALSE,"BD"}</definedName>
    <definedName name="wrn.3qnov." localSheetId="24" hidden="1">{"nov3qm",#N/A,FALSE,"BD";"nov3qsu",#N/A,FALSE,"BD"}</definedName>
    <definedName name="wrn.3qnov." localSheetId="13" hidden="1">{"nov3qm",#N/A,FALSE,"BD";"nov3qsu",#N/A,FALSE,"BD"}</definedName>
    <definedName name="wrn.3qnov." localSheetId="17" hidden="1">{"nov3qm",#N/A,FALSE,"BD";"nov3qsu",#N/A,FALSE,"BD"}</definedName>
    <definedName name="wrn.3qnov." localSheetId="16" hidden="1">{"nov3qm",#N/A,FALSE,"BD";"nov3qsu",#N/A,FALSE,"BD"}</definedName>
    <definedName name="wrn.3qnov." hidden="1">{"nov3qm",#N/A,FALSE,"BD";"nov3qsu",#N/A,FALSE,"BD"}</definedName>
    <definedName name="wrn.97년._.투자계획." localSheetId="15" hidden="1">{#N/A,#N/A,FALSE,"97년 투자계획 세부내역 "}</definedName>
    <definedName name="wrn.97년._.투자계획." localSheetId="18" hidden="1">{#N/A,#N/A,FALSE,"97년 투자계획 세부내역 "}</definedName>
    <definedName name="wrn.97년._.투자계획." localSheetId="19" hidden="1">{#N/A,#N/A,FALSE,"97년 투자계획 세부내역 "}</definedName>
    <definedName name="wrn.97년._.투자계획." localSheetId="20" hidden="1">{#N/A,#N/A,FALSE,"97년 투자계획 세부내역 "}</definedName>
    <definedName name="wrn.97년._.투자계획." localSheetId="21" hidden="1">{#N/A,#N/A,FALSE,"97년 투자계획 세부내역 "}</definedName>
    <definedName name="wrn.97년._.투자계획." localSheetId="22" hidden="1">{#N/A,#N/A,FALSE,"97년 투자계획 세부내역 "}</definedName>
    <definedName name="wrn.97년._.투자계획." localSheetId="23" hidden="1">{#N/A,#N/A,FALSE,"97년 투자계획 세부내역 "}</definedName>
    <definedName name="wrn.97년._.투자계획." localSheetId="24" hidden="1">{#N/A,#N/A,FALSE,"97년 투자계획 세부내역 "}</definedName>
    <definedName name="wrn.97년._.투자계획." localSheetId="13" hidden="1">{#N/A,#N/A,FALSE,"97년 투자계획 세부내역 "}</definedName>
    <definedName name="wrn.97년._.투자계획." localSheetId="17" hidden="1">{#N/A,#N/A,FALSE,"97년 투자계획 세부내역 "}</definedName>
    <definedName name="wrn.97년._.투자계획." localSheetId="16" hidden="1">{#N/A,#N/A,FALSE,"97년 투자계획 세부내역 "}</definedName>
    <definedName name="wrn.97년._.투자계획." hidden="1">{#N/A,#N/A,FALSE,"97년 투자계획 세부내역 "}</definedName>
    <definedName name="wrn.aaa." localSheetId="15" hidden="1">{#N/A,#N/A,FALSE,"ALM-ASISC"}</definedName>
    <definedName name="wrn.aaa." localSheetId="18" hidden="1">{#N/A,#N/A,FALSE,"ALM-ASISC"}</definedName>
    <definedName name="wrn.aaa." localSheetId="19" hidden="1">{#N/A,#N/A,FALSE,"ALM-ASISC"}</definedName>
    <definedName name="wrn.aaa." localSheetId="20" hidden="1">{#N/A,#N/A,FALSE,"ALM-ASISC"}</definedName>
    <definedName name="wrn.aaa." localSheetId="21" hidden="1">{#N/A,#N/A,FALSE,"ALM-ASISC"}</definedName>
    <definedName name="wrn.aaa." localSheetId="22" hidden="1">{#N/A,#N/A,FALSE,"ALM-ASISC"}</definedName>
    <definedName name="wrn.aaa." localSheetId="23" hidden="1">{#N/A,#N/A,FALSE,"ALM-ASISC"}</definedName>
    <definedName name="wrn.aaa." localSheetId="24" hidden="1">{#N/A,#N/A,FALSE,"ALM-ASISC"}</definedName>
    <definedName name="wrn.aaa." localSheetId="13" hidden="1">{#N/A,#N/A,FALSE,"ALM-ASISC"}</definedName>
    <definedName name="wrn.aaa." localSheetId="17" hidden="1">{#N/A,#N/A,FALSE,"ALM-ASISC"}</definedName>
    <definedName name="wrn.aaa." localSheetId="16" hidden="1">{#N/A,#N/A,FALSE,"ALM-ASISC"}</definedName>
    <definedName name="wrn.aaa." hidden="1">{#N/A,#N/A,FALSE,"ALM-ASISC"}</definedName>
    <definedName name="wrn.Affiliate._.Financials." localSheetId="13">#REF!</definedName>
    <definedName name="wrn.Affiliate._.Financials.">#REF!</definedName>
    <definedName name="wrn.Aging._.and._.Trend._.Analysis." localSheetId="15" hidden="1">{#N/A,#N/A,FALSE,"Aging Summary";#N/A,#N/A,FALSE,"Ratio Analysis";#N/A,#N/A,FALSE,"Test 120 Day Accts";#N/A,#N/A,FALSE,"Tickmarks"}</definedName>
    <definedName name="wrn.Aging._.and._.Trend._.Analysis." localSheetId="18" hidden="1">{#N/A,#N/A,FALSE,"Aging Summary";#N/A,#N/A,FALSE,"Ratio Analysis";#N/A,#N/A,FALSE,"Test 120 Day Accts";#N/A,#N/A,FALSE,"Tickmarks"}</definedName>
    <definedName name="wrn.Aging._.and._.Trend._.Analysis." localSheetId="19" hidden="1">{#N/A,#N/A,FALSE,"Aging Summary";#N/A,#N/A,FALSE,"Ratio Analysis";#N/A,#N/A,FALSE,"Test 120 Day Accts";#N/A,#N/A,FALSE,"Tickmarks"}</definedName>
    <definedName name="wrn.Aging._.and._.Trend._.Analysis." localSheetId="20" hidden="1">{#N/A,#N/A,FALSE,"Aging Summary";#N/A,#N/A,FALSE,"Ratio Analysis";#N/A,#N/A,FALSE,"Test 120 Day Accts";#N/A,#N/A,FALSE,"Tickmarks"}</definedName>
    <definedName name="wrn.Aging._.and._.Trend._.Analysis." localSheetId="21" hidden="1">{#N/A,#N/A,FALSE,"Aging Summary";#N/A,#N/A,FALSE,"Ratio Analysis";#N/A,#N/A,FALSE,"Test 120 Day Accts";#N/A,#N/A,FALSE,"Tickmarks"}</definedName>
    <definedName name="wrn.Aging._.and._.Trend._.Analysis." localSheetId="22" hidden="1">{#N/A,#N/A,FALSE,"Aging Summary";#N/A,#N/A,FALSE,"Ratio Analysis";#N/A,#N/A,FALSE,"Test 120 Day Accts";#N/A,#N/A,FALSE,"Tickmarks"}</definedName>
    <definedName name="wrn.Aging._.and._.Trend._.Analysis." localSheetId="23" hidden="1">{#N/A,#N/A,FALSE,"Aging Summary";#N/A,#N/A,FALSE,"Ratio Analysis";#N/A,#N/A,FALSE,"Test 120 Day Accts";#N/A,#N/A,FALSE,"Tickmarks"}</definedName>
    <definedName name="wrn.Aging._.and._.Trend._.Analysis." localSheetId="24" hidden="1">{#N/A,#N/A,FALSE,"Aging Summary";#N/A,#N/A,FALSE,"Ratio Analysis";#N/A,#N/A,FALSE,"Test 120 Day Accts";#N/A,#N/A,FALSE,"Tickmarks"}</definedName>
    <definedName name="wrn.Aging._.and._.Trend._.Analysis." localSheetId="13" hidden="1">{#N/A,#N/A,FALSE,"Aging Summary";#N/A,#N/A,FALSE,"Ratio Analysis";#N/A,#N/A,FALSE,"Test 120 Day Accts";#N/A,#N/A,FALSE,"Tickmarks"}</definedName>
    <definedName name="wrn.Aging._.and._.Trend._.Analysis." localSheetId="17" hidden="1">{#N/A,#N/A,FALSE,"Aging Summary";#N/A,#N/A,FALSE,"Ratio Analysis";#N/A,#N/A,FALSE,"Test 120 Day Accts";#N/A,#N/A,FALSE,"Tickmarks"}</definedName>
    <definedName name="wrn.Aging._.and._.Trend._.Analysis." localSheetId="16"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13">#REF!</definedName>
    <definedName name="wrn.all.">#REF!</definedName>
    <definedName name="wrn.AuºIAI¼a." localSheetId="15" hidden="1">{#N/A,#N/A,FALSE,"´UA";#N/A,#N/A,FALSE,"´UA";#N/A,#N/A,FALSE,"´UA";#N/A,#N/A,FALSE,"Aa";#N/A,#N/A,FALSE,"4WD"}</definedName>
    <definedName name="wrn.AuºIAI¼a." localSheetId="18" hidden="1">{#N/A,#N/A,FALSE,"´UA";#N/A,#N/A,FALSE,"´UA";#N/A,#N/A,FALSE,"´UA";#N/A,#N/A,FALSE,"Aa";#N/A,#N/A,FALSE,"4WD"}</definedName>
    <definedName name="wrn.AuºIAI¼a." localSheetId="19" hidden="1">{#N/A,#N/A,FALSE,"´UA";#N/A,#N/A,FALSE,"´UA";#N/A,#N/A,FALSE,"´UA";#N/A,#N/A,FALSE,"Aa";#N/A,#N/A,FALSE,"4WD"}</definedName>
    <definedName name="wrn.AuºIAI¼a." localSheetId="20" hidden="1">{#N/A,#N/A,FALSE,"´UA";#N/A,#N/A,FALSE,"´UA";#N/A,#N/A,FALSE,"´UA";#N/A,#N/A,FALSE,"Aa";#N/A,#N/A,FALSE,"4WD"}</definedName>
    <definedName name="wrn.AuºIAI¼a." localSheetId="21" hidden="1">{#N/A,#N/A,FALSE,"´UA";#N/A,#N/A,FALSE,"´UA";#N/A,#N/A,FALSE,"´UA";#N/A,#N/A,FALSE,"Aa";#N/A,#N/A,FALSE,"4WD"}</definedName>
    <definedName name="wrn.AuºIAI¼a." localSheetId="22" hidden="1">{#N/A,#N/A,FALSE,"´UA";#N/A,#N/A,FALSE,"´UA";#N/A,#N/A,FALSE,"´UA";#N/A,#N/A,FALSE,"Aa";#N/A,#N/A,FALSE,"4WD"}</definedName>
    <definedName name="wrn.AuºIAI¼a." localSheetId="23" hidden="1">{#N/A,#N/A,FALSE,"´UA";#N/A,#N/A,FALSE,"´UA";#N/A,#N/A,FALSE,"´UA";#N/A,#N/A,FALSE,"Aa";#N/A,#N/A,FALSE,"4WD"}</definedName>
    <definedName name="wrn.AuºIAI¼a." localSheetId="24" hidden="1">{#N/A,#N/A,FALSE,"´UA";#N/A,#N/A,FALSE,"´UA";#N/A,#N/A,FALSE,"´UA";#N/A,#N/A,FALSE,"Aa";#N/A,#N/A,FALSE,"4WD"}</definedName>
    <definedName name="wrn.AuºIAI¼a." localSheetId="13" hidden="1">{#N/A,#N/A,FALSE,"´UA";#N/A,#N/A,FALSE,"´UA";#N/A,#N/A,FALSE,"´UA";#N/A,#N/A,FALSE,"Aa";#N/A,#N/A,FALSE,"4WD"}</definedName>
    <definedName name="wrn.AuºIAI¼a." localSheetId="17" hidden="1">{#N/A,#N/A,FALSE,"´UA";#N/A,#N/A,FALSE,"´UA";#N/A,#N/A,FALSE,"´UA";#N/A,#N/A,FALSE,"Aa";#N/A,#N/A,FALSE,"4WD"}</definedName>
    <definedName name="wrn.AuºIAI¼a." localSheetId="16" hidden="1">{#N/A,#N/A,FALSE,"´UA";#N/A,#N/A,FALSE,"´UA";#N/A,#N/A,FALSE,"´UA";#N/A,#N/A,FALSE,"Aa";#N/A,#N/A,FALSE,"4WD"}</definedName>
    <definedName name="wrn.AuºIAI¼a." hidden="1">{#N/A,#N/A,FALSE,"´UA";#N/A,#N/A,FALSE,"´UA";#N/A,#N/A,FALSE,"´UA";#N/A,#N/A,FALSE,"Aa";#N/A,#N/A,FALSE,"4WD"}</definedName>
    <definedName name="wrn.AU가공." localSheetId="15"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8"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9"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2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2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2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23"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24"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3"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7"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6"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M." localSheetId="15" hidden="1">{#N/A,#N/A,FALSE,"CCTV"}</definedName>
    <definedName name="wrn.BM." localSheetId="11" hidden="1">{#N/A,#N/A,FALSE,"CCTV"}</definedName>
    <definedName name="wrn.BM." localSheetId="14" hidden="1">{#N/A,#N/A,FALSE,"CCTV"}</definedName>
    <definedName name="wrn.BM." localSheetId="18" hidden="1">{#N/A,#N/A,FALSE,"CCTV"}</definedName>
    <definedName name="wrn.BM." localSheetId="19" hidden="1">{#N/A,#N/A,FALSE,"CCTV"}</definedName>
    <definedName name="wrn.BM." localSheetId="20" hidden="1">{#N/A,#N/A,FALSE,"CCTV"}</definedName>
    <definedName name="wrn.BM." localSheetId="21" hidden="1">{#N/A,#N/A,FALSE,"CCTV"}</definedName>
    <definedName name="wrn.BM." localSheetId="22" hidden="1">{#N/A,#N/A,FALSE,"CCTV"}</definedName>
    <definedName name="wrn.BM." localSheetId="23" hidden="1">{#N/A,#N/A,FALSE,"CCTV"}</definedName>
    <definedName name="wrn.BM." localSheetId="24" hidden="1">{#N/A,#N/A,FALSE,"CCTV"}</definedName>
    <definedName name="wrn.BM." localSheetId="13" hidden="1">{#N/A,#N/A,FALSE,"CCTV"}</definedName>
    <definedName name="wrn.BM." localSheetId="17" hidden="1">{#N/A,#N/A,FALSE,"CCTV"}</definedName>
    <definedName name="wrn.BM." localSheetId="16" hidden="1">{#N/A,#N/A,FALSE,"CCTV"}</definedName>
    <definedName name="wrn.BM." hidden="1">{#N/A,#N/A,FALSE,"CCTV"}</definedName>
    <definedName name="wrn.chi._.tiÆt." localSheetId="15" hidden="1">{#N/A,#N/A,FALSE,"Chi tiÆt"}</definedName>
    <definedName name="wrn.chi._.tiÆt." localSheetId="18" hidden="1">{#N/A,#N/A,FALSE,"Chi tiÆt"}</definedName>
    <definedName name="wrn.chi._.tiÆt." localSheetId="19" hidden="1">{#N/A,#N/A,FALSE,"Chi tiÆt"}</definedName>
    <definedName name="wrn.chi._.tiÆt." localSheetId="20" hidden="1">{#N/A,#N/A,FALSE,"Chi tiÆt"}</definedName>
    <definedName name="wrn.chi._.tiÆt." localSheetId="21" hidden="1">{#N/A,#N/A,FALSE,"Chi tiÆt"}</definedName>
    <definedName name="wrn.chi._.tiÆt." localSheetId="22" hidden="1">{#N/A,#N/A,FALSE,"Chi tiÆt"}</definedName>
    <definedName name="wrn.chi._.tiÆt." localSheetId="23" hidden="1">{#N/A,#N/A,FALSE,"Chi tiÆt"}</definedName>
    <definedName name="wrn.chi._.tiÆt." localSheetId="24" hidden="1">{#N/A,#N/A,FALSE,"Chi tiÆt"}</definedName>
    <definedName name="wrn.chi._.tiÆt." localSheetId="13" hidden="1">{#N/A,#N/A,FALSE,"Chi tiÆt"}</definedName>
    <definedName name="wrn.chi._.tiÆt." localSheetId="17" hidden="1">{#N/A,#N/A,FALSE,"Chi tiÆt"}</definedName>
    <definedName name="wrn.chi._.tiÆt." localSheetId="16" hidden="1">{#N/A,#N/A,FALSE,"Chi tiÆt"}</definedName>
    <definedName name="wrn.chi._.tiÆt." hidden="1">{#N/A,#N/A,FALSE,"Chi tiÆt"}</definedName>
    <definedName name="wrn.DACOM._.광전송장치._.투찰가._.검토." localSheetId="15" hidden="1">{#N/A,#N/A,FALSE,"DAOCM 2차 검토"}</definedName>
    <definedName name="wrn.DACOM._.광전송장치._.투찰가._.검토." localSheetId="18" hidden="1">{#N/A,#N/A,FALSE,"DAOCM 2차 검토"}</definedName>
    <definedName name="wrn.DACOM._.광전송장치._.투찰가._.검토." localSheetId="19" hidden="1">{#N/A,#N/A,FALSE,"DAOCM 2차 검토"}</definedName>
    <definedName name="wrn.DACOM._.광전송장치._.투찰가._.검토." localSheetId="20" hidden="1">{#N/A,#N/A,FALSE,"DAOCM 2차 검토"}</definedName>
    <definedName name="wrn.DACOM._.광전송장치._.투찰가._.검토." localSheetId="21" hidden="1">{#N/A,#N/A,FALSE,"DAOCM 2차 검토"}</definedName>
    <definedName name="wrn.DACOM._.광전송장치._.투찰가._.검토." localSheetId="22" hidden="1">{#N/A,#N/A,FALSE,"DAOCM 2차 검토"}</definedName>
    <definedName name="wrn.DACOM._.광전송장치._.투찰가._.검토." localSheetId="23" hidden="1">{#N/A,#N/A,FALSE,"DAOCM 2차 검토"}</definedName>
    <definedName name="wrn.DACOM._.광전송장치._.투찰가._.검토." localSheetId="24" hidden="1">{#N/A,#N/A,FALSE,"DAOCM 2차 검토"}</definedName>
    <definedName name="wrn.DACOM._.광전송장치._.투찰가._.검토." localSheetId="13" hidden="1">{#N/A,#N/A,FALSE,"DAOCM 2차 검토"}</definedName>
    <definedName name="wrn.DACOM._.광전송장치._.투찰가._.검토." localSheetId="17" hidden="1">{#N/A,#N/A,FALSE,"DAOCM 2차 검토"}</definedName>
    <definedName name="wrn.DACOM._.광전송장치._.투찰가._.검토." localSheetId="16" hidden="1">{#N/A,#N/A,FALSE,"DAOCM 2차 검토"}</definedName>
    <definedName name="wrn.DACOM._.광전송장치._.투찰가._.검토." hidden="1">{#N/A,#N/A,FALSE,"DAOCM 2차 검토"}</definedName>
    <definedName name="wrn.dcf." localSheetId="15" hidden="1">{"mgmt forecast",#N/A,FALSE,"Mgmt Forecast";"dcf table",#N/A,FALSE,"Mgmt Forecast";"sensitivity",#N/A,FALSE,"Mgmt Forecast";"table inputs",#N/A,FALSE,"Mgmt Forecast";"calculations",#N/A,FALSE,"Mgmt Forecast"}</definedName>
    <definedName name="wrn.dcf." localSheetId="18" hidden="1">{"mgmt forecast",#N/A,FALSE,"Mgmt Forecast";"dcf table",#N/A,FALSE,"Mgmt Forecast";"sensitivity",#N/A,FALSE,"Mgmt Forecast";"table inputs",#N/A,FALSE,"Mgmt Forecast";"calculations",#N/A,FALSE,"Mgmt Forecast"}</definedName>
    <definedName name="wrn.dcf." localSheetId="19" hidden="1">{"mgmt forecast",#N/A,FALSE,"Mgmt Forecast";"dcf table",#N/A,FALSE,"Mgmt Forecast";"sensitivity",#N/A,FALSE,"Mgmt Forecast";"table inputs",#N/A,FALSE,"Mgmt Forecast";"calculations",#N/A,FALSE,"Mgmt Forecast"}</definedName>
    <definedName name="wrn.dcf." localSheetId="20" hidden="1">{"mgmt forecast",#N/A,FALSE,"Mgmt Forecast";"dcf table",#N/A,FALSE,"Mgmt Forecast";"sensitivity",#N/A,FALSE,"Mgmt Forecast";"table inputs",#N/A,FALSE,"Mgmt Forecast";"calculations",#N/A,FALSE,"Mgmt Forecast"}</definedName>
    <definedName name="wrn.dcf." localSheetId="21" hidden="1">{"mgmt forecast",#N/A,FALSE,"Mgmt Forecast";"dcf table",#N/A,FALSE,"Mgmt Forecast";"sensitivity",#N/A,FALSE,"Mgmt Forecast";"table inputs",#N/A,FALSE,"Mgmt Forecast";"calculations",#N/A,FALSE,"Mgmt Forecast"}</definedName>
    <definedName name="wrn.dcf." localSheetId="22" hidden="1">{"mgmt forecast",#N/A,FALSE,"Mgmt Forecast";"dcf table",#N/A,FALSE,"Mgmt Forecast";"sensitivity",#N/A,FALSE,"Mgmt Forecast";"table inputs",#N/A,FALSE,"Mgmt Forecast";"calculations",#N/A,FALSE,"Mgmt Forecast"}</definedName>
    <definedName name="wrn.dcf." localSheetId="23" hidden="1">{"mgmt forecast",#N/A,FALSE,"Mgmt Forecast";"dcf table",#N/A,FALSE,"Mgmt Forecast";"sensitivity",#N/A,FALSE,"Mgmt Forecast";"table inputs",#N/A,FALSE,"Mgmt Forecast";"calculations",#N/A,FALSE,"Mgmt Forecast"}</definedName>
    <definedName name="wrn.dcf." localSheetId="24" hidden="1">{"mgmt forecast",#N/A,FALSE,"Mgmt Forecast";"dcf table",#N/A,FALSE,"Mgmt Forecast";"sensitivity",#N/A,FALSE,"Mgmt Forecast";"table inputs",#N/A,FALSE,"Mgmt Forecast";"calculations",#N/A,FALSE,"Mgmt Forecast"}</definedName>
    <definedName name="wrn.dcf." localSheetId="13" hidden="1">{"mgmt forecast",#N/A,FALSE,"Mgmt Forecast";"dcf table",#N/A,FALSE,"Mgmt Forecast";"sensitivity",#N/A,FALSE,"Mgmt Forecast";"table inputs",#N/A,FALSE,"Mgmt Forecast";"calculations",#N/A,FALSE,"Mgmt Forecast"}</definedName>
    <definedName name="wrn.dcf." localSheetId="17" hidden="1">{"mgmt forecast",#N/A,FALSE,"Mgmt Forecast";"dcf table",#N/A,FALSE,"Mgmt Forecast";"sensitivity",#N/A,FALSE,"Mgmt Forecast";"table inputs",#N/A,FALSE,"Mgmt Forecast";"calculations",#N/A,FALSE,"Mgmt Forecast"}</definedName>
    <definedName name="wrn.dcf." localSheetId="16"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Executive._.package." localSheetId="13">#REF!</definedName>
    <definedName name="wrn.Executive._.package.">#REF!</definedName>
    <definedName name="wrn.Fuhpark." localSheetId="15" hidden="1">{#N/A,#N/A,FALSE,"Tabelle3"}</definedName>
    <definedName name="wrn.Fuhpark." localSheetId="18" hidden="1">{#N/A,#N/A,FALSE,"Tabelle3"}</definedName>
    <definedName name="wrn.Fuhpark." localSheetId="19" hidden="1">{#N/A,#N/A,FALSE,"Tabelle3"}</definedName>
    <definedName name="wrn.Fuhpark." localSheetId="20" hidden="1">{#N/A,#N/A,FALSE,"Tabelle3"}</definedName>
    <definedName name="wrn.Fuhpark." localSheetId="21" hidden="1">{#N/A,#N/A,FALSE,"Tabelle3"}</definedName>
    <definedName name="wrn.Fuhpark." localSheetId="22" hidden="1">{#N/A,#N/A,FALSE,"Tabelle3"}</definedName>
    <definedName name="wrn.Fuhpark." localSheetId="23" hidden="1">{#N/A,#N/A,FALSE,"Tabelle3"}</definedName>
    <definedName name="wrn.Fuhpark." localSheetId="24" hidden="1">{#N/A,#N/A,FALSE,"Tabelle3"}</definedName>
    <definedName name="wrn.Fuhpark." localSheetId="13" hidden="1">{#N/A,#N/A,FALSE,"Tabelle3"}</definedName>
    <definedName name="wrn.Fuhpark." localSheetId="17" hidden="1">{#N/A,#N/A,FALSE,"Tabelle3"}</definedName>
    <definedName name="wrn.Fuhpark." localSheetId="16" hidden="1">{#N/A,#N/A,FALSE,"Tabelle3"}</definedName>
    <definedName name="wrn.Fuhpark." hidden="1">{#N/A,#N/A,FALSE,"Tabelle3"}</definedName>
    <definedName name="wrn.jck94TAXRETURN." localSheetId="1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1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19"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2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2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2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2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2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1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17"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1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nov2q." localSheetId="15" hidden="1">{"nov2qm",#N/A,FALSE,"BD";"nov2qsu",#N/A,FALSE,"BD"}</definedName>
    <definedName name="wrn.nov2q." localSheetId="18" hidden="1">{"nov2qm",#N/A,FALSE,"BD";"nov2qsu",#N/A,FALSE,"BD"}</definedName>
    <definedName name="wrn.nov2q." localSheetId="19" hidden="1">{"nov2qm",#N/A,FALSE,"BD";"nov2qsu",#N/A,FALSE,"BD"}</definedName>
    <definedName name="wrn.nov2q." localSheetId="20" hidden="1">{"nov2qm",#N/A,FALSE,"BD";"nov2qsu",#N/A,FALSE,"BD"}</definedName>
    <definedName name="wrn.nov2q." localSheetId="21" hidden="1">{"nov2qm",#N/A,FALSE,"BD";"nov2qsu",#N/A,FALSE,"BD"}</definedName>
    <definedName name="wrn.nov2q." localSheetId="22" hidden="1">{"nov2qm",#N/A,FALSE,"BD";"nov2qsu",#N/A,FALSE,"BD"}</definedName>
    <definedName name="wrn.nov2q." localSheetId="23" hidden="1">{"nov2qm",#N/A,FALSE,"BD";"nov2qsu",#N/A,FALSE,"BD"}</definedName>
    <definedName name="wrn.nov2q." localSheetId="24" hidden="1">{"nov2qm",#N/A,FALSE,"BD";"nov2qsu",#N/A,FALSE,"BD"}</definedName>
    <definedName name="wrn.nov2q." localSheetId="13" hidden="1">{"nov2qm",#N/A,FALSE,"BD";"nov2qsu",#N/A,FALSE,"BD"}</definedName>
    <definedName name="wrn.nov2q." localSheetId="17" hidden="1">{"nov2qm",#N/A,FALSE,"BD";"nov2qsu",#N/A,FALSE,"BD"}</definedName>
    <definedName name="wrn.nov2q." localSheetId="16" hidden="1">{"nov2qm",#N/A,FALSE,"BD";"nov2qsu",#N/A,FALSE,"BD"}</definedName>
    <definedName name="wrn.nov2q." hidden="1">{"nov2qm",#N/A,FALSE,"BD";"nov2qsu",#N/A,FALSE,"BD"}</definedName>
    <definedName name="wrn.novTY." localSheetId="15" hidden="1">{"novTYm",#N/A,FALSE,"BD";"novTYsu",#N/A,FALSE,"BD"}</definedName>
    <definedName name="wrn.novTY." localSheetId="18" hidden="1">{"novTYm",#N/A,FALSE,"BD";"novTYsu",#N/A,FALSE,"BD"}</definedName>
    <definedName name="wrn.novTY." localSheetId="19" hidden="1">{"novTYm",#N/A,FALSE,"BD";"novTYsu",#N/A,FALSE,"BD"}</definedName>
    <definedName name="wrn.novTY." localSheetId="20" hidden="1">{"novTYm",#N/A,FALSE,"BD";"novTYsu",#N/A,FALSE,"BD"}</definedName>
    <definedName name="wrn.novTY." localSheetId="21" hidden="1">{"novTYm",#N/A,FALSE,"BD";"novTYsu",#N/A,FALSE,"BD"}</definedName>
    <definedName name="wrn.novTY." localSheetId="22" hidden="1">{"novTYm",#N/A,FALSE,"BD";"novTYsu",#N/A,FALSE,"BD"}</definedName>
    <definedName name="wrn.novTY." localSheetId="23" hidden="1">{"novTYm",#N/A,FALSE,"BD";"novTYsu",#N/A,FALSE,"BD"}</definedName>
    <definedName name="wrn.novTY." localSheetId="24" hidden="1">{"novTYm",#N/A,FALSE,"BD";"novTYsu",#N/A,FALSE,"BD"}</definedName>
    <definedName name="wrn.novTY." localSheetId="13" hidden="1">{"novTYm",#N/A,FALSE,"BD";"novTYsu",#N/A,FALSE,"BD"}</definedName>
    <definedName name="wrn.novTY." localSheetId="17" hidden="1">{"novTYm",#N/A,FALSE,"BD";"novTYsu",#N/A,FALSE,"BD"}</definedName>
    <definedName name="wrn.novTY." localSheetId="16" hidden="1">{"novTYm",#N/A,FALSE,"BD";"novTYsu",#N/A,FALSE,"BD"}</definedName>
    <definedName name="wrn.novTY." hidden="1">{"novTYm",#N/A,FALSE,"BD";"novTYsu",#N/A,FALSE,"BD"}</definedName>
    <definedName name="wrn.PCB원가계산." localSheetId="15" hidden="1">{#N/A,#N/A,FALSE,"P.C.B"}</definedName>
    <definedName name="wrn.PCB원가계산." localSheetId="11" hidden="1">{#N/A,#N/A,FALSE,"P.C.B"}</definedName>
    <definedName name="wrn.PCB원가계산." localSheetId="14" hidden="1">{#N/A,#N/A,FALSE,"P.C.B"}</definedName>
    <definedName name="wrn.PCB원가계산." localSheetId="18" hidden="1">{#N/A,#N/A,FALSE,"P.C.B"}</definedName>
    <definedName name="wrn.PCB원가계산." localSheetId="19" hidden="1">{#N/A,#N/A,FALSE,"P.C.B"}</definedName>
    <definedName name="wrn.PCB원가계산." localSheetId="20" hidden="1">{#N/A,#N/A,FALSE,"P.C.B"}</definedName>
    <definedName name="wrn.PCB원가계산." localSheetId="21" hidden="1">{#N/A,#N/A,FALSE,"P.C.B"}</definedName>
    <definedName name="wrn.PCB원가계산." localSheetId="22" hidden="1">{#N/A,#N/A,FALSE,"P.C.B"}</definedName>
    <definedName name="wrn.PCB원가계산." localSheetId="23" hidden="1">{#N/A,#N/A,FALSE,"P.C.B"}</definedName>
    <definedName name="wrn.PCB원가계산." localSheetId="24" hidden="1">{#N/A,#N/A,FALSE,"P.C.B"}</definedName>
    <definedName name="wrn.PCB원가계산." localSheetId="13" hidden="1">{#N/A,#N/A,FALSE,"P.C.B"}</definedName>
    <definedName name="wrn.PCB원가계산." localSheetId="17" hidden="1">{#N/A,#N/A,FALSE,"P.C.B"}</definedName>
    <definedName name="wrn.PCB원가계산." localSheetId="16" hidden="1">{#N/A,#N/A,FALSE,"P.C.B"}</definedName>
    <definedName name="wrn.PCB원가계산." hidden="1">{#N/A,#N/A,FALSE,"P.C.B"}</definedName>
    <definedName name="wrn.sop." localSheetId="15" hidden="1">{#N/A,#N/A,FALSE,"99-00"}</definedName>
    <definedName name="wrn.sop." localSheetId="18" hidden="1">{#N/A,#N/A,FALSE,"99-00"}</definedName>
    <definedName name="wrn.sop." localSheetId="19" hidden="1">{#N/A,#N/A,FALSE,"99-00"}</definedName>
    <definedName name="wrn.sop." localSheetId="20" hidden="1">{#N/A,#N/A,FALSE,"99-00"}</definedName>
    <definedName name="wrn.sop." localSheetId="21" hidden="1">{#N/A,#N/A,FALSE,"99-00"}</definedName>
    <definedName name="wrn.sop." localSheetId="22" hidden="1">{#N/A,#N/A,FALSE,"99-00"}</definedName>
    <definedName name="wrn.sop." localSheetId="23" hidden="1">{#N/A,#N/A,FALSE,"99-00"}</definedName>
    <definedName name="wrn.sop." localSheetId="24" hidden="1">{#N/A,#N/A,FALSE,"99-00"}</definedName>
    <definedName name="wrn.sop." localSheetId="13" hidden="1">{#N/A,#N/A,FALSE,"99-00"}</definedName>
    <definedName name="wrn.sop." localSheetId="17" hidden="1">{#N/A,#N/A,FALSE,"99-00"}</definedName>
    <definedName name="wrn.sop." localSheetId="16" hidden="1">{#N/A,#N/A,FALSE,"99-00"}</definedName>
    <definedName name="wrn.sop." hidden="1">{#N/A,#N/A,FALSE,"99-00"}</definedName>
    <definedName name="wrn.test." localSheetId="13">#REF!</definedName>
    <definedName name="wrn.test.">#REF!</definedName>
    <definedName name="wrn.test1." localSheetId="15" hidden="1">{#N/A,#N/A,FALSE,"명세표"}</definedName>
    <definedName name="wrn.test1." localSheetId="11" hidden="1">{#N/A,#N/A,FALSE,"명세표"}</definedName>
    <definedName name="wrn.test1." localSheetId="14" hidden="1">{#N/A,#N/A,FALSE,"명세표"}</definedName>
    <definedName name="wrn.test1." localSheetId="18" hidden="1">{#N/A,#N/A,FALSE,"명세표"}</definedName>
    <definedName name="wrn.test1." localSheetId="19" hidden="1">{#N/A,#N/A,FALSE,"명세표"}</definedName>
    <definedName name="wrn.test1." localSheetId="20" hidden="1">{#N/A,#N/A,FALSE,"명세표"}</definedName>
    <definedName name="wrn.test1." localSheetId="21" hidden="1">{#N/A,#N/A,FALSE,"명세표"}</definedName>
    <definedName name="wrn.test1." localSheetId="22" hidden="1">{#N/A,#N/A,FALSE,"명세표"}</definedName>
    <definedName name="wrn.test1." localSheetId="23" hidden="1">{#N/A,#N/A,FALSE,"명세표"}</definedName>
    <definedName name="wrn.test1." localSheetId="24" hidden="1">{#N/A,#N/A,FALSE,"명세표"}</definedName>
    <definedName name="wrn.test1." localSheetId="13" hidden="1">{#N/A,#N/A,FALSE,"명세표"}</definedName>
    <definedName name="wrn.test1." localSheetId="17" hidden="1">{#N/A,#N/A,FALSE,"명세표"}</definedName>
    <definedName name="wrn.test1." localSheetId="16" hidden="1">{#N/A,#N/A,FALSE,"명세표"}</definedName>
    <definedName name="wrn.test1." hidden="1">{#N/A,#N/A,FALSE,"명세표"}</definedName>
    <definedName name="wrn.tou구매." localSheetId="15" hidden="1">{#N/A,#N/A,FALSE,"견적대비-2"}</definedName>
    <definedName name="wrn.tou구매." localSheetId="18" hidden="1">{#N/A,#N/A,FALSE,"견적대비-2"}</definedName>
    <definedName name="wrn.tou구매." localSheetId="19" hidden="1">{#N/A,#N/A,FALSE,"견적대비-2"}</definedName>
    <definedName name="wrn.tou구매." localSheetId="20" hidden="1">{#N/A,#N/A,FALSE,"견적대비-2"}</definedName>
    <definedName name="wrn.tou구매." localSheetId="21" hidden="1">{#N/A,#N/A,FALSE,"견적대비-2"}</definedName>
    <definedName name="wrn.tou구매." localSheetId="22" hidden="1">{#N/A,#N/A,FALSE,"견적대비-2"}</definedName>
    <definedName name="wrn.tou구매." localSheetId="23" hidden="1">{#N/A,#N/A,FALSE,"견적대비-2"}</definedName>
    <definedName name="wrn.tou구매." localSheetId="24" hidden="1">{#N/A,#N/A,FALSE,"견적대비-2"}</definedName>
    <definedName name="wrn.tou구매." localSheetId="13" hidden="1">{#N/A,#N/A,FALSE,"견적대비-2"}</definedName>
    <definedName name="wrn.tou구매." localSheetId="17" hidden="1">{#N/A,#N/A,FALSE,"견적대비-2"}</definedName>
    <definedName name="wrn.tou구매." localSheetId="16" hidden="1">{#N/A,#N/A,FALSE,"견적대비-2"}</definedName>
    <definedName name="wrn.tou구매." hidden="1">{#N/A,#N/A,FALSE,"견적대비-2"}</definedName>
    <definedName name="wrn.Value._.Summaries." localSheetId="13">#REF!</definedName>
    <definedName name="wrn.Value._.Summaries.">#REF!</definedName>
    <definedName name="wrn.Y차._.종합." localSheetId="15" hidden="1">{#N/A,#N/A,TRUE,"Y생산";#N/A,#N/A,TRUE,"Y판매";#N/A,#N/A,TRUE,"Y총물량";#N/A,#N/A,TRUE,"Y능력";#N/A,#N/A,TRUE,"YKD"}</definedName>
    <definedName name="wrn.Y차._.종합." localSheetId="18" hidden="1">{#N/A,#N/A,TRUE,"Y생산";#N/A,#N/A,TRUE,"Y판매";#N/A,#N/A,TRUE,"Y총물량";#N/A,#N/A,TRUE,"Y능력";#N/A,#N/A,TRUE,"YKD"}</definedName>
    <definedName name="wrn.Y차._.종합." localSheetId="19" hidden="1">{#N/A,#N/A,TRUE,"Y생산";#N/A,#N/A,TRUE,"Y판매";#N/A,#N/A,TRUE,"Y총물량";#N/A,#N/A,TRUE,"Y능력";#N/A,#N/A,TRUE,"YKD"}</definedName>
    <definedName name="wrn.Y차._.종합." localSheetId="20" hidden="1">{#N/A,#N/A,TRUE,"Y생산";#N/A,#N/A,TRUE,"Y판매";#N/A,#N/A,TRUE,"Y총물량";#N/A,#N/A,TRUE,"Y능력";#N/A,#N/A,TRUE,"YKD"}</definedName>
    <definedName name="wrn.Y차._.종합." localSheetId="21" hidden="1">{#N/A,#N/A,TRUE,"Y생산";#N/A,#N/A,TRUE,"Y판매";#N/A,#N/A,TRUE,"Y총물량";#N/A,#N/A,TRUE,"Y능력";#N/A,#N/A,TRUE,"YKD"}</definedName>
    <definedName name="wrn.Y차._.종합." localSheetId="22" hidden="1">{#N/A,#N/A,TRUE,"Y생산";#N/A,#N/A,TRUE,"Y판매";#N/A,#N/A,TRUE,"Y총물량";#N/A,#N/A,TRUE,"Y능력";#N/A,#N/A,TRUE,"YKD"}</definedName>
    <definedName name="wrn.Y차._.종합." localSheetId="23" hidden="1">{#N/A,#N/A,TRUE,"Y생산";#N/A,#N/A,TRUE,"Y판매";#N/A,#N/A,TRUE,"Y총물량";#N/A,#N/A,TRUE,"Y능력";#N/A,#N/A,TRUE,"YKD"}</definedName>
    <definedName name="wrn.Y차._.종합." localSheetId="24" hidden="1">{#N/A,#N/A,TRUE,"Y생산";#N/A,#N/A,TRUE,"Y판매";#N/A,#N/A,TRUE,"Y총물량";#N/A,#N/A,TRUE,"Y능력";#N/A,#N/A,TRUE,"YKD"}</definedName>
    <definedName name="wrn.Y차._.종합." localSheetId="13" hidden="1">{#N/A,#N/A,TRUE,"Y생산";#N/A,#N/A,TRUE,"Y판매";#N/A,#N/A,TRUE,"Y총물량";#N/A,#N/A,TRUE,"Y능력";#N/A,#N/A,TRUE,"YKD"}</definedName>
    <definedName name="wrn.Y차._.종합." localSheetId="17" hidden="1">{#N/A,#N/A,TRUE,"Y생산";#N/A,#N/A,TRUE,"Y판매";#N/A,#N/A,TRUE,"Y총물량";#N/A,#N/A,TRUE,"Y능력";#N/A,#N/A,TRUE,"YKD"}</definedName>
    <definedName name="wrn.Y차._.종합." localSheetId="16" hidden="1">{#N/A,#N/A,TRUE,"Y생산";#N/A,#N/A,TRUE,"Y판매";#N/A,#N/A,TRUE,"Y총물량";#N/A,#N/A,TRUE,"Y능력";#N/A,#N/A,TRUE,"YKD"}</definedName>
    <definedName name="wrn.Y차._.종합." hidden="1">{#N/A,#N/A,TRUE,"Y생산";#N/A,#N/A,TRUE,"Y판매";#N/A,#N/A,TRUE,"Y총물량";#N/A,#N/A,TRUE,"Y능력";#N/A,#N/A,TRUE,"YKD"}</definedName>
    <definedName name="wrn.간단한세무조정계산서." localSheetId="1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1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19"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2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2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2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2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17"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1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설기계사업소._.상반기보고." localSheetId="15" hidden="1">{#N/A,#N/A,FALSE,"사업총괄";#N/A,#N/A,FALSE,"장비사업";#N/A,#N/A,FALSE,"철구사업";#N/A,#N/A,FALSE,"준설사업"}</definedName>
    <definedName name="wrn.건설기계사업소._.상반기보고." localSheetId="11" hidden="1">{#N/A,#N/A,FALSE,"사업총괄";#N/A,#N/A,FALSE,"장비사업";#N/A,#N/A,FALSE,"철구사업";#N/A,#N/A,FALSE,"준설사업"}</definedName>
    <definedName name="wrn.건설기계사업소._.상반기보고." localSheetId="14" hidden="1">{#N/A,#N/A,FALSE,"사업총괄";#N/A,#N/A,FALSE,"장비사업";#N/A,#N/A,FALSE,"철구사업";#N/A,#N/A,FALSE,"준설사업"}</definedName>
    <definedName name="wrn.건설기계사업소._.상반기보고." localSheetId="18" hidden="1">{#N/A,#N/A,FALSE,"사업총괄";#N/A,#N/A,FALSE,"장비사업";#N/A,#N/A,FALSE,"철구사업";#N/A,#N/A,FALSE,"준설사업"}</definedName>
    <definedName name="wrn.건설기계사업소._.상반기보고." localSheetId="19" hidden="1">{#N/A,#N/A,FALSE,"사업총괄";#N/A,#N/A,FALSE,"장비사업";#N/A,#N/A,FALSE,"철구사업";#N/A,#N/A,FALSE,"준설사업"}</definedName>
    <definedName name="wrn.건설기계사업소._.상반기보고." localSheetId="20" hidden="1">{#N/A,#N/A,FALSE,"사업총괄";#N/A,#N/A,FALSE,"장비사업";#N/A,#N/A,FALSE,"철구사업";#N/A,#N/A,FALSE,"준설사업"}</definedName>
    <definedName name="wrn.건설기계사업소._.상반기보고." localSheetId="21" hidden="1">{#N/A,#N/A,FALSE,"사업총괄";#N/A,#N/A,FALSE,"장비사업";#N/A,#N/A,FALSE,"철구사업";#N/A,#N/A,FALSE,"준설사업"}</definedName>
    <definedName name="wrn.건설기계사업소._.상반기보고." localSheetId="22" hidden="1">{#N/A,#N/A,FALSE,"사업총괄";#N/A,#N/A,FALSE,"장비사업";#N/A,#N/A,FALSE,"철구사업";#N/A,#N/A,FALSE,"준설사업"}</definedName>
    <definedName name="wrn.건설기계사업소._.상반기보고." localSheetId="23" hidden="1">{#N/A,#N/A,FALSE,"사업총괄";#N/A,#N/A,FALSE,"장비사업";#N/A,#N/A,FALSE,"철구사업";#N/A,#N/A,FALSE,"준설사업"}</definedName>
    <definedName name="wrn.건설기계사업소._.상반기보고." localSheetId="24" hidden="1">{#N/A,#N/A,FALSE,"사업총괄";#N/A,#N/A,FALSE,"장비사업";#N/A,#N/A,FALSE,"철구사업";#N/A,#N/A,FALSE,"준설사업"}</definedName>
    <definedName name="wrn.건설기계사업소._.상반기보고." localSheetId="13" hidden="1">{#N/A,#N/A,FALSE,"사업총괄";#N/A,#N/A,FALSE,"장비사업";#N/A,#N/A,FALSE,"철구사업";#N/A,#N/A,FALSE,"준설사업"}</definedName>
    <definedName name="wrn.건설기계사업소._.상반기보고." localSheetId="17" hidden="1">{#N/A,#N/A,FALSE,"사업총괄";#N/A,#N/A,FALSE,"장비사업";#N/A,#N/A,FALSE,"철구사업";#N/A,#N/A,FALSE,"준설사업"}</definedName>
    <definedName name="wrn.건설기계사업소._.상반기보고." localSheetId="16" hidden="1">{#N/A,#N/A,FALSE,"사업총괄";#N/A,#N/A,FALSE,"장비사업";#N/A,#N/A,FALSE,"철구사업";#N/A,#N/A,FALSE,"준설사업"}</definedName>
    <definedName name="wrn.건설기계사업소._.상반기보고." hidden="1">{#N/A,#N/A,FALSE,"사업총괄";#N/A,#N/A,FALSE,"장비사업";#N/A,#N/A,FALSE,"철구사업";#N/A,#N/A,FALSE,"준설사업"}</definedName>
    <definedName name="wrn.골재소요량." localSheetId="15" hidden="1">{#N/A,#N/A,FALSE,"골재소요량";#N/A,#N/A,FALSE,"골재소요량"}</definedName>
    <definedName name="wrn.골재소요량." localSheetId="11" hidden="1">{#N/A,#N/A,FALSE,"골재소요량";#N/A,#N/A,FALSE,"골재소요량"}</definedName>
    <definedName name="wrn.골재소요량." localSheetId="14" hidden="1">{#N/A,#N/A,FALSE,"골재소요량";#N/A,#N/A,FALSE,"골재소요량"}</definedName>
    <definedName name="wrn.골재소요량." localSheetId="18" hidden="1">{#N/A,#N/A,FALSE,"골재소요량";#N/A,#N/A,FALSE,"골재소요량"}</definedName>
    <definedName name="wrn.골재소요량." localSheetId="19" hidden="1">{#N/A,#N/A,FALSE,"골재소요량";#N/A,#N/A,FALSE,"골재소요량"}</definedName>
    <definedName name="wrn.골재소요량." localSheetId="20" hidden="1">{#N/A,#N/A,FALSE,"골재소요량";#N/A,#N/A,FALSE,"골재소요량"}</definedName>
    <definedName name="wrn.골재소요량." localSheetId="21" hidden="1">{#N/A,#N/A,FALSE,"골재소요량";#N/A,#N/A,FALSE,"골재소요량"}</definedName>
    <definedName name="wrn.골재소요량." localSheetId="22" hidden="1">{#N/A,#N/A,FALSE,"골재소요량";#N/A,#N/A,FALSE,"골재소요량"}</definedName>
    <definedName name="wrn.골재소요량." localSheetId="23" hidden="1">{#N/A,#N/A,FALSE,"골재소요량";#N/A,#N/A,FALSE,"골재소요량"}</definedName>
    <definedName name="wrn.골재소요량." localSheetId="24" hidden="1">{#N/A,#N/A,FALSE,"골재소요량";#N/A,#N/A,FALSE,"골재소요량"}</definedName>
    <definedName name="wrn.골재소요량." localSheetId="13" hidden="1">{#N/A,#N/A,FALSE,"골재소요량";#N/A,#N/A,FALSE,"골재소요량"}</definedName>
    <definedName name="wrn.골재소요량." localSheetId="17" hidden="1">{#N/A,#N/A,FALSE,"골재소요량";#N/A,#N/A,FALSE,"골재소요량"}</definedName>
    <definedName name="wrn.골재소요량." localSheetId="16" hidden="1">{#N/A,#N/A,FALSE,"골재소요량";#N/A,#N/A,FALSE,"골재소요량"}</definedName>
    <definedName name="wrn.골재소요량." hidden="1">{#N/A,#N/A,FALSE,"골재소요량";#N/A,#N/A,FALSE,"골재소요량"}</definedName>
    <definedName name="wrn.교대구조계산."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15" hidden="1">{#N/A,#N/A,FALSE,"전력간선"}</definedName>
    <definedName name="wrn.교육청." localSheetId="11" hidden="1">{#N/A,#N/A,FALSE,"전력간선"}</definedName>
    <definedName name="wrn.교육청." localSheetId="14" hidden="1">{#N/A,#N/A,FALSE,"전력간선"}</definedName>
    <definedName name="wrn.교육청." localSheetId="18" hidden="1">{#N/A,#N/A,FALSE,"전력간선"}</definedName>
    <definedName name="wrn.교육청." localSheetId="19" hidden="1">{#N/A,#N/A,FALSE,"전력간선"}</definedName>
    <definedName name="wrn.교육청." localSheetId="20" hidden="1">{#N/A,#N/A,FALSE,"전력간선"}</definedName>
    <definedName name="wrn.교육청." localSheetId="21" hidden="1">{#N/A,#N/A,FALSE,"전력간선"}</definedName>
    <definedName name="wrn.교육청." localSheetId="22" hidden="1">{#N/A,#N/A,FALSE,"전력간선"}</definedName>
    <definedName name="wrn.교육청." localSheetId="23" hidden="1">{#N/A,#N/A,FALSE,"전력간선"}</definedName>
    <definedName name="wrn.교육청." localSheetId="24" hidden="1">{#N/A,#N/A,FALSE,"전력간선"}</definedName>
    <definedName name="wrn.교육청." localSheetId="13" hidden="1">{#N/A,#N/A,FALSE,"전력간선"}</definedName>
    <definedName name="wrn.교육청." localSheetId="17" hidden="1">{#N/A,#N/A,FALSE,"전력간선"}</definedName>
    <definedName name="wrn.교육청." localSheetId="16" hidden="1">{#N/A,#N/A,FALSE,"전력간선"}</definedName>
    <definedName name="wrn.교육청." hidden="1">{#N/A,#N/A,FALSE,"전력간선"}</definedName>
    <definedName name="wrn.구조2." localSheetId="15" hidden="1">{#N/A,#N/A,FALSE,"구조2"}</definedName>
    <definedName name="wrn.구조2." localSheetId="11" hidden="1">{#N/A,#N/A,FALSE,"구조2"}</definedName>
    <definedName name="wrn.구조2." localSheetId="14" hidden="1">{#N/A,#N/A,FALSE,"구조2"}</definedName>
    <definedName name="wrn.구조2." localSheetId="18" hidden="1">{#N/A,#N/A,FALSE,"구조2"}</definedName>
    <definedName name="wrn.구조2." localSheetId="19" hidden="1">{#N/A,#N/A,FALSE,"구조2"}</definedName>
    <definedName name="wrn.구조2." localSheetId="20" hidden="1">{#N/A,#N/A,FALSE,"구조2"}</definedName>
    <definedName name="wrn.구조2." localSheetId="21" hidden="1">{#N/A,#N/A,FALSE,"구조2"}</definedName>
    <definedName name="wrn.구조2." localSheetId="22" hidden="1">{#N/A,#N/A,FALSE,"구조2"}</definedName>
    <definedName name="wrn.구조2." localSheetId="23" hidden="1">{#N/A,#N/A,FALSE,"구조2"}</definedName>
    <definedName name="wrn.구조2." localSheetId="24" hidden="1">{#N/A,#N/A,FALSE,"구조2"}</definedName>
    <definedName name="wrn.구조2." localSheetId="13" hidden="1">{#N/A,#N/A,FALSE,"구조2"}</definedName>
    <definedName name="wrn.구조2." localSheetId="17" hidden="1">{#N/A,#N/A,FALSE,"구조2"}</definedName>
    <definedName name="wrn.구조2." localSheetId="16" hidden="1">{#N/A,#N/A,FALSE,"구조2"}</definedName>
    <definedName name="wrn.구조2." hidden="1">{#N/A,#N/A,FALSE,"구조2"}</definedName>
    <definedName name="wrn.단가표지." localSheetId="15" hidden="1">{#N/A,#N/A,FALSE,"단가표지"}</definedName>
    <definedName name="wrn.단가표지." localSheetId="11" hidden="1">{#N/A,#N/A,FALSE,"단가표지"}</definedName>
    <definedName name="wrn.단가표지." localSheetId="14" hidden="1">{#N/A,#N/A,FALSE,"단가표지"}</definedName>
    <definedName name="wrn.단가표지." localSheetId="18" hidden="1">{#N/A,#N/A,FALSE,"단가표지"}</definedName>
    <definedName name="wrn.단가표지." localSheetId="19" hidden="1">{#N/A,#N/A,FALSE,"단가표지"}</definedName>
    <definedName name="wrn.단가표지." localSheetId="20" hidden="1">{#N/A,#N/A,FALSE,"단가표지"}</definedName>
    <definedName name="wrn.단가표지." localSheetId="21" hidden="1">{#N/A,#N/A,FALSE,"단가표지"}</definedName>
    <definedName name="wrn.단가표지." localSheetId="22" hidden="1">{#N/A,#N/A,FALSE,"단가표지"}</definedName>
    <definedName name="wrn.단가표지." localSheetId="23" hidden="1">{#N/A,#N/A,FALSE,"단가표지"}</definedName>
    <definedName name="wrn.단가표지." localSheetId="24" hidden="1">{#N/A,#N/A,FALSE,"단가표지"}</definedName>
    <definedName name="wrn.단가표지." localSheetId="13" hidden="1">{#N/A,#N/A,FALSE,"단가표지"}</definedName>
    <definedName name="wrn.단가표지." localSheetId="17" hidden="1">{#N/A,#N/A,FALSE,"단가표지"}</definedName>
    <definedName name="wrn.단가표지." localSheetId="16" hidden="1">{#N/A,#N/A,FALSE,"단가표지"}</definedName>
    <definedName name="wrn.단가표지." hidden="1">{#N/A,#N/A,FALSE,"단가표지"}</definedName>
    <definedName name="wrn.배수1." localSheetId="15" hidden="1">{#N/A,#N/A,FALSE,"배수1"}</definedName>
    <definedName name="wrn.배수1." localSheetId="11" hidden="1">{#N/A,#N/A,FALSE,"배수1"}</definedName>
    <definedName name="wrn.배수1." localSheetId="14" hidden="1">{#N/A,#N/A,FALSE,"배수1"}</definedName>
    <definedName name="wrn.배수1." localSheetId="18" hidden="1">{#N/A,#N/A,FALSE,"배수1"}</definedName>
    <definedName name="wrn.배수1." localSheetId="19" hidden="1">{#N/A,#N/A,FALSE,"배수1"}</definedName>
    <definedName name="wrn.배수1." localSheetId="20" hidden="1">{#N/A,#N/A,FALSE,"배수1"}</definedName>
    <definedName name="wrn.배수1." localSheetId="21" hidden="1">{#N/A,#N/A,FALSE,"배수1"}</definedName>
    <definedName name="wrn.배수1." localSheetId="22" hidden="1">{#N/A,#N/A,FALSE,"배수1"}</definedName>
    <definedName name="wrn.배수1." localSheetId="23" hidden="1">{#N/A,#N/A,FALSE,"배수1"}</definedName>
    <definedName name="wrn.배수1." localSheetId="24" hidden="1">{#N/A,#N/A,FALSE,"배수1"}</definedName>
    <definedName name="wrn.배수1." localSheetId="13" hidden="1">{#N/A,#N/A,FALSE,"배수1"}</definedName>
    <definedName name="wrn.배수1." localSheetId="17" hidden="1">{#N/A,#N/A,FALSE,"배수1"}</definedName>
    <definedName name="wrn.배수1." localSheetId="16" hidden="1">{#N/A,#N/A,FALSE,"배수1"}</definedName>
    <definedName name="wrn.배수1." hidden="1">{#N/A,#N/A,FALSE,"배수1"}</definedName>
    <definedName name="wrn.배수2." localSheetId="15" hidden="1">{#N/A,#N/A,FALSE,"배수2"}</definedName>
    <definedName name="wrn.배수2." localSheetId="11" hidden="1">{#N/A,#N/A,FALSE,"배수2"}</definedName>
    <definedName name="wrn.배수2." localSheetId="14" hidden="1">{#N/A,#N/A,FALSE,"배수2"}</definedName>
    <definedName name="wrn.배수2." localSheetId="18" hidden="1">{#N/A,#N/A,FALSE,"배수2"}</definedName>
    <definedName name="wrn.배수2." localSheetId="19" hidden="1">{#N/A,#N/A,FALSE,"배수2"}</definedName>
    <definedName name="wrn.배수2." localSheetId="20" hidden="1">{#N/A,#N/A,FALSE,"배수2"}</definedName>
    <definedName name="wrn.배수2." localSheetId="21" hidden="1">{#N/A,#N/A,FALSE,"배수2"}</definedName>
    <definedName name="wrn.배수2." localSheetId="22" hidden="1">{#N/A,#N/A,FALSE,"배수2"}</definedName>
    <definedName name="wrn.배수2." localSheetId="23" hidden="1">{#N/A,#N/A,FALSE,"배수2"}</definedName>
    <definedName name="wrn.배수2." localSheetId="24" hidden="1">{#N/A,#N/A,FALSE,"배수2"}</definedName>
    <definedName name="wrn.배수2." localSheetId="13" hidden="1">{#N/A,#N/A,FALSE,"배수2"}</definedName>
    <definedName name="wrn.배수2." localSheetId="17" hidden="1">{#N/A,#N/A,FALSE,"배수2"}</definedName>
    <definedName name="wrn.배수2." localSheetId="16" hidden="1">{#N/A,#N/A,FALSE,"배수2"}</definedName>
    <definedName name="wrn.배수2." hidden="1">{#N/A,#N/A,FALSE,"배수2"}</definedName>
    <definedName name="wrn.변경예산." localSheetId="15" hidden="1">{#N/A,#N/A,FALSE,"변경관리예산";#N/A,#N/A,FALSE,"변경장비예산";#N/A,#N/A,FALSE,"변경준설예산";#N/A,#N/A,FALSE,"변경철구예산"}</definedName>
    <definedName name="wrn.변경예산." localSheetId="11" hidden="1">{#N/A,#N/A,FALSE,"변경관리예산";#N/A,#N/A,FALSE,"변경장비예산";#N/A,#N/A,FALSE,"변경준설예산";#N/A,#N/A,FALSE,"변경철구예산"}</definedName>
    <definedName name="wrn.변경예산." localSheetId="14" hidden="1">{#N/A,#N/A,FALSE,"변경관리예산";#N/A,#N/A,FALSE,"변경장비예산";#N/A,#N/A,FALSE,"변경준설예산";#N/A,#N/A,FALSE,"변경철구예산"}</definedName>
    <definedName name="wrn.변경예산." localSheetId="18" hidden="1">{#N/A,#N/A,FALSE,"변경관리예산";#N/A,#N/A,FALSE,"변경장비예산";#N/A,#N/A,FALSE,"변경준설예산";#N/A,#N/A,FALSE,"변경철구예산"}</definedName>
    <definedName name="wrn.변경예산." localSheetId="19" hidden="1">{#N/A,#N/A,FALSE,"변경관리예산";#N/A,#N/A,FALSE,"변경장비예산";#N/A,#N/A,FALSE,"변경준설예산";#N/A,#N/A,FALSE,"변경철구예산"}</definedName>
    <definedName name="wrn.변경예산." localSheetId="20" hidden="1">{#N/A,#N/A,FALSE,"변경관리예산";#N/A,#N/A,FALSE,"변경장비예산";#N/A,#N/A,FALSE,"변경준설예산";#N/A,#N/A,FALSE,"변경철구예산"}</definedName>
    <definedName name="wrn.변경예산." localSheetId="21" hidden="1">{#N/A,#N/A,FALSE,"변경관리예산";#N/A,#N/A,FALSE,"변경장비예산";#N/A,#N/A,FALSE,"변경준설예산";#N/A,#N/A,FALSE,"변경철구예산"}</definedName>
    <definedName name="wrn.변경예산." localSheetId="22" hidden="1">{#N/A,#N/A,FALSE,"변경관리예산";#N/A,#N/A,FALSE,"변경장비예산";#N/A,#N/A,FALSE,"변경준설예산";#N/A,#N/A,FALSE,"변경철구예산"}</definedName>
    <definedName name="wrn.변경예산." localSheetId="23" hidden="1">{#N/A,#N/A,FALSE,"변경관리예산";#N/A,#N/A,FALSE,"변경장비예산";#N/A,#N/A,FALSE,"변경준설예산";#N/A,#N/A,FALSE,"변경철구예산"}</definedName>
    <definedName name="wrn.변경예산." localSheetId="24" hidden="1">{#N/A,#N/A,FALSE,"변경관리예산";#N/A,#N/A,FALSE,"변경장비예산";#N/A,#N/A,FALSE,"변경준설예산";#N/A,#N/A,FALSE,"변경철구예산"}</definedName>
    <definedName name="wrn.변경예산." localSheetId="13" hidden="1">{#N/A,#N/A,FALSE,"변경관리예산";#N/A,#N/A,FALSE,"변경장비예산";#N/A,#N/A,FALSE,"변경준설예산";#N/A,#N/A,FALSE,"변경철구예산"}</definedName>
    <definedName name="wrn.변경예산." localSheetId="17" hidden="1">{#N/A,#N/A,FALSE,"변경관리예산";#N/A,#N/A,FALSE,"변경장비예산";#N/A,#N/A,FALSE,"변경준설예산";#N/A,#N/A,FALSE,"변경철구예산"}</definedName>
    <definedName name="wrn.변경예산." localSheetId="16" hidden="1">{#N/A,#N/A,FALSE,"변경관리예산";#N/A,#N/A,FALSE,"변경장비예산";#N/A,#N/A,FALSE,"변경준설예산";#N/A,#N/A,FALSE,"변경철구예산"}</definedName>
    <definedName name="wrn.변경예산." hidden="1">{#N/A,#N/A,FALSE,"변경관리예산";#N/A,#N/A,FALSE,"변경장비예산";#N/A,#N/A,FALSE,"변경준설예산";#N/A,#N/A,FALSE,"변경철구예산"}</definedName>
    <definedName name="wrn.부대1." localSheetId="15" hidden="1">{#N/A,#N/A,FALSE,"부대1"}</definedName>
    <definedName name="wrn.부대1." localSheetId="11" hidden="1">{#N/A,#N/A,FALSE,"부대1"}</definedName>
    <definedName name="wrn.부대1." localSheetId="14" hidden="1">{#N/A,#N/A,FALSE,"부대1"}</definedName>
    <definedName name="wrn.부대1." localSheetId="18" hidden="1">{#N/A,#N/A,FALSE,"부대1"}</definedName>
    <definedName name="wrn.부대1." localSheetId="19" hidden="1">{#N/A,#N/A,FALSE,"부대1"}</definedName>
    <definedName name="wrn.부대1." localSheetId="20" hidden="1">{#N/A,#N/A,FALSE,"부대1"}</definedName>
    <definedName name="wrn.부대1." localSheetId="21" hidden="1">{#N/A,#N/A,FALSE,"부대1"}</definedName>
    <definedName name="wrn.부대1." localSheetId="22" hidden="1">{#N/A,#N/A,FALSE,"부대1"}</definedName>
    <definedName name="wrn.부대1." localSheetId="23" hidden="1">{#N/A,#N/A,FALSE,"부대1"}</definedName>
    <definedName name="wrn.부대1." localSheetId="24" hidden="1">{#N/A,#N/A,FALSE,"부대1"}</definedName>
    <definedName name="wrn.부대1." localSheetId="13" hidden="1">{#N/A,#N/A,FALSE,"부대1"}</definedName>
    <definedName name="wrn.부대1." localSheetId="17" hidden="1">{#N/A,#N/A,FALSE,"부대1"}</definedName>
    <definedName name="wrn.부대1." localSheetId="16" hidden="1">{#N/A,#N/A,FALSE,"부대1"}</definedName>
    <definedName name="wrn.부대1." hidden="1">{#N/A,#N/A,FALSE,"부대1"}</definedName>
    <definedName name="wrn.부대2." localSheetId="15" hidden="1">{#N/A,#N/A,FALSE,"부대2"}</definedName>
    <definedName name="wrn.부대2." localSheetId="11" hidden="1">{#N/A,#N/A,FALSE,"부대2"}</definedName>
    <definedName name="wrn.부대2." localSheetId="14" hidden="1">{#N/A,#N/A,FALSE,"부대2"}</definedName>
    <definedName name="wrn.부대2." localSheetId="18" hidden="1">{#N/A,#N/A,FALSE,"부대2"}</definedName>
    <definedName name="wrn.부대2." localSheetId="19" hidden="1">{#N/A,#N/A,FALSE,"부대2"}</definedName>
    <definedName name="wrn.부대2." localSheetId="20" hidden="1">{#N/A,#N/A,FALSE,"부대2"}</definedName>
    <definedName name="wrn.부대2." localSheetId="21" hidden="1">{#N/A,#N/A,FALSE,"부대2"}</definedName>
    <definedName name="wrn.부대2." localSheetId="22" hidden="1">{#N/A,#N/A,FALSE,"부대2"}</definedName>
    <definedName name="wrn.부대2." localSheetId="23" hidden="1">{#N/A,#N/A,FALSE,"부대2"}</definedName>
    <definedName name="wrn.부대2." localSheetId="24" hidden="1">{#N/A,#N/A,FALSE,"부대2"}</definedName>
    <definedName name="wrn.부대2." localSheetId="13" hidden="1">{#N/A,#N/A,FALSE,"부대2"}</definedName>
    <definedName name="wrn.부대2." localSheetId="17" hidden="1">{#N/A,#N/A,FALSE,"부대2"}</definedName>
    <definedName name="wrn.부대2." localSheetId="16" hidden="1">{#N/A,#N/A,FALSE,"부대2"}</definedName>
    <definedName name="wrn.부대2." hidden="1">{#N/A,#N/A,FALSE,"부대2"}</definedName>
    <definedName name="wrn.부산주경기장."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15"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1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1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1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1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2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2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2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2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2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1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17"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16"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localSheetId="1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9"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7"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1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9"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2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2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2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2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7"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15" hidden="1">{#N/A,#N/A,FALSE,"속도"}</definedName>
    <definedName name="wrn.속도." localSheetId="11" hidden="1">{#N/A,#N/A,FALSE,"속도"}</definedName>
    <definedName name="wrn.속도." localSheetId="14" hidden="1">{#N/A,#N/A,FALSE,"속도"}</definedName>
    <definedName name="wrn.속도." localSheetId="18" hidden="1">{#N/A,#N/A,FALSE,"속도"}</definedName>
    <definedName name="wrn.속도." localSheetId="19" hidden="1">{#N/A,#N/A,FALSE,"속도"}</definedName>
    <definedName name="wrn.속도." localSheetId="20" hidden="1">{#N/A,#N/A,FALSE,"속도"}</definedName>
    <definedName name="wrn.속도." localSheetId="21" hidden="1">{#N/A,#N/A,FALSE,"속도"}</definedName>
    <definedName name="wrn.속도." localSheetId="22" hidden="1">{#N/A,#N/A,FALSE,"속도"}</definedName>
    <definedName name="wrn.속도." localSheetId="23" hidden="1">{#N/A,#N/A,FALSE,"속도"}</definedName>
    <definedName name="wrn.속도." localSheetId="24" hidden="1">{#N/A,#N/A,FALSE,"속도"}</definedName>
    <definedName name="wrn.속도." localSheetId="13" hidden="1">{#N/A,#N/A,FALSE,"속도"}</definedName>
    <definedName name="wrn.속도." localSheetId="17" hidden="1">{#N/A,#N/A,FALSE,"속도"}</definedName>
    <definedName name="wrn.속도." localSheetId="16" hidden="1">{#N/A,#N/A,FALSE,"속도"}</definedName>
    <definedName name="wrn.속도." hidden="1">{#N/A,#N/A,FALSE,"속도"}</definedName>
    <definedName name="wrn.손익보고." localSheetId="15"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4"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9"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4"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7"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6"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2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1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 localSheetId="15" hidden="1">{#N/A,"수불부",FALSE,"사급자재수불서";#N/A,"수불부",FALSE,"사급자재수불서"}</definedName>
    <definedName name="wrn.수." localSheetId="18" hidden="1">{#N/A,"수불부",FALSE,"사급자재수불서";#N/A,"수불부",FALSE,"사급자재수불서"}</definedName>
    <definedName name="wrn.수." localSheetId="19" hidden="1">{#N/A,"수불부",FALSE,"사급자재수불서";#N/A,"수불부",FALSE,"사급자재수불서"}</definedName>
    <definedName name="wrn.수." localSheetId="20" hidden="1">{#N/A,"수불부",FALSE,"사급자재수불서";#N/A,"수불부",FALSE,"사급자재수불서"}</definedName>
    <definedName name="wrn.수." localSheetId="21" hidden="1">{#N/A,"수불부",FALSE,"사급자재수불서";#N/A,"수불부",FALSE,"사급자재수불서"}</definedName>
    <definedName name="wrn.수." localSheetId="22" hidden="1">{#N/A,"수불부",FALSE,"사급자재수불서";#N/A,"수불부",FALSE,"사급자재수불서"}</definedName>
    <definedName name="wrn.수." localSheetId="23" hidden="1">{#N/A,"수불부",FALSE,"사급자재수불서";#N/A,"수불부",FALSE,"사급자재수불서"}</definedName>
    <definedName name="wrn.수." localSheetId="24" hidden="1">{#N/A,"수불부",FALSE,"사급자재수불서";#N/A,"수불부",FALSE,"사급자재수불서"}</definedName>
    <definedName name="wrn.수." localSheetId="13" hidden="1">{#N/A,"수불부",FALSE,"사급자재수불서";#N/A,"수불부",FALSE,"사급자재수불서"}</definedName>
    <definedName name="wrn.수." localSheetId="17" hidden="1">{#N/A,"수불부",FALSE,"사급자재수불서";#N/A,"수불부",FALSE,"사급자재수불서"}</definedName>
    <definedName name="wrn.수." localSheetId="16" hidden="1">{#N/A,"수불부",FALSE,"사급자재수불서";#N/A,"수불부",FALSE,"사급자재수불서"}</definedName>
    <definedName name="wrn.수." hidden="1">{#N/A,"수불부",FALSE,"사급자재수불서";#N/A,"수불부",FALSE,"사급자재수불서"}</definedName>
    <definedName name="wrn.신" localSheetId="15" hidden="1">{#N/A,#N/A,TRUE,"토적및재료집계";#N/A,#N/A,TRUE,"토적및재료집계";#N/A,#N/A,TRUE,"단위량"}</definedName>
    <definedName name="wrn.신" localSheetId="11" hidden="1">{#N/A,#N/A,TRUE,"토적및재료집계";#N/A,#N/A,TRUE,"토적및재료집계";#N/A,#N/A,TRUE,"단위량"}</definedName>
    <definedName name="wrn.신" localSheetId="14" hidden="1">{#N/A,#N/A,TRUE,"토적및재료집계";#N/A,#N/A,TRUE,"토적및재료집계";#N/A,#N/A,TRUE,"단위량"}</definedName>
    <definedName name="wrn.신" localSheetId="18" hidden="1">{#N/A,#N/A,TRUE,"토적및재료집계";#N/A,#N/A,TRUE,"토적및재료집계";#N/A,#N/A,TRUE,"단위량"}</definedName>
    <definedName name="wrn.신" localSheetId="19" hidden="1">{#N/A,#N/A,TRUE,"토적및재료집계";#N/A,#N/A,TRUE,"토적및재료집계";#N/A,#N/A,TRUE,"단위량"}</definedName>
    <definedName name="wrn.신" localSheetId="20" hidden="1">{#N/A,#N/A,TRUE,"토적및재료집계";#N/A,#N/A,TRUE,"토적및재료집계";#N/A,#N/A,TRUE,"단위량"}</definedName>
    <definedName name="wrn.신" localSheetId="21" hidden="1">{#N/A,#N/A,TRUE,"토적및재료집계";#N/A,#N/A,TRUE,"토적및재료집계";#N/A,#N/A,TRUE,"단위량"}</definedName>
    <definedName name="wrn.신" localSheetId="22" hidden="1">{#N/A,#N/A,TRUE,"토적및재료집계";#N/A,#N/A,TRUE,"토적및재료집계";#N/A,#N/A,TRUE,"단위량"}</definedName>
    <definedName name="wrn.신" localSheetId="23" hidden="1">{#N/A,#N/A,TRUE,"토적및재료집계";#N/A,#N/A,TRUE,"토적및재료집계";#N/A,#N/A,TRUE,"단위량"}</definedName>
    <definedName name="wrn.신" localSheetId="24" hidden="1">{#N/A,#N/A,TRUE,"토적및재료집계";#N/A,#N/A,TRUE,"토적및재료집계";#N/A,#N/A,TRUE,"단위량"}</definedName>
    <definedName name="wrn.신" localSheetId="13" hidden="1">{#N/A,#N/A,TRUE,"토적및재료집계";#N/A,#N/A,TRUE,"토적및재료집계";#N/A,#N/A,TRUE,"단위량"}</definedName>
    <definedName name="wrn.신" localSheetId="17" hidden="1">{#N/A,#N/A,TRUE,"토적및재료집계";#N/A,#N/A,TRUE,"토적및재료집계";#N/A,#N/A,TRUE,"단위량"}</definedName>
    <definedName name="wrn.신" localSheetId="16" hidden="1">{#N/A,#N/A,TRUE,"토적및재료집계";#N/A,#N/A,TRUE,"토적및재료집계";#N/A,#N/A,TRUE,"단위량"}</definedName>
    <definedName name="wrn.신" hidden="1">{#N/A,#N/A,TRUE,"토적및재료집계";#N/A,#N/A,TRUE,"토적및재료집계";#N/A,#N/A,TRUE,"단위량"}</definedName>
    <definedName name="wrn.신규dep._.full._.set." localSheetId="15" hidden="1">{#N/A,#N/A,FALSE,"신규dep";#N/A,#N/A,FALSE,"신규dep-금형상각후";#N/A,#N/A,FALSE,"신규dep-연구비상각후";#N/A,#N/A,FALSE,"신규dep-기계,공구상각후"}</definedName>
    <definedName name="wrn.신규dep._.full._.set." localSheetId="18" hidden="1">{#N/A,#N/A,FALSE,"신규dep";#N/A,#N/A,FALSE,"신규dep-금형상각후";#N/A,#N/A,FALSE,"신규dep-연구비상각후";#N/A,#N/A,FALSE,"신규dep-기계,공구상각후"}</definedName>
    <definedName name="wrn.신규dep._.full._.set." localSheetId="19" hidden="1">{#N/A,#N/A,FALSE,"신규dep";#N/A,#N/A,FALSE,"신규dep-금형상각후";#N/A,#N/A,FALSE,"신규dep-연구비상각후";#N/A,#N/A,FALSE,"신규dep-기계,공구상각후"}</definedName>
    <definedName name="wrn.신규dep._.full._.set." localSheetId="20" hidden="1">{#N/A,#N/A,FALSE,"신규dep";#N/A,#N/A,FALSE,"신규dep-금형상각후";#N/A,#N/A,FALSE,"신규dep-연구비상각후";#N/A,#N/A,FALSE,"신규dep-기계,공구상각후"}</definedName>
    <definedName name="wrn.신규dep._.full._.set." localSheetId="21" hidden="1">{#N/A,#N/A,FALSE,"신규dep";#N/A,#N/A,FALSE,"신규dep-금형상각후";#N/A,#N/A,FALSE,"신규dep-연구비상각후";#N/A,#N/A,FALSE,"신규dep-기계,공구상각후"}</definedName>
    <definedName name="wrn.신규dep._.full._.set." localSheetId="22" hidden="1">{#N/A,#N/A,FALSE,"신규dep";#N/A,#N/A,FALSE,"신규dep-금형상각후";#N/A,#N/A,FALSE,"신규dep-연구비상각후";#N/A,#N/A,FALSE,"신규dep-기계,공구상각후"}</definedName>
    <definedName name="wrn.신규dep._.full._.set." localSheetId="23" hidden="1">{#N/A,#N/A,FALSE,"신규dep";#N/A,#N/A,FALSE,"신규dep-금형상각후";#N/A,#N/A,FALSE,"신규dep-연구비상각후";#N/A,#N/A,FALSE,"신규dep-기계,공구상각후"}</definedName>
    <definedName name="wrn.신규dep._.full._.set." localSheetId="24" hidden="1">{#N/A,#N/A,FALSE,"신규dep";#N/A,#N/A,FALSE,"신규dep-금형상각후";#N/A,#N/A,FALSE,"신규dep-연구비상각후";#N/A,#N/A,FALSE,"신규dep-기계,공구상각후"}</definedName>
    <definedName name="wrn.신규dep._.full._.set." localSheetId="13" hidden="1">{#N/A,#N/A,FALSE,"신규dep";#N/A,#N/A,FALSE,"신규dep-금형상각후";#N/A,#N/A,FALSE,"신규dep-연구비상각후";#N/A,#N/A,FALSE,"신규dep-기계,공구상각후"}</definedName>
    <definedName name="wrn.신규dep._.full._.set." localSheetId="17" hidden="1">{#N/A,#N/A,FALSE,"신규dep";#N/A,#N/A,FALSE,"신규dep-금형상각후";#N/A,#N/A,FALSE,"신규dep-연구비상각후";#N/A,#N/A,FALSE,"신규dep-기계,공구상각후"}</definedName>
    <definedName name="wrn.신규dep._.full._.set." localSheetId="16"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신용." localSheetId="15" hidden="1">{#N/A,#N/A,TRUE,"토적및재료집계";#N/A,#N/A,TRUE,"토적및재료집계";#N/A,#N/A,TRUE,"단위량"}</definedName>
    <definedName name="wrn.신용." localSheetId="11" hidden="1">{#N/A,#N/A,TRUE,"토적및재료집계";#N/A,#N/A,TRUE,"토적및재료집계";#N/A,#N/A,TRUE,"단위량"}</definedName>
    <definedName name="wrn.신용." localSheetId="14" hidden="1">{#N/A,#N/A,TRUE,"토적및재료집계";#N/A,#N/A,TRUE,"토적및재료집계";#N/A,#N/A,TRUE,"단위량"}</definedName>
    <definedName name="wrn.신용." localSheetId="18" hidden="1">{#N/A,#N/A,TRUE,"토적및재료집계";#N/A,#N/A,TRUE,"토적및재료집계";#N/A,#N/A,TRUE,"단위량"}</definedName>
    <definedName name="wrn.신용." localSheetId="19" hidden="1">{#N/A,#N/A,TRUE,"토적및재료집계";#N/A,#N/A,TRUE,"토적및재료집계";#N/A,#N/A,TRUE,"단위량"}</definedName>
    <definedName name="wrn.신용." localSheetId="20" hidden="1">{#N/A,#N/A,TRUE,"토적및재료집계";#N/A,#N/A,TRUE,"토적및재료집계";#N/A,#N/A,TRUE,"단위량"}</definedName>
    <definedName name="wrn.신용." localSheetId="21" hidden="1">{#N/A,#N/A,TRUE,"토적및재료집계";#N/A,#N/A,TRUE,"토적및재료집계";#N/A,#N/A,TRUE,"단위량"}</definedName>
    <definedName name="wrn.신용." localSheetId="22" hidden="1">{#N/A,#N/A,TRUE,"토적및재료집계";#N/A,#N/A,TRUE,"토적및재료집계";#N/A,#N/A,TRUE,"단위량"}</definedName>
    <definedName name="wrn.신용." localSheetId="23" hidden="1">{#N/A,#N/A,TRUE,"토적및재료집계";#N/A,#N/A,TRUE,"토적및재료집계";#N/A,#N/A,TRUE,"단위량"}</definedName>
    <definedName name="wrn.신용." localSheetId="24" hidden="1">{#N/A,#N/A,TRUE,"토적및재료집계";#N/A,#N/A,TRUE,"토적및재료집계";#N/A,#N/A,TRUE,"단위량"}</definedName>
    <definedName name="wrn.신용." localSheetId="13" hidden="1">{#N/A,#N/A,TRUE,"토적및재료집계";#N/A,#N/A,TRUE,"토적및재료집계";#N/A,#N/A,TRUE,"단위량"}</definedName>
    <definedName name="wrn.신용." localSheetId="17" hidden="1">{#N/A,#N/A,TRUE,"토적및재료집계";#N/A,#N/A,TRUE,"토적및재료집계";#N/A,#N/A,TRUE,"단위량"}</definedName>
    <definedName name="wrn.신용." localSheetId="16" hidden="1">{#N/A,#N/A,TRUE,"토적및재료집계";#N/A,#N/A,TRUE,"토적및재료집계";#N/A,#N/A,TRUE,"단위량"}</definedName>
    <definedName name="wrn.신용." hidden="1">{#N/A,#N/A,TRUE,"토적및재료집계";#N/A,#N/A,TRUE,"토적및재료집계";#N/A,#N/A,TRUE,"단위량"}</definedName>
    <definedName name="wrn.신용찬." localSheetId="15" hidden="1">{#N/A,#N/A,TRUE,"토적및재료집계";#N/A,#N/A,TRUE,"토적및재료집계";#N/A,#N/A,TRUE,"단위량"}</definedName>
    <definedName name="wrn.신용찬." localSheetId="11" hidden="1">{#N/A,#N/A,TRUE,"토적및재료집계";#N/A,#N/A,TRUE,"토적및재료집계";#N/A,#N/A,TRUE,"단위량"}</definedName>
    <definedName name="wrn.신용찬." localSheetId="14" hidden="1">{#N/A,#N/A,TRUE,"토적및재료집계";#N/A,#N/A,TRUE,"토적및재료집계";#N/A,#N/A,TRUE,"단위량"}</definedName>
    <definedName name="wrn.신용찬." localSheetId="18" hidden="1">{#N/A,#N/A,TRUE,"토적및재료집계";#N/A,#N/A,TRUE,"토적및재료집계";#N/A,#N/A,TRUE,"단위량"}</definedName>
    <definedName name="wrn.신용찬." localSheetId="19" hidden="1">{#N/A,#N/A,TRUE,"토적및재료집계";#N/A,#N/A,TRUE,"토적및재료집계";#N/A,#N/A,TRUE,"단위량"}</definedName>
    <definedName name="wrn.신용찬." localSheetId="20" hidden="1">{#N/A,#N/A,TRUE,"토적및재료집계";#N/A,#N/A,TRUE,"토적및재료집계";#N/A,#N/A,TRUE,"단위량"}</definedName>
    <definedName name="wrn.신용찬." localSheetId="21" hidden="1">{#N/A,#N/A,TRUE,"토적및재료집계";#N/A,#N/A,TRUE,"토적및재료집계";#N/A,#N/A,TRUE,"단위량"}</definedName>
    <definedName name="wrn.신용찬." localSheetId="22" hidden="1">{#N/A,#N/A,TRUE,"토적및재료집계";#N/A,#N/A,TRUE,"토적및재료집계";#N/A,#N/A,TRUE,"단위량"}</definedName>
    <definedName name="wrn.신용찬." localSheetId="23" hidden="1">{#N/A,#N/A,TRUE,"토적및재료집계";#N/A,#N/A,TRUE,"토적및재료집계";#N/A,#N/A,TRUE,"단위량"}</definedName>
    <definedName name="wrn.신용찬." localSheetId="24" hidden="1">{#N/A,#N/A,TRUE,"토적및재료집계";#N/A,#N/A,TRUE,"토적및재료집계";#N/A,#N/A,TRUE,"단위량"}</definedName>
    <definedName name="wrn.신용찬." localSheetId="13" hidden="1">{#N/A,#N/A,TRUE,"토적및재료집계";#N/A,#N/A,TRUE,"토적및재료집계";#N/A,#N/A,TRUE,"단위량"}</definedName>
    <definedName name="wrn.신용찬." localSheetId="17" hidden="1">{#N/A,#N/A,TRUE,"토적및재료집계";#N/A,#N/A,TRUE,"토적및재료집계";#N/A,#N/A,TRUE,"단위량"}</definedName>
    <definedName name="wrn.신용찬." localSheetId="16" hidden="1">{#N/A,#N/A,TRUE,"토적및재료집계";#N/A,#N/A,TRUE,"토적및재료집계";#N/A,#N/A,TRUE,"단위량"}</definedName>
    <definedName name="wrn.신용찬." hidden="1">{#N/A,#N/A,TRUE,"토적및재료집계";#N/A,#N/A,TRUE,"토적및재료집계";#N/A,#N/A,TRUE,"단위량"}</definedName>
    <definedName name="wrn.예상손익." localSheetId="15" hidden="1">{#N/A,#N/A,FALSE,"예상손익";#N/A,#N/A,FALSE,"관리분석";#N/A,#N/A,FALSE,"장비분석";#N/A,#N/A,FALSE,"준설분석";#N/A,#N/A,FALSE,"철구분석"}</definedName>
    <definedName name="wrn.예상손익." localSheetId="11" hidden="1">{#N/A,#N/A,FALSE,"예상손익";#N/A,#N/A,FALSE,"관리분석";#N/A,#N/A,FALSE,"장비분석";#N/A,#N/A,FALSE,"준설분석";#N/A,#N/A,FALSE,"철구분석"}</definedName>
    <definedName name="wrn.예상손익." localSheetId="14" hidden="1">{#N/A,#N/A,FALSE,"예상손익";#N/A,#N/A,FALSE,"관리분석";#N/A,#N/A,FALSE,"장비분석";#N/A,#N/A,FALSE,"준설분석";#N/A,#N/A,FALSE,"철구분석"}</definedName>
    <definedName name="wrn.예상손익." localSheetId="18" hidden="1">{#N/A,#N/A,FALSE,"예상손익";#N/A,#N/A,FALSE,"관리분석";#N/A,#N/A,FALSE,"장비분석";#N/A,#N/A,FALSE,"준설분석";#N/A,#N/A,FALSE,"철구분석"}</definedName>
    <definedName name="wrn.예상손익." localSheetId="19" hidden="1">{#N/A,#N/A,FALSE,"예상손익";#N/A,#N/A,FALSE,"관리분석";#N/A,#N/A,FALSE,"장비분석";#N/A,#N/A,FALSE,"준설분석";#N/A,#N/A,FALSE,"철구분석"}</definedName>
    <definedName name="wrn.예상손익." localSheetId="20" hidden="1">{#N/A,#N/A,FALSE,"예상손익";#N/A,#N/A,FALSE,"관리분석";#N/A,#N/A,FALSE,"장비분석";#N/A,#N/A,FALSE,"준설분석";#N/A,#N/A,FALSE,"철구분석"}</definedName>
    <definedName name="wrn.예상손익." localSheetId="21" hidden="1">{#N/A,#N/A,FALSE,"예상손익";#N/A,#N/A,FALSE,"관리분석";#N/A,#N/A,FALSE,"장비분석";#N/A,#N/A,FALSE,"준설분석";#N/A,#N/A,FALSE,"철구분석"}</definedName>
    <definedName name="wrn.예상손익." localSheetId="22" hidden="1">{#N/A,#N/A,FALSE,"예상손익";#N/A,#N/A,FALSE,"관리분석";#N/A,#N/A,FALSE,"장비분석";#N/A,#N/A,FALSE,"준설분석";#N/A,#N/A,FALSE,"철구분석"}</definedName>
    <definedName name="wrn.예상손익." localSheetId="23" hidden="1">{#N/A,#N/A,FALSE,"예상손익";#N/A,#N/A,FALSE,"관리분석";#N/A,#N/A,FALSE,"장비분석";#N/A,#N/A,FALSE,"준설분석";#N/A,#N/A,FALSE,"철구분석"}</definedName>
    <definedName name="wrn.예상손익." localSheetId="24" hidden="1">{#N/A,#N/A,FALSE,"예상손익";#N/A,#N/A,FALSE,"관리분석";#N/A,#N/A,FALSE,"장비분석";#N/A,#N/A,FALSE,"준설분석";#N/A,#N/A,FALSE,"철구분석"}</definedName>
    <definedName name="wrn.예상손익." localSheetId="13" hidden="1">{#N/A,#N/A,FALSE,"예상손익";#N/A,#N/A,FALSE,"관리분석";#N/A,#N/A,FALSE,"장비분석";#N/A,#N/A,FALSE,"준설분석";#N/A,#N/A,FALSE,"철구분석"}</definedName>
    <definedName name="wrn.예상손익." localSheetId="17" hidden="1">{#N/A,#N/A,FALSE,"예상손익";#N/A,#N/A,FALSE,"관리분석";#N/A,#N/A,FALSE,"장비분석";#N/A,#N/A,FALSE,"준설분석";#N/A,#N/A,FALSE,"철구분석"}</definedName>
    <definedName name="wrn.예상손익." localSheetId="16" hidden="1">{#N/A,#N/A,FALSE,"예상손익";#N/A,#N/A,FALSE,"관리분석";#N/A,#N/A,FALSE,"장비분석";#N/A,#N/A,FALSE,"준설분석";#N/A,#N/A,FALSE,"철구분석"}</definedName>
    <definedName name="wrn.예상손익." hidden="1">{#N/A,#N/A,FALSE,"예상손익";#N/A,#N/A,FALSE,"관리분석";#N/A,#N/A,FALSE,"장비분석";#N/A,#N/A,FALSE,"준설분석";#N/A,#N/A,FALSE,"철구분석"}</definedName>
    <definedName name="wrn.운반시간." localSheetId="15" hidden="1">{#N/A,#N/A,FALSE,"운반시간"}</definedName>
    <definedName name="wrn.운반시간." localSheetId="11" hidden="1">{#N/A,#N/A,FALSE,"운반시간"}</definedName>
    <definedName name="wrn.운반시간." localSheetId="14" hidden="1">{#N/A,#N/A,FALSE,"운반시간"}</definedName>
    <definedName name="wrn.운반시간." localSheetId="18" hidden="1">{#N/A,#N/A,FALSE,"운반시간"}</definedName>
    <definedName name="wrn.운반시간." localSheetId="19" hidden="1">{#N/A,#N/A,FALSE,"운반시간"}</definedName>
    <definedName name="wrn.운반시간." localSheetId="20" hidden="1">{#N/A,#N/A,FALSE,"운반시간"}</definedName>
    <definedName name="wrn.운반시간." localSheetId="21" hidden="1">{#N/A,#N/A,FALSE,"운반시간"}</definedName>
    <definedName name="wrn.운반시간." localSheetId="22" hidden="1">{#N/A,#N/A,FALSE,"운반시간"}</definedName>
    <definedName name="wrn.운반시간." localSheetId="23" hidden="1">{#N/A,#N/A,FALSE,"운반시간"}</definedName>
    <definedName name="wrn.운반시간." localSheetId="24" hidden="1">{#N/A,#N/A,FALSE,"운반시간"}</definedName>
    <definedName name="wrn.운반시간." localSheetId="13" hidden="1">{#N/A,#N/A,FALSE,"운반시간"}</definedName>
    <definedName name="wrn.운반시간." localSheetId="17" hidden="1">{#N/A,#N/A,FALSE,"운반시간"}</definedName>
    <definedName name="wrn.운반시간." localSheetId="16" hidden="1">{#N/A,#N/A,FALSE,"운반시간"}</definedName>
    <definedName name="wrn.운반시간." hidden="1">{#N/A,#N/A,FALSE,"운반시간"}</definedName>
    <definedName name="wrn.이정표." localSheetId="15" hidden="1">{#N/A,#N/A,FALSE,"이정표"}</definedName>
    <definedName name="wrn.이정표." localSheetId="11" hidden="1">{#N/A,#N/A,FALSE,"이정표"}</definedName>
    <definedName name="wrn.이정표." localSheetId="14" hidden="1">{#N/A,#N/A,FALSE,"이정표"}</definedName>
    <definedName name="wrn.이정표." localSheetId="18" hidden="1">{#N/A,#N/A,FALSE,"이정표"}</definedName>
    <definedName name="wrn.이정표." localSheetId="19" hidden="1">{#N/A,#N/A,FALSE,"이정표"}</definedName>
    <definedName name="wrn.이정표." localSheetId="20" hidden="1">{#N/A,#N/A,FALSE,"이정표"}</definedName>
    <definedName name="wrn.이정표." localSheetId="21" hidden="1">{#N/A,#N/A,FALSE,"이정표"}</definedName>
    <definedName name="wrn.이정표." localSheetId="22" hidden="1">{#N/A,#N/A,FALSE,"이정표"}</definedName>
    <definedName name="wrn.이정표." localSheetId="23" hidden="1">{#N/A,#N/A,FALSE,"이정표"}</definedName>
    <definedName name="wrn.이정표." localSheetId="24" hidden="1">{#N/A,#N/A,FALSE,"이정표"}</definedName>
    <definedName name="wrn.이정표." localSheetId="13" hidden="1">{#N/A,#N/A,FALSE,"이정표"}</definedName>
    <definedName name="wrn.이정표." localSheetId="17" hidden="1">{#N/A,#N/A,FALSE,"이정표"}</definedName>
    <definedName name="wrn.이정표." localSheetId="16" hidden="1">{#N/A,#N/A,FALSE,"이정표"}</definedName>
    <definedName name="wrn.이정표." hidden="1">{#N/A,#N/A,FALSE,"이정표"}</definedName>
    <definedName name="wrn.이태원._.철근." localSheetId="15" hidden="1">{#N/A,#N/A,FALSE,"이태원철근"}</definedName>
    <definedName name="wrn.이태원._.철근." localSheetId="18" hidden="1">{#N/A,#N/A,FALSE,"이태원철근"}</definedName>
    <definedName name="wrn.이태원._.철근." localSheetId="19" hidden="1">{#N/A,#N/A,FALSE,"이태원철근"}</definedName>
    <definedName name="wrn.이태원._.철근." localSheetId="20" hidden="1">{#N/A,#N/A,FALSE,"이태원철근"}</definedName>
    <definedName name="wrn.이태원._.철근." localSheetId="21" hidden="1">{#N/A,#N/A,FALSE,"이태원철근"}</definedName>
    <definedName name="wrn.이태원._.철근." localSheetId="22" hidden="1">{#N/A,#N/A,FALSE,"이태원철근"}</definedName>
    <definedName name="wrn.이태원._.철근." localSheetId="23" hidden="1">{#N/A,#N/A,FALSE,"이태원철근"}</definedName>
    <definedName name="wrn.이태원._.철근." localSheetId="24" hidden="1">{#N/A,#N/A,FALSE,"이태원철근"}</definedName>
    <definedName name="wrn.이태원._.철근." localSheetId="13" hidden="1">{#N/A,#N/A,FALSE,"이태원철근"}</definedName>
    <definedName name="wrn.이태원._.철근." localSheetId="17" hidden="1">{#N/A,#N/A,FALSE,"이태원철근"}</definedName>
    <definedName name="wrn.이태원._.철근." localSheetId="16" hidden="1">{#N/A,#N/A,FALSE,"이태원철근"}</definedName>
    <definedName name="wrn.이태원._.철근." hidden="1">{#N/A,#N/A,FALSE,"이태원철근"}</definedName>
    <definedName name="wrn.인수." localSheetId="15" hidden="1">{#N/A,#N/A,TRUE,"인수_증설"}</definedName>
    <definedName name="wrn.인수." localSheetId="18" hidden="1">{#N/A,#N/A,TRUE,"인수_증설"}</definedName>
    <definedName name="wrn.인수." localSheetId="19" hidden="1">{#N/A,#N/A,TRUE,"인수_증설"}</definedName>
    <definedName name="wrn.인수." localSheetId="20" hidden="1">{#N/A,#N/A,TRUE,"인수_증설"}</definedName>
    <definedName name="wrn.인수." localSheetId="21" hidden="1">{#N/A,#N/A,TRUE,"인수_증설"}</definedName>
    <definedName name="wrn.인수." localSheetId="22" hidden="1">{#N/A,#N/A,TRUE,"인수_증설"}</definedName>
    <definedName name="wrn.인수." localSheetId="23" hidden="1">{#N/A,#N/A,TRUE,"인수_증설"}</definedName>
    <definedName name="wrn.인수." localSheetId="24" hidden="1">{#N/A,#N/A,TRUE,"인수_증설"}</definedName>
    <definedName name="wrn.인수." localSheetId="13" hidden="1">{#N/A,#N/A,TRUE,"인수_증설"}</definedName>
    <definedName name="wrn.인수." localSheetId="17" hidden="1">{#N/A,#N/A,TRUE,"인수_증설"}</definedName>
    <definedName name="wrn.인수." localSheetId="16" hidden="1">{#N/A,#N/A,TRUE,"인수_증설"}</definedName>
    <definedName name="wrn.인수." hidden="1">{#N/A,#N/A,TRUE,"인수_증설"}</definedName>
    <definedName name="wrn.자판정비._.월간회의자료."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15" hidden="1">{#N/A,#N/A,FALSE,"단축1";#N/A,#N/A,FALSE,"단축2";#N/A,#N/A,FALSE,"단축3";#N/A,#N/A,FALSE,"장축";#N/A,#N/A,FALSE,"4WD"}</definedName>
    <definedName name="wrn.전부인쇄." localSheetId="18" hidden="1">{#N/A,#N/A,FALSE,"단축1";#N/A,#N/A,FALSE,"단축2";#N/A,#N/A,FALSE,"단축3";#N/A,#N/A,FALSE,"장축";#N/A,#N/A,FALSE,"4WD"}</definedName>
    <definedName name="wrn.전부인쇄." localSheetId="19" hidden="1">{#N/A,#N/A,FALSE,"단축1";#N/A,#N/A,FALSE,"단축2";#N/A,#N/A,FALSE,"단축3";#N/A,#N/A,FALSE,"장축";#N/A,#N/A,FALSE,"4WD"}</definedName>
    <definedName name="wrn.전부인쇄." localSheetId="20" hidden="1">{#N/A,#N/A,FALSE,"단축1";#N/A,#N/A,FALSE,"단축2";#N/A,#N/A,FALSE,"단축3";#N/A,#N/A,FALSE,"장축";#N/A,#N/A,FALSE,"4WD"}</definedName>
    <definedName name="wrn.전부인쇄." localSheetId="21" hidden="1">{#N/A,#N/A,FALSE,"단축1";#N/A,#N/A,FALSE,"단축2";#N/A,#N/A,FALSE,"단축3";#N/A,#N/A,FALSE,"장축";#N/A,#N/A,FALSE,"4WD"}</definedName>
    <definedName name="wrn.전부인쇄." localSheetId="22" hidden="1">{#N/A,#N/A,FALSE,"단축1";#N/A,#N/A,FALSE,"단축2";#N/A,#N/A,FALSE,"단축3";#N/A,#N/A,FALSE,"장축";#N/A,#N/A,FALSE,"4WD"}</definedName>
    <definedName name="wrn.전부인쇄." localSheetId="23" hidden="1">{#N/A,#N/A,FALSE,"단축1";#N/A,#N/A,FALSE,"단축2";#N/A,#N/A,FALSE,"단축3";#N/A,#N/A,FALSE,"장축";#N/A,#N/A,FALSE,"4WD"}</definedName>
    <definedName name="wrn.전부인쇄." localSheetId="24" hidden="1">{#N/A,#N/A,FALSE,"단축1";#N/A,#N/A,FALSE,"단축2";#N/A,#N/A,FALSE,"단축3";#N/A,#N/A,FALSE,"장축";#N/A,#N/A,FALSE,"4WD"}</definedName>
    <definedName name="wrn.전부인쇄." localSheetId="13" hidden="1">{#N/A,#N/A,FALSE,"단축1";#N/A,#N/A,FALSE,"단축2";#N/A,#N/A,FALSE,"단축3";#N/A,#N/A,FALSE,"장축";#N/A,#N/A,FALSE,"4WD"}</definedName>
    <definedName name="wrn.전부인쇄." localSheetId="17" hidden="1">{#N/A,#N/A,FALSE,"단축1";#N/A,#N/A,FALSE,"단축2";#N/A,#N/A,FALSE,"단축3";#N/A,#N/A,FALSE,"장축";#N/A,#N/A,FALSE,"4WD"}</definedName>
    <definedName name="wrn.전부인쇄." localSheetId="16" hidden="1">{#N/A,#N/A,FALSE,"단축1";#N/A,#N/A,FALSE,"단축2";#N/A,#N/A,FALSE,"단축3";#N/A,#N/A,FALSE,"장축";#N/A,#N/A,FALSE,"4WD"}</definedName>
    <definedName name="wrn.전부인쇄." hidden="1">{#N/A,#N/A,FALSE,"단축1";#N/A,#N/A,FALSE,"단축2";#N/A,#N/A,FALSE,"단축3";#N/A,#N/A,FALSE,"장축";#N/A,#N/A,FALSE,"4WD"}</definedName>
    <definedName name="wrn.전열선출서." localSheetId="15" hidden="1">{#N/A,#N/A,FALSE,"전열산출서"}</definedName>
    <definedName name="wrn.전열선출서." localSheetId="11" hidden="1">{#N/A,#N/A,FALSE,"전열산출서"}</definedName>
    <definedName name="wrn.전열선출서." localSheetId="14" hidden="1">{#N/A,#N/A,FALSE,"전열산출서"}</definedName>
    <definedName name="wrn.전열선출서." localSheetId="18" hidden="1">{#N/A,#N/A,FALSE,"전열산출서"}</definedName>
    <definedName name="wrn.전열선출서." localSheetId="19" hidden="1">{#N/A,#N/A,FALSE,"전열산출서"}</definedName>
    <definedName name="wrn.전열선출서." localSheetId="20" hidden="1">{#N/A,#N/A,FALSE,"전열산출서"}</definedName>
    <definedName name="wrn.전열선출서." localSheetId="21" hidden="1">{#N/A,#N/A,FALSE,"전열산출서"}</definedName>
    <definedName name="wrn.전열선출서." localSheetId="22" hidden="1">{#N/A,#N/A,FALSE,"전열산출서"}</definedName>
    <definedName name="wrn.전열선출서." localSheetId="23" hidden="1">{#N/A,#N/A,FALSE,"전열산출서"}</definedName>
    <definedName name="wrn.전열선출서." localSheetId="24" hidden="1">{#N/A,#N/A,FALSE,"전열산출서"}</definedName>
    <definedName name="wrn.전열선출서." localSheetId="13" hidden="1">{#N/A,#N/A,FALSE,"전열산출서"}</definedName>
    <definedName name="wrn.전열선출서." localSheetId="17" hidden="1">{#N/A,#N/A,FALSE,"전열산출서"}</definedName>
    <definedName name="wrn.전열선출서." localSheetId="16" hidden="1">{#N/A,#N/A,FALSE,"전열산출서"}</definedName>
    <definedName name="wrn.전열선출서." hidden="1">{#N/A,#N/A,FALSE,"전열산출서"}</definedName>
    <definedName name="wrn.전체인쇄." localSheetId="15" hidden="1">{#N/A,#N/A,FALSE,"생산성";#N/A,#N/A,FALSE,"인력1";#N/A,#N/A,FALSE,"인력2";#N/A,#N/A,FALSE,"인력3";#N/A,#N/A,FALSE,"인건1";#N/A,#N/A,FALSE,"인건2";#N/A,#N/A,FALSE,"인건3";#N/A,#N/A,FALSE,"인원증감";#N/A,#N/A,FALSE,"인건증감";#N/A,#N/A,FALSE,"표지등"}</definedName>
    <definedName name="wrn.전체인쇄." localSheetId="18" hidden="1">{#N/A,#N/A,FALSE,"생산성";#N/A,#N/A,FALSE,"인력1";#N/A,#N/A,FALSE,"인력2";#N/A,#N/A,FALSE,"인력3";#N/A,#N/A,FALSE,"인건1";#N/A,#N/A,FALSE,"인건2";#N/A,#N/A,FALSE,"인건3";#N/A,#N/A,FALSE,"인원증감";#N/A,#N/A,FALSE,"인건증감";#N/A,#N/A,FALSE,"표지등"}</definedName>
    <definedName name="wrn.전체인쇄." localSheetId="19" hidden="1">{#N/A,#N/A,FALSE,"생산성";#N/A,#N/A,FALSE,"인력1";#N/A,#N/A,FALSE,"인력2";#N/A,#N/A,FALSE,"인력3";#N/A,#N/A,FALSE,"인건1";#N/A,#N/A,FALSE,"인건2";#N/A,#N/A,FALSE,"인건3";#N/A,#N/A,FALSE,"인원증감";#N/A,#N/A,FALSE,"인건증감";#N/A,#N/A,FALSE,"표지등"}</definedName>
    <definedName name="wrn.전체인쇄." localSheetId="20" hidden="1">{#N/A,#N/A,FALSE,"생산성";#N/A,#N/A,FALSE,"인력1";#N/A,#N/A,FALSE,"인력2";#N/A,#N/A,FALSE,"인력3";#N/A,#N/A,FALSE,"인건1";#N/A,#N/A,FALSE,"인건2";#N/A,#N/A,FALSE,"인건3";#N/A,#N/A,FALSE,"인원증감";#N/A,#N/A,FALSE,"인건증감";#N/A,#N/A,FALSE,"표지등"}</definedName>
    <definedName name="wrn.전체인쇄." localSheetId="21" hidden="1">{#N/A,#N/A,FALSE,"생산성";#N/A,#N/A,FALSE,"인력1";#N/A,#N/A,FALSE,"인력2";#N/A,#N/A,FALSE,"인력3";#N/A,#N/A,FALSE,"인건1";#N/A,#N/A,FALSE,"인건2";#N/A,#N/A,FALSE,"인건3";#N/A,#N/A,FALSE,"인원증감";#N/A,#N/A,FALSE,"인건증감";#N/A,#N/A,FALSE,"표지등"}</definedName>
    <definedName name="wrn.전체인쇄." localSheetId="22" hidden="1">{#N/A,#N/A,FALSE,"생산성";#N/A,#N/A,FALSE,"인력1";#N/A,#N/A,FALSE,"인력2";#N/A,#N/A,FALSE,"인력3";#N/A,#N/A,FALSE,"인건1";#N/A,#N/A,FALSE,"인건2";#N/A,#N/A,FALSE,"인건3";#N/A,#N/A,FALSE,"인원증감";#N/A,#N/A,FALSE,"인건증감";#N/A,#N/A,FALSE,"표지등"}</definedName>
    <definedName name="wrn.전체인쇄." localSheetId="23" hidden="1">{#N/A,#N/A,FALSE,"생산성";#N/A,#N/A,FALSE,"인력1";#N/A,#N/A,FALSE,"인력2";#N/A,#N/A,FALSE,"인력3";#N/A,#N/A,FALSE,"인건1";#N/A,#N/A,FALSE,"인건2";#N/A,#N/A,FALSE,"인건3";#N/A,#N/A,FALSE,"인원증감";#N/A,#N/A,FALSE,"인건증감";#N/A,#N/A,FALSE,"표지등"}</definedName>
    <definedName name="wrn.전체인쇄." localSheetId="24" hidden="1">{#N/A,#N/A,FALSE,"생산성";#N/A,#N/A,FALSE,"인력1";#N/A,#N/A,FALSE,"인력2";#N/A,#N/A,FALSE,"인력3";#N/A,#N/A,FALSE,"인건1";#N/A,#N/A,FALSE,"인건2";#N/A,#N/A,FALSE,"인건3";#N/A,#N/A,FALSE,"인원증감";#N/A,#N/A,FALSE,"인건증감";#N/A,#N/A,FALSE,"표지등"}</definedName>
    <definedName name="wrn.전체인쇄." localSheetId="13" hidden="1">{#N/A,#N/A,FALSE,"생산성";#N/A,#N/A,FALSE,"인력1";#N/A,#N/A,FALSE,"인력2";#N/A,#N/A,FALSE,"인력3";#N/A,#N/A,FALSE,"인건1";#N/A,#N/A,FALSE,"인건2";#N/A,#N/A,FALSE,"인건3";#N/A,#N/A,FALSE,"인원증감";#N/A,#N/A,FALSE,"인건증감";#N/A,#N/A,FALSE,"표지등"}</definedName>
    <definedName name="wrn.전체인쇄." localSheetId="17" hidden="1">{#N/A,#N/A,FALSE,"생산성";#N/A,#N/A,FALSE,"인력1";#N/A,#N/A,FALSE,"인력2";#N/A,#N/A,FALSE,"인력3";#N/A,#N/A,FALSE,"인건1";#N/A,#N/A,FALSE,"인건2";#N/A,#N/A,FALSE,"인건3";#N/A,#N/A,FALSE,"인원증감";#N/A,#N/A,FALSE,"인건증감";#N/A,#N/A,FALSE,"표지등"}</definedName>
    <definedName name="wrn.전체인쇄." localSheetId="16" hidden="1">{#N/A,#N/A,FALSE,"생산성";#N/A,#N/A,FALSE,"인력1";#N/A,#N/A,FALSE,"인력2";#N/A,#N/A,FALSE,"인력3";#N/A,#N/A,FALSE,"인건1";#N/A,#N/A,FALSE,"인건2";#N/A,#N/A,FALSE,"인건3";#N/A,#N/A,FALSE,"인원증감";#N/A,#N/A,FALSE,"인건증감";#N/A,#N/A,FALSE,"표지등"}</definedName>
    <definedName name="wrn.전체인쇄." hidden="1">{#N/A,#N/A,FALSE,"생산성";#N/A,#N/A,FALSE,"인력1";#N/A,#N/A,FALSE,"인력2";#N/A,#N/A,FALSE,"인력3";#N/A,#N/A,FALSE,"인건1";#N/A,#N/A,FALSE,"인건2";#N/A,#N/A,FALSE,"인건3";#N/A,#N/A,FALSE,"인원증감";#N/A,#N/A,FALSE,"인건증감";#N/A,#N/A,FALSE,"표지등"}</definedName>
    <definedName name="wrn.조골재." localSheetId="15" hidden="1">{#N/A,#N/A,FALSE,"조골재"}</definedName>
    <definedName name="wrn.조골재." localSheetId="11" hidden="1">{#N/A,#N/A,FALSE,"조골재"}</definedName>
    <definedName name="wrn.조골재." localSheetId="14" hidden="1">{#N/A,#N/A,FALSE,"조골재"}</definedName>
    <definedName name="wrn.조골재." localSheetId="18" hidden="1">{#N/A,#N/A,FALSE,"조골재"}</definedName>
    <definedName name="wrn.조골재." localSheetId="19" hidden="1">{#N/A,#N/A,FALSE,"조골재"}</definedName>
    <definedName name="wrn.조골재." localSheetId="20" hidden="1">{#N/A,#N/A,FALSE,"조골재"}</definedName>
    <definedName name="wrn.조골재." localSheetId="21" hidden="1">{#N/A,#N/A,FALSE,"조골재"}</definedName>
    <definedName name="wrn.조골재." localSheetId="22" hidden="1">{#N/A,#N/A,FALSE,"조골재"}</definedName>
    <definedName name="wrn.조골재." localSheetId="23" hidden="1">{#N/A,#N/A,FALSE,"조골재"}</definedName>
    <definedName name="wrn.조골재." localSheetId="24" hidden="1">{#N/A,#N/A,FALSE,"조골재"}</definedName>
    <definedName name="wrn.조골재." localSheetId="13" hidden="1">{#N/A,#N/A,FALSE,"조골재"}</definedName>
    <definedName name="wrn.조골재." localSheetId="17" hidden="1">{#N/A,#N/A,FALSE,"조골재"}</definedName>
    <definedName name="wrn.조골재." localSheetId="16" hidden="1">{#N/A,#N/A,FALSE,"조골재"}</definedName>
    <definedName name="wrn.조골재." hidden="1">{#N/A,#N/A,FALSE,"조골재"}</definedName>
    <definedName name="wrn.철골집계표._.5칸." localSheetId="15" hidden="1">{#N/A,#N/A,FALSE,"Sheet1"}</definedName>
    <definedName name="wrn.철골집계표._.5칸." localSheetId="18" hidden="1">{#N/A,#N/A,FALSE,"Sheet1"}</definedName>
    <definedName name="wrn.철골집계표._.5칸." localSheetId="19" hidden="1">{#N/A,#N/A,FALSE,"Sheet1"}</definedName>
    <definedName name="wrn.철골집계표._.5칸." localSheetId="20" hidden="1">{#N/A,#N/A,FALSE,"Sheet1"}</definedName>
    <definedName name="wrn.철골집계표._.5칸." localSheetId="21" hidden="1">{#N/A,#N/A,FALSE,"Sheet1"}</definedName>
    <definedName name="wrn.철골집계표._.5칸." localSheetId="22" hidden="1">{#N/A,#N/A,FALSE,"Sheet1"}</definedName>
    <definedName name="wrn.철골집계표._.5칸." localSheetId="23" hidden="1">{#N/A,#N/A,FALSE,"Sheet1"}</definedName>
    <definedName name="wrn.철골집계표._.5칸." localSheetId="24" hidden="1">{#N/A,#N/A,FALSE,"Sheet1"}</definedName>
    <definedName name="wrn.철골집계표._.5칸." localSheetId="13" hidden="1">{#N/A,#N/A,FALSE,"Sheet1"}</definedName>
    <definedName name="wrn.철골집계표._.5칸." localSheetId="17" hidden="1">{#N/A,#N/A,FALSE,"Sheet1"}</definedName>
    <definedName name="wrn.철골집계표._.5칸." localSheetId="16" hidden="1">{#N/A,#N/A,FALSE,"Sheet1"}</definedName>
    <definedName name="wrn.철골집계표._.5칸." hidden="1">{#N/A,#N/A,FALSE,"Sheet1"}</definedName>
    <definedName name="wrn.토공1." localSheetId="15" hidden="1">{#N/A,#N/A,FALSE,"구조1"}</definedName>
    <definedName name="wrn.토공1." localSheetId="11" hidden="1">{#N/A,#N/A,FALSE,"구조1"}</definedName>
    <definedName name="wrn.토공1." localSheetId="14" hidden="1">{#N/A,#N/A,FALSE,"구조1"}</definedName>
    <definedName name="wrn.토공1." localSheetId="18" hidden="1">{#N/A,#N/A,FALSE,"구조1"}</definedName>
    <definedName name="wrn.토공1." localSheetId="19" hidden="1">{#N/A,#N/A,FALSE,"구조1"}</definedName>
    <definedName name="wrn.토공1." localSheetId="20" hidden="1">{#N/A,#N/A,FALSE,"구조1"}</definedName>
    <definedName name="wrn.토공1." localSheetId="21" hidden="1">{#N/A,#N/A,FALSE,"구조1"}</definedName>
    <definedName name="wrn.토공1." localSheetId="22" hidden="1">{#N/A,#N/A,FALSE,"구조1"}</definedName>
    <definedName name="wrn.토공1." localSheetId="23" hidden="1">{#N/A,#N/A,FALSE,"구조1"}</definedName>
    <definedName name="wrn.토공1." localSheetId="24" hidden="1">{#N/A,#N/A,FALSE,"구조1"}</definedName>
    <definedName name="wrn.토공1." localSheetId="13" hidden="1">{#N/A,#N/A,FALSE,"구조1"}</definedName>
    <definedName name="wrn.토공1." localSheetId="17" hidden="1">{#N/A,#N/A,FALSE,"구조1"}</definedName>
    <definedName name="wrn.토공1." localSheetId="16" hidden="1">{#N/A,#N/A,FALSE,"구조1"}</definedName>
    <definedName name="wrn.토공1." hidden="1">{#N/A,#N/A,FALSE,"구조1"}</definedName>
    <definedName name="wrn.토공2." localSheetId="15" hidden="1">{#N/A,#N/A,FALSE,"토공2"}</definedName>
    <definedName name="wrn.토공2." localSheetId="11" hidden="1">{#N/A,#N/A,FALSE,"토공2"}</definedName>
    <definedName name="wrn.토공2." localSheetId="14" hidden="1">{#N/A,#N/A,FALSE,"토공2"}</definedName>
    <definedName name="wrn.토공2." localSheetId="18" hidden="1">{#N/A,#N/A,FALSE,"토공2"}</definedName>
    <definedName name="wrn.토공2." localSheetId="19" hidden="1">{#N/A,#N/A,FALSE,"토공2"}</definedName>
    <definedName name="wrn.토공2." localSheetId="20" hidden="1">{#N/A,#N/A,FALSE,"토공2"}</definedName>
    <definedName name="wrn.토공2." localSheetId="21" hidden="1">{#N/A,#N/A,FALSE,"토공2"}</definedName>
    <definedName name="wrn.토공2." localSheetId="22" hidden="1">{#N/A,#N/A,FALSE,"토공2"}</definedName>
    <definedName name="wrn.토공2." localSheetId="23" hidden="1">{#N/A,#N/A,FALSE,"토공2"}</definedName>
    <definedName name="wrn.토공2." localSheetId="24" hidden="1">{#N/A,#N/A,FALSE,"토공2"}</definedName>
    <definedName name="wrn.토공2." localSheetId="13" hidden="1">{#N/A,#N/A,FALSE,"토공2"}</definedName>
    <definedName name="wrn.토공2." localSheetId="17" hidden="1">{#N/A,#N/A,FALSE,"토공2"}</definedName>
    <definedName name="wrn.토공2." localSheetId="16" hidden="1">{#N/A,#N/A,FALSE,"토공2"}</definedName>
    <definedName name="wrn.토공2." hidden="1">{#N/A,#N/A,FALSE,"토공2"}</definedName>
    <definedName name="wrn.포장1." localSheetId="15" hidden="1">{#N/A,#N/A,FALSE,"포장1";#N/A,#N/A,FALSE,"포장1"}</definedName>
    <definedName name="wrn.포장1." localSheetId="11" hidden="1">{#N/A,#N/A,FALSE,"포장1";#N/A,#N/A,FALSE,"포장1"}</definedName>
    <definedName name="wrn.포장1." localSheetId="14" hidden="1">{#N/A,#N/A,FALSE,"포장1";#N/A,#N/A,FALSE,"포장1"}</definedName>
    <definedName name="wrn.포장1." localSheetId="18" hidden="1">{#N/A,#N/A,FALSE,"포장1";#N/A,#N/A,FALSE,"포장1"}</definedName>
    <definedName name="wrn.포장1." localSheetId="19" hidden="1">{#N/A,#N/A,FALSE,"포장1";#N/A,#N/A,FALSE,"포장1"}</definedName>
    <definedName name="wrn.포장1." localSheetId="20" hidden="1">{#N/A,#N/A,FALSE,"포장1";#N/A,#N/A,FALSE,"포장1"}</definedName>
    <definedName name="wrn.포장1." localSheetId="21" hidden="1">{#N/A,#N/A,FALSE,"포장1";#N/A,#N/A,FALSE,"포장1"}</definedName>
    <definedName name="wrn.포장1." localSheetId="22" hidden="1">{#N/A,#N/A,FALSE,"포장1";#N/A,#N/A,FALSE,"포장1"}</definedName>
    <definedName name="wrn.포장1." localSheetId="23" hidden="1">{#N/A,#N/A,FALSE,"포장1";#N/A,#N/A,FALSE,"포장1"}</definedName>
    <definedName name="wrn.포장1." localSheetId="24" hidden="1">{#N/A,#N/A,FALSE,"포장1";#N/A,#N/A,FALSE,"포장1"}</definedName>
    <definedName name="wrn.포장1." localSheetId="13" hidden="1">{#N/A,#N/A,FALSE,"포장1";#N/A,#N/A,FALSE,"포장1"}</definedName>
    <definedName name="wrn.포장1." localSheetId="17" hidden="1">{#N/A,#N/A,FALSE,"포장1";#N/A,#N/A,FALSE,"포장1"}</definedName>
    <definedName name="wrn.포장1." localSheetId="16" hidden="1">{#N/A,#N/A,FALSE,"포장1";#N/A,#N/A,FALSE,"포장1"}</definedName>
    <definedName name="wrn.포장1." hidden="1">{#N/A,#N/A,FALSE,"포장1";#N/A,#N/A,FALSE,"포장1"}</definedName>
    <definedName name="wrn.포장2." localSheetId="15" hidden="1">{#N/A,#N/A,FALSE,"포장2"}</definedName>
    <definedName name="wrn.포장2." localSheetId="11" hidden="1">{#N/A,#N/A,FALSE,"포장2"}</definedName>
    <definedName name="wrn.포장2." localSheetId="14" hidden="1">{#N/A,#N/A,FALSE,"포장2"}</definedName>
    <definedName name="wrn.포장2." localSheetId="18" hidden="1">{#N/A,#N/A,FALSE,"포장2"}</definedName>
    <definedName name="wrn.포장2." localSheetId="19" hidden="1">{#N/A,#N/A,FALSE,"포장2"}</definedName>
    <definedName name="wrn.포장2." localSheetId="20" hidden="1">{#N/A,#N/A,FALSE,"포장2"}</definedName>
    <definedName name="wrn.포장2." localSheetId="21" hidden="1">{#N/A,#N/A,FALSE,"포장2"}</definedName>
    <definedName name="wrn.포장2." localSheetId="22" hidden="1">{#N/A,#N/A,FALSE,"포장2"}</definedName>
    <definedName name="wrn.포장2." localSheetId="23" hidden="1">{#N/A,#N/A,FALSE,"포장2"}</definedName>
    <definedName name="wrn.포장2." localSheetId="24" hidden="1">{#N/A,#N/A,FALSE,"포장2"}</definedName>
    <definedName name="wrn.포장2." localSheetId="13" hidden="1">{#N/A,#N/A,FALSE,"포장2"}</definedName>
    <definedName name="wrn.포장2." localSheetId="17" hidden="1">{#N/A,#N/A,FALSE,"포장2"}</definedName>
    <definedName name="wrn.포장2." localSheetId="16" hidden="1">{#N/A,#N/A,FALSE,"포장2"}</definedName>
    <definedName name="wrn.포장2." hidden="1">{#N/A,#N/A,FALSE,"포장2"}</definedName>
    <definedName name="wrn.표준공종단가."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1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1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18"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19"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2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2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2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2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17"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16"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목차." localSheetId="15" hidden="1">{#N/A,#N/A,FALSE,"표지목차"}</definedName>
    <definedName name="wrn.표지목차." localSheetId="11" hidden="1">{#N/A,#N/A,FALSE,"표지목차"}</definedName>
    <definedName name="wrn.표지목차." localSheetId="14" hidden="1">{#N/A,#N/A,FALSE,"표지목차"}</definedName>
    <definedName name="wrn.표지목차." localSheetId="18" hidden="1">{#N/A,#N/A,FALSE,"표지목차"}</definedName>
    <definedName name="wrn.표지목차." localSheetId="19" hidden="1">{#N/A,#N/A,FALSE,"표지목차"}</definedName>
    <definedName name="wrn.표지목차." localSheetId="20" hidden="1">{#N/A,#N/A,FALSE,"표지목차"}</definedName>
    <definedName name="wrn.표지목차." localSheetId="21" hidden="1">{#N/A,#N/A,FALSE,"표지목차"}</definedName>
    <definedName name="wrn.표지목차." localSheetId="22" hidden="1">{#N/A,#N/A,FALSE,"표지목차"}</definedName>
    <definedName name="wrn.표지목차." localSheetId="23" hidden="1">{#N/A,#N/A,FALSE,"표지목차"}</definedName>
    <definedName name="wrn.표지목차." localSheetId="24" hidden="1">{#N/A,#N/A,FALSE,"표지목차"}</definedName>
    <definedName name="wrn.표지목차." localSheetId="13" hidden="1">{#N/A,#N/A,FALSE,"표지목차"}</definedName>
    <definedName name="wrn.표지목차." localSheetId="17" hidden="1">{#N/A,#N/A,FALSE,"표지목차"}</definedName>
    <definedName name="wrn.표지목차." localSheetId="16" hidden="1">{#N/A,#N/A,FALSE,"표지목차"}</definedName>
    <definedName name="wrn.표지목차." hidden="1">{#N/A,#N/A,FALSE,"표지목차"}</definedName>
    <definedName name="wrn.현장._.NCR._.분석." localSheetId="15" hidden="1">{#N/A,#N/A,FALSE,"현장 NCR 분석";#N/A,#N/A,FALSE,"현장품질감사";#N/A,#N/A,FALSE,"현장품질감사"}</definedName>
    <definedName name="wrn.현장._.NCR._.분석." localSheetId="11" hidden="1">{#N/A,#N/A,FALSE,"현장 NCR 분석";#N/A,#N/A,FALSE,"현장품질감사";#N/A,#N/A,FALSE,"현장품질감사"}</definedName>
    <definedName name="wrn.현장._.NCR._.분석." localSheetId="14" hidden="1">{#N/A,#N/A,FALSE,"현장 NCR 분석";#N/A,#N/A,FALSE,"현장품질감사";#N/A,#N/A,FALSE,"현장품질감사"}</definedName>
    <definedName name="wrn.현장._.NCR._.분석." localSheetId="18" hidden="1">{#N/A,#N/A,FALSE,"현장 NCR 분석";#N/A,#N/A,FALSE,"현장품질감사";#N/A,#N/A,FALSE,"현장품질감사"}</definedName>
    <definedName name="wrn.현장._.NCR._.분석." localSheetId="19" hidden="1">{#N/A,#N/A,FALSE,"현장 NCR 분석";#N/A,#N/A,FALSE,"현장품질감사";#N/A,#N/A,FALSE,"현장품질감사"}</definedName>
    <definedName name="wrn.현장._.NCR._.분석." localSheetId="20" hidden="1">{#N/A,#N/A,FALSE,"현장 NCR 분석";#N/A,#N/A,FALSE,"현장품질감사";#N/A,#N/A,FALSE,"현장품질감사"}</definedName>
    <definedName name="wrn.현장._.NCR._.분석." localSheetId="21" hidden="1">{#N/A,#N/A,FALSE,"현장 NCR 분석";#N/A,#N/A,FALSE,"현장품질감사";#N/A,#N/A,FALSE,"현장품질감사"}</definedName>
    <definedName name="wrn.현장._.NCR._.분석." localSheetId="22" hidden="1">{#N/A,#N/A,FALSE,"현장 NCR 분석";#N/A,#N/A,FALSE,"현장품질감사";#N/A,#N/A,FALSE,"현장품질감사"}</definedName>
    <definedName name="wrn.현장._.NCR._.분석." localSheetId="23" hidden="1">{#N/A,#N/A,FALSE,"현장 NCR 분석";#N/A,#N/A,FALSE,"현장품질감사";#N/A,#N/A,FALSE,"현장품질감사"}</definedName>
    <definedName name="wrn.현장._.NCR._.분석." localSheetId="24" hidden="1">{#N/A,#N/A,FALSE,"현장 NCR 분석";#N/A,#N/A,FALSE,"현장품질감사";#N/A,#N/A,FALSE,"현장품질감사"}</definedName>
    <definedName name="wrn.현장._.NCR._.분석." localSheetId="13" hidden="1">{#N/A,#N/A,FALSE,"현장 NCR 분석";#N/A,#N/A,FALSE,"현장품질감사";#N/A,#N/A,FALSE,"현장품질감사"}</definedName>
    <definedName name="wrn.현장._.NCR._.분석." localSheetId="17" hidden="1">{#N/A,#N/A,FALSE,"현장 NCR 분석";#N/A,#N/A,FALSE,"현장품질감사";#N/A,#N/A,FALSE,"현장품질감사"}</definedName>
    <definedName name="wrn.현장._.NCR._.분석." localSheetId="16" hidden="1">{#N/A,#N/A,FALSE,"현장 NCR 분석";#N/A,#N/A,FALSE,"현장품질감사";#N/A,#N/A,FALSE,"현장품질감사"}</definedName>
    <definedName name="wrn.현장._.NCR._.분석." hidden="1">{#N/A,#N/A,FALSE,"현장 NCR 분석";#N/A,#N/A,FALSE,"현장품질감사";#N/A,#N/A,FALSE,"현장품질감사"}</definedName>
    <definedName name="wrn.혼합골재." localSheetId="15" hidden="1">{#N/A,#N/A,FALSE,"혼합골재"}</definedName>
    <definedName name="wrn.혼합골재." localSheetId="11" hidden="1">{#N/A,#N/A,FALSE,"혼합골재"}</definedName>
    <definedName name="wrn.혼합골재." localSheetId="14" hidden="1">{#N/A,#N/A,FALSE,"혼합골재"}</definedName>
    <definedName name="wrn.혼합골재." localSheetId="18" hidden="1">{#N/A,#N/A,FALSE,"혼합골재"}</definedName>
    <definedName name="wrn.혼합골재." localSheetId="19" hidden="1">{#N/A,#N/A,FALSE,"혼합골재"}</definedName>
    <definedName name="wrn.혼합골재." localSheetId="20" hidden="1">{#N/A,#N/A,FALSE,"혼합골재"}</definedName>
    <definedName name="wrn.혼합골재." localSheetId="21" hidden="1">{#N/A,#N/A,FALSE,"혼합골재"}</definedName>
    <definedName name="wrn.혼합골재." localSheetId="22" hidden="1">{#N/A,#N/A,FALSE,"혼합골재"}</definedName>
    <definedName name="wrn.혼합골재." localSheetId="23" hidden="1">{#N/A,#N/A,FALSE,"혼합골재"}</definedName>
    <definedName name="wrn.혼합골재." localSheetId="24" hidden="1">{#N/A,#N/A,FALSE,"혼합골재"}</definedName>
    <definedName name="wrn.혼합골재." localSheetId="13" hidden="1">{#N/A,#N/A,FALSE,"혼합골재"}</definedName>
    <definedName name="wrn.혼합골재." localSheetId="17" hidden="1">{#N/A,#N/A,FALSE,"혼합골재"}</definedName>
    <definedName name="wrn.혼합골재." localSheetId="16" hidden="1">{#N/A,#N/A,FALSE,"혼합골재"}</definedName>
    <definedName name="wrn.혼합골재." hidden="1">{#N/A,#N/A,FALSE,"혼합골재"}</definedName>
    <definedName name="wrty" localSheetId="15" hidden="1">{"'용역비'!$A$4:$C$8"}</definedName>
    <definedName name="wrty" localSheetId="11" hidden="1">{"'용역비'!$A$4:$C$8"}</definedName>
    <definedName name="wrty" localSheetId="14" hidden="1">{"'용역비'!$A$4:$C$8"}</definedName>
    <definedName name="wrty" localSheetId="18" hidden="1">{"'용역비'!$A$4:$C$8"}</definedName>
    <definedName name="wrty" localSheetId="19" hidden="1">{"'용역비'!$A$4:$C$8"}</definedName>
    <definedName name="wrty" localSheetId="20" hidden="1">{"'용역비'!$A$4:$C$8"}</definedName>
    <definedName name="wrty" localSheetId="21" hidden="1">{"'용역비'!$A$4:$C$8"}</definedName>
    <definedName name="wrty" localSheetId="22" hidden="1">{"'용역비'!$A$4:$C$8"}</definedName>
    <definedName name="wrty" localSheetId="23" hidden="1">{"'용역비'!$A$4:$C$8"}</definedName>
    <definedName name="wrty" localSheetId="24" hidden="1">{"'용역비'!$A$4:$C$8"}</definedName>
    <definedName name="wrty" localSheetId="13" hidden="1">{"'용역비'!$A$4:$C$8"}</definedName>
    <definedName name="wrty" localSheetId="17" hidden="1">{"'용역비'!$A$4:$C$8"}</definedName>
    <definedName name="wrty" localSheetId="16" hidden="1">{"'용역비'!$A$4:$C$8"}</definedName>
    <definedName name="wrty" hidden="1">{"'용역비'!$A$4:$C$8"}</definedName>
    <definedName name="wrtyrtyrt" localSheetId="15" hidden="1">{"'용역비'!$A$4:$C$8"}</definedName>
    <definedName name="wrtyrtyrt" localSheetId="11" hidden="1">{"'용역비'!$A$4:$C$8"}</definedName>
    <definedName name="wrtyrtyrt" localSheetId="14" hidden="1">{"'용역비'!$A$4:$C$8"}</definedName>
    <definedName name="wrtyrtyrt" localSheetId="18" hidden="1">{"'용역비'!$A$4:$C$8"}</definedName>
    <definedName name="wrtyrtyrt" localSheetId="19" hidden="1">{"'용역비'!$A$4:$C$8"}</definedName>
    <definedName name="wrtyrtyrt" localSheetId="20" hidden="1">{"'용역비'!$A$4:$C$8"}</definedName>
    <definedName name="wrtyrtyrt" localSheetId="21" hidden="1">{"'용역비'!$A$4:$C$8"}</definedName>
    <definedName name="wrtyrtyrt" localSheetId="22" hidden="1">{"'용역비'!$A$4:$C$8"}</definedName>
    <definedName name="wrtyrtyrt" localSheetId="23" hidden="1">{"'용역비'!$A$4:$C$8"}</definedName>
    <definedName name="wrtyrtyrt" localSheetId="24" hidden="1">{"'용역비'!$A$4:$C$8"}</definedName>
    <definedName name="wrtyrtyrt" localSheetId="13" hidden="1">{"'용역비'!$A$4:$C$8"}</definedName>
    <definedName name="wrtyrtyrt" localSheetId="17" hidden="1">{"'용역비'!$A$4:$C$8"}</definedName>
    <definedName name="wrtyrtyrt" localSheetId="16" hidden="1">{"'용역비'!$A$4:$C$8"}</definedName>
    <definedName name="wrtyrtyrt" hidden="1">{"'용역비'!$A$4:$C$8"}</definedName>
    <definedName name="wrtywrtywr" localSheetId="15" hidden="1">{"'용역비'!$A$4:$C$8"}</definedName>
    <definedName name="wrtywrtywr" localSheetId="11" hidden="1">{"'용역비'!$A$4:$C$8"}</definedName>
    <definedName name="wrtywrtywr" localSheetId="14" hidden="1">{"'용역비'!$A$4:$C$8"}</definedName>
    <definedName name="wrtywrtywr" localSheetId="18" hidden="1">{"'용역비'!$A$4:$C$8"}</definedName>
    <definedName name="wrtywrtywr" localSheetId="19" hidden="1">{"'용역비'!$A$4:$C$8"}</definedName>
    <definedName name="wrtywrtywr" localSheetId="20" hidden="1">{"'용역비'!$A$4:$C$8"}</definedName>
    <definedName name="wrtywrtywr" localSheetId="21" hidden="1">{"'용역비'!$A$4:$C$8"}</definedName>
    <definedName name="wrtywrtywr" localSheetId="22" hidden="1">{"'용역비'!$A$4:$C$8"}</definedName>
    <definedName name="wrtywrtywr" localSheetId="23" hidden="1">{"'용역비'!$A$4:$C$8"}</definedName>
    <definedName name="wrtywrtywr" localSheetId="24" hidden="1">{"'용역비'!$A$4:$C$8"}</definedName>
    <definedName name="wrtywrtywr" localSheetId="13" hidden="1">{"'용역비'!$A$4:$C$8"}</definedName>
    <definedName name="wrtywrtywr" localSheetId="17" hidden="1">{"'용역비'!$A$4:$C$8"}</definedName>
    <definedName name="wrtywrtywr" localSheetId="16" hidden="1">{"'용역비'!$A$4:$C$8"}</definedName>
    <definedName name="wrtywrtywr" hidden="1">{"'용역비'!$A$4:$C$8"}</definedName>
    <definedName name="wrwerwe">#REF!</definedName>
    <definedName name="wstwgw">#REF!</definedName>
    <definedName name="wte" localSheetId="15" hidden="1">{#N/A,#N/A,FALSE,"ALM-ASISC"}</definedName>
    <definedName name="wte" localSheetId="18" hidden="1">{#N/A,#N/A,FALSE,"ALM-ASISC"}</definedName>
    <definedName name="wte" localSheetId="19" hidden="1">{#N/A,#N/A,FALSE,"ALM-ASISC"}</definedName>
    <definedName name="wte" localSheetId="20" hidden="1">{#N/A,#N/A,FALSE,"ALM-ASISC"}</definedName>
    <definedName name="wte" localSheetId="21" hidden="1">{#N/A,#N/A,FALSE,"ALM-ASISC"}</definedName>
    <definedName name="wte" localSheetId="22" hidden="1">{#N/A,#N/A,FALSE,"ALM-ASISC"}</definedName>
    <definedName name="wte" localSheetId="23" hidden="1">{#N/A,#N/A,FALSE,"ALM-ASISC"}</definedName>
    <definedName name="wte" localSheetId="24" hidden="1">{#N/A,#N/A,FALSE,"ALM-ASISC"}</definedName>
    <definedName name="wte" localSheetId="13" hidden="1">{#N/A,#N/A,FALSE,"ALM-ASISC"}</definedName>
    <definedName name="wte" localSheetId="17" hidden="1">{#N/A,#N/A,FALSE,"ALM-ASISC"}</definedName>
    <definedName name="wte" localSheetId="16" hidden="1">{#N/A,#N/A,FALSE,"ALM-ASISC"}</definedName>
    <definedName name="wte" hidden="1">{#N/A,#N/A,FALSE,"ALM-ASISC"}</definedName>
    <definedName name="wuy" localSheetId="15" hidden="1">{"'용역비'!$A$4:$C$8"}</definedName>
    <definedName name="wuy" localSheetId="11" hidden="1">{"'용역비'!$A$4:$C$8"}</definedName>
    <definedName name="wuy" localSheetId="14" hidden="1">{"'용역비'!$A$4:$C$8"}</definedName>
    <definedName name="wuy" localSheetId="18" hidden="1">{"'용역비'!$A$4:$C$8"}</definedName>
    <definedName name="wuy" localSheetId="19" hidden="1">{"'용역비'!$A$4:$C$8"}</definedName>
    <definedName name="wuy" localSheetId="20" hidden="1">{"'용역비'!$A$4:$C$8"}</definedName>
    <definedName name="wuy" localSheetId="21" hidden="1">{"'용역비'!$A$4:$C$8"}</definedName>
    <definedName name="wuy" localSheetId="22" hidden="1">{"'용역비'!$A$4:$C$8"}</definedName>
    <definedName name="wuy" localSheetId="23" hidden="1">{"'용역비'!$A$4:$C$8"}</definedName>
    <definedName name="wuy" localSheetId="24" hidden="1">{"'용역비'!$A$4:$C$8"}</definedName>
    <definedName name="wuy" localSheetId="13" hidden="1">{"'용역비'!$A$4:$C$8"}</definedName>
    <definedName name="wuy" localSheetId="17" hidden="1">{"'용역비'!$A$4:$C$8"}</definedName>
    <definedName name="wuy" localSheetId="16" hidden="1">{"'용역비'!$A$4:$C$8"}</definedName>
    <definedName name="wuy" hidden="1">{"'용역비'!$A$4:$C$8"}</definedName>
    <definedName name="ww">#REF!</definedName>
    <definedName name="wwqqqwq" localSheetId="15" hidden="1">{#N/A,#N/A,FALSE,"전력간선"}</definedName>
    <definedName name="wwqqqwq" localSheetId="18" hidden="1">{#N/A,#N/A,FALSE,"전력간선"}</definedName>
    <definedName name="wwqqqwq" localSheetId="19" hidden="1">{#N/A,#N/A,FALSE,"전력간선"}</definedName>
    <definedName name="wwqqqwq" localSheetId="20" hidden="1">{#N/A,#N/A,FALSE,"전력간선"}</definedName>
    <definedName name="wwqqqwq" localSheetId="21" hidden="1">{#N/A,#N/A,FALSE,"전력간선"}</definedName>
    <definedName name="wwqqqwq" localSheetId="22" hidden="1">{#N/A,#N/A,FALSE,"전력간선"}</definedName>
    <definedName name="wwqqqwq" localSheetId="23" hidden="1">{#N/A,#N/A,FALSE,"전력간선"}</definedName>
    <definedName name="wwqqqwq" localSheetId="24" hidden="1">{#N/A,#N/A,FALSE,"전력간선"}</definedName>
    <definedName name="wwqqqwq" localSheetId="13" hidden="1">{#N/A,#N/A,FALSE,"전력간선"}</definedName>
    <definedName name="wwqqqwq" localSheetId="17" hidden="1">{#N/A,#N/A,FALSE,"전력간선"}</definedName>
    <definedName name="wwqqqwq" localSheetId="16" hidden="1">{#N/A,#N/A,FALSE,"전력간선"}</definedName>
    <definedName name="wwqqqwq" hidden="1">{#N/A,#N/A,FALSE,"전력간선"}</definedName>
    <definedName name="WWW"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qqqq" localSheetId="15" hidden="1">{#N/A,#N/A,FALSE,"전력간선"}</definedName>
    <definedName name="wwwwqqqq" localSheetId="18" hidden="1">{#N/A,#N/A,FALSE,"전력간선"}</definedName>
    <definedName name="wwwwqqqq" localSheetId="19" hidden="1">{#N/A,#N/A,FALSE,"전력간선"}</definedName>
    <definedName name="wwwwqqqq" localSheetId="20" hidden="1">{#N/A,#N/A,FALSE,"전력간선"}</definedName>
    <definedName name="wwwwqqqq" localSheetId="21" hidden="1">{#N/A,#N/A,FALSE,"전력간선"}</definedName>
    <definedName name="wwwwqqqq" localSheetId="22" hidden="1">{#N/A,#N/A,FALSE,"전력간선"}</definedName>
    <definedName name="wwwwqqqq" localSheetId="23" hidden="1">{#N/A,#N/A,FALSE,"전력간선"}</definedName>
    <definedName name="wwwwqqqq" localSheetId="24" hidden="1">{#N/A,#N/A,FALSE,"전력간선"}</definedName>
    <definedName name="wwwwqqqq" localSheetId="13" hidden="1">{#N/A,#N/A,FALSE,"전력간선"}</definedName>
    <definedName name="wwwwqqqq" localSheetId="17" hidden="1">{#N/A,#N/A,FALSE,"전력간선"}</definedName>
    <definedName name="wwwwqqqq" localSheetId="16" hidden="1">{#N/A,#N/A,FALSE,"전력간선"}</definedName>
    <definedName name="wwwwqqqq" hidden="1">{#N/A,#N/A,FALSE,"전력간선"}</definedName>
    <definedName name="wwwwwwwq" localSheetId="15" hidden="1">{#N/A,#N/A,FALSE,"전력간선"}</definedName>
    <definedName name="wwwwwwwq" localSheetId="18" hidden="1">{#N/A,#N/A,FALSE,"전력간선"}</definedName>
    <definedName name="wwwwwwwq" localSheetId="19" hidden="1">{#N/A,#N/A,FALSE,"전력간선"}</definedName>
    <definedName name="wwwwwwwq" localSheetId="20" hidden="1">{#N/A,#N/A,FALSE,"전력간선"}</definedName>
    <definedName name="wwwwwwwq" localSheetId="21" hidden="1">{#N/A,#N/A,FALSE,"전력간선"}</definedName>
    <definedName name="wwwwwwwq" localSheetId="22" hidden="1">{#N/A,#N/A,FALSE,"전력간선"}</definedName>
    <definedName name="wwwwwwwq" localSheetId="23" hidden="1">{#N/A,#N/A,FALSE,"전력간선"}</definedName>
    <definedName name="wwwwwwwq" localSheetId="24" hidden="1">{#N/A,#N/A,FALSE,"전력간선"}</definedName>
    <definedName name="wwwwwwwq" localSheetId="13" hidden="1">{#N/A,#N/A,FALSE,"전력간선"}</definedName>
    <definedName name="wwwwwwwq" localSheetId="17" hidden="1">{#N/A,#N/A,FALSE,"전력간선"}</definedName>
    <definedName name="wwwwwwwq" localSheetId="16" hidden="1">{#N/A,#N/A,FALSE,"전력간선"}</definedName>
    <definedName name="wwwwwwwq" hidden="1">{#N/A,#N/A,FALSE,"전력간선"}</definedName>
    <definedName name="wwwwwwww" localSheetId="13">#REF!</definedName>
    <definedName name="wwwwwwww">#REF!</definedName>
    <definedName name="WZASE" localSheetId="13">#REF!</definedName>
    <definedName name="WZASE">#REF!</definedName>
    <definedName name="W행" localSheetId="13">#REF!</definedName>
    <definedName name="W행">#REF!</definedName>
    <definedName name="X">#REF!</definedName>
    <definedName name="XAAA">#N/A</definedName>
    <definedName name="XC" localSheetId="13">#REF!</definedName>
    <definedName name="XC">#REF!</definedName>
    <definedName name="xchange" localSheetId="13">#REF!</definedName>
    <definedName name="xchange">#REF!</definedName>
    <definedName name="xchg" localSheetId="13">#REF!</definedName>
    <definedName name="xchg">#REF!</definedName>
    <definedName name="xcvc" localSheetId="11" hidden="1">#REF!</definedName>
    <definedName name="xcvc" hidden="1">#REF!</definedName>
    <definedName name="xczsd">#REF!</definedName>
    <definedName name="xdddd">#REF!</definedName>
    <definedName name="xdfd2fddfv">#REF!</definedName>
    <definedName name="xdsfsdf">#REF!</definedName>
    <definedName name="XV">#REF!</definedName>
    <definedName name="xx" localSheetId="11" hidden="1">#REF!</definedName>
    <definedName name="xx" hidden="1">#REF!</definedName>
    <definedName name="XXX">#N/A</definedName>
    <definedName name="XXXXXX" localSheetId="15" hidden="1">{"'공사부문'!$A$6:$A$32"}</definedName>
    <definedName name="XXXXXX" localSheetId="11" hidden="1">{"'공사부문'!$A$6:$A$32"}</definedName>
    <definedName name="XXXXXX" localSheetId="14" hidden="1">{"'공사부문'!$A$6:$A$32"}</definedName>
    <definedName name="XXXXXX" localSheetId="18" hidden="1">{"'공사부문'!$A$6:$A$32"}</definedName>
    <definedName name="XXXXXX" localSheetId="19" hidden="1">{"'공사부문'!$A$6:$A$32"}</definedName>
    <definedName name="XXXXXX" localSheetId="20" hidden="1">{"'공사부문'!$A$6:$A$32"}</definedName>
    <definedName name="XXXXXX" localSheetId="21" hidden="1">{"'공사부문'!$A$6:$A$32"}</definedName>
    <definedName name="XXXXXX" localSheetId="22" hidden="1">{"'공사부문'!$A$6:$A$32"}</definedName>
    <definedName name="XXXXXX" localSheetId="23" hidden="1">{"'공사부문'!$A$6:$A$32"}</definedName>
    <definedName name="XXXXXX" localSheetId="24" hidden="1">{"'공사부문'!$A$6:$A$32"}</definedName>
    <definedName name="XXXXXX" localSheetId="13" hidden="1">{"'공사부문'!$A$6:$A$32"}</definedName>
    <definedName name="XXXXXX" localSheetId="17" hidden="1">{"'공사부문'!$A$6:$A$32"}</definedName>
    <definedName name="XXXXXX" localSheetId="16" hidden="1">{"'공사부문'!$A$6:$A$32"}</definedName>
    <definedName name="XXXXXX" hidden="1">{"'공사부문'!$A$6:$A$32"}</definedName>
    <definedName name="xzcvwdwcxc">#REF!</definedName>
    <definedName name="XZKLCL" localSheetId="15" hidden="1">{#N/A,#N/A,FALSE,"전력간선"}</definedName>
    <definedName name="XZKLCL" localSheetId="18" hidden="1">{#N/A,#N/A,FALSE,"전력간선"}</definedName>
    <definedName name="XZKLCL" localSheetId="19" hidden="1">{#N/A,#N/A,FALSE,"전력간선"}</definedName>
    <definedName name="XZKLCL" localSheetId="20" hidden="1">{#N/A,#N/A,FALSE,"전력간선"}</definedName>
    <definedName name="XZKLCL" localSheetId="21" hidden="1">{#N/A,#N/A,FALSE,"전력간선"}</definedName>
    <definedName name="XZKLCL" localSheetId="22" hidden="1">{#N/A,#N/A,FALSE,"전력간선"}</definedName>
    <definedName name="XZKLCL" localSheetId="23" hidden="1">{#N/A,#N/A,FALSE,"전력간선"}</definedName>
    <definedName name="XZKLCL" localSheetId="24" hidden="1">{#N/A,#N/A,FALSE,"전력간선"}</definedName>
    <definedName name="XZKLCL" localSheetId="13" hidden="1">{#N/A,#N/A,FALSE,"전력간선"}</definedName>
    <definedName name="XZKLCL" localSheetId="17" hidden="1">{#N/A,#N/A,FALSE,"전력간선"}</definedName>
    <definedName name="XZKLCL" localSheetId="16" hidden="1">{#N/A,#N/A,FALSE,"전력간선"}</definedName>
    <definedName name="XZKLCL" hidden="1">{#N/A,#N/A,FALSE,"전력간선"}</definedName>
    <definedName name="y" localSheetId="11" hidden="1">{"'용역비'!$A$4:$C$8"}</definedName>
    <definedName name="y" localSheetId="18" hidden="1">{"'용역비'!$A$4:$C$8"}</definedName>
    <definedName name="y" localSheetId="19" hidden="1">{"'용역비'!$A$4:$C$8"}</definedName>
    <definedName name="y" localSheetId="20" hidden="1">{"'용역비'!$A$4:$C$8"}</definedName>
    <definedName name="y" localSheetId="21" hidden="1">{"'용역비'!$A$4:$C$8"}</definedName>
    <definedName name="y" localSheetId="22" hidden="1">{"'용역비'!$A$4:$C$8"}</definedName>
    <definedName name="y" localSheetId="23" hidden="1">{"'용역비'!$A$4:$C$8"}</definedName>
    <definedName name="y" localSheetId="24" hidden="1">{"'용역비'!$A$4:$C$8"}</definedName>
    <definedName name="y" localSheetId="13" hidden="1">{"'용역비'!$A$4:$C$8"}</definedName>
    <definedName name="Y">#REF!</definedName>
    <definedName name="YE">#N/A</definedName>
    <definedName name="YEKA">#N/A</definedName>
    <definedName name="Yen" localSheetId="13">#REF!</definedName>
    <definedName name="Yen">#REF!</definedName>
    <definedName name="YFU" localSheetId="15" hidden="1">{"'용역비'!$A$4:$C$8"}</definedName>
    <definedName name="YFU" localSheetId="11" hidden="1">{"'용역비'!$A$4:$C$8"}</definedName>
    <definedName name="YFU" localSheetId="14" hidden="1">{"'용역비'!$A$4:$C$8"}</definedName>
    <definedName name="YFU" localSheetId="18" hidden="1">{"'용역비'!$A$4:$C$8"}</definedName>
    <definedName name="YFU" localSheetId="19" hidden="1">{"'용역비'!$A$4:$C$8"}</definedName>
    <definedName name="YFU" localSheetId="20" hidden="1">{"'용역비'!$A$4:$C$8"}</definedName>
    <definedName name="YFU" localSheetId="21" hidden="1">{"'용역비'!$A$4:$C$8"}</definedName>
    <definedName name="YFU" localSheetId="22" hidden="1">{"'용역비'!$A$4:$C$8"}</definedName>
    <definedName name="YFU" localSheetId="23" hidden="1">{"'용역비'!$A$4:$C$8"}</definedName>
    <definedName name="YFU" localSheetId="24" hidden="1">{"'용역비'!$A$4:$C$8"}</definedName>
    <definedName name="YFU" localSheetId="13" hidden="1">{"'용역비'!$A$4:$C$8"}</definedName>
    <definedName name="YFU" localSheetId="17" hidden="1">{"'용역비'!$A$4:$C$8"}</definedName>
    <definedName name="YFU" localSheetId="16" hidden="1">{"'용역비'!$A$4:$C$8"}</definedName>
    <definedName name="YFU" hidden="1">{"'용역비'!$A$4:$C$8"}</definedName>
    <definedName name="YL" localSheetId="15" hidden="1">{"'용역비'!$A$4:$C$8"}</definedName>
    <definedName name="YL" localSheetId="11" hidden="1">{"'용역비'!$A$4:$C$8"}</definedName>
    <definedName name="YL" localSheetId="14" hidden="1">{"'용역비'!$A$4:$C$8"}</definedName>
    <definedName name="YL" localSheetId="18" hidden="1">{"'용역비'!$A$4:$C$8"}</definedName>
    <definedName name="YL" localSheetId="19" hidden="1">{"'용역비'!$A$4:$C$8"}</definedName>
    <definedName name="YL" localSheetId="20" hidden="1">{"'용역비'!$A$4:$C$8"}</definedName>
    <definedName name="YL" localSheetId="21" hidden="1">{"'용역비'!$A$4:$C$8"}</definedName>
    <definedName name="YL" localSheetId="22" hidden="1">{"'용역비'!$A$4:$C$8"}</definedName>
    <definedName name="YL" localSheetId="23" hidden="1">{"'용역비'!$A$4:$C$8"}</definedName>
    <definedName name="YL" localSheetId="24" hidden="1">{"'용역비'!$A$4:$C$8"}</definedName>
    <definedName name="YL" localSheetId="13" hidden="1">{"'용역비'!$A$4:$C$8"}</definedName>
    <definedName name="YL" localSheetId="17" hidden="1">{"'용역비'!$A$4:$C$8"}</definedName>
    <definedName name="YL" localSheetId="16" hidden="1">{"'용역비'!$A$4:$C$8"}</definedName>
    <definedName name="YL" hidden="1">{"'용역비'!$A$4:$C$8"}</definedName>
    <definedName name="YMH">#REF!</definedName>
    <definedName name="ysdf">#REF!</definedName>
    <definedName name="YTD">'[48]05110'!#REF!</definedName>
    <definedName name="YTDM">'[48]05110'!#REF!</definedName>
    <definedName name="ytu" localSheetId="13">'[168]03'' Jan-Mar14'!$A$2:$AM$58</definedName>
    <definedName name="ytu">'[169]03'' Jan-Mar14'!$A$2:$AM$58</definedName>
    <definedName name="yu" localSheetId="15" hidden="1">{"'용역비'!$A$4:$C$8"}</definedName>
    <definedName name="yu" localSheetId="11" hidden="1">{"'용역비'!$A$4:$C$8"}</definedName>
    <definedName name="yu" localSheetId="14" hidden="1">{"'용역비'!$A$4:$C$8"}</definedName>
    <definedName name="yu" localSheetId="18" hidden="1">{"'용역비'!$A$4:$C$8"}</definedName>
    <definedName name="yu" localSheetId="19" hidden="1">{"'용역비'!$A$4:$C$8"}</definedName>
    <definedName name="yu" localSheetId="20" hidden="1">{"'용역비'!$A$4:$C$8"}</definedName>
    <definedName name="yu" localSheetId="21" hidden="1">{"'용역비'!$A$4:$C$8"}</definedName>
    <definedName name="yu" localSheetId="22" hidden="1">{"'용역비'!$A$4:$C$8"}</definedName>
    <definedName name="yu" localSheetId="23" hidden="1">{"'용역비'!$A$4:$C$8"}</definedName>
    <definedName name="yu" localSheetId="24" hidden="1">{"'용역비'!$A$4:$C$8"}</definedName>
    <definedName name="yu" localSheetId="13" hidden="1">{"'용역비'!$A$4:$C$8"}</definedName>
    <definedName name="yu" localSheetId="17" hidden="1">{"'용역비'!$A$4:$C$8"}</definedName>
    <definedName name="yu" localSheetId="16" hidden="1">{"'용역비'!$A$4:$C$8"}</definedName>
    <definedName name="yu" hidden="1">{"'용역비'!$A$4:$C$8"}</definedName>
    <definedName name="YUER">#REF!</definedName>
    <definedName name="YUK" localSheetId="15" hidden="1">{"'용역비'!$A$4:$C$8"}</definedName>
    <definedName name="YUK" localSheetId="11" hidden="1">{"'용역비'!$A$4:$C$8"}</definedName>
    <definedName name="YUK" localSheetId="14" hidden="1">{"'용역비'!$A$4:$C$8"}</definedName>
    <definedName name="YUK" localSheetId="18" hidden="1">{"'용역비'!$A$4:$C$8"}</definedName>
    <definedName name="YUK" localSheetId="19" hidden="1">{"'용역비'!$A$4:$C$8"}</definedName>
    <definedName name="YUK" localSheetId="20" hidden="1">{"'용역비'!$A$4:$C$8"}</definedName>
    <definedName name="YUK" localSheetId="21" hidden="1">{"'용역비'!$A$4:$C$8"}</definedName>
    <definedName name="YUK" localSheetId="22" hidden="1">{"'용역비'!$A$4:$C$8"}</definedName>
    <definedName name="YUK" localSheetId="23" hidden="1">{"'용역비'!$A$4:$C$8"}</definedName>
    <definedName name="YUK" localSheetId="24" hidden="1">{"'용역비'!$A$4:$C$8"}</definedName>
    <definedName name="YUK" localSheetId="13" hidden="1">{"'용역비'!$A$4:$C$8"}</definedName>
    <definedName name="YUK" localSheetId="17" hidden="1">{"'용역비'!$A$4:$C$8"}</definedName>
    <definedName name="YUK" localSheetId="16" hidden="1">{"'용역비'!$A$4:$C$8"}</definedName>
    <definedName name="YUK" hidden="1">{"'용역비'!$A$4:$C$8"}</definedName>
    <definedName name="YUKOI" localSheetId="15" hidden="1">{"'용역비'!$A$4:$C$8"}</definedName>
    <definedName name="YUKOI" localSheetId="11" hidden="1">{"'용역비'!$A$4:$C$8"}</definedName>
    <definedName name="YUKOI" localSheetId="14" hidden="1">{"'용역비'!$A$4:$C$8"}</definedName>
    <definedName name="YUKOI" localSheetId="18" hidden="1">{"'용역비'!$A$4:$C$8"}</definedName>
    <definedName name="YUKOI" localSheetId="19" hidden="1">{"'용역비'!$A$4:$C$8"}</definedName>
    <definedName name="YUKOI" localSheetId="20" hidden="1">{"'용역비'!$A$4:$C$8"}</definedName>
    <definedName name="YUKOI" localSheetId="21" hidden="1">{"'용역비'!$A$4:$C$8"}</definedName>
    <definedName name="YUKOI" localSheetId="22" hidden="1">{"'용역비'!$A$4:$C$8"}</definedName>
    <definedName name="YUKOI" localSheetId="23" hidden="1">{"'용역비'!$A$4:$C$8"}</definedName>
    <definedName name="YUKOI" localSheetId="24" hidden="1">{"'용역비'!$A$4:$C$8"}</definedName>
    <definedName name="YUKOI" localSheetId="13" hidden="1">{"'용역비'!$A$4:$C$8"}</definedName>
    <definedName name="YUKOI" localSheetId="17" hidden="1">{"'용역비'!$A$4:$C$8"}</definedName>
    <definedName name="YUKOI" localSheetId="16" hidden="1">{"'용역비'!$A$4:$C$8"}</definedName>
    <definedName name="YUKOI" hidden="1">{"'용역비'!$A$4:$C$8"}</definedName>
    <definedName name="yuktyjm">#REF!</definedName>
    <definedName name="YYY"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y"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 localSheetId="15" hidden="1">{#N/A,#N/A,FALSE,"조골재"}</definedName>
    <definedName name="z" localSheetId="11" hidden="1">{#N/A,#N/A,FALSE,"조골재"}</definedName>
    <definedName name="z" localSheetId="14" hidden="1">{#N/A,#N/A,FALSE,"조골재"}</definedName>
    <definedName name="z" localSheetId="18" hidden="1">{#N/A,#N/A,FALSE,"조골재"}</definedName>
    <definedName name="z" localSheetId="19" hidden="1">{#N/A,#N/A,FALSE,"조골재"}</definedName>
    <definedName name="z" localSheetId="20" hidden="1">{#N/A,#N/A,FALSE,"조골재"}</definedName>
    <definedName name="z" localSheetId="21" hidden="1">{#N/A,#N/A,FALSE,"조골재"}</definedName>
    <definedName name="z" localSheetId="22" hidden="1">{#N/A,#N/A,FALSE,"조골재"}</definedName>
    <definedName name="z" localSheetId="23" hidden="1">{#N/A,#N/A,FALSE,"조골재"}</definedName>
    <definedName name="z" localSheetId="24" hidden="1">{#N/A,#N/A,FALSE,"조골재"}</definedName>
    <definedName name="z" localSheetId="13" hidden="1">{#N/A,#N/A,FALSE,"조골재"}</definedName>
    <definedName name="z" localSheetId="17" hidden="1">{#N/A,#N/A,FALSE,"조골재"}</definedName>
    <definedName name="z" localSheetId="16" hidden="1">{#N/A,#N/A,FALSE,"조골재"}</definedName>
    <definedName name="z" hidden="1">{#N/A,#N/A,FALSE,"조골재"}</definedName>
    <definedName name="ZCXASDASDCZXCA" localSheetId="13">#REF!</definedName>
    <definedName name="ZCXASDASDCZXCA">#REF!</definedName>
    <definedName name="ZD" localSheetId="13">#REF!</definedName>
    <definedName name="ZD">#REF!</definedName>
    <definedName name="zgdgf" localSheetId="15" hidden="1">#REF!</definedName>
    <definedName name="zgdgf" localSheetId="24" hidden="1">#REF!</definedName>
    <definedName name="zgdgf" localSheetId="17" hidden="1">#REF!</definedName>
    <definedName name="zgdgf" hidden="1">#REF!</definedName>
    <definedName name="zp">#REF!</definedName>
    <definedName name="zSeriesConvertedMIPS">#REF!</definedName>
    <definedName name="ZX">#REF!</definedName>
    <definedName name="zxc">#REF!</definedName>
    <definedName name="zxds">#REF!</definedName>
    <definedName name="zz">#REF!</definedName>
    <definedName name="ZZRR">#REF!</definedName>
    <definedName name="ZZXCZXCXZCASDDEQQWE">#REF!</definedName>
    <definedName name="ZZZ"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нац6тотал" localSheetId="13">#REF!</definedName>
    <definedName name="нац6тотал">#REF!</definedName>
    <definedName name="Распределение" localSheetId="13">#REF!</definedName>
    <definedName name="Распределение">#REF!</definedName>
    <definedName name="регион6тотал" localSheetId="13">#REF!</definedName>
    <definedName name="регион6тотал">#REF!</definedName>
    <definedName name="ㄱ" localSheetId="15" hidden="1">{"'용역비'!$A$4:$C$8"}</definedName>
    <definedName name="ㄱ" localSheetId="11" hidden="1">{"'용역비'!$A$4:$C$8"}</definedName>
    <definedName name="ㄱ" localSheetId="14" hidden="1">{"'용역비'!$A$4:$C$8"}</definedName>
    <definedName name="ㄱ" localSheetId="18" hidden="1">{"'용역비'!$A$4:$C$8"}</definedName>
    <definedName name="ㄱ" localSheetId="19" hidden="1">{"'용역비'!$A$4:$C$8"}</definedName>
    <definedName name="ㄱ" localSheetId="20" hidden="1">{"'용역비'!$A$4:$C$8"}</definedName>
    <definedName name="ㄱ" localSheetId="21" hidden="1">{"'용역비'!$A$4:$C$8"}</definedName>
    <definedName name="ㄱ" localSheetId="22" hidden="1">{"'용역비'!$A$4:$C$8"}</definedName>
    <definedName name="ㄱ" localSheetId="23" hidden="1">{"'용역비'!$A$4:$C$8"}</definedName>
    <definedName name="ㄱ" localSheetId="24" hidden="1">{"'용역비'!$A$4:$C$8"}</definedName>
    <definedName name="ㄱ" localSheetId="13" hidden="1">{"'용역비'!$A$4:$C$8"}</definedName>
    <definedName name="ㄱ" localSheetId="17" hidden="1">{"'용역비'!$A$4:$C$8"}</definedName>
    <definedName name="ㄱ" localSheetId="16" hidden="1">{"'용역비'!$A$4:$C$8"}</definedName>
    <definedName name="ㄱ" hidden="1">{"'용역비'!$A$4:$C$8"}</definedName>
    <definedName name="ㄱ.">#REF!</definedName>
    <definedName name="ㄱㄱ" localSheetId="15" hidden="1">{"'용역비'!$A$4:$C$8"}</definedName>
    <definedName name="ㄱㄱ" localSheetId="11" hidden="1">{"'용역비'!$A$4:$C$8"}</definedName>
    <definedName name="ㄱㄱ" localSheetId="14" hidden="1">{"'용역비'!$A$4:$C$8"}</definedName>
    <definedName name="ㄱㄱ" localSheetId="18" hidden="1">{"'용역비'!$A$4:$C$8"}</definedName>
    <definedName name="ㄱㄱ" localSheetId="19" hidden="1">{"'용역비'!$A$4:$C$8"}</definedName>
    <definedName name="ㄱㄱ" localSheetId="20" hidden="1">{"'용역비'!$A$4:$C$8"}</definedName>
    <definedName name="ㄱㄱ" localSheetId="21" hidden="1">{"'용역비'!$A$4:$C$8"}</definedName>
    <definedName name="ㄱㄱ" localSheetId="22" hidden="1">{"'용역비'!$A$4:$C$8"}</definedName>
    <definedName name="ㄱㄱ" localSheetId="23" hidden="1">{"'용역비'!$A$4:$C$8"}</definedName>
    <definedName name="ㄱㄱ" localSheetId="24" hidden="1">{"'용역비'!$A$4:$C$8"}</definedName>
    <definedName name="ㄱㄱ" localSheetId="13" hidden="1">{"'용역비'!$A$4:$C$8"}</definedName>
    <definedName name="ㄱㄱ" localSheetId="17" hidden="1">{"'용역비'!$A$4:$C$8"}</definedName>
    <definedName name="ㄱㄱ" localSheetId="16" hidden="1">{"'용역비'!$A$4:$C$8"}</definedName>
    <definedName name="ㄱㄱ" hidden="1">{"'용역비'!$A$4:$C$8"}</definedName>
    <definedName name="ㄱㄱㄱ" localSheetId="15" hidden="1">{"'용역비'!$A$4:$C$8"}</definedName>
    <definedName name="ㄱㄱㄱ" localSheetId="11" hidden="1">{"'용역비'!$A$4:$C$8"}</definedName>
    <definedName name="ㄱㄱㄱ" localSheetId="14" hidden="1">{"'용역비'!$A$4:$C$8"}</definedName>
    <definedName name="ㄱㄱㄱ" localSheetId="18" hidden="1">{"'용역비'!$A$4:$C$8"}</definedName>
    <definedName name="ㄱㄱㄱ" localSheetId="19" hidden="1">{"'용역비'!$A$4:$C$8"}</definedName>
    <definedName name="ㄱㄱㄱ" localSheetId="20" hidden="1">{"'용역비'!$A$4:$C$8"}</definedName>
    <definedName name="ㄱㄱㄱ" localSheetId="21" hidden="1">{"'용역비'!$A$4:$C$8"}</definedName>
    <definedName name="ㄱㄱㄱ" localSheetId="22" hidden="1">{"'용역비'!$A$4:$C$8"}</definedName>
    <definedName name="ㄱㄱㄱ" localSheetId="23" hidden="1">{"'용역비'!$A$4:$C$8"}</definedName>
    <definedName name="ㄱㄱㄱ" localSheetId="24" hidden="1">{"'용역비'!$A$4:$C$8"}</definedName>
    <definedName name="ㄱㄱㄱ" localSheetId="13">'[16]N賃率-職'!#REF!</definedName>
    <definedName name="ㄱㄱㄱ" localSheetId="17" hidden="1">{"'용역비'!$A$4:$C$8"}</definedName>
    <definedName name="ㄱㄱㄱ" localSheetId="16" hidden="1">{"'용역비'!$A$4:$C$8"}</definedName>
    <definedName name="ㄱㄱㄱ" hidden="1">{"'용역비'!$A$4:$C$8"}</definedName>
    <definedName name="ㄱㄱㄱㄱㄱ" localSheetId="15" hidden="1">{"'용역비'!$A$4:$C$8"}</definedName>
    <definedName name="ㄱㄱㄱㄱㄱ" localSheetId="11" hidden="1">{"'용역비'!$A$4:$C$8"}</definedName>
    <definedName name="ㄱㄱㄱㄱㄱ" localSheetId="14" hidden="1">{"'용역비'!$A$4:$C$8"}</definedName>
    <definedName name="ㄱㄱㄱㄱㄱ" localSheetId="18" hidden="1">{"'용역비'!$A$4:$C$8"}</definedName>
    <definedName name="ㄱㄱㄱㄱㄱ" localSheetId="19" hidden="1">{"'용역비'!$A$4:$C$8"}</definedName>
    <definedName name="ㄱㄱㄱㄱㄱ" localSheetId="20" hidden="1">{"'용역비'!$A$4:$C$8"}</definedName>
    <definedName name="ㄱㄱㄱㄱㄱ" localSheetId="21" hidden="1">{"'용역비'!$A$4:$C$8"}</definedName>
    <definedName name="ㄱㄱㄱㄱㄱ" localSheetId="22" hidden="1">{"'용역비'!$A$4:$C$8"}</definedName>
    <definedName name="ㄱㄱㄱㄱㄱ" localSheetId="23" hidden="1">{"'용역비'!$A$4:$C$8"}</definedName>
    <definedName name="ㄱㄱㄱㄱㄱ" localSheetId="24" hidden="1">{"'용역비'!$A$4:$C$8"}</definedName>
    <definedName name="ㄱㄱㄱㄱㄱ" localSheetId="13" hidden="1">{"'용역비'!$A$4:$C$8"}</definedName>
    <definedName name="ㄱㄱㄱㄱㄱ" localSheetId="17" hidden="1">{"'용역비'!$A$4:$C$8"}</definedName>
    <definedName name="ㄱㄱㄱㄱㄱ" localSheetId="16" hidden="1">{"'용역비'!$A$4:$C$8"}</definedName>
    <definedName name="ㄱㄱㄱㄱㄱ" hidden="1">{"'용역비'!$A$4:$C$8"}</definedName>
    <definedName name="ㄱㄱㄱㄱㄱㄱ" localSheetId="15" hidden="1">{"'용역비'!$A$4:$C$8"}</definedName>
    <definedName name="ㄱㄱㄱㄱㄱㄱ" localSheetId="11" hidden="1">{"'용역비'!$A$4:$C$8"}</definedName>
    <definedName name="ㄱㄱㄱㄱㄱㄱ" localSheetId="14" hidden="1">{"'용역비'!$A$4:$C$8"}</definedName>
    <definedName name="ㄱㄱㄱㄱㄱㄱ" localSheetId="18" hidden="1">{"'용역비'!$A$4:$C$8"}</definedName>
    <definedName name="ㄱㄱㄱㄱㄱㄱ" localSheetId="19" hidden="1">{"'용역비'!$A$4:$C$8"}</definedName>
    <definedName name="ㄱㄱㄱㄱㄱㄱ" localSheetId="20" hidden="1">{"'용역비'!$A$4:$C$8"}</definedName>
    <definedName name="ㄱㄱㄱㄱㄱㄱ" localSheetId="21" hidden="1">{"'용역비'!$A$4:$C$8"}</definedName>
    <definedName name="ㄱㄱㄱㄱㄱㄱ" localSheetId="22" hidden="1">{"'용역비'!$A$4:$C$8"}</definedName>
    <definedName name="ㄱㄱㄱㄱㄱㄱ" localSheetId="23" hidden="1">{"'용역비'!$A$4:$C$8"}</definedName>
    <definedName name="ㄱㄱㄱㄱㄱㄱ" localSheetId="24" hidden="1">{"'용역비'!$A$4:$C$8"}</definedName>
    <definedName name="ㄱㄱㄱㄱㄱㄱ" localSheetId="13" hidden="1">{"'용역비'!$A$4:$C$8"}</definedName>
    <definedName name="ㄱㄱㄱㄱㄱㄱ" localSheetId="17" hidden="1">{"'용역비'!$A$4:$C$8"}</definedName>
    <definedName name="ㄱㄱㄱㄱㄱㄱ" localSheetId="16" hidden="1">{"'용역비'!$A$4:$C$8"}</definedName>
    <definedName name="ㄱㄱㄱㄱㄱㄱ" hidden="1">{"'용역비'!$A$4:$C$8"}</definedName>
    <definedName name="ㄱㄱㅈㄱㅈㄱㄱㅈ" localSheetId="15" hidden="1">{#N/A,#N/A,FALSE,"97년 투자계획 세부내역 "}</definedName>
    <definedName name="ㄱㄱㅈㄱㅈㄱㄱㅈ" localSheetId="18" hidden="1">{#N/A,#N/A,FALSE,"97년 투자계획 세부내역 "}</definedName>
    <definedName name="ㄱㄱㅈㄱㅈㄱㄱㅈ" localSheetId="19" hidden="1">{#N/A,#N/A,FALSE,"97년 투자계획 세부내역 "}</definedName>
    <definedName name="ㄱㄱㅈㄱㅈㄱㄱㅈ" localSheetId="20" hidden="1">{#N/A,#N/A,FALSE,"97년 투자계획 세부내역 "}</definedName>
    <definedName name="ㄱㄱㅈㄱㅈㄱㄱㅈ" localSheetId="21" hidden="1">{#N/A,#N/A,FALSE,"97년 투자계획 세부내역 "}</definedName>
    <definedName name="ㄱㄱㅈㄱㅈㄱㄱㅈ" localSheetId="22" hidden="1">{#N/A,#N/A,FALSE,"97년 투자계획 세부내역 "}</definedName>
    <definedName name="ㄱㄱㅈㄱㅈㄱㄱㅈ" localSheetId="23" hidden="1">{#N/A,#N/A,FALSE,"97년 투자계획 세부내역 "}</definedName>
    <definedName name="ㄱㄱㅈㄱㅈㄱㄱㅈ" localSheetId="24" hidden="1">{#N/A,#N/A,FALSE,"97년 투자계획 세부내역 "}</definedName>
    <definedName name="ㄱㄱㅈㄱㅈㄱㄱㅈ" localSheetId="13" hidden="1">{#N/A,#N/A,FALSE,"97년 투자계획 세부내역 "}</definedName>
    <definedName name="ㄱㄱㅈㄱㅈㄱㄱㅈ" localSheetId="17" hidden="1">{#N/A,#N/A,FALSE,"97년 투자계획 세부내역 "}</definedName>
    <definedName name="ㄱㄱㅈㄱㅈㄱㄱㅈ" localSheetId="16" hidden="1">{#N/A,#N/A,FALSE,"97년 투자계획 세부내역 "}</definedName>
    <definedName name="ㄱㄱㅈㄱㅈㄱㄱㅈ" hidden="1">{#N/A,#N/A,FALSE,"97년 투자계획 세부내역 "}</definedName>
    <definedName name="ㄱㄷ" localSheetId="1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 localSheetId="18"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 localSheetId="19"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 localSheetId="2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 localSheetId="2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 localSheetId="2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 localSheetId="2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#N/A</definedName>
    <definedName name="ㄱㄷㅅ" localSheetId="13">#REF!</definedName>
    <definedName name="ㄱㄷㅅ">#REF!</definedName>
    <definedName name="ㄱㄷ쇼" localSheetId="15" hidden="1">#REF!</definedName>
    <definedName name="ㄱㄷ쇼" localSheetId="11" hidden="1">#REF!</definedName>
    <definedName name="ㄱㄷ쇼" localSheetId="14" hidden="1">#REF!</definedName>
    <definedName name="ㄱㄷ쇼" localSheetId="24" hidden="1">#REF!</definedName>
    <definedName name="ㄱㄷ쇼" localSheetId="17" hidden="1">#REF!</definedName>
    <definedName name="ㄱㄷ쇼" localSheetId="16" hidden="1">#REF!</definedName>
    <definedName name="ㄱㄷ쇼" hidden="1">#REF!</definedName>
    <definedName name="ㄱㄷㅈ" localSheetId="15" hidden="1">{#N/A,#N/A,FALSE,"97년 투자계획 세부내역 "}</definedName>
    <definedName name="ㄱㄷㅈ" localSheetId="18" hidden="1">{#N/A,#N/A,FALSE,"97년 투자계획 세부내역 "}</definedName>
    <definedName name="ㄱㄷㅈ" localSheetId="19" hidden="1">{#N/A,#N/A,FALSE,"97년 투자계획 세부내역 "}</definedName>
    <definedName name="ㄱㄷㅈ" localSheetId="20" hidden="1">{#N/A,#N/A,FALSE,"97년 투자계획 세부내역 "}</definedName>
    <definedName name="ㄱㄷㅈ" localSheetId="21" hidden="1">{#N/A,#N/A,FALSE,"97년 투자계획 세부내역 "}</definedName>
    <definedName name="ㄱㄷㅈ" localSheetId="22" hidden="1">{#N/A,#N/A,FALSE,"97년 투자계획 세부내역 "}</definedName>
    <definedName name="ㄱㄷㅈ" localSheetId="23" hidden="1">{#N/A,#N/A,FALSE,"97년 투자계획 세부내역 "}</definedName>
    <definedName name="ㄱㄷㅈ" localSheetId="24" hidden="1">{#N/A,#N/A,FALSE,"97년 투자계획 세부내역 "}</definedName>
    <definedName name="ㄱㄷㅈ" localSheetId="13" hidden="1">{#N/A,#N/A,FALSE,"97년 투자계획 세부내역 "}</definedName>
    <definedName name="ㄱㄷㅈ" localSheetId="17" hidden="1">{#N/A,#N/A,FALSE,"97년 투자계획 세부내역 "}</definedName>
    <definedName name="ㄱㄷㅈ" localSheetId="16" hidden="1">{#N/A,#N/A,FALSE,"97년 투자계획 세부내역 "}</definedName>
    <definedName name="ㄱㄷㅈ" hidden="1">{#N/A,#N/A,FALSE,"97년 투자계획 세부내역 "}</definedName>
    <definedName name="ㄱㄷㅈㅄㄷ" localSheetId="15" hidden="1">#REF!</definedName>
    <definedName name="ㄱㄷㅈㅄㄷ" localSheetId="11" hidden="1">#REF!</definedName>
    <definedName name="ㄱㄷㅈㅄㄷ" localSheetId="14" hidden="1">#REF!</definedName>
    <definedName name="ㄱㄷㅈㅄㄷ" localSheetId="18" hidden="1">#REF!</definedName>
    <definedName name="ㄱㄷㅈㅄㄷ" localSheetId="19" hidden="1">#REF!</definedName>
    <definedName name="ㄱㄷㅈㅄㄷ" localSheetId="20" hidden="1">#REF!</definedName>
    <definedName name="ㄱㄷㅈㅄㄷ" localSheetId="21" hidden="1">#REF!</definedName>
    <definedName name="ㄱㄷㅈㅄㄷ" localSheetId="22" hidden="1">#REF!</definedName>
    <definedName name="ㄱㄷㅈㅄㄷ" localSheetId="23" hidden="1">#REF!</definedName>
    <definedName name="ㄱㄷㅈㅄㄷ" localSheetId="24" hidden="1">#REF!</definedName>
    <definedName name="ㄱㄷㅈㅄㄷ" localSheetId="13" hidden="1">#REF!</definedName>
    <definedName name="ㄱㄷㅈㅄㄷ" localSheetId="17" hidden="1">#REF!</definedName>
    <definedName name="ㄱㄷㅈㅄㄷ" localSheetId="16" hidden="1">#REF!</definedName>
    <definedName name="ㄱㄷㅈㅄㄷ" hidden="1">#REF!</definedName>
    <definedName name="ㄱㄷ죠" localSheetId="15" hidden="1">#REF!</definedName>
    <definedName name="ㄱㄷ죠" localSheetId="11" hidden="1">#REF!</definedName>
    <definedName name="ㄱㄷ죠" localSheetId="14" hidden="1">#REF!</definedName>
    <definedName name="ㄱㄷ죠" localSheetId="24" hidden="1">#REF!</definedName>
    <definedName name="ㄱㄷ죠" localSheetId="17" hidden="1">#REF!</definedName>
    <definedName name="ㄱㄷ죠" localSheetId="16" hidden="1">#REF!</definedName>
    <definedName name="ㄱㄷ죠" hidden="1">#REF!</definedName>
    <definedName name="ㄱ됵ㄷ" localSheetId="15" hidden="1">#REF!</definedName>
    <definedName name="ㄱ됵ㄷ" localSheetId="11" hidden="1">#REF!</definedName>
    <definedName name="ㄱ됵ㄷ" localSheetId="14" hidden="1">#REF!</definedName>
    <definedName name="ㄱ됵ㄷ" localSheetId="24" hidden="1">#REF!</definedName>
    <definedName name="ㄱ됵ㄷ" localSheetId="17" hidden="1">#REF!</definedName>
    <definedName name="ㄱ됵ㄷ" localSheetId="16" hidden="1">#REF!</definedName>
    <definedName name="ㄱ됵ㄷ" hidden="1">#REF!</definedName>
    <definedName name="ㄱ둊" localSheetId="11" hidden="1">#REF!</definedName>
    <definedName name="ㄱ둊" hidden="1">#REF!</definedName>
    <definedName name="ㄱㅁ런호미ㅏ">#REF!</definedName>
    <definedName name="ㄱㅇ" localSheetId="15" hidden="1">{#N/A,#N/A,FALSE,"단축1";#N/A,#N/A,FALSE,"단축2";#N/A,#N/A,FALSE,"단축3";#N/A,#N/A,FALSE,"장축";#N/A,#N/A,FALSE,"4WD"}</definedName>
    <definedName name="ㄱㅇ" localSheetId="18" hidden="1">{#N/A,#N/A,FALSE,"단축1";#N/A,#N/A,FALSE,"단축2";#N/A,#N/A,FALSE,"단축3";#N/A,#N/A,FALSE,"장축";#N/A,#N/A,FALSE,"4WD"}</definedName>
    <definedName name="ㄱㅇ" localSheetId="19" hidden="1">{#N/A,#N/A,FALSE,"단축1";#N/A,#N/A,FALSE,"단축2";#N/A,#N/A,FALSE,"단축3";#N/A,#N/A,FALSE,"장축";#N/A,#N/A,FALSE,"4WD"}</definedName>
    <definedName name="ㄱㅇ" localSheetId="20" hidden="1">{#N/A,#N/A,FALSE,"단축1";#N/A,#N/A,FALSE,"단축2";#N/A,#N/A,FALSE,"단축3";#N/A,#N/A,FALSE,"장축";#N/A,#N/A,FALSE,"4WD"}</definedName>
    <definedName name="ㄱㅇ" localSheetId="21" hidden="1">{#N/A,#N/A,FALSE,"단축1";#N/A,#N/A,FALSE,"단축2";#N/A,#N/A,FALSE,"단축3";#N/A,#N/A,FALSE,"장축";#N/A,#N/A,FALSE,"4WD"}</definedName>
    <definedName name="ㄱㅇ" localSheetId="22" hidden="1">{#N/A,#N/A,FALSE,"단축1";#N/A,#N/A,FALSE,"단축2";#N/A,#N/A,FALSE,"단축3";#N/A,#N/A,FALSE,"장축";#N/A,#N/A,FALSE,"4WD"}</definedName>
    <definedName name="ㄱㅇ" localSheetId="23" hidden="1">{#N/A,#N/A,FALSE,"단축1";#N/A,#N/A,FALSE,"단축2";#N/A,#N/A,FALSE,"단축3";#N/A,#N/A,FALSE,"장축";#N/A,#N/A,FALSE,"4WD"}</definedName>
    <definedName name="ㄱㅇ" localSheetId="24" hidden="1">{#N/A,#N/A,FALSE,"단축1";#N/A,#N/A,FALSE,"단축2";#N/A,#N/A,FALSE,"단축3";#N/A,#N/A,FALSE,"장축";#N/A,#N/A,FALSE,"4WD"}</definedName>
    <definedName name="ㄱㅇ" localSheetId="13" hidden="1">{#N/A,#N/A,FALSE,"단축1";#N/A,#N/A,FALSE,"단축2";#N/A,#N/A,FALSE,"단축3";#N/A,#N/A,FALSE,"장축";#N/A,#N/A,FALSE,"4WD"}</definedName>
    <definedName name="ㄱㅇ" localSheetId="17" hidden="1">{#N/A,#N/A,FALSE,"단축1";#N/A,#N/A,FALSE,"단축2";#N/A,#N/A,FALSE,"단축3";#N/A,#N/A,FALSE,"장축";#N/A,#N/A,FALSE,"4WD"}</definedName>
    <definedName name="ㄱㅇ" localSheetId="16" hidden="1">{#N/A,#N/A,FALSE,"단축1";#N/A,#N/A,FALSE,"단축2";#N/A,#N/A,FALSE,"단축3";#N/A,#N/A,FALSE,"장축";#N/A,#N/A,FALSE,"4WD"}</definedName>
    <definedName name="ㄱㅇ" hidden="1">{#N/A,#N/A,FALSE,"단축1";#N/A,#N/A,FALSE,"단축2";#N/A,#N/A,FALSE,"단축3";#N/A,#N/A,FALSE,"장축";#N/A,#N/A,FALSE,"4WD"}</definedName>
    <definedName name="ㄱㅈ" localSheetId="15" hidden="1">{#N/A,#N/A,FALSE,"97년 투자계획 세부내역 "}</definedName>
    <definedName name="ㄱㅈ" localSheetId="18" hidden="1">{#N/A,#N/A,FALSE,"97년 투자계획 세부내역 "}</definedName>
    <definedName name="ㄱㅈ" localSheetId="19" hidden="1">{#N/A,#N/A,FALSE,"97년 투자계획 세부내역 "}</definedName>
    <definedName name="ㄱㅈ" localSheetId="20" hidden="1">{#N/A,#N/A,FALSE,"97년 투자계획 세부내역 "}</definedName>
    <definedName name="ㄱㅈ" localSheetId="21" hidden="1">{#N/A,#N/A,FALSE,"97년 투자계획 세부내역 "}</definedName>
    <definedName name="ㄱㅈ" localSheetId="22" hidden="1">{#N/A,#N/A,FALSE,"97년 투자계획 세부내역 "}</definedName>
    <definedName name="ㄱㅈ" localSheetId="23" hidden="1">{#N/A,#N/A,FALSE,"97년 투자계획 세부내역 "}</definedName>
    <definedName name="ㄱㅈ" localSheetId="24" hidden="1">{#N/A,#N/A,FALSE,"97년 투자계획 세부내역 "}</definedName>
    <definedName name="ㄱㅈ" localSheetId="13" hidden="1">{#N/A,#N/A,FALSE,"97년 투자계획 세부내역 "}</definedName>
    <definedName name="ㄱㅈ" localSheetId="17" hidden="1">{#N/A,#N/A,FALSE,"97년 투자계획 세부내역 "}</definedName>
    <definedName name="ㄱㅈ" localSheetId="16" hidden="1">{#N/A,#N/A,FALSE,"97년 투자계획 세부내역 "}</definedName>
    <definedName name="ㄱㅈ" hidden="1">{#N/A,#N/A,FALSE,"97년 투자계획 세부내역 "}</definedName>
    <definedName name="ㄱㅈㅎ" localSheetId="15" hidden="1">#REF!</definedName>
    <definedName name="ㄱㅈㅎ" localSheetId="11" hidden="1">#REF!</definedName>
    <definedName name="ㄱㅈㅎ" localSheetId="14" hidden="1">#REF!</definedName>
    <definedName name="ㄱㅈㅎ" localSheetId="18" hidden="1">#REF!</definedName>
    <definedName name="ㄱㅈㅎ" localSheetId="19" hidden="1">#REF!</definedName>
    <definedName name="ㄱㅈㅎ" localSheetId="20" hidden="1">#REF!</definedName>
    <definedName name="ㄱㅈㅎ" localSheetId="21" hidden="1">#REF!</definedName>
    <definedName name="ㄱㅈㅎ" localSheetId="22" hidden="1">#REF!</definedName>
    <definedName name="ㄱㅈㅎ" localSheetId="23" hidden="1">#REF!</definedName>
    <definedName name="ㄱㅈㅎ" localSheetId="24" hidden="1">#REF!</definedName>
    <definedName name="ㄱㅈㅎ" localSheetId="13" hidden="1">#REF!</definedName>
    <definedName name="ㄱㅈㅎ" localSheetId="17" hidden="1">#REF!</definedName>
    <definedName name="ㄱㅈㅎ" localSheetId="16" hidden="1">#REF!</definedName>
    <definedName name="ㄱㅈㅎ" hidden="1">#REF!</definedName>
    <definedName name="ㄱㅎㄷㄱㅎ" localSheetId="15" hidden="1">{#N/A,#N/A,FALSE,"ALM-ASISC"}</definedName>
    <definedName name="ㄱㅎㄷㄱㅎ" localSheetId="18" hidden="1">{#N/A,#N/A,FALSE,"ALM-ASISC"}</definedName>
    <definedName name="ㄱㅎㄷㄱㅎ" localSheetId="19" hidden="1">{#N/A,#N/A,FALSE,"ALM-ASISC"}</definedName>
    <definedName name="ㄱㅎㄷㄱㅎ" localSheetId="20" hidden="1">{#N/A,#N/A,FALSE,"ALM-ASISC"}</definedName>
    <definedName name="ㄱㅎㄷㄱㅎ" localSheetId="21" hidden="1">{#N/A,#N/A,FALSE,"ALM-ASISC"}</definedName>
    <definedName name="ㄱㅎㄷㄱㅎ" localSheetId="22" hidden="1">{#N/A,#N/A,FALSE,"ALM-ASISC"}</definedName>
    <definedName name="ㄱㅎㄷㄱㅎ" localSheetId="23" hidden="1">{#N/A,#N/A,FALSE,"ALM-ASISC"}</definedName>
    <definedName name="ㄱㅎㄷㄱㅎ" localSheetId="24" hidden="1">{#N/A,#N/A,FALSE,"ALM-ASISC"}</definedName>
    <definedName name="ㄱㅎㄷㄱㅎ" localSheetId="13" hidden="1">{#N/A,#N/A,FALSE,"ALM-ASISC"}</definedName>
    <definedName name="ㄱㅎㄷㄱㅎ" localSheetId="17" hidden="1">{#N/A,#N/A,FALSE,"ALM-ASISC"}</definedName>
    <definedName name="ㄱㅎㄷㄱㅎ" localSheetId="16" hidden="1">{#N/A,#N/A,FALSE,"ALM-ASISC"}</definedName>
    <definedName name="ㄱㅎㄷㄱㅎ" hidden="1">{#N/A,#N/A,FALSE,"ALM-ASISC"}</definedName>
    <definedName name="가" localSheetId="13">#REF!</definedName>
    <definedName name="가">#REF!</definedName>
    <definedName name="가.건축공사">#N/A</definedName>
    <definedName name="가.공원시설물공">#N/A</definedName>
    <definedName name="가1" localSheetId="15" hidden="1">{#N/A,#N/A,TRUE,"Y생산";#N/A,#N/A,TRUE,"Y판매";#N/A,#N/A,TRUE,"Y총물량";#N/A,#N/A,TRUE,"Y능력";#N/A,#N/A,TRUE,"YKD"}</definedName>
    <definedName name="가1" localSheetId="18" hidden="1">{#N/A,#N/A,TRUE,"Y생산";#N/A,#N/A,TRUE,"Y판매";#N/A,#N/A,TRUE,"Y총물량";#N/A,#N/A,TRUE,"Y능력";#N/A,#N/A,TRUE,"YKD"}</definedName>
    <definedName name="가1" localSheetId="19" hidden="1">{#N/A,#N/A,TRUE,"Y생산";#N/A,#N/A,TRUE,"Y판매";#N/A,#N/A,TRUE,"Y총물량";#N/A,#N/A,TRUE,"Y능력";#N/A,#N/A,TRUE,"YKD"}</definedName>
    <definedName name="가1" localSheetId="20" hidden="1">{#N/A,#N/A,TRUE,"Y생산";#N/A,#N/A,TRUE,"Y판매";#N/A,#N/A,TRUE,"Y총물량";#N/A,#N/A,TRUE,"Y능력";#N/A,#N/A,TRUE,"YKD"}</definedName>
    <definedName name="가1" localSheetId="21" hidden="1">{#N/A,#N/A,TRUE,"Y생산";#N/A,#N/A,TRUE,"Y판매";#N/A,#N/A,TRUE,"Y총물량";#N/A,#N/A,TRUE,"Y능력";#N/A,#N/A,TRUE,"YKD"}</definedName>
    <definedName name="가1" localSheetId="22" hidden="1">{#N/A,#N/A,TRUE,"Y생산";#N/A,#N/A,TRUE,"Y판매";#N/A,#N/A,TRUE,"Y총물량";#N/A,#N/A,TRUE,"Y능력";#N/A,#N/A,TRUE,"YKD"}</definedName>
    <definedName name="가1" localSheetId="23" hidden="1">{#N/A,#N/A,TRUE,"Y생산";#N/A,#N/A,TRUE,"Y판매";#N/A,#N/A,TRUE,"Y총물량";#N/A,#N/A,TRUE,"Y능력";#N/A,#N/A,TRUE,"YKD"}</definedName>
    <definedName name="가1" localSheetId="24" hidden="1">{#N/A,#N/A,TRUE,"Y생산";#N/A,#N/A,TRUE,"Y판매";#N/A,#N/A,TRUE,"Y총물량";#N/A,#N/A,TRUE,"Y능력";#N/A,#N/A,TRUE,"YKD"}</definedName>
    <definedName name="가1" localSheetId="13" hidden="1">{#N/A,#N/A,TRUE,"Y생산";#N/A,#N/A,TRUE,"Y판매";#N/A,#N/A,TRUE,"Y총물량";#N/A,#N/A,TRUE,"Y능력";#N/A,#N/A,TRUE,"YKD"}</definedName>
    <definedName name="가1" localSheetId="17" hidden="1">{#N/A,#N/A,TRUE,"Y생산";#N/A,#N/A,TRUE,"Y판매";#N/A,#N/A,TRUE,"Y총물량";#N/A,#N/A,TRUE,"Y능력";#N/A,#N/A,TRUE,"YKD"}</definedName>
    <definedName name="가1" localSheetId="16" hidden="1">{#N/A,#N/A,TRUE,"Y생산";#N/A,#N/A,TRUE,"Y판매";#N/A,#N/A,TRUE,"Y총물량";#N/A,#N/A,TRUE,"Y능력";#N/A,#N/A,TRUE,"YKD"}</definedName>
    <definedName name="가1" hidden="1">{#N/A,#N/A,TRUE,"Y생산";#N/A,#N/A,TRUE,"Y판매";#N/A,#N/A,TRUE,"Y총물량";#N/A,#N/A,TRUE,"Y능력";#N/A,#N/A,TRUE,"YKD"}</definedName>
    <definedName name="가2" localSheetId="15" hidden="1">{#N/A,#N/A,TRUE,"Y생산";#N/A,#N/A,TRUE,"Y판매";#N/A,#N/A,TRUE,"Y총물량";#N/A,#N/A,TRUE,"Y능력";#N/A,#N/A,TRUE,"YKD"}</definedName>
    <definedName name="가2" localSheetId="18" hidden="1">{#N/A,#N/A,TRUE,"Y생산";#N/A,#N/A,TRUE,"Y판매";#N/A,#N/A,TRUE,"Y총물량";#N/A,#N/A,TRUE,"Y능력";#N/A,#N/A,TRUE,"YKD"}</definedName>
    <definedName name="가2" localSheetId="19" hidden="1">{#N/A,#N/A,TRUE,"Y생산";#N/A,#N/A,TRUE,"Y판매";#N/A,#N/A,TRUE,"Y총물량";#N/A,#N/A,TRUE,"Y능력";#N/A,#N/A,TRUE,"YKD"}</definedName>
    <definedName name="가2" localSheetId="20" hidden="1">{#N/A,#N/A,TRUE,"Y생산";#N/A,#N/A,TRUE,"Y판매";#N/A,#N/A,TRUE,"Y총물량";#N/A,#N/A,TRUE,"Y능력";#N/A,#N/A,TRUE,"YKD"}</definedName>
    <definedName name="가2" localSheetId="21" hidden="1">{#N/A,#N/A,TRUE,"Y생산";#N/A,#N/A,TRUE,"Y판매";#N/A,#N/A,TRUE,"Y총물량";#N/A,#N/A,TRUE,"Y능력";#N/A,#N/A,TRUE,"YKD"}</definedName>
    <definedName name="가2" localSheetId="22" hidden="1">{#N/A,#N/A,TRUE,"Y생산";#N/A,#N/A,TRUE,"Y판매";#N/A,#N/A,TRUE,"Y총물량";#N/A,#N/A,TRUE,"Y능력";#N/A,#N/A,TRUE,"YKD"}</definedName>
    <definedName name="가2" localSheetId="23" hidden="1">{#N/A,#N/A,TRUE,"Y생산";#N/A,#N/A,TRUE,"Y판매";#N/A,#N/A,TRUE,"Y총물량";#N/A,#N/A,TRUE,"Y능력";#N/A,#N/A,TRUE,"YKD"}</definedName>
    <definedName name="가2" localSheetId="24" hidden="1">{#N/A,#N/A,TRUE,"Y생산";#N/A,#N/A,TRUE,"Y판매";#N/A,#N/A,TRUE,"Y총물량";#N/A,#N/A,TRUE,"Y능력";#N/A,#N/A,TRUE,"YKD"}</definedName>
    <definedName name="가2" localSheetId="13" hidden="1">{#N/A,#N/A,TRUE,"Y생산";#N/A,#N/A,TRUE,"Y판매";#N/A,#N/A,TRUE,"Y총물량";#N/A,#N/A,TRUE,"Y능력";#N/A,#N/A,TRUE,"YKD"}</definedName>
    <definedName name="가2" localSheetId="17" hidden="1">{#N/A,#N/A,TRUE,"Y생산";#N/A,#N/A,TRUE,"Y판매";#N/A,#N/A,TRUE,"Y총물량";#N/A,#N/A,TRUE,"Y능력";#N/A,#N/A,TRUE,"YKD"}</definedName>
    <definedName name="가2" localSheetId="16" hidden="1">{#N/A,#N/A,TRUE,"Y생산";#N/A,#N/A,TRUE,"Y판매";#N/A,#N/A,TRUE,"Y총물량";#N/A,#N/A,TRUE,"Y능력";#N/A,#N/A,TRUE,"YKD"}</definedName>
    <definedName name="가2" hidden="1">{#N/A,#N/A,TRUE,"Y생산";#N/A,#N/A,TRUE,"Y판매";#N/A,#N/A,TRUE,"Y총물량";#N/A,#N/A,TRUE,"Y능력";#N/A,#N/A,TRUE,"YKD"}</definedName>
    <definedName name="가S_O" localSheetId="15" hidden="1">{#N/A,#N/A,FALSE,"DAOCM 2차 검토"}</definedName>
    <definedName name="가S_O" localSheetId="18" hidden="1">{#N/A,#N/A,FALSE,"DAOCM 2차 검토"}</definedName>
    <definedName name="가S_O" localSheetId="19" hidden="1">{#N/A,#N/A,FALSE,"DAOCM 2차 검토"}</definedName>
    <definedName name="가S_O" localSheetId="20" hidden="1">{#N/A,#N/A,FALSE,"DAOCM 2차 검토"}</definedName>
    <definedName name="가S_O" localSheetId="21" hidden="1">{#N/A,#N/A,FALSE,"DAOCM 2차 검토"}</definedName>
    <definedName name="가S_O" localSheetId="22" hidden="1">{#N/A,#N/A,FALSE,"DAOCM 2차 검토"}</definedName>
    <definedName name="가S_O" localSheetId="23" hidden="1">{#N/A,#N/A,FALSE,"DAOCM 2차 검토"}</definedName>
    <definedName name="가S_O" localSheetId="24" hidden="1">{#N/A,#N/A,FALSE,"DAOCM 2차 검토"}</definedName>
    <definedName name="가S_O" localSheetId="13" hidden="1">{#N/A,#N/A,FALSE,"DAOCM 2차 검토"}</definedName>
    <definedName name="가S_O" localSheetId="17" hidden="1">{#N/A,#N/A,FALSE,"DAOCM 2차 검토"}</definedName>
    <definedName name="가S_O" localSheetId="16" hidden="1">{#N/A,#N/A,FALSE,"DAOCM 2차 검토"}</definedName>
    <definedName name="가S_O" hidden="1">{#N/A,#N/A,FALSE,"DAOCM 2차 검토"}</definedName>
    <definedName name="가감" localSheetId="13">#REF!</definedName>
    <definedName name="가감">#REF!</definedName>
    <definedName name="가구견적서" localSheetId="13">#REF!</definedName>
    <definedName name="가구견적서">#REF!</definedName>
    <definedName name="가구견적시행" localSheetId="13">#REF!</definedName>
    <definedName name="가구견적시행">#REF!</definedName>
    <definedName name="가구시행">#REF!</definedName>
    <definedName name="가나">#REF!</definedName>
    <definedName name="가나다">#REF!</definedName>
    <definedName name="가나다라">#REF!</definedName>
    <definedName name="가나다라마바사">#REF!</definedName>
    <definedName name="稼働日">#REF!</definedName>
    <definedName name="가동조건" localSheetId="15" hidden="1">{#N/A,#N/A,FALSE,"96 3월물량표";#N/A,#N/A,FALSE,"96 4월물량표";#N/A,#N/A,FALSE,"96 5월물량표"}</definedName>
    <definedName name="가동조건" localSheetId="18" hidden="1">{#N/A,#N/A,FALSE,"96 3월물량표";#N/A,#N/A,FALSE,"96 4월물량표";#N/A,#N/A,FALSE,"96 5월물량표"}</definedName>
    <definedName name="가동조건" localSheetId="19" hidden="1">{#N/A,#N/A,FALSE,"96 3월물량표";#N/A,#N/A,FALSE,"96 4월물량표";#N/A,#N/A,FALSE,"96 5월물량표"}</definedName>
    <definedName name="가동조건" localSheetId="20" hidden="1">{#N/A,#N/A,FALSE,"96 3월물량표";#N/A,#N/A,FALSE,"96 4월물량표";#N/A,#N/A,FALSE,"96 5월물량표"}</definedName>
    <definedName name="가동조건" localSheetId="21" hidden="1">{#N/A,#N/A,FALSE,"96 3월물량표";#N/A,#N/A,FALSE,"96 4월물량표";#N/A,#N/A,FALSE,"96 5월물량표"}</definedName>
    <definedName name="가동조건" localSheetId="22" hidden="1">{#N/A,#N/A,FALSE,"96 3월물량표";#N/A,#N/A,FALSE,"96 4월물량표";#N/A,#N/A,FALSE,"96 5월물량표"}</definedName>
    <definedName name="가동조건" localSheetId="23" hidden="1">{#N/A,#N/A,FALSE,"96 3월물량표";#N/A,#N/A,FALSE,"96 4월물량표";#N/A,#N/A,FALSE,"96 5월물량표"}</definedName>
    <definedName name="가동조건" localSheetId="24" hidden="1">{#N/A,#N/A,FALSE,"96 3월물량표";#N/A,#N/A,FALSE,"96 4월물량표";#N/A,#N/A,FALSE,"96 5월물량표"}</definedName>
    <definedName name="가동조건" localSheetId="13" hidden="1">{#N/A,#N/A,FALSE,"96 3월물량표";#N/A,#N/A,FALSE,"96 4월물량표";#N/A,#N/A,FALSE,"96 5월물량표"}</definedName>
    <definedName name="가동조건" localSheetId="17" hidden="1">{#N/A,#N/A,FALSE,"96 3월물량표";#N/A,#N/A,FALSE,"96 4월물량표";#N/A,#N/A,FALSE,"96 5월물량표"}</definedName>
    <definedName name="가동조건" localSheetId="16" hidden="1">{#N/A,#N/A,FALSE,"96 3월물량표";#N/A,#N/A,FALSE,"96 4월물량표";#N/A,#N/A,FALSE,"96 5월물량표"}</definedName>
    <definedName name="가동조건" hidden="1">{#N/A,#N/A,FALSE,"96 3월물량표";#N/A,#N/A,FALSE,"96 4월물량표";#N/A,#N/A,FALSE,"96 5월물량표"}</definedName>
    <definedName name="가로등">#N/A</definedName>
    <definedName name="가로등입력">#N/A</definedName>
    <definedName name="가링" localSheetId="13">#REF!</definedName>
    <definedName name="가링">#REF!</definedName>
    <definedName name="가설공사노무비합계" localSheetId="13">#REF!</definedName>
    <definedName name="가설공사노무비합계">#REF!</definedName>
    <definedName name="가설공사재료비합계" localSheetId="13">#REF!</definedName>
    <definedName name="가설공사재료비합계">#REF!</definedName>
    <definedName name="가시나무R4">#REF!</definedName>
    <definedName name="가시나무R5">#REF!</definedName>
    <definedName name="가시나무R6">#REF!</definedName>
    <definedName name="가시나무R8">#REF!</definedName>
    <definedName name="가요">#REF!</definedName>
    <definedName name="가이즈까향1204">#REF!</definedName>
    <definedName name="가이즈까향1505">#REF!</definedName>
    <definedName name="가이즈까향2006">#REF!</definedName>
    <definedName name="가이즈까향2008">#REF!</definedName>
    <definedName name="가이즈까향2510">#REF!</definedName>
    <definedName name="가정생활">#REF!</definedName>
    <definedName name="가중나무B10">#REF!</definedName>
    <definedName name="가중나무B4">#REF!</definedName>
    <definedName name="가중나무B5">#REF!</definedName>
    <definedName name="가중나무B6">#REF!</definedName>
    <definedName name="가중나무B8">#REF!</definedName>
    <definedName name="가합">#REF!</definedName>
    <definedName name="각나">#REF!</definedName>
    <definedName name="간">#REF!</definedName>
    <definedName name="간노">#REF!</definedName>
    <definedName name="간노비">#REF!</definedName>
    <definedName name="간노율">#N/A</definedName>
    <definedName name="간보비" localSheetId="13">#REF!</definedName>
    <definedName name="간보비">#REF!</definedName>
    <definedName name="간접노무" localSheetId="13">#REF!</definedName>
    <definedName name="간접노무">#REF!</definedName>
    <definedName name="간접노무비율" localSheetId="13">#REF!</definedName>
    <definedName name="간접노무비율">#REF!</definedName>
    <definedName name="간지">#REF!</definedName>
    <definedName name="갈아배">#REF!</definedName>
    <definedName name="감R10">#REF!</definedName>
    <definedName name="감R12">#REF!</definedName>
    <definedName name="감R15">#REF!</definedName>
    <definedName name="감R5">#REF!</definedName>
    <definedName name="감R6">#REF!</definedName>
    <definedName name="감R7">#REF!</definedName>
    <definedName name="감R8">#REF!</definedName>
    <definedName name="감가" localSheetId="17" hidden="1">#REF!</definedName>
    <definedName name="감가" hidden="1">#REF!</definedName>
    <definedName name="갑03">#REF!</definedName>
    <definedName name="갑지" localSheetId="11" hidden="1">#REF!</definedName>
    <definedName name="갑지">#REF!</definedName>
    <definedName name="갑진01" localSheetId="13">#REF!,#REF!</definedName>
    <definedName name="갑진01">#REF!,#REF!</definedName>
    <definedName name="값" localSheetId="15" hidden="1">{#N/A,#N/A,FALSE,"P.C.B"}</definedName>
    <definedName name="값" localSheetId="11" hidden="1">{#N/A,#N/A,FALSE,"P.C.B"}</definedName>
    <definedName name="값" localSheetId="14" hidden="1">{#N/A,#N/A,FALSE,"P.C.B"}</definedName>
    <definedName name="값" localSheetId="18" hidden="1">{#N/A,#N/A,FALSE,"P.C.B"}</definedName>
    <definedName name="값" localSheetId="19" hidden="1">{#N/A,#N/A,FALSE,"P.C.B"}</definedName>
    <definedName name="값" localSheetId="20" hidden="1">{#N/A,#N/A,FALSE,"P.C.B"}</definedName>
    <definedName name="값" localSheetId="21" hidden="1">{#N/A,#N/A,FALSE,"P.C.B"}</definedName>
    <definedName name="값" localSheetId="22" hidden="1">{#N/A,#N/A,FALSE,"P.C.B"}</definedName>
    <definedName name="값" localSheetId="23" hidden="1">{#N/A,#N/A,FALSE,"P.C.B"}</definedName>
    <definedName name="값" localSheetId="24" hidden="1">{#N/A,#N/A,FALSE,"P.C.B"}</definedName>
    <definedName name="값" localSheetId="13" hidden="1">{#N/A,#N/A,FALSE,"P.C.B"}</definedName>
    <definedName name="값" localSheetId="17" hidden="1">{#N/A,#N/A,FALSE,"P.C.B"}</definedName>
    <definedName name="값" localSheetId="16" hidden="1">{#N/A,#N/A,FALSE,"P.C.B"}</definedName>
    <definedName name="값" hidden="1">{#N/A,#N/A,FALSE,"P.C.B"}</definedName>
    <definedName name="강" localSheetId="15" hidden="1">{#N/A,#N/A,FALSE,"단축1";#N/A,#N/A,FALSE,"단축2";#N/A,#N/A,FALSE,"단축3";#N/A,#N/A,FALSE,"장축";#N/A,#N/A,FALSE,"4WD"}</definedName>
    <definedName name="강" localSheetId="18" hidden="1">{#N/A,#N/A,FALSE,"단축1";#N/A,#N/A,FALSE,"단축2";#N/A,#N/A,FALSE,"단축3";#N/A,#N/A,FALSE,"장축";#N/A,#N/A,FALSE,"4WD"}</definedName>
    <definedName name="강" localSheetId="19" hidden="1">{#N/A,#N/A,FALSE,"단축1";#N/A,#N/A,FALSE,"단축2";#N/A,#N/A,FALSE,"단축3";#N/A,#N/A,FALSE,"장축";#N/A,#N/A,FALSE,"4WD"}</definedName>
    <definedName name="강" localSheetId="20" hidden="1">{#N/A,#N/A,FALSE,"단축1";#N/A,#N/A,FALSE,"단축2";#N/A,#N/A,FALSE,"단축3";#N/A,#N/A,FALSE,"장축";#N/A,#N/A,FALSE,"4WD"}</definedName>
    <definedName name="강" localSheetId="21" hidden="1">{#N/A,#N/A,FALSE,"단축1";#N/A,#N/A,FALSE,"단축2";#N/A,#N/A,FALSE,"단축3";#N/A,#N/A,FALSE,"장축";#N/A,#N/A,FALSE,"4WD"}</definedName>
    <definedName name="강" localSheetId="22" hidden="1">{#N/A,#N/A,FALSE,"단축1";#N/A,#N/A,FALSE,"단축2";#N/A,#N/A,FALSE,"단축3";#N/A,#N/A,FALSE,"장축";#N/A,#N/A,FALSE,"4WD"}</definedName>
    <definedName name="강" localSheetId="23" hidden="1">{#N/A,#N/A,FALSE,"단축1";#N/A,#N/A,FALSE,"단축2";#N/A,#N/A,FALSE,"단축3";#N/A,#N/A,FALSE,"장축";#N/A,#N/A,FALSE,"4WD"}</definedName>
    <definedName name="강" localSheetId="24" hidden="1">{#N/A,#N/A,FALSE,"단축1";#N/A,#N/A,FALSE,"단축2";#N/A,#N/A,FALSE,"단축3";#N/A,#N/A,FALSE,"장축";#N/A,#N/A,FALSE,"4WD"}</definedName>
    <definedName name="강" localSheetId="13" hidden="1">{#N/A,#N/A,FALSE,"단축1";#N/A,#N/A,FALSE,"단축2";#N/A,#N/A,FALSE,"단축3";#N/A,#N/A,FALSE,"장축";#N/A,#N/A,FALSE,"4WD"}</definedName>
    <definedName name="강" localSheetId="17" hidden="1">{#N/A,#N/A,FALSE,"단축1";#N/A,#N/A,FALSE,"단축2";#N/A,#N/A,FALSE,"단축3";#N/A,#N/A,FALSE,"장축";#N/A,#N/A,FALSE,"4WD"}</definedName>
    <definedName name="강" localSheetId="16" hidden="1">{#N/A,#N/A,FALSE,"단축1";#N/A,#N/A,FALSE,"단축2";#N/A,#N/A,FALSE,"단축3";#N/A,#N/A,FALSE,"장축";#N/A,#N/A,FALSE,"4WD"}</definedName>
    <definedName name="강" hidden="1">{#N/A,#N/A,FALSE,"단축1";#N/A,#N/A,FALSE,"단축2";#N/A,#N/A,FALSE,"단축3";#N/A,#N/A,FALSE,"장축";#N/A,#N/A,FALSE,"4WD"}</definedName>
    <definedName name="강가딘" localSheetId="13">#REF!</definedName>
    <definedName name="강가딘">#REF!</definedName>
    <definedName name="강강남제비비" localSheetId="13">#REF!</definedName>
    <definedName name="강강남제비비">#REF!</definedName>
    <definedName name="강강농" localSheetId="15" hidden="1">{#N/A,#N/A,FALSE,"단축1";#N/A,#N/A,FALSE,"단축2";#N/A,#N/A,FALSE,"단축3";#N/A,#N/A,FALSE,"장축";#N/A,#N/A,FALSE,"4WD"}</definedName>
    <definedName name="강강농" localSheetId="18" hidden="1">{#N/A,#N/A,FALSE,"단축1";#N/A,#N/A,FALSE,"단축2";#N/A,#N/A,FALSE,"단축3";#N/A,#N/A,FALSE,"장축";#N/A,#N/A,FALSE,"4WD"}</definedName>
    <definedName name="강강농" localSheetId="19" hidden="1">{#N/A,#N/A,FALSE,"단축1";#N/A,#N/A,FALSE,"단축2";#N/A,#N/A,FALSE,"단축3";#N/A,#N/A,FALSE,"장축";#N/A,#N/A,FALSE,"4WD"}</definedName>
    <definedName name="강강농" localSheetId="20" hidden="1">{#N/A,#N/A,FALSE,"단축1";#N/A,#N/A,FALSE,"단축2";#N/A,#N/A,FALSE,"단축3";#N/A,#N/A,FALSE,"장축";#N/A,#N/A,FALSE,"4WD"}</definedName>
    <definedName name="강강농" localSheetId="21" hidden="1">{#N/A,#N/A,FALSE,"단축1";#N/A,#N/A,FALSE,"단축2";#N/A,#N/A,FALSE,"단축3";#N/A,#N/A,FALSE,"장축";#N/A,#N/A,FALSE,"4WD"}</definedName>
    <definedName name="강강농" localSheetId="22" hidden="1">{#N/A,#N/A,FALSE,"단축1";#N/A,#N/A,FALSE,"단축2";#N/A,#N/A,FALSE,"단축3";#N/A,#N/A,FALSE,"장축";#N/A,#N/A,FALSE,"4WD"}</definedName>
    <definedName name="강강농" localSheetId="23" hidden="1">{#N/A,#N/A,FALSE,"단축1";#N/A,#N/A,FALSE,"단축2";#N/A,#N/A,FALSE,"단축3";#N/A,#N/A,FALSE,"장축";#N/A,#N/A,FALSE,"4WD"}</definedName>
    <definedName name="강강농" localSheetId="24" hidden="1">{#N/A,#N/A,FALSE,"단축1";#N/A,#N/A,FALSE,"단축2";#N/A,#N/A,FALSE,"단축3";#N/A,#N/A,FALSE,"장축";#N/A,#N/A,FALSE,"4WD"}</definedName>
    <definedName name="강강농" localSheetId="13" hidden="1">{#N/A,#N/A,FALSE,"단축1";#N/A,#N/A,FALSE,"단축2";#N/A,#N/A,FALSE,"단축3";#N/A,#N/A,FALSE,"장축";#N/A,#N/A,FALSE,"4WD"}</definedName>
    <definedName name="강강농" localSheetId="17" hidden="1">{#N/A,#N/A,FALSE,"단축1";#N/A,#N/A,FALSE,"단축2";#N/A,#N/A,FALSE,"단축3";#N/A,#N/A,FALSE,"장축";#N/A,#N/A,FALSE,"4WD"}</definedName>
    <definedName name="강강농" localSheetId="16" hidden="1">{#N/A,#N/A,FALSE,"단축1";#N/A,#N/A,FALSE,"단축2";#N/A,#N/A,FALSE,"단축3";#N/A,#N/A,FALSE,"장축";#N/A,#N/A,FALSE,"4WD"}</definedName>
    <definedName name="강강농" hidden="1">{#N/A,#N/A,FALSE,"단축1";#N/A,#N/A,FALSE,"단축2";#N/A,#N/A,FALSE,"단축3";#N/A,#N/A,FALSE,"장축";#N/A,#N/A,FALSE,"4WD"}</definedName>
    <definedName name="강교" localSheetId="15" hidden="1">{#N/A,#N/A,FALSE,"포장2"}</definedName>
    <definedName name="강교" localSheetId="11" hidden="1">{#N/A,#N/A,FALSE,"포장2"}</definedName>
    <definedName name="강교" localSheetId="14" hidden="1">{#N/A,#N/A,FALSE,"포장2"}</definedName>
    <definedName name="강교" localSheetId="18" hidden="1">{#N/A,#N/A,FALSE,"포장2"}</definedName>
    <definedName name="강교" localSheetId="19" hidden="1">{#N/A,#N/A,FALSE,"포장2"}</definedName>
    <definedName name="강교" localSheetId="20" hidden="1">{#N/A,#N/A,FALSE,"포장2"}</definedName>
    <definedName name="강교" localSheetId="21" hidden="1">{#N/A,#N/A,FALSE,"포장2"}</definedName>
    <definedName name="강교" localSheetId="22" hidden="1">{#N/A,#N/A,FALSE,"포장2"}</definedName>
    <definedName name="강교" localSheetId="23" hidden="1">{#N/A,#N/A,FALSE,"포장2"}</definedName>
    <definedName name="강교" localSheetId="24" hidden="1">{#N/A,#N/A,FALSE,"포장2"}</definedName>
    <definedName name="강교" localSheetId="13" hidden="1">{#N/A,#N/A,FALSE,"포장2"}</definedName>
    <definedName name="강교" localSheetId="17" hidden="1">{#N/A,#N/A,FALSE,"포장2"}</definedName>
    <definedName name="강교" localSheetId="16" hidden="1">{#N/A,#N/A,FALSE,"포장2"}</definedName>
    <definedName name="강교" hidden="1">{#N/A,#N/A,FALSE,"포장2"}</definedName>
    <definedName name="강구조물" localSheetId="15" hidden="1">{#N/A,#N/A,FALSE,"포장1";#N/A,#N/A,FALSE,"포장1"}</definedName>
    <definedName name="강구조물" localSheetId="11" hidden="1">{#N/A,#N/A,FALSE,"포장1";#N/A,#N/A,FALSE,"포장1"}</definedName>
    <definedName name="강구조물" localSheetId="14" hidden="1">{#N/A,#N/A,FALSE,"포장1";#N/A,#N/A,FALSE,"포장1"}</definedName>
    <definedName name="강구조물" localSheetId="18" hidden="1">{#N/A,#N/A,FALSE,"포장1";#N/A,#N/A,FALSE,"포장1"}</definedName>
    <definedName name="강구조물" localSheetId="19" hidden="1">{#N/A,#N/A,FALSE,"포장1";#N/A,#N/A,FALSE,"포장1"}</definedName>
    <definedName name="강구조물" localSheetId="20" hidden="1">{#N/A,#N/A,FALSE,"포장1";#N/A,#N/A,FALSE,"포장1"}</definedName>
    <definedName name="강구조물" localSheetId="21" hidden="1">{#N/A,#N/A,FALSE,"포장1";#N/A,#N/A,FALSE,"포장1"}</definedName>
    <definedName name="강구조물" localSheetId="22" hidden="1">{#N/A,#N/A,FALSE,"포장1";#N/A,#N/A,FALSE,"포장1"}</definedName>
    <definedName name="강구조물" localSheetId="23" hidden="1">{#N/A,#N/A,FALSE,"포장1";#N/A,#N/A,FALSE,"포장1"}</definedName>
    <definedName name="강구조물" localSheetId="24" hidden="1">{#N/A,#N/A,FALSE,"포장1";#N/A,#N/A,FALSE,"포장1"}</definedName>
    <definedName name="강구조물" localSheetId="13" hidden="1">{#N/A,#N/A,FALSE,"포장1";#N/A,#N/A,FALSE,"포장1"}</definedName>
    <definedName name="강구조물" localSheetId="17" hidden="1">{#N/A,#N/A,FALSE,"포장1";#N/A,#N/A,FALSE,"포장1"}</definedName>
    <definedName name="강구조물" localSheetId="16" hidden="1">{#N/A,#N/A,FALSE,"포장1";#N/A,#N/A,FALSE,"포장1"}</definedName>
    <definedName name="강구조물" hidden="1">{#N/A,#N/A,FALSE,"포장1";#N/A,#N/A,FALSE,"포장1"}</definedName>
    <definedName name="강남위성베뉴" localSheetId="13">'[16]N賃率-職'!#REF!</definedName>
    <definedName name="강남위성베뉴">'[17]N賃率-職'!#REF!</definedName>
    <definedName name="강당내역" localSheetId="13">#REF!</definedName>
    <definedName name="강당내역">#REF!</definedName>
    <definedName name="강동" localSheetId="15" hidden="1">{"'01'!$A$1:$BO$43"}</definedName>
    <definedName name="강동" localSheetId="18" hidden="1">{"'01'!$A$1:$BO$43"}</definedName>
    <definedName name="강동" localSheetId="19" hidden="1">{"'01'!$A$1:$BO$43"}</definedName>
    <definedName name="강동" localSheetId="20" hidden="1">{"'01'!$A$1:$BO$43"}</definedName>
    <definedName name="강동" localSheetId="21" hidden="1">{"'01'!$A$1:$BO$43"}</definedName>
    <definedName name="강동" localSheetId="22" hidden="1">{"'01'!$A$1:$BO$43"}</definedName>
    <definedName name="강동" localSheetId="23" hidden="1">{"'01'!$A$1:$BO$43"}</definedName>
    <definedName name="강동" localSheetId="24" hidden="1">{"'01'!$A$1:$BO$43"}</definedName>
    <definedName name="강동" localSheetId="13" hidden="1">{"'01'!$A$1:$BO$43"}</definedName>
    <definedName name="강동" localSheetId="17" hidden="1">{"'01'!$A$1:$BO$43"}</definedName>
    <definedName name="강동" localSheetId="16" hidden="1">{"'01'!$A$1:$BO$43"}</definedName>
    <definedName name="강동" hidden="1">{"'01'!$A$1:$BO$43"}</definedName>
    <definedName name="강릉토목임" localSheetId="17" hidden="1">#REF!</definedName>
    <definedName name="강릉토목임" hidden="1">#REF!</definedName>
    <definedName name="강민수" localSheetId="15" hidden="1">{#N/A,#N/A,FALSE,"97년 투자계획 세부내역 "}</definedName>
    <definedName name="강민수" localSheetId="18" hidden="1">{#N/A,#N/A,FALSE,"97년 투자계획 세부내역 "}</definedName>
    <definedName name="강민수" localSheetId="19" hidden="1">{#N/A,#N/A,FALSE,"97년 투자계획 세부내역 "}</definedName>
    <definedName name="강민수" localSheetId="20" hidden="1">{#N/A,#N/A,FALSE,"97년 투자계획 세부내역 "}</definedName>
    <definedName name="강민수" localSheetId="21" hidden="1">{#N/A,#N/A,FALSE,"97년 투자계획 세부내역 "}</definedName>
    <definedName name="강민수" localSheetId="22" hidden="1">{#N/A,#N/A,FALSE,"97년 투자계획 세부내역 "}</definedName>
    <definedName name="강민수" localSheetId="23" hidden="1">{#N/A,#N/A,FALSE,"97년 투자계획 세부내역 "}</definedName>
    <definedName name="강민수" localSheetId="24" hidden="1">{#N/A,#N/A,FALSE,"97년 투자계획 세부내역 "}</definedName>
    <definedName name="강민수" localSheetId="13" hidden="1">{#N/A,#N/A,FALSE,"97년 투자계획 세부내역 "}</definedName>
    <definedName name="강민수" localSheetId="17" hidden="1">{#N/A,#N/A,FALSE,"97년 투자계획 세부내역 "}</definedName>
    <definedName name="강민수" localSheetId="16" hidden="1">{#N/A,#N/A,FALSE,"97년 투자계획 세부내역 "}</definedName>
    <definedName name="강민수" hidden="1">{#N/A,#N/A,FALSE,"97년 투자계획 세부내역 "}</definedName>
    <definedName name="강봉정"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아지" localSheetId="15" hidden="1">#REF!</definedName>
    <definedName name="강아지" localSheetId="11" hidden="1">#REF!</definedName>
    <definedName name="강아지" localSheetId="14" hidden="1">#REF!</definedName>
    <definedName name="강아지" localSheetId="18" hidden="1">#REF!</definedName>
    <definedName name="강아지" localSheetId="19" hidden="1">#REF!</definedName>
    <definedName name="강아지" localSheetId="20" hidden="1">#REF!</definedName>
    <definedName name="강아지" localSheetId="21" hidden="1">#REF!</definedName>
    <definedName name="강아지" localSheetId="22" hidden="1">#REF!</definedName>
    <definedName name="강아지" localSheetId="23" hidden="1">#REF!</definedName>
    <definedName name="강아지" localSheetId="24" hidden="1">#REF!</definedName>
    <definedName name="강아지" localSheetId="13" hidden="1">#REF!</definedName>
    <definedName name="강아지" localSheetId="17" hidden="1">#REF!</definedName>
    <definedName name="강아지" localSheetId="16" hidden="1">#REF!</definedName>
    <definedName name="강아지" hidden="1">#REF!</definedName>
    <definedName name="강의">#REF!</definedName>
    <definedName name="개">#REF!</definedName>
    <definedName name="개나리12">#REF!</definedName>
    <definedName name="개나리3">#REF!</definedName>
    <definedName name="개나리5">#REF!</definedName>
    <definedName name="개나리7">#REF!</definedName>
    <definedName name="개나리9">#REF!</definedName>
    <definedName name="개발">#REF!</definedName>
    <definedName name="개발비1" localSheetId="1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localSheetId="1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localSheetId="19"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localSheetId="2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localSheetId="2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localSheetId="2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localSheetId="2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localSheetId="2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localSheetId="1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localSheetId="17"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localSheetId="1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시험종합" localSheetId="15" hidden="1">#REF!</definedName>
    <definedName name="개발시험종합" localSheetId="18" hidden="1">#REF!</definedName>
    <definedName name="개발시험종합" localSheetId="19" hidden="1">#REF!</definedName>
    <definedName name="개발시험종합" localSheetId="20" hidden="1">#REF!</definedName>
    <definedName name="개발시험종합" localSheetId="21" hidden="1">#REF!</definedName>
    <definedName name="개발시험종합" localSheetId="22" hidden="1">#REF!</definedName>
    <definedName name="개발시험종합" localSheetId="23" hidden="1">#REF!</definedName>
    <definedName name="개발시험종합" localSheetId="24" hidden="1">#REF!</definedName>
    <definedName name="개발시험종합" localSheetId="13" hidden="1">#REF!</definedName>
    <definedName name="개발시험종합" localSheetId="17" hidden="1">#REF!</definedName>
    <definedName name="개발시험종합" hidden="1">#REF!</definedName>
    <definedName name="개선안" localSheetId="15" hidden="1">#REF!</definedName>
    <definedName name="개선안" localSheetId="24" hidden="1">#REF!</definedName>
    <definedName name="개선안" localSheetId="17" hidden="1">#REF!</definedName>
    <definedName name="개선안" hidden="1">#REF!</definedName>
    <definedName name="개선안2" localSheetId="15" hidden="1">#REF!</definedName>
    <definedName name="개선안2" localSheetId="24" hidden="1">#REF!</definedName>
    <definedName name="개선안2" localSheetId="17" hidden="1">#REF!</definedName>
    <definedName name="개선안2" hidden="1">#REF!</definedName>
    <definedName name="개선안3" localSheetId="17" hidden="1">#REF!</definedName>
    <definedName name="개선안3" hidden="1">#REF!</definedName>
    <definedName name="개쉬땅1204">#REF!</definedName>
    <definedName name="개쉬땅1506">#REF!</definedName>
    <definedName name="개요">#REF!</definedName>
    <definedName name="개요2" localSheetId="17" hidden="1">#REF!</definedName>
    <definedName name="개요2" hidden="1">#REF!</definedName>
    <definedName name="개인사유키">'[170]1월'!$F$2</definedName>
    <definedName name="갱진" localSheetId="13">#REF!</definedName>
    <definedName name="갱진">#REF!</definedName>
    <definedName name="갸갸갸갸갸갹" localSheetId="13">#REF!</definedName>
    <definedName name="갸갸갸갸갸갹">#REF!</definedName>
    <definedName name="거" localSheetId="13">#REF!</definedName>
    <definedName name="거">#REF!</definedName>
    <definedName name="건">#REF!</definedName>
    <definedName name="건강미용">#REF!</definedName>
    <definedName name="건축">#REF!</definedName>
    <definedName name="건축가실" localSheetId="11" hidden="1">#REF!</definedName>
    <definedName name="건축가실" hidden="1">#REF!</definedName>
    <definedName name="건축목공">#REF!</definedName>
    <definedName name="건축원가" hidden="1">[171]전기!$B$4:$B$163</definedName>
    <definedName name="걸" localSheetId="15" hidden="1">{#N/A,#N/A,FALSE,"단축1";#N/A,#N/A,FALSE,"단축2";#N/A,#N/A,FALSE,"단축3";#N/A,#N/A,FALSE,"장축";#N/A,#N/A,FALSE,"4WD"}</definedName>
    <definedName name="걸" localSheetId="18" hidden="1">{#N/A,#N/A,FALSE,"단축1";#N/A,#N/A,FALSE,"단축2";#N/A,#N/A,FALSE,"단축3";#N/A,#N/A,FALSE,"장축";#N/A,#N/A,FALSE,"4WD"}</definedName>
    <definedName name="걸" localSheetId="19" hidden="1">{#N/A,#N/A,FALSE,"단축1";#N/A,#N/A,FALSE,"단축2";#N/A,#N/A,FALSE,"단축3";#N/A,#N/A,FALSE,"장축";#N/A,#N/A,FALSE,"4WD"}</definedName>
    <definedName name="걸" localSheetId="20" hidden="1">{#N/A,#N/A,FALSE,"단축1";#N/A,#N/A,FALSE,"단축2";#N/A,#N/A,FALSE,"단축3";#N/A,#N/A,FALSE,"장축";#N/A,#N/A,FALSE,"4WD"}</definedName>
    <definedName name="걸" localSheetId="21" hidden="1">{#N/A,#N/A,FALSE,"단축1";#N/A,#N/A,FALSE,"단축2";#N/A,#N/A,FALSE,"단축3";#N/A,#N/A,FALSE,"장축";#N/A,#N/A,FALSE,"4WD"}</definedName>
    <definedName name="걸" localSheetId="22" hidden="1">{#N/A,#N/A,FALSE,"단축1";#N/A,#N/A,FALSE,"단축2";#N/A,#N/A,FALSE,"단축3";#N/A,#N/A,FALSE,"장축";#N/A,#N/A,FALSE,"4WD"}</definedName>
    <definedName name="걸" localSheetId="23" hidden="1">{#N/A,#N/A,FALSE,"단축1";#N/A,#N/A,FALSE,"단축2";#N/A,#N/A,FALSE,"단축3";#N/A,#N/A,FALSE,"장축";#N/A,#N/A,FALSE,"4WD"}</definedName>
    <definedName name="걸" localSheetId="24" hidden="1">{#N/A,#N/A,FALSE,"단축1";#N/A,#N/A,FALSE,"단축2";#N/A,#N/A,FALSE,"단축3";#N/A,#N/A,FALSE,"장축";#N/A,#N/A,FALSE,"4WD"}</definedName>
    <definedName name="걸" localSheetId="13" hidden="1">{#N/A,#N/A,FALSE,"단축1";#N/A,#N/A,FALSE,"단축2";#N/A,#N/A,FALSE,"단축3";#N/A,#N/A,FALSE,"장축";#N/A,#N/A,FALSE,"4WD"}</definedName>
    <definedName name="걸" localSheetId="17" hidden="1">{#N/A,#N/A,FALSE,"단축1";#N/A,#N/A,FALSE,"단축2";#N/A,#N/A,FALSE,"단축3";#N/A,#N/A,FALSE,"장축";#N/A,#N/A,FALSE,"4WD"}</definedName>
    <definedName name="걸" localSheetId="16" hidden="1">{#N/A,#N/A,FALSE,"단축1";#N/A,#N/A,FALSE,"단축2";#N/A,#N/A,FALSE,"단축3";#N/A,#N/A,FALSE,"장축";#N/A,#N/A,FALSE,"4WD"}</definedName>
    <definedName name="걸" hidden="1">{#N/A,#N/A,FALSE,"단축1";#N/A,#N/A,FALSE,"단축2";#N/A,#N/A,FALSE,"단축3";#N/A,#N/A,FALSE,"장축";#N/A,#N/A,FALSE,"4WD"}</definedName>
    <definedName name="검___조___부" localSheetId="13">[172]노임단가!#REF!</definedName>
    <definedName name="검___조___부">[173]노임단가!#REF!</definedName>
    <definedName name="검색" localSheetId="13">#REF!</definedName>
    <definedName name="검색">#REF!</definedName>
    <definedName name="검색사진" localSheetId="13">INDIRECT("aa"&amp;MATCH([174]E채널!$B$3,[174]E채널!$Z$3:$Z$6)+3)</definedName>
    <definedName name="검색사진">INDIRECT("aa"&amp;MATCH([175]E채널!$B$3,[175]E채널!$Z$3:$Z$6)+3)</definedName>
    <definedName name="겉장ㅇㅇ" localSheetId="13">#REF!</definedName>
    <definedName name="겉장ㅇㅇ">#REF!</definedName>
    <definedName name="겨" localSheetId="15" hidden="1">{"'용역비'!$A$4:$C$8"}</definedName>
    <definedName name="겨" localSheetId="11" hidden="1">{"'용역비'!$A$4:$C$8"}</definedName>
    <definedName name="겨" localSheetId="14" hidden="1">{"'용역비'!$A$4:$C$8"}</definedName>
    <definedName name="겨" localSheetId="18" hidden="1">{"'용역비'!$A$4:$C$8"}</definedName>
    <definedName name="겨" localSheetId="19" hidden="1">{"'용역비'!$A$4:$C$8"}</definedName>
    <definedName name="겨" localSheetId="20" hidden="1">{"'용역비'!$A$4:$C$8"}</definedName>
    <definedName name="겨" localSheetId="21" hidden="1">{"'용역비'!$A$4:$C$8"}</definedName>
    <definedName name="겨" localSheetId="22" hidden="1">{"'용역비'!$A$4:$C$8"}</definedName>
    <definedName name="겨" localSheetId="23" hidden="1">{"'용역비'!$A$4:$C$8"}</definedName>
    <definedName name="겨" localSheetId="24" hidden="1">{"'용역비'!$A$4:$C$8"}</definedName>
    <definedName name="겨" localSheetId="13" hidden="1">{"'용역비'!$A$4:$C$8"}</definedName>
    <definedName name="겨" localSheetId="17" hidden="1">{"'용역비'!$A$4:$C$8"}</definedName>
    <definedName name="겨" localSheetId="16" hidden="1">{"'용역비'!$A$4:$C$8"}</definedName>
    <definedName name="겨" hidden="1">{"'용역비'!$A$4:$C$8"}</definedName>
    <definedName name="견적">#REF!</definedName>
    <definedName name="견적금액">#N/A</definedName>
    <definedName name="견적내역2" localSheetId="13">#REF!</definedName>
    <definedName name="견적내역2">#REF!</definedName>
    <definedName name="견적대비" localSheetId="15" hidden="1">{#N/A,#N/A,FALSE,"포장2"}</definedName>
    <definedName name="견적대비" localSheetId="11" hidden="1">{#N/A,#N/A,FALSE,"포장2"}</definedName>
    <definedName name="견적대비" localSheetId="14" hidden="1">{#N/A,#N/A,FALSE,"포장2"}</definedName>
    <definedName name="견적대비" localSheetId="18" hidden="1">{#N/A,#N/A,FALSE,"포장2"}</definedName>
    <definedName name="견적대비" localSheetId="19" hidden="1">{#N/A,#N/A,FALSE,"포장2"}</definedName>
    <definedName name="견적대비" localSheetId="20" hidden="1">{#N/A,#N/A,FALSE,"포장2"}</definedName>
    <definedName name="견적대비" localSheetId="21" hidden="1">{#N/A,#N/A,FALSE,"포장2"}</definedName>
    <definedName name="견적대비" localSheetId="22" hidden="1">{#N/A,#N/A,FALSE,"포장2"}</definedName>
    <definedName name="견적대비" localSheetId="23" hidden="1">{#N/A,#N/A,FALSE,"포장2"}</definedName>
    <definedName name="견적대비" localSheetId="24" hidden="1">{#N/A,#N/A,FALSE,"포장2"}</definedName>
    <definedName name="견적대비" localSheetId="13" hidden="1">{#N/A,#N/A,FALSE,"포장2"}</definedName>
    <definedName name="견적대비" localSheetId="17" hidden="1">{#N/A,#N/A,FALSE,"포장2"}</definedName>
    <definedName name="견적대비" localSheetId="16" hidden="1">{#N/A,#N/A,FALSE,"포장2"}</definedName>
    <definedName name="견적대비" hidden="1">{#N/A,#N/A,FALSE,"포장2"}</definedName>
    <definedName name="견적대비표" localSheetId="15" hidden="1">#REF!</definedName>
    <definedName name="견적대비표" localSheetId="11" hidden="1">#REF!</definedName>
    <definedName name="견적대비표" localSheetId="14" hidden="1">#REF!</definedName>
    <definedName name="견적대비표" localSheetId="18" hidden="1">#REF!</definedName>
    <definedName name="견적대비표" localSheetId="19" hidden="1">#REF!</definedName>
    <definedName name="견적대비표" localSheetId="20" hidden="1">#REF!</definedName>
    <definedName name="견적대비표" localSheetId="21" hidden="1">#REF!</definedName>
    <definedName name="견적대비표" localSheetId="22" hidden="1">#REF!</definedName>
    <definedName name="견적대비표" localSheetId="23" hidden="1">#REF!</definedName>
    <definedName name="견적대비표" localSheetId="24" hidden="1">#REF!</definedName>
    <definedName name="견적대비표" localSheetId="13" hidden="1">#REF!</definedName>
    <definedName name="견적대비표" localSheetId="17" hidden="1">#REF!</definedName>
    <definedName name="견적대비표" localSheetId="16" hidden="1">#REF!</definedName>
    <definedName name="견적대비표" hidden="1">#REF!</definedName>
    <definedName name="견적서">#REF!</definedName>
    <definedName name="견적서_30">#N/A</definedName>
    <definedName name="견적서_3030">#N/A</definedName>
    <definedName name="견적서1" localSheetId="13">[112]I一般比!#REF!</definedName>
    <definedName name="견적서1">[16]I一般比!#REF!</definedName>
    <definedName name="견적서수정" localSheetId="13">#REF!</definedName>
    <definedName name="견적서수정">#REF!</definedName>
    <definedName name="견적제출보고서" localSheetId="13">#REF!</definedName>
    <definedName name="견적제출보고서">#REF!</definedName>
    <definedName name="견적조건" localSheetId="15" hidden="1">{#N/A,#N/A,FALSE,"CCTV"}</definedName>
    <definedName name="견적조건" localSheetId="11" hidden="1">{#N/A,#N/A,FALSE,"CCTV"}</definedName>
    <definedName name="견적조건" localSheetId="14" hidden="1">{#N/A,#N/A,FALSE,"CCTV"}</definedName>
    <definedName name="견적조건" localSheetId="18" hidden="1">{#N/A,#N/A,FALSE,"CCTV"}</definedName>
    <definedName name="견적조건" localSheetId="19" hidden="1">{#N/A,#N/A,FALSE,"CCTV"}</definedName>
    <definedName name="견적조건" localSheetId="20" hidden="1">{#N/A,#N/A,FALSE,"CCTV"}</definedName>
    <definedName name="견적조건" localSheetId="21" hidden="1">{#N/A,#N/A,FALSE,"CCTV"}</definedName>
    <definedName name="견적조건" localSheetId="22" hidden="1">{#N/A,#N/A,FALSE,"CCTV"}</definedName>
    <definedName name="견적조건" localSheetId="23" hidden="1">{#N/A,#N/A,FALSE,"CCTV"}</definedName>
    <definedName name="견적조건" localSheetId="24" hidden="1">{#N/A,#N/A,FALSE,"CCTV"}</definedName>
    <definedName name="견적조건" localSheetId="13" hidden="1">{#N/A,#N/A,FALSE,"CCTV"}</definedName>
    <definedName name="견적조건" localSheetId="17" hidden="1">{#N/A,#N/A,FALSE,"CCTV"}</definedName>
    <definedName name="견적조건" localSheetId="16" hidden="1">{#N/A,#N/A,FALSE,"CCTV"}</definedName>
    <definedName name="견적조건" hidden="1">{#N/A,#N/A,FALSE,"CCTV"}</definedName>
    <definedName name="견적조건8" localSheetId="15" hidden="1">{#N/A,#N/A,FALSE,"CCTV"}</definedName>
    <definedName name="견적조건8" localSheetId="11" hidden="1">{#N/A,#N/A,FALSE,"CCTV"}</definedName>
    <definedName name="견적조건8" localSheetId="14" hidden="1">{#N/A,#N/A,FALSE,"CCTV"}</definedName>
    <definedName name="견적조건8" localSheetId="18" hidden="1">{#N/A,#N/A,FALSE,"CCTV"}</definedName>
    <definedName name="견적조건8" localSheetId="19" hidden="1">{#N/A,#N/A,FALSE,"CCTV"}</definedName>
    <definedName name="견적조건8" localSheetId="20" hidden="1">{#N/A,#N/A,FALSE,"CCTV"}</definedName>
    <definedName name="견적조건8" localSheetId="21" hidden="1">{#N/A,#N/A,FALSE,"CCTV"}</definedName>
    <definedName name="견적조건8" localSheetId="22" hidden="1">{#N/A,#N/A,FALSE,"CCTV"}</definedName>
    <definedName name="견적조건8" localSheetId="23" hidden="1">{#N/A,#N/A,FALSE,"CCTV"}</definedName>
    <definedName name="견적조건8" localSheetId="24" hidden="1">{#N/A,#N/A,FALSE,"CCTV"}</definedName>
    <definedName name="견적조건8" localSheetId="13" hidden="1">{#N/A,#N/A,FALSE,"CCTV"}</definedName>
    <definedName name="견적조건8" localSheetId="17" hidden="1">{#N/A,#N/A,FALSE,"CCTV"}</definedName>
    <definedName name="견적조건8" localSheetId="16" hidden="1">{#N/A,#N/A,FALSE,"CCTV"}</definedName>
    <definedName name="견적조건8" hidden="1">{#N/A,#N/A,FALSE,"CCTV"}</definedName>
    <definedName name="견적탱크" localSheetId="13">#REF!</definedName>
    <definedName name="견적탱크">#REF!</definedName>
    <definedName name="견적투" localSheetId="13">#REF!</definedName>
    <definedName name="견적투">#REF!</definedName>
    <definedName name="결" localSheetId="15" hidden="1">{#N/A,#N/A,FALSE,"포장2"}</definedName>
    <definedName name="결" localSheetId="11" hidden="1">{#N/A,#N/A,FALSE,"포장2"}</definedName>
    <definedName name="결" localSheetId="14" hidden="1">{#N/A,#N/A,FALSE,"포장2"}</definedName>
    <definedName name="결" localSheetId="18" hidden="1">{#N/A,#N/A,FALSE,"포장2"}</definedName>
    <definedName name="결" localSheetId="19" hidden="1">{#N/A,#N/A,FALSE,"포장2"}</definedName>
    <definedName name="결" localSheetId="20" hidden="1">{#N/A,#N/A,FALSE,"포장2"}</definedName>
    <definedName name="결" localSheetId="21" hidden="1">{#N/A,#N/A,FALSE,"포장2"}</definedName>
    <definedName name="결" localSheetId="22" hidden="1">{#N/A,#N/A,FALSE,"포장2"}</definedName>
    <definedName name="결" localSheetId="23" hidden="1">{#N/A,#N/A,FALSE,"포장2"}</definedName>
    <definedName name="결" localSheetId="24" hidden="1">{#N/A,#N/A,FALSE,"포장2"}</definedName>
    <definedName name="결" localSheetId="13" hidden="1">{#N/A,#N/A,FALSE,"포장2"}</definedName>
    <definedName name="결" localSheetId="17" hidden="1">{#N/A,#N/A,FALSE,"포장2"}</definedName>
    <definedName name="결" localSheetId="16" hidden="1">{#N/A,#N/A,FALSE,"포장2"}</definedName>
    <definedName name="결" hidden="1">{#N/A,#N/A,FALSE,"포장2"}</definedName>
    <definedName name="결과" localSheetId="15" hidden="1">{#N/A,#N/A,FALSE,"포장2"}</definedName>
    <definedName name="결과" localSheetId="11" hidden="1">{#N/A,#N/A,FALSE,"포장2"}</definedName>
    <definedName name="결과" localSheetId="14" hidden="1">{#N/A,#N/A,FALSE,"포장2"}</definedName>
    <definedName name="결과" localSheetId="18" hidden="1">{#N/A,#N/A,FALSE,"포장2"}</definedName>
    <definedName name="결과" localSheetId="19" hidden="1">{#N/A,#N/A,FALSE,"포장2"}</definedName>
    <definedName name="결과" localSheetId="20" hidden="1">{#N/A,#N/A,FALSE,"포장2"}</definedName>
    <definedName name="결과" localSheetId="21" hidden="1">{#N/A,#N/A,FALSE,"포장2"}</definedName>
    <definedName name="결과" localSheetId="22" hidden="1">{#N/A,#N/A,FALSE,"포장2"}</definedName>
    <definedName name="결과" localSheetId="23" hidden="1">{#N/A,#N/A,FALSE,"포장2"}</definedName>
    <definedName name="결과" localSheetId="24" hidden="1">{#N/A,#N/A,FALSE,"포장2"}</definedName>
    <definedName name="결과" localSheetId="13" hidden="1">{#N/A,#N/A,FALSE,"포장2"}</definedName>
    <definedName name="결과" localSheetId="17" hidden="1">{#N/A,#N/A,FALSE,"포장2"}</definedName>
    <definedName name="결과" localSheetId="16" hidden="1">{#N/A,#N/A,FALSE,"포장2"}</definedName>
    <definedName name="결과" hidden="1">{#N/A,#N/A,FALSE,"포장2"}</definedName>
    <definedName name="결제">#N/A</definedName>
    <definedName name="결제금액">#N/A</definedName>
    <definedName name="결혼출산육아" localSheetId="13">#REF!</definedName>
    <definedName name="결혼출산육아">#REF!</definedName>
    <definedName name="겹동백1002" localSheetId="13">#REF!</definedName>
    <definedName name="겹동백1002">#REF!</definedName>
    <definedName name="겹동백1204" localSheetId="13">#REF!</definedName>
    <definedName name="겹동백1204">#REF!</definedName>
    <definedName name="겹동백1506">#REF!</definedName>
    <definedName name="겹벗R6">#REF!</definedName>
    <definedName name="겹벗R8">#REF!</definedName>
    <definedName name="겹철쭉0304">#REF!</definedName>
    <definedName name="겹철쭉0506">#REF!</definedName>
    <definedName name="겹철쭉0608">#REF!</definedName>
    <definedName name="겹철쭉0810">#REF!</definedName>
    <definedName name="겹철쭉0812">#REF!</definedName>
    <definedName name="경">#REF!</definedName>
    <definedName name="경비">#REF!</definedName>
    <definedName name="經費">#REF!</definedName>
    <definedName name="경비배부율">#REF!</definedName>
    <definedName name="경비배부율산출표">#REF!</definedName>
    <definedName name="경비비율">#REF!</definedName>
    <definedName name="경비율">#REF!</definedName>
    <definedName name="경비율2">#REF!</definedName>
    <definedName name="경비율산종">#REF!</definedName>
    <definedName name="경비율산출">#REF!</definedName>
    <definedName name="경비융">#REF!</definedName>
    <definedName name="경비집계" localSheetId="15" hidden="1">{"'용역비'!$A$4:$C$8"}</definedName>
    <definedName name="경비집계" localSheetId="11" hidden="1">{"'용역비'!$A$4:$C$8"}</definedName>
    <definedName name="경비집계" localSheetId="14" hidden="1">{"'용역비'!$A$4:$C$8"}</definedName>
    <definedName name="경비집계" localSheetId="18" hidden="1">{"'용역비'!$A$4:$C$8"}</definedName>
    <definedName name="경비집계" localSheetId="19" hidden="1">{"'용역비'!$A$4:$C$8"}</definedName>
    <definedName name="경비집계" localSheetId="20" hidden="1">{"'용역비'!$A$4:$C$8"}</definedName>
    <definedName name="경비집계" localSheetId="21" hidden="1">{"'용역비'!$A$4:$C$8"}</definedName>
    <definedName name="경비집계" localSheetId="22" hidden="1">{"'용역비'!$A$4:$C$8"}</definedName>
    <definedName name="경비집계" localSheetId="23" hidden="1">{"'용역비'!$A$4:$C$8"}</definedName>
    <definedName name="경비집계" localSheetId="24" hidden="1">{"'용역비'!$A$4:$C$8"}</definedName>
    <definedName name="경비집계" localSheetId="13" hidden="1">{"'용역비'!$A$4:$C$8"}</definedName>
    <definedName name="경비집계" localSheetId="17" hidden="1">{"'용역비'!$A$4:$C$8"}</definedName>
    <definedName name="경비집계" localSheetId="16" hidden="1">{"'용역비'!$A$4:$C$8"}</definedName>
    <definedName name="경비집계" hidden="1">{"'용역비'!$A$4:$C$8"}</definedName>
    <definedName name="경유가격">#N/A</definedName>
    <definedName name="경쟁사" localSheetId="15" hidden="1">#REF!</definedName>
    <definedName name="경쟁사" localSheetId="18" hidden="1">#REF!</definedName>
    <definedName name="경쟁사" localSheetId="19" hidden="1">#REF!</definedName>
    <definedName name="경쟁사" localSheetId="20" hidden="1">#REF!</definedName>
    <definedName name="경쟁사" localSheetId="21" hidden="1">#REF!</definedName>
    <definedName name="경쟁사" localSheetId="22" hidden="1">#REF!</definedName>
    <definedName name="경쟁사" localSheetId="23" hidden="1">#REF!</definedName>
    <definedName name="경쟁사" localSheetId="24" hidden="1">#REF!</definedName>
    <definedName name="경쟁사" localSheetId="13" hidden="1">#REF!</definedName>
    <definedName name="경쟁사" localSheetId="17" hidden="1">#REF!</definedName>
    <definedName name="경쟁사" hidden="1">#REF!</definedName>
    <definedName name="경합금2과운연계획" localSheetId="15" hidden="1">{#N/A,#N/A,TRUE,"Y생산";#N/A,#N/A,TRUE,"Y판매";#N/A,#N/A,TRUE,"Y총물량";#N/A,#N/A,TRUE,"Y능력";#N/A,#N/A,TRUE,"YKD"}</definedName>
    <definedName name="경합금2과운연계획" localSheetId="18" hidden="1">{#N/A,#N/A,TRUE,"Y생산";#N/A,#N/A,TRUE,"Y판매";#N/A,#N/A,TRUE,"Y총물량";#N/A,#N/A,TRUE,"Y능력";#N/A,#N/A,TRUE,"YKD"}</definedName>
    <definedName name="경합금2과운연계획" localSheetId="19" hidden="1">{#N/A,#N/A,TRUE,"Y생산";#N/A,#N/A,TRUE,"Y판매";#N/A,#N/A,TRUE,"Y총물량";#N/A,#N/A,TRUE,"Y능력";#N/A,#N/A,TRUE,"YKD"}</definedName>
    <definedName name="경합금2과운연계획" localSheetId="20" hidden="1">{#N/A,#N/A,TRUE,"Y생산";#N/A,#N/A,TRUE,"Y판매";#N/A,#N/A,TRUE,"Y총물량";#N/A,#N/A,TRUE,"Y능력";#N/A,#N/A,TRUE,"YKD"}</definedName>
    <definedName name="경합금2과운연계획" localSheetId="21" hidden="1">{#N/A,#N/A,TRUE,"Y생산";#N/A,#N/A,TRUE,"Y판매";#N/A,#N/A,TRUE,"Y총물량";#N/A,#N/A,TRUE,"Y능력";#N/A,#N/A,TRUE,"YKD"}</definedName>
    <definedName name="경합금2과운연계획" localSheetId="22" hidden="1">{#N/A,#N/A,TRUE,"Y생산";#N/A,#N/A,TRUE,"Y판매";#N/A,#N/A,TRUE,"Y총물량";#N/A,#N/A,TRUE,"Y능력";#N/A,#N/A,TRUE,"YKD"}</definedName>
    <definedName name="경합금2과운연계획" localSheetId="23" hidden="1">{#N/A,#N/A,TRUE,"Y생산";#N/A,#N/A,TRUE,"Y판매";#N/A,#N/A,TRUE,"Y총물량";#N/A,#N/A,TRUE,"Y능력";#N/A,#N/A,TRUE,"YKD"}</definedName>
    <definedName name="경합금2과운연계획" localSheetId="24" hidden="1">{#N/A,#N/A,TRUE,"Y생산";#N/A,#N/A,TRUE,"Y판매";#N/A,#N/A,TRUE,"Y총물량";#N/A,#N/A,TRUE,"Y능력";#N/A,#N/A,TRUE,"YKD"}</definedName>
    <definedName name="경합금2과운연계획" localSheetId="13" hidden="1">{#N/A,#N/A,TRUE,"Y생산";#N/A,#N/A,TRUE,"Y판매";#N/A,#N/A,TRUE,"Y총물량";#N/A,#N/A,TRUE,"Y능력";#N/A,#N/A,TRUE,"YKD"}</definedName>
    <definedName name="경합금2과운연계획" localSheetId="17" hidden="1">{#N/A,#N/A,TRUE,"Y생산";#N/A,#N/A,TRUE,"Y판매";#N/A,#N/A,TRUE,"Y총물량";#N/A,#N/A,TRUE,"Y능력";#N/A,#N/A,TRUE,"YKD"}</definedName>
    <definedName name="경합금2과운연계획" localSheetId="16" hidden="1">{#N/A,#N/A,TRUE,"Y생산";#N/A,#N/A,TRUE,"Y판매";#N/A,#N/A,TRUE,"Y총물량";#N/A,#N/A,TRUE,"Y능력";#N/A,#N/A,TRUE,"YKD"}</definedName>
    <definedName name="경합금2과운연계획" hidden="1">{#N/A,#N/A,TRUE,"Y생산";#N/A,#N/A,TRUE,"Y판매";#N/A,#N/A,TRUE,"Y총물량";#N/A,#N/A,TRUE,"Y능력";#N/A,#N/A,TRUE,"YKD"}</definedName>
    <definedName name="계" localSheetId="13">#REF!</definedName>
    <definedName name="계">#REF!</definedName>
    <definedName name="계___령___공" localSheetId="13">[172]노임단가!#REF!</definedName>
    <definedName name="계___령___공">[173]노임단가!#REF!</definedName>
    <definedName name="계산서" localSheetId="15" hidden="1">#REF!</definedName>
    <definedName name="계산서" localSheetId="11" hidden="1">#REF!</definedName>
    <definedName name="계산서" localSheetId="14" hidden="1">#REF!</definedName>
    <definedName name="계산서" localSheetId="18" hidden="1">#REF!</definedName>
    <definedName name="계산서" localSheetId="19" hidden="1">#REF!</definedName>
    <definedName name="계산서" localSheetId="20" hidden="1">#REF!</definedName>
    <definedName name="계산서" localSheetId="21" hidden="1">#REF!</definedName>
    <definedName name="계산서" localSheetId="22" hidden="1">#REF!</definedName>
    <definedName name="계산서" localSheetId="23" hidden="1">#REF!</definedName>
    <definedName name="계산서" localSheetId="24" hidden="1">#REF!</definedName>
    <definedName name="계산서" localSheetId="13" hidden="1">#REF!</definedName>
    <definedName name="계산서" localSheetId="17" hidden="1">#REF!</definedName>
    <definedName name="계산서" localSheetId="16" hidden="1">#REF!</definedName>
    <definedName name="계산서" hidden="1">#REF!</definedName>
    <definedName name="계수B5">#REF!</definedName>
    <definedName name="계수B6">#REF!</definedName>
    <definedName name="계수B8">#REF!</definedName>
    <definedName name="계측기기"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vs현황" localSheetId="15" hidden="1">{#N/A,#N/A,FALSE,"ALM-ASISC"}</definedName>
    <definedName name="계획vs현황" localSheetId="18" hidden="1">{#N/A,#N/A,FALSE,"ALM-ASISC"}</definedName>
    <definedName name="계획vs현황" localSheetId="19" hidden="1">{#N/A,#N/A,FALSE,"ALM-ASISC"}</definedName>
    <definedName name="계획vs현황" localSheetId="20" hidden="1">{#N/A,#N/A,FALSE,"ALM-ASISC"}</definedName>
    <definedName name="계획vs현황" localSheetId="21" hidden="1">{#N/A,#N/A,FALSE,"ALM-ASISC"}</definedName>
    <definedName name="계획vs현황" localSheetId="22" hidden="1">{#N/A,#N/A,FALSE,"ALM-ASISC"}</definedName>
    <definedName name="계획vs현황" localSheetId="23" hidden="1">{#N/A,#N/A,FALSE,"ALM-ASISC"}</definedName>
    <definedName name="계획vs현황" localSheetId="24" hidden="1">{#N/A,#N/A,FALSE,"ALM-ASISC"}</definedName>
    <definedName name="계획vs현황" localSheetId="13" hidden="1">{#N/A,#N/A,FALSE,"ALM-ASISC"}</definedName>
    <definedName name="계획vs현황" localSheetId="17" hidden="1">{#N/A,#N/A,FALSE,"ALM-ASISC"}</definedName>
    <definedName name="계획vs현황" localSheetId="16" hidden="1">{#N/A,#N/A,FALSE,"ALM-ASISC"}</definedName>
    <definedName name="계획vs현황" hidden="1">{#N/A,#N/A,FALSE,"ALM-ASISC"}</definedName>
    <definedName name="계획표" localSheetId="13">#REF!</definedName>
    <definedName name="계획표">#REF!</definedName>
    <definedName name="고광3" localSheetId="13">#REF!</definedName>
    <definedName name="고광3">#REF!</definedName>
    <definedName name="고광5" localSheetId="13">#REF!</definedName>
    <definedName name="고광5">#REF!</definedName>
    <definedName name="고급">#REF!</definedName>
    <definedName name="고소소소소">#REF!</definedName>
    <definedName name="고용">#REF!</definedName>
    <definedName name="고정부채">#REF!</definedName>
    <definedName name="고정자산">#REF!</definedName>
    <definedName name="고케">#REF!</definedName>
    <definedName name="곡" localSheetId="15" hidden="1">{#N/A,#N/A,FALSE,"96 3월물량표";#N/A,#N/A,FALSE,"96 4월물량표";#N/A,#N/A,FALSE,"96 5월물량표"}</definedName>
    <definedName name="곡" localSheetId="18" hidden="1">{#N/A,#N/A,FALSE,"96 3월물량표";#N/A,#N/A,FALSE,"96 4월물량표";#N/A,#N/A,FALSE,"96 5월물량표"}</definedName>
    <definedName name="곡" localSheetId="19" hidden="1">{#N/A,#N/A,FALSE,"96 3월물량표";#N/A,#N/A,FALSE,"96 4월물량표";#N/A,#N/A,FALSE,"96 5월물량표"}</definedName>
    <definedName name="곡" localSheetId="20" hidden="1">{#N/A,#N/A,FALSE,"96 3월물량표";#N/A,#N/A,FALSE,"96 4월물량표";#N/A,#N/A,FALSE,"96 5월물량표"}</definedName>
    <definedName name="곡" localSheetId="21" hidden="1">{#N/A,#N/A,FALSE,"96 3월물량표";#N/A,#N/A,FALSE,"96 4월물량표";#N/A,#N/A,FALSE,"96 5월물량표"}</definedName>
    <definedName name="곡" localSheetId="22" hidden="1">{#N/A,#N/A,FALSE,"96 3월물량표";#N/A,#N/A,FALSE,"96 4월물량표";#N/A,#N/A,FALSE,"96 5월물량표"}</definedName>
    <definedName name="곡" localSheetId="23" hidden="1">{#N/A,#N/A,FALSE,"96 3월물량표";#N/A,#N/A,FALSE,"96 4월물량표";#N/A,#N/A,FALSE,"96 5월물량표"}</definedName>
    <definedName name="곡" localSheetId="24" hidden="1">{#N/A,#N/A,FALSE,"96 3월물량표";#N/A,#N/A,FALSE,"96 4월물량표";#N/A,#N/A,FALSE,"96 5월물량표"}</definedName>
    <definedName name="곡" localSheetId="13" hidden="1">{#N/A,#N/A,FALSE,"96 3월물량표";#N/A,#N/A,FALSE,"96 4월물량표";#N/A,#N/A,FALSE,"96 5월물량표"}</definedName>
    <definedName name="곡" localSheetId="17" hidden="1">{#N/A,#N/A,FALSE,"96 3월물량표";#N/A,#N/A,FALSE,"96 4월물량표";#N/A,#N/A,FALSE,"96 5월물량표"}</definedName>
    <definedName name="곡" localSheetId="16" hidden="1">{#N/A,#N/A,FALSE,"96 3월물량표";#N/A,#N/A,FALSE,"96 4월물량표";#N/A,#N/A,FALSE,"96 5월물량표"}</definedName>
    <definedName name="곡" hidden="1">{#N/A,#N/A,FALSE,"96 3월물량표";#N/A,#N/A,FALSE,"96 4월물량표";#N/A,#N/A,FALSE,"96 5월물량표"}</definedName>
    <definedName name="골" localSheetId="15" hidden="1">{#N/A,#N/A,FALSE,"단축1";#N/A,#N/A,FALSE,"단축2";#N/A,#N/A,FALSE,"단축3";#N/A,#N/A,FALSE,"장축";#N/A,#N/A,FALSE,"4WD"}</definedName>
    <definedName name="골" localSheetId="18" hidden="1">{#N/A,#N/A,FALSE,"단축1";#N/A,#N/A,FALSE,"단축2";#N/A,#N/A,FALSE,"단축3";#N/A,#N/A,FALSE,"장축";#N/A,#N/A,FALSE,"4WD"}</definedName>
    <definedName name="골" localSheetId="19" hidden="1">{#N/A,#N/A,FALSE,"단축1";#N/A,#N/A,FALSE,"단축2";#N/A,#N/A,FALSE,"단축3";#N/A,#N/A,FALSE,"장축";#N/A,#N/A,FALSE,"4WD"}</definedName>
    <definedName name="골" localSheetId="20" hidden="1">{#N/A,#N/A,FALSE,"단축1";#N/A,#N/A,FALSE,"단축2";#N/A,#N/A,FALSE,"단축3";#N/A,#N/A,FALSE,"장축";#N/A,#N/A,FALSE,"4WD"}</definedName>
    <definedName name="골" localSheetId="21" hidden="1">{#N/A,#N/A,FALSE,"단축1";#N/A,#N/A,FALSE,"단축2";#N/A,#N/A,FALSE,"단축3";#N/A,#N/A,FALSE,"장축";#N/A,#N/A,FALSE,"4WD"}</definedName>
    <definedName name="골" localSheetId="22" hidden="1">{#N/A,#N/A,FALSE,"단축1";#N/A,#N/A,FALSE,"단축2";#N/A,#N/A,FALSE,"단축3";#N/A,#N/A,FALSE,"장축";#N/A,#N/A,FALSE,"4WD"}</definedName>
    <definedName name="골" localSheetId="23" hidden="1">{#N/A,#N/A,FALSE,"단축1";#N/A,#N/A,FALSE,"단축2";#N/A,#N/A,FALSE,"단축3";#N/A,#N/A,FALSE,"장축";#N/A,#N/A,FALSE,"4WD"}</definedName>
    <definedName name="골" localSheetId="24" hidden="1">{#N/A,#N/A,FALSE,"단축1";#N/A,#N/A,FALSE,"단축2";#N/A,#N/A,FALSE,"단축3";#N/A,#N/A,FALSE,"장축";#N/A,#N/A,FALSE,"4WD"}</definedName>
    <definedName name="골" localSheetId="13" hidden="1">{#N/A,#N/A,FALSE,"단축1";#N/A,#N/A,FALSE,"단축2";#N/A,#N/A,FALSE,"단축3";#N/A,#N/A,FALSE,"장축";#N/A,#N/A,FALSE,"4WD"}</definedName>
    <definedName name="골" localSheetId="17" hidden="1">{#N/A,#N/A,FALSE,"단축1";#N/A,#N/A,FALSE,"단축2";#N/A,#N/A,FALSE,"단축3";#N/A,#N/A,FALSE,"장축";#N/A,#N/A,FALSE,"4WD"}</definedName>
    <definedName name="골" localSheetId="16" hidden="1">{#N/A,#N/A,FALSE,"단축1";#N/A,#N/A,FALSE,"단축2";#N/A,#N/A,FALSE,"단축3";#N/A,#N/A,FALSE,"장축";#N/A,#N/A,FALSE,"4WD"}</definedName>
    <definedName name="골" hidden="1">{#N/A,#N/A,FALSE,"단축1";#N/A,#N/A,FALSE,"단축2";#N/A,#N/A,FALSE,"단축3";#N/A,#N/A,FALSE,"장축";#N/A,#N/A,FALSE,"4WD"}</definedName>
    <definedName name="골조단가" hidden="1">[176]CTEMCOST!#REF!</definedName>
    <definedName name="곰" localSheetId="13">#REF!</definedName>
    <definedName name="곰">#REF!</definedName>
    <definedName name="곰tv" localSheetId="13">#REF!</definedName>
    <definedName name="곰tv">#REF!</definedName>
    <definedName name="곰솔2508" localSheetId="13">#REF!</definedName>
    <definedName name="곰솔2508">#REF!</definedName>
    <definedName name="곰솔3010">#REF!</definedName>
    <definedName name="곰솔R10">#REF!</definedName>
    <definedName name="곰솔R12">#REF!</definedName>
    <definedName name="곰솔R15">#REF!</definedName>
    <definedName name="공">#REF!</definedName>
    <definedName name="工">'[42]#REF!'!#REF!</definedName>
    <definedName name="공가원가VMS\" localSheetId="15" hidden="1">{#N/A,#N/A,TRUE,"토적및재료집계";#N/A,#N/A,TRUE,"토적및재료집계";#N/A,#N/A,TRUE,"단위량"}</definedName>
    <definedName name="공가원가VMS\" localSheetId="18" hidden="1">{#N/A,#N/A,TRUE,"토적및재료집계";#N/A,#N/A,TRUE,"토적및재료집계";#N/A,#N/A,TRUE,"단위량"}</definedName>
    <definedName name="공가원가VMS\" localSheetId="19" hidden="1">{#N/A,#N/A,TRUE,"토적및재료집계";#N/A,#N/A,TRUE,"토적및재료집계";#N/A,#N/A,TRUE,"단위량"}</definedName>
    <definedName name="공가원가VMS\" localSheetId="20" hidden="1">{#N/A,#N/A,TRUE,"토적및재료집계";#N/A,#N/A,TRUE,"토적및재료집계";#N/A,#N/A,TRUE,"단위량"}</definedName>
    <definedName name="공가원가VMS\" localSheetId="21" hidden="1">{#N/A,#N/A,TRUE,"토적및재료집계";#N/A,#N/A,TRUE,"토적및재료집계";#N/A,#N/A,TRUE,"단위량"}</definedName>
    <definedName name="공가원가VMS\" localSheetId="22" hidden="1">{#N/A,#N/A,TRUE,"토적및재료집계";#N/A,#N/A,TRUE,"토적및재료집계";#N/A,#N/A,TRUE,"단위량"}</definedName>
    <definedName name="공가원가VMS\" localSheetId="23" hidden="1">{#N/A,#N/A,TRUE,"토적및재료집계";#N/A,#N/A,TRUE,"토적및재료집계";#N/A,#N/A,TRUE,"단위량"}</definedName>
    <definedName name="공가원가VMS\" localSheetId="24" hidden="1">{#N/A,#N/A,TRUE,"토적및재료집계";#N/A,#N/A,TRUE,"토적및재료집계";#N/A,#N/A,TRUE,"단위량"}</definedName>
    <definedName name="공가원가VMS\" localSheetId="13" hidden="1">{#N/A,#N/A,TRUE,"토적및재료집계";#N/A,#N/A,TRUE,"토적및재료집계";#N/A,#N/A,TRUE,"단위량"}</definedName>
    <definedName name="공가원가VMS\" localSheetId="17" hidden="1">{#N/A,#N/A,TRUE,"토적및재료집계";#N/A,#N/A,TRUE,"토적및재료집계";#N/A,#N/A,TRUE,"단위량"}</definedName>
    <definedName name="공가원가VMS\" localSheetId="16" hidden="1">{#N/A,#N/A,TRUE,"토적및재료집계";#N/A,#N/A,TRUE,"토적및재료집계";#N/A,#N/A,TRUE,"단위량"}</definedName>
    <definedName name="공가원가VMS\" hidden="1">{#N/A,#N/A,TRUE,"토적및재료집계";#N/A,#N/A,TRUE,"토적및재료집계";#N/A,#N/A,TRUE,"단위량"}</definedName>
    <definedName name="공간노">#N/A</definedName>
    <definedName name="공공" localSheetId="15" hidden="1">{#N/A,#N/A,FALSE,"단축1";#N/A,#N/A,FALSE,"단축2";#N/A,#N/A,FALSE,"단축3";#N/A,#N/A,FALSE,"장축";#N/A,#N/A,FALSE,"4WD"}</definedName>
    <definedName name="공공" localSheetId="18" hidden="1">{#N/A,#N/A,FALSE,"단축1";#N/A,#N/A,FALSE,"단축2";#N/A,#N/A,FALSE,"단축3";#N/A,#N/A,FALSE,"장축";#N/A,#N/A,FALSE,"4WD"}</definedName>
    <definedName name="공공" localSheetId="19" hidden="1">{#N/A,#N/A,FALSE,"단축1";#N/A,#N/A,FALSE,"단축2";#N/A,#N/A,FALSE,"단축3";#N/A,#N/A,FALSE,"장축";#N/A,#N/A,FALSE,"4WD"}</definedName>
    <definedName name="공공" localSheetId="20" hidden="1">{#N/A,#N/A,FALSE,"단축1";#N/A,#N/A,FALSE,"단축2";#N/A,#N/A,FALSE,"단축3";#N/A,#N/A,FALSE,"장축";#N/A,#N/A,FALSE,"4WD"}</definedName>
    <definedName name="공공" localSheetId="21" hidden="1">{#N/A,#N/A,FALSE,"단축1";#N/A,#N/A,FALSE,"단축2";#N/A,#N/A,FALSE,"단축3";#N/A,#N/A,FALSE,"장축";#N/A,#N/A,FALSE,"4WD"}</definedName>
    <definedName name="공공" localSheetId="22" hidden="1">{#N/A,#N/A,FALSE,"단축1";#N/A,#N/A,FALSE,"단축2";#N/A,#N/A,FALSE,"단축3";#N/A,#N/A,FALSE,"장축";#N/A,#N/A,FALSE,"4WD"}</definedName>
    <definedName name="공공" localSheetId="23" hidden="1">{#N/A,#N/A,FALSE,"단축1";#N/A,#N/A,FALSE,"단축2";#N/A,#N/A,FALSE,"단축3";#N/A,#N/A,FALSE,"장축";#N/A,#N/A,FALSE,"4WD"}</definedName>
    <definedName name="공공" localSheetId="24" hidden="1">{#N/A,#N/A,FALSE,"단축1";#N/A,#N/A,FALSE,"단축2";#N/A,#N/A,FALSE,"단축3";#N/A,#N/A,FALSE,"장축";#N/A,#N/A,FALSE,"4WD"}</definedName>
    <definedName name="공공" localSheetId="13" hidden="1">{#N/A,#N/A,FALSE,"단축1";#N/A,#N/A,FALSE,"단축2";#N/A,#N/A,FALSE,"단축3";#N/A,#N/A,FALSE,"장축";#N/A,#N/A,FALSE,"4WD"}</definedName>
    <definedName name="공공" localSheetId="17" hidden="1">{#N/A,#N/A,FALSE,"단축1";#N/A,#N/A,FALSE,"단축2";#N/A,#N/A,FALSE,"단축3";#N/A,#N/A,FALSE,"장축";#N/A,#N/A,FALSE,"4WD"}</definedName>
    <definedName name="공공" localSheetId="16" hidden="1">{#N/A,#N/A,FALSE,"단축1";#N/A,#N/A,FALSE,"단축2";#N/A,#N/A,FALSE,"단축3";#N/A,#N/A,FALSE,"장축";#N/A,#N/A,FALSE,"4WD"}</definedName>
    <definedName name="공공" hidden="1">{#N/A,#N/A,FALSE,"단축1";#N/A,#N/A,FALSE,"단축2";#N/A,#N/A,FALSE,"단축3";#N/A,#N/A,FALSE,"장축";#N/A,#N/A,FALSE,"4WD"}</definedName>
    <definedName name="공공도서"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 localSheetId="13">#REF!</definedName>
    <definedName name="공기">#REF!</definedName>
    <definedName name="공내역서2" localSheetId="13">#REF!</definedName>
    <definedName name="공내역서2">#REF!</definedName>
    <definedName name="공노단" localSheetId="13">[30]직재!#REF!</definedName>
    <definedName name="공노단">[37]직재!#REF!</definedName>
    <definedName name="공보" localSheetId="13">#REF!</definedName>
    <definedName name="공보">#REF!</definedName>
    <definedName name="공사노임" localSheetId="13">#REF!</definedName>
    <definedName name="공사노임">#REF!</definedName>
    <definedName name="공사명" localSheetId="13">#REF!</definedName>
    <definedName name="공사명">#REF!</definedName>
    <definedName name="공사비산출">#REF!</definedName>
    <definedName name="공사설명서" localSheetId="15" hidden="1">{#N/A,#N/A,FALSE,"ALM-ASISC"}</definedName>
    <definedName name="공사설명서" localSheetId="18" hidden="1">{#N/A,#N/A,FALSE,"ALM-ASISC"}</definedName>
    <definedName name="공사설명서" localSheetId="19" hidden="1">{#N/A,#N/A,FALSE,"ALM-ASISC"}</definedName>
    <definedName name="공사설명서" localSheetId="20" hidden="1">{#N/A,#N/A,FALSE,"ALM-ASISC"}</definedName>
    <definedName name="공사설명서" localSheetId="21" hidden="1">{#N/A,#N/A,FALSE,"ALM-ASISC"}</definedName>
    <definedName name="공사설명서" localSheetId="22" hidden="1">{#N/A,#N/A,FALSE,"ALM-ASISC"}</definedName>
    <definedName name="공사설명서" localSheetId="23" hidden="1">{#N/A,#N/A,FALSE,"ALM-ASISC"}</definedName>
    <definedName name="공사설명서" localSheetId="24" hidden="1">{#N/A,#N/A,FALSE,"ALM-ASISC"}</definedName>
    <definedName name="공사설명서" localSheetId="13" hidden="1">{#N/A,#N/A,FALSE,"ALM-ASISC"}</definedName>
    <definedName name="공사설명서" localSheetId="17" hidden="1">{#N/A,#N/A,FALSE,"ALM-ASISC"}</definedName>
    <definedName name="공사설명서" localSheetId="16" hidden="1">{#N/A,#N/A,FALSE,"ALM-ASISC"}</definedName>
    <definedName name="공사설명서" hidden="1">{#N/A,#N/A,FALSE,"ALM-ASISC"}</definedName>
    <definedName name="공사원가명세서" localSheetId="13">#REF!</definedName>
    <definedName name="공사원가명세서">#REF!</definedName>
    <definedName name="공사임율산출" localSheetId="13">#REF!</definedName>
    <definedName name="공사임율산출">#REF!</definedName>
    <definedName name="공사잔금">#N/A</definedName>
    <definedName name="공산임율산출2" localSheetId="13">#REF!</definedName>
    <definedName name="공산임율산출2">#REF!</definedName>
    <definedName name="공성환" localSheetId="15" hidden="1">{#N/A,#N/A,FALSE,"단축1";#N/A,#N/A,FALSE,"단축2";#N/A,#N/A,FALSE,"단축3";#N/A,#N/A,FALSE,"장축";#N/A,#N/A,FALSE,"4WD"}</definedName>
    <definedName name="공성환" localSheetId="18" hidden="1">{#N/A,#N/A,FALSE,"단축1";#N/A,#N/A,FALSE,"단축2";#N/A,#N/A,FALSE,"단축3";#N/A,#N/A,FALSE,"장축";#N/A,#N/A,FALSE,"4WD"}</definedName>
    <definedName name="공성환" localSheetId="19" hidden="1">{#N/A,#N/A,FALSE,"단축1";#N/A,#N/A,FALSE,"단축2";#N/A,#N/A,FALSE,"단축3";#N/A,#N/A,FALSE,"장축";#N/A,#N/A,FALSE,"4WD"}</definedName>
    <definedName name="공성환" localSheetId="20" hidden="1">{#N/A,#N/A,FALSE,"단축1";#N/A,#N/A,FALSE,"단축2";#N/A,#N/A,FALSE,"단축3";#N/A,#N/A,FALSE,"장축";#N/A,#N/A,FALSE,"4WD"}</definedName>
    <definedName name="공성환" localSheetId="21" hidden="1">{#N/A,#N/A,FALSE,"단축1";#N/A,#N/A,FALSE,"단축2";#N/A,#N/A,FALSE,"단축3";#N/A,#N/A,FALSE,"장축";#N/A,#N/A,FALSE,"4WD"}</definedName>
    <definedName name="공성환" localSheetId="22" hidden="1">{#N/A,#N/A,FALSE,"단축1";#N/A,#N/A,FALSE,"단축2";#N/A,#N/A,FALSE,"단축3";#N/A,#N/A,FALSE,"장축";#N/A,#N/A,FALSE,"4WD"}</definedName>
    <definedName name="공성환" localSheetId="23" hidden="1">{#N/A,#N/A,FALSE,"단축1";#N/A,#N/A,FALSE,"단축2";#N/A,#N/A,FALSE,"단축3";#N/A,#N/A,FALSE,"장축";#N/A,#N/A,FALSE,"4WD"}</definedName>
    <definedName name="공성환" localSheetId="24" hidden="1">{#N/A,#N/A,FALSE,"단축1";#N/A,#N/A,FALSE,"단축2";#N/A,#N/A,FALSE,"단축3";#N/A,#N/A,FALSE,"장축";#N/A,#N/A,FALSE,"4WD"}</definedName>
    <definedName name="공성환" localSheetId="13" hidden="1">{#N/A,#N/A,FALSE,"단축1";#N/A,#N/A,FALSE,"단축2";#N/A,#N/A,FALSE,"단축3";#N/A,#N/A,FALSE,"장축";#N/A,#N/A,FALSE,"4WD"}</definedName>
    <definedName name="공성환" localSheetId="17" hidden="1">{#N/A,#N/A,FALSE,"단축1";#N/A,#N/A,FALSE,"단축2";#N/A,#N/A,FALSE,"단축3";#N/A,#N/A,FALSE,"장축";#N/A,#N/A,FALSE,"4WD"}</definedName>
    <definedName name="공성환" localSheetId="16" hidden="1">{#N/A,#N/A,FALSE,"단축1";#N/A,#N/A,FALSE,"단축2";#N/A,#N/A,FALSE,"단축3";#N/A,#N/A,FALSE,"장축";#N/A,#N/A,FALSE,"4WD"}</definedName>
    <definedName name="공성환" hidden="1">{#N/A,#N/A,FALSE,"단축1";#N/A,#N/A,FALSE,"단축2";#N/A,#N/A,FALSE,"단축3";#N/A,#N/A,FALSE,"장축";#N/A,#N/A,FALSE,"4WD"}</definedName>
    <definedName name="공수1" localSheetId="13">BLCH</definedName>
    <definedName name="공수1">BLCH</definedName>
    <definedName name="공원등기초" localSheetId="15" hidden="1">{#N/A,#N/A,FALSE,"골재소요량";#N/A,#N/A,FALSE,"골재소요량"}</definedName>
    <definedName name="공원등기초" localSheetId="18" hidden="1">{#N/A,#N/A,FALSE,"골재소요량";#N/A,#N/A,FALSE,"골재소요량"}</definedName>
    <definedName name="공원등기초" localSheetId="19" hidden="1">{#N/A,#N/A,FALSE,"골재소요량";#N/A,#N/A,FALSE,"골재소요량"}</definedName>
    <definedName name="공원등기초" localSheetId="20" hidden="1">{#N/A,#N/A,FALSE,"골재소요량";#N/A,#N/A,FALSE,"골재소요량"}</definedName>
    <definedName name="공원등기초" localSheetId="21" hidden="1">{#N/A,#N/A,FALSE,"골재소요량";#N/A,#N/A,FALSE,"골재소요량"}</definedName>
    <definedName name="공원등기초" localSheetId="22" hidden="1">{#N/A,#N/A,FALSE,"골재소요량";#N/A,#N/A,FALSE,"골재소요량"}</definedName>
    <definedName name="공원등기초" localSheetId="23" hidden="1">{#N/A,#N/A,FALSE,"골재소요량";#N/A,#N/A,FALSE,"골재소요량"}</definedName>
    <definedName name="공원등기초" localSheetId="24" hidden="1">{#N/A,#N/A,FALSE,"골재소요량";#N/A,#N/A,FALSE,"골재소요량"}</definedName>
    <definedName name="공원등기초" localSheetId="13" hidden="1">{#N/A,#N/A,FALSE,"골재소요량";#N/A,#N/A,FALSE,"골재소요량"}</definedName>
    <definedName name="공원등기초" localSheetId="17" hidden="1">{#N/A,#N/A,FALSE,"골재소요량";#N/A,#N/A,FALSE,"골재소요량"}</definedName>
    <definedName name="공원등기초" localSheetId="16" hidden="1">{#N/A,#N/A,FALSE,"골재소요량";#N/A,#N/A,FALSE,"골재소요량"}</definedName>
    <definedName name="공원등기초" hidden="1">{#N/A,#N/A,FALSE,"골재소요량";#N/A,#N/A,FALSE,"골재소요량"}</definedName>
    <definedName name="공원식재공">#N/A</definedName>
    <definedName name="공종">#N/A</definedName>
    <definedName name="공종10" localSheetId="13">#REF!</definedName>
    <definedName name="공종10">#REF!</definedName>
    <definedName name="공통" localSheetId="13">#REF!</definedName>
    <definedName name="공통">#REF!</definedName>
    <definedName name="공통가설" localSheetId="13">#REF!</definedName>
    <definedName name="공통가설">#REF!</definedName>
    <definedName name="공통가설내역">#REF!</definedName>
    <definedName name="공휴일">#REF!</definedName>
    <definedName name="과일촌">#REF!</definedName>
    <definedName name="관급" localSheetId="13">#REF!,#REF!,#REF!</definedName>
    <definedName name="관급">#REF!,#REF!,#REF!</definedName>
    <definedName name="관리" localSheetId="15" hidden="1">{#N/A,#N/A,FALSE,"P.C.B"}</definedName>
    <definedName name="관리" localSheetId="11" hidden="1">{#N/A,#N/A,FALSE,"P.C.B"}</definedName>
    <definedName name="관리" localSheetId="14" hidden="1">{#N/A,#N/A,FALSE,"P.C.B"}</definedName>
    <definedName name="관리" localSheetId="18" hidden="1">{#N/A,#N/A,FALSE,"P.C.B"}</definedName>
    <definedName name="관리" localSheetId="19" hidden="1">{#N/A,#N/A,FALSE,"P.C.B"}</definedName>
    <definedName name="관리" localSheetId="20" hidden="1">{#N/A,#N/A,FALSE,"P.C.B"}</definedName>
    <definedName name="관리" localSheetId="21" hidden="1">{#N/A,#N/A,FALSE,"P.C.B"}</definedName>
    <definedName name="관리" localSheetId="22" hidden="1">{#N/A,#N/A,FALSE,"P.C.B"}</definedName>
    <definedName name="관리" localSheetId="23" hidden="1">{#N/A,#N/A,FALSE,"P.C.B"}</definedName>
    <definedName name="관리" localSheetId="24" hidden="1">{#N/A,#N/A,FALSE,"P.C.B"}</definedName>
    <definedName name="관리" localSheetId="13" hidden="1">{#N/A,#N/A,FALSE,"P.C.B"}</definedName>
    <definedName name="관리" localSheetId="17" hidden="1">{#N/A,#N/A,FALSE,"P.C.B"}</definedName>
    <definedName name="관리" localSheetId="16" hidden="1">{#N/A,#N/A,FALSE,"P.C.B"}</definedName>
    <definedName name="관리" hidden="1">{#N/A,#N/A,FALSE,"P.C.B"}</definedName>
    <definedName name="관리1" localSheetId="15" hidden="1">{#N/A,#N/A,FALSE,"P.C.B"}</definedName>
    <definedName name="관리1" localSheetId="11" hidden="1">{#N/A,#N/A,FALSE,"P.C.B"}</definedName>
    <definedName name="관리1" localSheetId="14" hidden="1">{#N/A,#N/A,FALSE,"P.C.B"}</definedName>
    <definedName name="관리1" localSheetId="18" hidden="1">{#N/A,#N/A,FALSE,"P.C.B"}</definedName>
    <definedName name="관리1" localSheetId="19" hidden="1">{#N/A,#N/A,FALSE,"P.C.B"}</definedName>
    <definedName name="관리1" localSheetId="20" hidden="1">{#N/A,#N/A,FALSE,"P.C.B"}</definedName>
    <definedName name="관리1" localSheetId="21" hidden="1">{#N/A,#N/A,FALSE,"P.C.B"}</definedName>
    <definedName name="관리1" localSheetId="22" hidden="1">{#N/A,#N/A,FALSE,"P.C.B"}</definedName>
    <definedName name="관리1" localSheetId="23" hidden="1">{#N/A,#N/A,FALSE,"P.C.B"}</definedName>
    <definedName name="관리1" localSheetId="24" hidden="1">{#N/A,#N/A,FALSE,"P.C.B"}</definedName>
    <definedName name="관리1" localSheetId="13" hidden="1">{#N/A,#N/A,FALSE,"P.C.B"}</definedName>
    <definedName name="관리1" localSheetId="17" hidden="1">{#N/A,#N/A,FALSE,"P.C.B"}</definedName>
    <definedName name="관리1" localSheetId="16" hidden="1">{#N/A,#N/A,FALSE,"P.C.B"}</definedName>
    <definedName name="관리1" hidden="1">{#N/A,#N/A,FALSE,"P.C.B"}</definedName>
    <definedName name="관리2" localSheetId="15" hidden="1">{#N/A,#N/A,FALSE,"P.C.B"}</definedName>
    <definedName name="관리2" localSheetId="11" hidden="1">{#N/A,#N/A,FALSE,"P.C.B"}</definedName>
    <definedName name="관리2" localSheetId="14" hidden="1">{#N/A,#N/A,FALSE,"P.C.B"}</definedName>
    <definedName name="관리2" localSheetId="18" hidden="1">{#N/A,#N/A,FALSE,"P.C.B"}</definedName>
    <definedName name="관리2" localSheetId="19" hidden="1">{#N/A,#N/A,FALSE,"P.C.B"}</definedName>
    <definedName name="관리2" localSheetId="20" hidden="1">{#N/A,#N/A,FALSE,"P.C.B"}</definedName>
    <definedName name="관리2" localSheetId="21" hidden="1">{#N/A,#N/A,FALSE,"P.C.B"}</definedName>
    <definedName name="관리2" localSheetId="22" hidden="1">{#N/A,#N/A,FALSE,"P.C.B"}</definedName>
    <definedName name="관리2" localSheetId="23" hidden="1">{#N/A,#N/A,FALSE,"P.C.B"}</definedName>
    <definedName name="관리2" localSheetId="24" hidden="1">{#N/A,#N/A,FALSE,"P.C.B"}</definedName>
    <definedName name="관리2" localSheetId="13" hidden="1">{#N/A,#N/A,FALSE,"P.C.B"}</definedName>
    <definedName name="관리2" localSheetId="17" hidden="1">{#N/A,#N/A,FALSE,"P.C.B"}</definedName>
    <definedName name="관리2" localSheetId="16" hidden="1">{#N/A,#N/A,FALSE,"P.C.B"}</definedName>
    <definedName name="관리2" hidden="1">{#N/A,#N/A,FALSE,"P.C.B"}</definedName>
    <definedName name="관리과" localSheetId="15" hidden="1">{#N/A,#N/A,FALSE,"P.C.B"}</definedName>
    <definedName name="관리과" localSheetId="11" hidden="1">{#N/A,#N/A,FALSE,"P.C.B"}</definedName>
    <definedName name="관리과" localSheetId="14" hidden="1">{#N/A,#N/A,FALSE,"P.C.B"}</definedName>
    <definedName name="관리과" localSheetId="18" hidden="1">{#N/A,#N/A,FALSE,"P.C.B"}</definedName>
    <definedName name="관리과" localSheetId="19" hidden="1">{#N/A,#N/A,FALSE,"P.C.B"}</definedName>
    <definedName name="관리과" localSheetId="20" hidden="1">{#N/A,#N/A,FALSE,"P.C.B"}</definedName>
    <definedName name="관리과" localSheetId="21" hidden="1">{#N/A,#N/A,FALSE,"P.C.B"}</definedName>
    <definedName name="관리과" localSheetId="22" hidden="1">{#N/A,#N/A,FALSE,"P.C.B"}</definedName>
    <definedName name="관리과" localSheetId="23" hidden="1">{#N/A,#N/A,FALSE,"P.C.B"}</definedName>
    <definedName name="관리과" localSheetId="24" hidden="1">{#N/A,#N/A,FALSE,"P.C.B"}</definedName>
    <definedName name="관리과" localSheetId="13" hidden="1">{#N/A,#N/A,FALSE,"P.C.B"}</definedName>
    <definedName name="관리과" localSheetId="17" hidden="1">{#N/A,#N/A,FALSE,"P.C.B"}</definedName>
    <definedName name="관리과" localSheetId="16" hidden="1">{#N/A,#N/A,FALSE,"P.C.B"}</definedName>
    <definedName name="관리과" hidden="1">{#N/A,#N/A,FALSE,"P.C.B"}</definedName>
    <definedName name="관리리리리" localSheetId="15" hidden="1">{#N/A,#N/A,FALSE,"P.C.B"}</definedName>
    <definedName name="관리리리리" localSheetId="11" hidden="1">{#N/A,#N/A,FALSE,"P.C.B"}</definedName>
    <definedName name="관리리리리" localSheetId="14" hidden="1">{#N/A,#N/A,FALSE,"P.C.B"}</definedName>
    <definedName name="관리리리리" localSheetId="18" hidden="1">{#N/A,#N/A,FALSE,"P.C.B"}</definedName>
    <definedName name="관리리리리" localSheetId="19" hidden="1">{#N/A,#N/A,FALSE,"P.C.B"}</definedName>
    <definedName name="관리리리리" localSheetId="20" hidden="1">{#N/A,#N/A,FALSE,"P.C.B"}</definedName>
    <definedName name="관리리리리" localSheetId="21" hidden="1">{#N/A,#N/A,FALSE,"P.C.B"}</definedName>
    <definedName name="관리리리리" localSheetId="22" hidden="1">{#N/A,#N/A,FALSE,"P.C.B"}</definedName>
    <definedName name="관리리리리" localSheetId="23" hidden="1">{#N/A,#N/A,FALSE,"P.C.B"}</definedName>
    <definedName name="관리리리리" localSheetId="24" hidden="1">{#N/A,#N/A,FALSE,"P.C.B"}</definedName>
    <definedName name="관리리리리" localSheetId="13" hidden="1">{#N/A,#N/A,FALSE,"P.C.B"}</definedName>
    <definedName name="관리리리리" localSheetId="17" hidden="1">{#N/A,#N/A,FALSE,"P.C.B"}</definedName>
    <definedName name="관리리리리" localSheetId="16" hidden="1">{#N/A,#N/A,FALSE,"P.C.B"}</definedName>
    <definedName name="관리리리리" hidden="1">{#N/A,#N/A,FALSE,"P.C.B"}</definedName>
    <definedName name="관리최" localSheetId="15" hidden="1">{#N/A,#N/A,FALSE,"P.C.B"}</definedName>
    <definedName name="관리최" localSheetId="11" hidden="1">{#N/A,#N/A,FALSE,"P.C.B"}</definedName>
    <definedName name="관리최" localSheetId="14" hidden="1">{#N/A,#N/A,FALSE,"P.C.B"}</definedName>
    <definedName name="관리최" localSheetId="18" hidden="1">{#N/A,#N/A,FALSE,"P.C.B"}</definedName>
    <definedName name="관리최" localSheetId="19" hidden="1">{#N/A,#N/A,FALSE,"P.C.B"}</definedName>
    <definedName name="관리최" localSheetId="20" hidden="1">{#N/A,#N/A,FALSE,"P.C.B"}</definedName>
    <definedName name="관리최" localSheetId="21" hidden="1">{#N/A,#N/A,FALSE,"P.C.B"}</definedName>
    <definedName name="관리최" localSheetId="22" hidden="1">{#N/A,#N/A,FALSE,"P.C.B"}</definedName>
    <definedName name="관리최" localSheetId="23" hidden="1">{#N/A,#N/A,FALSE,"P.C.B"}</definedName>
    <definedName name="관리최" localSheetId="24" hidden="1">{#N/A,#N/A,FALSE,"P.C.B"}</definedName>
    <definedName name="관리최" localSheetId="13" hidden="1">{#N/A,#N/A,FALSE,"P.C.B"}</definedName>
    <definedName name="관리최" localSheetId="17" hidden="1">{#N/A,#N/A,FALSE,"P.C.B"}</definedName>
    <definedName name="관리최" localSheetId="16" hidden="1">{#N/A,#N/A,FALSE,"P.C.B"}</definedName>
    <definedName name="관리최" hidden="1">{#N/A,#N/A,FALSE,"P.C.B"}</definedName>
    <definedName name="광" localSheetId="15" hidden="1">{#N/A,#N/A,TRUE,"토적및재료집계";#N/A,#N/A,TRUE,"토적및재료집계";#N/A,#N/A,TRUE,"단위량"}</definedName>
    <definedName name="광" localSheetId="18" hidden="1">{#N/A,#N/A,TRUE,"토적및재료집계";#N/A,#N/A,TRUE,"토적및재료집계";#N/A,#N/A,TRUE,"단위량"}</definedName>
    <definedName name="광" localSheetId="19" hidden="1">{#N/A,#N/A,TRUE,"토적및재료집계";#N/A,#N/A,TRUE,"토적및재료집계";#N/A,#N/A,TRUE,"단위량"}</definedName>
    <definedName name="광" localSheetId="20" hidden="1">{#N/A,#N/A,TRUE,"토적및재료집계";#N/A,#N/A,TRUE,"토적및재료집계";#N/A,#N/A,TRUE,"단위량"}</definedName>
    <definedName name="광" localSheetId="21" hidden="1">{#N/A,#N/A,TRUE,"토적및재료집계";#N/A,#N/A,TRUE,"토적및재료집계";#N/A,#N/A,TRUE,"단위량"}</definedName>
    <definedName name="광" localSheetId="22" hidden="1">{#N/A,#N/A,TRUE,"토적및재료집계";#N/A,#N/A,TRUE,"토적및재료집계";#N/A,#N/A,TRUE,"단위량"}</definedName>
    <definedName name="광" localSheetId="23" hidden="1">{#N/A,#N/A,TRUE,"토적및재료집계";#N/A,#N/A,TRUE,"토적및재료집계";#N/A,#N/A,TRUE,"단위량"}</definedName>
    <definedName name="광" localSheetId="24" hidden="1">{#N/A,#N/A,TRUE,"토적및재료집계";#N/A,#N/A,TRUE,"토적및재료집계";#N/A,#N/A,TRUE,"단위량"}</definedName>
    <definedName name="광" localSheetId="13" hidden="1">{#N/A,#N/A,TRUE,"토적및재료집계";#N/A,#N/A,TRUE,"토적및재료집계";#N/A,#N/A,TRUE,"단위량"}</definedName>
    <definedName name="광" localSheetId="17" hidden="1">{#N/A,#N/A,TRUE,"토적및재료집계";#N/A,#N/A,TRUE,"토적및재료집계";#N/A,#N/A,TRUE,"단위량"}</definedName>
    <definedName name="광" localSheetId="16" hidden="1">{#N/A,#N/A,TRUE,"토적및재료집계";#N/A,#N/A,TRUE,"토적및재료집계";#N/A,#N/A,TRUE,"단위량"}</definedName>
    <definedName name="광" hidden="1">{#N/A,#N/A,TRUE,"토적및재료집계";#N/A,#N/A,TRUE,"토적및재료집계";#N/A,#N/A,TRUE,"단위량"}</definedName>
    <definedName name="광고" localSheetId="13">#REF!</definedName>
    <definedName name="광고">#REF!</definedName>
    <definedName name="광고금액" localSheetId="13">#REF!</definedName>
    <definedName name="광고금액">#REF!</definedName>
    <definedName name="광고비" localSheetId="13">#REF!</definedName>
    <definedName name="광고비">#REF!</definedName>
    <definedName name="광고상품">#REF!</definedName>
    <definedName name="광고선전비">#REF!</definedName>
    <definedName name="광고주">#REF!</definedName>
    <definedName name="광고형태" localSheetId="13">[177]Sheet2!$C$3:$C$8</definedName>
    <definedName name="광고형태">[178]Sheet2!$C$3:$C$8</definedName>
    <definedName name="광나무1003" localSheetId="13">#REF!</definedName>
    <definedName name="광나무1003">#REF!</definedName>
    <definedName name="광나무1203" localSheetId="13">#REF!</definedName>
    <definedName name="광나무1203">#REF!</definedName>
    <definedName name="광나무1506" localSheetId="13">#REF!</definedName>
    <definedName name="광나무1506">#REF!</definedName>
    <definedName name="광원기">#REF!</definedName>
    <definedName name="광주은행ID" localSheetId="15" hidden="1">{"'01'!$A$1:$BO$43"}</definedName>
    <definedName name="광주은행ID" localSheetId="18" hidden="1">{"'01'!$A$1:$BO$43"}</definedName>
    <definedName name="광주은행ID" localSheetId="19" hidden="1">{"'01'!$A$1:$BO$43"}</definedName>
    <definedName name="광주은행ID" localSheetId="20" hidden="1">{"'01'!$A$1:$BO$43"}</definedName>
    <definedName name="광주은행ID" localSheetId="21" hidden="1">{"'01'!$A$1:$BO$43"}</definedName>
    <definedName name="광주은행ID" localSheetId="22" hidden="1">{"'01'!$A$1:$BO$43"}</definedName>
    <definedName name="광주은행ID" localSheetId="23" hidden="1">{"'01'!$A$1:$BO$43"}</definedName>
    <definedName name="광주은행ID" localSheetId="24" hidden="1">{"'01'!$A$1:$BO$43"}</definedName>
    <definedName name="광주은행ID" localSheetId="13" hidden="1">{"'01'!$A$1:$BO$43"}</definedName>
    <definedName name="광주은행ID" localSheetId="17" hidden="1">{"'01'!$A$1:$BO$43"}</definedName>
    <definedName name="광주은행ID" localSheetId="16" hidden="1">{"'01'!$A$1:$BO$43"}</definedName>
    <definedName name="광주은행ID" hidden="1">{"'01'!$A$1:$BO$43"}</definedName>
    <definedName name="광케">#REF!</definedName>
    <definedName name="광편백0405">#REF!</definedName>
    <definedName name="광편백0507">#REF!</definedName>
    <definedName name="광편백0509">#REF!</definedName>
    <definedName name="교동토목공사" localSheetId="15" hidden="1">{#N/A,#N/A,FALSE,"이태원철근"}</definedName>
    <definedName name="교동토목공사" localSheetId="18" hidden="1">{#N/A,#N/A,FALSE,"이태원철근"}</definedName>
    <definedName name="교동토목공사" localSheetId="19" hidden="1">{#N/A,#N/A,FALSE,"이태원철근"}</definedName>
    <definedName name="교동토목공사" localSheetId="20" hidden="1">{#N/A,#N/A,FALSE,"이태원철근"}</definedName>
    <definedName name="교동토목공사" localSheetId="21" hidden="1">{#N/A,#N/A,FALSE,"이태원철근"}</definedName>
    <definedName name="교동토목공사" localSheetId="22" hidden="1">{#N/A,#N/A,FALSE,"이태원철근"}</definedName>
    <definedName name="교동토목공사" localSheetId="23" hidden="1">{#N/A,#N/A,FALSE,"이태원철근"}</definedName>
    <definedName name="교동토목공사" localSheetId="24" hidden="1">{#N/A,#N/A,FALSE,"이태원철근"}</definedName>
    <definedName name="교동토목공사" localSheetId="13" hidden="1">{#N/A,#N/A,FALSE,"이태원철근"}</definedName>
    <definedName name="교동토목공사" localSheetId="17" hidden="1">{#N/A,#N/A,FALSE,"이태원철근"}</definedName>
    <definedName name="교동토목공사" localSheetId="16" hidden="1">{#N/A,#N/A,FALSE,"이태원철근"}</definedName>
    <definedName name="교동토목공사" hidden="1">{#N/A,#N/A,FALSE,"이태원철근"}</definedName>
    <definedName name="교육취업" localSheetId="13">#REF!</definedName>
    <definedName name="교육취업">#REF!</definedName>
    <definedName name="교좌" localSheetId="15" hidden="1">{#N/A,#N/A,FALSE,"포장2"}</definedName>
    <definedName name="교좌" localSheetId="11" hidden="1">{#N/A,#N/A,FALSE,"포장2"}</definedName>
    <definedName name="교좌" localSheetId="14" hidden="1">{#N/A,#N/A,FALSE,"포장2"}</definedName>
    <definedName name="교좌" localSheetId="18" hidden="1">{#N/A,#N/A,FALSE,"포장2"}</definedName>
    <definedName name="교좌" localSheetId="19" hidden="1">{#N/A,#N/A,FALSE,"포장2"}</definedName>
    <definedName name="교좌" localSheetId="20" hidden="1">{#N/A,#N/A,FALSE,"포장2"}</definedName>
    <definedName name="교좌" localSheetId="21" hidden="1">{#N/A,#N/A,FALSE,"포장2"}</definedName>
    <definedName name="교좌" localSheetId="22" hidden="1">{#N/A,#N/A,FALSE,"포장2"}</definedName>
    <definedName name="교좌" localSheetId="23" hidden="1">{#N/A,#N/A,FALSE,"포장2"}</definedName>
    <definedName name="교좌" localSheetId="24" hidden="1">{#N/A,#N/A,FALSE,"포장2"}</definedName>
    <definedName name="교좌" localSheetId="13" hidden="1">{#N/A,#N/A,FALSE,"포장2"}</definedName>
    <definedName name="교좌" localSheetId="17" hidden="1">{#N/A,#N/A,FALSE,"포장2"}</definedName>
    <definedName name="교좌" localSheetId="16" hidden="1">{#N/A,#N/A,FALSE,"포장2"}</definedName>
    <definedName name="교좌" hidden="1">{#N/A,#N/A,FALSE,"포장2"}</definedName>
    <definedName name="교통" localSheetId="15" hidden="1">#REF!</definedName>
    <definedName name="교통" localSheetId="18" hidden="1">#REF!</definedName>
    <definedName name="교통" localSheetId="19" hidden="1">#REF!</definedName>
    <definedName name="교통" localSheetId="20" hidden="1">#REF!</definedName>
    <definedName name="교통" localSheetId="21" hidden="1">#REF!</definedName>
    <definedName name="교통" localSheetId="22" hidden="1">#REF!</definedName>
    <definedName name="교통" localSheetId="23" hidden="1">#REF!</definedName>
    <definedName name="교통" localSheetId="24" hidden="1">#REF!</definedName>
    <definedName name="교통" localSheetId="13" hidden="1">#REF!</definedName>
    <definedName name="교통" localSheetId="17" hidden="1">#REF!</definedName>
    <definedName name="교통" hidden="1">#REF!</definedName>
    <definedName name="구" localSheetId="15" hidden="1">{#N/A,#N/A,FALSE,"구조2"}</definedName>
    <definedName name="구" localSheetId="11" hidden="1">{#N/A,#N/A,FALSE,"구조2"}</definedName>
    <definedName name="구" localSheetId="14" hidden="1">{#N/A,#N/A,FALSE,"구조2"}</definedName>
    <definedName name="구" localSheetId="18" hidden="1">{#N/A,#N/A,FALSE,"구조2"}</definedName>
    <definedName name="구" localSheetId="19" hidden="1">{#N/A,#N/A,FALSE,"구조2"}</definedName>
    <definedName name="구" localSheetId="20" hidden="1">{#N/A,#N/A,FALSE,"구조2"}</definedName>
    <definedName name="구" localSheetId="21" hidden="1">{#N/A,#N/A,FALSE,"구조2"}</definedName>
    <definedName name="구" localSheetId="22" hidden="1">{#N/A,#N/A,FALSE,"구조2"}</definedName>
    <definedName name="구" localSheetId="23" hidden="1">{#N/A,#N/A,FALSE,"구조2"}</definedName>
    <definedName name="구" localSheetId="24" hidden="1">{#N/A,#N/A,FALSE,"구조2"}</definedName>
    <definedName name="구" localSheetId="13" hidden="1">{#N/A,#N/A,FALSE,"구조2"}</definedName>
    <definedName name="구" localSheetId="17" hidden="1">{#N/A,#N/A,FALSE,"구조2"}</definedName>
    <definedName name="구" localSheetId="16" hidden="1">{#N/A,#N/A,FALSE,"구조2"}</definedName>
    <definedName name="구" hidden="1">{#N/A,#N/A,FALSE,"구조2"}</definedName>
    <definedName name="구______분">#N/A</definedName>
    <definedName name="구구" localSheetId="13">#REF!</definedName>
    <definedName name="구구">#REF!</definedName>
    <definedName name="구글" localSheetId="15" hidden="1">#REF!</definedName>
    <definedName name="구글" localSheetId="24" hidden="1">#REF!</definedName>
    <definedName name="구글" localSheetId="17" hidden="1">#REF!</definedName>
    <definedName name="구글" hidden="1">#REF!</definedName>
    <definedName name="구매목록222" localSheetId="13">'[112]N賃率-職'!#REF!</definedName>
    <definedName name="구매목록222">'[16]N賃率-職'!#REF!</definedName>
    <definedName name="구분" localSheetId="13">#REF!</definedName>
    <definedName name="구분">#REF!</definedName>
    <definedName name="구산갑지" localSheetId="15" hidden="1">#REF!</definedName>
    <definedName name="구산갑지" localSheetId="24" hidden="1">#REF!</definedName>
    <definedName name="구산갑지" localSheetId="17" hidden="1">#REF!</definedName>
    <definedName name="구산갑지" hidden="1">#REF!</definedName>
    <definedName name="구상나무1505">#REF!</definedName>
    <definedName name="구상나무2008">#REF!</definedName>
    <definedName name="구상나무2510">#REF!</definedName>
    <definedName name="구상나무3012">#REF!</definedName>
    <definedName name="구조견적" localSheetId="15" hidden="1">{#N/A,#N/A,FALSE,"단가표지"}</definedName>
    <definedName name="구조견적" localSheetId="11" hidden="1">{#N/A,#N/A,FALSE,"단가표지"}</definedName>
    <definedName name="구조견적" localSheetId="14" hidden="1">{#N/A,#N/A,FALSE,"단가표지"}</definedName>
    <definedName name="구조견적" localSheetId="18" hidden="1">{#N/A,#N/A,FALSE,"단가표지"}</definedName>
    <definedName name="구조견적" localSheetId="19" hidden="1">{#N/A,#N/A,FALSE,"단가표지"}</definedName>
    <definedName name="구조견적" localSheetId="20" hidden="1">{#N/A,#N/A,FALSE,"단가표지"}</definedName>
    <definedName name="구조견적" localSheetId="21" hidden="1">{#N/A,#N/A,FALSE,"단가표지"}</definedName>
    <definedName name="구조견적" localSheetId="22" hidden="1">{#N/A,#N/A,FALSE,"단가표지"}</definedName>
    <definedName name="구조견적" localSheetId="23" hidden="1">{#N/A,#N/A,FALSE,"단가표지"}</definedName>
    <definedName name="구조견적" localSheetId="24" hidden="1">{#N/A,#N/A,FALSE,"단가표지"}</definedName>
    <definedName name="구조견적" localSheetId="13" hidden="1">{#N/A,#N/A,FALSE,"단가표지"}</definedName>
    <definedName name="구조견적" localSheetId="17" hidden="1">{#N/A,#N/A,FALSE,"단가표지"}</definedName>
    <definedName name="구조견적" localSheetId="16" hidden="1">{#N/A,#N/A,FALSE,"단가표지"}</definedName>
    <definedName name="구조견적" hidden="1">{#N/A,#N/A,FALSE,"단가표지"}</definedName>
    <definedName name="구조토적1" localSheetId="13">[179]기본일위!$A:$IV</definedName>
    <definedName name="구조토적1">[180]기본일위!$1:$1048576</definedName>
    <definedName name="구축본부" localSheetId="15" hidden="1">{#N/A,#N/A,FALSE,"3가";#N/A,#N/A,FALSE,"3나";#N/A,#N/A,FALSE,"3다"}</definedName>
    <definedName name="구축본부" localSheetId="18" hidden="1">{#N/A,#N/A,FALSE,"3가";#N/A,#N/A,FALSE,"3나";#N/A,#N/A,FALSE,"3다"}</definedName>
    <definedName name="구축본부" localSheetId="19" hidden="1">{#N/A,#N/A,FALSE,"3가";#N/A,#N/A,FALSE,"3나";#N/A,#N/A,FALSE,"3다"}</definedName>
    <definedName name="구축본부" localSheetId="20" hidden="1">{#N/A,#N/A,FALSE,"3가";#N/A,#N/A,FALSE,"3나";#N/A,#N/A,FALSE,"3다"}</definedName>
    <definedName name="구축본부" localSheetId="21" hidden="1">{#N/A,#N/A,FALSE,"3가";#N/A,#N/A,FALSE,"3나";#N/A,#N/A,FALSE,"3다"}</definedName>
    <definedName name="구축본부" localSheetId="22" hidden="1">{#N/A,#N/A,FALSE,"3가";#N/A,#N/A,FALSE,"3나";#N/A,#N/A,FALSE,"3다"}</definedName>
    <definedName name="구축본부" localSheetId="23" hidden="1">{#N/A,#N/A,FALSE,"3가";#N/A,#N/A,FALSE,"3나";#N/A,#N/A,FALSE,"3다"}</definedName>
    <definedName name="구축본부" localSheetId="24" hidden="1">{#N/A,#N/A,FALSE,"3가";#N/A,#N/A,FALSE,"3나";#N/A,#N/A,FALSE,"3다"}</definedName>
    <definedName name="구축본부" localSheetId="13" hidden="1">{#N/A,#N/A,FALSE,"3가";#N/A,#N/A,FALSE,"3나";#N/A,#N/A,FALSE,"3다"}</definedName>
    <definedName name="구축본부" localSheetId="17" hidden="1">{#N/A,#N/A,FALSE,"3가";#N/A,#N/A,FALSE,"3나";#N/A,#N/A,FALSE,"3다"}</definedName>
    <definedName name="구축본부" localSheetId="16" hidden="1">{#N/A,#N/A,FALSE,"3가";#N/A,#N/A,FALSE,"3나";#N/A,#N/A,FALSE,"3다"}</definedName>
    <definedName name="구축본부" hidden="1">{#N/A,#N/A,FALSE,"3가";#N/A,#N/A,FALSE,"3나";#N/A,#N/A,FALSE,"3다"}</definedName>
    <definedName name="군포" localSheetId="15" hidden="1">{"'01'!$A$1:$BO$43"}</definedName>
    <definedName name="군포" localSheetId="18" hidden="1">{"'01'!$A$1:$BO$43"}</definedName>
    <definedName name="군포" localSheetId="19" hidden="1">{"'01'!$A$1:$BO$43"}</definedName>
    <definedName name="군포" localSheetId="20" hidden="1">{"'01'!$A$1:$BO$43"}</definedName>
    <definedName name="군포" localSheetId="21" hidden="1">{"'01'!$A$1:$BO$43"}</definedName>
    <definedName name="군포" localSheetId="22" hidden="1">{"'01'!$A$1:$BO$43"}</definedName>
    <definedName name="군포" localSheetId="23" hidden="1">{"'01'!$A$1:$BO$43"}</definedName>
    <definedName name="군포" localSheetId="24" hidden="1">{"'01'!$A$1:$BO$43"}</definedName>
    <definedName name="군포" localSheetId="13" hidden="1">{"'01'!$A$1:$BO$43"}</definedName>
    <definedName name="군포" localSheetId="17" hidden="1">{"'01'!$A$1:$BO$43"}</definedName>
    <definedName name="군포" localSheetId="16" hidden="1">{"'01'!$A$1:$BO$43"}</definedName>
    <definedName name="군포" hidden="1">{"'01'!$A$1:$BO$43"}</definedName>
    <definedName name="굴취보통인부">#REF!</definedName>
    <definedName name="굴취조경공">#REF!</definedName>
    <definedName name="굿페이스">#REF!</definedName>
    <definedName name="규_______">#N/A</definedName>
    <definedName name="규격" localSheetId="13">#REF!</definedName>
    <definedName name="규격">#N/A</definedName>
    <definedName name="그거">#N/A</definedName>
    <definedName name="그나" localSheetId="13">#REF!</definedName>
    <definedName name="그나">#REF!</definedName>
    <definedName name="그냥해" localSheetId="15" hidden="1">{#N/A,#N/A,FALSE,"단축1";#N/A,#N/A,FALSE,"단축2";#N/A,#N/A,FALSE,"단축3";#N/A,#N/A,FALSE,"장축";#N/A,#N/A,FALSE,"4WD"}</definedName>
    <definedName name="그냥해" localSheetId="18" hidden="1">{#N/A,#N/A,FALSE,"단축1";#N/A,#N/A,FALSE,"단축2";#N/A,#N/A,FALSE,"단축3";#N/A,#N/A,FALSE,"장축";#N/A,#N/A,FALSE,"4WD"}</definedName>
    <definedName name="그냥해" localSheetId="19" hidden="1">{#N/A,#N/A,FALSE,"단축1";#N/A,#N/A,FALSE,"단축2";#N/A,#N/A,FALSE,"단축3";#N/A,#N/A,FALSE,"장축";#N/A,#N/A,FALSE,"4WD"}</definedName>
    <definedName name="그냥해" localSheetId="20" hidden="1">{#N/A,#N/A,FALSE,"단축1";#N/A,#N/A,FALSE,"단축2";#N/A,#N/A,FALSE,"단축3";#N/A,#N/A,FALSE,"장축";#N/A,#N/A,FALSE,"4WD"}</definedName>
    <definedName name="그냥해" localSheetId="21" hidden="1">{#N/A,#N/A,FALSE,"단축1";#N/A,#N/A,FALSE,"단축2";#N/A,#N/A,FALSE,"단축3";#N/A,#N/A,FALSE,"장축";#N/A,#N/A,FALSE,"4WD"}</definedName>
    <definedName name="그냥해" localSheetId="22" hidden="1">{#N/A,#N/A,FALSE,"단축1";#N/A,#N/A,FALSE,"단축2";#N/A,#N/A,FALSE,"단축3";#N/A,#N/A,FALSE,"장축";#N/A,#N/A,FALSE,"4WD"}</definedName>
    <definedName name="그냥해" localSheetId="23" hidden="1">{#N/A,#N/A,FALSE,"단축1";#N/A,#N/A,FALSE,"단축2";#N/A,#N/A,FALSE,"단축3";#N/A,#N/A,FALSE,"장축";#N/A,#N/A,FALSE,"4WD"}</definedName>
    <definedName name="그냥해" localSheetId="24" hidden="1">{#N/A,#N/A,FALSE,"단축1";#N/A,#N/A,FALSE,"단축2";#N/A,#N/A,FALSE,"단축3";#N/A,#N/A,FALSE,"장축";#N/A,#N/A,FALSE,"4WD"}</definedName>
    <definedName name="그냥해" localSheetId="13" hidden="1">{#N/A,#N/A,FALSE,"단축1";#N/A,#N/A,FALSE,"단축2";#N/A,#N/A,FALSE,"단축3";#N/A,#N/A,FALSE,"장축";#N/A,#N/A,FALSE,"4WD"}</definedName>
    <definedName name="그냥해" localSheetId="17" hidden="1">{#N/A,#N/A,FALSE,"단축1";#N/A,#N/A,FALSE,"단축2";#N/A,#N/A,FALSE,"단축3";#N/A,#N/A,FALSE,"장축";#N/A,#N/A,FALSE,"4WD"}</definedName>
    <definedName name="그냥해" localSheetId="16" hidden="1">{#N/A,#N/A,FALSE,"단축1";#N/A,#N/A,FALSE,"단축2";#N/A,#N/A,FALSE,"단축3";#N/A,#N/A,FALSE,"장축";#N/A,#N/A,FALSE,"4WD"}</definedName>
    <definedName name="그냥해" hidden="1">{#N/A,#N/A,FALSE,"단축1";#N/A,#N/A,FALSE,"단축2";#N/A,#N/A,FALSE,"단축3";#N/A,#N/A,FALSE,"장축";#N/A,#N/A,FALSE,"4WD"}</definedName>
    <definedName name="그래픽" localSheetId="13">#REF!</definedName>
    <definedName name="그래픽">#REF!</definedName>
    <definedName name="그려" localSheetId="15" hidden="1">{#N/A,#N/A,FALSE,"생산성";#N/A,#N/A,FALSE,"인력1";#N/A,#N/A,FALSE,"인력2";#N/A,#N/A,FALSE,"인력3";#N/A,#N/A,FALSE,"인건1";#N/A,#N/A,FALSE,"인건2";#N/A,#N/A,FALSE,"인건3";#N/A,#N/A,FALSE,"인원증감";#N/A,#N/A,FALSE,"인건증감";#N/A,#N/A,FALSE,"표지등"}</definedName>
    <definedName name="그려" localSheetId="18" hidden="1">{#N/A,#N/A,FALSE,"생산성";#N/A,#N/A,FALSE,"인력1";#N/A,#N/A,FALSE,"인력2";#N/A,#N/A,FALSE,"인력3";#N/A,#N/A,FALSE,"인건1";#N/A,#N/A,FALSE,"인건2";#N/A,#N/A,FALSE,"인건3";#N/A,#N/A,FALSE,"인원증감";#N/A,#N/A,FALSE,"인건증감";#N/A,#N/A,FALSE,"표지등"}</definedName>
    <definedName name="그려" localSheetId="19" hidden="1">{#N/A,#N/A,FALSE,"생산성";#N/A,#N/A,FALSE,"인력1";#N/A,#N/A,FALSE,"인력2";#N/A,#N/A,FALSE,"인력3";#N/A,#N/A,FALSE,"인건1";#N/A,#N/A,FALSE,"인건2";#N/A,#N/A,FALSE,"인건3";#N/A,#N/A,FALSE,"인원증감";#N/A,#N/A,FALSE,"인건증감";#N/A,#N/A,FALSE,"표지등"}</definedName>
    <definedName name="그려" localSheetId="20" hidden="1">{#N/A,#N/A,FALSE,"생산성";#N/A,#N/A,FALSE,"인력1";#N/A,#N/A,FALSE,"인력2";#N/A,#N/A,FALSE,"인력3";#N/A,#N/A,FALSE,"인건1";#N/A,#N/A,FALSE,"인건2";#N/A,#N/A,FALSE,"인건3";#N/A,#N/A,FALSE,"인원증감";#N/A,#N/A,FALSE,"인건증감";#N/A,#N/A,FALSE,"표지등"}</definedName>
    <definedName name="그려" localSheetId="21" hidden="1">{#N/A,#N/A,FALSE,"생산성";#N/A,#N/A,FALSE,"인력1";#N/A,#N/A,FALSE,"인력2";#N/A,#N/A,FALSE,"인력3";#N/A,#N/A,FALSE,"인건1";#N/A,#N/A,FALSE,"인건2";#N/A,#N/A,FALSE,"인건3";#N/A,#N/A,FALSE,"인원증감";#N/A,#N/A,FALSE,"인건증감";#N/A,#N/A,FALSE,"표지등"}</definedName>
    <definedName name="그려" localSheetId="22" hidden="1">{#N/A,#N/A,FALSE,"생산성";#N/A,#N/A,FALSE,"인력1";#N/A,#N/A,FALSE,"인력2";#N/A,#N/A,FALSE,"인력3";#N/A,#N/A,FALSE,"인건1";#N/A,#N/A,FALSE,"인건2";#N/A,#N/A,FALSE,"인건3";#N/A,#N/A,FALSE,"인원증감";#N/A,#N/A,FALSE,"인건증감";#N/A,#N/A,FALSE,"표지등"}</definedName>
    <definedName name="그려" localSheetId="23" hidden="1">{#N/A,#N/A,FALSE,"생산성";#N/A,#N/A,FALSE,"인력1";#N/A,#N/A,FALSE,"인력2";#N/A,#N/A,FALSE,"인력3";#N/A,#N/A,FALSE,"인건1";#N/A,#N/A,FALSE,"인건2";#N/A,#N/A,FALSE,"인건3";#N/A,#N/A,FALSE,"인원증감";#N/A,#N/A,FALSE,"인건증감";#N/A,#N/A,FALSE,"표지등"}</definedName>
    <definedName name="그려" localSheetId="24" hidden="1">{#N/A,#N/A,FALSE,"생산성";#N/A,#N/A,FALSE,"인력1";#N/A,#N/A,FALSE,"인력2";#N/A,#N/A,FALSE,"인력3";#N/A,#N/A,FALSE,"인건1";#N/A,#N/A,FALSE,"인건2";#N/A,#N/A,FALSE,"인건3";#N/A,#N/A,FALSE,"인원증감";#N/A,#N/A,FALSE,"인건증감";#N/A,#N/A,FALSE,"표지등"}</definedName>
    <definedName name="그려" localSheetId="13" hidden="1">{#N/A,#N/A,FALSE,"생산성";#N/A,#N/A,FALSE,"인력1";#N/A,#N/A,FALSE,"인력2";#N/A,#N/A,FALSE,"인력3";#N/A,#N/A,FALSE,"인건1";#N/A,#N/A,FALSE,"인건2";#N/A,#N/A,FALSE,"인건3";#N/A,#N/A,FALSE,"인원증감";#N/A,#N/A,FALSE,"인건증감";#N/A,#N/A,FALSE,"표지등"}</definedName>
    <definedName name="그려" localSheetId="17" hidden="1">{#N/A,#N/A,FALSE,"생산성";#N/A,#N/A,FALSE,"인력1";#N/A,#N/A,FALSE,"인력2";#N/A,#N/A,FALSE,"인력3";#N/A,#N/A,FALSE,"인건1";#N/A,#N/A,FALSE,"인건2";#N/A,#N/A,FALSE,"인건3";#N/A,#N/A,FALSE,"인원증감";#N/A,#N/A,FALSE,"인건증감";#N/A,#N/A,FALSE,"표지등"}</definedName>
    <definedName name="그려" localSheetId="16" hidden="1">{#N/A,#N/A,FALSE,"생산성";#N/A,#N/A,FALSE,"인력1";#N/A,#N/A,FALSE,"인력2";#N/A,#N/A,FALSE,"인력3";#N/A,#N/A,FALSE,"인건1";#N/A,#N/A,FALSE,"인건2";#N/A,#N/A,FALSE,"인건3";#N/A,#N/A,FALSE,"인원증감";#N/A,#N/A,FALSE,"인건증감";#N/A,#N/A,FALSE,"표지등"}</definedName>
    <definedName name="그려" hidden="1">{#N/A,#N/A,FALSE,"생산성";#N/A,#N/A,FALSE,"인력1";#N/A,#N/A,FALSE,"인력2";#N/A,#N/A,FALSE,"인력3";#N/A,#N/A,FALSE,"인건1";#N/A,#N/A,FALSE,"인건2";#N/A,#N/A,FALSE,"인건3";#N/A,#N/A,FALSE,"인원증감";#N/A,#N/A,FALSE,"인건증감";#N/A,#N/A,FALSE,"표지등"}</definedName>
    <definedName name="그림" localSheetId="15" hidden="1">{#N/A,#N/A,FALSE,"97년 투자계획 세부내역 "}</definedName>
    <definedName name="그림" localSheetId="18" hidden="1">{#N/A,#N/A,FALSE,"97년 투자계획 세부내역 "}</definedName>
    <definedName name="그림" localSheetId="19" hidden="1">{#N/A,#N/A,FALSE,"97년 투자계획 세부내역 "}</definedName>
    <definedName name="그림" localSheetId="20" hidden="1">{#N/A,#N/A,FALSE,"97년 투자계획 세부내역 "}</definedName>
    <definedName name="그림" localSheetId="21" hidden="1">{#N/A,#N/A,FALSE,"97년 투자계획 세부내역 "}</definedName>
    <definedName name="그림" localSheetId="22" hidden="1">{#N/A,#N/A,FALSE,"97년 투자계획 세부내역 "}</definedName>
    <definedName name="그림" localSheetId="23" hidden="1">{#N/A,#N/A,FALSE,"97년 투자계획 세부내역 "}</definedName>
    <definedName name="그림" localSheetId="24" hidden="1">{#N/A,#N/A,FALSE,"97년 투자계획 세부내역 "}</definedName>
    <definedName name="그림" localSheetId="13" hidden="1">{#N/A,#N/A,FALSE,"97년 투자계획 세부내역 "}</definedName>
    <definedName name="그림" localSheetId="17" hidden="1">{#N/A,#N/A,FALSE,"97년 투자계획 세부내역 "}</definedName>
    <definedName name="그림" localSheetId="16" hidden="1">{#N/A,#N/A,FALSE,"97년 투자계획 세부내역 "}</definedName>
    <definedName name="그림" hidden="1">{#N/A,#N/A,FALSE,"97년 투자계획 세부내역 "}</definedName>
    <definedName name="근01" localSheetId="13">#REF!</definedName>
    <definedName name="근01">#REF!</definedName>
    <definedName name="근거"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1" localSheetId="13">#REF!</definedName>
    <definedName name="근거1">#REF!</definedName>
    <definedName name="근거2" localSheetId="15" hidden="1">{#N/A,#N/A,FALSE,"단축1";#N/A,#N/A,FALSE,"단축2";#N/A,#N/A,FALSE,"단축3";#N/A,#N/A,FALSE,"장축";#N/A,#N/A,FALSE,"4WD"}</definedName>
    <definedName name="근거2" localSheetId="18" hidden="1">{#N/A,#N/A,FALSE,"단축1";#N/A,#N/A,FALSE,"단축2";#N/A,#N/A,FALSE,"단축3";#N/A,#N/A,FALSE,"장축";#N/A,#N/A,FALSE,"4WD"}</definedName>
    <definedName name="근거2" localSheetId="19" hidden="1">{#N/A,#N/A,FALSE,"단축1";#N/A,#N/A,FALSE,"단축2";#N/A,#N/A,FALSE,"단축3";#N/A,#N/A,FALSE,"장축";#N/A,#N/A,FALSE,"4WD"}</definedName>
    <definedName name="근거2" localSheetId="20" hidden="1">{#N/A,#N/A,FALSE,"단축1";#N/A,#N/A,FALSE,"단축2";#N/A,#N/A,FALSE,"단축3";#N/A,#N/A,FALSE,"장축";#N/A,#N/A,FALSE,"4WD"}</definedName>
    <definedName name="근거2" localSheetId="21" hidden="1">{#N/A,#N/A,FALSE,"단축1";#N/A,#N/A,FALSE,"단축2";#N/A,#N/A,FALSE,"단축3";#N/A,#N/A,FALSE,"장축";#N/A,#N/A,FALSE,"4WD"}</definedName>
    <definedName name="근거2" localSheetId="22" hidden="1">{#N/A,#N/A,FALSE,"단축1";#N/A,#N/A,FALSE,"단축2";#N/A,#N/A,FALSE,"단축3";#N/A,#N/A,FALSE,"장축";#N/A,#N/A,FALSE,"4WD"}</definedName>
    <definedName name="근거2" localSheetId="23" hidden="1">{#N/A,#N/A,FALSE,"단축1";#N/A,#N/A,FALSE,"단축2";#N/A,#N/A,FALSE,"단축3";#N/A,#N/A,FALSE,"장축";#N/A,#N/A,FALSE,"4WD"}</definedName>
    <definedName name="근거2" localSheetId="24" hidden="1">{#N/A,#N/A,FALSE,"단축1";#N/A,#N/A,FALSE,"단축2";#N/A,#N/A,FALSE,"단축3";#N/A,#N/A,FALSE,"장축";#N/A,#N/A,FALSE,"4WD"}</definedName>
    <definedName name="근거2" localSheetId="13" hidden="1">{#N/A,#N/A,FALSE,"단축1";#N/A,#N/A,FALSE,"단축2";#N/A,#N/A,FALSE,"단축3";#N/A,#N/A,FALSE,"장축";#N/A,#N/A,FALSE,"4WD"}</definedName>
    <definedName name="근거2" localSheetId="17" hidden="1">{#N/A,#N/A,FALSE,"단축1";#N/A,#N/A,FALSE,"단축2";#N/A,#N/A,FALSE,"단축3";#N/A,#N/A,FALSE,"장축";#N/A,#N/A,FALSE,"4WD"}</definedName>
    <definedName name="근거2" localSheetId="16" hidden="1">{#N/A,#N/A,FALSE,"단축1";#N/A,#N/A,FALSE,"단축2";#N/A,#N/A,FALSE,"단축3";#N/A,#N/A,FALSE,"장축";#N/A,#N/A,FALSE,"4WD"}</definedName>
    <definedName name="근거2" hidden="1">{#N/A,#N/A,FALSE,"단축1";#N/A,#N/A,FALSE,"단축2";#N/A,#N/A,FALSE,"단축3";#N/A,#N/A,FALSE,"장축";#N/A,#N/A,FALSE,"4WD"}</definedName>
    <definedName name="근원경" localSheetId="13">#REF!</definedName>
    <definedName name="근원경">#REF!</definedName>
    <definedName name="글쎄" localSheetId="15" hidden="1">{#N/A,#N/A,FALSE,"97년 투자계획 세부내역 "}</definedName>
    <definedName name="글쎄" localSheetId="18" hidden="1">{#N/A,#N/A,FALSE,"97년 투자계획 세부내역 "}</definedName>
    <definedName name="글쎄" localSheetId="19" hidden="1">{#N/A,#N/A,FALSE,"97년 투자계획 세부내역 "}</definedName>
    <definedName name="글쎄" localSheetId="20" hidden="1">{#N/A,#N/A,FALSE,"97년 투자계획 세부내역 "}</definedName>
    <definedName name="글쎄" localSheetId="21" hidden="1">{#N/A,#N/A,FALSE,"97년 투자계획 세부내역 "}</definedName>
    <definedName name="글쎄" localSheetId="22" hidden="1">{#N/A,#N/A,FALSE,"97년 투자계획 세부내역 "}</definedName>
    <definedName name="글쎄" localSheetId="23" hidden="1">{#N/A,#N/A,FALSE,"97년 투자계획 세부내역 "}</definedName>
    <definedName name="글쎄" localSheetId="24" hidden="1">{#N/A,#N/A,FALSE,"97년 투자계획 세부내역 "}</definedName>
    <definedName name="글쎄" localSheetId="13" hidden="1">{#N/A,#N/A,FALSE,"97년 투자계획 세부내역 "}</definedName>
    <definedName name="글쎄" localSheetId="17" hidden="1">{#N/A,#N/A,FALSE,"97년 투자계획 세부내역 "}</definedName>
    <definedName name="글쎄" localSheetId="16" hidden="1">{#N/A,#N/A,FALSE,"97년 투자계획 세부내역 "}</definedName>
    <definedName name="글쎄" hidden="1">{#N/A,#N/A,FALSE,"97년 투자계획 세부내역 "}</definedName>
    <definedName name="금강타워"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15" hidden="1">{#N/A,#N/A,FALSE,"포장2"}</definedName>
    <definedName name="금광추정" localSheetId="11" hidden="1">{#N/A,#N/A,FALSE,"포장2"}</definedName>
    <definedName name="금광추정" localSheetId="14" hidden="1">{#N/A,#N/A,FALSE,"포장2"}</definedName>
    <definedName name="금광추정" localSheetId="18" hidden="1">{#N/A,#N/A,FALSE,"포장2"}</definedName>
    <definedName name="금광추정" localSheetId="19" hidden="1">{#N/A,#N/A,FALSE,"포장2"}</definedName>
    <definedName name="금광추정" localSheetId="20" hidden="1">{#N/A,#N/A,FALSE,"포장2"}</definedName>
    <definedName name="금광추정" localSheetId="21" hidden="1">{#N/A,#N/A,FALSE,"포장2"}</definedName>
    <definedName name="금광추정" localSheetId="22" hidden="1">{#N/A,#N/A,FALSE,"포장2"}</definedName>
    <definedName name="금광추정" localSheetId="23" hidden="1">{#N/A,#N/A,FALSE,"포장2"}</definedName>
    <definedName name="금광추정" localSheetId="24" hidden="1">{#N/A,#N/A,FALSE,"포장2"}</definedName>
    <definedName name="금광추정" localSheetId="13" hidden="1">{#N/A,#N/A,FALSE,"포장2"}</definedName>
    <definedName name="금광추정" localSheetId="17" hidden="1">{#N/A,#N/A,FALSE,"포장2"}</definedName>
    <definedName name="금광추정" localSheetId="16" hidden="1">{#N/A,#N/A,FALSE,"포장2"}</definedName>
    <definedName name="금광추정" hidden="1">{#N/A,#N/A,FALSE,"포장2"}</definedName>
    <definedName name="금속" localSheetId="13">#REF!</definedName>
    <definedName name="금속">#REF!</definedName>
    <definedName name="금송1006" localSheetId="13">#REF!</definedName>
    <definedName name="금송1006">#REF!</definedName>
    <definedName name="금송1208" localSheetId="13">#REF!</definedName>
    <definedName name="금송1208">#REF!</definedName>
    <definedName name="금송1510">#REF!</definedName>
    <definedName name="금액">#REF!</definedName>
    <definedName name="금오관"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 localSheetId="15" hidden="1">{#N/A,#N/A,TRUE,"Y생산";#N/A,#N/A,TRUE,"Y판매";#N/A,#N/A,TRUE,"Y총물량";#N/A,#N/A,TRUE,"Y능력";#N/A,#N/A,TRUE,"YKD"}</definedName>
    <definedName name="금월" localSheetId="18" hidden="1">{#N/A,#N/A,TRUE,"Y생산";#N/A,#N/A,TRUE,"Y판매";#N/A,#N/A,TRUE,"Y총물량";#N/A,#N/A,TRUE,"Y능력";#N/A,#N/A,TRUE,"YKD"}</definedName>
    <definedName name="금월" localSheetId="19" hidden="1">{#N/A,#N/A,TRUE,"Y생산";#N/A,#N/A,TRUE,"Y판매";#N/A,#N/A,TRUE,"Y총물량";#N/A,#N/A,TRUE,"Y능력";#N/A,#N/A,TRUE,"YKD"}</definedName>
    <definedName name="금월" localSheetId="20" hidden="1">{#N/A,#N/A,TRUE,"Y생산";#N/A,#N/A,TRUE,"Y판매";#N/A,#N/A,TRUE,"Y총물량";#N/A,#N/A,TRUE,"Y능력";#N/A,#N/A,TRUE,"YKD"}</definedName>
    <definedName name="금월" localSheetId="21" hidden="1">{#N/A,#N/A,TRUE,"Y생산";#N/A,#N/A,TRUE,"Y판매";#N/A,#N/A,TRUE,"Y총물량";#N/A,#N/A,TRUE,"Y능력";#N/A,#N/A,TRUE,"YKD"}</definedName>
    <definedName name="금월" localSheetId="22" hidden="1">{#N/A,#N/A,TRUE,"Y생산";#N/A,#N/A,TRUE,"Y판매";#N/A,#N/A,TRUE,"Y총물량";#N/A,#N/A,TRUE,"Y능력";#N/A,#N/A,TRUE,"YKD"}</definedName>
    <definedName name="금월" localSheetId="23" hidden="1">{#N/A,#N/A,TRUE,"Y생산";#N/A,#N/A,TRUE,"Y판매";#N/A,#N/A,TRUE,"Y총물량";#N/A,#N/A,TRUE,"Y능력";#N/A,#N/A,TRUE,"YKD"}</definedName>
    <definedName name="금월" localSheetId="24" hidden="1">{#N/A,#N/A,TRUE,"Y생산";#N/A,#N/A,TRUE,"Y판매";#N/A,#N/A,TRUE,"Y총물량";#N/A,#N/A,TRUE,"Y능력";#N/A,#N/A,TRUE,"YKD"}</definedName>
    <definedName name="금월" localSheetId="13" hidden="1">{#N/A,#N/A,TRUE,"Y생산";#N/A,#N/A,TRUE,"Y판매";#N/A,#N/A,TRUE,"Y총물량";#N/A,#N/A,TRUE,"Y능력";#N/A,#N/A,TRUE,"YKD"}</definedName>
    <definedName name="금월" localSheetId="17" hidden="1">{#N/A,#N/A,TRUE,"Y생산";#N/A,#N/A,TRUE,"Y판매";#N/A,#N/A,TRUE,"Y총물량";#N/A,#N/A,TRUE,"Y능력";#N/A,#N/A,TRUE,"YKD"}</definedName>
    <definedName name="금월" localSheetId="16" hidden="1">{#N/A,#N/A,TRUE,"Y생산";#N/A,#N/A,TRUE,"Y판매";#N/A,#N/A,TRUE,"Y총물량";#N/A,#N/A,TRUE,"Y능력";#N/A,#N/A,TRUE,"YKD"}</definedName>
    <definedName name="금월" hidden="1">{#N/A,#N/A,TRUE,"Y생산";#N/A,#N/A,TRUE,"Y판매";#N/A,#N/A,TRUE,"Y총물량";#N/A,#N/A,TRUE,"Y능력";#N/A,#N/A,TRUE,"YKD"}</definedName>
    <definedName name="금융보험부동산" localSheetId="13">#REF!</definedName>
    <definedName name="금융보험부동산">#REF!</definedName>
    <definedName name="기" localSheetId="13">#REF!</definedName>
    <definedName name="기">#N/A</definedName>
    <definedName name="기___와___공" localSheetId="13">[172]노임단가!#REF!</definedName>
    <definedName name="기___와___공">[173]노임단가!#REF!</definedName>
    <definedName name="기1997" localSheetId="13">#REF!</definedName>
    <definedName name="기1997">#REF!</definedName>
    <definedName name="기96083" localSheetId="13">#REF!</definedName>
    <definedName name="기96083">#REF!</definedName>
    <definedName name="기96091" localSheetId="13">#REF!</definedName>
    <definedName name="기96091">#REF!</definedName>
    <definedName name="기96093">#REF!</definedName>
    <definedName name="기96101">#REF!</definedName>
    <definedName name="기96103">#REF!</definedName>
    <definedName name="기96111">#REF!</definedName>
    <definedName name="기96113">#REF!</definedName>
    <definedName name="기96121">#REF!</definedName>
    <definedName name="기96123">#REF!</definedName>
    <definedName name="기97011">#REF!</definedName>
    <definedName name="기97013">#REF!</definedName>
    <definedName name="기간" localSheetId="13">OFFSET(#REF!,0,0,SUM(#REF!))</definedName>
    <definedName name="기간">OFFSET(#REF!,0,0,SUM(#REF!))</definedName>
    <definedName name="기계" localSheetId="13">#REF!</definedName>
    <definedName name="기계">#REF!</definedName>
    <definedName name="기계경비" localSheetId="13">#REF!</definedName>
    <definedName name="기계경비">#REF!</definedName>
    <definedName name="기계경비1" localSheetId="13">[181]기본일위!$A:$IV</definedName>
    <definedName name="기계경비1">[182]기본일위!$1:$1048576</definedName>
    <definedName name="기계변대" localSheetId="15" hidden="1">{#N/A,#N/A,FALSE,"명세표"}</definedName>
    <definedName name="기계변대" localSheetId="11" hidden="1">{#N/A,#N/A,FALSE,"명세표"}</definedName>
    <definedName name="기계변대" localSheetId="14" hidden="1">{#N/A,#N/A,FALSE,"명세표"}</definedName>
    <definedName name="기계변대" localSheetId="18" hidden="1">{#N/A,#N/A,FALSE,"명세표"}</definedName>
    <definedName name="기계변대" localSheetId="19" hidden="1">{#N/A,#N/A,FALSE,"명세표"}</definedName>
    <definedName name="기계변대" localSheetId="20" hidden="1">{#N/A,#N/A,FALSE,"명세표"}</definedName>
    <definedName name="기계변대" localSheetId="21" hidden="1">{#N/A,#N/A,FALSE,"명세표"}</definedName>
    <definedName name="기계변대" localSheetId="22" hidden="1">{#N/A,#N/A,FALSE,"명세표"}</definedName>
    <definedName name="기계변대" localSheetId="23" hidden="1">{#N/A,#N/A,FALSE,"명세표"}</definedName>
    <definedName name="기계변대" localSheetId="24" hidden="1">{#N/A,#N/A,FALSE,"명세표"}</definedName>
    <definedName name="기계변대" localSheetId="13" hidden="1">{#N/A,#N/A,FALSE,"명세표"}</definedName>
    <definedName name="기계변대" localSheetId="17" hidden="1">{#N/A,#N/A,FALSE,"명세표"}</definedName>
    <definedName name="기계변대" localSheetId="16" hidden="1">{#N/A,#N/A,FALSE,"명세표"}</definedName>
    <definedName name="기계변대" hidden="1">{#N/A,#N/A,FALSE,"명세표"}</definedName>
    <definedName name="기계설치공" localSheetId="13">#REF!</definedName>
    <definedName name="기계설치공">#REF!</definedName>
    <definedName name="기공" localSheetId="13">#REF!</definedName>
    <definedName name="기공">#REF!</definedName>
    <definedName name="기능" localSheetId="15" hidden="1">{#N/A,#N/A,FALSE,"단축1";#N/A,#N/A,FALSE,"단축2";#N/A,#N/A,FALSE,"단축3";#N/A,#N/A,FALSE,"장축";#N/A,#N/A,FALSE,"4WD"}</definedName>
    <definedName name="기능" localSheetId="18" hidden="1">{#N/A,#N/A,FALSE,"단축1";#N/A,#N/A,FALSE,"단축2";#N/A,#N/A,FALSE,"단축3";#N/A,#N/A,FALSE,"장축";#N/A,#N/A,FALSE,"4WD"}</definedName>
    <definedName name="기능" localSheetId="19" hidden="1">{#N/A,#N/A,FALSE,"단축1";#N/A,#N/A,FALSE,"단축2";#N/A,#N/A,FALSE,"단축3";#N/A,#N/A,FALSE,"장축";#N/A,#N/A,FALSE,"4WD"}</definedName>
    <definedName name="기능" localSheetId="20" hidden="1">{#N/A,#N/A,FALSE,"단축1";#N/A,#N/A,FALSE,"단축2";#N/A,#N/A,FALSE,"단축3";#N/A,#N/A,FALSE,"장축";#N/A,#N/A,FALSE,"4WD"}</definedName>
    <definedName name="기능" localSheetId="21" hidden="1">{#N/A,#N/A,FALSE,"단축1";#N/A,#N/A,FALSE,"단축2";#N/A,#N/A,FALSE,"단축3";#N/A,#N/A,FALSE,"장축";#N/A,#N/A,FALSE,"4WD"}</definedName>
    <definedName name="기능" localSheetId="22" hidden="1">{#N/A,#N/A,FALSE,"단축1";#N/A,#N/A,FALSE,"단축2";#N/A,#N/A,FALSE,"단축3";#N/A,#N/A,FALSE,"장축";#N/A,#N/A,FALSE,"4WD"}</definedName>
    <definedName name="기능" localSheetId="23" hidden="1">{#N/A,#N/A,FALSE,"단축1";#N/A,#N/A,FALSE,"단축2";#N/A,#N/A,FALSE,"단축3";#N/A,#N/A,FALSE,"장축";#N/A,#N/A,FALSE,"4WD"}</definedName>
    <definedName name="기능" localSheetId="24" hidden="1">{#N/A,#N/A,FALSE,"단축1";#N/A,#N/A,FALSE,"단축2";#N/A,#N/A,FALSE,"단축3";#N/A,#N/A,FALSE,"장축";#N/A,#N/A,FALSE,"4WD"}</definedName>
    <definedName name="기능" localSheetId="13" hidden="1">{#N/A,#N/A,FALSE,"단축1";#N/A,#N/A,FALSE,"단축2";#N/A,#N/A,FALSE,"단축3";#N/A,#N/A,FALSE,"장축";#N/A,#N/A,FALSE,"4WD"}</definedName>
    <definedName name="기능" localSheetId="17" hidden="1">{#N/A,#N/A,FALSE,"단축1";#N/A,#N/A,FALSE,"단축2";#N/A,#N/A,FALSE,"단축3";#N/A,#N/A,FALSE,"장축";#N/A,#N/A,FALSE,"4WD"}</definedName>
    <definedName name="기능" localSheetId="16" hidden="1">{#N/A,#N/A,FALSE,"단축1";#N/A,#N/A,FALSE,"단축2";#N/A,#N/A,FALSE,"단축3";#N/A,#N/A,FALSE,"장축";#N/A,#N/A,FALSE,"4WD"}</definedName>
    <definedName name="기능" hidden="1">{#N/A,#N/A,FALSE,"단축1";#N/A,#N/A,FALSE,"단축2";#N/A,#N/A,FALSE,"단축3";#N/A,#N/A,FALSE,"장축";#N/A,#N/A,FALSE,"4WD"}</definedName>
    <definedName name="기리" localSheetId="13">#REF!</definedName>
    <definedName name="기리">#REF!</definedName>
    <definedName name="기본" localSheetId="13">[145]표지!#REF!</definedName>
    <definedName name="기본">[146]표지!#REF!</definedName>
    <definedName name="기본2" localSheetId="15" hidden="1">#REF!</definedName>
    <definedName name="기본2" localSheetId="18" hidden="1">#REF!</definedName>
    <definedName name="기본2" localSheetId="19" hidden="1">#REF!</definedName>
    <definedName name="기본2" localSheetId="20" hidden="1">#REF!</definedName>
    <definedName name="기본2" localSheetId="21" hidden="1">#REF!</definedName>
    <definedName name="기본2" localSheetId="22" hidden="1">#REF!</definedName>
    <definedName name="기본2" localSheetId="23" hidden="1">#REF!</definedName>
    <definedName name="기본2" localSheetId="24" hidden="1">#REF!</definedName>
    <definedName name="기본2" localSheetId="13" hidden="1">#REF!</definedName>
    <definedName name="기본2" localSheetId="17" hidden="1">#REF!</definedName>
    <definedName name="기본2" hidden="1">#REF!</definedName>
    <definedName name="기본편성표">#REF!</definedName>
    <definedName name="기본편성표2">#REF!</definedName>
    <definedName name="기성">#N/A</definedName>
    <definedName name="기성1">#N/A</definedName>
    <definedName name="기성3" localSheetId="15" hidden="1">{#N/A,#N/A,FALSE,"CCTV"}</definedName>
    <definedName name="기성3" localSheetId="11" hidden="1">{#N/A,#N/A,FALSE,"CCTV"}</definedName>
    <definedName name="기성3" localSheetId="14" hidden="1">{#N/A,#N/A,FALSE,"CCTV"}</definedName>
    <definedName name="기성3" localSheetId="18" hidden="1">{#N/A,#N/A,FALSE,"CCTV"}</definedName>
    <definedName name="기성3" localSheetId="19" hidden="1">{#N/A,#N/A,FALSE,"CCTV"}</definedName>
    <definedName name="기성3" localSheetId="20" hidden="1">{#N/A,#N/A,FALSE,"CCTV"}</definedName>
    <definedName name="기성3" localSheetId="21" hidden="1">{#N/A,#N/A,FALSE,"CCTV"}</definedName>
    <definedName name="기성3" localSheetId="22" hidden="1">{#N/A,#N/A,FALSE,"CCTV"}</definedName>
    <definedName name="기성3" localSheetId="23" hidden="1">{#N/A,#N/A,FALSE,"CCTV"}</definedName>
    <definedName name="기성3" localSheetId="24" hidden="1">{#N/A,#N/A,FALSE,"CCTV"}</definedName>
    <definedName name="기성3" localSheetId="13" hidden="1">{#N/A,#N/A,FALSE,"CCTV"}</definedName>
    <definedName name="기성3" localSheetId="17" hidden="1">{#N/A,#N/A,FALSE,"CCTV"}</definedName>
    <definedName name="기성3" localSheetId="16" hidden="1">{#N/A,#N/A,FALSE,"CCTV"}</definedName>
    <definedName name="기성3" hidden="1">{#N/A,#N/A,FALSE,"CCTV"}</definedName>
    <definedName name="기술" localSheetId="15" hidden="1">{#N/A,#N/A,FALSE,"부대1"}</definedName>
    <definedName name="기술" localSheetId="11" hidden="1">{#N/A,#N/A,FALSE,"부대1"}</definedName>
    <definedName name="기술" localSheetId="14" hidden="1">{#N/A,#N/A,FALSE,"부대1"}</definedName>
    <definedName name="기술" localSheetId="18" hidden="1">{#N/A,#N/A,FALSE,"부대1"}</definedName>
    <definedName name="기술" localSheetId="19" hidden="1">{#N/A,#N/A,FALSE,"부대1"}</definedName>
    <definedName name="기술" localSheetId="20" hidden="1">{#N/A,#N/A,FALSE,"부대1"}</definedName>
    <definedName name="기술" localSheetId="21" hidden="1">{#N/A,#N/A,FALSE,"부대1"}</definedName>
    <definedName name="기술" localSheetId="22" hidden="1">{#N/A,#N/A,FALSE,"부대1"}</definedName>
    <definedName name="기술" localSheetId="23" hidden="1">{#N/A,#N/A,FALSE,"부대1"}</definedName>
    <definedName name="기술" localSheetId="24" hidden="1">{#N/A,#N/A,FALSE,"부대1"}</definedName>
    <definedName name="기술" localSheetId="13" hidden="1">{#N/A,#N/A,FALSE,"부대1"}</definedName>
    <definedName name="기술" localSheetId="17" hidden="1">{#N/A,#N/A,FALSE,"부대1"}</definedName>
    <definedName name="기술" localSheetId="16" hidden="1">{#N/A,#N/A,FALSE,"부대1"}</definedName>
    <definedName name="기술" hidden="1">{#N/A,#N/A,FALSE,"부대1"}</definedName>
    <definedName name="기술사" localSheetId="13">#REF!</definedName>
    <definedName name="기술사">#REF!</definedName>
    <definedName name="기아" localSheetId="15" hidden="1">{#N/A,#N/A,FALSE,"단축1";#N/A,#N/A,FALSE,"단축2";#N/A,#N/A,FALSE,"단축3";#N/A,#N/A,FALSE,"장축";#N/A,#N/A,FALSE,"4WD"}</definedName>
    <definedName name="기아" localSheetId="18" hidden="1">{#N/A,#N/A,FALSE,"단축1";#N/A,#N/A,FALSE,"단축2";#N/A,#N/A,FALSE,"단축3";#N/A,#N/A,FALSE,"장축";#N/A,#N/A,FALSE,"4WD"}</definedName>
    <definedName name="기아" localSheetId="19" hidden="1">{#N/A,#N/A,FALSE,"단축1";#N/A,#N/A,FALSE,"단축2";#N/A,#N/A,FALSE,"단축3";#N/A,#N/A,FALSE,"장축";#N/A,#N/A,FALSE,"4WD"}</definedName>
    <definedName name="기아" localSheetId="20" hidden="1">{#N/A,#N/A,FALSE,"단축1";#N/A,#N/A,FALSE,"단축2";#N/A,#N/A,FALSE,"단축3";#N/A,#N/A,FALSE,"장축";#N/A,#N/A,FALSE,"4WD"}</definedName>
    <definedName name="기아" localSheetId="21" hidden="1">{#N/A,#N/A,FALSE,"단축1";#N/A,#N/A,FALSE,"단축2";#N/A,#N/A,FALSE,"단축3";#N/A,#N/A,FALSE,"장축";#N/A,#N/A,FALSE,"4WD"}</definedName>
    <definedName name="기아" localSheetId="22" hidden="1">{#N/A,#N/A,FALSE,"단축1";#N/A,#N/A,FALSE,"단축2";#N/A,#N/A,FALSE,"단축3";#N/A,#N/A,FALSE,"장축";#N/A,#N/A,FALSE,"4WD"}</definedName>
    <definedName name="기아" localSheetId="23" hidden="1">{#N/A,#N/A,FALSE,"단축1";#N/A,#N/A,FALSE,"단축2";#N/A,#N/A,FALSE,"단축3";#N/A,#N/A,FALSE,"장축";#N/A,#N/A,FALSE,"4WD"}</definedName>
    <definedName name="기아" localSheetId="24" hidden="1">{#N/A,#N/A,FALSE,"단축1";#N/A,#N/A,FALSE,"단축2";#N/A,#N/A,FALSE,"단축3";#N/A,#N/A,FALSE,"장축";#N/A,#N/A,FALSE,"4WD"}</definedName>
    <definedName name="기아" localSheetId="13" hidden="1">{#N/A,#N/A,FALSE,"단축1";#N/A,#N/A,FALSE,"단축2";#N/A,#N/A,FALSE,"단축3";#N/A,#N/A,FALSE,"장축";#N/A,#N/A,FALSE,"4WD"}</definedName>
    <definedName name="기아" localSheetId="17" hidden="1">{#N/A,#N/A,FALSE,"단축1";#N/A,#N/A,FALSE,"단축2";#N/A,#N/A,FALSE,"단축3";#N/A,#N/A,FALSE,"장축";#N/A,#N/A,FALSE,"4WD"}</definedName>
    <definedName name="기아" localSheetId="16" hidden="1">{#N/A,#N/A,FALSE,"단축1";#N/A,#N/A,FALSE,"단축2";#N/A,#N/A,FALSE,"단축3";#N/A,#N/A,FALSE,"장축";#N/A,#N/A,FALSE,"4WD"}</definedName>
    <definedName name="기아" hidden="1">{#N/A,#N/A,FALSE,"단축1";#N/A,#N/A,FALSE,"단축2";#N/A,#N/A,FALSE,"단축3";#N/A,#N/A,FALSE,"장축";#N/A,#N/A,FALSE,"4WD"}</definedName>
    <definedName name="企鹅我热热我确认">'[42]#REF!'!#REF!</definedName>
    <definedName name="기안" localSheetId="15" hidden="1">#REF!</definedName>
    <definedName name="기안" localSheetId="11" hidden="1">#REF!</definedName>
    <definedName name="기안" localSheetId="14" hidden="1">#REF!</definedName>
    <definedName name="기안" localSheetId="18" hidden="1">#REF!</definedName>
    <definedName name="기안" localSheetId="19" hidden="1">#REF!</definedName>
    <definedName name="기안" localSheetId="20" hidden="1">#REF!</definedName>
    <definedName name="기안" localSheetId="21" hidden="1">#REF!</definedName>
    <definedName name="기안" localSheetId="22" hidden="1">#REF!</definedName>
    <definedName name="기안" localSheetId="23" hidden="1">#REF!</definedName>
    <definedName name="기안" localSheetId="24" hidden="1">#REF!</definedName>
    <definedName name="기안" localSheetId="13" hidden="1">#REF!</definedName>
    <definedName name="기안" localSheetId="17" hidden="1">#REF!</definedName>
    <definedName name="기안" localSheetId="16" hidden="1">#REF!</definedName>
    <definedName name="기안" hidden="1">#REF!</definedName>
    <definedName name="기안갑">#REF!</definedName>
    <definedName name="기안변경" localSheetId="11" hidden="1">#REF!</definedName>
    <definedName name="기안변경" localSheetId="17" hidden="1">#REF!</definedName>
    <definedName name="기안변경" hidden="1">#REF!</definedName>
    <definedName name="기안을">#REF!</definedName>
    <definedName name="기와공">#REF!</definedName>
    <definedName name="기조일위대가">#N/A</definedName>
    <definedName name="기존점비교" localSheetId="15" hidden="1">{#N/A,#N/A,FALSE,"97년 투자계획 세부내역 "}</definedName>
    <definedName name="기존점비교" localSheetId="18" hidden="1">{#N/A,#N/A,FALSE,"97년 투자계획 세부내역 "}</definedName>
    <definedName name="기존점비교" localSheetId="19" hidden="1">{#N/A,#N/A,FALSE,"97년 투자계획 세부내역 "}</definedName>
    <definedName name="기존점비교" localSheetId="20" hidden="1">{#N/A,#N/A,FALSE,"97년 투자계획 세부내역 "}</definedName>
    <definedName name="기존점비교" localSheetId="21" hidden="1">{#N/A,#N/A,FALSE,"97년 투자계획 세부내역 "}</definedName>
    <definedName name="기존점비교" localSheetId="22" hidden="1">{#N/A,#N/A,FALSE,"97년 투자계획 세부내역 "}</definedName>
    <definedName name="기존점비교" localSheetId="23" hidden="1">{#N/A,#N/A,FALSE,"97년 투자계획 세부내역 "}</definedName>
    <definedName name="기존점비교" localSheetId="24" hidden="1">{#N/A,#N/A,FALSE,"97년 투자계획 세부내역 "}</definedName>
    <definedName name="기존점비교" localSheetId="13" hidden="1">{#N/A,#N/A,FALSE,"97년 투자계획 세부내역 "}</definedName>
    <definedName name="기존점비교" localSheetId="17" hidden="1">{#N/A,#N/A,FALSE,"97년 투자계획 세부내역 "}</definedName>
    <definedName name="기존점비교" localSheetId="16" hidden="1">{#N/A,#N/A,FALSE,"97년 투자계획 세부내역 "}</definedName>
    <definedName name="기존점비교" hidden="1">{#N/A,#N/A,FALSE,"97년 투자계획 세부내역 "}</definedName>
    <definedName name="기준" localSheetId="13">#REF!</definedName>
    <definedName name="기준">#REF!</definedName>
    <definedName name="汽车之家" localSheetId="13">'[42]#REF!'!#REF!,'[42]#REF!'!#REF!,'[42]#REF!'!#REF!,'[42]#REF!'!#REF!,'[42]#REF!'!#REF!</definedName>
    <definedName name="汽车之家">'[42]#REF!'!#REF!,'[42]#REF!'!#REF!,'[42]#REF!'!#REF!,'[42]#REF!'!#REF!,'[42]#REF!'!#REF!</definedName>
    <definedName name="기초단가" localSheetId="13">#REF!</definedName>
    <definedName name="기초단가">#REF!</definedName>
    <definedName name="기초단가1" localSheetId="13">#REF!</definedName>
    <definedName name="기초단가1">#REF!</definedName>
    <definedName name="기초일위대가">#N/A</definedName>
    <definedName name="기타" localSheetId="13">#REF!</definedName>
    <definedName name="기타">#REF!</definedName>
    <definedName name="기타비목" localSheetId="13">#REF!</definedName>
    <definedName name="기타비목">#REF!</definedName>
    <definedName name="기타자재">#N/A</definedName>
    <definedName name="기획료" localSheetId="13">#REF!</definedName>
    <definedName name="기획료">#REF!</definedName>
    <definedName name="기ㅏㅓㅣㅏㅓㅏㅣㅓ" localSheetId="13">[183]I一般比!#REF!</definedName>
    <definedName name="기ㅏㅓㅣㅏㅓㅏㅣㅓ">[184]I一般比!#REF!</definedName>
    <definedName name="긴급공사"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전화" localSheetId="15" hidden="1">{#N/A,#N/A,TRUE,"토적및재료집계";#N/A,#N/A,TRUE,"토적및재료집계";#N/A,#N/A,TRUE,"단위량"}</definedName>
    <definedName name="긴급전화" localSheetId="18" hidden="1">{#N/A,#N/A,TRUE,"토적및재료집계";#N/A,#N/A,TRUE,"토적및재료집계";#N/A,#N/A,TRUE,"단위량"}</definedName>
    <definedName name="긴급전화" localSheetId="19" hidden="1">{#N/A,#N/A,TRUE,"토적및재료집계";#N/A,#N/A,TRUE,"토적및재료집계";#N/A,#N/A,TRUE,"단위량"}</definedName>
    <definedName name="긴급전화" localSheetId="20" hidden="1">{#N/A,#N/A,TRUE,"토적및재료집계";#N/A,#N/A,TRUE,"토적및재료집계";#N/A,#N/A,TRUE,"단위량"}</definedName>
    <definedName name="긴급전화" localSheetId="21" hidden="1">{#N/A,#N/A,TRUE,"토적및재료집계";#N/A,#N/A,TRUE,"토적및재료집계";#N/A,#N/A,TRUE,"단위량"}</definedName>
    <definedName name="긴급전화" localSheetId="22" hidden="1">{#N/A,#N/A,TRUE,"토적및재료집계";#N/A,#N/A,TRUE,"토적및재료집계";#N/A,#N/A,TRUE,"단위량"}</definedName>
    <definedName name="긴급전화" localSheetId="23" hidden="1">{#N/A,#N/A,TRUE,"토적및재료집계";#N/A,#N/A,TRUE,"토적및재료집계";#N/A,#N/A,TRUE,"단위량"}</definedName>
    <definedName name="긴급전화" localSheetId="24" hidden="1">{#N/A,#N/A,TRUE,"토적및재료집계";#N/A,#N/A,TRUE,"토적및재료집계";#N/A,#N/A,TRUE,"단위량"}</definedName>
    <definedName name="긴급전화" localSheetId="13" hidden="1">{#N/A,#N/A,TRUE,"토적및재료집계";#N/A,#N/A,TRUE,"토적및재료집계";#N/A,#N/A,TRUE,"단위량"}</definedName>
    <definedName name="긴급전화" localSheetId="17" hidden="1">{#N/A,#N/A,TRUE,"토적및재료집계";#N/A,#N/A,TRUE,"토적및재료집계";#N/A,#N/A,TRUE,"단위량"}</definedName>
    <definedName name="긴급전화" localSheetId="16" hidden="1">{#N/A,#N/A,TRUE,"토적및재료집계";#N/A,#N/A,TRUE,"토적및재료집계";#N/A,#N/A,TRUE,"단위량"}</definedName>
    <definedName name="긴급전화" hidden="1">{#N/A,#N/A,TRUE,"토적및재료집계";#N/A,#N/A,TRUE,"토적및재료집계";#N/A,#N/A,TRUE,"단위량"}</definedName>
    <definedName name="김" localSheetId="15" hidden="1">#REF!</definedName>
    <definedName name="김" localSheetId="14" hidden="1">#REF!</definedName>
    <definedName name="김" localSheetId="18" hidden="1">#REF!</definedName>
    <definedName name="김" localSheetId="19" hidden="1">#REF!</definedName>
    <definedName name="김" localSheetId="20" hidden="1">#REF!</definedName>
    <definedName name="김" localSheetId="21" hidden="1">#REF!</definedName>
    <definedName name="김" localSheetId="22" hidden="1">#REF!</definedName>
    <definedName name="김" localSheetId="23" hidden="1">#REF!</definedName>
    <definedName name="김" localSheetId="24" hidden="1">#REF!</definedName>
    <definedName name="김" localSheetId="13" hidden="1">#REF!</definedName>
    <definedName name="김" localSheetId="17" hidden="1">#REF!</definedName>
    <definedName name="김" localSheetId="16" hidden="1">#REF!</definedName>
    <definedName name="김" hidden="1">#REF!</definedName>
    <definedName name="김1" localSheetId="15" hidden="1">{"'Firr(선)'!$AS$1:$AY$62","'Firr(사)'!$AS$1:$AY$62","'Firr(회)'!$AS$1:$AY$62","'Firr(선)'!$L$1:$V$62","'Firr(사)'!$L$1:$V$62","'Firr(회)'!$L$1:$V$62"}</definedName>
    <definedName name="김1" localSheetId="18" hidden="1">{"'Firr(선)'!$AS$1:$AY$62","'Firr(사)'!$AS$1:$AY$62","'Firr(회)'!$AS$1:$AY$62","'Firr(선)'!$L$1:$V$62","'Firr(사)'!$L$1:$V$62","'Firr(회)'!$L$1:$V$62"}</definedName>
    <definedName name="김1" localSheetId="19" hidden="1">{"'Firr(선)'!$AS$1:$AY$62","'Firr(사)'!$AS$1:$AY$62","'Firr(회)'!$AS$1:$AY$62","'Firr(선)'!$L$1:$V$62","'Firr(사)'!$L$1:$V$62","'Firr(회)'!$L$1:$V$62"}</definedName>
    <definedName name="김1" localSheetId="20" hidden="1">{"'Firr(선)'!$AS$1:$AY$62","'Firr(사)'!$AS$1:$AY$62","'Firr(회)'!$AS$1:$AY$62","'Firr(선)'!$L$1:$V$62","'Firr(사)'!$L$1:$V$62","'Firr(회)'!$L$1:$V$62"}</definedName>
    <definedName name="김1" localSheetId="21" hidden="1">{"'Firr(선)'!$AS$1:$AY$62","'Firr(사)'!$AS$1:$AY$62","'Firr(회)'!$AS$1:$AY$62","'Firr(선)'!$L$1:$V$62","'Firr(사)'!$L$1:$V$62","'Firr(회)'!$L$1:$V$62"}</definedName>
    <definedName name="김1" localSheetId="22" hidden="1">{"'Firr(선)'!$AS$1:$AY$62","'Firr(사)'!$AS$1:$AY$62","'Firr(회)'!$AS$1:$AY$62","'Firr(선)'!$L$1:$V$62","'Firr(사)'!$L$1:$V$62","'Firr(회)'!$L$1:$V$62"}</definedName>
    <definedName name="김1" localSheetId="23" hidden="1">{"'Firr(선)'!$AS$1:$AY$62","'Firr(사)'!$AS$1:$AY$62","'Firr(회)'!$AS$1:$AY$62","'Firr(선)'!$L$1:$V$62","'Firr(사)'!$L$1:$V$62","'Firr(회)'!$L$1:$V$62"}</definedName>
    <definedName name="김1" localSheetId="24" hidden="1">{"'Firr(선)'!$AS$1:$AY$62","'Firr(사)'!$AS$1:$AY$62","'Firr(회)'!$AS$1:$AY$62","'Firr(선)'!$L$1:$V$62","'Firr(사)'!$L$1:$V$62","'Firr(회)'!$L$1:$V$62"}</definedName>
    <definedName name="김1" localSheetId="13" hidden="1">{"'Firr(선)'!$AS$1:$AY$62","'Firr(사)'!$AS$1:$AY$62","'Firr(회)'!$AS$1:$AY$62","'Firr(선)'!$L$1:$V$62","'Firr(사)'!$L$1:$V$62","'Firr(회)'!$L$1:$V$62"}</definedName>
    <definedName name="김1" localSheetId="17" hidden="1">{"'Firr(선)'!$AS$1:$AY$62","'Firr(사)'!$AS$1:$AY$62","'Firr(회)'!$AS$1:$AY$62","'Firr(선)'!$L$1:$V$62","'Firr(사)'!$L$1:$V$62","'Firr(회)'!$L$1:$V$62"}</definedName>
    <definedName name="김1" localSheetId="16" hidden="1">{"'Firr(선)'!$AS$1:$AY$62","'Firr(사)'!$AS$1:$AY$62","'Firr(회)'!$AS$1:$AY$62","'Firr(선)'!$L$1:$V$62","'Firr(사)'!$L$1:$V$62","'Firr(회)'!$L$1:$V$62"}</definedName>
    <definedName name="김1" hidden="1">{"'Firr(선)'!$AS$1:$AY$62","'Firr(사)'!$AS$1:$AY$62","'Firr(회)'!$AS$1:$AY$62","'Firr(선)'!$L$1:$V$62","'Firr(사)'!$L$1:$V$62","'Firr(회)'!$L$1:$V$62"}</definedName>
    <definedName name="김경애" localSheetId="15" hidden="1">#REF!</definedName>
    <definedName name="김경애" localSheetId="18" hidden="1">#REF!</definedName>
    <definedName name="김경애" localSheetId="19" hidden="1">#REF!</definedName>
    <definedName name="김경애" localSheetId="20" hidden="1">#REF!</definedName>
    <definedName name="김경애" localSheetId="21" hidden="1">#REF!</definedName>
    <definedName name="김경애" localSheetId="22" hidden="1">#REF!</definedName>
    <definedName name="김경애" localSheetId="23" hidden="1">#REF!</definedName>
    <definedName name="김경애" localSheetId="24" hidden="1">#REF!</definedName>
    <definedName name="김경애" localSheetId="13" hidden="1">#REF!</definedName>
    <definedName name="김경애" localSheetId="17" hidden="1">#REF!</definedName>
    <definedName name="김경애" hidden="1">#REF!</definedName>
    <definedName name="김동종" localSheetId="15" hidden="1">#REF!</definedName>
    <definedName name="김동종" localSheetId="11" hidden="1">#REF!</definedName>
    <definedName name="김동종" localSheetId="14" hidden="1">#REF!</definedName>
    <definedName name="김동종" localSheetId="24" hidden="1">#REF!</definedName>
    <definedName name="김동종" localSheetId="17" hidden="1">#REF!</definedName>
    <definedName name="김동종" localSheetId="16" hidden="1">#REF!</definedName>
    <definedName name="김동종" hidden="1">#REF!</definedName>
    <definedName name="김범수">#REF!</definedName>
    <definedName name="김병규" localSheetId="17" hidden="1">#REF!</definedName>
    <definedName name="김병규" hidden="1">#REF!</definedName>
    <definedName name="김보화" localSheetId="17" hidden="1">#REF!</definedName>
    <definedName name="김보화" hidden="1">#REF!</definedName>
    <definedName name="김영미가나다" localSheetId="13" hidden="1">[185]양식3!#REF!</definedName>
    <definedName name="김영미가나다" hidden="1">[186]양식3!#REF!</definedName>
    <definedName name="김윤기" localSheetId="15" hidden="1">{"'5국공정'!$A$1:$E$128"}</definedName>
    <definedName name="김윤기" localSheetId="18" hidden="1">{"'5국공정'!$A$1:$E$128"}</definedName>
    <definedName name="김윤기" localSheetId="19" hidden="1">{"'5국공정'!$A$1:$E$128"}</definedName>
    <definedName name="김윤기" localSheetId="20" hidden="1">{"'5국공정'!$A$1:$E$128"}</definedName>
    <definedName name="김윤기" localSheetId="21" hidden="1">{"'5국공정'!$A$1:$E$128"}</definedName>
    <definedName name="김윤기" localSheetId="22" hidden="1">{"'5국공정'!$A$1:$E$128"}</definedName>
    <definedName name="김윤기" localSheetId="23" hidden="1">{"'5국공정'!$A$1:$E$128"}</definedName>
    <definedName name="김윤기" localSheetId="24" hidden="1">{"'5국공정'!$A$1:$E$128"}</definedName>
    <definedName name="김윤기" localSheetId="13" hidden="1">{"'5국공정'!$A$1:$E$128"}</definedName>
    <definedName name="김윤기" localSheetId="17" hidden="1">{"'5국공정'!$A$1:$E$128"}</definedName>
    <definedName name="김윤기" localSheetId="16" hidden="1">{"'5국공정'!$A$1:$E$128"}</definedName>
    <definedName name="김윤기" hidden="1">{"'5국공정'!$A$1:$E$128"}</definedName>
    <definedName name="김태은">#REF!</definedName>
    <definedName name="깅ㅎ" localSheetId="17" hidden="1">#REF!</definedName>
    <definedName name="깅ㅎ" hidden="1">#REF!</definedName>
    <definedName name="깡통로보트">#REF!</definedName>
    <definedName name="꽃복숭아R3">#REF!</definedName>
    <definedName name="꽃복숭아R4">#REF!</definedName>
    <definedName name="꽃복숭아R5">#REF!</definedName>
    <definedName name="꽃사과R10">#REF!</definedName>
    <definedName name="꽃사과R4">#REF!</definedName>
    <definedName name="꽃사과R6">#REF!</definedName>
    <definedName name="꽃사과R8">#REF!</definedName>
    <definedName name="꽃아그배R10">#REF!</definedName>
    <definedName name="꽃아그배R4">#REF!</definedName>
    <definedName name="꽃아그배R6">#REF!</definedName>
    <definedName name="꽃아그배R8">#REF!</definedName>
    <definedName name="꽝꽝0304">#REF!</definedName>
    <definedName name="꽝꽝0406">#REF!</definedName>
    <definedName name="꽝꽝0508">#REF!</definedName>
    <definedName name="꽝꽝0610">#REF!</definedName>
    <definedName name="꾸아러ㅣ남어">#REF!</definedName>
    <definedName name="끝">#REF!</definedName>
    <definedName name="끝머리">#REF!</definedName>
    <definedName name="ㄳ" localSheetId="15" hidden="1">{#N/A,#N/A,FALSE,"단축1";#N/A,#N/A,FALSE,"단축2";#N/A,#N/A,FALSE,"단축3";#N/A,#N/A,FALSE,"장축";#N/A,#N/A,FALSE,"4WD"}</definedName>
    <definedName name="ㄳ" localSheetId="18" hidden="1">{#N/A,#N/A,FALSE,"단축1";#N/A,#N/A,FALSE,"단축2";#N/A,#N/A,FALSE,"단축3";#N/A,#N/A,FALSE,"장축";#N/A,#N/A,FALSE,"4WD"}</definedName>
    <definedName name="ㄳ" localSheetId="19" hidden="1">{#N/A,#N/A,FALSE,"단축1";#N/A,#N/A,FALSE,"단축2";#N/A,#N/A,FALSE,"단축3";#N/A,#N/A,FALSE,"장축";#N/A,#N/A,FALSE,"4WD"}</definedName>
    <definedName name="ㄳ" localSheetId="20" hidden="1">{#N/A,#N/A,FALSE,"단축1";#N/A,#N/A,FALSE,"단축2";#N/A,#N/A,FALSE,"단축3";#N/A,#N/A,FALSE,"장축";#N/A,#N/A,FALSE,"4WD"}</definedName>
    <definedName name="ㄳ" localSheetId="21" hidden="1">{#N/A,#N/A,FALSE,"단축1";#N/A,#N/A,FALSE,"단축2";#N/A,#N/A,FALSE,"단축3";#N/A,#N/A,FALSE,"장축";#N/A,#N/A,FALSE,"4WD"}</definedName>
    <definedName name="ㄳ" localSheetId="22" hidden="1">{#N/A,#N/A,FALSE,"단축1";#N/A,#N/A,FALSE,"단축2";#N/A,#N/A,FALSE,"단축3";#N/A,#N/A,FALSE,"장축";#N/A,#N/A,FALSE,"4WD"}</definedName>
    <definedName name="ㄳ" localSheetId="23" hidden="1">{#N/A,#N/A,FALSE,"단축1";#N/A,#N/A,FALSE,"단축2";#N/A,#N/A,FALSE,"단축3";#N/A,#N/A,FALSE,"장축";#N/A,#N/A,FALSE,"4WD"}</definedName>
    <definedName name="ㄳ" localSheetId="24" hidden="1">{#N/A,#N/A,FALSE,"단축1";#N/A,#N/A,FALSE,"단축2";#N/A,#N/A,FALSE,"단축3";#N/A,#N/A,FALSE,"장축";#N/A,#N/A,FALSE,"4WD"}</definedName>
    <definedName name="ㄳ" localSheetId="13" hidden="1">{#N/A,#N/A,FALSE,"단축1";#N/A,#N/A,FALSE,"단축2";#N/A,#N/A,FALSE,"단축3";#N/A,#N/A,FALSE,"장축";#N/A,#N/A,FALSE,"4WD"}</definedName>
    <definedName name="ㄳ" localSheetId="17" hidden="1">{#N/A,#N/A,FALSE,"단축1";#N/A,#N/A,FALSE,"단축2";#N/A,#N/A,FALSE,"단축3";#N/A,#N/A,FALSE,"장축";#N/A,#N/A,FALSE,"4WD"}</definedName>
    <definedName name="ㄳ" localSheetId="16" hidden="1">{#N/A,#N/A,FALSE,"단축1";#N/A,#N/A,FALSE,"단축2";#N/A,#N/A,FALSE,"단축3";#N/A,#N/A,FALSE,"장축";#N/A,#N/A,FALSE,"4WD"}</definedName>
    <definedName name="ㄳ" hidden="1">{#N/A,#N/A,FALSE,"단축1";#N/A,#N/A,FALSE,"단축2";#N/A,#N/A,FALSE,"단축3";#N/A,#N/A,FALSE,"장축";#N/A,#N/A,FALSE,"4WD"}</definedName>
    <definedName name="ㄳㄳㄳㄳ" localSheetId="15" hidden="1">{"'용역비'!$A$4:$C$8"}</definedName>
    <definedName name="ㄳㄳㄳㄳ" localSheetId="11" hidden="1">{"'용역비'!$A$4:$C$8"}</definedName>
    <definedName name="ㄳㄳㄳㄳ" localSheetId="14" hidden="1">{"'용역비'!$A$4:$C$8"}</definedName>
    <definedName name="ㄳㄳㄳㄳ" localSheetId="18" hidden="1">{"'용역비'!$A$4:$C$8"}</definedName>
    <definedName name="ㄳㄳㄳㄳ" localSheetId="19" hidden="1">{"'용역비'!$A$4:$C$8"}</definedName>
    <definedName name="ㄳㄳㄳㄳ" localSheetId="20" hidden="1">{"'용역비'!$A$4:$C$8"}</definedName>
    <definedName name="ㄳㄳㄳㄳ" localSheetId="21" hidden="1">{"'용역비'!$A$4:$C$8"}</definedName>
    <definedName name="ㄳㄳㄳㄳ" localSheetId="22" hidden="1">{"'용역비'!$A$4:$C$8"}</definedName>
    <definedName name="ㄳㄳㄳㄳ" localSheetId="23" hidden="1">{"'용역비'!$A$4:$C$8"}</definedName>
    <definedName name="ㄳㄳㄳㄳ" localSheetId="24" hidden="1">{"'용역비'!$A$4:$C$8"}</definedName>
    <definedName name="ㄳㄳㄳㄳ" localSheetId="13" hidden="1">{"'용역비'!$A$4:$C$8"}</definedName>
    <definedName name="ㄳㄳㄳㄳ" localSheetId="17" hidden="1">{"'용역비'!$A$4:$C$8"}</definedName>
    <definedName name="ㄳㄳㄳㄳ" localSheetId="16" hidden="1">{"'용역비'!$A$4:$C$8"}</definedName>
    <definedName name="ㄳㄳㄳㄳ" hidden="1">{"'용역비'!$A$4:$C$8"}</definedName>
    <definedName name="ㄴ">#REF!</definedName>
    <definedName name="ㄴ.">#REF!</definedName>
    <definedName name="ㄴㄱㄹ" localSheetId="11" hidden="1">#REF!</definedName>
    <definedName name="ㄴㄱㄹ" hidden="1">#REF!</definedName>
    <definedName name="ㄴㄴ" localSheetId="15" hidden="1">{"'용역비'!$A$4:$C$8"}</definedName>
    <definedName name="ㄴㄴ" localSheetId="11" hidden="1">{"'용역비'!$A$4:$C$8"}</definedName>
    <definedName name="ㄴㄴ" localSheetId="14" hidden="1">{"'용역비'!$A$4:$C$8"}</definedName>
    <definedName name="ㄴㄴ" localSheetId="18" hidden="1">{"'용역비'!$A$4:$C$8"}</definedName>
    <definedName name="ㄴㄴ" localSheetId="19" hidden="1">{"'용역비'!$A$4:$C$8"}</definedName>
    <definedName name="ㄴㄴ" localSheetId="20" hidden="1">{"'용역비'!$A$4:$C$8"}</definedName>
    <definedName name="ㄴㄴ" localSheetId="21" hidden="1">{"'용역비'!$A$4:$C$8"}</definedName>
    <definedName name="ㄴㄴ" localSheetId="22" hidden="1">{"'용역비'!$A$4:$C$8"}</definedName>
    <definedName name="ㄴㄴ" localSheetId="23" hidden="1">{"'용역비'!$A$4:$C$8"}</definedName>
    <definedName name="ㄴㄴ" localSheetId="24" hidden="1">{"'용역비'!$A$4:$C$8"}</definedName>
    <definedName name="ㄴㄴ" localSheetId="13">[16]I一般比!#REF!</definedName>
    <definedName name="ㄴㄴ" localSheetId="17" hidden="1">{"'용역비'!$A$4:$C$8"}</definedName>
    <definedName name="ㄴㄴ" localSheetId="16" hidden="1">{"'용역비'!$A$4:$C$8"}</definedName>
    <definedName name="ㄴㄴ" hidden="1">{"'용역비'!$A$4:$C$8"}</definedName>
    <definedName name="ㄴㄴㄴ" localSheetId="15" hidden="1">{#N/A,#N/A,FALSE,"명세표"}</definedName>
    <definedName name="ㄴㄴㄴ" localSheetId="11" hidden="1">{#N/A,#N/A,FALSE,"명세표"}</definedName>
    <definedName name="ㄴㄴㄴ" localSheetId="14" hidden="1">{#N/A,#N/A,FALSE,"명세표"}</definedName>
    <definedName name="ㄴㄴㄴ" localSheetId="18" hidden="1">{#N/A,#N/A,FALSE,"명세표"}</definedName>
    <definedName name="ㄴㄴㄴ" localSheetId="19" hidden="1">{#N/A,#N/A,FALSE,"명세표"}</definedName>
    <definedName name="ㄴㄴㄴ" localSheetId="20" hidden="1">{#N/A,#N/A,FALSE,"명세표"}</definedName>
    <definedName name="ㄴㄴㄴ" localSheetId="21" hidden="1">{#N/A,#N/A,FALSE,"명세표"}</definedName>
    <definedName name="ㄴㄴㄴ" localSheetId="22" hidden="1">{#N/A,#N/A,FALSE,"명세표"}</definedName>
    <definedName name="ㄴㄴㄴ" localSheetId="23" hidden="1">{#N/A,#N/A,FALSE,"명세표"}</definedName>
    <definedName name="ㄴㄴㄴ" localSheetId="24" hidden="1">{#N/A,#N/A,FALSE,"명세표"}</definedName>
    <definedName name="ㄴㄴㄴ" localSheetId="13" hidden="1">{#N/A,#N/A,FALSE,"명세표"}</definedName>
    <definedName name="ㄴㄴㄴ" localSheetId="17" hidden="1">{#N/A,#N/A,FALSE,"명세표"}</definedName>
    <definedName name="ㄴㄴㄴ" localSheetId="16" hidden="1">{#N/A,#N/A,FALSE,"명세표"}</definedName>
    <definedName name="ㄴㄴㄴ" hidden="1">{#N/A,#N/A,FALSE,"명세표"}</definedName>
    <definedName name="ㄴㄴㄴㄴ" localSheetId="15" hidden="1">#REF!</definedName>
    <definedName name="ㄴㄴㄴㄴ" localSheetId="11" hidden="1">#REF!</definedName>
    <definedName name="ㄴㄴㄴㄴ" localSheetId="14" hidden="1">#REF!</definedName>
    <definedName name="ㄴㄴㄴㄴ" localSheetId="18" hidden="1">#REF!</definedName>
    <definedName name="ㄴㄴㄴㄴ" localSheetId="19" hidden="1">#REF!</definedName>
    <definedName name="ㄴㄴㄴㄴ" localSheetId="20" hidden="1">#REF!</definedName>
    <definedName name="ㄴㄴㄴㄴ" localSheetId="21" hidden="1">#REF!</definedName>
    <definedName name="ㄴㄴㄴㄴ" localSheetId="22" hidden="1">#REF!</definedName>
    <definedName name="ㄴㄴㄴㄴ" localSheetId="23" hidden="1">#REF!</definedName>
    <definedName name="ㄴㄴㄴㄴ" localSheetId="24" hidden="1">#REF!</definedName>
    <definedName name="ㄴㄴㄴㄴ" localSheetId="13" hidden="1">#REF!</definedName>
    <definedName name="ㄴㄴㄴㄴ" localSheetId="17" hidden="1">#REF!</definedName>
    <definedName name="ㄴㄴㄴㄴ" localSheetId="16" hidden="1">#REF!</definedName>
    <definedName name="ㄴㄴㄴㄴ" hidden="1">#REF!</definedName>
    <definedName name="ㄴㄴㄴㄴㄴ" localSheetId="15" hidden="1">#REF!</definedName>
    <definedName name="ㄴㄴㄴㄴㄴ" localSheetId="11" hidden="1">#REF!</definedName>
    <definedName name="ㄴㄴㄴㄴㄴ" localSheetId="14" hidden="1">#REF!</definedName>
    <definedName name="ㄴㄴㄴㄴㄴ" localSheetId="24" hidden="1">#REF!</definedName>
    <definedName name="ㄴㄴㄴㄴㄴ" localSheetId="17" hidden="1">#REF!</definedName>
    <definedName name="ㄴㄴㄴㄴㄴ" localSheetId="16" hidden="1">#REF!</definedName>
    <definedName name="ㄴㄴㄴㄴㄴ" hidden="1">#REF!</definedName>
    <definedName name="ㄴㄴㄹㄴㅇㄹ">#REF!</definedName>
    <definedName name="ㄴㄷㄷㄷ">#REF!</definedName>
    <definedName name="ㄴㄷㅇ">#REF!</definedName>
    <definedName name="ㄴ댜러ㅏ니아ㅣㅋ" localSheetId="13">'[30]#REF'!#REF!</definedName>
    <definedName name="ㄴ댜러ㅏ니아ㅣㅋ">'[37]#REF'!#REF!</definedName>
    <definedName name="ㄴㄹ" localSheetId="13">#REF!</definedName>
    <definedName name="ㄴㄹ">#REF!</definedName>
    <definedName name="ㄴㄹㄴㄹ"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ㄴㅇ" localSheetId="13">#REF!</definedName>
    <definedName name="ㄴㄹㄴㄹㄴㅇ">#REF!</definedName>
    <definedName name="ㄴㄹㅇㄹ" localSheetId="13">#REF!</definedName>
    <definedName name="ㄴㄹㅇㄹ">#REF!</definedName>
    <definedName name="ㄴ러ㅏ" localSheetId="13">#REF!</definedName>
    <definedName name="ㄴ러ㅏ">#REF!</definedName>
    <definedName name="ㄴㅀㅇㄹ">#REF!</definedName>
    <definedName name="ㄴㅁ" localSheetId="11" hidden="1">#REF!</definedName>
    <definedName name="ㄴㅁ" hidden="1">#REF!</definedName>
    <definedName name="ㄴㅁ2ㅇ1ㄴㅇ156ㄴㅁ">#REF!</definedName>
    <definedName name="ㄴㅁㄹㅈㄹ" localSheetId="17" hidden="1">#REF!</definedName>
    <definedName name="ㄴㅁㄹㅈㄹ" hidden="1">#REF!</definedName>
    <definedName name="ㄴㅁㅇ">#REF!</definedName>
    <definedName name="ㄴㅁㅇㅁㄴ" localSheetId="11" hidden="1">#REF!</definedName>
    <definedName name="ㄴㅁㅇㅁㄴ" hidden="1">#REF!</definedName>
    <definedName name="ㄴㅁㅇㅎㅇ롱로" localSheetId="17" hidden="1">#REF!</definedName>
    <definedName name="ㄴㅁㅇㅎㅇ롱로" hidden="1">#REF!</definedName>
    <definedName name="ㄴㅇ" localSheetId="15" hidden="1">{#N/A,#N/A,FALSE,"명세표"}</definedName>
    <definedName name="ㄴㅇ" localSheetId="11" hidden="1">{#N/A,#N/A,FALSE,"명세표"}</definedName>
    <definedName name="ㄴㅇ" localSheetId="14" hidden="1">{#N/A,#N/A,FALSE,"명세표"}</definedName>
    <definedName name="ㄴㅇ" localSheetId="18" hidden="1">{#N/A,#N/A,FALSE,"명세표"}</definedName>
    <definedName name="ㄴㅇ" localSheetId="19" hidden="1">{#N/A,#N/A,FALSE,"명세표"}</definedName>
    <definedName name="ㄴㅇ" localSheetId="20" hidden="1">{#N/A,#N/A,FALSE,"명세표"}</definedName>
    <definedName name="ㄴㅇ" localSheetId="21" hidden="1">{#N/A,#N/A,FALSE,"명세표"}</definedName>
    <definedName name="ㄴㅇ" localSheetId="22" hidden="1">{#N/A,#N/A,FALSE,"명세표"}</definedName>
    <definedName name="ㄴㅇ" localSheetId="23" hidden="1">{#N/A,#N/A,FALSE,"명세표"}</definedName>
    <definedName name="ㄴㅇ" localSheetId="24" hidden="1">{#N/A,#N/A,FALSE,"명세표"}</definedName>
    <definedName name="ㄴㅇ" localSheetId="13" hidden="1">{#N/A,#N/A,FALSE,"명세표"}</definedName>
    <definedName name="ㄴㅇ" localSheetId="17" hidden="1">{#N/A,#N/A,FALSE,"명세표"}</definedName>
    <definedName name="ㄴㅇ" localSheetId="16" hidden="1">{#N/A,#N/A,FALSE,"명세표"}</definedName>
    <definedName name="ㄴㅇ" hidden="1">{#N/A,#N/A,FALSE,"명세표"}</definedName>
    <definedName name="ㄴㅇㄴㅇㄴㅇ" localSheetId="15" hidden="1">#REF!</definedName>
    <definedName name="ㄴㅇㄴㅇㄴㅇ" localSheetId="18" hidden="1">#REF!</definedName>
    <definedName name="ㄴㅇㄴㅇㄴㅇ" localSheetId="19" hidden="1">#REF!</definedName>
    <definedName name="ㄴㅇㄴㅇㄴㅇ" localSheetId="20" hidden="1">#REF!</definedName>
    <definedName name="ㄴㅇㄴㅇㄴㅇ" localSheetId="21" hidden="1">#REF!</definedName>
    <definedName name="ㄴㅇㄴㅇㄴㅇ" localSheetId="22" hidden="1">#REF!</definedName>
    <definedName name="ㄴㅇㄴㅇㄴㅇ" localSheetId="23" hidden="1">#REF!</definedName>
    <definedName name="ㄴㅇㄴㅇㄴㅇ" localSheetId="24" hidden="1">#REF!</definedName>
    <definedName name="ㄴㅇㄴㅇㄴㅇ" localSheetId="13" hidden="1">#REF!</definedName>
    <definedName name="ㄴㅇㄴㅇㄴㅇ" localSheetId="17" hidden="1">#REF!</definedName>
    <definedName name="ㄴㅇㄴㅇㄴㅇ" hidden="1">#REF!</definedName>
    <definedName name="ㄴㅇㄴㅇㅀㄹㅇㅎㅇㅀㅎ" localSheetId="15" hidden="1">{#N/A,#N/A,FALSE,"단축1";#N/A,#N/A,FALSE,"단축2";#N/A,#N/A,FALSE,"단축3";#N/A,#N/A,FALSE,"장축";#N/A,#N/A,FALSE,"4WD"}</definedName>
    <definedName name="ㄴㅇㄴㅇㅀㄹㅇㅎㅇㅀㅎ" localSheetId="18" hidden="1">{#N/A,#N/A,FALSE,"단축1";#N/A,#N/A,FALSE,"단축2";#N/A,#N/A,FALSE,"단축3";#N/A,#N/A,FALSE,"장축";#N/A,#N/A,FALSE,"4WD"}</definedName>
    <definedName name="ㄴㅇㄴㅇㅀㄹㅇㅎㅇㅀㅎ" localSheetId="19" hidden="1">{#N/A,#N/A,FALSE,"단축1";#N/A,#N/A,FALSE,"단축2";#N/A,#N/A,FALSE,"단축3";#N/A,#N/A,FALSE,"장축";#N/A,#N/A,FALSE,"4WD"}</definedName>
    <definedName name="ㄴㅇㄴㅇㅀㄹㅇㅎㅇㅀㅎ" localSheetId="20" hidden="1">{#N/A,#N/A,FALSE,"단축1";#N/A,#N/A,FALSE,"단축2";#N/A,#N/A,FALSE,"단축3";#N/A,#N/A,FALSE,"장축";#N/A,#N/A,FALSE,"4WD"}</definedName>
    <definedName name="ㄴㅇㄴㅇㅀㄹㅇㅎㅇㅀㅎ" localSheetId="21" hidden="1">{#N/A,#N/A,FALSE,"단축1";#N/A,#N/A,FALSE,"단축2";#N/A,#N/A,FALSE,"단축3";#N/A,#N/A,FALSE,"장축";#N/A,#N/A,FALSE,"4WD"}</definedName>
    <definedName name="ㄴㅇㄴㅇㅀㄹㅇㅎㅇㅀㅎ" localSheetId="22" hidden="1">{#N/A,#N/A,FALSE,"단축1";#N/A,#N/A,FALSE,"단축2";#N/A,#N/A,FALSE,"단축3";#N/A,#N/A,FALSE,"장축";#N/A,#N/A,FALSE,"4WD"}</definedName>
    <definedName name="ㄴㅇㄴㅇㅀㄹㅇㅎㅇㅀㅎ" localSheetId="23" hidden="1">{#N/A,#N/A,FALSE,"단축1";#N/A,#N/A,FALSE,"단축2";#N/A,#N/A,FALSE,"단축3";#N/A,#N/A,FALSE,"장축";#N/A,#N/A,FALSE,"4WD"}</definedName>
    <definedName name="ㄴㅇㄴㅇㅀㄹㅇㅎㅇㅀㅎ" localSheetId="24" hidden="1">{#N/A,#N/A,FALSE,"단축1";#N/A,#N/A,FALSE,"단축2";#N/A,#N/A,FALSE,"단축3";#N/A,#N/A,FALSE,"장축";#N/A,#N/A,FALSE,"4WD"}</definedName>
    <definedName name="ㄴㅇㄴㅇㅀㄹㅇㅎㅇㅀㅎ" localSheetId="13" hidden="1">{#N/A,#N/A,FALSE,"단축1";#N/A,#N/A,FALSE,"단축2";#N/A,#N/A,FALSE,"단축3";#N/A,#N/A,FALSE,"장축";#N/A,#N/A,FALSE,"4WD"}</definedName>
    <definedName name="ㄴㅇㄴㅇㅀㄹㅇㅎㅇㅀㅎ" localSheetId="17" hidden="1">{#N/A,#N/A,FALSE,"단축1";#N/A,#N/A,FALSE,"단축2";#N/A,#N/A,FALSE,"단축3";#N/A,#N/A,FALSE,"장축";#N/A,#N/A,FALSE,"4WD"}</definedName>
    <definedName name="ㄴㅇㄴㅇㅀㄹㅇㅎㅇㅀㅎ" localSheetId="16" hidden="1">{#N/A,#N/A,FALSE,"단축1";#N/A,#N/A,FALSE,"단축2";#N/A,#N/A,FALSE,"단축3";#N/A,#N/A,FALSE,"장축";#N/A,#N/A,FALSE,"4WD"}</definedName>
    <definedName name="ㄴㅇㄴㅇㅀㄹㅇㅎㅇㅀㅎ" hidden="1">{#N/A,#N/A,FALSE,"단축1";#N/A,#N/A,FALSE,"단축2";#N/A,#N/A,FALSE,"단축3";#N/A,#N/A,FALSE,"장축";#N/A,#N/A,FALSE,"4WD"}</definedName>
    <definedName name="ㄴㅇㄹ" localSheetId="11" hidden="1">#REF!</definedName>
    <definedName name="ㄴㅇㄹ" localSheetId="18" hidden="1">#REF!</definedName>
    <definedName name="ㄴㅇㄹ" localSheetId="19" hidden="1">#REF!</definedName>
    <definedName name="ㄴㅇㄹ" localSheetId="20" hidden="1">#REF!</definedName>
    <definedName name="ㄴㅇㄹ" localSheetId="21" hidden="1">#REF!</definedName>
    <definedName name="ㄴㅇㄹ" localSheetId="22" hidden="1">#REF!</definedName>
    <definedName name="ㄴㅇㄹ" localSheetId="23" hidden="1">#REF!</definedName>
    <definedName name="ㄴㅇㄹ" localSheetId="24" hidden="1">#REF!</definedName>
    <definedName name="ㄴㅇㄹ">#REF!</definedName>
    <definedName name="ㄴㅇㄹㄴ">#N/A</definedName>
    <definedName name="ㄴㅇㄹㄴㄹㅇㄴㄹ" localSheetId="13">#REF!</definedName>
    <definedName name="ㄴㅇㄹㄴㄹㅇㄴㄹ">#REF!</definedName>
    <definedName name="ㄴㅇㄹㄴㅁㅇㄹㅇㅁㄴㄹㅇㅁㄴㄻㄴㅇㄹ" localSheetId="13">#REF!</definedName>
    <definedName name="ㄴㅇㄹㄴㅁㅇㄹㅇㅁㄴㄹㅇㅁㄴㄻㄴㅇㄹ">#REF!</definedName>
    <definedName name="ㄴㅇㄹㄴㅇ" localSheetId="13">'[16]N賃率-職'!#REF!</definedName>
    <definedName name="ㄴㅇㄹㄴㅇ">'[17]N賃率-職'!#REF!</definedName>
    <definedName name="ㄴㅇㄹㄴㅇㄹ" localSheetId="13">'[63]PRC-TV (0)'!#REF!</definedName>
    <definedName name="ㄴㅇㄹㄴㅇㄹ">'[63]PRC-TV (0)'!#REF!</definedName>
    <definedName name="ㄴㅇㄹㄶ" localSheetId="13">#REF!</definedName>
    <definedName name="ㄴㅇㄹㄶ">#REF!</definedName>
    <definedName name="ㄴㅇㄹㅇㄴ" localSheetId="15" hidden="1">#REF!</definedName>
    <definedName name="ㄴㅇㄹㅇㄴ" localSheetId="11" hidden="1">#REF!</definedName>
    <definedName name="ㄴㅇㄹㅇㄴ" localSheetId="14" hidden="1">#REF!</definedName>
    <definedName name="ㄴㅇㄹㅇㄴ" localSheetId="24" hidden="1">#REF!</definedName>
    <definedName name="ㄴㅇㄹㅇㄴ" localSheetId="17" hidden="1">#REF!</definedName>
    <definedName name="ㄴㅇㄹㅇㄴ" localSheetId="16" hidden="1">#REF!</definedName>
    <definedName name="ㄴㅇㄹㅇㄴ" hidden="1">#REF!</definedName>
    <definedName name="ㄴㅇㄹㅇㄴㄹㅇㄴㄹ" localSheetId="15" hidden="1">{"'용역비'!$A$4:$C$8"}</definedName>
    <definedName name="ㄴㅇㄹㅇㄴㄹㅇㄴㄹ" localSheetId="11" hidden="1">{"'용역비'!$A$4:$C$8"}</definedName>
    <definedName name="ㄴㅇㄹㅇㄴㄹㅇㄴㄹ" localSheetId="14" hidden="1">{"'용역비'!$A$4:$C$8"}</definedName>
    <definedName name="ㄴㅇㄹㅇㄴㄹㅇㄴㄹ" localSheetId="18" hidden="1">{"'용역비'!$A$4:$C$8"}</definedName>
    <definedName name="ㄴㅇㄹㅇㄴㄹㅇㄴㄹ" localSheetId="19" hidden="1">{"'용역비'!$A$4:$C$8"}</definedName>
    <definedName name="ㄴㅇㄹㅇㄴㄹㅇㄴㄹ" localSheetId="20" hidden="1">{"'용역비'!$A$4:$C$8"}</definedName>
    <definedName name="ㄴㅇㄹㅇㄴㄹㅇㄴㄹ" localSheetId="21" hidden="1">{"'용역비'!$A$4:$C$8"}</definedName>
    <definedName name="ㄴㅇㄹㅇㄴㄹㅇㄴㄹ" localSheetId="22" hidden="1">{"'용역비'!$A$4:$C$8"}</definedName>
    <definedName name="ㄴㅇㄹㅇㄴㄹㅇㄴㄹ" localSheetId="23" hidden="1">{"'용역비'!$A$4:$C$8"}</definedName>
    <definedName name="ㄴㅇㄹㅇㄴㄹㅇㄴㄹ" localSheetId="24" hidden="1">{"'용역비'!$A$4:$C$8"}</definedName>
    <definedName name="ㄴㅇㄹㅇㄴㄹㅇㄴㄹ" localSheetId="13" hidden="1">{"'용역비'!$A$4:$C$8"}</definedName>
    <definedName name="ㄴㅇㄹㅇㄴㄹㅇㄴㄹ" localSheetId="17" hidden="1">{"'용역비'!$A$4:$C$8"}</definedName>
    <definedName name="ㄴㅇㄹㅇㄴㄹㅇㄴㄹ" localSheetId="16" hidden="1">{"'용역비'!$A$4:$C$8"}</definedName>
    <definedName name="ㄴㅇㄹㅇㄴㄹㅇㄴㄹ" hidden="1">{"'용역비'!$A$4:$C$8"}</definedName>
    <definedName name="ㄴㅇㄺㄷ">#REF!</definedName>
    <definedName name="ㄴㅇㄻ">#REF!</definedName>
    <definedName name="ㄴㅇㄻㄴㄹ" localSheetId="17" hidden="1">#REF!</definedName>
    <definedName name="ㄴㅇㄻㄴㄹ" hidden="1">#REF!</definedName>
    <definedName name="ㄴㅇㄻㄴㅇㄹ" localSheetId="15" hidden="1">{"'용역비'!$A$4:$C$8"}</definedName>
    <definedName name="ㄴㅇㄻㄴㅇㄹ" localSheetId="11" hidden="1">{"'용역비'!$A$4:$C$8"}</definedName>
    <definedName name="ㄴㅇㄻㄴㅇㄹ" localSheetId="14" hidden="1">{"'용역비'!$A$4:$C$8"}</definedName>
    <definedName name="ㄴㅇㄻㄴㅇㄹ" localSheetId="18" hidden="1">{"'용역비'!$A$4:$C$8"}</definedName>
    <definedName name="ㄴㅇㄻㄴㅇㄹ" localSheetId="19" hidden="1">{"'용역비'!$A$4:$C$8"}</definedName>
    <definedName name="ㄴㅇㄻㄴㅇㄹ" localSheetId="20" hidden="1">{"'용역비'!$A$4:$C$8"}</definedName>
    <definedName name="ㄴㅇㄻㄴㅇㄹ" localSheetId="21" hidden="1">{"'용역비'!$A$4:$C$8"}</definedName>
    <definedName name="ㄴㅇㄻㄴㅇㄹ" localSheetId="22" hidden="1">{"'용역비'!$A$4:$C$8"}</definedName>
    <definedName name="ㄴㅇㄻㄴㅇㄹ" localSheetId="23" hidden="1">{"'용역비'!$A$4:$C$8"}</definedName>
    <definedName name="ㄴㅇㄻㄴㅇㄹ" localSheetId="24" hidden="1">{"'용역비'!$A$4:$C$8"}</definedName>
    <definedName name="ㄴㅇㄻㄴㅇㄹ" localSheetId="13" hidden="1">{"'용역비'!$A$4:$C$8"}</definedName>
    <definedName name="ㄴㅇㄻㄴㅇㄹ" localSheetId="17" hidden="1">{"'용역비'!$A$4:$C$8"}</definedName>
    <definedName name="ㄴㅇㄻㄴㅇㄹ" localSheetId="16" hidden="1">{"'용역비'!$A$4:$C$8"}</definedName>
    <definedName name="ㄴㅇㄻㄴㅇㄹ" hidden="1">{"'용역비'!$A$4:$C$8"}</definedName>
    <definedName name="ㄴㅇㄻㄴㅇㄹㅇㅁㄴㄻㅇㄴ">'[42]#REF!'!#REF!</definedName>
    <definedName name="ㄴㅇㅀㄴㅇㅀ" localSheetId="15" hidden="1">#REF!</definedName>
    <definedName name="ㄴㅇㅀㄴㅇㅀ" localSheetId="11" hidden="1">#REF!</definedName>
    <definedName name="ㄴㅇㅀㄴㅇㅀ" localSheetId="14" hidden="1">#REF!</definedName>
    <definedName name="ㄴㅇㅀㄴㅇㅀ" localSheetId="18" hidden="1">#REF!</definedName>
    <definedName name="ㄴㅇㅀㄴㅇㅀ" localSheetId="19" hidden="1">#REF!</definedName>
    <definedName name="ㄴㅇㅀㄴㅇㅀ" localSheetId="20" hidden="1">#REF!</definedName>
    <definedName name="ㄴㅇㅀㄴㅇㅀ" localSheetId="21" hidden="1">#REF!</definedName>
    <definedName name="ㄴㅇㅀㄴㅇㅀ" localSheetId="22" hidden="1">#REF!</definedName>
    <definedName name="ㄴㅇㅀㄴㅇㅀ" localSheetId="23" hidden="1">#REF!</definedName>
    <definedName name="ㄴㅇㅀㄴㅇㅀ" localSheetId="24" hidden="1">#REF!</definedName>
    <definedName name="ㄴㅇㅀㄴㅇㅀ" localSheetId="13" hidden="1">#REF!</definedName>
    <definedName name="ㄴㅇㅀㄴㅇㅀ" localSheetId="17" hidden="1">#REF!</definedName>
    <definedName name="ㄴㅇㅀㄴㅇㅀ" localSheetId="16" hidden="1">#REF!</definedName>
    <definedName name="ㄴㅇㅀㄴㅇㅀ" hidden="1">#REF!</definedName>
    <definedName name="ㄴㅇㅁ">#REF!</definedName>
    <definedName name="ㄴㅇㅁㄹㄴㅇㄹ" localSheetId="13">[16]I一般比!#REF!</definedName>
    <definedName name="ㄴㅇㅁㄹㄴㅇㄹ">[17]I一般比!#REF!</definedName>
    <definedName name="ㄴㅇㅁㄹㅇㄴㄹ">'[42]#REF!'!#REF!</definedName>
    <definedName name="ㄴㅇㅁㄹㅇㄴㄻㅇㄴ">'[42]#REF!'!#REF!</definedName>
    <definedName name="ㄴㅇㅁㅇ" localSheetId="13">#REF!</definedName>
    <definedName name="ㄴㅇㅁㅇ">#REF!</definedName>
    <definedName name="ㄴㅇㅎㄴㄹㅇ" localSheetId="15" hidden="1">#REF!</definedName>
    <definedName name="ㄴㅇㅎㄴㄹㅇ" localSheetId="11" hidden="1">#REF!</definedName>
    <definedName name="ㄴㅇㅎㄴㄹㅇ" localSheetId="14" hidden="1">#REF!</definedName>
    <definedName name="ㄴㅇㅎㄴㄹㅇ" localSheetId="24" hidden="1">#REF!</definedName>
    <definedName name="ㄴㅇㅎㄴㄹㅇ" localSheetId="17" hidden="1">#REF!</definedName>
    <definedName name="ㄴㅇㅎㄴㄹㅇ" localSheetId="16" hidden="1">#REF!</definedName>
    <definedName name="ㄴㅇㅎㄴㄹㅇ" hidden="1">#REF!</definedName>
    <definedName name="ㄴㅇㅎㄴㅇ" localSheetId="15" hidden="1">#REF!</definedName>
    <definedName name="ㄴㅇㅎㄴㅇ" localSheetId="11" hidden="1">#REF!</definedName>
    <definedName name="ㄴㅇㅎㄴㅇ" localSheetId="14" hidden="1">#REF!</definedName>
    <definedName name="ㄴㅇㅎㄴㅇ" localSheetId="24" hidden="1">#REF!</definedName>
    <definedName name="ㄴㅇㅎㄴㅇ" localSheetId="17" hidden="1">#REF!</definedName>
    <definedName name="ㄴㅇㅎㄴㅇ" localSheetId="16" hidden="1">#REF!</definedName>
    <definedName name="ㄴㅇㅎㄴㅇ" hidden="1">#REF!</definedName>
    <definedName name="ㄴ아러">#REF!</definedName>
    <definedName name="ㄴ어" localSheetId="13">'[30]#REF'!#REF!</definedName>
    <definedName name="ㄴ어">'[37]#REF'!#REF!</definedName>
    <definedName name="ㄴ어ㅏㅑ" localSheetId="13">#REF!</definedName>
    <definedName name="ㄴ어ㅏㅑ">#REF!</definedName>
    <definedName name="ㄴ이라ㅓ" localSheetId="13">#REF!</definedName>
    <definedName name="ㄴ이라ㅓ">#REF!</definedName>
    <definedName name="ㄴ이ㅏ매" localSheetId="13">'[30]#REF'!#REF!</definedName>
    <definedName name="ㄴ이ㅏ매">'[37]#REF'!#REF!</definedName>
    <definedName name="ㄴㅋ" localSheetId="15" hidden="1">{#N/A,#N/A,FALSE,"명세표"}</definedName>
    <definedName name="ㄴㅋ" localSheetId="11" hidden="1">{#N/A,#N/A,FALSE,"명세표"}</definedName>
    <definedName name="ㄴㅋ" localSheetId="14" hidden="1">{#N/A,#N/A,FALSE,"명세표"}</definedName>
    <definedName name="ㄴㅋ" localSheetId="18" hidden="1">{#N/A,#N/A,FALSE,"명세표"}</definedName>
    <definedName name="ㄴㅋ" localSheetId="19" hidden="1">{#N/A,#N/A,FALSE,"명세표"}</definedName>
    <definedName name="ㄴㅋ" localSheetId="20" hidden="1">{#N/A,#N/A,FALSE,"명세표"}</definedName>
    <definedName name="ㄴㅋ" localSheetId="21" hidden="1">{#N/A,#N/A,FALSE,"명세표"}</definedName>
    <definedName name="ㄴㅋ" localSheetId="22" hidden="1">{#N/A,#N/A,FALSE,"명세표"}</definedName>
    <definedName name="ㄴㅋ" localSheetId="23" hidden="1">{#N/A,#N/A,FALSE,"명세표"}</definedName>
    <definedName name="ㄴㅋ" localSheetId="24" hidden="1">{#N/A,#N/A,FALSE,"명세표"}</definedName>
    <definedName name="ㄴㅋ" localSheetId="13" hidden="1">{#N/A,#N/A,FALSE,"명세표"}</definedName>
    <definedName name="ㄴㅋ" localSheetId="17" hidden="1">{#N/A,#N/A,FALSE,"명세표"}</definedName>
    <definedName name="ㄴㅋ" localSheetId="16" hidden="1">{#N/A,#N/A,FALSE,"명세표"}</definedName>
    <definedName name="ㄴㅋ" hidden="1">{#N/A,#N/A,FALSE,"명세표"}</definedName>
    <definedName name="ㄴㅌ" localSheetId="15" hidden="1">#REF!</definedName>
    <definedName name="ㄴㅌ" localSheetId="18" hidden="1">#REF!</definedName>
    <definedName name="ㄴㅌ" localSheetId="19" hidden="1">#REF!</definedName>
    <definedName name="ㄴㅌ" localSheetId="20" hidden="1">#REF!</definedName>
    <definedName name="ㄴㅌ" localSheetId="21" hidden="1">#REF!</definedName>
    <definedName name="ㄴㅌ" localSheetId="22" hidden="1">#REF!</definedName>
    <definedName name="ㄴㅌ" localSheetId="23" hidden="1">#REF!</definedName>
    <definedName name="ㄴㅌ" localSheetId="24" hidden="1">#REF!</definedName>
    <definedName name="ㄴㅌ" localSheetId="13" hidden="1">#REF!</definedName>
    <definedName name="ㄴㅌ" localSheetId="17" hidden="1">#REF!</definedName>
    <definedName name="ㄴㅌ" hidden="1">#REF!</definedName>
    <definedName name="ㄴㅌㄴㅌ" localSheetId="15" hidden="1">{#N/A,#N/A,FALSE,"CCTV"}</definedName>
    <definedName name="ㄴㅌㄴㅌ" localSheetId="18" hidden="1">{#N/A,#N/A,FALSE,"CCTV"}</definedName>
    <definedName name="ㄴㅌㄴㅌ" localSheetId="19" hidden="1">{#N/A,#N/A,FALSE,"CCTV"}</definedName>
    <definedName name="ㄴㅌㄴㅌ" localSheetId="20" hidden="1">{#N/A,#N/A,FALSE,"CCTV"}</definedName>
    <definedName name="ㄴㅌㄴㅌ" localSheetId="21" hidden="1">{#N/A,#N/A,FALSE,"CCTV"}</definedName>
    <definedName name="ㄴㅌㄴㅌ" localSheetId="22" hidden="1">{#N/A,#N/A,FALSE,"CCTV"}</definedName>
    <definedName name="ㄴㅌㄴㅌ" localSheetId="23" hidden="1">{#N/A,#N/A,FALSE,"CCTV"}</definedName>
    <definedName name="ㄴㅌㄴㅌ" localSheetId="24" hidden="1">{#N/A,#N/A,FALSE,"CCTV"}</definedName>
    <definedName name="ㄴㅌㄴㅌ" localSheetId="13" hidden="1">{#N/A,#N/A,FALSE,"CCTV"}</definedName>
    <definedName name="ㄴㅌㄴㅌ" localSheetId="17" hidden="1">{#N/A,#N/A,FALSE,"CCTV"}</definedName>
    <definedName name="ㄴㅌㄴㅌ" localSheetId="16" hidden="1">{#N/A,#N/A,FALSE,"CCTV"}</definedName>
    <definedName name="ㄴㅌㄴㅌ" hidden="1">{#N/A,#N/A,FALSE,"CCTV"}</definedName>
    <definedName name="ㄴㅌㄴㅌㄴㅌㄴ" localSheetId="15" hidden="1">{#N/A,#N/A,FALSE,"ALM-ASISC"}</definedName>
    <definedName name="ㄴㅌㄴㅌㄴㅌㄴ" localSheetId="18" hidden="1">{#N/A,#N/A,FALSE,"ALM-ASISC"}</definedName>
    <definedName name="ㄴㅌㄴㅌㄴㅌㄴ" localSheetId="19" hidden="1">{#N/A,#N/A,FALSE,"ALM-ASISC"}</definedName>
    <definedName name="ㄴㅌㄴㅌㄴㅌㄴ" localSheetId="20" hidden="1">{#N/A,#N/A,FALSE,"ALM-ASISC"}</definedName>
    <definedName name="ㄴㅌㄴㅌㄴㅌㄴ" localSheetId="21" hidden="1">{#N/A,#N/A,FALSE,"ALM-ASISC"}</definedName>
    <definedName name="ㄴㅌㄴㅌㄴㅌㄴ" localSheetId="22" hidden="1">{#N/A,#N/A,FALSE,"ALM-ASISC"}</definedName>
    <definedName name="ㄴㅌㄴㅌㄴㅌㄴ" localSheetId="23" hidden="1">{#N/A,#N/A,FALSE,"ALM-ASISC"}</definedName>
    <definedName name="ㄴㅌㄴㅌㄴㅌㄴ" localSheetId="24" hidden="1">{#N/A,#N/A,FALSE,"ALM-ASISC"}</definedName>
    <definedName name="ㄴㅌㄴㅌㄴㅌㄴ" localSheetId="13" hidden="1">{#N/A,#N/A,FALSE,"ALM-ASISC"}</definedName>
    <definedName name="ㄴㅌㄴㅌㄴㅌㄴ" localSheetId="17" hidden="1">{#N/A,#N/A,FALSE,"ALM-ASISC"}</definedName>
    <definedName name="ㄴㅌㄴㅌㄴㅌㄴ" localSheetId="16" hidden="1">{#N/A,#N/A,FALSE,"ALM-ASISC"}</definedName>
    <definedName name="ㄴㅌㄴㅌㄴㅌㄴ" hidden="1">{#N/A,#N/A,FALSE,"ALM-ASISC"}</definedName>
    <definedName name="나"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주거공단완충녹지시설물공">#N/A</definedName>
    <definedName name="나나" localSheetId="15" hidden="1">{#N/A,#N/A,FALSE,"전력간선"}</definedName>
    <definedName name="나나" localSheetId="18" hidden="1">{#N/A,#N/A,FALSE,"전력간선"}</definedName>
    <definedName name="나나" localSheetId="19" hidden="1">{#N/A,#N/A,FALSE,"전력간선"}</definedName>
    <definedName name="나나" localSheetId="20" hidden="1">{#N/A,#N/A,FALSE,"전력간선"}</definedName>
    <definedName name="나나" localSheetId="21" hidden="1">{#N/A,#N/A,FALSE,"전력간선"}</definedName>
    <definedName name="나나" localSheetId="22" hidden="1">{#N/A,#N/A,FALSE,"전력간선"}</definedName>
    <definedName name="나나" localSheetId="23" hidden="1">{#N/A,#N/A,FALSE,"전력간선"}</definedName>
    <definedName name="나나" localSheetId="24" hidden="1">{#N/A,#N/A,FALSE,"전력간선"}</definedName>
    <definedName name="나나" localSheetId="13" hidden="1">{#N/A,#N/A,FALSE,"전력간선"}</definedName>
    <definedName name="나나" localSheetId="17" hidden="1">{#N/A,#N/A,FALSE,"전력간선"}</definedName>
    <definedName name="나나" localSheetId="16" hidden="1">{#N/A,#N/A,FALSE,"전력간선"}</definedName>
    <definedName name="나나" hidden="1">{#N/A,#N/A,FALSE,"전력간선"}</definedName>
    <definedName name="나난" localSheetId="15" hidden="1">{#N/A,#N/A,FALSE,"전력간선"}</definedName>
    <definedName name="나난" localSheetId="18" hidden="1">{#N/A,#N/A,FALSE,"전력간선"}</definedName>
    <definedName name="나난" localSheetId="19" hidden="1">{#N/A,#N/A,FALSE,"전력간선"}</definedName>
    <definedName name="나난" localSheetId="20" hidden="1">{#N/A,#N/A,FALSE,"전력간선"}</definedName>
    <definedName name="나난" localSheetId="21" hidden="1">{#N/A,#N/A,FALSE,"전력간선"}</definedName>
    <definedName name="나난" localSheetId="22" hidden="1">{#N/A,#N/A,FALSE,"전력간선"}</definedName>
    <definedName name="나난" localSheetId="23" hidden="1">{#N/A,#N/A,FALSE,"전력간선"}</definedName>
    <definedName name="나난" localSheetId="24" hidden="1">{#N/A,#N/A,FALSE,"전력간선"}</definedName>
    <definedName name="나난" localSheetId="13" hidden="1">{#N/A,#N/A,FALSE,"전력간선"}</definedName>
    <definedName name="나난" localSheetId="17" hidden="1">{#N/A,#N/A,FALSE,"전력간선"}</definedName>
    <definedName name="나난" localSheetId="16" hidden="1">{#N/A,#N/A,FALSE,"전력간선"}</definedName>
    <definedName name="나난" hidden="1">{#N/A,#N/A,FALSE,"전력간선"}</definedName>
    <definedName name="나너" localSheetId="15" hidden="1">{#N/A,#N/A,FALSE,"97년 투자계획 세부내역 "}</definedName>
    <definedName name="나너" localSheetId="18" hidden="1">{#N/A,#N/A,FALSE,"97년 투자계획 세부내역 "}</definedName>
    <definedName name="나너" localSheetId="19" hidden="1">{#N/A,#N/A,FALSE,"97년 투자계획 세부내역 "}</definedName>
    <definedName name="나너" localSheetId="20" hidden="1">{#N/A,#N/A,FALSE,"97년 투자계획 세부내역 "}</definedName>
    <definedName name="나너" localSheetId="21" hidden="1">{#N/A,#N/A,FALSE,"97년 투자계획 세부내역 "}</definedName>
    <definedName name="나너" localSheetId="22" hidden="1">{#N/A,#N/A,FALSE,"97년 투자계획 세부내역 "}</definedName>
    <definedName name="나너" localSheetId="23" hidden="1">{#N/A,#N/A,FALSE,"97년 투자계획 세부내역 "}</definedName>
    <definedName name="나너" localSheetId="24" hidden="1">{#N/A,#N/A,FALSE,"97년 투자계획 세부내역 "}</definedName>
    <definedName name="나너" localSheetId="13" hidden="1">{#N/A,#N/A,FALSE,"97년 투자계획 세부내역 "}</definedName>
    <definedName name="나너" localSheetId="17" hidden="1">{#N/A,#N/A,FALSE,"97년 투자계획 세부내역 "}</definedName>
    <definedName name="나너" localSheetId="16" hidden="1">{#N/A,#N/A,FALSE,"97년 투자계획 세부내역 "}</definedName>
    <definedName name="나너" hidden="1">{#N/A,#N/A,FALSE,"97년 투자계획 세부내역 "}</definedName>
    <definedName name="나ㅏㅓㄹ"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ㅓ리먀" localSheetId="13">'[30]#REF'!#REF!</definedName>
    <definedName name="나ㅓ리먀">'[37]#REF'!#REF!</definedName>
    <definedName name="나ㅣ러재ㅑ" localSheetId="13">#REF!</definedName>
    <definedName name="나ㅣ러재ㅑ">#REF!</definedName>
    <definedName name="낙상홍1004" localSheetId="13">#REF!</definedName>
    <definedName name="낙상홍1004">#REF!</definedName>
    <definedName name="낙상홍1506" localSheetId="13">#REF!</definedName>
    <definedName name="낙상홍1506">#REF!</definedName>
    <definedName name="낙상홍1808">#REF!</definedName>
    <definedName name="낙상홍2010">#REF!</definedName>
    <definedName name="낙상홍2515">#REF!</definedName>
    <definedName name="낙우송R10">#REF!</definedName>
    <definedName name="낙우송R12">#REF!</definedName>
    <definedName name="낙우송R5">#REF!</definedName>
    <definedName name="낙우송R6">#REF!</definedName>
    <definedName name="낙우송R8">#REF!</definedName>
    <definedName name="낙찰가">#N/A</definedName>
    <definedName name="날짜눈금">#N/A</definedName>
    <definedName name="날짜패턴" localSheetId="13">{1,1,2,2,3,3,4,4,5,5,6,6,7}</definedName>
    <definedName name="날짜패턴">{1,1,2,2,3,3,4,4,5,5,6,6,7}</definedName>
    <definedName name="남남" localSheetId="15" hidden="1">#REF!</definedName>
    <definedName name="남남" localSheetId="11" hidden="1">#REF!</definedName>
    <definedName name="남남" localSheetId="14" hidden="1">#REF!</definedName>
    <definedName name="남남" localSheetId="18" hidden="1">#REF!</definedName>
    <definedName name="남남" localSheetId="19" hidden="1">#REF!</definedName>
    <definedName name="남남" localSheetId="20" hidden="1">#REF!</definedName>
    <definedName name="남남" localSheetId="21" hidden="1">#REF!</definedName>
    <definedName name="남남" localSheetId="22" hidden="1">#REF!</definedName>
    <definedName name="남남" localSheetId="23" hidden="1">#REF!</definedName>
    <definedName name="남남" localSheetId="24" hidden="1">#REF!</definedName>
    <definedName name="남남" localSheetId="13" hidden="1">#REF!</definedName>
    <definedName name="남남" localSheetId="17" hidden="1">#REF!</definedName>
    <definedName name="남남" localSheetId="16" hidden="1">#REF!</definedName>
    <definedName name="남남" hidden="1">#REF!</definedName>
    <definedName name="남럼" localSheetId="13">'[30]#REF'!#REF!</definedName>
    <definedName name="남럼">'[37]#REF'!#REF!</definedName>
    <definedName name="남어" localSheetId="13">'[30]#REF'!#REF!</definedName>
    <definedName name="남어">'[37]#REF'!#REF!</definedName>
    <definedName name="남윤" localSheetId="15" hidden="1">{"'용역비'!$A$4:$C$8"}</definedName>
    <definedName name="남윤" localSheetId="11" hidden="1">{"'용역비'!$A$4:$C$8"}</definedName>
    <definedName name="남윤" localSheetId="14" hidden="1">{"'용역비'!$A$4:$C$8"}</definedName>
    <definedName name="남윤" localSheetId="18" hidden="1">{"'용역비'!$A$4:$C$8"}</definedName>
    <definedName name="남윤" localSheetId="19" hidden="1">{"'용역비'!$A$4:$C$8"}</definedName>
    <definedName name="남윤" localSheetId="20" hidden="1">{"'용역비'!$A$4:$C$8"}</definedName>
    <definedName name="남윤" localSheetId="21" hidden="1">{"'용역비'!$A$4:$C$8"}</definedName>
    <definedName name="남윤" localSheetId="22" hidden="1">{"'용역비'!$A$4:$C$8"}</definedName>
    <definedName name="남윤" localSheetId="23" hidden="1">{"'용역비'!$A$4:$C$8"}</definedName>
    <definedName name="남윤" localSheetId="24" hidden="1">{"'용역비'!$A$4:$C$8"}</definedName>
    <definedName name="남윤" localSheetId="13" hidden="1">{"'용역비'!$A$4:$C$8"}</definedName>
    <definedName name="남윤" localSheetId="17" hidden="1">{"'용역비'!$A$4:$C$8"}</definedName>
    <definedName name="남윤" localSheetId="16" hidden="1">{"'용역비'!$A$4:$C$8"}</definedName>
    <definedName name="남윤" hidden="1">{"'용역비'!$A$4:$C$8"}</definedName>
    <definedName name="내">#N/A</definedName>
    <definedName name="내선" localSheetId="13">#REF!</definedName>
    <definedName name="내선">#REF!</definedName>
    <definedName name="내역" localSheetId="15" hidden="1">#REF!</definedName>
    <definedName name="내역" localSheetId="11" hidden="1">#REF!</definedName>
    <definedName name="내역" localSheetId="14" hidden="1">#REF!</definedName>
    <definedName name="내역" localSheetId="24" hidden="1">#REF!</definedName>
    <definedName name="내역" localSheetId="17" hidden="1">#REF!</definedName>
    <definedName name="내역" localSheetId="16" hidden="1">#REF!</definedName>
    <definedName name="내역" hidden="1">#REF!</definedName>
    <definedName name="내역00년">#REF!</definedName>
    <definedName name="내역1">#REF!</definedName>
    <definedName name="내역서전기기계">#N/A</definedName>
    <definedName name="내장"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공" localSheetId="13">#REF!</definedName>
    <definedName name="내장공">#REF!</definedName>
    <definedName name="낵역4" localSheetId="13">#REF!</definedName>
    <definedName name="낵역4">#REF!</definedName>
    <definedName name="너" localSheetId="13">'[30]#REF'!#REF!</definedName>
    <definedName name="너">'[37]#REF'!#REF!</definedName>
    <definedName name="널자" localSheetId="13">'[30]#REF'!#REF!</definedName>
    <definedName name="널자">'[37]#REF'!#REF!</definedName>
    <definedName name="네" localSheetId="13">#REF!</definedName>
    <definedName name="네">#REF!</definedName>
    <definedName name="네고" localSheetId="13">#REF!</definedName>
    <definedName name="네고">#REF!</definedName>
    <definedName name="네이버" localSheetId="13">#REF!</definedName>
    <definedName name="네이버">#REF!</definedName>
    <definedName name="네이버웹툰">#REF!</definedName>
    <definedName name="네이벙" localSheetId="17" hidden="1">#REF!</definedName>
    <definedName name="네이벙" hidden="1">#REF!</definedName>
    <definedName name="네이트">#REF!</definedName>
    <definedName name="네이트가이드">#REF!</definedName>
    <definedName name="네이트가이드2">#REF!</definedName>
    <definedName name="네이트제가이드">[187]전체단가표!$A$2:$F$135</definedName>
    <definedName name="네이트제작가이드">[188]전체단가표!$A$2:$F$135</definedName>
    <definedName name="네이티브" localSheetId="13">[112]I一般比!#REF!</definedName>
    <definedName name="네이티브">[16]I一般比!#REF!</definedName>
    <definedName name="년">[189]월간일정표!$B$2</definedName>
    <definedName name="노" localSheetId="15" hidden="1">{#N/A,#N/A,FALSE,"전력간선"}</definedName>
    <definedName name="노" localSheetId="18" hidden="1">{#N/A,#N/A,FALSE,"전력간선"}</definedName>
    <definedName name="노" localSheetId="19" hidden="1">{#N/A,#N/A,FALSE,"전력간선"}</definedName>
    <definedName name="노" localSheetId="20" hidden="1">{#N/A,#N/A,FALSE,"전력간선"}</definedName>
    <definedName name="노" localSheetId="21" hidden="1">{#N/A,#N/A,FALSE,"전력간선"}</definedName>
    <definedName name="노" localSheetId="22" hidden="1">{#N/A,#N/A,FALSE,"전력간선"}</definedName>
    <definedName name="노" localSheetId="23" hidden="1">{#N/A,#N/A,FALSE,"전력간선"}</definedName>
    <definedName name="노" localSheetId="24" hidden="1">{#N/A,#N/A,FALSE,"전력간선"}</definedName>
    <definedName name="노" localSheetId="13" hidden="1">{#N/A,#N/A,FALSE,"전력간선"}</definedName>
    <definedName name="노" localSheetId="17" hidden="1">{#N/A,#N/A,FALSE,"전력간선"}</definedName>
    <definedName name="노" localSheetId="16" hidden="1">{#N/A,#N/A,FALSE,"전력간선"}</definedName>
    <definedName name="노" hidden="1">{#N/A,#N/A,FALSE,"전력간선"}</definedName>
    <definedName name="노경" localSheetId="13">#REF!</definedName>
    <definedName name="노경">#REF!</definedName>
    <definedName name="노계1" localSheetId="13">BLCH</definedName>
    <definedName name="노계1">BLCH</definedName>
    <definedName name="노공조정율" localSheetId="13">#REF!</definedName>
    <definedName name="노공조정율">#REF!</definedName>
    <definedName name="노공품셈" localSheetId="13">#REF!</definedName>
    <definedName name="노공품셈">#REF!</definedName>
    <definedName name="노노" localSheetId="15" hidden="1">{#N/A,#N/A,FALSE,"전력간선"}</definedName>
    <definedName name="노노" localSheetId="18" hidden="1">{#N/A,#N/A,FALSE,"전력간선"}</definedName>
    <definedName name="노노" localSheetId="19" hidden="1">{#N/A,#N/A,FALSE,"전력간선"}</definedName>
    <definedName name="노노" localSheetId="20" hidden="1">{#N/A,#N/A,FALSE,"전력간선"}</definedName>
    <definedName name="노노" localSheetId="21" hidden="1">{#N/A,#N/A,FALSE,"전력간선"}</definedName>
    <definedName name="노노" localSheetId="22" hidden="1">{#N/A,#N/A,FALSE,"전력간선"}</definedName>
    <definedName name="노노" localSheetId="23" hidden="1">{#N/A,#N/A,FALSE,"전력간선"}</definedName>
    <definedName name="노노" localSheetId="24" hidden="1">{#N/A,#N/A,FALSE,"전력간선"}</definedName>
    <definedName name="노노" localSheetId="13" hidden="1">{#N/A,#N/A,FALSE,"전력간선"}</definedName>
    <definedName name="노노" localSheetId="17" hidden="1">{#N/A,#N/A,FALSE,"전력간선"}</definedName>
    <definedName name="노노" localSheetId="16" hidden="1">{#N/A,#N/A,FALSE,"전력간선"}</definedName>
    <definedName name="노노" hidden="1">{#N/A,#N/A,FALSE,"전력간선"}</definedName>
    <definedName name="노르웨이R12" localSheetId="13">#REF!</definedName>
    <definedName name="노르웨이R12">#REF!</definedName>
    <definedName name="노르웨이R15" localSheetId="13">#REF!</definedName>
    <definedName name="노르웨이R15">#REF!</definedName>
    <definedName name="노르웨이R4" localSheetId="13">#REF!</definedName>
    <definedName name="노르웨이R4">#REF!</definedName>
    <definedName name="노르웨이R5">#REF!</definedName>
    <definedName name="노르웨이R6">#REF!</definedName>
    <definedName name="노르웨이R8">#REF!</definedName>
    <definedName name="노무비" localSheetId="13">[190]경산!#REF!</definedName>
    <definedName name="노무비">#REF!</definedName>
    <definedName name="勞務費" localSheetId="13">#REF!</definedName>
    <definedName name="勞務費">#REF!</definedName>
    <definedName name="노무비단가" localSheetId="15" hidden="1">{#N/A,#N/A,FALSE,"명세표"}</definedName>
    <definedName name="노무비단가" localSheetId="11" hidden="1">{#N/A,#N/A,FALSE,"명세표"}</definedName>
    <definedName name="노무비단가" localSheetId="14" hidden="1">{#N/A,#N/A,FALSE,"명세표"}</definedName>
    <definedName name="노무비단가" localSheetId="18" hidden="1">{#N/A,#N/A,FALSE,"명세표"}</definedName>
    <definedName name="노무비단가" localSheetId="19" hidden="1">{#N/A,#N/A,FALSE,"명세표"}</definedName>
    <definedName name="노무비단가" localSheetId="20" hidden="1">{#N/A,#N/A,FALSE,"명세표"}</definedName>
    <definedName name="노무비단가" localSheetId="21" hidden="1">{#N/A,#N/A,FALSE,"명세표"}</definedName>
    <definedName name="노무비단가" localSheetId="22" hidden="1">{#N/A,#N/A,FALSE,"명세표"}</definedName>
    <definedName name="노무비단가" localSheetId="23" hidden="1">{#N/A,#N/A,FALSE,"명세표"}</definedName>
    <definedName name="노무비단가" localSheetId="24" hidden="1">{#N/A,#N/A,FALSE,"명세표"}</definedName>
    <definedName name="노무비단가" localSheetId="13" hidden="1">{#N/A,#N/A,FALSE,"명세표"}</definedName>
    <definedName name="노무비단가" localSheetId="17" hidden="1">{#N/A,#N/A,FALSE,"명세표"}</definedName>
    <definedName name="노무비단가" localSheetId="16" hidden="1">{#N/A,#N/A,FALSE,"명세표"}</definedName>
    <definedName name="노무비단가" hidden="1">{#N/A,#N/A,FALSE,"명세표"}</definedName>
    <definedName name="노무비단가산출서" localSheetId="15" hidden="1">#REF!</definedName>
    <definedName name="노무비단가산출서" localSheetId="11" hidden="1">#REF!</definedName>
    <definedName name="노무비단가산출서" localSheetId="14" hidden="1">#REF!</definedName>
    <definedName name="노무비단가산출서" localSheetId="18" hidden="1">#REF!</definedName>
    <definedName name="노무비단가산출서" localSheetId="19" hidden="1">#REF!</definedName>
    <definedName name="노무비단가산출서" localSheetId="20" hidden="1">#REF!</definedName>
    <definedName name="노무비단가산출서" localSheetId="21" hidden="1">#REF!</definedName>
    <definedName name="노무비단가산출서" localSheetId="22" hidden="1">#REF!</definedName>
    <definedName name="노무비단가산출서" localSheetId="23" hidden="1">#REF!</definedName>
    <definedName name="노무비단가산출서" localSheetId="24" hidden="1">#REF!</definedName>
    <definedName name="노무비단가산출서" localSheetId="13" hidden="1">#REF!</definedName>
    <definedName name="노무비단가산출서" localSheetId="17" hidden="1">#REF!</definedName>
    <definedName name="노무비단가산출서" localSheetId="16" hidden="1">#REF!</definedName>
    <definedName name="노무비단가산출서" hidden="1">#REF!</definedName>
    <definedName name="노부비">#REF!</definedName>
    <definedName name="노원문화"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 localSheetId="13">#REF!</definedName>
    <definedName name="노임">#N/A</definedName>
    <definedName name="노임품명" localSheetId="13">#REF!</definedName>
    <definedName name="노임품명">#REF!</definedName>
    <definedName name="노지" localSheetId="13">[190]경산!#REF!</definedName>
    <definedName name="노지">[190]경산!#REF!</definedName>
    <definedName name="노집1" localSheetId="13">BLCH</definedName>
    <definedName name="노집1">BLCH</definedName>
    <definedName name="노출" localSheetId="13">#REF!</definedName>
    <definedName name="노출">#REF!</definedName>
    <definedName name="노출현황" localSheetId="13">#REF!</definedName>
    <definedName name="노출현황">#REF!</definedName>
    <definedName name="녹음기" localSheetId="13">BlankMacro1</definedName>
    <definedName name="녹음기">BlankMacro1</definedName>
    <definedName name="농로" localSheetId="13">[191]Sheet1!#REF!</definedName>
    <definedName name="농로">[192]Sheet1!#REF!</definedName>
    <definedName name="누리" localSheetId="13">#REF!</definedName>
    <definedName name="누리">#REF!</definedName>
    <definedName name="눈향L06" localSheetId="13">#REF!</definedName>
    <definedName name="눈향L06">#REF!</definedName>
    <definedName name="눈향L08" localSheetId="13">#REF!</definedName>
    <definedName name="눈향L08">#REF!</definedName>
    <definedName name="눈향L10">#REF!</definedName>
    <definedName name="눈향L14">#REF!</definedName>
    <definedName name="눈향L20">#REF!</definedName>
    <definedName name="뉴스미디어">#REF!</definedName>
    <definedName name="느릅R10">#REF!</definedName>
    <definedName name="느릅R4">#REF!</definedName>
    <definedName name="느릅R5">#REF!</definedName>
    <definedName name="느릅R8">#REF!</definedName>
    <definedName name="느티R10">#REF!</definedName>
    <definedName name="느티R12">#REF!</definedName>
    <definedName name="느티R15">#REF!</definedName>
    <definedName name="느티R18">#REF!</definedName>
    <definedName name="느티R20">#REF!</definedName>
    <definedName name="느티R25">#REF!</definedName>
    <definedName name="느티R30">#REF!</definedName>
    <definedName name="느티R5">#REF!</definedName>
    <definedName name="느티R6">#REF!</definedName>
    <definedName name="느티R8">#REF!</definedName>
    <definedName name="능소화R2">#REF!</definedName>
    <definedName name="능소화R4">#REF!</definedName>
    <definedName name="능소화R6">#REF!</definedName>
    <definedName name="니럼" localSheetId="13">'[30]#REF'!#REF!</definedName>
    <definedName name="니럼">'[37]#REF'!#REF!</definedName>
    <definedName name="니ㅏ어림" localSheetId="13">[193]엔미즈_코리아!$A$2:$AA$38</definedName>
    <definedName name="니ㅏ어림">[194]엔미즈_코리아!$A$2:$AA$38</definedName>
    <definedName name="ㄵ" localSheetId="15" hidden="1">{#N/A,#N/A,FALSE,"ALM-ASISC"}</definedName>
    <definedName name="ㄵ" localSheetId="18" hidden="1">{#N/A,#N/A,FALSE,"ALM-ASISC"}</definedName>
    <definedName name="ㄵ" localSheetId="19" hidden="1">{#N/A,#N/A,FALSE,"ALM-ASISC"}</definedName>
    <definedName name="ㄵ" localSheetId="20" hidden="1">{#N/A,#N/A,FALSE,"ALM-ASISC"}</definedName>
    <definedName name="ㄵ" localSheetId="21" hidden="1">{#N/A,#N/A,FALSE,"ALM-ASISC"}</definedName>
    <definedName name="ㄵ" localSheetId="22" hidden="1">{#N/A,#N/A,FALSE,"ALM-ASISC"}</definedName>
    <definedName name="ㄵ" localSheetId="23" hidden="1">{#N/A,#N/A,FALSE,"ALM-ASISC"}</definedName>
    <definedName name="ㄵ" localSheetId="24" hidden="1">{#N/A,#N/A,FALSE,"ALM-ASISC"}</definedName>
    <definedName name="ㄵ" localSheetId="13" hidden="1">{#N/A,#N/A,FALSE,"ALM-ASISC"}</definedName>
    <definedName name="ㄵ" localSheetId="17" hidden="1">{#N/A,#N/A,FALSE,"ALM-ASISC"}</definedName>
    <definedName name="ㄵ" localSheetId="16" hidden="1">{#N/A,#N/A,FALSE,"ALM-ASISC"}</definedName>
    <definedName name="ㄵ" hidden="1">{#N/A,#N/A,FALSE,"ALM-ASISC"}</definedName>
    <definedName name="ㄶ" localSheetId="13">#REF!</definedName>
    <definedName name="ㄶ">#REF!</definedName>
    <definedName name="ㄶㄴㄷ" localSheetId="15" hidden="1">#REF!</definedName>
    <definedName name="ㄶㄴㄷ" localSheetId="11" hidden="1">#REF!</definedName>
    <definedName name="ㄶㄴㄷ" localSheetId="14" hidden="1">#REF!</definedName>
    <definedName name="ㄶㄴㄷ" localSheetId="24" hidden="1">#REF!</definedName>
    <definedName name="ㄶㄴㄷ" localSheetId="17" hidden="1">#REF!</definedName>
    <definedName name="ㄶㄴㄷ" localSheetId="16" hidden="1">#REF!</definedName>
    <definedName name="ㄶㄴㄷ" hidden="1">#REF!</definedName>
    <definedName name="ㄶㅎㅎ">#REF!</definedName>
    <definedName name="ㄷ">#REF!</definedName>
    <definedName name="ㄷ59" localSheetId="13">[191]Sheet1!#REF!</definedName>
    <definedName name="ㄷ59">[192]Sheet1!#REF!</definedName>
    <definedName name="ㄷ6ㅓ" localSheetId="15" hidden="1">{"'용역비'!$A$4:$C$8"}</definedName>
    <definedName name="ㄷ6ㅓ" localSheetId="11" hidden="1">{"'용역비'!$A$4:$C$8"}</definedName>
    <definedName name="ㄷ6ㅓ" localSheetId="14" hidden="1">{"'용역비'!$A$4:$C$8"}</definedName>
    <definedName name="ㄷ6ㅓ" localSheetId="18" hidden="1">{"'용역비'!$A$4:$C$8"}</definedName>
    <definedName name="ㄷ6ㅓ" localSheetId="19" hidden="1">{"'용역비'!$A$4:$C$8"}</definedName>
    <definedName name="ㄷ6ㅓ" localSheetId="20" hidden="1">{"'용역비'!$A$4:$C$8"}</definedName>
    <definedName name="ㄷ6ㅓ" localSheetId="21" hidden="1">{"'용역비'!$A$4:$C$8"}</definedName>
    <definedName name="ㄷ6ㅓ" localSheetId="22" hidden="1">{"'용역비'!$A$4:$C$8"}</definedName>
    <definedName name="ㄷ6ㅓ" localSheetId="23" hidden="1">{"'용역비'!$A$4:$C$8"}</definedName>
    <definedName name="ㄷ6ㅓ" localSheetId="24" hidden="1">{"'용역비'!$A$4:$C$8"}</definedName>
    <definedName name="ㄷ6ㅓ" localSheetId="13" hidden="1">{"'용역비'!$A$4:$C$8"}</definedName>
    <definedName name="ㄷ6ㅓ" localSheetId="17" hidden="1">{"'용역비'!$A$4:$C$8"}</definedName>
    <definedName name="ㄷ6ㅓ" localSheetId="16" hidden="1">{"'용역비'!$A$4:$C$8"}</definedName>
    <definedName name="ㄷ6ㅓ" hidden="1">{"'용역비'!$A$4:$C$8"}</definedName>
    <definedName name="ㄷㄱ" localSheetId="15" hidden="1">{#N/A,#N/A,TRUE,"Y생산";#N/A,#N/A,TRUE,"Y판매";#N/A,#N/A,TRUE,"Y총물량";#N/A,#N/A,TRUE,"Y능력";#N/A,#N/A,TRUE,"YKD"}</definedName>
    <definedName name="ㄷㄱ" localSheetId="18" hidden="1">{#N/A,#N/A,TRUE,"Y생산";#N/A,#N/A,TRUE,"Y판매";#N/A,#N/A,TRUE,"Y총물량";#N/A,#N/A,TRUE,"Y능력";#N/A,#N/A,TRUE,"YKD"}</definedName>
    <definedName name="ㄷㄱ" localSheetId="19" hidden="1">{#N/A,#N/A,TRUE,"Y생산";#N/A,#N/A,TRUE,"Y판매";#N/A,#N/A,TRUE,"Y총물량";#N/A,#N/A,TRUE,"Y능력";#N/A,#N/A,TRUE,"YKD"}</definedName>
    <definedName name="ㄷㄱ" localSheetId="20" hidden="1">{#N/A,#N/A,TRUE,"Y생산";#N/A,#N/A,TRUE,"Y판매";#N/A,#N/A,TRUE,"Y총물량";#N/A,#N/A,TRUE,"Y능력";#N/A,#N/A,TRUE,"YKD"}</definedName>
    <definedName name="ㄷㄱ" localSheetId="21" hidden="1">{#N/A,#N/A,TRUE,"Y생산";#N/A,#N/A,TRUE,"Y판매";#N/A,#N/A,TRUE,"Y총물량";#N/A,#N/A,TRUE,"Y능력";#N/A,#N/A,TRUE,"YKD"}</definedName>
    <definedName name="ㄷㄱ" localSheetId="22" hidden="1">{#N/A,#N/A,TRUE,"Y생산";#N/A,#N/A,TRUE,"Y판매";#N/A,#N/A,TRUE,"Y총물량";#N/A,#N/A,TRUE,"Y능력";#N/A,#N/A,TRUE,"YKD"}</definedName>
    <definedName name="ㄷㄱ" localSheetId="23" hidden="1">{#N/A,#N/A,TRUE,"Y생산";#N/A,#N/A,TRUE,"Y판매";#N/A,#N/A,TRUE,"Y총물량";#N/A,#N/A,TRUE,"Y능력";#N/A,#N/A,TRUE,"YKD"}</definedName>
    <definedName name="ㄷㄱ" localSheetId="24" hidden="1">{#N/A,#N/A,TRUE,"Y생산";#N/A,#N/A,TRUE,"Y판매";#N/A,#N/A,TRUE,"Y총물량";#N/A,#N/A,TRUE,"Y능력";#N/A,#N/A,TRUE,"YKD"}</definedName>
    <definedName name="ㄷㄱ" localSheetId="13" hidden="1">{#N/A,#N/A,TRUE,"Y생산";#N/A,#N/A,TRUE,"Y판매";#N/A,#N/A,TRUE,"Y총물량";#N/A,#N/A,TRUE,"Y능력";#N/A,#N/A,TRUE,"YKD"}</definedName>
    <definedName name="ㄷㄱ" localSheetId="17" hidden="1">{#N/A,#N/A,TRUE,"Y생산";#N/A,#N/A,TRUE,"Y판매";#N/A,#N/A,TRUE,"Y총물량";#N/A,#N/A,TRUE,"Y능력";#N/A,#N/A,TRUE,"YKD"}</definedName>
    <definedName name="ㄷㄱ" localSheetId="16" hidden="1">{#N/A,#N/A,TRUE,"Y생산";#N/A,#N/A,TRUE,"Y판매";#N/A,#N/A,TRUE,"Y총물량";#N/A,#N/A,TRUE,"Y능력";#N/A,#N/A,TRUE,"YKD"}</definedName>
    <definedName name="ㄷㄱ" hidden="1">{#N/A,#N/A,TRUE,"Y생산";#N/A,#N/A,TRUE,"Y판매";#N/A,#N/A,TRUE,"Y총물량";#N/A,#N/A,TRUE,"Y능력";#N/A,#N/A,TRUE,"YKD"}</definedName>
    <definedName name="ㄷㄱㄷ" localSheetId="13">'[16]N賃率-職'!#REF!</definedName>
    <definedName name="ㄷㄱㄷ">#REF!</definedName>
    <definedName name="ㄷㄱㄷㄱㄷㄱ" localSheetId="15" hidden="1">{"'용역비'!$A$4:$C$8"}</definedName>
    <definedName name="ㄷㄱㄷㄱㄷㄱ" localSheetId="11" hidden="1">{"'용역비'!$A$4:$C$8"}</definedName>
    <definedName name="ㄷㄱㄷㄱㄷㄱ" localSheetId="14" hidden="1">{"'용역비'!$A$4:$C$8"}</definedName>
    <definedName name="ㄷㄱㄷㄱㄷㄱ" localSheetId="18" hidden="1">{"'용역비'!$A$4:$C$8"}</definedName>
    <definedName name="ㄷㄱㄷㄱㄷㄱ" localSheetId="19" hidden="1">{"'용역비'!$A$4:$C$8"}</definedName>
    <definedName name="ㄷㄱㄷㄱㄷㄱ" localSheetId="20" hidden="1">{"'용역비'!$A$4:$C$8"}</definedName>
    <definedName name="ㄷㄱㄷㄱㄷㄱ" localSheetId="21" hidden="1">{"'용역비'!$A$4:$C$8"}</definedName>
    <definedName name="ㄷㄱㄷㄱㄷㄱ" localSheetId="22" hidden="1">{"'용역비'!$A$4:$C$8"}</definedName>
    <definedName name="ㄷㄱㄷㄱㄷㄱ" localSheetId="23" hidden="1">{"'용역비'!$A$4:$C$8"}</definedName>
    <definedName name="ㄷㄱㄷㄱㄷㄱ" localSheetId="24" hidden="1">{"'용역비'!$A$4:$C$8"}</definedName>
    <definedName name="ㄷㄱㄷㄱㄷㄱ" localSheetId="13" hidden="1">{"'용역비'!$A$4:$C$8"}</definedName>
    <definedName name="ㄷㄱㄷㄱㄷㄱ" localSheetId="17" hidden="1">{"'용역비'!$A$4:$C$8"}</definedName>
    <definedName name="ㄷㄱㄷㄱㄷㄱ" localSheetId="16" hidden="1">{"'용역비'!$A$4:$C$8"}</definedName>
    <definedName name="ㄷㄱㄷㄱㄷㄱ" hidden="1">{"'용역비'!$A$4:$C$8"}</definedName>
    <definedName name="ㄷ가" localSheetId="15" hidden="1">{#N/A,#N/A,FALSE,"ALM-ASISC"}</definedName>
    <definedName name="ㄷ가" localSheetId="18" hidden="1">{#N/A,#N/A,FALSE,"ALM-ASISC"}</definedName>
    <definedName name="ㄷ가" localSheetId="19" hidden="1">{#N/A,#N/A,FALSE,"ALM-ASISC"}</definedName>
    <definedName name="ㄷ가" localSheetId="20" hidden="1">{#N/A,#N/A,FALSE,"ALM-ASISC"}</definedName>
    <definedName name="ㄷ가" localSheetId="21" hidden="1">{#N/A,#N/A,FALSE,"ALM-ASISC"}</definedName>
    <definedName name="ㄷ가" localSheetId="22" hidden="1">{#N/A,#N/A,FALSE,"ALM-ASISC"}</definedName>
    <definedName name="ㄷ가" localSheetId="23" hidden="1">{#N/A,#N/A,FALSE,"ALM-ASISC"}</definedName>
    <definedName name="ㄷ가" localSheetId="24" hidden="1">{#N/A,#N/A,FALSE,"ALM-ASISC"}</definedName>
    <definedName name="ㄷ가" localSheetId="13" hidden="1">{#N/A,#N/A,FALSE,"ALM-ASISC"}</definedName>
    <definedName name="ㄷ가" localSheetId="17" hidden="1">{#N/A,#N/A,FALSE,"ALM-ASISC"}</definedName>
    <definedName name="ㄷ가" localSheetId="16" hidden="1">{#N/A,#N/A,FALSE,"ALM-ASISC"}</definedName>
    <definedName name="ㄷ가" hidden="1">{#N/A,#N/A,FALSE,"ALM-ASISC"}</definedName>
    <definedName name="ㄷㄷ" localSheetId="15" hidden="1">#REF!</definedName>
    <definedName name="ㄷㄷ" localSheetId="11" hidden="1">#REF!</definedName>
    <definedName name="ㄷㄷ" localSheetId="14" hidden="1">#REF!</definedName>
    <definedName name="ㄷㄷ" localSheetId="18" hidden="1">{"'용역비'!$A$4:$C$8"}</definedName>
    <definedName name="ㄷㄷ" localSheetId="19" hidden="1">{"'용역비'!$A$4:$C$8"}</definedName>
    <definedName name="ㄷㄷ" localSheetId="20" hidden="1">{"'용역비'!$A$4:$C$8"}</definedName>
    <definedName name="ㄷㄷ" localSheetId="21" hidden="1">{"'용역비'!$A$4:$C$8"}</definedName>
    <definedName name="ㄷㄷ" localSheetId="22" hidden="1">{"'용역비'!$A$4:$C$8"}</definedName>
    <definedName name="ㄷㄷ" localSheetId="23" hidden="1">{"'용역비'!$A$4:$C$8"}</definedName>
    <definedName name="ㄷㄷ" localSheetId="24" hidden="1">{"'용역비'!$A$4:$C$8"}</definedName>
    <definedName name="ㄷㄷ" localSheetId="13" hidden="1">{"'용역비'!$A$4:$C$8"}</definedName>
    <definedName name="ㄷㄷ" localSheetId="17" hidden="1">#REF!</definedName>
    <definedName name="ㄷㄷ" localSheetId="16" hidden="1">#REF!</definedName>
    <definedName name="ㄷㄷ" hidden="1">#REF!</definedName>
    <definedName name="ㄷㄷㄱㄱ" localSheetId="15" hidden="1">{"'용역비'!$A$4:$C$8"}</definedName>
    <definedName name="ㄷㄷㄱㄱ" localSheetId="11" hidden="1">{"'용역비'!$A$4:$C$8"}</definedName>
    <definedName name="ㄷㄷㄱㄱ" localSheetId="14" hidden="1">{"'용역비'!$A$4:$C$8"}</definedName>
    <definedName name="ㄷㄷㄱㄱ" localSheetId="18" hidden="1">{"'용역비'!$A$4:$C$8"}</definedName>
    <definedName name="ㄷㄷㄱㄱ" localSheetId="19" hidden="1">{"'용역비'!$A$4:$C$8"}</definedName>
    <definedName name="ㄷㄷㄱㄱ" localSheetId="20" hidden="1">{"'용역비'!$A$4:$C$8"}</definedName>
    <definedName name="ㄷㄷㄱㄱ" localSheetId="21" hidden="1">{"'용역비'!$A$4:$C$8"}</definedName>
    <definedName name="ㄷㄷㄱㄱ" localSheetId="22" hidden="1">{"'용역비'!$A$4:$C$8"}</definedName>
    <definedName name="ㄷㄷㄱㄱ" localSheetId="23" hidden="1">{"'용역비'!$A$4:$C$8"}</definedName>
    <definedName name="ㄷㄷㄱㄱ" localSheetId="24" hidden="1">{"'용역비'!$A$4:$C$8"}</definedName>
    <definedName name="ㄷㄷㄱㄱ" localSheetId="13" hidden="1">{"'용역비'!$A$4:$C$8"}</definedName>
    <definedName name="ㄷㄷㄱㄱ" localSheetId="17" hidden="1">{"'용역비'!$A$4:$C$8"}</definedName>
    <definedName name="ㄷㄷㄱㄱ" localSheetId="16" hidden="1">{"'용역비'!$A$4:$C$8"}</definedName>
    <definedName name="ㄷㄷㄱㄱ" hidden="1">{"'용역비'!$A$4:$C$8"}</definedName>
    <definedName name="ㄷㄷㄷ"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ㄷㄷㄷ" localSheetId="13">#REF!</definedName>
    <definedName name="ㄷㄷㄷㄷㄷㄷㄷ">#REF!</definedName>
    <definedName name="ㄷㅅ"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ㅈㄷ" localSheetId="15" hidden="1">#REF!</definedName>
    <definedName name="ㄷㅅㅈㄷ" localSheetId="11" hidden="1">#REF!</definedName>
    <definedName name="ㄷㅅㅈㄷ" localSheetId="14" hidden="1">#REF!</definedName>
    <definedName name="ㄷㅅㅈㄷ" localSheetId="18" hidden="1">#REF!</definedName>
    <definedName name="ㄷㅅㅈㄷ" localSheetId="19" hidden="1">#REF!</definedName>
    <definedName name="ㄷㅅㅈㄷ" localSheetId="20" hidden="1">#REF!</definedName>
    <definedName name="ㄷㅅㅈㄷ" localSheetId="21" hidden="1">#REF!</definedName>
    <definedName name="ㄷㅅㅈㄷ" localSheetId="22" hidden="1">#REF!</definedName>
    <definedName name="ㄷㅅㅈㄷ" localSheetId="23" hidden="1">#REF!</definedName>
    <definedName name="ㄷㅅㅈㄷ" localSheetId="24" hidden="1">#REF!</definedName>
    <definedName name="ㄷㅅㅈㄷ" localSheetId="13" hidden="1">#REF!</definedName>
    <definedName name="ㄷㅅㅈㄷ" localSheetId="17" hidden="1">#REF!</definedName>
    <definedName name="ㄷㅅㅈㄷ" localSheetId="16" hidden="1">#REF!</definedName>
    <definedName name="ㄷㅅㅈㄷ" hidden="1">#REF!</definedName>
    <definedName name="ㄷ숃ㄱ" localSheetId="15" hidden="1">#REF!</definedName>
    <definedName name="ㄷ숃ㄱ" localSheetId="11" hidden="1">#REF!</definedName>
    <definedName name="ㄷ숃ㄱ" localSheetId="14" hidden="1">#REF!</definedName>
    <definedName name="ㄷ숃ㄱ" localSheetId="24" hidden="1">#REF!</definedName>
    <definedName name="ㄷ숃ㄱ" localSheetId="17" hidden="1">#REF!</definedName>
    <definedName name="ㄷ숃ㄱ" localSheetId="16" hidden="1">#REF!</definedName>
    <definedName name="ㄷ숃ㄱ" hidden="1">#REF!</definedName>
    <definedName name="ㄷㅈ2ㅄ" localSheetId="15" hidden="1">{#N/A,#N/A,FALSE,"ALM-ASISC"}</definedName>
    <definedName name="ㄷㅈ2ㅄ" localSheetId="18" hidden="1">{#N/A,#N/A,FALSE,"ALM-ASISC"}</definedName>
    <definedName name="ㄷㅈ2ㅄ" localSheetId="19" hidden="1">{#N/A,#N/A,FALSE,"ALM-ASISC"}</definedName>
    <definedName name="ㄷㅈ2ㅄ" localSheetId="20" hidden="1">{#N/A,#N/A,FALSE,"ALM-ASISC"}</definedName>
    <definedName name="ㄷㅈ2ㅄ" localSheetId="21" hidden="1">{#N/A,#N/A,FALSE,"ALM-ASISC"}</definedName>
    <definedName name="ㄷㅈ2ㅄ" localSheetId="22" hidden="1">{#N/A,#N/A,FALSE,"ALM-ASISC"}</definedName>
    <definedName name="ㄷㅈ2ㅄ" localSheetId="23" hidden="1">{#N/A,#N/A,FALSE,"ALM-ASISC"}</definedName>
    <definedName name="ㄷㅈ2ㅄ" localSheetId="24" hidden="1">{#N/A,#N/A,FALSE,"ALM-ASISC"}</definedName>
    <definedName name="ㄷㅈ2ㅄ" localSheetId="13" hidden="1">{#N/A,#N/A,FALSE,"ALM-ASISC"}</definedName>
    <definedName name="ㄷㅈ2ㅄ" localSheetId="17" hidden="1">{#N/A,#N/A,FALSE,"ALM-ASISC"}</definedName>
    <definedName name="ㄷㅈ2ㅄ" localSheetId="16" hidden="1">{#N/A,#N/A,FALSE,"ALM-ASISC"}</definedName>
    <definedName name="ㄷㅈ2ㅄ" hidden="1">{#N/A,#N/A,FALSE,"ALM-ASISC"}</definedName>
    <definedName name="ㄷㅍㅂ" localSheetId="15" hidden="1">{"'용역비'!$A$4:$C$8"}</definedName>
    <definedName name="ㄷㅍㅂ" localSheetId="11" hidden="1">{"'용역비'!$A$4:$C$8"}</definedName>
    <definedName name="ㄷㅍㅂ" localSheetId="14" hidden="1">{"'용역비'!$A$4:$C$8"}</definedName>
    <definedName name="ㄷㅍㅂ" localSheetId="18" hidden="1">{"'용역비'!$A$4:$C$8"}</definedName>
    <definedName name="ㄷㅍㅂ" localSheetId="19" hidden="1">{"'용역비'!$A$4:$C$8"}</definedName>
    <definedName name="ㄷㅍㅂ" localSheetId="20" hidden="1">{"'용역비'!$A$4:$C$8"}</definedName>
    <definedName name="ㄷㅍㅂ" localSheetId="21" hidden="1">{"'용역비'!$A$4:$C$8"}</definedName>
    <definedName name="ㄷㅍㅂ" localSheetId="22" hidden="1">{"'용역비'!$A$4:$C$8"}</definedName>
    <definedName name="ㄷㅍㅂ" localSheetId="23" hidden="1">{"'용역비'!$A$4:$C$8"}</definedName>
    <definedName name="ㄷㅍㅂ" localSheetId="24" hidden="1">{"'용역비'!$A$4:$C$8"}</definedName>
    <definedName name="ㄷㅍㅂ" localSheetId="13" hidden="1">{"'용역비'!$A$4:$C$8"}</definedName>
    <definedName name="ㄷㅍㅂ" localSheetId="17" hidden="1">{"'용역비'!$A$4:$C$8"}</definedName>
    <definedName name="ㄷㅍㅂ" localSheetId="16" hidden="1">{"'용역비'!$A$4:$C$8"}</definedName>
    <definedName name="ㄷㅍㅂ" hidden="1">{"'용역비'!$A$4:$C$8"}</definedName>
    <definedName name="ㄷㅎ"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localSheetId="15" hidden="1">#REF!</definedName>
    <definedName name="ㄷㅎㄹㅇ" localSheetId="18" hidden="1">#REF!</definedName>
    <definedName name="ㄷㅎㄹㅇ" localSheetId="19" hidden="1">#REF!</definedName>
    <definedName name="ㄷㅎㄹㅇ" localSheetId="20" hidden="1">#REF!</definedName>
    <definedName name="ㄷㅎㄹㅇ" localSheetId="21" hidden="1">#REF!</definedName>
    <definedName name="ㄷㅎㄹㅇ" localSheetId="22" hidden="1">#REF!</definedName>
    <definedName name="ㄷㅎㄹㅇ" localSheetId="23" hidden="1">#REF!</definedName>
    <definedName name="ㄷㅎㄹㅇ" localSheetId="24" hidden="1">#REF!</definedName>
    <definedName name="ㄷㅎㄹㅇ" localSheetId="13" hidden="1">#REF!</definedName>
    <definedName name="ㄷㅎㄹㅇ" localSheetId="17" hidden="1">#REF!</definedName>
    <definedName name="ㄷㅎㄹㅇ" hidden="1">#REF!</definedName>
    <definedName name="다" localSheetId="13">'[30]#REF'!#REF!</definedName>
    <definedName name="다">'[37]#REF'!#REF!</definedName>
    <definedName name="다다다다" localSheetId="15" hidden="1">{#N/A,#N/A,FALSE,"전력간선"}</definedName>
    <definedName name="다다다다" localSheetId="18" hidden="1">{#N/A,#N/A,FALSE,"전력간선"}</definedName>
    <definedName name="다다다다" localSheetId="19" hidden="1">{#N/A,#N/A,FALSE,"전력간선"}</definedName>
    <definedName name="다다다다" localSheetId="20" hidden="1">{#N/A,#N/A,FALSE,"전력간선"}</definedName>
    <definedName name="다다다다" localSheetId="21" hidden="1">{#N/A,#N/A,FALSE,"전력간선"}</definedName>
    <definedName name="다다다다" localSheetId="22" hidden="1">{#N/A,#N/A,FALSE,"전력간선"}</definedName>
    <definedName name="다다다다" localSheetId="23" hidden="1">{#N/A,#N/A,FALSE,"전력간선"}</definedName>
    <definedName name="다다다다" localSheetId="24" hidden="1">{#N/A,#N/A,FALSE,"전력간선"}</definedName>
    <definedName name="다다다다" localSheetId="13" hidden="1">{#N/A,#N/A,FALSE,"전력간선"}</definedName>
    <definedName name="다다다다" localSheetId="17" hidden="1">{#N/A,#N/A,FALSE,"전력간선"}</definedName>
    <definedName name="다다다다" localSheetId="16" hidden="1">{#N/A,#N/A,FALSE,"전력간선"}</definedName>
    <definedName name="다다다다" hidden="1">{#N/A,#N/A,FALSE,"전력간선"}</definedName>
    <definedName name="다목" localSheetId="13">#REF!</definedName>
    <definedName name="다목">#REF!</definedName>
    <definedName name="다음">[188]전체단가표!$A$2:$F$135</definedName>
    <definedName name="다음이" localSheetId="13">#REF!</definedName>
    <definedName name="다음이">#REF!</definedName>
    <definedName name="多少发的说法" localSheetId="13">'[43]#REF!'!#REF!,'[43]#REF!'!#REF!,'[43]#REF!'!#REF!,'[43]#REF!'!#REF!,'[43]#REF!'!#REF!</definedName>
    <definedName name="多少发的说法">'[44]#REF!'!#REF!,'[44]#REF!'!#REF!,'[44]#REF!'!#REF!,'[44]#REF!'!#REF!,'[44]#REF!'!#REF!</definedName>
    <definedName name="多少发的说法的" localSheetId="13">'[43]#REF!'!#REF!,'[43]#REF!'!#REF!,'[43]#REF!'!#REF!,'[43]#REF!'!#REF!,'[43]#REF!'!#REF!</definedName>
    <definedName name="多少发的说法的">'[44]#REF!'!#REF!,'[44]#REF!'!#REF!,'[44]#REF!'!#REF!,'[44]#REF!'!#REF!,'[44]#REF!'!#REF!</definedName>
    <definedName name="닥니야지" localSheetId="13">'[30]#REF'!#REF!</definedName>
    <definedName name="닥니야지">'[37]#REF'!#REF!</definedName>
    <definedName name="단">#N/A</definedName>
    <definedName name="단_가" localSheetId="13">#REF!</definedName>
    <definedName name="단_가">#REF!</definedName>
    <definedName name="단_가2" localSheetId="13">#REF!</definedName>
    <definedName name="단_가2">#REF!</definedName>
    <definedName name="단_가3" localSheetId="13">#REF!</definedName>
    <definedName name="단_가3">#REF!</definedName>
    <definedName name="단_가4">#REF!</definedName>
    <definedName name="단_가5">#REF!</definedName>
    <definedName name="단_가6">#REF!</definedName>
    <definedName name="단가">#REF!</definedName>
    <definedName name="단가기준" localSheetId="15" hidden="1">{#N/A,#N/A,TRUE,"Y생산";#N/A,#N/A,TRUE,"Y판매";#N/A,#N/A,TRUE,"Y총물량";#N/A,#N/A,TRUE,"Y능력";#N/A,#N/A,TRUE,"YKD"}</definedName>
    <definedName name="단가기준" localSheetId="18" hidden="1">{#N/A,#N/A,TRUE,"Y생산";#N/A,#N/A,TRUE,"Y판매";#N/A,#N/A,TRUE,"Y총물량";#N/A,#N/A,TRUE,"Y능력";#N/A,#N/A,TRUE,"YKD"}</definedName>
    <definedName name="단가기준" localSheetId="19" hidden="1">{#N/A,#N/A,TRUE,"Y생산";#N/A,#N/A,TRUE,"Y판매";#N/A,#N/A,TRUE,"Y총물량";#N/A,#N/A,TRUE,"Y능력";#N/A,#N/A,TRUE,"YKD"}</definedName>
    <definedName name="단가기준" localSheetId="20" hidden="1">{#N/A,#N/A,TRUE,"Y생산";#N/A,#N/A,TRUE,"Y판매";#N/A,#N/A,TRUE,"Y총물량";#N/A,#N/A,TRUE,"Y능력";#N/A,#N/A,TRUE,"YKD"}</definedName>
    <definedName name="단가기준" localSheetId="21" hidden="1">{#N/A,#N/A,TRUE,"Y생산";#N/A,#N/A,TRUE,"Y판매";#N/A,#N/A,TRUE,"Y총물량";#N/A,#N/A,TRUE,"Y능력";#N/A,#N/A,TRUE,"YKD"}</definedName>
    <definedName name="단가기준" localSheetId="22" hidden="1">{#N/A,#N/A,TRUE,"Y생산";#N/A,#N/A,TRUE,"Y판매";#N/A,#N/A,TRUE,"Y총물량";#N/A,#N/A,TRUE,"Y능력";#N/A,#N/A,TRUE,"YKD"}</definedName>
    <definedName name="단가기준" localSheetId="23" hidden="1">{#N/A,#N/A,TRUE,"Y생산";#N/A,#N/A,TRUE,"Y판매";#N/A,#N/A,TRUE,"Y총물량";#N/A,#N/A,TRUE,"Y능력";#N/A,#N/A,TRUE,"YKD"}</definedName>
    <definedName name="단가기준" localSheetId="24" hidden="1">{#N/A,#N/A,TRUE,"Y생산";#N/A,#N/A,TRUE,"Y판매";#N/A,#N/A,TRUE,"Y총물량";#N/A,#N/A,TRUE,"Y능력";#N/A,#N/A,TRUE,"YKD"}</definedName>
    <definedName name="단가기준" localSheetId="13" hidden="1">{#N/A,#N/A,TRUE,"Y생산";#N/A,#N/A,TRUE,"Y판매";#N/A,#N/A,TRUE,"Y총물량";#N/A,#N/A,TRUE,"Y능력";#N/A,#N/A,TRUE,"YKD"}</definedName>
    <definedName name="단가기준" localSheetId="17" hidden="1">{#N/A,#N/A,TRUE,"Y생산";#N/A,#N/A,TRUE,"Y판매";#N/A,#N/A,TRUE,"Y총물량";#N/A,#N/A,TRUE,"Y능력";#N/A,#N/A,TRUE,"YKD"}</definedName>
    <definedName name="단가기준" localSheetId="16" hidden="1">{#N/A,#N/A,TRUE,"Y생산";#N/A,#N/A,TRUE,"Y판매";#N/A,#N/A,TRUE,"Y총물량";#N/A,#N/A,TRUE,"Y능력";#N/A,#N/A,TRUE,"YKD"}</definedName>
    <definedName name="단가기준" hidden="1">{#N/A,#N/A,TRUE,"Y생산";#N/A,#N/A,TRUE,"Y판매";#N/A,#N/A,TRUE,"Y총물량";#N/A,#N/A,TRUE,"Y능력";#N/A,#N/A,TRUE,"YKD"}</definedName>
    <definedName name="단가대" localSheetId="15" hidden="1">#REF!</definedName>
    <definedName name="단가대" localSheetId="14" hidden="1">#REF!</definedName>
    <definedName name="단가대" localSheetId="18" hidden="1">#REF!</definedName>
    <definedName name="단가대" localSheetId="19" hidden="1">#REF!</definedName>
    <definedName name="단가대" localSheetId="20" hidden="1">#REF!</definedName>
    <definedName name="단가대" localSheetId="21" hidden="1">#REF!</definedName>
    <definedName name="단가대" localSheetId="22" hidden="1">#REF!</definedName>
    <definedName name="단가대" localSheetId="23" hidden="1">#REF!</definedName>
    <definedName name="단가대" localSheetId="24" hidden="1">#REF!</definedName>
    <definedName name="단가대" localSheetId="13" hidden="1">#REF!</definedName>
    <definedName name="단가대" localSheetId="17" hidden="1">#REF!</definedName>
    <definedName name="단가대" localSheetId="16" hidden="1">#REF!</definedName>
    <definedName name="단가대" hidden="1">#REF!</definedName>
    <definedName name="단가대비" localSheetId="15" hidden="1">#REF!</definedName>
    <definedName name="단가대비" localSheetId="14" hidden="1">#REF!</definedName>
    <definedName name="단가대비" localSheetId="17" hidden="1">#REF!</definedName>
    <definedName name="단가대비" localSheetId="16" hidden="1">#REF!</definedName>
    <definedName name="단가대비" hidden="1">#REF!</definedName>
    <definedName name="단가대상표">#REF!</definedName>
    <definedName name="단가대상표1">#REF!</definedName>
    <definedName name="단가비교표" localSheetId="13">#REF!,#REF!</definedName>
    <definedName name="단가비교표">#REF!,#REF!</definedName>
    <definedName name="단가조건영역" localSheetId="13">#REF!</definedName>
    <definedName name="단가조건영역">#REF!</definedName>
    <definedName name="단가조건표" localSheetId="13">#REF!</definedName>
    <definedName name="단가조건표">#REF!</definedName>
    <definedName name="단가조사자료"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표" localSheetId="13">#REF!</definedName>
    <definedName name="단가조사표">#REF!</definedName>
    <definedName name="단가표" localSheetId="13">[195]내역서2안!#REF!</definedName>
    <definedName name="단가표">[196]내역서2안!#REF!</definedName>
    <definedName name="단가표지" localSheetId="13">#REF!</definedName>
    <definedName name="단가표지">#REF!</definedName>
    <definedName name="단같">#N/A</definedName>
    <definedName name="단같1">#N/A</definedName>
    <definedName name="단같2">#N/A</definedName>
    <definedName name="단같3">#N/A</definedName>
    <definedName name="단같4">#N/A</definedName>
    <definedName name="단기" localSheetId="15" hidden="1">{#N/A,#N/A,TRUE,"Y생산";#N/A,#N/A,TRUE,"Y판매";#N/A,#N/A,TRUE,"Y총물량";#N/A,#N/A,TRUE,"Y능력";#N/A,#N/A,TRUE,"YKD"}</definedName>
    <definedName name="단기" localSheetId="18" hidden="1">{#N/A,#N/A,TRUE,"Y생산";#N/A,#N/A,TRUE,"Y판매";#N/A,#N/A,TRUE,"Y총물량";#N/A,#N/A,TRUE,"Y능력";#N/A,#N/A,TRUE,"YKD"}</definedName>
    <definedName name="단기" localSheetId="19" hidden="1">{#N/A,#N/A,TRUE,"Y생산";#N/A,#N/A,TRUE,"Y판매";#N/A,#N/A,TRUE,"Y총물량";#N/A,#N/A,TRUE,"Y능력";#N/A,#N/A,TRUE,"YKD"}</definedName>
    <definedName name="단기" localSheetId="20" hidden="1">{#N/A,#N/A,TRUE,"Y생산";#N/A,#N/A,TRUE,"Y판매";#N/A,#N/A,TRUE,"Y총물량";#N/A,#N/A,TRUE,"Y능력";#N/A,#N/A,TRUE,"YKD"}</definedName>
    <definedName name="단기" localSheetId="21" hidden="1">{#N/A,#N/A,TRUE,"Y생산";#N/A,#N/A,TRUE,"Y판매";#N/A,#N/A,TRUE,"Y총물량";#N/A,#N/A,TRUE,"Y능력";#N/A,#N/A,TRUE,"YKD"}</definedName>
    <definedName name="단기" localSheetId="22" hidden="1">{#N/A,#N/A,TRUE,"Y생산";#N/A,#N/A,TRUE,"Y판매";#N/A,#N/A,TRUE,"Y총물량";#N/A,#N/A,TRUE,"Y능력";#N/A,#N/A,TRUE,"YKD"}</definedName>
    <definedName name="단기" localSheetId="23" hidden="1">{#N/A,#N/A,TRUE,"Y생산";#N/A,#N/A,TRUE,"Y판매";#N/A,#N/A,TRUE,"Y총물량";#N/A,#N/A,TRUE,"Y능력";#N/A,#N/A,TRUE,"YKD"}</definedName>
    <definedName name="단기" localSheetId="24" hidden="1">{#N/A,#N/A,TRUE,"Y생산";#N/A,#N/A,TRUE,"Y판매";#N/A,#N/A,TRUE,"Y총물량";#N/A,#N/A,TRUE,"Y능력";#N/A,#N/A,TRUE,"YKD"}</definedName>
    <definedName name="단기" localSheetId="13" hidden="1">{#N/A,#N/A,TRUE,"Y생산";#N/A,#N/A,TRUE,"Y판매";#N/A,#N/A,TRUE,"Y총물량";#N/A,#N/A,TRUE,"Y능력";#N/A,#N/A,TRUE,"YKD"}</definedName>
    <definedName name="단기" localSheetId="17" hidden="1">{#N/A,#N/A,TRUE,"Y생산";#N/A,#N/A,TRUE,"Y판매";#N/A,#N/A,TRUE,"Y총물량";#N/A,#N/A,TRUE,"Y능력";#N/A,#N/A,TRUE,"YKD"}</definedName>
    <definedName name="단기" localSheetId="16" hidden="1">{#N/A,#N/A,TRUE,"Y생산";#N/A,#N/A,TRUE,"Y판매";#N/A,#N/A,TRUE,"Y총물량";#N/A,#N/A,TRUE,"Y능력";#N/A,#N/A,TRUE,"YKD"}</definedName>
    <definedName name="단기" hidden="1">{#N/A,#N/A,TRUE,"Y생산";#N/A,#N/A,TRUE,"Y판매";#N/A,#N/A,TRUE,"Y총물량";#N/A,#N/A,TRUE,"Y능력";#N/A,#N/A,TRUE,"YKD"}</definedName>
    <definedName name="단위">#N/A</definedName>
    <definedName name="단위공량10" localSheetId="13">'[197]일위대가(4층원격)'!#REF!</definedName>
    <definedName name="단위공량10">'[198]일위대가(4층원격)'!#REF!</definedName>
    <definedName name="단위공량11" localSheetId="13">'[197]일위대가(4층원격)'!#REF!</definedName>
    <definedName name="단위공량11">'[198]일위대가(4층원격)'!#REF!</definedName>
    <definedName name="단위공량12" localSheetId="13">'[197]일위대가(4층원격)'!#REF!</definedName>
    <definedName name="단위공량12">'[198]일위대가(4층원격)'!#REF!</definedName>
    <definedName name="단위공량13" localSheetId="13">'[197]일위대가(4층원격)'!#REF!</definedName>
    <definedName name="단위공량13">'[198]일위대가(4층원격)'!#REF!</definedName>
    <definedName name="단위공량14" localSheetId="13">'[197]일위대가(4층원격)'!#REF!</definedName>
    <definedName name="단위공량14">'[198]일위대가(4층원격)'!#REF!</definedName>
    <definedName name="단위공량15" localSheetId="13">'[197]일위대가(4층원격)'!#REF!</definedName>
    <definedName name="단위공량15">'[198]일위대가(4층원격)'!#REF!</definedName>
    <definedName name="단위공량16" localSheetId="13">'[197]일위대가(4층원격)'!#REF!</definedName>
    <definedName name="단위공량16">'[198]일위대가(4층원격)'!#REF!</definedName>
    <definedName name="단위공량17" localSheetId="13">'[197]일위대가(4층원격)'!#REF!</definedName>
    <definedName name="단위공량17">'[198]일위대가(4층원격)'!#REF!</definedName>
    <definedName name="단위공량2" localSheetId="13">[199]일위대가!#REF!</definedName>
    <definedName name="단위공량2">[200]일위대가!#REF!</definedName>
    <definedName name="단위공량3" localSheetId="13">[199]일위대가!#REF!</definedName>
    <definedName name="단위공량3">[200]일위대가!#REF!</definedName>
    <definedName name="단위공량4" localSheetId="13">'[197]일위대가(4층원격)'!#REF!</definedName>
    <definedName name="단위공량4">'[198]일위대가(4층원격)'!#REF!</definedName>
    <definedName name="단위공량5" localSheetId="13">'[197]일위대가(4층원격)'!#REF!</definedName>
    <definedName name="단위공량5">'[198]일위대가(4층원격)'!#REF!</definedName>
    <definedName name="단위공량6" localSheetId="13">'[197]일위대가(4층원격)'!#REF!</definedName>
    <definedName name="단위공량6">'[198]일위대가(4층원격)'!#REF!</definedName>
    <definedName name="단위공량7" localSheetId="13">'[197]일위대가(4층원격)'!#REF!</definedName>
    <definedName name="단위공량7">'[198]일위대가(4층원격)'!#REF!</definedName>
    <definedName name="단위공량8" localSheetId="13">'[197]일위대가(4층원격)'!#REF!</definedName>
    <definedName name="단위공량8">'[198]일위대가(4층원격)'!#REF!</definedName>
    <definedName name="단위공량9" localSheetId="13">#REF!</definedName>
    <definedName name="단위공량9">#REF!</definedName>
    <definedName name="달력_연도" localSheetId="13">#REF!</definedName>
    <definedName name="달력_연도">#REF!</definedName>
    <definedName name="달력연도">'[170]1월'!$AH$4</definedName>
    <definedName name="담당팀" localSheetId="13">#REF!</definedName>
    <definedName name="담당팀">#REF!</definedName>
    <definedName name="담배" localSheetId="13">#REF!</definedName>
    <definedName name="담배">#REF!</definedName>
    <definedName name="담쟁이L03" localSheetId="13">#REF!</definedName>
    <definedName name="담쟁이L03">#REF!</definedName>
    <definedName name="답변유형">#REF!</definedName>
    <definedName name="당경">#REF!</definedName>
    <definedName name="당계">#REF!</definedName>
    <definedName name="당기경상이익">#REF!</definedName>
    <definedName name="당기매출액">#REF!</definedName>
    <definedName name="당기순이익">#REF!</definedName>
    <definedName name="당노">#REF!</definedName>
    <definedName name="당단">#REF!</definedName>
    <definedName name="당변1">#REF!</definedName>
    <definedName name="당변11">#REF!</definedName>
    <definedName name="당변12">#REF!</definedName>
    <definedName name="당변13">#REF!</definedName>
    <definedName name="당변2">#REF!</definedName>
    <definedName name="당변21">#REF!</definedName>
    <definedName name="당변22">#REF!</definedName>
    <definedName name="당변23">#REF!</definedName>
    <definedName name="당변24">#REF!</definedName>
    <definedName name="당변25">#REF!</definedName>
    <definedName name="당수">#REF!</definedName>
    <definedName name="당재">#REF!</definedName>
    <definedName name="당좌자산">#REF!</definedName>
    <definedName name="당초">#REF!</definedName>
    <definedName name="대" localSheetId="13">[109]일위대가목록!#REF!</definedName>
    <definedName name="대">[110]일위대가목록!#REF!</definedName>
    <definedName name="대___장___공" localSheetId="13">[172]노임단가!#REF!</definedName>
    <definedName name="대___장___공">[173]노임단가!#REF!</definedName>
    <definedName name="대가" localSheetId="13">#REF!</definedName>
    <definedName name="대가">#REF!</definedName>
    <definedName name="대갑" localSheetId="13">#REF!</definedName>
    <definedName name="대갑">#REF!</definedName>
    <definedName name="대건" localSheetId="13">#REF!</definedName>
    <definedName name="대건">#REF!</definedName>
    <definedName name="대구_공사비2" localSheetId="15" hidden="1">{#N/A,#N/A,FALSE,"ALM-ASISC"}</definedName>
    <definedName name="대구_공사비2" localSheetId="18" hidden="1">{#N/A,#N/A,FALSE,"ALM-ASISC"}</definedName>
    <definedName name="대구_공사비2" localSheetId="19" hidden="1">{#N/A,#N/A,FALSE,"ALM-ASISC"}</definedName>
    <definedName name="대구_공사비2" localSheetId="20" hidden="1">{#N/A,#N/A,FALSE,"ALM-ASISC"}</definedName>
    <definedName name="대구_공사비2" localSheetId="21" hidden="1">{#N/A,#N/A,FALSE,"ALM-ASISC"}</definedName>
    <definedName name="대구_공사비2" localSheetId="22" hidden="1">{#N/A,#N/A,FALSE,"ALM-ASISC"}</definedName>
    <definedName name="대구_공사비2" localSheetId="23" hidden="1">{#N/A,#N/A,FALSE,"ALM-ASISC"}</definedName>
    <definedName name="대구_공사비2" localSheetId="24" hidden="1">{#N/A,#N/A,FALSE,"ALM-ASISC"}</definedName>
    <definedName name="대구_공사비2" localSheetId="13" hidden="1">{#N/A,#N/A,FALSE,"ALM-ASISC"}</definedName>
    <definedName name="대구_공사비2" localSheetId="17" hidden="1">{#N/A,#N/A,FALSE,"ALM-ASISC"}</definedName>
    <definedName name="대구_공사비2" localSheetId="16" hidden="1">{#N/A,#N/A,FALSE,"ALM-ASISC"}</definedName>
    <definedName name="대구_공사비2" hidden="1">{#N/A,#N/A,FALSE,"ALM-ASISC"}</definedName>
    <definedName name="대구공항"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분류" localSheetId="13">#REF!</definedName>
    <definedName name="대분류">#REF!</definedName>
    <definedName name="대상" localSheetId="15" hidden="1">{"'용역비'!$A$4:$C$8"}</definedName>
    <definedName name="대상" localSheetId="11" hidden="1">{"'용역비'!$A$4:$C$8"}</definedName>
    <definedName name="대상" localSheetId="14" hidden="1">{"'용역비'!$A$4:$C$8"}</definedName>
    <definedName name="대상" localSheetId="18" hidden="1">{"'용역비'!$A$4:$C$8"}</definedName>
    <definedName name="대상" localSheetId="19" hidden="1">{"'용역비'!$A$4:$C$8"}</definedName>
    <definedName name="대상" localSheetId="20" hidden="1">{"'용역비'!$A$4:$C$8"}</definedName>
    <definedName name="대상" localSheetId="21" hidden="1">{"'용역비'!$A$4:$C$8"}</definedName>
    <definedName name="대상" localSheetId="22" hidden="1">{"'용역비'!$A$4:$C$8"}</definedName>
    <definedName name="대상" localSheetId="23" hidden="1">{"'용역비'!$A$4:$C$8"}</definedName>
    <definedName name="대상" localSheetId="24" hidden="1">{"'용역비'!$A$4:$C$8"}</definedName>
    <definedName name="대상" localSheetId="13" hidden="1">{"'용역비'!$A$4:$C$8"}</definedName>
    <definedName name="대상" localSheetId="17" hidden="1">{"'용역비'!$A$4:$C$8"}</definedName>
    <definedName name="대상" localSheetId="16" hidden="1">{"'용역비'!$A$4:$C$8"}</definedName>
    <definedName name="대상" hidden="1">{"'용역비'!$A$4:$C$8"}</definedName>
    <definedName name="대상점" localSheetId="15" hidden="1">{#N/A,#N/A,FALSE,"P.C.B"}</definedName>
    <definedName name="대상점" localSheetId="11" hidden="1">{#N/A,#N/A,FALSE,"P.C.B"}</definedName>
    <definedName name="대상점" localSheetId="14" hidden="1">{#N/A,#N/A,FALSE,"P.C.B"}</definedName>
    <definedName name="대상점" localSheetId="18" hidden="1">{#N/A,#N/A,FALSE,"P.C.B"}</definedName>
    <definedName name="대상점" localSheetId="19" hidden="1">{#N/A,#N/A,FALSE,"P.C.B"}</definedName>
    <definedName name="대상점" localSheetId="20" hidden="1">{#N/A,#N/A,FALSE,"P.C.B"}</definedName>
    <definedName name="대상점" localSheetId="21" hidden="1">{#N/A,#N/A,FALSE,"P.C.B"}</definedName>
    <definedName name="대상점" localSheetId="22" hidden="1">{#N/A,#N/A,FALSE,"P.C.B"}</definedName>
    <definedName name="대상점" localSheetId="23" hidden="1">{#N/A,#N/A,FALSE,"P.C.B"}</definedName>
    <definedName name="대상점" localSheetId="24" hidden="1">{#N/A,#N/A,FALSE,"P.C.B"}</definedName>
    <definedName name="대상점" localSheetId="13" hidden="1">{#N/A,#N/A,FALSE,"P.C.B"}</definedName>
    <definedName name="대상점" localSheetId="17" hidden="1">{#N/A,#N/A,FALSE,"P.C.B"}</definedName>
    <definedName name="대상점" localSheetId="16" hidden="1">{#N/A,#N/A,FALSE,"P.C.B"}</definedName>
    <definedName name="대상점" hidden="1">{#N/A,#N/A,FALSE,"P.C.B"}</definedName>
    <definedName name="대상표" localSheetId="13">#REF!</definedName>
    <definedName name="대상표">#REF!</definedName>
    <definedName name="대왕참R10" localSheetId="13">#REF!</definedName>
    <definedName name="대왕참R10">#REF!</definedName>
    <definedName name="대왕참R4" localSheetId="13">#REF!</definedName>
    <definedName name="대왕참R4">#REF!</definedName>
    <definedName name="대왕참R6">#REF!</definedName>
    <definedName name="대왕참R8">#REF!</definedName>
    <definedName name="대장1" localSheetId="13">[59]직노!#REF!</definedName>
    <definedName name="대장1">[201]직노!#REF!</definedName>
    <definedName name="대전내역서_대전추가비교표_List" localSheetId="13">#REF!</definedName>
    <definedName name="대전내역서_대전추가비교표_List">#REF!</definedName>
    <definedName name="대추R10" localSheetId="13">#REF!</definedName>
    <definedName name="대추R10">#REF!</definedName>
    <definedName name="대추R4" localSheetId="13">#REF!</definedName>
    <definedName name="대추R4">#REF!</definedName>
    <definedName name="대추R5">#REF!</definedName>
    <definedName name="대추R6">#REF!</definedName>
    <definedName name="대추R8">#REF!</definedName>
    <definedName name="대표자명" localSheetId="13">[38]등록자료!$D$3:$D$52</definedName>
    <definedName name="대표자명">[202]등록자료!$D$3:$D$52</definedName>
    <definedName name="대행사" localSheetId="13">#REF!</definedName>
    <definedName name="대행사">#REF!</definedName>
    <definedName name="더"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덕" localSheetId="15" hidden="1">{#N/A,#N/A,FALSE,"포장2"}</definedName>
    <definedName name="덕" localSheetId="11" hidden="1">{#N/A,#N/A,FALSE,"포장2"}</definedName>
    <definedName name="덕" localSheetId="14" hidden="1">{#N/A,#N/A,FALSE,"포장2"}</definedName>
    <definedName name="덕" localSheetId="18" hidden="1">{#N/A,#N/A,FALSE,"포장2"}</definedName>
    <definedName name="덕" localSheetId="19" hidden="1">{#N/A,#N/A,FALSE,"포장2"}</definedName>
    <definedName name="덕" localSheetId="20" hidden="1">{#N/A,#N/A,FALSE,"포장2"}</definedName>
    <definedName name="덕" localSheetId="21" hidden="1">{#N/A,#N/A,FALSE,"포장2"}</definedName>
    <definedName name="덕" localSheetId="22" hidden="1">{#N/A,#N/A,FALSE,"포장2"}</definedName>
    <definedName name="덕" localSheetId="23" hidden="1">{#N/A,#N/A,FALSE,"포장2"}</definedName>
    <definedName name="덕" localSheetId="24" hidden="1">{#N/A,#N/A,FALSE,"포장2"}</definedName>
    <definedName name="덕" localSheetId="13" hidden="1">{#N/A,#N/A,FALSE,"포장2"}</definedName>
    <definedName name="덕" localSheetId="17" hidden="1">{#N/A,#N/A,FALSE,"포장2"}</definedName>
    <definedName name="덕" localSheetId="16" hidden="1">{#N/A,#N/A,FALSE,"포장2"}</definedName>
    <definedName name="덕" hidden="1">{#N/A,#N/A,FALSE,"포장2"}</definedName>
    <definedName name="덕진" localSheetId="15" hidden="1">{#N/A,#N/A,FALSE,"포장2"}</definedName>
    <definedName name="덕진" localSheetId="11" hidden="1">{#N/A,#N/A,FALSE,"포장2"}</definedName>
    <definedName name="덕진" localSheetId="14" hidden="1">{#N/A,#N/A,FALSE,"포장2"}</definedName>
    <definedName name="덕진" localSheetId="18" hidden="1">{#N/A,#N/A,FALSE,"포장2"}</definedName>
    <definedName name="덕진" localSheetId="19" hidden="1">{#N/A,#N/A,FALSE,"포장2"}</definedName>
    <definedName name="덕진" localSheetId="20" hidden="1">{#N/A,#N/A,FALSE,"포장2"}</definedName>
    <definedName name="덕진" localSheetId="21" hidden="1">{#N/A,#N/A,FALSE,"포장2"}</definedName>
    <definedName name="덕진" localSheetId="22" hidden="1">{#N/A,#N/A,FALSE,"포장2"}</definedName>
    <definedName name="덕진" localSheetId="23" hidden="1">{#N/A,#N/A,FALSE,"포장2"}</definedName>
    <definedName name="덕진" localSheetId="24" hidden="1">{#N/A,#N/A,FALSE,"포장2"}</definedName>
    <definedName name="덕진" localSheetId="13" hidden="1">{#N/A,#N/A,FALSE,"포장2"}</definedName>
    <definedName name="덕진" localSheetId="17" hidden="1">{#N/A,#N/A,FALSE,"포장2"}</definedName>
    <definedName name="덕진" localSheetId="16" hidden="1">{#N/A,#N/A,FALSE,"포장2"}</definedName>
    <definedName name="덕진" hidden="1">{#N/A,#N/A,FALSE,"포장2"}</definedName>
    <definedName name="덕트공" localSheetId="13">#REF!</definedName>
    <definedName name="덕트공">#REF!</definedName>
    <definedName name="덩굴장미3" localSheetId="13">#REF!</definedName>
    <definedName name="덩굴장미3">#REF!</definedName>
    <definedName name="덩굴장미4" localSheetId="13">#REF!</definedName>
    <definedName name="덩굴장미4">#REF!</definedName>
    <definedName name="덩굴장미5">#REF!</definedName>
    <definedName name="도"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급공사비">#N/A</definedName>
    <definedName name="도목수" localSheetId="13">[172]노임단가!#REF!</definedName>
    <definedName name="도목수">[173]노임단가!#REF!</definedName>
    <definedName name="도배공" localSheetId="13">#REF!</definedName>
    <definedName name="도배공">#REF!</definedName>
    <definedName name="도사"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시명" localSheetId="13">[203]해외출장조건표!$C$6:$C$68</definedName>
    <definedName name="도시명">[204]해외출장조건표!$C$6:$C$68</definedName>
    <definedName name="도장공" localSheetId="13">#REF!</definedName>
    <definedName name="도장공">#REF!</definedName>
    <definedName name="도장비" localSheetId="13">#REF!</definedName>
    <definedName name="도장비">#REF!</definedName>
    <definedName name="도전손익" localSheetId="15" hidden="1">{#N/A,#N/A,FALSE,"P.C.B"}</definedName>
    <definedName name="도전손익" localSheetId="11" hidden="1">{#N/A,#N/A,FALSE,"P.C.B"}</definedName>
    <definedName name="도전손익" localSheetId="14" hidden="1">{#N/A,#N/A,FALSE,"P.C.B"}</definedName>
    <definedName name="도전손익" localSheetId="18" hidden="1">{#N/A,#N/A,FALSE,"P.C.B"}</definedName>
    <definedName name="도전손익" localSheetId="19" hidden="1">{#N/A,#N/A,FALSE,"P.C.B"}</definedName>
    <definedName name="도전손익" localSheetId="20" hidden="1">{#N/A,#N/A,FALSE,"P.C.B"}</definedName>
    <definedName name="도전손익" localSheetId="21" hidden="1">{#N/A,#N/A,FALSE,"P.C.B"}</definedName>
    <definedName name="도전손익" localSheetId="22" hidden="1">{#N/A,#N/A,FALSE,"P.C.B"}</definedName>
    <definedName name="도전손익" localSheetId="23" hidden="1">{#N/A,#N/A,FALSE,"P.C.B"}</definedName>
    <definedName name="도전손익" localSheetId="24" hidden="1">{#N/A,#N/A,FALSE,"P.C.B"}</definedName>
    <definedName name="도전손익" localSheetId="13" hidden="1">{#N/A,#N/A,FALSE,"P.C.B"}</definedName>
    <definedName name="도전손익" localSheetId="17" hidden="1">{#N/A,#N/A,FALSE,"P.C.B"}</definedName>
    <definedName name="도전손익" localSheetId="16" hidden="1">{#N/A,#N/A,FALSE,"P.C.B"}</definedName>
    <definedName name="도전손익" hidden="1">{#N/A,#N/A,FALSE,"P.C.B"}</definedName>
    <definedName name="도전손익집계" localSheetId="15" hidden="1">{#N/A,#N/A,FALSE,"P.C.B"}</definedName>
    <definedName name="도전손익집계" localSheetId="11" hidden="1">{#N/A,#N/A,FALSE,"P.C.B"}</definedName>
    <definedName name="도전손익집계" localSheetId="14" hidden="1">{#N/A,#N/A,FALSE,"P.C.B"}</definedName>
    <definedName name="도전손익집계" localSheetId="18" hidden="1">{#N/A,#N/A,FALSE,"P.C.B"}</definedName>
    <definedName name="도전손익집계" localSheetId="19" hidden="1">{#N/A,#N/A,FALSE,"P.C.B"}</definedName>
    <definedName name="도전손익집계" localSheetId="20" hidden="1">{#N/A,#N/A,FALSE,"P.C.B"}</definedName>
    <definedName name="도전손익집계" localSheetId="21" hidden="1">{#N/A,#N/A,FALSE,"P.C.B"}</definedName>
    <definedName name="도전손익집계" localSheetId="22" hidden="1">{#N/A,#N/A,FALSE,"P.C.B"}</definedName>
    <definedName name="도전손익집계" localSheetId="23" hidden="1">{#N/A,#N/A,FALSE,"P.C.B"}</definedName>
    <definedName name="도전손익집계" localSheetId="24" hidden="1">{#N/A,#N/A,FALSE,"P.C.B"}</definedName>
    <definedName name="도전손익집계" localSheetId="13" hidden="1">{#N/A,#N/A,FALSE,"P.C.B"}</definedName>
    <definedName name="도전손익집계" localSheetId="17" hidden="1">{#N/A,#N/A,FALSE,"P.C.B"}</definedName>
    <definedName name="도전손익집계" localSheetId="16" hidden="1">{#N/A,#N/A,FALSE,"P.C.B"}</definedName>
    <definedName name="도전손익집계" hidden="1">{#N/A,#N/A,FALSE,"P.C.B"}</definedName>
    <definedName name="도표"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표"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표"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표"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표"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표"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표"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표"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표"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표"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표"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표"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표"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독립형E" localSheetId="13">#REF!</definedName>
    <definedName name="독립형E">#REF!</definedName>
    <definedName name="독일가문비1206" localSheetId="13">#REF!</definedName>
    <definedName name="독일가문비1206">#REF!</definedName>
    <definedName name="독일가문비1508" localSheetId="13">#REF!</definedName>
    <definedName name="독일가문비1508">#REF!</definedName>
    <definedName name="독일가문비2010">#REF!</definedName>
    <definedName name="독일가문비2512">#REF!</definedName>
    <definedName name="독일가문비3015">#REF!</definedName>
    <definedName name="독일가문비3518">#REF!</definedName>
    <definedName name="돈나무0504">#REF!</definedName>
    <definedName name="돈나무0805">#REF!</definedName>
    <definedName name="돈나무1007">#REF!</definedName>
    <definedName name="돈나무1210">#REF!</definedName>
    <definedName name="돋움">#REF!</definedName>
    <definedName name="동">#REF!</definedName>
    <definedName name="동백1002">#REF!</definedName>
    <definedName name="동백1204">#REF!</definedName>
    <definedName name="동백1506">#REF!</definedName>
    <definedName name="동백1808">#REF!</definedName>
    <definedName name="동별내역">#REF!</definedName>
    <definedName name="동별설계">#REF!</definedName>
    <definedName name="동화상">#REF!</definedName>
    <definedName name="됴죠ㅛㅈ" localSheetId="15" hidden="1">{#N/A,#N/A,FALSE,"전력간선"}</definedName>
    <definedName name="됴죠ㅛㅈ" localSheetId="18" hidden="1">{#N/A,#N/A,FALSE,"전력간선"}</definedName>
    <definedName name="됴죠ㅛㅈ" localSheetId="19" hidden="1">{#N/A,#N/A,FALSE,"전력간선"}</definedName>
    <definedName name="됴죠ㅛㅈ" localSheetId="20" hidden="1">{#N/A,#N/A,FALSE,"전력간선"}</definedName>
    <definedName name="됴죠ㅛㅈ" localSheetId="21" hidden="1">{#N/A,#N/A,FALSE,"전력간선"}</definedName>
    <definedName name="됴죠ㅛㅈ" localSheetId="22" hidden="1">{#N/A,#N/A,FALSE,"전력간선"}</definedName>
    <definedName name="됴죠ㅛㅈ" localSheetId="23" hidden="1">{#N/A,#N/A,FALSE,"전력간선"}</definedName>
    <definedName name="됴죠ㅛㅈ" localSheetId="24" hidden="1">{#N/A,#N/A,FALSE,"전력간선"}</definedName>
    <definedName name="됴죠ㅛㅈ" localSheetId="13" hidden="1">{#N/A,#N/A,FALSE,"전력간선"}</definedName>
    <definedName name="됴죠ㅛㅈ" localSheetId="17" hidden="1">{#N/A,#N/A,FALSE,"전력간선"}</definedName>
    <definedName name="됴죠ㅛㅈ" localSheetId="16" hidden="1">{#N/A,#N/A,FALSE,"전력간선"}</definedName>
    <definedName name="됴죠ㅛㅈ" hidden="1">{#N/A,#N/A,FALSE,"전력간선"}</definedName>
    <definedName name="두지" localSheetId="15" hidden="1">{#N/A,#N/A,FALSE,"ALM-ASISC"}</definedName>
    <definedName name="두지" localSheetId="18" hidden="1">{#N/A,#N/A,FALSE,"ALM-ASISC"}</definedName>
    <definedName name="두지" localSheetId="19" hidden="1">{#N/A,#N/A,FALSE,"ALM-ASISC"}</definedName>
    <definedName name="두지" localSheetId="20" hidden="1">{#N/A,#N/A,FALSE,"ALM-ASISC"}</definedName>
    <definedName name="두지" localSheetId="21" hidden="1">{#N/A,#N/A,FALSE,"ALM-ASISC"}</definedName>
    <definedName name="두지" localSheetId="22" hidden="1">{#N/A,#N/A,FALSE,"ALM-ASISC"}</definedName>
    <definedName name="두지" localSheetId="23" hidden="1">{#N/A,#N/A,FALSE,"ALM-ASISC"}</definedName>
    <definedName name="두지" localSheetId="24" hidden="1">{#N/A,#N/A,FALSE,"ALM-ASISC"}</definedName>
    <definedName name="두지" localSheetId="13" hidden="1">{#N/A,#N/A,FALSE,"ALM-ASISC"}</definedName>
    <definedName name="두지" localSheetId="17" hidden="1">{#N/A,#N/A,FALSE,"ALM-ASISC"}</definedName>
    <definedName name="두지" localSheetId="16" hidden="1">{#N/A,#N/A,FALSE,"ALM-ASISC"}</definedName>
    <definedName name="두지" hidden="1">{#N/A,#N/A,FALSE,"ALM-ASISC"}</definedName>
    <definedName name="둑ㅈ" localSheetId="15" hidden="1">{#N/A,#N/A,FALSE,"ALM-ASISC"}</definedName>
    <definedName name="둑ㅈ" localSheetId="18" hidden="1">{#N/A,#N/A,FALSE,"ALM-ASISC"}</definedName>
    <definedName name="둑ㅈ" localSheetId="19" hidden="1">{#N/A,#N/A,FALSE,"ALM-ASISC"}</definedName>
    <definedName name="둑ㅈ" localSheetId="20" hidden="1">{#N/A,#N/A,FALSE,"ALM-ASISC"}</definedName>
    <definedName name="둑ㅈ" localSheetId="21" hidden="1">{#N/A,#N/A,FALSE,"ALM-ASISC"}</definedName>
    <definedName name="둑ㅈ" localSheetId="22" hidden="1">{#N/A,#N/A,FALSE,"ALM-ASISC"}</definedName>
    <definedName name="둑ㅈ" localSheetId="23" hidden="1">{#N/A,#N/A,FALSE,"ALM-ASISC"}</definedName>
    <definedName name="둑ㅈ" localSheetId="24" hidden="1">{#N/A,#N/A,FALSE,"ALM-ASISC"}</definedName>
    <definedName name="둑ㅈ" localSheetId="13" hidden="1">{#N/A,#N/A,FALSE,"ALM-ASISC"}</definedName>
    <definedName name="둑ㅈ" localSheetId="17" hidden="1">{#N/A,#N/A,FALSE,"ALM-ASISC"}</definedName>
    <definedName name="둑ㅈ" localSheetId="16" hidden="1">{#N/A,#N/A,FALSE,"ALM-ASISC"}</definedName>
    <definedName name="둑ㅈ" hidden="1">{#N/A,#N/A,FALSE,"ALM-ASISC"}</definedName>
    <definedName name="드라마">[61]!드라마</definedName>
    <definedName name="들어가" localSheetId="13">[59]직노!#REF!</definedName>
    <definedName name="들어가">[201]직노!#REF!</definedName>
    <definedName name="등R2" localSheetId="13">#REF!</definedName>
    <definedName name="등R2">#REF!</definedName>
    <definedName name="등R4" localSheetId="13">#REF!</definedName>
    <definedName name="등R4">#REF!</definedName>
    <definedName name="등R6" localSheetId="13">#REF!</definedName>
    <definedName name="등R6">#REF!</definedName>
    <definedName name="등R8">#REF!</definedName>
    <definedName name="등용구분">#N/A</definedName>
    <definedName name="등주높이">#N/A</definedName>
    <definedName name="디젤1" localSheetId="15" hidden="1">{#N/A,#N/A,FALSE,"단축1";#N/A,#N/A,FALSE,"단축2";#N/A,#N/A,FALSE,"단축3";#N/A,#N/A,FALSE,"장축";#N/A,#N/A,FALSE,"4WD"}</definedName>
    <definedName name="디젤1" localSheetId="18" hidden="1">{#N/A,#N/A,FALSE,"단축1";#N/A,#N/A,FALSE,"단축2";#N/A,#N/A,FALSE,"단축3";#N/A,#N/A,FALSE,"장축";#N/A,#N/A,FALSE,"4WD"}</definedName>
    <definedName name="디젤1" localSheetId="19" hidden="1">{#N/A,#N/A,FALSE,"단축1";#N/A,#N/A,FALSE,"단축2";#N/A,#N/A,FALSE,"단축3";#N/A,#N/A,FALSE,"장축";#N/A,#N/A,FALSE,"4WD"}</definedName>
    <definedName name="디젤1" localSheetId="20" hidden="1">{#N/A,#N/A,FALSE,"단축1";#N/A,#N/A,FALSE,"단축2";#N/A,#N/A,FALSE,"단축3";#N/A,#N/A,FALSE,"장축";#N/A,#N/A,FALSE,"4WD"}</definedName>
    <definedName name="디젤1" localSheetId="21" hidden="1">{#N/A,#N/A,FALSE,"단축1";#N/A,#N/A,FALSE,"단축2";#N/A,#N/A,FALSE,"단축3";#N/A,#N/A,FALSE,"장축";#N/A,#N/A,FALSE,"4WD"}</definedName>
    <definedName name="디젤1" localSheetId="22" hidden="1">{#N/A,#N/A,FALSE,"단축1";#N/A,#N/A,FALSE,"단축2";#N/A,#N/A,FALSE,"단축3";#N/A,#N/A,FALSE,"장축";#N/A,#N/A,FALSE,"4WD"}</definedName>
    <definedName name="디젤1" localSheetId="23" hidden="1">{#N/A,#N/A,FALSE,"단축1";#N/A,#N/A,FALSE,"단축2";#N/A,#N/A,FALSE,"단축3";#N/A,#N/A,FALSE,"장축";#N/A,#N/A,FALSE,"4WD"}</definedName>
    <definedName name="디젤1" localSheetId="24" hidden="1">{#N/A,#N/A,FALSE,"단축1";#N/A,#N/A,FALSE,"단축2";#N/A,#N/A,FALSE,"단축3";#N/A,#N/A,FALSE,"장축";#N/A,#N/A,FALSE,"4WD"}</definedName>
    <definedName name="디젤1" localSheetId="13" hidden="1">{#N/A,#N/A,FALSE,"단축1";#N/A,#N/A,FALSE,"단축2";#N/A,#N/A,FALSE,"단축3";#N/A,#N/A,FALSE,"장축";#N/A,#N/A,FALSE,"4WD"}</definedName>
    <definedName name="디젤1" localSheetId="17" hidden="1">{#N/A,#N/A,FALSE,"단축1";#N/A,#N/A,FALSE,"단축2";#N/A,#N/A,FALSE,"단축3";#N/A,#N/A,FALSE,"장축";#N/A,#N/A,FALSE,"4WD"}</definedName>
    <definedName name="디젤1" localSheetId="16" hidden="1">{#N/A,#N/A,FALSE,"단축1";#N/A,#N/A,FALSE,"단축2";#N/A,#N/A,FALSE,"단축3";#N/A,#N/A,FALSE,"장축";#N/A,#N/A,FALSE,"4WD"}</definedName>
    <definedName name="디젤1" hidden="1">{#N/A,#N/A,FALSE,"단축1";#N/A,#N/A,FALSE,"단축2";#N/A,#N/A,FALSE,"단축3";#N/A,#N/A,FALSE,"장축";#N/A,#N/A,FALSE,"4WD"}</definedName>
    <definedName name="디지털TC" localSheetId="13">#REF!</definedName>
    <definedName name="디지털TC">#REF!</definedName>
    <definedName name="딩" localSheetId="13">#REF!</definedName>
    <definedName name="딩">#REF!</definedName>
    <definedName name="때죽R10" localSheetId="13">#REF!</definedName>
    <definedName name="때죽R10">#REF!</definedName>
    <definedName name="때죽R4">#REF!</definedName>
    <definedName name="때죽R6">#REF!</definedName>
    <definedName name="때죽R8">#REF!</definedName>
    <definedName name="ㄹ" localSheetId="15" hidden="1">{#N/A,#N/A,TRUE,"토적및재료집계";#N/A,#N/A,TRUE,"토적및재료집계";#N/A,#N/A,TRUE,"단위량"}</definedName>
    <definedName name="ㄹ" localSheetId="11" hidden="1">{#N/A,#N/A,TRUE,"토적및재료집계";#N/A,#N/A,TRUE,"토적및재료집계";#N/A,#N/A,TRUE,"단위량"}</definedName>
    <definedName name="ㄹ" localSheetId="14" hidden="1">{#N/A,#N/A,TRUE,"토적및재료집계";#N/A,#N/A,TRUE,"토적및재료집계";#N/A,#N/A,TRUE,"단위량"}</definedName>
    <definedName name="ㄹ" localSheetId="18" hidden="1">{#N/A,#N/A,TRUE,"토적및재료집계";#N/A,#N/A,TRUE,"토적및재료집계";#N/A,#N/A,TRUE,"단위량"}</definedName>
    <definedName name="ㄹ" localSheetId="19" hidden="1">{#N/A,#N/A,TRUE,"토적및재료집계";#N/A,#N/A,TRUE,"토적및재료집계";#N/A,#N/A,TRUE,"단위량"}</definedName>
    <definedName name="ㄹ" localSheetId="20" hidden="1">{#N/A,#N/A,TRUE,"토적및재료집계";#N/A,#N/A,TRUE,"토적및재료집계";#N/A,#N/A,TRUE,"단위량"}</definedName>
    <definedName name="ㄹ" localSheetId="21" hidden="1">{#N/A,#N/A,TRUE,"토적및재료집계";#N/A,#N/A,TRUE,"토적및재료집계";#N/A,#N/A,TRUE,"단위량"}</definedName>
    <definedName name="ㄹ" localSheetId="22" hidden="1">{#N/A,#N/A,TRUE,"토적및재료집계";#N/A,#N/A,TRUE,"토적및재료집계";#N/A,#N/A,TRUE,"단위량"}</definedName>
    <definedName name="ㄹ" localSheetId="23" hidden="1">{#N/A,#N/A,TRUE,"토적및재료집계";#N/A,#N/A,TRUE,"토적및재료집계";#N/A,#N/A,TRUE,"단위량"}</definedName>
    <definedName name="ㄹ" localSheetId="24" hidden="1">{#N/A,#N/A,TRUE,"토적및재료집계";#N/A,#N/A,TRUE,"토적및재료집계";#N/A,#N/A,TRUE,"단위량"}</definedName>
    <definedName name="ㄹ" localSheetId="13" hidden="1">{#N/A,#N/A,TRUE,"토적및재료집계";#N/A,#N/A,TRUE,"토적및재료집계";#N/A,#N/A,TRUE,"단위량"}</definedName>
    <definedName name="ㄹ" localSheetId="17" hidden="1">{#N/A,#N/A,TRUE,"토적및재료집계";#N/A,#N/A,TRUE,"토적및재료집계";#N/A,#N/A,TRUE,"단위량"}</definedName>
    <definedName name="ㄹ" localSheetId="16" hidden="1">{#N/A,#N/A,TRUE,"토적및재료집계";#N/A,#N/A,TRUE,"토적및재료집계";#N/A,#N/A,TRUE,"단위량"}</definedName>
    <definedName name="ㄹ" hidden="1">{#N/A,#N/A,TRUE,"토적및재료집계";#N/A,#N/A,TRUE,"토적및재료집계";#N/A,#N/A,TRUE,"단위량"}</definedName>
    <definedName name="ㄹ120" localSheetId="13">[205]패널!#REF!</definedName>
    <definedName name="ㄹ120">[206]패널!#REF!</definedName>
    <definedName name="ㄹ2" localSheetId="13">#REF!</definedName>
    <definedName name="ㄹ2">#REF!</definedName>
    <definedName name="ㄹ221" localSheetId="13">#REF!</definedName>
    <definedName name="ㄹ221">#REF!</definedName>
    <definedName name="ㄹ390" localSheetId="13">[191]Sheet1!$F$933</definedName>
    <definedName name="ㄹ390">[192]Sheet1!$F$933</definedName>
    <definedName name="ㄹ400" localSheetId="13">[191]Sheet1!$F$933</definedName>
    <definedName name="ㄹ400">[192]Sheet1!$F$933</definedName>
    <definedName name="ㄹㄴㄹㄹ" localSheetId="15" hidden="1">{"'용역비'!$A$4:$C$8"}</definedName>
    <definedName name="ㄹㄴㄹㄹ" localSheetId="11" hidden="1">{"'용역비'!$A$4:$C$8"}</definedName>
    <definedName name="ㄹㄴㄹㄹ" localSheetId="14" hidden="1">{"'용역비'!$A$4:$C$8"}</definedName>
    <definedName name="ㄹㄴㄹㄹ" localSheetId="18" hidden="1">{"'용역비'!$A$4:$C$8"}</definedName>
    <definedName name="ㄹㄴㄹㄹ" localSheetId="19" hidden="1">{"'용역비'!$A$4:$C$8"}</definedName>
    <definedName name="ㄹㄴㄹㄹ" localSheetId="20" hidden="1">{"'용역비'!$A$4:$C$8"}</definedName>
    <definedName name="ㄹㄴㄹㄹ" localSheetId="21" hidden="1">{"'용역비'!$A$4:$C$8"}</definedName>
    <definedName name="ㄹㄴㄹㄹ" localSheetId="22" hidden="1">{"'용역비'!$A$4:$C$8"}</definedName>
    <definedName name="ㄹㄴㄹㄹ" localSheetId="23" hidden="1">{"'용역비'!$A$4:$C$8"}</definedName>
    <definedName name="ㄹㄴㄹㄹ" localSheetId="24" hidden="1">{"'용역비'!$A$4:$C$8"}</definedName>
    <definedName name="ㄹㄴㄹㄹ" localSheetId="13" hidden="1">{"'용역비'!$A$4:$C$8"}</definedName>
    <definedName name="ㄹㄴㄹㄹ" localSheetId="17" hidden="1">{"'용역비'!$A$4:$C$8"}</definedName>
    <definedName name="ㄹㄴㄹㄹ" localSheetId="16" hidden="1">{"'용역비'!$A$4:$C$8"}</definedName>
    <definedName name="ㄹㄴㄹㄹ" hidden="1">{"'용역비'!$A$4:$C$8"}</definedName>
    <definedName name="ㄹㄴㅇ">'[42]#REF!'!#REF!</definedName>
    <definedName name="ㄹㄴㅇㄻ" localSheetId="13">[16]I一般比!#REF!</definedName>
    <definedName name="ㄹㄴㅇㄻ">[17]I一般比!#REF!</definedName>
    <definedName name="ㄹㄴㅇㄻㄴㅇㄻㄴㅇㅇㄴㅁㅇㄴ" localSheetId="13">#REF!</definedName>
    <definedName name="ㄹㄴㅇㄻㄴㅇㄻㄴㅇㅇㄴㅁㅇㄴ">#REF!</definedName>
    <definedName name="ㄹㄴㅇㅁㄹ" localSheetId="13">#REF!</definedName>
    <definedName name="ㄹㄴㅇㅁㄹ">#REF!</definedName>
    <definedName name="ㄹㄷ"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ㅁ" localSheetId="15" hidden="1">{#N/A,#N/A,FALSE,"97년 투자계획 세부내역 "}</definedName>
    <definedName name="ㄹㄷㅁ" localSheetId="18" hidden="1">{#N/A,#N/A,FALSE,"97년 투자계획 세부내역 "}</definedName>
    <definedName name="ㄹㄷㅁ" localSheetId="19" hidden="1">{#N/A,#N/A,FALSE,"97년 투자계획 세부내역 "}</definedName>
    <definedName name="ㄹㄷㅁ" localSheetId="20" hidden="1">{#N/A,#N/A,FALSE,"97년 투자계획 세부내역 "}</definedName>
    <definedName name="ㄹㄷㅁ" localSheetId="21" hidden="1">{#N/A,#N/A,FALSE,"97년 투자계획 세부내역 "}</definedName>
    <definedName name="ㄹㄷㅁ" localSheetId="22" hidden="1">{#N/A,#N/A,FALSE,"97년 투자계획 세부내역 "}</definedName>
    <definedName name="ㄹㄷㅁ" localSheetId="23" hidden="1">{#N/A,#N/A,FALSE,"97년 투자계획 세부내역 "}</definedName>
    <definedName name="ㄹㄷㅁ" localSheetId="24" hidden="1">{#N/A,#N/A,FALSE,"97년 투자계획 세부내역 "}</definedName>
    <definedName name="ㄹㄷㅁ" localSheetId="13" hidden="1">{#N/A,#N/A,FALSE,"97년 투자계획 세부내역 "}</definedName>
    <definedName name="ㄹㄷㅁ" localSheetId="17" hidden="1">{#N/A,#N/A,FALSE,"97년 투자계획 세부내역 "}</definedName>
    <definedName name="ㄹㄷㅁ" localSheetId="16" hidden="1">{#N/A,#N/A,FALSE,"97년 투자계획 세부내역 "}</definedName>
    <definedName name="ㄹㄷㅁ" hidden="1">{#N/A,#N/A,FALSE,"97년 투자계획 세부내역 "}</definedName>
    <definedName name="ㄹㄹ" localSheetId="15" hidden="1">{#N/A,#N/A,FALSE,"P.C.B"}</definedName>
    <definedName name="ㄹㄹ" localSheetId="11" hidden="1">{#N/A,#N/A,FALSE,"P.C.B"}</definedName>
    <definedName name="ㄹㄹ" localSheetId="14" hidden="1">{#N/A,#N/A,FALSE,"P.C.B"}</definedName>
    <definedName name="ㄹㄹ" localSheetId="18" hidden="1">{#N/A,#N/A,FALSE,"P.C.B"}</definedName>
    <definedName name="ㄹㄹ" localSheetId="19" hidden="1">{#N/A,#N/A,FALSE,"P.C.B"}</definedName>
    <definedName name="ㄹㄹ" localSheetId="20" hidden="1">{#N/A,#N/A,FALSE,"P.C.B"}</definedName>
    <definedName name="ㄹㄹ" localSheetId="21" hidden="1">{#N/A,#N/A,FALSE,"P.C.B"}</definedName>
    <definedName name="ㄹㄹ" localSheetId="22" hidden="1">{#N/A,#N/A,FALSE,"P.C.B"}</definedName>
    <definedName name="ㄹㄹ" localSheetId="23" hidden="1">{#N/A,#N/A,FALSE,"P.C.B"}</definedName>
    <definedName name="ㄹㄹ" localSheetId="24" hidden="1">{#N/A,#N/A,FALSE,"P.C.B"}</definedName>
    <definedName name="ㄹㄹ" localSheetId="13" hidden="1">{"'용역비'!$A$4:$C$8"}</definedName>
    <definedName name="ㄹㄹ" localSheetId="17" hidden="1">{#N/A,#N/A,FALSE,"P.C.B"}</definedName>
    <definedName name="ㄹㄹ" localSheetId="16" hidden="1">{#N/A,#N/A,FALSE,"P.C.B"}</definedName>
    <definedName name="ㄹㄹ" hidden="1">{#N/A,#N/A,FALSE,"P.C.B"}</definedName>
    <definedName name="ㄹㄹㄹ" localSheetId="11" hidden="1">#REF!</definedName>
    <definedName name="ㄹㄹㄹ" localSheetId="18" hidden="1">#REF!</definedName>
    <definedName name="ㄹㄹㄹ" localSheetId="19" hidden="1">#REF!</definedName>
    <definedName name="ㄹㄹㄹ" localSheetId="20" hidden="1">#REF!</definedName>
    <definedName name="ㄹㄹㄹ" localSheetId="21" hidden="1">#REF!</definedName>
    <definedName name="ㄹㄹㄹ" localSheetId="22" hidden="1">#REF!</definedName>
    <definedName name="ㄹㄹㄹ" localSheetId="23" hidden="1">#REF!</definedName>
    <definedName name="ㄹㄹㄹ" localSheetId="24" hidden="1">#REF!</definedName>
    <definedName name="ㄹㄹㄹ" localSheetId="13" hidden="1">#REF!</definedName>
    <definedName name="ㄹㄹㄹ">[17]I一般比!#REF!</definedName>
    <definedName name="ㄹㄹㄹㄹ" localSheetId="15" hidden="1">{#N/A,#N/A,FALSE,"P.C.B"}</definedName>
    <definedName name="ㄹㄹㄹㄹ" localSheetId="11" hidden="1">{#N/A,#N/A,FALSE,"P.C.B"}</definedName>
    <definedName name="ㄹㄹㄹㄹ" localSheetId="14" hidden="1">{#N/A,#N/A,FALSE,"P.C.B"}</definedName>
    <definedName name="ㄹㄹㄹㄹ" localSheetId="18" hidden="1">{#N/A,#N/A,FALSE,"P.C.B"}</definedName>
    <definedName name="ㄹㄹㄹㄹ" localSheetId="19" hidden="1">{#N/A,#N/A,FALSE,"P.C.B"}</definedName>
    <definedName name="ㄹㄹㄹㄹ" localSheetId="20" hidden="1">{#N/A,#N/A,FALSE,"P.C.B"}</definedName>
    <definedName name="ㄹㄹㄹㄹ" localSheetId="21" hidden="1">{#N/A,#N/A,FALSE,"P.C.B"}</definedName>
    <definedName name="ㄹㄹㄹㄹ" localSheetId="22" hidden="1">{#N/A,#N/A,FALSE,"P.C.B"}</definedName>
    <definedName name="ㄹㄹㄹㄹ" localSheetId="23" hidden="1">{#N/A,#N/A,FALSE,"P.C.B"}</definedName>
    <definedName name="ㄹㄹㄹㄹ" localSheetId="24" hidden="1">{#N/A,#N/A,FALSE,"P.C.B"}</definedName>
    <definedName name="ㄹㄹㄹㄹ" localSheetId="13" hidden="1">{#N/A,#N/A,FALSE,"P.C.B"}</definedName>
    <definedName name="ㄹㄹㄹㄹ" localSheetId="17" hidden="1">{#N/A,#N/A,FALSE,"P.C.B"}</definedName>
    <definedName name="ㄹㄹㄹㄹ" localSheetId="16" hidden="1">{#N/A,#N/A,FALSE,"P.C.B"}</definedName>
    <definedName name="ㄹㄹㄹㄹ" hidden="1">{#N/A,#N/A,FALSE,"P.C.B"}</definedName>
    <definedName name="ㄹㄹㄹㄹㄹ" localSheetId="15" hidden="1">{#N/A,#N/A,FALSE,"P.C.B"}</definedName>
    <definedName name="ㄹㄹㄹㄹㄹ" localSheetId="11" hidden="1">{#N/A,#N/A,FALSE,"P.C.B"}</definedName>
    <definedName name="ㄹㄹㄹㄹㄹ" localSheetId="14" hidden="1">{#N/A,#N/A,FALSE,"P.C.B"}</definedName>
    <definedName name="ㄹㄹㄹㄹㄹ" localSheetId="18" hidden="1">{#N/A,#N/A,FALSE,"P.C.B"}</definedName>
    <definedName name="ㄹㄹㄹㄹㄹ" localSheetId="19" hidden="1">{#N/A,#N/A,FALSE,"P.C.B"}</definedName>
    <definedName name="ㄹㄹㄹㄹㄹ" localSheetId="20" hidden="1">{#N/A,#N/A,FALSE,"P.C.B"}</definedName>
    <definedName name="ㄹㄹㄹㄹㄹ" localSheetId="21" hidden="1">{#N/A,#N/A,FALSE,"P.C.B"}</definedName>
    <definedName name="ㄹㄹㄹㄹㄹ" localSheetId="22" hidden="1">{#N/A,#N/A,FALSE,"P.C.B"}</definedName>
    <definedName name="ㄹㄹㄹㄹㄹ" localSheetId="23" hidden="1">{#N/A,#N/A,FALSE,"P.C.B"}</definedName>
    <definedName name="ㄹㄹㄹㄹㄹ" localSheetId="24" hidden="1">{#N/A,#N/A,FALSE,"P.C.B"}</definedName>
    <definedName name="ㄹㄹㄹㄹㄹ" localSheetId="13" hidden="1">{#N/A,#N/A,FALSE,"P.C.B"}</definedName>
    <definedName name="ㄹㄹㄹㄹㄹ" localSheetId="17" hidden="1">{#N/A,#N/A,FALSE,"P.C.B"}</definedName>
    <definedName name="ㄹㄹㄹㄹㄹ" localSheetId="16" hidden="1">{#N/A,#N/A,FALSE,"P.C.B"}</definedName>
    <definedName name="ㄹㄹㄹㄹㄹ" hidden="1">{#N/A,#N/A,FALSE,"P.C.B"}</definedName>
    <definedName name="ㄹㄹㄹㄹㄹㄹ" localSheetId="15" hidden="1">{#N/A,#N/A,FALSE,"P.C.B"}</definedName>
    <definedName name="ㄹㄹㄹㄹㄹㄹ" localSheetId="11" hidden="1">{#N/A,#N/A,FALSE,"P.C.B"}</definedName>
    <definedName name="ㄹㄹㄹㄹㄹㄹ" localSheetId="14" hidden="1">{#N/A,#N/A,FALSE,"P.C.B"}</definedName>
    <definedName name="ㄹㄹㄹㄹㄹㄹ" localSheetId="18" hidden="1">{#N/A,#N/A,FALSE,"P.C.B"}</definedName>
    <definedName name="ㄹㄹㄹㄹㄹㄹ" localSheetId="19" hidden="1">{#N/A,#N/A,FALSE,"P.C.B"}</definedName>
    <definedName name="ㄹㄹㄹㄹㄹㄹ" localSheetId="20" hidden="1">{#N/A,#N/A,FALSE,"P.C.B"}</definedName>
    <definedName name="ㄹㄹㄹㄹㄹㄹ" localSheetId="21" hidden="1">{#N/A,#N/A,FALSE,"P.C.B"}</definedName>
    <definedName name="ㄹㄹㄹㄹㄹㄹ" localSheetId="22" hidden="1">{#N/A,#N/A,FALSE,"P.C.B"}</definedName>
    <definedName name="ㄹㄹㄹㄹㄹㄹ" localSheetId="23" hidden="1">{#N/A,#N/A,FALSE,"P.C.B"}</definedName>
    <definedName name="ㄹㄹㄹㄹㄹㄹ" localSheetId="24" hidden="1">{#N/A,#N/A,FALSE,"P.C.B"}</definedName>
    <definedName name="ㄹㄹㄹㄹㄹㄹ" localSheetId="13" hidden="1">{#N/A,#N/A,FALSE,"P.C.B"}</definedName>
    <definedName name="ㄹㄹㄹㄹㄹㄹ" localSheetId="17" hidden="1">{#N/A,#N/A,FALSE,"P.C.B"}</definedName>
    <definedName name="ㄹㄹㄹㄹㄹㄹ" localSheetId="16" hidden="1">{#N/A,#N/A,FALSE,"P.C.B"}</definedName>
    <definedName name="ㄹㄹㄹㄹㄹㄹ" hidden="1">{#N/A,#N/A,FALSE,"P.C.B"}</definedName>
    <definedName name="ㄹㄹㄹㄹㄹㄹㄹ" localSheetId="15" hidden="1">{#N/A,#N/A,FALSE,"P.C.B"}</definedName>
    <definedName name="ㄹㄹㄹㄹㄹㄹㄹ" localSheetId="11" hidden="1">{#N/A,#N/A,FALSE,"P.C.B"}</definedName>
    <definedName name="ㄹㄹㄹㄹㄹㄹㄹ" localSheetId="14" hidden="1">{#N/A,#N/A,FALSE,"P.C.B"}</definedName>
    <definedName name="ㄹㄹㄹㄹㄹㄹㄹ" localSheetId="18" hidden="1">{#N/A,#N/A,FALSE,"P.C.B"}</definedName>
    <definedName name="ㄹㄹㄹㄹㄹㄹㄹ" localSheetId="19" hidden="1">{#N/A,#N/A,FALSE,"P.C.B"}</definedName>
    <definedName name="ㄹㄹㄹㄹㄹㄹㄹ" localSheetId="20" hidden="1">{#N/A,#N/A,FALSE,"P.C.B"}</definedName>
    <definedName name="ㄹㄹㄹㄹㄹㄹㄹ" localSheetId="21" hidden="1">{#N/A,#N/A,FALSE,"P.C.B"}</definedName>
    <definedName name="ㄹㄹㄹㄹㄹㄹㄹ" localSheetId="22" hidden="1">{#N/A,#N/A,FALSE,"P.C.B"}</definedName>
    <definedName name="ㄹㄹㄹㄹㄹㄹㄹ" localSheetId="23" hidden="1">{#N/A,#N/A,FALSE,"P.C.B"}</definedName>
    <definedName name="ㄹㄹㄹㄹㄹㄹㄹ" localSheetId="24" hidden="1">{#N/A,#N/A,FALSE,"P.C.B"}</definedName>
    <definedName name="ㄹㄹㄹㄹㄹㄹㄹ" localSheetId="13" hidden="1">{#N/A,#N/A,FALSE,"P.C.B"}</definedName>
    <definedName name="ㄹㄹㄹㄹㄹㄹㄹ" localSheetId="17" hidden="1">{#N/A,#N/A,FALSE,"P.C.B"}</definedName>
    <definedName name="ㄹㄹㄹㄹㄹㄹㄹ" localSheetId="16" hidden="1">{#N/A,#N/A,FALSE,"P.C.B"}</definedName>
    <definedName name="ㄹㄹㄹㄹㄹㄹㄹ" hidden="1">{#N/A,#N/A,FALSE,"P.C.B"}</definedName>
    <definedName name="ㄹㄹㄹㄹㄹㄹㄹㄹㄹ" localSheetId="15" hidden="1">{#N/A,#N/A,FALSE,"P.C.B"}</definedName>
    <definedName name="ㄹㄹㄹㄹㄹㄹㄹㄹㄹ" localSheetId="11" hidden="1">{#N/A,#N/A,FALSE,"P.C.B"}</definedName>
    <definedName name="ㄹㄹㄹㄹㄹㄹㄹㄹㄹ" localSheetId="14" hidden="1">{#N/A,#N/A,FALSE,"P.C.B"}</definedName>
    <definedName name="ㄹㄹㄹㄹㄹㄹㄹㄹㄹ" localSheetId="18" hidden="1">{#N/A,#N/A,FALSE,"P.C.B"}</definedName>
    <definedName name="ㄹㄹㄹㄹㄹㄹㄹㄹㄹ" localSheetId="19" hidden="1">{#N/A,#N/A,FALSE,"P.C.B"}</definedName>
    <definedName name="ㄹㄹㄹㄹㄹㄹㄹㄹㄹ" localSheetId="20" hidden="1">{#N/A,#N/A,FALSE,"P.C.B"}</definedName>
    <definedName name="ㄹㄹㄹㄹㄹㄹㄹㄹㄹ" localSheetId="21" hidden="1">{#N/A,#N/A,FALSE,"P.C.B"}</definedName>
    <definedName name="ㄹㄹㄹㄹㄹㄹㄹㄹㄹ" localSheetId="22" hidden="1">{#N/A,#N/A,FALSE,"P.C.B"}</definedName>
    <definedName name="ㄹㄹㄹㄹㄹㄹㄹㄹㄹ" localSheetId="23" hidden="1">{#N/A,#N/A,FALSE,"P.C.B"}</definedName>
    <definedName name="ㄹㄹㄹㄹㄹㄹㄹㄹㄹ" localSheetId="24" hidden="1">{#N/A,#N/A,FALSE,"P.C.B"}</definedName>
    <definedName name="ㄹㄹㄹㄹㄹㄹㄹㄹㄹ" localSheetId="13" hidden="1">{#N/A,#N/A,FALSE,"P.C.B"}</definedName>
    <definedName name="ㄹㄹㄹㄹㄹㄹㄹㄹㄹ" localSheetId="17" hidden="1">{#N/A,#N/A,FALSE,"P.C.B"}</definedName>
    <definedName name="ㄹㄹㄹㄹㄹㄹㄹㄹㄹ" localSheetId="16" hidden="1">{#N/A,#N/A,FALSE,"P.C.B"}</definedName>
    <definedName name="ㄹㄹㄹㄹㄹㄹㄹㄹㄹ" hidden="1">{#N/A,#N/A,FALSE,"P.C.B"}</definedName>
    <definedName name="ㄹㄹㅇㄴㄴ"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 localSheetId="13">#REF!</definedName>
    <definedName name="ㄹㅇ">#REF!</definedName>
    <definedName name="ㄹㅇㄴ"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ㄶ" localSheetId="15" hidden="1">#REF!</definedName>
    <definedName name="ㄹㅇㄶ" localSheetId="11" hidden="1">#REF!</definedName>
    <definedName name="ㄹㅇㄶ" localSheetId="14" hidden="1">#REF!</definedName>
    <definedName name="ㄹㅇㄶ" localSheetId="18" hidden="1">#REF!</definedName>
    <definedName name="ㄹㅇㄶ" localSheetId="19" hidden="1">#REF!</definedName>
    <definedName name="ㄹㅇㄶ" localSheetId="20" hidden="1">#REF!</definedName>
    <definedName name="ㄹㅇㄶ" localSheetId="21" hidden="1">#REF!</definedName>
    <definedName name="ㄹㅇㄶ" localSheetId="22" hidden="1">#REF!</definedName>
    <definedName name="ㄹㅇㄶ" localSheetId="23" hidden="1">#REF!</definedName>
    <definedName name="ㄹㅇㄶ" localSheetId="24" hidden="1">#REF!</definedName>
    <definedName name="ㄹㅇㄶ" localSheetId="13" hidden="1">#REF!</definedName>
    <definedName name="ㄹㅇㄶ" localSheetId="17" hidden="1">#REF!</definedName>
    <definedName name="ㄹㅇㄶ" localSheetId="16" hidden="1">#REF!</definedName>
    <definedName name="ㄹㅇㄶ" hidden="1">#REF!</definedName>
    <definedName name="ㄹㅇㄹ">#REF!</definedName>
    <definedName name="ㄹㅇㄹㅇ" localSheetId="15" hidden="1">#REF!</definedName>
    <definedName name="ㄹㅇㄹㅇ" localSheetId="11" hidden="1">#REF!</definedName>
    <definedName name="ㄹㅇㄹㅇ" localSheetId="14" hidden="1">#REF!</definedName>
    <definedName name="ㄹㅇㄹㅇ" localSheetId="24" hidden="1">#REF!</definedName>
    <definedName name="ㄹㅇㄹㅇ" localSheetId="17" hidden="1">#REF!</definedName>
    <definedName name="ㄹㅇㄹㅇ" localSheetId="16" hidden="1">#REF!</definedName>
    <definedName name="ㄹㅇㄹㅇ" hidden="1">#REF!</definedName>
    <definedName name="ㄹㅇㄹㅇㄹ">#REF!</definedName>
    <definedName name="ㄹㅇㅁㄴㄹ" localSheetId="15" hidden="1">{#N/A,#N/A,FALSE,"3가";#N/A,#N/A,FALSE,"3나";#N/A,#N/A,FALSE,"3다"}</definedName>
    <definedName name="ㄹㅇㅁㄴㄹ" localSheetId="18" hidden="1">{#N/A,#N/A,FALSE,"3가";#N/A,#N/A,FALSE,"3나";#N/A,#N/A,FALSE,"3다"}</definedName>
    <definedName name="ㄹㅇㅁㄴㄹ" localSheetId="19" hidden="1">{#N/A,#N/A,FALSE,"3가";#N/A,#N/A,FALSE,"3나";#N/A,#N/A,FALSE,"3다"}</definedName>
    <definedName name="ㄹㅇㅁㄴㄹ" localSheetId="20" hidden="1">{#N/A,#N/A,FALSE,"3가";#N/A,#N/A,FALSE,"3나";#N/A,#N/A,FALSE,"3다"}</definedName>
    <definedName name="ㄹㅇㅁㄴㄹ" localSheetId="21" hidden="1">{#N/A,#N/A,FALSE,"3가";#N/A,#N/A,FALSE,"3나";#N/A,#N/A,FALSE,"3다"}</definedName>
    <definedName name="ㄹㅇㅁㄴㄹ" localSheetId="22" hidden="1">{#N/A,#N/A,FALSE,"3가";#N/A,#N/A,FALSE,"3나";#N/A,#N/A,FALSE,"3다"}</definedName>
    <definedName name="ㄹㅇㅁㄴㄹ" localSheetId="23" hidden="1">{#N/A,#N/A,FALSE,"3가";#N/A,#N/A,FALSE,"3나";#N/A,#N/A,FALSE,"3다"}</definedName>
    <definedName name="ㄹㅇㅁㄴㄹ" localSheetId="24" hidden="1">{#N/A,#N/A,FALSE,"3가";#N/A,#N/A,FALSE,"3나";#N/A,#N/A,FALSE,"3다"}</definedName>
    <definedName name="ㄹㅇㅁㄴㄹ" localSheetId="13" hidden="1">{#N/A,#N/A,FALSE,"3가";#N/A,#N/A,FALSE,"3나";#N/A,#N/A,FALSE,"3다"}</definedName>
    <definedName name="ㄹㅇㅁㄴㄹ" localSheetId="17" hidden="1">{#N/A,#N/A,FALSE,"3가";#N/A,#N/A,FALSE,"3나";#N/A,#N/A,FALSE,"3다"}</definedName>
    <definedName name="ㄹㅇㅁㄴㄹ" localSheetId="16" hidden="1">{#N/A,#N/A,FALSE,"3가";#N/A,#N/A,FALSE,"3나";#N/A,#N/A,FALSE,"3다"}</definedName>
    <definedName name="ㄹㅇㅁㄴㄹ" hidden="1">{#N/A,#N/A,FALSE,"3가";#N/A,#N/A,FALSE,"3나";#N/A,#N/A,FALSE,"3다"}</definedName>
    <definedName name="ㄹㅇㅎㄹㅇ" localSheetId="15" hidden="1">#REF!</definedName>
    <definedName name="ㄹㅇㅎㄹㅇ" localSheetId="11" hidden="1">#REF!</definedName>
    <definedName name="ㄹㅇㅎㄹㅇ" localSheetId="14" hidden="1">#REF!</definedName>
    <definedName name="ㄹㅇㅎㄹㅇ" localSheetId="18" hidden="1">#REF!</definedName>
    <definedName name="ㄹㅇㅎㄹㅇ" localSheetId="19" hidden="1">#REF!</definedName>
    <definedName name="ㄹㅇㅎㄹㅇ" localSheetId="20" hidden="1">#REF!</definedName>
    <definedName name="ㄹㅇㅎㄹㅇ" localSheetId="21" hidden="1">#REF!</definedName>
    <definedName name="ㄹㅇㅎㄹㅇ" localSheetId="22" hidden="1">#REF!</definedName>
    <definedName name="ㄹㅇㅎㄹㅇ" localSheetId="23" hidden="1">#REF!</definedName>
    <definedName name="ㄹㅇㅎㄹㅇ" localSheetId="24" hidden="1">#REF!</definedName>
    <definedName name="ㄹㅇㅎㄹㅇ" localSheetId="13" hidden="1">#REF!</definedName>
    <definedName name="ㄹㅇㅎㄹㅇ" localSheetId="17" hidden="1">#REF!</definedName>
    <definedName name="ㄹㅇㅎㄹㅇ" localSheetId="16" hidden="1">#REF!</definedName>
    <definedName name="ㄹㅇㅎㄹㅇ" hidden="1">#REF!</definedName>
    <definedName name="ㄹㅇ홀옹ㅎㄹ" localSheetId="15" hidden="1">#REF!</definedName>
    <definedName name="ㄹㅇ홀옹ㅎㄹ" localSheetId="11" hidden="1">#REF!</definedName>
    <definedName name="ㄹㅇ홀옹ㅎㄹ" localSheetId="14" hidden="1">#REF!</definedName>
    <definedName name="ㄹㅇ홀옹ㅎㄹ" localSheetId="24" hidden="1">#REF!</definedName>
    <definedName name="ㄹㅇ홀옹ㅎㄹ" localSheetId="17" hidden="1">#REF!</definedName>
    <definedName name="ㄹㅇ홀옹ㅎㄹ" localSheetId="16" hidden="1">#REF!</definedName>
    <definedName name="ㄹㅇ홀옹ㅎㄹ" hidden="1">#REF!</definedName>
    <definedName name="ㄹㅎㄹㅎㅀ" localSheetId="15" hidden="1">#REF!</definedName>
    <definedName name="ㄹㅎㄹㅎㅀ" localSheetId="11" hidden="1">#REF!</definedName>
    <definedName name="ㄹㅎㄹㅎㅀ" localSheetId="14" hidden="1">#REF!</definedName>
    <definedName name="ㄹㅎㄹㅎㅀ" localSheetId="24" hidden="1">#REF!</definedName>
    <definedName name="ㄹㅎㄹㅎㅀ" localSheetId="17" hidden="1">#REF!</definedName>
    <definedName name="ㄹㅎㄹㅎㅀ" localSheetId="16" hidden="1">#REF!</definedName>
    <definedName name="ㄹㅎㄹㅎㅀ" hidden="1">#REF!</definedName>
    <definedName name="ㄹ헝ㄹ" localSheetId="11" hidden="1">#REF!</definedName>
    <definedName name="ㄹ헝ㄹ" hidden="1">#REF!</definedName>
    <definedName name="ㄹ호" localSheetId="11" hidden="1">#REF!</definedName>
    <definedName name="ㄹ호" hidden="1">#REF!</definedName>
    <definedName name="ㄹ호ㅓㅓ" localSheetId="15" hidden="1">{#N/A,#N/A,FALSE,"단축1";#N/A,#N/A,FALSE,"단축2";#N/A,#N/A,FALSE,"단축3";#N/A,#N/A,FALSE,"장축";#N/A,#N/A,FALSE,"4WD"}</definedName>
    <definedName name="ㄹ호ㅓㅓ" localSheetId="18" hidden="1">{#N/A,#N/A,FALSE,"단축1";#N/A,#N/A,FALSE,"단축2";#N/A,#N/A,FALSE,"단축3";#N/A,#N/A,FALSE,"장축";#N/A,#N/A,FALSE,"4WD"}</definedName>
    <definedName name="ㄹ호ㅓㅓ" localSheetId="19" hidden="1">{#N/A,#N/A,FALSE,"단축1";#N/A,#N/A,FALSE,"단축2";#N/A,#N/A,FALSE,"단축3";#N/A,#N/A,FALSE,"장축";#N/A,#N/A,FALSE,"4WD"}</definedName>
    <definedName name="ㄹ호ㅓㅓ" localSheetId="20" hidden="1">{#N/A,#N/A,FALSE,"단축1";#N/A,#N/A,FALSE,"단축2";#N/A,#N/A,FALSE,"단축3";#N/A,#N/A,FALSE,"장축";#N/A,#N/A,FALSE,"4WD"}</definedName>
    <definedName name="ㄹ호ㅓㅓ" localSheetId="21" hidden="1">{#N/A,#N/A,FALSE,"단축1";#N/A,#N/A,FALSE,"단축2";#N/A,#N/A,FALSE,"단축3";#N/A,#N/A,FALSE,"장축";#N/A,#N/A,FALSE,"4WD"}</definedName>
    <definedName name="ㄹ호ㅓㅓ" localSheetId="22" hidden="1">{#N/A,#N/A,FALSE,"단축1";#N/A,#N/A,FALSE,"단축2";#N/A,#N/A,FALSE,"단축3";#N/A,#N/A,FALSE,"장축";#N/A,#N/A,FALSE,"4WD"}</definedName>
    <definedName name="ㄹ호ㅓㅓ" localSheetId="23" hidden="1">{#N/A,#N/A,FALSE,"단축1";#N/A,#N/A,FALSE,"단축2";#N/A,#N/A,FALSE,"단축3";#N/A,#N/A,FALSE,"장축";#N/A,#N/A,FALSE,"4WD"}</definedName>
    <definedName name="ㄹ호ㅓㅓ" localSheetId="24" hidden="1">{#N/A,#N/A,FALSE,"단축1";#N/A,#N/A,FALSE,"단축2";#N/A,#N/A,FALSE,"단축3";#N/A,#N/A,FALSE,"장축";#N/A,#N/A,FALSE,"4WD"}</definedName>
    <definedName name="ㄹ호ㅓㅓ" localSheetId="13" hidden="1">{#N/A,#N/A,FALSE,"단축1";#N/A,#N/A,FALSE,"단축2";#N/A,#N/A,FALSE,"단축3";#N/A,#N/A,FALSE,"장축";#N/A,#N/A,FALSE,"4WD"}</definedName>
    <definedName name="ㄹ호ㅓㅓ" localSheetId="17" hidden="1">{#N/A,#N/A,FALSE,"단축1";#N/A,#N/A,FALSE,"단축2";#N/A,#N/A,FALSE,"단축3";#N/A,#N/A,FALSE,"장축";#N/A,#N/A,FALSE,"4WD"}</definedName>
    <definedName name="ㄹ호ㅓㅓ" localSheetId="16" hidden="1">{#N/A,#N/A,FALSE,"단축1";#N/A,#N/A,FALSE,"단축2";#N/A,#N/A,FALSE,"단축3";#N/A,#N/A,FALSE,"장축";#N/A,#N/A,FALSE,"4WD"}</definedName>
    <definedName name="ㄹ호ㅓㅓ" hidden="1">{#N/A,#N/A,FALSE,"단축1";#N/A,#N/A,FALSE,"단축2";#N/A,#N/A,FALSE,"단축3";#N/A,#N/A,FALSE,"장축";#N/A,#N/A,FALSE,"4WD"}</definedName>
    <definedName name="라"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2" localSheetId="15" hidden="1">{#N/A,#N/A,FALSE,"ALM-ASISC"}</definedName>
    <definedName name="라2" localSheetId="18" hidden="1">{#N/A,#N/A,FALSE,"ALM-ASISC"}</definedName>
    <definedName name="라2" localSheetId="19" hidden="1">{#N/A,#N/A,FALSE,"ALM-ASISC"}</definedName>
    <definedName name="라2" localSheetId="20" hidden="1">{#N/A,#N/A,FALSE,"ALM-ASISC"}</definedName>
    <definedName name="라2" localSheetId="21" hidden="1">{#N/A,#N/A,FALSE,"ALM-ASISC"}</definedName>
    <definedName name="라2" localSheetId="22" hidden="1">{#N/A,#N/A,FALSE,"ALM-ASISC"}</definedName>
    <definedName name="라2" localSheetId="23" hidden="1">{#N/A,#N/A,FALSE,"ALM-ASISC"}</definedName>
    <definedName name="라2" localSheetId="24" hidden="1">{#N/A,#N/A,FALSE,"ALM-ASISC"}</definedName>
    <definedName name="라2" localSheetId="13" hidden="1">{#N/A,#N/A,FALSE,"ALM-ASISC"}</definedName>
    <definedName name="라2" localSheetId="17" hidden="1">{#N/A,#N/A,FALSE,"ALM-ASISC"}</definedName>
    <definedName name="라2" localSheetId="16" hidden="1">{#N/A,#N/A,FALSE,"ALM-ASISC"}</definedName>
    <definedName name="라2" hidden="1">{#N/A,#N/A,FALSE,"ALM-ASISC"}</definedName>
    <definedName name="라인독점" localSheetId="13">#REF!</definedName>
    <definedName name="라인독점">#REF!</definedName>
    <definedName name="라ㅓ니" localSheetId="13">'[30]#REF'!#REF!</definedName>
    <definedName name="라ㅓ니">'[37]#REF'!#REF!</definedName>
    <definedName name="라ㅓㅇ"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 localSheetId="15" hidden="1">{#N/A,#N/A,FALSE,"P.C.B"}</definedName>
    <definedName name="러" localSheetId="11" hidden="1">{#N/A,#N/A,FALSE,"P.C.B"}</definedName>
    <definedName name="러" localSheetId="14" hidden="1">{#N/A,#N/A,FALSE,"P.C.B"}</definedName>
    <definedName name="러" localSheetId="18" hidden="1">{#N/A,#N/A,FALSE,"P.C.B"}</definedName>
    <definedName name="러" localSheetId="19" hidden="1">{#N/A,#N/A,FALSE,"P.C.B"}</definedName>
    <definedName name="러" localSheetId="20" hidden="1">{#N/A,#N/A,FALSE,"P.C.B"}</definedName>
    <definedName name="러" localSheetId="21" hidden="1">{#N/A,#N/A,FALSE,"P.C.B"}</definedName>
    <definedName name="러" localSheetId="22" hidden="1">{#N/A,#N/A,FALSE,"P.C.B"}</definedName>
    <definedName name="러" localSheetId="23" hidden="1">{#N/A,#N/A,FALSE,"P.C.B"}</definedName>
    <definedName name="러" localSheetId="24" hidden="1">{#N/A,#N/A,FALSE,"P.C.B"}</definedName>
    <definedName name="러" localSheetId="13" hidden="1">{#N/A,#N/A,FALSE,"P.C.B"}</definedName>
    <definedName name="러" localSheetId="17" hidden="1">{#N/A,#N/A,FALSE,"P.C.B"}</definedName>
    <definedName name="러" localSheetId="16" hidden="1">{#N/A,#N/A,FALSE,"P.C.B"}</definedName>
    <definedName name="러" hidden="1">{#N/A,#N/A,FALSE,"P.C.B"}</definedName>
    <definedName name="러러" localSheetId="15" hidden="1">{#N/A,#N/A,FALSE,"P.C.B"}</definedName>
    <definedName name="러러" localSheetId="11" hidden="1">{#N/A,#N/A,FALSE,"P.C.B"}</definedName>
    <definedName name="러러" localSheetId="14" hidden="1">{#N/A,#N/A,FALSE,"P.C.B"}</definedName>
    <definedName name="러러" localSheetId="18" hidden="1">{#N/A,#N/A,FALSE,"P.C.B"}</definedName>
    <definedName name="러러" localSheetId="19" hidden="1">{#N/A,#N/A,FALSE,"P.C.B"}</definedName>
    <definedName name="러러" localSheetId="20" hidden="1">{#N/A,#N/A,FALSE,"P.C.B"}</definedName>
    <definedName name="러러" localSheetId="21" hidden="1">{#N/A,#N/A,FALSE,"P.C.B"}</definedName>
    <definedName name="러러" localSheetId="22" hidden="1">{#N/A,#N/A,FALSE,"P.C.B"}</definedName>
    <definedName name="러러" localSheetId="23" hidden="1">{#N/A,#N/A,FALSE,"P.C.B"}</definedName>
    <definedName name="러러" localSheetId="24" hidden="1">{#N/A,#N/A,FALSE,"P.C.B"}</definedName>
    <definedName name="러러" localSheetId="13" hidden="1">{#N/A,#N/A,FALSE,"P.C.B"}</definedName>
    <definedName name="러러" localSheetId="17" hidden="1">{#N/A,#N/A,FALSE,"P.C.B"}</definedName>
    <definedName name="러러" localSheetId="16" hidden="1">{#N/A,#N/A,FALSE,"P.C.B"}</definedName>
    <definedName name="러러" hidden="1">{#N/A,#N/A,FALSE,"P.C.B"}</definedName>
    <definedName name="러럴" localSheetId="15" hidden="1">{#N/A,#N/A,FALSE,"P.C.B"}</definedName>
    <definedName name="러럴" localSheetId="11" hidden="1">{#N/A,#N/A,FALSE,"P.C.B"}</definedName>
    <definedName name="러럴" localSheetId="14" hidden="1">{#N/A,#N/A,FALSE,"P.C.B"}</definedName>
    <definedName name="러럴" localSheetId="18" hidden="1">{#N/A,#N/A,FALSE,"P.C.B"}</definedName>
    <definedName name="러럴" localSheetId="19" hidden="1">{#N/A,#N/A,FALSE,"P.C.B"}</definedName>
    <definedName name="러럴" localSheetId="20" hidden="1">{#N/A,#N/A,FALSE,"P.C.B"}</definedName>
    <definedName name="러럴" localSheetId="21" hidden="1">{#N/A,#N/A,FALSE,"P.C.B"}</definedName>
    <definedName name="러럴" localSheetId="22" hidden="1">{#N/A,#N/A,FALSE,"P.C.B"}</definedName>
    <definedName name="러럴" localSheetId="23" hidden="1">{#N/A,#N/A,FALSE,"P.C.B"}</definedName>
    <definedName name="러럴" localSheetId="24" hidden="1">{#N/A,#N/A,FALSE,"P.C.B"}</definedName>
    <definedName name="러럴" localSheetId="13" hidden="1">{#N/A,#N/A,FALSE,"P.C.B"}</definedName>
    <definedName name="러럴" localSheetId="17" hidden="1">{#N/A,#N/A,FALSE,"P.C.B"}</definedName>
    <definedName name="러럴" localSheetId="16" hidden="1">{#N/A,#N/A,FALSE,"P.C.B"}</definedName>
    <definedName name="러럴" hidden="1">{#N/A,#N/A,FALSE,"P.C.B"}</definedName>
    <definedName name="러럴처" localSheetId="15" hidden="1">{#N/A,#N/A,FALSE,"P.C.B"}</definedName>
    <definedName name="러럴처" localSheetId="11" hidden="1">{#N/A,#N/A,FALSE,"P.C.B"}</definedName>
    <definedName name="러럴처" localSheetId="14" hidden="1">{#N/A,#N/A,FALSE,"P.C.B"}</definedName>
    <definedName name="러럴처" localSheetId="18" hidden="1">{#N/A,#N/A,FALSE,"P.C.B"}</definedName>
    <definedName name="러럴처" localSheetId="19" hidden="1">{#N/A,#N/A,FALSE,"P.C.B"}</definedName>
    <definedName name="러럴처" localSheetId="20" hidden="1">{#N/A,#N/A,FALSE,"P.C.B"}</definedName>
    <definedName name="러럴처" localSheetId="21" hidden="1">{#N/A,#N/A,FALSE,"P.C.B"}</definedName>
    <definedName name="러럴처" localSheetId="22" hidden="1">{#N/A,#N/A,FALSE,"P.C.B"}</definedName>
    <definedName name="러럴처" localSheetId="23" hidden="1">{#N/A,#N/A,FALSE,"P.C.B"}</definedName>
    <definedName name="러럴처" localSheetId="24" hidden="1">{#N/A,#N/A,FALSE,"P.C.B"}</definedName>
    <definedName name="러럴처" localSheetId="13" hidden="1">{#N/A,#N/A,FALSE,"P.C.B"}</definedName>
    <definedName name="러럴처" localSheetId="17" hidden="1">{#N/A,#N/A,FALSE,"P.C.B"}</definedName>
    <definedName name="러럴처" localSheetId="16" hidden="1">{#N/A,#N/A,FALSE,"P.C.B"}</definedName>
    <definedName name="러럴처" hidden="1">{#N/A,#N/A,FALSE,"P.C.B"}</definedName>
    <definedName name="러ㅗㄴ머ㅏㄹ" localSheetId="13">#REF!</definedName>
    <definedName name="러ㅗㄴ머ㅏㄹ">#REF!</definedName>
    <definedName name="레저스포츠취미" localSheetId="13">#REF!</definedName>
    <definedName name="레저스포츠취미">#REF!</definedName>
    <definedName name="렌즈" localSheetId="13">#REF!</definedName>
    <definedName name="렌즈">#REF!</definedName>
    <definedName name="렙">#REF!</definedName>
    <definedName name="렙사">'[207]2011년 Movie DB'!#REF!</definedName>
    <definedName name="려ㅛㄹ"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롬ㄴ" localSheetId="15" hidden="1">#REF!</definedName>
    <definedName name="롬ㄴ" localSheetId="11" hidden="1">#REF!</definedName>
    <definedName name="롬ㄴ" localSheetId="14" hidden="1">#REF!</definedName>
    <definedName name="롬ㄴ" localSheetId="18" hidden="1">#REF!</definedName>
    <definedName name="롬ㄴ" localSheetId="19" hidden="1">#REF!</definedName>
    <definedName name="롬ㄴ" localSheetId="20" hidden="1">#REF!</definedName>
    <definedName name="롬ㄴ" localSheetId="21" hidden="1">#REF!</definedName>
    <definedName name="롬ㄴ" localSheetId="22" hidden="1">#REF!</definedName>
    <definedName name="롬ㄴ" localSheetId="23" hidden="1">#REF!</definedName>
    <definedName name="롬ㄴ" localSheetId="24" hidden="1">#REF!</definedName>
    <definedName name="롬ㄴ" localSheetId="13" hidden="1">#REF!</definedName>
    <definedName name="롬ㄴ" localSheetId="17" hidden="1">#REF!</definedName>
    <definedName name="롬ㄴ" localSheetId="16" hidden="1">#REF!</definedName>
    <definedName name="롬ㄴ" hidden="1">#REF!</definedName>
    <definedName name="롬나ㅓ" localSheetId="13">'[30]#REF'!#REF!</definedName>
    <definedName name="롬나ㅓ">'[37]#REF'!#REF!</definedName>
    <definedName name="료" localSheetId="15" hidden="1">{"'용역비'!$A$4:$C$8"}</definedName>
    <definedName name="료" localSheetId="11" hidden="1">{"'용역비'!$A$4:$C$8"}</definedName>
    <definedName name="료" localSheetId="14" hidden="1">{"'용역비'!$A$4:$C$8"}</definedName>
    <definedName name="료" localSheetId="18" hidden="1">{"'용역비'!$A$4:$C$8"}</definedName>
    <definedName name="료" localSheetId="19" hidden="1">{"'용역비'!$A$4:$C$8"}</definedName>
    <definedName name="료" localSheetId="20" hidden="1">{"'용역비'!$A$4:$C$8"}</definedName>
    <definedName name="료" localSheetId="21" hidden="1">{"'용역비'!$A$4:$C$8"}</definedName>
    <definedName name="료" localSheetId="22" hidden="1">{"'용역비'!$A$4:$C$8"}</definedName>
    <definedName name="료" localSheetId="23" hidden="1">{"'용역비'!$A$4:$C$8"}</definedName>
    <definedName name="료" localSheetId="24" hidden="1">{"'용역비'!$A$4:$C$8"}</definedName>
    <definedName name="료" localSheetId="13" hidden="1">{"'용역비'!$A$4:$C$8"}</definedName>
    <definedName name="료" localSheetId="17" hidden="1">{"'용역비'!$A$4:$C$8"}</definedName>
    <definedName name="료" localSheetId="16" hidden="1">{"'용역비'!$A$4:$C$8"}</definedName>
    <definedName name="료" hidden="1">{"'용역비'!$A$4:$C$8"}</definedName>
    <definedName name="료ㅕㅐㅑ" localSheetId="15" hidden="1">{#N/A,#N/A,FALSE,"단축1";#N/A,#N/A,FALSE,"단축2";#N/A,#N/A,FALSE,"단축3";#N/A,#N/A,FALSE,"장축";#N/A,#N/A,FALSE,"4WD"}</definedName>
    <definedName name="료ㅕㅐㅑ" localSheetId="18" hidden="1">{#N/A,#N/A,FALSE,"단축1";#N/A,#N/A,FALSE,"단축2";#N/A,#N/A,FALSE,"단축3";#N/A,#N/A,FALSE,"장축";#N/A,#N/A,FALSE,"4WD"}</definedName>
    <definedName name="료ㅕㅐㅑ" localSheetId="19" hidden="1">{#N/A,#N/A,FALSE,"단축1";#N/A,#N/A,FALSE,"단축2";#N/A,#N/A,FALSE,"단축3";#N/A,#N/A,FALSE,"장축";#N/A,#N/A,FALSE,"4WD"}</definedName>
    <definedName name="료ㅕㅐㅑ" localSheetId="20" hidden="1">{#N/A,#N/A,FALSE,"단축1";#N/A,#N/A,FALSE,"단축2";#N/A,#N/A,FALSE,"단축3";#N/A,#N/A,FALSE,"장축";#N/A,#N/A,FALSE,"4WD"}</definedName>
    <definedName name="료ㅕㅐㅑ" localSheetId="21" hidden="1">{#N/A,#N/A,FALSE,"단축1";#N/A,#N/A,FALSE,"단축2";#N/A,#N/A,FALSE,"단축3";#N/A,#N/A,FALSE,"장축";#N/A,#N/A,FALSE,"4WD"}</definedName>
    <definedName name="료ㅕㅐㅑ" localSheetId="22" hidden="1">{#N/A,#N/A,FALSE,"단축1";#N/A,#N/A,FALSE,"단축2";#N/A,#N/A,FALSE,"단축3";#N/A,#N/A,FALSE,"장축";#N/A,#N/A,FALSE,"4WD"}</definedName>
    <definedName name="료ㅕㅐㅑ" localSheetId="23" hidden="1">{#N/A,#N/A,FALSE,"단축1";#N/A,#N/A,FALSE,"단축2";#N/A,#N/A,FALSE,"단축3";#N/A,#N/A,FALSE,"장축";#N/A,#N/A,FALSE,"4WD"}</definedName>
    <definedName name="료ㅕㅐㅑ" localSheetId="24" hidden="1">{#N/A,#N/A,FALSE,"단축1";#N/A,#N/A,FALSE,"단축2";#N/A,#N/A,FALSE,"단축3";#N/A,#N/A,FALSE,"장축";#N/A,#N/A,FALSE,"4WD"}</definedName>
    <definedName name="료ㅕㅐㅑ" localSheetId="13" hidden="1">{#N/A,#N/A,FALSE,"단축1";#N/A,#N/A,FALSE,"단축2";#N/A,#N/A,FALSE,"단축3";#N/A,#N/A,FALSE,"장축";#N/A,#N/A,FALSE,"4WD"}</definedName>
    <definedName name="료ㅕㅐㅑ" localSheetId="17" hidden="1">{#N/A,#N/A,FALSE,"단축1";#N/A,#N/A,FALSE,"단축2";#N/A,#N/A,FALSE,"단축3";#N/A,#N/A,FALSE,"장축";#N/A,#N/A,FALSE,"4WD"}</definedName>
    <definedName name="료ㅕㅐㅑ" localSheetId="16" hidden="1">{#N/A,#N/A,FALSE,"단축1";#N/A,#N/A,FALSE,"단축2";#N/A,#N/A,FALSE,"단축3";#N/A,#N/A,FALSE,"장축";#N/A,#N/A,FALSE,"4WD"}</definedName>
    <definedName name="료ㅕㅐㅑ" hidden="1">{#N/A,#N/A,FALSE,"단축1";#N/A,#N/A,FALSE,"단축2";#N/A,#N/A,FALSE,"단축3";#N/A,#N/A,FALSE,"장축";#N/A,#N/A,FALSE,"4WD"}</definedName>
    <definedName name="루___핑___공" localSheetId="13">[172]노임단가!#REF!</definedName>
    <definedName name="루___핑___공">[173]노임단가!#REF!</definedName>
    <definedName name="루트원재료" localSheetId="13">[208]년별RTMP!#REF!</definedName>
    <definedName name="루트원재료">[209]년별RTMP!#REF!</definedName>
    <definedName name="룰" localSheetId="15" hidden="1">{#N/A,#N/A,FALSE,"3가";#N/A,#N/A,FALSE,"3나";#N/A,#N/A,FALSE,"3다"}</definedName>
    <definedName name="룰" localSheetId="18" hidden="1">{#N/A,#N/A,FALSE,"3가";#N/A,#N/A,FALSE,"3나";#N/A,#N/A,FALSE,"3다"}</definedName>
    <definedName name="룰" localSheetId="19" hidden="1">{#N/A,#N/A,FALSE,"3가";#N/A,#N/A,FALSE,"3나";#N/A,#N/A,FALSE,"3다"}</definedName>
    <definedName name="룰" localSheetId="20" hidden="1">{#N/A,#N/A,FALSE,"3가";#N/A,#N/A,FALSE,"3나";#N/A,#N/A,FALSE,"3다"}</definedName>
    <definedName name="룰" localSheetId="21" hidden="1">{#N/A,#N/A,FALSE,"3가";#N/A,#N/A,FALSE,"3나";#N/A,#N/A,FALSE,"3다"}</definedName>
    <definedName name="룰" localSheetId="22" hidden="1">{#N/A,#N/A,FALSE,"3가";#N/A,#N/A,FALSE,"3나";#N/A,#N/A,FALSE,"3다"}</definedName>
    <definedName name="룰" localSheetId="23" hidden="1">{#N/A,#N/A,FALSE,"3가";#N/A,#N/A,FALSE,"3나";#N/A,#N/A,FALSE,"3다"}</definedName>
    <definedName name="룰" localSheetId="24" hidden="1">{#N/A,#N/A,FALSE,"3가";#N/A,#N/A,FALSE,"3나";#N/A,#N/A,FALSE,"3다"}</definedName>
    <definedName name="룰" localSheetId="13" hidden="1">{#N/A,#N/A,FALSE,"3가";#N/A,#N/A,FALSE,"3나";#N/A,#N/A,FALSE,"3다"}</definedName>
    <definedName name="룰" localSheetId="17" hidden="1">{#N/A,#N/A,FALSE,"3가";#N/A,#N/A,FALSE,"3나";#N/A,#N/A,FALSE,"3다"}</definedName>
    <definedName name="룰" localSheetId="16" hidden="1">{#N/A,#N/A,FALSE,"3가";#N/A,#N/A,FALSE,"3나";#N/A,#N/A,FALSE,"3다"}</definedName>
    <definedName name="룰" hidden="1">{#N/A,#N/A,FALSE,"3가";#N/A,#N/A,FALSE,"3나";#N/A,#N/A,FALSE,"3다"}</definedName>
    <definedName name="리___벳___공" localSheetId="13">[172]노임단가!#REF!</definedName>
    <definedName name="리___벳___공">[173]노임단가!#REF!</definedName>
    <definedName name="리리리" localSheetId="13">#REF!,#REF!,#REF!</definedName>
    <definedName name="리리리">#REF!,#REF!,#REF!</definedName>
    <definedName name="리스트" localSheetId="13">[210]hide!$B$15:$B$31</definedName>
    <definedName name="리스트">[211]hide!$B$15:$B$31</definedName>
    <definedName name="리얼미디어" localSheetId="13">#REF!</definedName>
    <definedName name="리얼미디어">#REF!</definedName>
    <definedName name="ㄻㄴㅇㄹㅇㄴㄻㄴㅇㄹ" localSheetId="15" hidden="1">#REF!</definedName>
    <definedName name="ㄻㄴㅇㄹㅇㄴㄻㄴㅇㄹ" localSheetId="24" hidden="1">#REF!</definedName>
    <definedName name="ㄻㄴㅇㄹㅇㄴㄻㄴㅇㄹ" localSheetId="17" hidden="1">#REF!</definedName>
    <definedName name="ㄻㄴㅇㄹㅇㄴㄻㄴㅇㄹ" hidden="1">#REF!</definedName>
    <definedName name="ㄻㄹ" localSheetId="15" hidden="1">{#N/A,#N/A,FALSE,"3가";#N/A,#N/A,FALSE,"3나";#N/A,#N/A,FALSE,"3다"}</definedName>
    <definedName name="ㄻㄹ" localSheetId="18" hidden="1">{#N/A,#N/A,FALSE,"3가";#N/A,#N/A,FALSE,"3나";#N/A,#N/A,FALSE,"3다"}</definedName>
    <definedName name="ㄻㄹ" localSheetId="19" hidden="1">{#N/A,#N/A,FALSE,"3가";#N/A,#N/A,FALSE,"3나";#N/A,#N/A,FALSE,"3다"}</definedName>
    <definedName name="ㄻㄹ" localSheetId="20" hidden="1">{#N/A,#N/A,FALSE,"3가";#N/A,#N/A,FALSE,"3나";#N/A,#N/A,FALSE,"3다"}</definedName>
    <definedName name="ㄻㄹ" localSheetId="21" hidden="1">{#N/A,#N/A,FALSE,"3가";#N/A,#N/A,FALSE,"3나";#N/A,#N/A,FALSE,"3다"}</definedName>
    <definedName name="ㄻㄹ" localSheetId="22" hidden="1">{#N/A,#N/A,FALSE,"3가";#N/A,#N/A,FALSE,"3나";#N/A,#N/A,FALSE,"3다"}</definedName>
    <definedName name="ㄻㄹ" localSheetId="23" hidden="1">{#N/A,#N/A,FALSE,"3가";#N/A,#N/A,FALSE,"3나";#N/A,#N/A,FALSE,"3다"}</definedName>
    <definedName name="ㄻㄹ" localSheetId="24" hidden="1">{#N/A,#N/A,FALSE,"3가";#N/A,#N/A,FALSE,"3나";#N/A,#N/A,FALSE,"3다"}</definedName>
    <definedName name="ㄻㄹ" localSheetId="13" hidden="1">{#N/A,#N/A,FALSE,"3가";#N/A,#N/A,FALSE,"3나";#N/A,#N/A,FALSE,"3다"}</definedName>
    <definedName name="ㄻㄹ" localSheetId="17" hidden="1">{#N/A,#N/A,FALSE,"3가";#N/A,#N/A,FALSE,"3나";#N/A,#N/A,FALSE,"3다"}</definedName>
    <definedName name="ㄻㄹ" localSheetId="16" hidden="1">{#N/A,#N/A,FALSE,"3가";#N/A,#N/A,FALSE,"3나";#N/A,#N/A,FALSE,"3다"}</definedName>
    <definedName name="ㄻㄹ" hidden="1">{#N/A,#N/A,FALSE,"3가";#N/A,#N/A,FALSE,"3나";#N/A,#N/A,FALSE,"3다"}</definedName>
    <definedName name="ㅀ허" localSheetId="15" hidden="1">{#N/A,#N/A,FALSE,"CCTV"}</definedName>
    <definedName name="ㅀ허" localSheetId="11" hidden="1">{#N/A,#N/A,FALSE,"CCTV"}</definedName>
    <definedName name="ㅀ허" localSheetId="14" hidden="1">{#N/A,#N/A,FALSE,"CCTV"}</definedName>
    <definedName name="ㅀ허" localSheetId="18" hidden="1">{#N/A,#N/A,FALSE,"CCTV"}</definedName>
    <definedName name="ㅀ허" localSheetId="19" hidden="1">{#N/A,#N/A,FALSE,"CCTV"}</definedName>
    <definedName name="ㅀ허" localSheetId="20" hidden="1">{#N/A,#N/A,FALSE,"CCTV"}</definedName>
    <definedName name="ㅀ허" localSheetId="21" hidden="1">{#N/A,#N/A,FALSE,"CCTV"}</definedName>
    <definedName name="ㅀ허" localSheetId="22" hidden="1">{#N/A,#N/A,FALSE,"CCTV"}</definedName>
    <definedName name="ㅀ허" localSheetId="23" hidden="1">{#N/A,#N/A,FALSE,"CCTV"}</definedName>
    <definedName name="ㅀ허" localSheetId="24" hidden="1">{#N/A,#N/A,FALSE,"CCTV"}</definedName>
    <definedName name="ㅀ허" localSheetId="13" hidden="1">{#N/A,#N/A,FALSE,"CCTV"}</definedName>
    <definedName name="ㅀ허" localSheetId="17" hidden="1">{#N/A,#N/A,FALSE,"CCTV"}</definedName>
    <definedName name="ㅀ허" localSheetId="16" hidden="1">{#N/A,#N/A,FALSE,"CCTV"}</definedName>
    <definedName name="ㅀ허" hidden="1">{#N/A,#N/A,FALSE,"CCTV"}</definedName>
    <definedName name="ㅁ" localSheetId="13">#REF!</definedName>
    <definedName name="ㅁ">#REF!</definedName>
    <definedName name="ㅁ1" localSheetId="13">#REF!</definedName>
    <definedName name="ㅁ1">#REF!</definedName>
    <definedName name="ㅁ100" localSheetId="13">#REF!</definedName>
    <definedName name="ㅁ100">#REF!</definedName>
    <definedName name="ㅁ1101">#REF!</definedName>
    <definedName name="ㅁ1144">#REF!</definedName>
    <definedName name="ㅁ1180" localSheetId="13">[191]Sheet1!$A$773</definedName>
    <definedName name="ㅁ1180">[192]Sheet1!$A$773</definedName>
    <definedName name="ㅁ1a1" localSheetId="13">#REF!</definedName>
    <definedName name="ㅁ1a1">#REF!</definedName>
    <definedName name="ㅁ250" localSheetId="13">#REF!</definedName>
    <definedName name="ㅁ250">#REF!</definedName>
    <definedName name="ㅁ3" localSheetId="13">#REF!</definedName>
    <definedName name="ㅁ3">#REF!</definedName>
    <definedName name="ㅁ30" localSheetId="13">[191]Sheet1!#REF!</definedName>
    <definedName name="ㅁ30">[192]Sheet1!#REF!</definedName>
    <definedName name="ㅁ331" localSheetId="13">#REF!</definedName>
    <definedName name="ㅁ331">#REF!</definedName>
    <definedName name="ㅁ38" localSheetId="13">#REF!</definedName>
    <definedName name="ㅁ38">#REF!</definedName>
    <definedName name="ㅁ384K5" localSheetId="13">#REF!</definedName>
    <definedName name="ㅁ384K5">#REF!</definedName>
    <definedName name="ㅁ4" localSheetId="15" hidden="1">{#N/A,#N/A,FALSE,"전력간선"}</definedName>
    <definedName name="ㅁ4" localSheetId="18" hidden="1">{#N/A,#N/A,FALSE,"전력간선"}</definedName>
    <definedName name="ㅁ4" localSheetId="19" hidden="1">{#N/A,#N/A,FALSE,"전력간선"}</definedName>
    <definedName name="ㅁ4" localSheetId="20" hidden="1">{#N/A,#N/A,FALSE,"전력간선"}</definedName>
    <definedName name="ㅁ4" localSheetId="21" hidden="1">{#N/A,#N/A,FALSE,"전력간선"}</definedName>
    <definedName name="ㅁ4" localSheetId="22" hidden="1">{#N/A,#N/A,FALSE,"전력간선"}</definedName>
    <definedName name="ㅁ4" localSheetId="23" hidden="1">{#N/A,#N/A,FALSE,"전력간선"}</definedName>
    <definedName name="ㅁ4" localSheetId="24" hidden="1">{#N/A,#N/A,FALSE,"전력간선"}</definedName>
    <definedName name="ㅁ4" localSheetId="13" hidden="1">{#N/A,#N/A,FALSE,"전력간선"}</definedName>
    <definedName name="ㅁ4" localSheetId="17" hidden="1">{#N/A,#N/A,FALSE,"전력간선"}</definedName>
    <definedName name="ㅁ4" localSheetId="16" hidden="1">{#N/A,#N/A,FALSE,"전력간선"}</definedName>
    <definedName name="ㅁ4" hidden="1">{#N/A,#N/A,FALSE,"전력간선"}</definedName>
    <definedName name="ㅁ40" localSheetId="13">#REF!</definedName>
    <definedName name="ㅁ40">#REF!</definedName>
    <definedName name="ㅁ5" localSheetId="15" hidden="1">{#N/A,#N/A,FALSE,"전력간선"}</definedName>
    <definedName name="ㅁ5" localSheetId="18" hidden="1">{#N/A,#N/A,FALSE,"전력간선"}</definedName>
    <definedName name="ㅁ5" localSheetId="19" hidden="1">{#N/A,#N/A,FALSE,"전력간선"}</definedName>
    <definedName name="ㅁ5" localSheetId="20" hidden="1">{#N/A,#N/A,FALSE,"전력간선"}</definedName>
    <definedName name="ㅁ5" localSheetId="21" hidden="1">{#N/A,#N/A,FALSE,"전력간선"}</definedName>
    <definedName name="ㅁ5" localSheetId="22" hidden="1">{#N/A,#N/A,FALSE,"전력간선"}</definedName>
    <definedName name="ㅁ5" localSheetId="23" hidden="1">{#N/A,#N/A,FALSE,"전력간선"}</definedName>
    <definedName name="ㅁ5" localSheetId="24" hidden="1">{#N/A,#N/A,FALSE,"전력간선"}</definedName>
    <definedName name="ㅁ5" localSheetId="13" hidden="1">{#N/A,#N/A,FALSE,"전력간선"}</definedName>
    <definedName name="ㅁ5" localSheetId="17" hidden="1">{#N/A,#N/A,FALSE,"전력간선"}</definedName>
    <definedName name="ㅁ5" localSheetId="16" hidden="1">{#N/A,#N/A,FALSE,"전력간선"}</definedName>
    <definedName name="ㅁ5" hidden="1">{#N/A,#N/A,FALSE,"전력간선"}</definedName>
    <definedName name="ㅁ531" localSheetId="13">#REF!</definedName>
    <definedName name="ㅁ531">#REF!</definedName>
    <definedName name="ㅁ60" localSheetId="13">#REF!</definedName>
    <definedName name="ㅁ60">#REF!</definedName>
    <definedName name="ㅁㄴ" localSheetId="15" hidden="1">{#N/A,#N/A,FALSE,"Aging Summary";#N/A,#N/A,FALSE,"Ratio Analysis";#N/A,#N/A,FALSE,"Test 120 Day Accts";#N/A,#N/A,FALSE,"Tickmarks"}</definedName>
    <definedName name="ㅁㄴ" localSheetId="18" hidden="1">{#N/A,#N/A,FALSE,"Aging Summary";#N/A,#N/A,FALSE,"Ratio Analysis";#N/A,#N/A,FALSE,"Test 120 Day Accts";#N/A,#N/A,FALSE,"Tickmarks"}</definedName>
    <definedName name="ㅁㄴ" localSheetId="19" hidden="1">{#N/A,#N/A,FALSE,"Aging Summary";#N/A,#N/A,FALSE,"Ratio Analysis";#N/A,#N/A,FALSE,"Test 120 Day Accts";#N/A,#N/A,FALSE,"Tickmarks"}</definedName>
    <definedName name="ㅁㄴ" localSheetId="20" hidden="1">{#N/A,#N/A,FALSE,"Aging Summary";#N/A,#N/A,FALSE,"Ratio Analysis";#N/A,#N/A,FALSE,"Test 120 Day Accts";#N/A,#N/A,FALSE,"Tickmarks"}</definedName>
    <definedName name="ㅁㄴ" localSheetId="21" hidden="1">{#N/A,#N/A,FALSE,"Aging Summary";#N/A,#N/A,FALSE,"Ratio Analysis";#N/A,#N/A,FALSE,"Test 120 Day Accts";#N/A,#N/A,FALSE,"Tickmarks"}</definedName>
    <definedName name="ㅁㄴ" localSheetId="22" hidden="1">{#N/A,#N/A,FALSE,"Aging Summary";#N/A,#N/A,FALSE,"Ratio Analysis";#N/A,#N/A,FALSE,"Test 120 Day Accts";#N/A,#N/A,FALSE,"Tickmarks"}</definedName>
    <definedName name="ㅁㄴ" localSheetId="23" hidden="1">{#N/A,#N/A,FALSE,"Aging Summary";#N/A,#N/A,FALSE,"Ratio Analysis";#N/A,#N/A,FALSE,"Test 120 Day Accts";#N/A,#N/A,FALSE,"Tickmarks"}</definedName>
    <definedName name="ㅁㄴ" localSheetId="24" hidden="1">{#N/A,#N/A,FALSE,"Aging Summary";#N/A,#N/A,FALSE,"Ratio Analysis";#N/A,#N/A,FALSE,"Test 120 Day Accts";#N/A,#N/A,FALSE,"Tickmarks"}</definedName>
    <definedName name="ㅁㄴ" localSheetId="13" hidden="1">{#N/A,#N/A,FALSE,"Aging Summary";#N/A,#N/A,FALSE,"Ratio Analysis";#N/A,#N/A,FALSE,"Test 120 Day Accts";#N/A,#N/A,FALSE,"Tickmarks"}</definedName>
    <definedName name="ㅁㄴ" localSheetId="17" hidden="1">{#N/A,#N/A,FALSE,"Aging Summary";#N/A,#N/A,FALSE,"Ratio Analysis";#N/A,#N/A,FALSE,"Test 120 Day Accts";#N/A,#N/A,FALSE,"Tickmarks"}</definedName>
    <definedName name="ㅁㄴ" localSheetId="16" hidden="1">{#N/A,#N/A,FALSE,"Aging Summary";#N/A,#N/A,FALSE,"Ratio Analysis";#N/A,#N/A,FALSE,"Test 120 Day Accts";#N/A,#N/A,FALSE,"Tickmarks"}</definedName>
    <definedName name="ㅁㄴ" hidden="1">{#N/A,#N/A,FALSE,"Aging Summary";#N/A,#N/A,FALSE,"Ratio Analysis";#N/A,#N/A,FALSE,"Test 120 Day Accts";#N/A,#N/A,FALSE,"Tickmarks"}</definedName>
    <definedName name="ㅁㄴㄴ" localSheetId="13">#REF!</definedName>
    <definedName name="ㅁㄴㄴ">#REF!</definedName>
    <definedName name="ㅁㄴㄹ" localSheetId="15" hidden="1">#REF!</definedName>
    <definedName name="ㅁㄴㄹ" localSheetId="24" hidden="1">#REF!</definedName>
    <definedName name="ㅁㄴㄹ" localSheetId="17" hidden="1">#REF!</definedName>
    <definedName name="ㅁㄴㄹ" hidden="1">#REF!</definedName>
    <definedName name="ㅁㄴㄹㅇ" localSheetId="15" hidden="1">{#N/A,"수불부",FALSE,"사급자재수불서";#N/A,"수불부",FALSE,"사급자재수불서"}</definedName>
    <definedName name="ㅁㄴㄹㅇ" localSheetId="18" hidden="1">{#N/A,"수불부",FALSE,"사급자재수불서";#N/A,"수불부",FALSE,"사급자재수불서"}</definedName>
    <definedName name="ㅁㄴㄹㅇ" localSheetId="19" hidden="1">{#N/A,"수불부",FALSE,"사급자재수불서";#N/A,"수불부",FALSE,"사급자재수불서"}</definedName>
    <definedName name="ㅁㄴㄹㅇ" localSheetId="20" hidden="1">{#N/A,"수불부",FALSE,"사급자재수불서";#N/A,"수불부",FALSE,"사급자재수불서"}</definedName>
    <definedName name="ㅁㄴㄹㅇ" localSheetId="21" hidden="1">{#N/A,"수불부",FALSE,"사급자재수불서";#N/A,"수불부",FALSE,"사급자재수불서"}</definedName>
    <definedName name="ㅁㄴㄹㅇ" localSheetId="22" hidden="1">{#N/A,"수불부",FALSE,"사급자재수불서";#N/A,"수불부",FALSE,"사급자재수불서"}</definedName>
    <definedName name="ㅁㄴㄹㅇ" localSheetId="23" hidden="1">{#N/A,"수불부",FALSE,"사급자재수불서";#N/A,"수불부",FALSE,"사급자재수불서"}</definedName>
    <definedName name="ㅁㄴㄹㅇ" localSheetId="24" hidden="1">{#N/A,"수불부",FALSE,"사급자재수불서";#N/A,"수불부",FALSE,"사급자재수불서"}</definedName>
    <definedName name="ㅁㄴㄹㅇ" localSheetId="13" hidden="1">{#N/A,"수불부",FALSE,"사급자재수불서";#N/A,"수불부",FALSE,"사급자재수불서"}</definedName>
    <definedName name="ㅁㄴㄹㅇ" localSheetId="17" hidden="1">{#N/A,"수불부",FALSE,"사급자재수불서";#N/A,"수불부",FALSE,"사급자재수불서"}</definedName>
    <definedName name="ㅁㄴㄹㅇ" localSheetId="16" hidden="1">{#N/A,"수불부",FALSE,"사급자재수불서";#N/A,"수불부",FALSE,"사급자재수불서"}</definedName>
    <definedName name="ㅁㄴㄹㅇ" hidden="1">{#N/A,"수불부",FALSE,"사급자재수불서";#N/A,"수불부",FALSE,"사급자재수불서"}</definedName>
    <definedName name="ㅁㄴㄻㄴㅇㄹ" localSheetId="13">#REF!</definedName>
    <definedName name="ㅁㄴㄻㄴㅇㄹ">#REF!</definedName>
    <definedName name="ㅁㄴㅀㅁㄴㄹ" localSheetId="15" hidden="1">#REF!</definedName>
    <definedName name="ㅁㄴㅀㅁㄴㄹ" localSheetId="24" hidden="1">#REF!</definedName>
    <definedName name="ㅁㄴㅀㅁㄴㄹ" localSheetId="17" hidden="1">#REF!</definedName>
    <definedName name="ㅁㄴㅀㅁㄴㄹ" hidden="1">#REF!</definedName>
    <definedName name="ㅁㄴㅁㅌ" localSheetId="15" hidden="1">{#N/A,#N/A,FALSE,"ALM-ASISC"}</definedName>
    <definedName name="ㅁㄴㅁㅌ" localSheetId="18" hidden="1">{#N/A,#N/A,FALSE,"ALM-ASISC"}</definedName>
    <definedName name="ㅁㄴㅁㅌ" localSheetId="19" hidden="1">{#N/A,#N/A,FALSE,"ALM-ASISC"}</definedName>
    <definedName name="ㅁㄴㅁㅌ" localSheetId="20" hidden="1">{#N/A,#N/A,FALSE,"ALM-ASISC"}</definedName>
    <definedName name="ㅁㄴㅁㅌ" localSheetId="21" hidden="1">{#N/A,#N/A,FALSE,"ALM-ASISC"}</definedName>
    <definedName name="ㅁㄴㅁㅌ" localSheetId="22" hidden="1">{#N/A,#N/A,FALSE,"ALM-ASISC"}</definedName>
    <definedName name="ㅁㄴㅁㅌ" localSheetId="23" hidden="1">{#N/A,#N/A,FALSE,"ALM-ASISC"}</definedName>
    <definedName name="ㅁㄴㅁㅌ" localSheetId="24" hidden="1">{#N/A,#N/A,FALSE,"ALM-ASISC"}</definedName>
    <definedName name="ㅁㄴㅁㅌ" localSheetId="13" hidden="1">{#N/A,#N/A,FALSE,"ALM-ASISC"}</definedName>
    <definedName name="ㅁㄴㅁㅌ" localSheetId="17" hidden="1">{#N/A,#N/A,FALSE,"ALM-ASISC"}</definedName>
    <definedName name="ㅁㄴㅁㅌ" localSheetId="16" hidden="1">{#N/A,#N/A,FALSE,"ALM-ASISC"}</definedName>
    <definedName name="ㅁㄴㅁㅌ" hidden="1">{#N/A,#N/A,FALSE,"ALM-ASISC"}</definedName>
    <definedName name="ㅁㄴㅇ" localSheetId="13">#REF!</definedName>
    <definedName name="ㅁㄴㅇ">#REF!</definedName>
    <definedName name="ㅁㄴㅇ121" localSheetId="13">#REF!</definedName>
    <definedName name="ㅁㄴㅇ121">#REF!</definedName>
    <definedName name="ㅁㄴㅇㄴㅁㅇ" localSheetId="13">#REF!</definedName>
    <definedName name="ㅁㄴㅇㄴㅁㅇ">#REF!</definedName>
    <definedName name="ㅁㄴㅇㄴㅁㅇㄴㅁㅇㅋㅌㅊ">#REF!</definedName>
    <definedName name="ㅁㄴㅇㄴㅁㅇㄴㅁㅋㅊㅌㅁㄴㅇ">#REF!</definedName>
    <definedName name="ㅁㄴㅇㄴㅁㅇㅁㄴ">#REF!</definedName>
    <definedName name="ㅁㄴㅇㄴㅋ" localSheetId="15" hidden="1">{"'디자인'!$A$2:$K$20"}</definedName>
    <definedName name="ㅁㄴㅇㄴㅋ" localSheetId="18" hidden="1">{"'디자인'!$A$2:$K$20"}</definedName>
    <definedName name="ㅁㄴㅇㄴㅋ" localSheetId="19" hidden="1">{"'디자인'!$A$2:$K$20"}</definedName>
    <definedName name="ㅁㄴㅇㄴㅋ" localSheetId="20" hidden="1">{"'디자인'!$A$2:$K$20"}</definedName>
    <definedName name="ㅁㄴㅇㄴㅋ" localSheetId="21" hidden="1">{"'디자인'!$A$2:$K$20"}</definedName>
    <definedName name="ㅁㄴㅇㄴㅋ" localSheetId="22" hidden="1">{"'디자인'!$A$2:$K$20"}</definedName>
    <definedName name="ㅁㄴㅇㄴㅋ" localSheetId="23" hidden="1">{"'디자인'!$A$2:$K$20"}</definedName>
    <definedName name="ㅁㄴㅇㄴㅋ" localSheetId="24" hidden="1">{"'디자인'!$A$2:$K$20"}</definedName>
    <definedName name="ㅁㄴㅇㄴㅋ" localSheetId="13" hidden="1">{"'디자인'!$A$2:$K$20"}</definedName>
    <definedName name="ㅁㄴㅇㄴㅋ" localSheetId="17" hidden="1">{"'디자인'!$A$2:$K$20"}</definedName>
    <definedName name="ㅁㄴㅇㄴㅋ" localSheetId="16" hidden="1">{"'디자인'!$A$2:$K$20"}</definedName>
    <definedName name="ㅁㄴㅇㄴㅋ" hidden="1">{"'디자인'!$A$2:$K$20"}</definedName>
    <definedName name="ㅁㄴㅇㄹ" localSheetId="13">[61]!ㅁㄴㅇㄹ</definedName>
    <definedName name="ㅁㄴㅇㄹ">#REF!</definedName>
    <definedName name="ㅁㄴㅇㄹㄴㅇ" localSheetId="13">#REF!</definedName>
    <definedName name="ㅁㄴㅇㄹㄴㅇ">#REF!</definedName>
    <definedName name="ㅁㄴㅇㄹㄴㅇㄻ">#REF!</definedName>
    <definedName name="ㅁㄴㅇㄹㅇㄴ" localSheetId="13">'[43]#REF!'!#REF!</definedName>
    <definedName name="ㅁㄴㅇㄹㅇㄴ">'[44]#REF!'!#REF!</definedName>
    <definedName name="ㅁㄴㅇㄹㅇㅇ" localSheetId="15" hidden="1">{#N/A,#N/A,FALSE,"단축1";#N/A,#N/A,FALSE,"단축2";#N/A,#N/A,FALSE,"단축3";#N/A,#N/A,FALSE,"장축";#N/A,#N/A,FALSE,"4WD"}</definedName>
    <definedName name="ㅁㄴㅇㄹㅇㅇ" localSheetId="18" hidden="1">{#N/A,#N/A,FALSE,"단축1";#N/A,#N/A,FALSE,"단축2";#N/A,#N/A,FALSE,"단축3";#N/A,#N/A,FALSE,"장축";#N/A,#N/A,FALSE,"4WD"}</definedName>
    <definedName name="ㅁㄴㅇㄹㅇㅇ" localSheetId="19" hidden="1">{#N/A,#N/A,FALSE,"단축1";#N/A,#N/A,FALSE,"단축2";#N/A,#N/A,FALSE,"단축3";#N/A,#N/A,FALSE,"장축";#N/A,#N/A,FALSE,"4WD"}</definedName>
    <definedName name="ㅁㄴㅇㄹㅇㅇ" localSheetId="20" hidden="1">{#N/A,#N/A,FALSE,"단축1";#N/A,#N/A,FALSE,"단축2";#N/A,#N/A,FALSE,"단축3";#N/A,#N/A,FALSE,"장축";#N/A,#N/A,FALSE,"4WD"}</definedName>
    <definedName name="ㅁㄴㅇㄹㅇㅇ" localSheetId="21" hidden="1">{#N/A,#N/A,FALSE,"단축1";#N/A,#N/A,FALSE,"단축2";#N/A,#N/A,FALSE,"단축3";#N/A,#N/A,FALSE,"장축";#N/A,#N/A,FALSE,"4WD"}</definedName>
    <definedName name="ㅁㄴㅇㄹㅇㅇ" localSheetId="22" hidden="1">{#N/A,#N/A,FALSE,"단축1";#N/A,#N/A,FALSE,"단축2";#N/A,#N/A,FALSE,"단축3";#N/A,#N/A,FALSE,"장축";#N/A,#N/A,FALSE,"4WD"}</definedName>
    <definedName name="ㅁㄴㅇㄹㅇㅇ" localSheetId="23" hidden="1">{#N/A,#N/A,FALSE,"단축1";#N/A,#N/A,FALSE,"단축2";#N/A,#N/A,FALSE,"단축3";#N/A,#N/A,FALSE,"장축";#N/A,#N/A,FALSE,"4WD"}</definedName>
    <definedName name="ㅁㄴㅇㄹㅇㅇ" localSheetId="24" hidden="1">{#N/A,#N/A,FALSE,"단축1";#N/A,#N/A,FALSE,"단축2";#N/A,#N/A,FALSE,"단축3";#N/A,#N/A,FALSE,"장축";#N/A,#N/A,FALSE,"4WD"}</definedName>
    <definedName name="ㅁㄴㅇㄹㅇㅇ" localSheetId="13" hidden="1">{#N/A,#N/A,FALSE,"단축1";#N/A,#N/A,FALSE,"단축2";#N/A,#N/A,FALSE,"단축3";#N/A,#N/A,FALSE,"장축";#N/A,#N/A,FALSE,"4WD"}</definedName>
    <definedName name="ㅁㄴㅇㄹㅇㅇ" localSheetId="17" hidden="1">{#N/A,#N/A,FALSE,"단축1";#N/A,#N/A,FALSE,"단축2";#N/A,#N/A,FALSE,"단축3";#N/A,#N/A,FALSE,"장축";#N/A,#N/A,FALSE,"4WD"}</definedName>
    <definedName name="ㅁㄴㅇㄹㅇㅇ" localSheetId="16" hidden="1">{#N/A,#N/A,FALSE,"단축1";#N/A,#N/A,FALSE,"단축2";#N/A,#N/A,FALSE,"단축3";#N/A,#N/A,FALSE,"장축";#N/A,#N/A,FALSE,"4WD"}</definedName>
    <definedName name="ㅁㄴㅇㄹㅇㅇ" hidden="1">{#N/A,#N/A,FALSE,"단축1";#N/A,#N/A,FALSE,"단축2";#N/A,#N/A,FALSE,"단축3";#N/A,#N/A,FALSE,"장축";#N/A,#N/A,FALSE,"4WD"}</definedName>
    <definedName name="ㅁㄴㅇㄻ" localSheetId="15" hidden="1">#REF!</definedName>
    <definedName name="ㅁㄴㅇㄻ" localSheetId="18" hidden="1">#REF!</definedName>
    <definedName name="ㅁㄴㅇㄻ" localSheetId="19" hidden="1">#REF!</definedName>
    <definedName name="ㅁㄴㅇㄻ" localSheetId="20" hidden="1">#REF!</definedName>
    <definedName name="ㅁㄴㅇㄻ" localSheetId="21" hidden="1">#REF!</definedName>
    <definedName name="ㅁㄴㅇㄻ" localSheetId="22" hidden="1">#REF!</definedName>
    <definedName name="ㅁㄴㅇㄻ" localSheetId="23" hidden="1">#REF!</definedName>
    <definedName name="ㅁㄴㅇㄻ" localSheetId="24" hidden="1">#REF!</definedName>
    <definedName name="ㅁㄴㅇㄻ" localSheetId="13" hidden="1">#REF!</definedName>
    <definedName name="ㅁㄴㅇㄻ" localSheetId="17" hidden="1">#REF!</definedName>
    <definedName name="ㅁㄴㅇㄻ" hidden="1">#REF!</definedName>
    <definedName name="ㅁㄴㅇㄻㄴ" localSheetId="15" hidden="1">{"'5국공정'!$A$1:$E$128"}</definedName>
    <definedName name="ㅁㄴㅇㄻㄴ" localSheetId="18" hidden="1">{"'5국공정'!$A$1:$E$128"}</definedName>
    <definedName name="ㅁㄴㅇㄻㄴ" localSheetId="19" hidden="1">{"'5국공정'!$A$1:$E$128"}</definedName>
    <definedName name="ㅁㄴㅇㄻㄴ" localSheetId="20" hidden="1">{"'5국공정'!$A$1:$E$128"}</definedName>
    <definedName name="ㅁㄴㅇㄻㄴ" localSheetId="21" hidden="1">{"'5국공정'!$A$1:$E$128"}</definedName>
    <definedName name="ㅁㄴㅇㄻㄴ" localSheetId="22" hidden="1">{"'5국공정'!$A$1:$E$128"}</definedName>
    <definedName name="ㅁㄴㅇㄻㄴ" localSheetId="23" hidden="1">{"'5국공정'!$A$1:$E$128"}</definedName>
    <definedName name="ㅁㄴㅇㄻㄴ" localSheetId="24" hidden="1">{"'5국공정'!$A$1:$E$128"}</definedName>
    <definedName name="ㅁㄴㅇㄻㄴ" localSheetId="13" hidden="1">{"'5국공정'!$A$1:$E$128"}</definedName>
    <definedName name="ㅁㄴㅇㄻㄴ" localSheetId="17" hidden="1">{"'5국공정'!$A$1:$E$128"}</definedName>
    <definedName name="ㅁㄴㅇㄻㄴ" localSheetId="16" hidden="1">{"'5국공정'!$A$1:$E$128"}</definedName>
    <definedName name="ㅁㄴㅇㄻㄴ" hidden="1">{"'5국공정'!$A$1:$E$128"}</definedName>
    <definedName name="ㅁㄴㅇㄻㄴㅇ">'[42]#REF!'!#REF!</definedName>
    <definedName name="ㅁㄴㅇㄻㄴㅇㄹㄴㅁㅎㄴㅇㅎ" localSheetId="15" hidden="1">{"'용역비'!$A$4:$C$8"}</definedName>
    <definedName name="ㅁㄴㅇㄻㄴㅇㄹㄴㅁㅎㄴㅇㅎ" localSheetId="11" hidden="1">{"'용역비'!$A$4:$C$8"}</definedName>
    <definedName name="ㅁㄴㅇㄻㄴㅇㄹㄴㅁㅎㄴㅇㅎ" localSheetId="14" hidden="1">{"'용역비'!$A$4:$C$8"}</definedName>
    <definedName name="ㅁㄴㅇㄻㄴㅇㄹㄴㅁㅎㄴㅇㅎ" localSheetId="18" hidden="1">{"'용역비'!$A$4:$C$8"}</definedName>
    <definedName name="ㅁㄴㅇㄻㄴㅇㄹㄴㅁㅎㄴㅇㅎ" localSheetId="19" hidden="1">{"'용역비'!$A$4:$C$8"}</definedName>
    <definedName name="ㅁㄴㅇㄻㄴㅇㄹㄴㅁㅎㄴㅇㅎ" localSheetId="20" hidden="1">{"'용역비'!$A$4:$C$8"}</definedName>
    <definedName name="ㅁㄴㅇㄻㄴㅇㄹㄴㅁㅎㄴㅇㅎ" localSheetId="21" hidden="1">{"'용역비'!$A$4:$C$8"}</definedName>
    <definedName name="ㅁㄴㅇㄻㄴㅇㄹㄴㅁㅎㄴㅇㅎ" localSheetId="22" hidden="1">{"'용역비'!$A$4:$C$8"}</definedName>
    <definedName name="ㅁㄴㅇㄻㄴㅇㄹㄴㅁㅎㄴㅇㅎ" localSheetId="23" hidden="1">{"'용역비'!$A$4:$C$8"}</definedName>
    <definedName name="ㅁㄴㅇㄻㄴㅇㄹㄴㅁㅎㄴㅇㅎ" localSheetId="24" hidden="1">{"'용역비'!$A$4:$C$8"}</definedName>
    <definedName name="ㅁㄴㅇㄻㄴㅇㄹㄴㅁㅎㄴㅇㅎ" localSheetId="13" hidden="1">{"'용역비'!$A$4:$C$8"}</definedName>
    <definedName name="ㅁㄴㅇㄻㄴㅇㄹㄴㅁㅎㄴㅇㅎ" localSheetId="17" hidden="1">{"'용역비'!$A$4:$C$8"}</definedName>
    <definedName name="ㅁㄴㅇㄻㄴㅇㄹㄴㅁㅎㄴㅇㅎ" localSheetId="16" hidden="1">{"'용역비'!$A$4:$C$8"}</definedName>
    <definedName name="ㅁㄴㅇㄻㄴㅇㄹㄴㅁㅎㄴㅇㅎ" hidden="1">{"'용역비'!$A$4:$C$8"}</definedName>
    <definedName name="ㅁㄴㅇㄻㄴㅇㄻㄴㄹ" localSheetId="15" hidden="1">{#N/A,#N/A,FALSE,"명세표"}</definedName>
    <definedName name="ㅁㄴㅇㄻㄴㅇㄻㄴㄹ" localSheetId="18" hidden="1">{#N/A,#N/A,FALSE,"명세표"}</definedName>
    <definedName name="ㅁㄴㅇㄻㄴㅇㄻㄴㄹ" localSheetId="19" hidden="1">{#N/A,#N/A,FALSE,"명세표"}</definedName>
    <definedName name="ㅁㄴㅇㄻㄴㅇㄻㄴㄹ" localSheetId="20" hidden="1">{#N/A,#N/A,FALSE,"명세표"}</definedName>
    <definedName name="ㅁㄴㅇㄻㄴㅇㄻㄴㄹ" localSheetId="21" hidden="1">{#N/A,#N/A,FALSE,"명세표"}</definedName>
    <definedName name="ㅁㄴㅇㄻㄴㅇㄻㄴㄹ" localSheetId="22" hidden="1">{#N/A,#N/A,FALSE,"명세표"}</definedName>
    <definedName name="ㅁㄴㅇㄻㄴㅇㄻㄴㄹ" localSheetId="23" hidden="1">{#N/A,#N/A,FALSE,"명세표"}</definedName>
    <definedName name="ㅁㄴㅇㄻㄴㅇㄻㄴㄹ" localSheetId="24" hidden="1">{#N/A,#N/A,FALSE,"명세표"}</definedName>
    <definedName name="ㅁㄴㅇㄻㄴㅇㄻㄴㄹ" localSheetId="13" hidden="1">{#N/A,#N/A,FALSE,"명세표"}</definedName>
    <definedName name="ㅁㄴㅇㄻㄴㅇㄻㄴㄹ" localSheetId="17" hidden="1">{#N/A,#N/A,FALSE,"명세표"}</definedName>
    <definedName name="ㅁㄴㅇㄻㄴㅇㄻㄴㄹ" localSheetId="16" hidden="1">{#N/A,#N/A,FALSE,"명세표"}</definedName>
    <definedName name="ㅁㄴㅇㄻㄴㅇㄻㄴㄹ" hidden="1">{#N/A,#N/A,FALSE,"명세표"}</definedName>
    <definedName name="ㅁㄴㅇㄻㅇㄴㄹ" localSheetId="13">#REF!</definedName>
    <definedName name="ㅁㄴㅇㄻㅇㄴㄹ">#REF!</definedName>
    <definedName name="ㅁㄴㅇㅁ" localSheetId="15" hidden="1">{"'용역비'!$A$4:$C$8"}</definedName>
    <definedName name="ㅁㄴㅇㅁ" localSheetId="11" hidden="1">{"'용역비'!$A$4:$C$8"}</definedName>
    <definedName name="ㅁㄴㅇㅁ" localSheetId="14" hidden="1">{"'용역비'!$A$4:$C$8"}</definedName>
    <definedName name="ㅁㄴㅇㅁ" localSheetId="18" hidden="1">{"'용역비'!$A$4:$C$8"}</definedName>
    <definedName name="ㅁㄴㅇㅁ" localSheetId="19" hidden="1">{"'용역비'!$A$4:$C$8"}</definedName>
    <definedName name="ㅁㄴㅇㅁ" localSheetId="20" hidden="1">{"'용역비'!$A$4:$C$8"}</definedName>
    <definedName name="ㅁㄴㅇㅁ" localSheetId="21" hidden="1">{"'용역비'!$A$4:$C$8"}</definedName>
    <definedName name="ㅁㄴㅇㅁ" localSheetId="22" hidden="1">{"'용역비'!$A$4:$C$8"}</definedName>
    <definedName name="ㅁㄴㅇㅁ" localSheetId="23" hidden="1">{"'용역비'!$A$4:$C$8"}</definedName>
    <definedName name="ㅁㄴㅇㅁ" localSheetId="24" hidden="1">{"'용역비'!$A$4:$C$8"}</definedName>
    <definedName name="ㅁㄴㅇㅁ" localSheetId="13" hidden="1">{"'용역비'!$A$4:$C$8"}</definedName>
    <definedName name="ㅁㄴㅇㅁ" localSheetId="17" hidden="1">{"'용역비'!$A$4:$C$8"}</definedName>
    <definedName name="ㅁㄴㅇㅁ" localSheetId="16" hidden="1">{"'용역비'!$A$4:$C$8"}</definedName>
    <definedName name="ㅁㄴㅇㅁ" hidden="1">{"'용역비'!$A$4:$C$8"}</definedName>
    <definedName name="ㅁㄴㅇㅁㄴㅇ">#REF!</definedName>
    <definedName name="ㅁㄴㅇㅁㄴㅇㅁㄴㅇ">#REF!</definedName>
    <definedName name="ㅁㄴㅇㅁㄴㅇㅁㄴㅇㅁ" localSheetId="15" hidden="1">{#N/A,#N/A,FALSE,"ALM-ASISC"}</definedName>
    <definedName name="ㅁㄴㅇㅁㄴㅇㅁㄴㅇㅁ" localSheetId="18" hidden="1">{#N/A,#N/A,FALSE,"ALM-ASISC"}</definedName>
    <definedName name="ㅁㄴㅇㅁㄴㅇㅁㄴㅇㅁ" localSheetId="19" hidden="1">{#N/A,#N/A,FALSE,"ALM-ASISC"}</definedName>
    <definedName name="ㅁㄴㅇㅁㄴㅇㅁㄴㅇㅁ" localSheetId="20" hidden="1">{#N/A,#N/A,FALSE,"ALM-ASISC"}</definedName>
    <definedName name="ㅁㄴㅇㅁㄴㅇㅁㄴㅇㅁ" localSheetId="21" hidden="1">{#N/A,#N/A,FALSE,"ALM-ASISC"}</definedName>
    <definedName name="ㅁㄴㅇㅁㄴㅇㅁㄴㅇㅁ" localSheetId="22" hidden="1">{#N/A,#N/A,FALSE,"ALM-ASISC"}</definedName>
    <definedName name="ㅁㄴㅇㅁㄴㅇㅁㄴㅇㅁ" localSheetId="23" hidden="1">{#N/A,#N/A,FALSE,"ALM-ASISC"}</definedName>
    <definedName name="ㅁㄴㅇㅁㄴㅇㅁㄴㅇㅁ" localSheetId="24" hidden="1">{#N/A,#N/A,FALSE,"ALM-ASISC"}</definedName>
    <definedName name="ㅁㄴㅇㅁㄴㅇㅁㄴㅇㅁ" localSheetId="13" hidden="1">{#N/A,#N/A,FALSE,"ALM-ASISC"}</definedName>
    <definedName name="ㅁㄴㅇㅁㄴㅇㅁㄴㅇㅁ" localSheetId="17" hidden="1">{#N/A,#N/A,FALSE,"ALM-ASISC"}</definedName>
    <definedName name="ㅁㄴㅇㅁㄴㅇㅁㄴㅇㅁ" localSheetId="16" hidden="1">{#N/A,#N/A,FALSE,"ALM-ASISC"}</definedName>
    <definedName name="ㅁㄴㅇㅁㄴㅇㅁㄴㅇㅁ" hidden="1">{#N/A,#N/A,FALSE,"ALM-ASISC"}</definedName>
    <definedName name="ㅁㄴㅇㅁㄴㅇㅋㅌㅊ" localSheetId="13">#REF!</definedName>
    <definedName name="ㅁㄴㅇㅁㄴㅇㅋㅌㅊ">#REF!</definedName>
    <definedName name="ㅁㄴㅇㅁㅇㄴㅁ" localSheetId="13">#REF!</definedName>
    <definedName name="ㅁㄴㅇㅁㅇㄴㅁ">#REF!</definedName>
    <definedName name="ㅁㄴㅇㅋㅌㅊㅁㄴ" localSheetId="13">#REF!</definedName>
    <definedName name="ㅁㄴㅇㅋㅌㅊㅁㄴ">#REF!</definedName>
    <definedName name="ㅁㄴㅇㅎㅍㄴㅇ">#REF!</definedName>
    <definedName name="ㅁㄶㅁㄴ" localSheetId="11" hidden="1">#REF!</definedName>
    <definedName name="ㅁㄶㅁㄴ" hidden="1">#REF!</definedName>
    <definedName name="ㅁㄹ" localSheetId="15" hidden="1">{#N/A,#N/A,FALSE,"단축1";#N/A,#N/A,FALSE,"단축2";#N/A,#N/A,FALSE,"단축3";#N/A,#N/A,FALSE,"장축";#N/A,#N/A,FALSE,"4WD"}</definedName>
    <definedName name="ㅁㄹ" localSheetId="18" hidden="1">{#N/A,#N/A,FALSE,"단축1";#N/A,#N/A,FALSE,"단축2";#N/A,#N/A,FALSE,"단축3";#N/A,#N/A,FALSE,"장축";#N/A,#N/A,FALSE,"4WD"}</definedName>
    <definedName name="ㅁㄹ" localSheetId="19" hidden="1">{#N/A,#N/A,FALSE,"단축1";#N/A,#N/A,FALSE,"단축2";#N/A,#N/A,FALSE,"단축3";#N/A,#N/A,FALSE,"장축";#N/A,#N/A,FALSE,"4WD"}</definedName>
    <definedName name="ㅁㄹ" localSheetId="20" hidden="1">{#N/A,#N/A,FALSE,"단축1";#N/A,#N/A,FALSE,"단축2";#N/A,#N/A,FALSE,"단축3";#N/A,#N/A,FALSE,"장축";#N/A,#N/A,FALSE,"4WD"}</definedName>
    <definedName name="ㅁㄹ" localSheetId="21" hidden="1">{#N/A,#N/A,FALSE,"단축1";#N/A,#N/A,FALSE,"단축2";#N/A,#N/A,FALSE,"단축3";#N/A,#N/A,FALSE,"장축";#N/A,#N/A,FALSE,"4WD"}</definedName>
    <definedName name="ㅁㄹ" localSheetId="22" hidden="1">{#N/A,#N/A,FALSE,"단축1";#N/A,#N/A,FALSE,"단축2";#N/A,#N/A,FALSE,"단축3";#N/A,#N/A,FALSE,"장축";#N/A,#N/A,FALSE,"4WD"}</definedName>
    <definedName name="ㅁㄹ" localSheetId="23" hidden="1">{#N/A,#N/A,FALSE,"단축1";#N/A,#N/A,FALSE,"단축2";#N/A,#N/A,FALSE,"단축3";#N/A,#N/A,FALSE,"장축";#N/A,#N/A,FALSE,"4WD"}</definedName>
    <definedName name="ㅁㄹ" localSheetId="24" hidden="1">{#N/A,#N/A,FALSE,"단축1";#N/A,#N/A,FALSE,"단축2";#N/A,#N/A,FALSE,"단축3";#N/A,#N/A,FALSE,"장축";#N/A,#N/A,FALSE,"4WD"}</definedName>
    <definedName name="ㅁㄹ" localSheetId="13" hidden="1">{#N/A,#N/A,FALSE,"단축1";#N/A,#N/A,FALSE,"단축2";#N/A,#N/A,FALSE,"단축3";#N/A,#N/A,FALSE,"장축";#N/A,#N/A,FALSE,"4WD"}</definedName>
    <definedName name="ㅁㄹ" localSheetId="17" hidden="1">{#N/A,#N/A,FALSE,"단축1";#N/A,#N/A,FALSE,"단축2";#N/A,#N/A,FALSE,"단축3";#N/A,#N/A,FALSE,"장축";#N/A,#N/A,FALSE,"4WD"}</definedName>
    <definedName name="ㅁㄹ" localSheetId="16" hidden="1">{#N/A,#N/A,FALSE,"단축1";#N/A,#N/A,FALSE,"단축2";#N/A,#N/A,FALSE,"단축3";#N/A,#N/A,FALSE,"장축";#N/A,#N/A,FALSE,"4WD"}</definedName>
    <definedName name="ㅁㄹ" hidden="1">{#N/A,#N/A,FALSE,"단축1";#N/A,#N/A,FALSE,"단축2";#N/A,#N/A,FALSE,"단축3";#N/A,#N/A,FALSE,"장축";#N/A,#N/A,FALSE,"4WD"}</definedName>
    <definedName name="ㅁㄻㄴㄹ" localSheetId="15" hidden="1">{#N/A,#N/A,FALSE,"3가";#N/A,#N/A,FALSE,"3나";#N/A,#N/A,FALSE,"3다"}</definedName>
    <definedName name="ㅁㄻㄴㄹ" localSheetId="18" hidden="1">{#N/A,#N/A,FALSE,"3가";#N/A,#N/A,FALSE,"3나";#N/A,#N/A,FALSE,"3다"}</definedName>
    <definedName name="ㅁㄻㄴㄹ" localSheetId="19" hidden="1">{#N/A,#N/A,FALSE,"3가";#N/A,#N/A,FALSE,"3나";#N/A,#N/A,FALSE,"3다"}</definedName>
    <definedName name="ㅁㄻㄴㄹ" localSheetId="20" hidden="1">{#N/A,#N/A,FALSE,"3가";#N/A,#N/A,FALSE,"3나";#N/A,#N/A,FALSE,"3다"}</definedName>
    <definedName name="ㅁㄻㄴㄹ" localSheetId="21" hidden="1">{#N/A,#N/A,FALSE,"3가";#N/A,#N/A,FALSE,"3나";#N/A,#N/A,FALSE,"3다"}</definedName>
    <definedName name="ㅁㄻㄴㄹ" localSheetId="22" hidden="1">{#N/A,#N/A,FALSE,"3가";#N/A,#N/A,FALSE,"3나";#N/A,#N/A,FALSE,"3다"}</definedName>
    <definedName name="ㅁㄻㄴㄹ" localSheetId="23" hidden="1">{#N/A,#N/A,FALSE,"3가";#N/A,#N/A,FALSE,"3나";#N/A,#N/A,FALSE,"3다"}</definedName>
    <definedName name="ㅁㄻㄴㄹ" localSheetId="24" hidden="1">{#N/A,#N/A,FALSE,"3가";#N/A,#N/A,FALSE,"3나";#N/A,#N/A,FALSE,"3다"}</definedName>
    <definedName name="ㅁㄻㄴㄹ" localSheetId="13" hidden="1">{#N/A,#N/A,FALSE,"3가";#N/A,#N/A,FALSE,"3나";#N/A,#N/A,FALSE,"3다"}</definedName>
    <definedName name="ㅁㄻㄴㄹ" localSheetId="17" hidden="1">{#N/A,#N/A,FALSE,"3가";#N/A,#N/A,FALSE,"3나";#N/A,#N/A,FALSE,"3다"}</definedName>
    <definedName name="ㅁㄻㄴㄹ" localSheetId="16" hidden="1">{#N/A,#N/A,FALSE,"3가";#N/A,#N/A,FALSE,"3나";#N/A,#N/A,FALSE,"3다"}</definedName>
    <definedName name="ㅁㄻㄴㄹ" hidden="1">{#N/A,#N/A,FALSE,"3가";#N/A,#N/A,FALSE,"3나";#N/A,#N/A,FALSE,"3다"}</definedName>
    <definedName name="ㅁㅀ" localSheetId="15" hidden="1">{#N/A,#N/A,FALSE,"전열산출서"}</definedName>
    <definedName name="ㅁㅀ" localSheetId="11" hidden="1">{#N/A,#N/A,FALSE,"전열산출서"}</definedName>
    <definedName name="ㅁㅀ" localSheetId="14" hidden="1">{#N/A,#N/A,FALSE,"전열산출서"}</definedName>
    <definedName name="ㅁㅀ" localSheetId="18" hidden="1">{#N/A,#N/A,FALSE,"전열산출서"}</definedName>
    <definedName name="ㅁㅀ" localSheetId="19" hidden="1">{#N/A,#N/A,FALSE,"전열산출서"}</definedName>
    <definedName name="ㅁㅀ" localSheetId="20" hidden="1">{#N/A,#N/A,FALSE,"전열산출서"}</definedName>
    <definedName name="ㅁㅀ" localSheetId="21" hidden="1">{#N/A,#N/A,FALSE,"전열산출서"}</definedName>
    <definedName name="ㅁㅀ" localSheetId="22" hidden="1">{#N/A,#N/A,FALSE,"전열산출서"}</definedName>
    <definedName name="ㅁㅀ" localSheetId="23" hidden="1">{#N/A,#N/A,FALSE,"전열산출서"}</definedName>
    <definedName name="ㅁㅀ" localSheetId="24" hidden="1">{#N/A,#N/A,FALSE,"전열산출서"}</definedName>
    <definedName name="ㅁㅀ" localSheetId="13" hidden="1">{#N/A,#N/A,FALSE,"전열산출서"}</definedName>
    <definedName name="ㅁㅀ" localSheetId="17" hidden="1">{#N/A,#N/A,FALSE,"전열산출서"}</definedName>
    <definedName name="ㅁㅀ" localSheetId="16" hidden="1">{#N/A,#N/A,FALSE,"전열산출서"}</definedName>
    <definedName name="ㅁㅀ" hidden="1">{#N/A,#N/A,FALSE,"전열산출서"}</definedName>
    <definedName name="ㅁㅀㅁㄴ" localSheetId="15" hidden="1">#REF!</definedName>
    <definedName name="ㅁㅀㅁㄴ" localSheetId="11" hidden="1">#REF!</definedName>
    <definedName name="ㅁㅀㅁㄴ" localSheetId="14" hidden="1">#REF!</definedName>
    <definedName name="ㅁㅀㅁㄴ" localSheetId="18" hidden="1">#REF!</definedName>
    <definedName name="ㅁㅀㅁㄴ" localSheetId="19" hidden="1">#REF!</definedName>
    <definedName name="ㅁㅀㅁㄴ" localSheetId="20" hidden="1">#REF!</definedName>
    <definedName name="ㅁㅀㅁㄴ" localSheetId="21" hidden="1">#REF!</definedName>
    <definedName name="ㅁㅀㅁㄴ" localSheetId="22" hidden="1">#REF!</definedName>
    <definedName name="ㅁㅀㅁㄴ" localSheetId="23" hidden="1">#REF!</definedName>
    <definedName name="ㅁㅀㅁㄴ" localSheetId="24" hidden="1">#REF!</definedName>
    <definedName name="ㅁㅀㅁㄴ" localSheetId="13" hidden="1">#REF!</definedName>
    <definedName name="ㅁㅀㅁㄴ" localSheetId="17" hidden="1">#REF!</definedName>
    <definedName name="ㅁㅀㅁㄴ" localSheetId="16" hidden="1">#REF!</definedName>
    <definedName name="ㅁㅀㅁㄴ" hidden="1">#REF!</definedName>
    <definedName name="ㅁㅁ">#REF!</definedName>
    <definedName name="ㅁㅁ158">#REF!</definedName>
    <definedName name="ㅁㅁㄴㅇㄴㅁ">#REF!</definedName>
    <definedName name="ㅁㅁㅁ">#REF!</definedName>
    <definedName name="ㅁㅁㅁㅁ" localSheetId="15" hidden="1">{#N/A,#N/A,FALSE,"단가표지"}</definedName>
    <definedName name="ㅁㅁㅁㅁ" localSheetId="11" hidden="1">{#N/A,#N/A,FALSE,"단가표지"}</definedName>
    <definedName name="ㅁㅁㅁㅁ" localSheetId="14" hidden="1">{#N/A,#N/A,FALSE,"단가표지"}</definedName>
    <definedName name="ㅁㅁㅁㅁ" localSheetId="18" hidden="1">{#N/A,#N/A,FALSE,"단가표지"}</definedName>
    <definedName name="ㅁㅁㅁㅁ" localSheetId="19" hidden="1">{#N/A,#N/A,FALSE,"단가표지"}</definedName>
    <definedName name="ㅁㅁㅁㅁ" localSheetId="20" hidden="1">{#N/A,#N/A,FALSE,"단가표지"}</definedName>
    <definedName name="ㅁㅁㅁㅁ" localSheetId="21" hidden="1">{#N/A,#N/A,FALSE,"단가표지"}</definedName>
    <definedName name="ㅁㅁㅁㅁ" localSheetId="22" hidden="1">{#N/A,#N/A,FALSE,"단가표지"}</definedName>
    <definedName name="ㅁㅁㅁㅁ" localSheetId="23" hidden="1">{#N/A,#N/A,FALSE,"단가표지"}</definedName>
    <definedName name="ㅁㅁㅁㅁ" localSheetId="24" hidden="1">{#N/A,#N/A,FALSE,"단가표지"}</definedName>
    <definedName name="ㅁㅁㅁㅁ" localSheetId="13" hidden="1">{#N/A,#N/A,FALSE,"단가표지"}</definedName>
    <definedName name="ㅁㅁㅁㅁ" localSheetId="17" hidden="1">{#N/A,#N/A,FALSE,"단가표지"}</definedName>
    <definedName name="ㅁㅁㅁㅁ" localSheetId="16" hidden="1">{#N/A,#N/A,FALSE,"단가표지"}</definedName>
    <definedName name="ㅁㅁㅁㅁ" hidden="1">{#N/A,#N/A,FALSE,"단가표지"}</definedName>
    <definedName name="ㅁㅁㅁㅁㅁ" localSheetId="15" hidden="1">{"'용역비'!$A$4:$C$8"}</definedName>
    <definedName name="ㅁㅁㅁㅁㅁ" localSheetId="11" hidden="1">{"'용역비'!$A$4:$C$8"}</definedName>
    <definedName name="ㅁㅁㅁㅁㅁ" localSheetId="14" hidden="1">{"'용역비'!$A$4:$C$8"}</definedName>
    <definedName name="ㅁㅁㅁㅁㅁ" localSheetId="18" hidden="1">{"'용역비'!$A$4:$C$8"}</definedName>
    <definedName name="ㅁㅁㅁㅁㅁ" localSheetId="19" hidden="1">{"'용역비'!$A$4:$C$8"}</definedName>
    <definedName name="ㅁㅁㅁㅁㅁ" localSheetId="20" hidden="1">{"'용역비'!$A$4:$C$8"}</definedName>
    <definedName name="ㅁㅁㅁㅁㅁ" localSheetId="21" hidden="1">{"'용역비'!$A$4:$C$8"}</definedName>
    <definedName name="ㅁㅁㅁㅁㅁ" localSheetId="22" hidden="1">{"'용역비'!$A$4:$C$8"}</definedName>
    <definedName name="ㅁㅁㅁㅁㅁ" localSheetId="23" hidden="1">{"'용역비'!$A$4:$C$8"}</definedName>
    <definedName name="ㅁㅁㅁㅁㅁ" localSheetId="24" hidden="1">{"'용역비'!$A$4:$C$8"}</definedName>
    <definedName name="ㅁㅁㅁㅁㅁ" localSheetId="13" hidden="1">{"'용역비'!$A$4:$C$8"}</definedName>
    <definedName name="ㅁㅁㅁㅁㅁ" localSheetId="17" hidden="1">{"'용역비'!$A$4:$C$8"}</definedName>
    <definedName name="ㅁㅁㅁㅁㅁ" localSheetId="16" hidden="1">{"'용역비'!$A$4:$C$8"}</definedName>
    <definedName name="ㅁㅁㅁㅁㅁ" hidden="1">{"'용역비'!$A$4:$C$8"}</definedName>
    <definedName name="ㅁㅁㅁㅁㅁㅁ" localSheetId="11" hidden="1">#REF!</definedName>
    <definedName name="ㅁㅁㅁㅁㅁㅁ" hidden="1">#REF!</definedName>
    <definedName name="ㅁㅅ"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 localSheetId="2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 localSheetId="1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ㅅㅁㄱㅈ"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ㄹ">'[42]#REF!'!#REF!</definedName>
    <definedName name="ㅁㅇㄴㄻㄴㅇㄻㄴㅇ" localSheetId="13">#REF!,#REF!,#REF!,#REF!,#REF!,#REF!,#REF!,#REF!,#REF!,#REF!,#REF!</definedName>
    <definedName name="ㅁㅇㄴㄻㄴㅇㄻㄴㅇ">#REF!,#REF!,#REF!,#REF!,#REF!,#REF!,#REF!,#REF!,#REF!,#REF!,#REF!</definedName>
    <definedName name="ㅁㅇㄹ" localSheetId="13">#REF!</definedName>
    <definedName name="ㅁㅇㄹ">#REF!</definedName>
    <definedName name="ㅁㅇㄹㄴ" localSheetId="13">#REF!</definedName>
    <definedName name="ㅁㅇㄹㄴ">#REF!</definedName>
    <definedName name="ㅁㅇ리" localSheetId="13">'[30]#REF'!#REF!</definedName>
    <definedName name="ㅁㅇ리">'[37]#REF'!#REF!</definedName>
    <definedName name="ㅁㅇㄻㄴㄹ" localSheetId="13">'[42]#REF!'!#REF!</definedName>
    <definedName name="ㅁㅇㄻㄴㄹ">'[42]#REF!'!#REF!</definedName>
    <definedName name="ㅁㅇㄻㄴㅇㄹ" localSheetId="13">[212]전체단가표!$A$2:$F$135</definedName>
    <definedName name="ㅁㅇㄻㄴㅇㄹ">[213]전체단가표!$A$2:$F$135</definedName>
    <definedName name="ㅁㅇㅁㄴㅇ" localSheetId="13">'[112]N賃率-職'!#REF!</definedName>
    <definedName name="ㅁㅇㅁㄴㅇ">'[16]N賃率-職'!#REF!</definedName>
    <definedName name="ㅁㅋㅁㅋㅁ" localSheetId="15" hidden="1">{#N/A,#N/A,FALSE,"ALM-ASISC"}</definedName>
    <definedName name="ㅁㅋㅁㅋㅁ" localSheetId="18" hidden="1">{#N/A,#N/A,FALSE,"ALM-ASISC"}</definedName>
    <definedName name="ㅁㅋㅁㅋㅁ" localSheetId="19" hidden="1">{#N/A,#N/A,FALSE,"ALM-ASISC"}</definedName>
    <definedName name="ㅁㅋㅁㅋㅁ" localSheetId="20" hidden="1">{#N/A,#N/A,FALSE,"ALM-ASISC"}</definedName>
    <definedName name="ㅁㅋㅁㅋㅁ" localSheetId="21" hidden="1">{#N/A,#N/A,FALSE,"ALM-ASISC"}</definedName>
    <definedName name="ㅁㅋㅁㅋㅁ" localSheetId="22" hidden="1">{#N/A,#N/A,FALSE,"ALM-ASISC"}</definedName>
    <definedName name="ㅁㅋㅁㅋㅁ" localSheetId="23" hidden="1">{#N/A,#N/A,FALSE,"ALM-ASISC"}</definedName>
    <definedName name="ㅁㅋㅁㅋㅁ" localSheetId="24" hidden="1">{#N/A,#N/A,FALSE,"ALM-ASISC"}</definedName>
    <definedName name="ㅁㅋㅁㅋㅁ" localSheetId="13" hidden="1">{#N/A,#N/A,FALSE,"ALM-ASISC"}</definedName>
    <definedName name="ㅁㅋㅁㅋㅁ" localSheetId="17" hidden="1">{#N/A,#N/A,FALSE,"ALM-ASISC"}</definedName>
    <definedName name="ㅁㅋㅁㅋㅁ" localSheetId="16" hidden="1">{#N/A,#N/A,FALSE,"ALM-ASISC"}</definedName>
    <definedName name="ㅁㅋㅁㅋㅁ" hidden="1">{#N/A,#N/A,FALSE,"ALM-ASISC"}</definedName>
    <definedName name="ㅁㅋㅁㅋㅁㅋㅁ" localSheetId="15" hidden="1">{#N/A,#N/A,FALSE,"ALM-ASISC"}</definedName>
    <definedName name="ㅁㅋㅁㅋㅁㅋㅁ" localSheetId="18" hidden="1">{#N/A,#N/A,FALSE,"ALM-ASISC"}</definedName>
    <definedName name="ㅁㅋㅁㅋㅁㅋㅁ" localSheetId="19" hidden="1">{#N/A,#N/A,FALSE,"ALM-ASISC"}</definedName>
    <definedName name="ㅁㅋㅁㅋㅁㅋㅁ" localSheetId="20" hidden="1">{#N/A,#N/A,FALSE,"ALM-ASISC"}</definedName>
    <definedName name="ㅁㅋㅁㅋㅁㅋㅁ" localSheetId="21" hidden="1">{#N/A,#N/A,FALSE,"ALM-ASISC"}</definedName>
    <definedName name="ㅁㅋㅁㅋㅁㅋㅁ" localSheetId="22" hidden="1">{#N/A,#N/A,FALSE,"ALM-ASISC"}</definedName>
    <definedName name="ㅁㅋㅁㅋㅁㅋㅁ" localSheetId="23" hidden="1">{#N/A,#N/A,FALSE,"ALM-ASISC"}</definedName>
    <definedName name="ㅁㅋㅁㅋㅁㅋㅁ" localSheetId="24" hidden="1">{#N/A,#N/A,FALSE,"ALM-ASISC"}</definedName>
    <definedName name="ㅁㅋㅁㅋㅁㅋㅁ" localSheetId="13" hidden="1">{#N/A,#N/A,FALSE,"ALM-ASISC"}</definedName>
    <definedName name="ㅁㅋㅁㅋㅁㅋㅁ" localSheetId="17" hidden="1">{#N/A,#N/A,FALSE,"ALM-ASISC"}</definedName>
    <definedName name="ㅁㅋㅁㅋㅁㅋㅁ" localSheetId="16" hidden="1">{#N/A,#N/A,FALSE,"ALM-ASISC"}</definedName>
    <definedName name="ㅁㅋㅁㅋㅁㅋㅁ" hidden="1">{#N/A,#N/A,FALSE,"ALM-ASISC"}</definedName>
    <definedName name="ㅁㅋㅁㅋㅁㅋㅁㅋ" localSheetId="15" hidden="1">{#N/A,#N/A,FALSE,"ALM-ASISC"}</definedName>
    <definedName name="ㅁㅋㅁㅋㅁㅋㅁㅋ" localSheetId="18" hidden="1">{#N/A,#N/A,FALSE,"ALM-ASISC"}</definedName>
    <definedName name="ㅁㅋㅁㅋㅁㅋㅁㅋ" localSheetId="19" hidden="1">{#N/A,#N/A,FALSE,"ALM-ASISC"}</definedName>
    <definedName name="ㅁㅋㅁㅋㅁㅋㅁㅋ" localSheetId="20" hidden="1">{#N/A,#N/A,FALSE,"ALM-ASISC"}</definedName>
    <definedName name="ㅁㅋㅁㅋㅁㅋㅁㅋ" localSheetId="21" hidden="1">{#N/A,#N/A,FALSE,"ALM-ASISC"}</definedName>
    <definedName name="ㅁㅋㅁㅋㅁㅋㅁㅋ" localSheetId="22" hidden="1">{#N/A,#N/A,FALSE,"ALM-ASISC"}</definedName>
    <definedName name="ㅁㅋㅁㅋㅁㅋㅁㅋ" localSheetId="23" hidden="1">{#N/A,#N/A,FALSE,"ALM-ASISC"}</definedName>
    <definedName name="ㅁㅋㅁㅋㅁㅋㅁㅋ" localSheetId="24" hidden="1">{#N/A,#N/A,FALSE,"ALM-ASISC"}</definedName>
    <definedName name="ㅁㅋㅁㅋㅁㅋㅁㅋ" localSheetId="13" hidden="1">{#N/A,#N/A,FALSE,"ALM-ASISC"}</definedName>
    <definedName name="ㅁㅋㅁㅋㅁㅋㅁㅋ" localSheetId="17" hidden="1">{#N/A,#N/A,FALSE,"ALM-ASISC"}</definedName>
    <definedName name="ㅁㅋㅁㅋㅁㅋㅁㅋ" localSheetId="16" hidden="1">{#N/A,#N/A,FALSE,"ALM-ASISC"}</definedName>
    <definedName name="ㅁㅋㅁㅋㅁㅋㅁㅋ" hidden="1">{#N/A,#N/A,FALSE,"ALM-ASISC"}</definedName>
    <definedName name="ㅁㅋㅁㅋㅁㅋㅁㅋㅁ" localSheetId="15" hidden="1">{#N/A,#N/A,FALSE,"ALM-ASISC"}</definedName>
    <definedName name="ㅁㅋㅁㅋㅁㅋㅁㅋㅁ" localSheetId="18" hidden="1">{#N/A,#N/A,FALSE,"ALM-ASISC"}</definedName>
    <definedName name="ㅁㅋㅁㅋㅁㅋㅁㅋㅁ" localSheetId="19" hidden="1">{#N/A,#N/A,FALSE,"ALM-ASISC"}</definedName>
    <definedName name="ㅁㅋㅁㅋㅁㅋㅁㅋㅁ" localSheetId="20" hidden="1">{#N/A,#N/A,FALSE,"ALM-ASISC"}</definedName>
    <definedName name="ㅁㅋㅁㅋㅁㅋㅁㅋㅁ" localSheetId="21" hidden="1">{#N/A,#N/A,FALSE,"ALM-ASISC"}</definedName>
    <definedName name="ㅁㅋㅁㅋㅁㅋㅁㅋㅁ" localSheetId="22" hidden="1">{#N/A,#N/A,FALSE,"ALM-ASISC"}</definedName>
    <definedName name="ㅁㅋㅁㅋㅁㅋㅁㅋㅁ" localSheetId="23" hidden="1">{#N/A,#N/A,FALSE,"ALM-ASISC"}</definedName>
    <definedName name="ㅁㅋㅁㅋㅁㅋㅁㅋㅁ" localSheetId="24" hidden="1">{#N/A,#N/A,FALSE,"ALM-ASISC"}</definedName>
    <definedName name="ㅁㅋㅁㅋㅁㅋㅁㅋㅁ" localSheetId="13" hidden="1">{#N/A,#N/A,FALSE,"ALM-ASISC"}</definedName>
    <definedName name="ㅁㅋㅁㅋㅁㅋㅁㅋㅁ" localSheetId="17" hidden="1">{#N/A,#N/A,FALSE,"ALM-ASISC"}</definedName>
    <definedName name="ㅁㅋㅁㅋㅁㅋㅁㅋㅁ" localSheetId="16" hidden="1">{#N/A,#N/A,FALSE,"ALM-ASISC"}</definedName>
    <definedName name="ㅁㅋㅁㅋㅁㅋㅁㅋㅁ" hidden="1">{#N/A,#N/A,FALSE,"ALM-ASISC"}</definedName>
    <definedName name="ㅁㅎㅎ" localSheetId="15" hidden="1">#REF!</definedName>
    <definedName name="ㅁㅎㅎ" localSheetId="11" hidden="1">#REF!</definedName>
    <definedName name="ㅁㅎㅎ" localSheetId="14" hidden="1">#REF!</definedName>
    <definedName name="ㅁㅎㅎ" localSheetId="18" hidden="1">#REF!</definedName>
    <definedName name="ㅁㅎㅎ" localSheetId="19" hidden="1">#REF!</definedName>
    <definedName name="ㅁㅎㅎ" localSheetId="20" hidden="1">#REF!</definedName>
    <definedName name="ㅁㅎㅎ" localSheetId="21" hidden="1">#REF!</definedName>
    <definedName name="ㅁㅎㅎ" localSheetId="22" hidden="1">#REF!</definedName>
    <definedName name="ㅁㅎㅎ" localSheetId="23" hidden="1">#REF!</definedName>
    <definedName name="ㅁㅎㅎ" localSheetId="24" hidden="1">#REF!</definedName>
    <definedName name="ㅁㅎㅎ" localSheetId="13" hidden="1">#REF!</definedName>
    <definedName name="ㅁㅎㅎ" localSheetId="17" hidden="1">#REF!</definedName>
    <definedName name="ㅁㅎㅎ" localSheetId="16" hidden="1">#REF!</definedName>
    <definedName name="ㅁㅎㅎ" hidden="1">#REF!</definedName>
    <definedName name="마">#REF!</definedName>
    <definedName name="마가목R3">#REF!</definedName>
    <definedName name="마가목R5">#REF!</definedName>
    <definedName name="마가목R7">#REF!</definedName>
    <definedName name="마마ㅜ">#REF!</definedName>
    <definedName name="마부_우마차포함" localSheetId="13">[172]노임단가!#REF!</definedName>
    <definedName name="마부_우마차포함">[173]노임단가!#REF!</definedName>
    <definedName name="마진" localSheetId="13">#REF!</definedName>
    <definedName name="마진">#REF!</definedName>
    <definedName name="마케터" localSheetId="13">#REF!</definedName>
    <definedName name="마케터">#REF!</definedName>
    <definedName name="마케팅" localSheetId="13">#REF!</definedName>
    <definedName name="마케팅">#REF!</definedName>
    <definedName name="말발도리1003">#REF!</definedName>
    <definedName name="말발도리1204">#REF!</definedName>
    <definedName name="말발도리1506">#REF!</definedName>
    <definedName name="말자" localSheetId="15" hidden="1">{#N/A,#N/A,FALSE,"단축1";#N/A,#N/A,FALSE,"단축2";#N/A,#N/A,FALSE,"단축3";#N/A,#N/A,FALSE,"장축";#N/A,#N/A,FALSE,"4WD"}</definedName>
    <definedName name="말자" localSheetId="18" hidden="1">{#N/A,#N/A,FALSE,"단축1";#N/A,#N/A,FALSE,"단축2";#N/A,#N/A,FALSE,"단축3";#N/A,#N/A,FALSE,"장축";#N/A,#N/A,FALSE,"4WD"}</definedName>
    <definedName name="말자" localSheetId="19" hidden="1">{#N/A,#N/A,FALSE,"단축1";#N/A,#N/A,FALSE,"단축2";#N/A,#N/A,FALSE,"단축3";#N/A,#N/A,FALSE,"장축";#N/A,#N/A,FALSE,"4WD"}</definedName>
    <definedName name="말자" localSheetId="20" hidden="1">{#N/A,#N/A,FALSE,"단축1";#N/A,#N/A,FALSE,"단축2";#N/A,#N/A,FALSE,"단축3";#N/A,#N/A,FALSE,"장축";#N/A,#N/A,FALSE,"4WD"}</definedName>
    <definedName name="말자" localSheetId="21" hidden="1">{#N/A,#N/A,FALSE,"단축1";#N/A,#N/A,FALSE,"단축2";#N/A,#N/A,FALSE,"단축3";#N/A,#N/A,FALSE,"장축";#N/A,#N/A,FALSE,"4WD"}</definedName>
    <definedName name="말자" localSheetId="22" hidden="1">{#N/A,#N/A,FALSE,"단축1";#N/A,#N/A,FALSE,"단축2";#N/A,#N/A,FALSE,"단축3";#N/A,#N/A,FALSE,"장축";#N/A,#N/A,FALSE,"4WD"}</definedName>
    <definedName name="말자" localSheetId="23" hidden="1">{#N/A,#N/A,FALSE,"단축1";#N/A,#N/A,FALSE,"단축2";#N/A,#N/A,FALSE,"단축3";#N/A,#N/A,FALSE,"장축";#N/A,#N/A,FALSE,"4WD"}</definedName>
    <definedName name="말자" localSheetId="24" hidden="1">{#N/A,#N/A,FALSE,"단축1";#N/A,#N/A,FALSE,"단축2";#N/A,#N/A,FALSE,"단축3";#N/A,#N/A,FALSE,"장축";#N/A,#N/A,FALSE,"4WD"}</definedName>
    <definedName name="말자" localSheetId="13" hidden="1">{#N/A,#N/A,FALSE,"단축1";#N/A,#N/A,FALSE,"단축2";#N/A,#N/A,FALSE,"단축3";#N/A,#N/A,FALSE,"장축";#N/A,#N/A,FALSE,"4WD"}</definedName>
    <definedName name="말자" localSheetId="17" hidden="1">{#N/A,#N/A,FALSE,"단축1";#N/A,#N/A,FALSE,"단축2";#N/A,#N/A,FALSE,"단축3";#N/A,#N/A,FALSE,"장축";#N/A,#N/A,FALSE,"4WD"}</definedName>
    <definedName name="말자" localSheetId="16" hidden="1">{#N/A,#N/A,FALSE,"단축1";#N/A,#N/A,FALSE,"단축2";#N/A,#N/A,FALSE,"단축3";#N/A,#N/A,FALSE,"장축";#N/A,#N/A,FALSE,"4WD"}</definedName>
    <definedName name="말자" hidden="1">{#N/A,#N/A,FALSE,"단축1";#N/A,#N/A,FALSE,"단축2";#N/A,#N/A,FALSE,"단축3";#N/A,#N/A,FALSE,"장축";#N/A,#N/A,FALSE,"4WD"}</definedName>
    <definedName name="망루"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2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1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일경제" localSheetId="13">#REF!</definedName>
    <definedName name="매일경제">#REF!</definedName>
    <definedName name="매일경제2" localSheetId="13">#REF!</definedName>
    <definedName name="매일경제2">#REF!</definedName>
    <definedName name="매입형C1" localSheetId="13">#REF!</definedName>
    <definedName name="매입형C1">#REF!</definedName>
    <definedName name="매입형C2">#REF!</definedName>
    <definedName name="매입형C3">#REF!</definedName>
    <definedName name="매자0804">#REF!</definedName>
    <definedName name="매자1005">#REF!</definedName>
    <definedName name="매체">#REF!</definedName>
    <definedName name="매체명" localSheetId="13">[214]드롭다운관리!$B$3:$B$6</definedName>
    <definedName name="매체명">[215]드롭다운관리!$B$3:$B$6</definedName>
    <definedName name="매체믹스" localSheetId="15" hidden="1">#REF!</definedName>
    <definedName name="매체믹스" localSheetId="18" hidden="1">#REF!</definedName>
    <definedName name="매체믹스" localSheetId="19" hidden="1">#REF!</definedName>
    <definedName name="매체믹스" localSheetId="20" hidden="1">#REF!</definedName>
    <definedName name="매체믹스" localSheetId="21" hidden="1">#REF!</definedName>
    <definedName name="매체믹스" localSheetId="22" hidden="1">#REF!</definedName>
    <definedName name="매체믹스" localSheetId="23" hidden="1">#REF!</definedName>
    <definedName name="매체믹스" localSheetId="24" hidden="1">#REF!</definedName>
    <definedName name="매체믹스" localSheetId="13" hidden="1">#REF!</definedName>
    <definedName name="매체믹스" localSheetId="17" hidden="1">#REF!</definedName>
    <definedName name="매체믹스" hidden="1">#REF!</definedName>
    <definedName name="매출">#REF!</definedName>
    <definedName name="매출비">#REF!</definedName>
    <definedName name="매출채권할인내역">#REF!</definedName>
    <definedName name="매출채권할인및융통어음내역">#REF!</definedName>
    <definedName name="매크로1">#N/A</definedName>
    <definedName name="매화R10" localSheetId="13">#REF!</definedName>
    <definedName name="매화R10">#REF!</definedName>
    <definedName name="매화R4" localSheetId="13">#REF!</definedName>
    <definedName name="매화R4">#REF!</definedName>
    <definedName name="매화R6" localSheetId="13">#REF!</definedName>
    <definedName name="매화R6">#REF!</definedName>
    <definedName name="매화R8">#REF!</definedName>
    <definedName name="맨">#REF!</definedName>
    <definedName name="맨아">#REF!</definedName>
    <definedName name="맹마">#REF!</definedName>
    <definedName name="머" localSheetId="15" hidden="1">{#N/A,#N/A,FALSE,"명세표"}</definedName>
    <definedName name="머" localSheetId="11" hidden="1">{#N/A,#N/A,FALSE,"명세표"}</definedName>
    <definedName name="머" localSheetId="14" hidden="1">{#N/A,#N/A,FALSE,"명세표"}</definedName>
    <definedName name="머" localSheetId="18" hidden="1">{#N/A,#N/A,FALSE,"명세표"}</definedName>
    <definedName name="머" localSheetId="19" hidden="1">{#N/A,#N/A,FALSE,"명세표"}</definedName>
    <definedName name="머" localSheetId="20" hidden="1">{#N/A,#N/A,FALSE,"명세표"}</definedName>
    <definedName name="머" localSheetId="21" hidden="1">{#N/A,#N/A,FALSE,"명세표"}</definedName>
    <definedName name="머" localSheetId="22" hidden="1">{#N/A,#N/A,FALSE,"명세표"}</definedName>
    <definedName name="머" localSheetId="23" hidden="1">{#N/A,#N/A,FALSE,"명세표"}</definedName>
    <definedName name="머" localSheetId="24" hidden="1">{#N/A,#N/A,FALSE,"명세표"}</definedName>
    <definedName name="머" localSheetId="13" hidden="1">{#N/A,#N/A,FALSE,"명세표"}</definedName>
    <definedName name="머" localSheetId="17" hidden="1">{#N/A,#N/A,FALSE,"명세표"}</definedName>
    <definedName name="머" localSheetId="16" hidden="1">{#N/A,#N/A,FALSE,"명세표"}</definedName>
    <definedName name="머" hidden="1">{#N/A,#N/A,FALSE,"명세표"}</definedName>
    <definedName name="메인상단" localSheetId="13">#REF!</definedName>
    <definedName name="메인상단">#REF!</definedName>
    <definedName name="메타B10" localSheetId="13">#REF!</definedName>
    <definedName name="메타B10">#REF!</definedName>
    <definedName name="메타B12" localSheetId="13">#REF!</definedName>
    <definedName name="메타B12">#REF!</definedName>
    <definedName name="메타B15">#REF!</definedName>
    <definedName name="메타B18">#REF!</definedName>
    <definedName name="메타B4">#REF!</definedName>
    <definedName name="메타B5">#REF!</definedName>
    <definedName name="메타B6">#REF!</definedName>
    <definedName name="메타B8">#REF!</definedName>
    <definedName name="멜론" localSheetId="15" hidden="1">{#N/A,#N/A,FALSE,"3가";#N/A,#N/A,FALSE,"3나";#N/A,#N/A,FALSE,"3다"}</definedName>
    <definedName name="멜론" localSheetId="18" hidden="1">{#N/A,#N/A,FALSE,"3가";#N/A,#N/A,FALSE,"3나";#N/A,#N/A,FALSE,"3다"}</definedName>
    <definedName name="멜론" localSheetId="19" hidden="1">{#N/A,#N/A,FALSE,"3가";#N/A,#N/A,FALSE,"3나";#N/A,#N/A,FALSE,"3다"}</definedName>
    <definedName name="멜론" localSheetId="20" hidden="1">{#N/A,#N/A,FALSE,"3가";#N/A,#N/A,FALSE,"3나";#N/A,#N/A,FALSE,"3다"}</definedName>
    <definedName name="멜론" localSheetId="21" hidden="1">{#N/A,#N/A,FALSE,"3가";#N/A,#N/A,FALSE,"3나";#N/A,#N/A,FALSE,"3다"}</definedName>
    <definedName name="멜론" localSheetId="22" hidden="1">{#N/A,#N/A,FALSE,"3가";#N/A,#N/A,FALSE,"3나";#N/A,#N/A,FALSE,"3다"}</definedName>
    <definedName name="멜론" localSheetId="23" hidden="1">{#N/A,#N/A,FALSE,"3가";#N/A,#N/A,FALSE,"3나";#N/A,#N/A,FALSE,"3다"}</definedName>
    <definedName name="멜론" localSheetId="24" hidden="1">{#N/A,#N/A,FALSE,"3가";#N/A,#N/A,FALSE,"3나";#N/A,#N/A,FALSE,"3다"}</definedName>
    <definedName name="멜론" localSheetId="13" hidden="1">{#N/A,#N/A,FALSE,"3가";#N/A,#N/A,FALSE,"3나";#N/A,#N/A,FALSE,"3다"}</definedName>
    <definedName name="멜론" localSheetId="17" hidden="1">{#N/A,#N/A,FALSE,"3가";#N/A,#N/A,FALSE,"3나";#N/A,#N/A,FALSE,"3다"}</definedName>
    <definedName name="멜론" localSheetId="16" hidden="1">{#N/A,#N/A,FALSE,"3가";#N/A,#N/A,FALSE,"3나";#N/A,#N/A,FALSE,"3다"}</definedName>
    <definedName name="멜론" hidden="1">{#N/A,#N/A,FALSE,"3가";#N/A,#N/A,FALSE,"3나";#N/A,#N/A,FALSE,"3다"}</definedName>
    <definedName name="면적" localSheetId="13">#REF!</definedName>
    <definedName name="면적">#REF!</definedName>
    <definedName name="명동동동동" localSheetId="13">#REF!</definedName>
    <definedName name="명동동동동">#REF!</definedName>
    <definedName name="명일" localSheetId="15" hidden="1">{#N/A,#N/A,FALSE,"속도"}</definedName>
    <definedName name="명일" localSheetId="11" hidden="1">{#N/A,#N/A,FALSE,"속도"}</definedName>
    <definedName name="명일" localSheetId="14" hidden="1">{#N/A,#N/A,FALSE,"속도"}</definedName>
    <definedName name="명일" localSheetId="18" hidden="1">{#N/A,#N/A,FALSE,"속도"}</definedName>
    <definedName name="명일" localSheetId="19" hidden="1">{#N/A,#N/A,FALSE,"속도"}</definedName>
    <definedName name="명일" localSheetId="20" hidden="1">{#N/A,#N/A,FALSE,"속도"}</definedName>
    <definedName name="명일" localSheetId="21" hidden="1">{#N/A,#N/A,FALSE,"속도"}</definedName>
    <definedName name="명일" localSheetId="22" hidden="1">{#N/A,#N/A,FALSE,"속도"}</definedName>
    <definedName name="명일" localSheetId="23" hidden="1">{#N/A,#N/A,FALSE,"속도"}</definedName>
    <definedName name="명일" localSheetId="24" hidden="1">{#N/A,#N/A,FALSE,"속도"}</definedName>
    <definedName name="명일" localSheetId="13" hidden="1">{#N/A,#N/A,FALSE,"속도"}</definedName>
    <definedName name="명일" localSheetId="17" hidden="1">{#N/A,#N/A,FALSE,"속도"}</definedName>
    <definedName name="명일" localSheetId="16" hidden="1">{#N/A,#N/A,FALSE,"속도"}</definedName>
    <definedName name="명일" hidden="1">{#N/A,#N/A,FALSE,"속도"}</definedName>
    <definedName name="명자0604" localSheetId="13">#REF!</definedName>
    <definedName name="명자0604">#REF!</definedName>
    <definedName name="명자0805" localSheetId="13">#REF!</definedName>
    <definedName name="명자0805">#REF!</definedName>
    <definedName name="명자1006" localSheetId="13">#REF!</definedName>
    <definedName name="명자1006">#REF!</definedName>
    <definedName name="명자1208">#REF!</definedName>
    <definedName name="모" localSheetId="15" hidden="1">{#N/A,#N/A,FALSE,"전열산출서"}</definedName>
    <definedName name="모" localSheetId="11" hidden="1">{#N/A,#N/A,FALSE,"전열산출서"}</definedName>
    <definedName name="모" localSheetId="14" hidden="1">{#N/A,#N/A,FALSE,"전열산출서"}</definedName>
    <definedName name="모" localSheetId="18" hidden="1">{#N/A,#N/A,FALSE,"전열산출서"}</definedName>
    <definedName name="모" localSheetId="19" hidden="1">{#N/A,#N/A,FALSE,"전열산출서"}</definedName>
    <definedName name="모" localSheetId="20" hidden="1">{#N/A,#N/A,FALSE,"전열산출서"}</definedName>
    <definedName name="모" localSheetId="21" hidden="1">{#N/A,#N/A,FALSE,"전열산출서"}</definedName>
    <definedName name="모" localSheetId="22" hidden="1">{#N/A,#N/A,FALSE,"전열산출서"}</definedName>
    <definedName name="모" localSheetId="23" hidden="1">{#N/A,#N/A,FALSE,"전열산출서"}</definedName>
    <definedName name="모" localSheetId="24" hidden="1">{#N/A,#N/A,FALSE,"전열산출서"}</definedName>
    <definedName name="모" localSheetId="13" hidden="1">{#N/A,#N/A,FALSE,"전열산출서"}</definedName>
    <definedName name="모" localSheetId="17" hidden="1">{#N/A,#N/A,FALSE,"전열산출서"}</definedName>
    <definedName name="모" localSheetId="16" hidden="1">{#N/A,#N/A,FALSE,"전열산출서"}</definedName>
    <definedName name="모" hidden="1">{#N/A,#N/A,FALSE,"전열산출서"}</definedName>
    <definedName name="모감주R10" localSheetId="13">#REF!</definedName>
    <definedName name="모감주R10">#REF!</definedName>
    <definedName name="모감주R4" localSheetId="13">#REF!</definedName>
    <definedName name="모감주R4">#REF!</definedName>
    <definedName name="모감주R6" localSheetId="13">#REF!</definedName>
    <definedName name="모감주R6">#REF!</definedName>
    <definedName name="모감주R8">#REF!</definedName>
    <definedName name="모과2005">#REF!</definedName>
    <definedName name="모과2507">#REF!</definedName>
    <definedName name="모과R10">#REF!</definedName>
    <definedName name="모과R12">#REF!</definedName>
    <definedName name="모과R15">#REF!</definedName>
    <definedName name="모과R20">#REF!</definedName>
    <definedName name="모과R25">#REF!</definedName>
    <definedName name="모과R5">#REF!</definedName>
    <definedName name="모과R8">#REF!</definedName>
    <definedName name="모란5가지">#REF!</definedName>
    <definedName name="모란6가지">#REF!</definedName>
    <definedName name="모래__분사공" localSheetId="13">[172]노임단가!#REF!</definedName>
    <definedName name="모래__분사공">[173]노임단가!#REF!</definedName>
    <definedName name="모바일" localSheetId="13">#REF!</definedName>
    <definedName name="모바일">#REF!</definedName>
    <definedName name="모바일띠배너_제작가이드" localSheetId="13">#REF!</definedName>
    <definedName name="모바일띠배너_제작가이드">#REF!</definedName>
    <definedName name="모야" localSheetId="13">#REF!</definedName>
    <definedName name="모야">#REF!</definedName>
    <definedName name="모형" localSheetId="15" hidden="1">{"'용역비'!$A$4:$C$8"}</definedName>
    <definedName name="모형" localSheetId="11" hidden="1">{"'용역비'!$A$4:$C$8"}</definedName>
    <definedName name="모형" localSheetId="14" hidden="1">{"'용역비'!$A$4:$C$8"}</definedName>
    <definedName name="모형" localSheetId="18" hidden="1">{"'용역비'!$A$4:$C$8"}</definedName>
    <definedName name="모형" localSheetId="19" hidden="1">{"'용역비'!$A$4:$C$8"}</definedName>
    <definedName name="모형" localSheetId="20" hidden="1">{"'용역비'!$A$4:$C$8"}</definedName>
    <definedName name="모형" localSheetId="21" hidden="1">{"'용역비'!$A$4:$C$8"}</definedName>
    <definedName name="모형" localSheetId="22" hidden="1">{"'용역비'!$A$4:$C$8"}</definedName>
    <definedName name="모형" localSheetId="23" hidden="1">{"'용역비'!$A$4:$C$8"}</definedName>
    <definedName name="모형" localSheetId="24" hidden="1">{"'용역비'!$A$4:$C$8"}</definedName>
    <definedName name="모형" localSheetId="13" hidden="1">{"'용역비'!$A$4:$C$8"}</definedName>
    <definedName name="모형" localSheetId="17" hidden="1">{"'용역비'!$A$4:$C$8"}</definedName>
    <definedName name="모형" localSheetId="16" hidden="1">{"'용역비'!$A$4:$C$8"}</definedName>
    <definedName name="모형" hidden="1">{"'용역비'!$A$4:$C$8"}</definedName>
    <definedName name="모형01" localSheetId="13">[30]직노!#REF!</definedName>
    <definedName name="모형01">[41]직노!#REF!</definedName>
    <definedName name="모형2" localSheetId="13">#REF!</definedName>
    <definedName name="모형2">#REF!</definedName>
    <definedName name="모형표지" localSheetId="15" hidden="1">{"'용역비'!$A$4:$C$8"}</definedName>
    <definedName name="모형표지" localSheetId="11" hidden="1">{"'용역비'!$A$4:$C$8"}</definedName>
    <definedName name="모형표지" localSheetId="14" hidden="1">{"'용역비'!$A$4:$C$8"}</definedName>
    <definedName name="모형표지" localSheetId="18" hidden="1">{"'용역비'!$A$4:$C$8"}</definedName>
    <definedName name="모형표지" localSheetId="19" hidden="1">{"'용역비'!$A$4:$C$8"}</definedName>
    <definedName name="모형표지" localSheetId="20" hidden="1">{"'용역비'!$A$4:$C$8"}</definedName>
    <definedName name="모형표지" localSheetId="21" hidden="1">{"'용역비'!$A$4:$C$8"}</definedName>
    <definedName name="모형표지" localSheetId="22" hidden="1">{"'용역비'!$A$4:$C$8"}</definedName>
    <definedName name="모형표지" localSheetId="23" hidden="1">{"'용역비'!$A$4:$C$8"}</definedName>
    <definedName name="모형표지" localSheetId="24" hidden="1">{"'용역비'!$A$4:$C$8"}</definedName>
    <definedName name="모형표지" localSheetId="13" hidden="1">{"'용역비'!$A$4:$C$8"}</definedName>
    <definedName name="모형표지" localSheetId="17" hidden="1">{"'용역비'!$A$4:$C$8"}</definedName>
    <definedName name="모형표지" localSheetId="16" hidden="1">{"'용역비'!$A$4:$C$8"}</definedName>
    <definedName name="모형표지" hidden="1">{"'용역비'!$A$4:$C$8"}</definedName>
    <definedName name="목">#REF!</definedName>
    <definedName name="목련R10">#REF!</definedName>
    <definedName name="목련R12">#REF!</definedName>
    <definedName name="목련R15">#REF!</definedName>
    <definedName name="목련R20">#REF!</definedName>
    <definedName name="목련R4">#REF!</definedName>
    <definedName name="목련R5">#REF!</definedName>
    <definedName name="목련R6">#REF!</definedName>
    <definedName name="목련R8">#REF!</definedName>
    <definedName name="목록">#REF!</definedName>
    <definedName name="목록1" localSheetId="11" hidden="1">#REF!</definedName>
    <definedName name="목록1" hidden="1">#REF!</definedName>
    <definedName name="목록대상표">#REF!</definedName>
    <definedName name="목서1506">#REF!</definedName>
    <definedName name="목서2012">#REF!</definedName>
    <definedName name="목서2515">#REF!</definedName>
    <definedName name="목수국1006">#REF!</definedName>
    <definedName name="목수국1208">#REF!</definedName>
    <definedName name="목수국1510">#REF!</definedName>
    <definedName name="목차">#REF!</definedName>
    <definedName name="목차1" localSheetId="13">[216]기본일위!$A:$IV</definedName>
    <definedName name="목차1">[217]기본일위!$1:$1048576</definedName>
    <definedName name="목차2" localSheetId="13">[216]기본일위!$A:$IV</definedName>
    <definedName name="목차2">[217]기본일위!$1:$1048576</definedName>
    <definedName name="목차3" localSheetId="13">[216]기본일위!$A:$IV</definedName>
    <definedName name="목차3">[217]기본일위!$1:$1048576</definedName>
    <definedName name="목표" localSheetId="13">#REF!</definedName>
    <definedName name="목표">#REF!</definedName>
    <definedName name="몰라" localSheetId="13">[59]직노!#REF!</definedName>
    <definedName name="몰라">[218]직노!#REF!</definedName>
    <definedName name="무궁화1003" localSheetId="13">#REF!</definedName>
    <definedName name="무궁화1003">#REF!</definedName>
    <definedName name="무궁화1203" localSheetId="13">#REF!</definedName>
    <definedName name="무궁화1203">#REF!</definedName>
    <definedName name="무궁화1504" localSheetId="13">#REF!</definedName>
    <definedName name="무궁화1504">#REF!</definedName>
    <definedName name="무궁화1805">#REF!</definedName>
    <definedName name="무궁화2006">#REF!</definedName>
    <definedName name="무안">#REF!</definedName>
    <definedName name="무형자산">#REF!</definedName>
    <definedName name="문자">#REF!</definedName>
    <definedName name="문화예술오락">#REF!</definedName>
    <definedName name="물" localSheetId="15" hidden="1">{#N/A,#N/A,FALSE,"이태원철근"}</definedName>
    <definedName name="물" localSheetId="18" hidden="1">{#N/A,#N/A,FALSE,"이태원철근"}</definedName>
    <definedName name="물" localSheetId="19" hidden="1">{#N/A,#N/A,FALSE,"이태원철근"}</definedName>
    <definedName name="물" localSheetId="20" hidden="1">{#N/A,#N/A,FALSE,"이태원철근"}</definedName>
    <definedName name="물" localSheetId="21" hidden="1">{#N/A,#N/A,FALSE,"이태원철근"}</definedName>
    <definedName name="물" localSheetId="22" hidden="1">{#N/A,#N/A,FALSE,"이태원철근"}</definedName>
    <definedName name="물" localSheetId="23" hidden="1">{#N/A,#N/A,FALSE,"이태원철근"}</definedName>
    <definedName name="물" localSheetId="24" hidden="1">{#N/A,#N/A,FALSE,"이태원철근"}</definedName>
    <definedName name="물" localSheetId="13" hidden="1">{#N/A,#N/A,FALSE,"이태원철근"}</definedName>
    <definedName name="물" localSheetId="17" hidden="1">{#N/A,#N/A,FALSE,"이태원철근"}</definedName>
    <definedName name="물" localSheetId="16" hidden="1">{#N/A,#N/A,FALSE,"이태원철근"}</definedName>
    <definedName name="물" hidden="1">{#N/A,#N/A,FALSE,"이태원철근"}</definedName>
    <definedName name="물가" localSheetId="13">#REF!</definedName>
    <definedName name="물가">#REF!</definedName>
    <definedName name="물가2" localSheetId="13">#REF!</definedName>
    <definedName name="물가2">#REF!</definedName>
    <definedName name="물가변동내역서"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랴자" localSheetId="15" hidden="1">{#N/A,#N/A,TRUE,"Y생산";#N/A,#N/A,TRUE,"Y판매";#N/A,#N/A,TRUE,"Y총물량";#N/A,#N/A,TRUE,"Y능력";#N/A,#N/A,TRUE,"YKD"}</definedName>
    <definedName name="물랴자" localSheetId="18" hidden="1">{#N/A,#N/A,TRUE,"Y생산";#N/A,#N/A,TRUE,"Y판매";#N/A,#N/A,TRUE,"Y총물량";#N/A,#N/A,TRUE,"Y능력";#N/A,#N/A,TRUE,"YKD"}</definedName>
    <definedName name="물랴자" localSheetId="19" hidden="1">{#N/A,#N/A,TRUE,"Y생산";#N/A,#N/A,TRUE,"Y판매";#N/A,#N/A,TRUE,"Y총물량";#N/A,#N/A,TRUE,"Y능력";#N/A,#N/A,TRUE,"YKD"}</definedName>
    <definedName name="물랴자" localSheetId="20" hidden="1">{#N/A,#N/A,TRUE,"Y생산";#N/A,#N/A,TRUE,"Y판매";#N/A,#N/A,TRUE,"Y총물량";#N/A,#N/A,TRUE,"Y능력";#N/A,#N/A,TRUE,"YKD"}</definedName>
    <definedName name="물랴자" localSheetId="21" hidden="1">{#N/A,#N/A,TRUE,"Y생산";#N/A,#N/A,TRUE,"Y판매";#N/A,#N/A,TRUE,"Y총물량";#N/A,#N/A,TRUE,"Y능력";#N/A,#N/A,TRUE,"YKD"}</definedName>
    <definedName name="물랴자" localSheetId="22" hidden="1">{#N/A,#N/A,TRUE,"Y생산";#N/A,#N/A,TRUE,"Y판매";#N/A,#N/A,TRUE,"Y총물량";#N/A,#N/A,TRUE,"Y능력";#N/A,#N/A,TRUE,"YKD"}</definedName>
    <definedName name="물랴자" localSheetId="23" hidden="1">{#N/A,#N/A,TRUE,"Y생산";#N/A,#N/A,TRUE,"Y판매";#N/A,#N/A,TRUE,"Y총물량";#N/A,#N/A,TRUE,"Y능력";#N/A,#N/A,TRUE,"YKD"}</definedName>
    <definedName name="물랴자" localSheetId="24" hidden="1">{#N/A,#N/A,TRUE,"Y생산";#N/A,#N/A,TRUE,"Y판매";#N/A,#N/A,TRUE,"Y총물량";#N/A,#N/A,TRUE,"Y능력";#N/A,#N/A,TRUE,"YKD"}</definedName>
    <definedName name="물랴자" localSheetId="13" hidden="1">{#N/A,#N/A,TRUE,"Y생산";#N/A,#N/A,TRUE,"Y판매";#N/A,#N/A,TRUE,"Y총물량";#N/A,#N/A,TRUE,"Y능력";#N/A,#N/A,TRUE,"YKD"}</definedName>
    <definedName name="물랴자" localSheetId="17" hidden="1">{#N/A,#N/A,TRUE,"Y생산";#N/A,#N/A,TRUE,"Y판매";#N/A,#N/A,TRUE,"Y총물량";#N/A,#N/A,TRUE,"Y능력";#N/A,#N/A,TRUE,"YKD"}</definedName>
    <definedName name="물랴자" localSheetId="16" hidden="1">{#N/A,#N/A,TRUE,"Y생산";#N/A,#N/A,TRUE,"Y판매";#N/A,#N/A,TRUE,"Y총물량";#N/A,#N/A,TRUE,"Y능력";#N/A,#N/A,TRUE,"YKD"}</definedName>
    <definedName name="물랴자" hidden="1">{#N/A,#N/A,TRUE,"Y생산";#N/A,#N/A,TRUE,"Y판매";#N/A,#N/A,TRUE,"Y총물량";#N/A,#N/A,TRUE,"Y능력";#N/A,#N/A,TRUE,"YKD"}</definedName>
    <definedName name="물량2" localSheetId="15" hidden="1">'[219]#REF'!#REF!</definedName>
    <definedName name="물량2" localSheetId="11" hidden="1">'[30]#REF'!#REF!</definedName>
    <definedName name="물량2" localSheetId="14" hidden="1">'[30]#REF'!#REF!</definedName>
    <definedName name="물량2" localSheetId="18" hidden="1">'[30]#REF'!#REF!</definedName>
    <definedName name="물량2" localSheetId="19" hidden="1">'[30]#REF'!#REF!</definedName>
    <definedName name="물량2" localSheetId="20" hidden="1">'[30]#REF'!#REF!</definedName>
    <definedName name="물량2" localSheetId="21" hidden="1">'[30]#REF'!#REF!</definedName>
    <definedName name="물량2" localSheetId="22" hidden="1">'[30]#REF'!#REF!</definedName>
    <definedName name="물량2" localSheetId="23" hidden="1">'[30]#REF'!#REF!</definedName>
    <definedName name="물량2" localSheetId="24" hidden="1">'[30]#REF'!#REF!</definedName>
    <definedName name="물량2" localSheetId="13" hidden="1">'[30]#REF'!#REF!</definedName>
    <definedName name="물량2" localSheetId="17" hidden="1">'[30]#REF'!#REF!</definedName>
    <definedName name="물량2" localSheetId="16" hidden="1">'[30]#REF'!#REF!</definedName>
    <definedName name="물량2" hidden="1">'[219]#REF'!#REF!</definedName>
    <definedName name="물량범위" localSheetId="13">#REF!</definedName>
    <definedName name="물량범위">#REF!</definedName>
    <definedName name="물량수" localSheetId="15" hidden="1">{#N/A,#N/A,TRUE,"Y생산";#N/A,#N/A,TRUE,"Y판매";#N/A,#N/A,TRUE,"Y총물량";#N/A,#N/A,TRUE,"Y능력";#N/A,#N/A,TRUE,"YKD"}</definedName>
    <definedName name="물량수" localSheetId="18" hidden="1">{#N/A,#N/A,TRUE,"Y생산";#N/A,#N/A,TRUE,"Y판매";#N/A,#N/A,TRUE,"Y총물량";#N/A,#N/A,TRUE,"Y능력";#N/A,#N/A,TRUE,"YKD"}</definedName>
    <definedName name="물량수" localSheetId="19" hidden="1">{#N/A,#N/A,TRUE,"Y생산";#N/A,#N/A,TRUE,"Y판매";#N/A,#N/A,TRUE,"Y총물량";#N/A,#N/A,TRUE,"Y능력";#N/A,#N/A,TRUE,"YKD"}</definedName>
    <definedName name="물량수" localSheetId="20" hidden="1">{#N/A,#N/A,TRUE,"Y생산";#N/A,#N/A,TRUE,"Y판매";#N/A,#N/A,TRUE,"Y총물량";#N/A,#N/A,TRUE,"Y능력";#N/A,#N/A,TRUE,"YKD"}</definedName>
    <definedName name="물량수" localSheetId="21" hidden="1">{#N/A,#N/A,TRUE,"Y생산";#N/A,#N/A,TRUE,"Y판매";#N/A,#N/A,TRUE,"Y총물량";#N/A,#N/A,TRUE,"Y능력";#N/A,#N/A,TRUE,"YKD"}</definedName>
    <definedName name="물량수" localSheetId="22" hidden="1">{#N/A,#N/A,TRUE,"Y생산";#N/A,#N/A,TRUE,"Y판매";#N/A,#N/A,TRUE,"Y총물량";#N/A,#N/A,TRUE,"Y능력";#N/A,#N/A,TRUE,"YKD"}</definedName>
    <definedName name="물량수" localSheetId="23" hidden="1">{#N/A,#N/A,TRUE,"Y생산";#N/A,#N/A,TRUE,"Y판매";#N/A,#N/A,TRUE,"Y총물량";#N/A,#N/A,TRUE,"Y능력";#N/A,#N/A,TRUE,"YKD"}</definedName>
    <definedName name="물량수" localSheetId="24" hidden="1">{#N/A,#N/A,TRUE,"Y생산";#N/A,#N/A,TRUE,"Y판매";#N/A,#N/A,TRUE,"Y총물량";#N/A,#N/A,TRUE,"Y능력";#N/A,#N/A,TRUE,"YKD"}</definedName>
    <definedName name="물량수" localSheetId="13" hidden="1">{#N/A,#N/A,TRUE,"Y생산";#N/A,#N/A,TRUE,"Y판매";#N/A,#N/A,TRUE,"Y총물량";#N/A,#N/A,TRUE,"Y능력";#N/A,#N/A,TRUE,"YKD"}</definedName>
    <definedName name="물량수" localSheetId="17" hidden="1">{#N/A,#N/A,TRUE,"Y생산";#N/A,#N/A,TRUE,"Y판매";#N/A,#N/A,TRUE,"Y총물량";#N/A,#N/A,TRUE,"Y능력";#N/A,#N/A,TRUE,"YKD"}</definedName>
    <definedName name="물량수" localSheetId="16" hidden="1">{#N/A,#N/A,TRUE,"Y생산";#N/A,#N/A,TRUE,"Y판매";#N/A,#N/A,TRUE,"Y총물량";#N/A,#N/A,TRUE,"Y능력";#N/A,#N/A,TRUE,"YKD"}</definedName>
    <definedName name="물량수" hidden="1">{#N/A,#N/A,TRUE,"Y생산";#N/A,#N/A,TRUE,"Y판매";#N/A,#N/A,TRUE,"Y총물량";#N/A,#N/A,TRUE,"Y능력";#N/A,#N/A,TRUE,"YKD"}</definedName>
    <definedName name="물량수정" localSheetId="15" hidden="1">{#N/A,#N/A,TRUE,"Y생산";#N/A,#N/A,TRUE,"Y판매";#N/A,#N/A,TRUE,"Y총물량";#N/A,#N/A,TRUE,"Y능력";#N/A,#N/A,TRUE,"YKD"}</definedName>
    <definedName name="물량수정" localSheetId="18" hidden="1">{#N/A,#N/A,TRUE,"Y생산";#N/A,#N/A,TRUE,"Y판매";#N/A,#N/A,TRUE,"Y총물량";#N/A,#N/A,TRUE,"Y능력";#N/A,#N/A,TRUE,"YKD"}</definedName>
    <definedName name="물량수정" localSheetId="19" hidden="1">{#N/A,#N/A,TRUE,"Y생산";#N/A,#N/A,TRUE,"Y판매";#N/A,#N/A,TRUE,"Y총물량";#N/A,#N/A,TRUE,"Y능력";#N/A,#N/A,TRUE,"YKD"}</definedName>
    <definedName name="물량수정" localSheetId="20" hidden="1">{#N/A,#N/A,TRUE,"Y생산";#N/A,#N/A,TRUE,"Y판매";#N/A,#N/A,TRUE,"Y총물량";#N/A,#N/A,TRUE,"Y능력";#N/A,#N/A,TRUE,"YKD"}</definedName>
    <definedName name="물량수정" localSheetId="21" hidden="1">{#N/A,#N/A,TRUE,"Y생산";#N/A,#N/A,TRUE,"Y판매";#N/A,#N/A,TRUE,"Y총물량";#N/A,#N/A,TRUE,"Y능력";#N/A,#N/A,TRUE,"YKD"}</definedName>
    <definedName name="물량수정" localSheetId="22" hidden="1">{#N/A,#N/A,TRUE,"Y생산";#N/A,#N/A,TRUE,"Y판매";#N/A,#N/A,TRUE,"Y총물량";#N/A,#N/A,TRUE,"Y능력";#N/A,#N/A,TRUE,"YKD"}</definedName>
    <definedName name="물량수정" localSheetId="23" hidden="1">{#N/A,#N/A,TRUE,"Y생산";#N/A,#N/A,TRUE,"Y판매";#N/A,#N/A,TRUE,"Y총물량";#N/A,#N/A,TRUE,"Y능력";#N/A,#N/A,TRUE,"YKD"}</definedName>
    <definedName name="물량수정" localSheetId="24" hidden="1">{#N/A,#N/A,TRUE,"Y생산";#N/A,#N/A,TRUE,"Y판매";#N/A,#N/A,TRUE,"Y총물량";#N/A,#N/A,TRUE,"Y능력";#N/A,#N/A,TRUE,"YKD"}</definedName>
    <definedName name="물량수정" localSheetId="13" hidden="1">{#N/A,#N/A,TRUE,"Y생산";#N/A,#N/A,TRUE,"Y판매";#N/A,#N/A,TRUE,"Y총물량";#N/A,#N/A,TRUE,"Y능력";#N/A,#N/A,TRUE,"YKD"}</definedName>
    <definedName name="물량수정" localSheetId="17" hidden="1">{#N/A,#N/A,TRUE,"Y생산";#N/A,#N/A,TRUE,"Y판매";#N/A,#N/A,TRUE,"Y총물량";#N/A,#N/A,TRUE,"Y능력";#N/A,#N/A,TRUE,"YKD"}</definedName>
    <definedName name="물량수정" localSheetId="16" hidden="1">{#N/A,#N/A,TRUE,"Y생산";#N/A,#N/A,TRUE,"Y판매";#N/A,#N/A,TRUE,"Y총물량";#N/A,#N/A,TRUE,"Y능력";#N/A,#N/A,TRUE,"YKD"}</definedName>
    <definedName name="물량수정" hidden="1">{#N/A,#N/A,TRUE,"Y생산";#N/A,#N/A,TRUE,"Y판매";#N/A,#N/A,TRUE,"Y총물량";#N/A,#N/A,TRUE,"Y능력";#N/A,#N/A,TRUE,"YKD"}</definedName>
    <definedName name="물량수정1" localSheetId="15" hidden="1">{#N/A,#N/A,TRUE,"Y생산";#N/A,#N/A,TRUE,"Y판매";#N/A,#N/A,TRUE,"Y총물량";#N/A,#N/A,TRUE,"Y능력";#N/A,#N/A,TRUE,"YKD"}</definedName>
    <definedName name="물량수정1" localSheetId="18" hidden="1">{#N/A,#N/A,TRUE,"Y생산";#N/A,#N/A,TRUE,"Y판매";#N/A,#N/A,TRUE,"Y총물량";#N/A,#N/A,TRUE,"Y능력";#N/A,#N/A,TRUE,"YKD"}</definedName>
    <definedName name="물량수정1" localSheetId="19" hidden="1">{#N/A,#N/A,TRUE,"Y생산";#N/A,#N/A,TRUE,"Y판매";#N/A,#N/A,TRUE,"Y총물량";#N/A,#N/A,TRUE,"Y능력";#N/A,#N/A,TRUE,"YKD"}</definedName>
    <definedName name="물량수정1" localSheetId="20" hidden="1">{#N/A,#N/A,TRUE,"Y생산";#N/A,#N/A,TRUE,"Y판매";#N/A,#N/A,TRUE,"Y총물량";#N/A,#N/A,TRUE,"Y능력";#N/A,#N/A,TRUE,"YKD"}</definedName>
    <definedName name="물량수정1" localSheetId="21" hidden="1">{#N/A,#N/A,TRUE,"Y생산";#N/A,#N/A,TRUE,"Y판매";#N/A,#N/A,TRUE,"Y총물량";#N/A,#N/A,TRUE,"Y능력";#N/A,#N/A,TRUE,"YKD"}</definedName>
    <definedName name="물량수정1" localSheetId="22" hidden="1">{#N/A,#N/A,TRUE,"Y생산";#N/A,#N/A,TRUE,"Y판매";#N/A,#N/A,TRUE,"Y총물량";#N/A,#N/A,TRUE,"Y능력";#N/A,#N/A,TRUE,"YKD"}</definedName>
    <definedName name="물량수정1" localSheetId="23" hidden="1">{#N/A,#N/A,TRUE,"Y생산";#N/A,#N/A,TRUE,"Y판매";#N/A,#N/A,TRUE,"Y총물량";#N/A,#N/A,TRUE,"Y능력";#N/A,#N/A,TRUE,"YKD"}</definedName>
    <definedName name="물량수정1" localSheetId="24" hidden="1">{#N/A,#N/A,TRUE,"Y생산";#N/A,#N/A,TRUE,"Y판매";#N/A,#N/A,TRUE,"Y총물량";#N/A,#N/A,TRUE,"Y능력";#N/A,#N/A,TRUE,"YKD"}</definedName>
    <definedName name="물량수정1" localSheetId="13" hidden="1">{#N/A,#N/A,TRUE,"Y생산";#N/A,#N/A,TRUE,"Y판매";#N/A,#N/A,TRUE,"Y총물량";#N/A,#N/A,TRUE,"Y능력";#N/A,#N/A,TRUE,"YKD"}</definedName>
    <definedName name="물량수정1" localSheetId="17" hidden="1">{#N/A,#N/A,TRUE,"Y생산";#N/A,#N/A,TRUE,"Y판매";#N/A,#N/A,TRUE,"Y총물량";#N/A,#N/A,TRUE,"Y능력";#N/A,#N/A,TRUE,"YKD"}</definedName>
    <definedName name="물량수정1" localSheetId="16" hidden="1">{#N/A,#N/A,TRUE,"Y생산";#N/A,#N/A,TRUE,"Y판매";#N/A,#N/A,TRUE,"Y총물량";#N/A,#N/A,TRUE,"Y능력";#N/A,#N/A,TRUE,"YKD"}</definedName>
    <definedName name="물량수정1" hidden="1">{#N/A,#N/A,TRUE,"Y생산";#N/A,#N/A,TRUE,"Y판매";#N/A,#N/A,TRUE,"Y총물량";#N/A,#N/A,TRUE,"Y능력";#N/A,#N/A,TRUE,"YKD"}</definedName>
    <definedName name="물량수정2" localSheetId="15" hidden="1">{#N/A,#N/A,TRUE,"Y생산";#N/A,#N/A,TRUE,"Y판매";#N/A,#N/A,TRUE,"Y총물량";#N/A,#N/A,TRUE,"Y능력";#N/A,#N/A,TRUE,"YKD"}</definedName>
    <definedName name="물량수정2" localSheetId="18" hidden="1">{#N/A,#N/A,TRUE,"Y생산";#N/A,#N/A,TRUE,"Y판매";#N/A,#N/A,TRUE,"Y총물량";#N/A,#N/A,TRUE,"Y능력";#N/A,#N/A,TRUE,"YKD"}</definedName>
    <definedName name="물량수정2" localSheetId="19" hidden="1">{#N/A,#N/A,TRUE,"Y생산";#N/A,#N/A,TRUE,"Y판매";#N/A,#N/A,TRUE,"Y총물량";#N/A,#N/A,TRUE,"Y능력";#N/A,#N/A,TRUE,"YKD"}</definedName>
    <definedName name="물량수정2" localSheetId="20" hidden="1">{#N/A,#N/A,TRUE,"Y생산";#N/A,#N/A,TRUE,"Y판매";#N/A,#N/A,TRUE,"Y총물량";#N/A,#N/A,TRUE,"Y능력";#N/A,#N/A,TRUE,"YKD"}</definedName>
    <definedName name="물량수정2" localSheetId="21" hidden="1">{#N/A,#N/A,TRUE,"Y생산";#N/A,#N/A,TRUE,"Y판매";#N/A,#N/A,TRUE,"Y총물량";#N/A,#N/A,TRUE,"Y능력";#N/A,#N/A,TRUE,"YKD"}</definedName>
    <definedName name="물량수정2" localSheetId="22" hidden="1">{#N/A,#N/A,TRUE,"Y생산";#N/A,#N/A,TRUE,"Y판매";#N/A,#N/A,TRUE,"Y총물량";#N/A,#N/A,TRUE,"Y능력";#N/A,#N/A,TRUE,"YKD"}</definedName>
    <definedName name="물량수정2" localSheetId="23" hidden="1">{#N/A,#N/A,TRUE,"Y생산";#N/A,#N/A,TRUE,"Y판매";#N/A,#N/A,TRUE,"Y총물량";#N/A,#N/A,TRUE,"Y능력";#N/A,#N/A,TRUE,"YKD"}</definedName>
    <definedName name="물량수정2" localSheetId="24" hidden="1">{#N/A,#N/A,TRUE,"Y생산";#N/A,#N/A,TRUE,"Y판매";#N/A,#N/A,TRUE,"Y총물량";#N/A,#N/A,TRUE,"Y능력";#N/A,#N/A,TRUE,"YKD"}</definedName>
    <definedName name="물량수정2" localSheetId="13" hidden="1">{#N/A,#N/A,TRUE,"Y생산";#N/A,#N/A,TRUE,"Y판매";#N/A,#N/A,TRUE,"Y총물량";#N/A,#N/A,TRUE,"Y능력";#N/A,#N/A,TRUE,"YKD"}</definedName>
    <definedName name="물량수정2" localSheetId="17" hidden="1">{#N/A,#N/A,TRUE,"Y생산";#N/A,#N/A,TRUE,"Y판매";#N/A,#N/A,TRUE,"Y총물량";#N/A,#N/A,TRUE,"Y능력";#N/A,#N/A,TRUE,"YKD"}</definedName>
    <definedName name="물량수정2" localSheetId="16" hidden="1">{#N/A,#N/A,TRUE,"Y생산";#N/A,#N/A,TRUE,"Y판매";#N/A,#N/A,TRUE,"Y총물량";#N/A,#N/A,TRUE,"Y능력";#N/A,#N/A,TRUE,"YKD"}</definedName>
    <definedName name="물량수정2" hidden="1">{#N/A,#N/A,TRUE,"Y생산";#N/A,#N/A,TRUE,"Y판매";#N/A,#N/A,TRUE,"Y총물량";#N/A,#N/A,TRUE,"Y능력";#N/A,#N/A,TRUE,"YKD"}</definedName>
    <definedName name="물량수정3" localSheetId="15" hidden="1">{#N/A,#N/A,TRUE,"Y생산";#N/A,#N/A,TRUE,"Y판매";#N/A,#N/A,TRUE,"Y총물량";#N/A,#N/A,TRUE,"Y능력";#N/A,#N/A,TRUE,"YKD"}</definedName>
    <definedName name="물량수정3" localSheetId="18" hidden="1">{#N/A,#N/A,TRUE,"Y생산";#N/A,#N/A,TRUE,"Y판매";#N/A,#N/A,TRUE,"Y총물량";#N/A,#N/A,TRUE,"Y능력";#N/A,#N/A,TRUE,"YKD"}</definedName>
    <definedName name="물량수정3" localSheetId="19" hidden="1">{#N/A,#N/A,TRUE,"Y생산";#N/A,#N/A,TRUE,"Y판매";#N/A,#N/A,TRUE,"Y총물량";#N/A,#N/A,TRUE,"Y능력";#N/A,#N/A,TRUE,"YKD"}</definedName>
    <definedName name="물량수정3" localSheetId="20" hidden="1">{#N/A,#N/A,TRUE,"Y생산";#N/A,#N/A,TRUE,"Y판매";#N/A,#N/A,TRUE,"Y총물량";#N/A,#N/A,TRUE,"Y능력";#N/A,#N/A,TRUE,"YKD"}</definedName>
    <definedName name="물량수정3" localSheetId="21" hidden="1">{#N/A,#N/A,TRUE,"Y생산";#N/A,#N/A,TRUE,"Y판매";#N/A,#N/A,TRUE,"Y총물량";#N/A,#N/A,TRUE,"Y능력";#N/A,#N/A,TRUE,"YKD"}</definedName>
    <definedName name="물량수정3" localSheetId="22" hidden="1">{#N/A,#N/A,TRUE,"Y생산";#N/A,#N/A,TRUE,"Y판매";#N/A,#N/A,TRUE,"Y총물량";#N/A,#N/A,TRUE,"Y능력";#N/A,#N/A,TRUE,"YKD"}</definedName>
    <definedName name="물량수정3" localSheetId="23" hidden="1">{#N/A,#N/A,TRUE,"Y생산";#N/A,#N/A,TRUE,"Y판매";#N/A,#N/A,TRUE,"Y총물량";#N/A,#N/A,TRUE,"Y능력";#N/A,#N/A,TRUE,"YKD"}</definedName>
    <definedName name="물량수정3" localSheetId="24" hidden="1">{#N/A,#N/A,TRUE,"Y생산";#N/A,#N/A,TRUE,"Y판매";#N/A,#N/A,TRUE,"Y총물량";#N/A,#N/A,TRUE,"Y능력";#N/A,#N/A,TRUE,"YKD"}</definedName>
    <definedName name="물량수정3" localSheetId="13" hidden="1">{#N/A,#N/A,TRUE,"Y생산";#N/A,#N/A,TRUE,"Y판매";#N/A,#N/A,TRUE,"Y총물량";#N/A,#N/A,TRUE,"Y능력";#N/A,#N/A,TRUE,"YKD"}</definedName>
    <definedName name="물량수정3" localSheetId="17" hidden="1">{#N/A,#N/A,TRUE,"Y생산";#N/A,#N/A,TRUE,"Y판매";#N/A,#N/A,TRUE,"Y총물량";#N/A,#N/A,TRUE,"Y능력";#N/A,#N/A,TRUE,"YKD"}</definedName>
    <definedName name="물량수정3" localSheetId="16" hidden="1">{#N/A,#N/A,TRUE,"Y생산";#N/A,#N/A,TRUE,"Y판매";#N/A,#N/A,TRUE,"Y총물량";#N/A,#N/A,TRUE,"Y능력";#N/A,#N/A,TRUE,"YKD"}</definedName>
    <definedName name="물량수정3" hidden="1">{#N/A,#N/A,TRUE,"Y생산";#N/A,#N/A,TRUE,"Y판매";#N/A,#N/A,TRUE,"Y총물량";#N/A,#N/A,TRUE,"Y능력";#N/A,#N/A,TRUE,"YKD"}</definedName>
    <definedName name="물량수정4" localSheetId="15" hidden="1">{#N/A,#N/A,TRUE,"Y생산";#N/A,#N/A,TRUE,"Y판매";#N/A,#N/A,TRUE,"Y총물량";#N/A,#N/A,TRUE,"Y능력";#N/A,#N/A,TRUE,"YKD"}</definedName>
    <definedName name="물량수정4" localSheetId="18" hidden="1">{#N/A,#N/A,TRUE,"Y생산";#N/A,#N/A,TRUE,"Y판매";#N/A,#N/A,TRUE,"Y총물량";#N/A,#N/A,TRUE,"Y능력";#N/A,#N/A,TRUE,"YKD"}</definedName>
    <definedName name="물량수정4" localSheetId="19" hidden="1">{#N/A,#N/A,TRUE,"Y생산";#N/A,#N/A,TRUE,"Y판매";#N/A,#N/A,TRUE,"Y총물량";#N/A,#N/A,TRUE,"Y능력";#N/A,#N/A,TRUE,"YKD"}</definedName>
    <definedName name="물량수정4" localSheetId="20" hidden="1">{#N/A,#N/A,TRUE,"Y생산";#N/A,#N/A,TRUE,"Y판매";#N/A,#N/A,TRUE,"Y총물량";#N/A,#N/A,TRUE,"Y능력";#N/A,#N/A,TRUE,"YKD"}</definedName>
    <definedName name="물량수정4" localSheetId="21" hidden="1">{#N/A,#N/A,TRUE,"Y생산";#N/A,#N/A,TRUE,"Y판매";#N/A,#N/A,TRUE,"Y총물량";#N/A,#N/A,TRUE,"Y능력";#N/A,#N/A,TRUE,"YKD"}</definedName>
    <definedName name="물량수정4" localSheetId="22" hidden="1">{#N/A,#N/A,TRUE,"Y생산";#N/A,#N/A,TRUE,"Y판매";#N/A,#N/A,TRUE,"Y총물량";#N/A,#N/A,TRUE,"Y능력";#N/A,#N/A,TRUE,"YKD"}</definedName>
    <definedName name="물량수정4" localSheetId="23" hidden="1">{#N/A,#N/A,TRUE,"Y생산";#N/A,#N/A,TRUE,"Y판매";#N/A,#N/A,TRUE,"Y총물량";#N/A,#N/A,TRUE,"Y능력";#N/A,#N/A,TRUE,"YKD"}</definedName>
    <definedName name="물량수정4" localSheetId="24" hidden="1">{#N/A,#N/A,TRUE,"Y생산";#N/A,#N/A,TRUE,"Y판매";#N/A,#N/A,TRUE,"Y총물량";#N/A,#N/A,TRUE,"Y능력";#N/A,#N/A,TRUE,"YKD"}</definedName>
    <definedName name="물량수정4" localSheetId="13" hidden="1">{#N/A,#N/A,TRUE,"Y생산";#N/A,#N/A,TRUE,"Y판매";#N/A,#N/A,TRUE,"Y총물량";#N/A,#N/A,TRUE,"Y능력";#N/A,#N/A,TRUE,"YKD"}</definedName>
    <definedName name="물량수정4" localSheetId="17" hidden="1">{#N/A,#N/A,TRUE,"Y생산";#N/A,#N/A,TRUE,"Y판매";#N/A,#N/A,TRUE,"Y총물량";#N/A,#N/A,TRUE,"Y능력";#N/A,#N/A,TRUE,"YKD"}</definedName>
    <definedName name="물량수정4" localSheetId="16" hidden="1">{#N/A,#N/A,TRUE,"Y생산";#N/A,#N/A,TRUE,"Y판매";#N/A,#N/A,TRUE,"Y총물량";#N/A,#N/A,TRUE,"Y능력";#N/A,#N/A,TRUE,"YKD"}</definedName>
    <definedName name="물량수정4" hidden="1">{#N/A,#N/A,TRUE,"Y생산";#N/A,#N/A,TRUE,"Y판매";#N/A,#N/A,TRUE,"Y총물량";#N/A,#N/A,TRUE,"Y능력";#N/A,#N/A,TRUE,"YKD"}</definedName>
    <definedName name="물량정" localSheetId="15" hidden="1">{#N/A,#N/A,TRUE,"Y생산";#N/A,#N/A,TRUE,"Y판매";#N/A,#N/A,TRUE,"Y총물량";#N/A,#N/A,TRUE,"Y능력";#N/A,#N/A,TRUE,"YKD"}</definedName>
    <definedName name="물량정" localSheetId="18" hidden="1">{#N/A,#N/A,TRUE,"Y생산";#N/A,#N/A,TRUE,"Y판매";#N/A,#N/A,TRUE,"Y총물량";#N/A,#N/A,TRUE,"Y능력";#N/A,#N/A,TRUE,"YKD"}</definedName>
    <definedName name="물량정" localSheetId="19" hidden="1">{#N/A,#N/A,TRUE,"Y생산";#N/A,#N/A,TRUE,"Y판매";#N/A,#N/A,TRUE,"Y총물량";#N/A,#N/A,TRUE,"Y능력";#N/A,#N/A,TRUE,"YKD"}</definedName>
    <definedName name="물량정" localSheetId="20" hidden="1">{#N/A,#N/A,TRUE,"Y생산";#N/A,#N/A,TRUE,"Y판매";#N/A,#N/A,TRUE,"Y총물량";#N/A,#N/A,TRUE,"Y능력";#N/A,#N/A,TRUE,"YKD"}</definedName>
    <definedName name="물량정" localSheetId="21" hidden="1">{#N/A,#N/A,TRUE,"Y생산";#N/A,#N/A,TRUE,"Y판매";#N/A,#N/A,TRUE,"Y총물량";#N/A,#N/A,TRUE,"Y능력";#N/A,#N/A,TRUE,"YKD"}</definedName>
    <definedName name="물량정" localSheetId="22" hidden="1">{#N/A,#N/A,TRUE,"Y생산";#N/A,#N/A,TRUE,"Y판매";#N/A,#N/A,TRUE,"Y총물량";#N/A,#N/A,TRUE,"Y능력";#N/A,#N/A,TRUE,"YKD"}</definedName>
    <definedName name="물량정" localSheetId="23" hidden="1">{#N/A,#N/A,TRUE,"Y생산";#N/A,#N/A,TRUE,"Y판매";#N/A,#N/A,TRUE,"Y총물량";#N/A,#N/A,TRUE,"Y능력";#N/A,#N/A,TRUE,"YKD"}</definedName>
    <definedName name="물량정" localSheetId="24" hidden="1">{#N/A,#N/A,TRUE,"Y생산";#N/A,#N/A,TRUE,"Y판매";#N/A,#N/A,TRUE,"Y총물량";#N/A,#N/A,TRUE,"Y능력";#N/A,#N/A,TRUE,"YKD"}</definedName>
    <definedName name="물량정" localSheetId="13" hidden="1">{#N/A,#N/A,TRUE,"Y생산";#N/A,#N/A,TRUE,"Y판매";#N/A,#N/A,TRUE,"Y총물량";#N/A,#N/A,TRUE,"Y능력";#N/A,#N/A,TRUE,"YKD"}</definedName>
    <definedName name="물량정" localSheetId="17" hidden="1">{#N/A,#N/A,TRUE,"Y생산";#N/A,#N/A,TRUE,"Y판매";#N/A,#N/A,TRUE,"Y총물량";#N/A,#N/A,TRUE,"Y능력";#N/A,#N/A,TRUE,"YKD"}</definedName>
    <definedName name="물량정" localSheetId="16" hidden="1">{#N/A,#N/A,TRUE,"Y생산";#N/A,#N/A,TRUE,"Y판매";#N/A,#N/A,TRUE,"Y총물량";#N/A,#N/A,TRUE,"Y능력";#N/A,#N/A,TRUE,"YKD"}</definedName>
    <definedName name="물량정" hidden="1">{#N/A,#N/A,TRUE,"Y생산";#N/A,#N/A,TRUE,"Y판매";#N/A,#N/A,TRUE,"Y총물량";#N/A,#N/A,TRUE,"Y능력";#N/A,#N/A,TRUE,"YKD"}</definedName>
    <definedName name="물량정1" localSheetId="15" hidden="1">{#N/A,#N/A,TRUE,"Y생산";#N/A,#N/A,TRUE,"Y판매";#N/A,#N/A,TRUE,"Y총물량";#N/A,#N/A,TRUE,"Y능력";#N/A,#N/A,TRUE,"YKD"}</definedName>
    <definedName name="물량정1" localSheetId="18" hidden="1">{#N/A,#N/A,TRUE,"Y생산";#N/A,#N/A,TRUE,"Y판매";#N/A,#N/A,TRUE,"Y총물량";#N/A,#N/A,TRUE,"Y능력";#N/A,#N/A,TRUE,"YKD"}</definedName>
    <definedName name="물량정1" localSheetId="19" hidden="1">{#N/A,#N/A,TRUE,"Y생산";#N/A,#N/A,TRUE,"Y판매";#N/A,#N/A,TRUE,"Y총물량";#N/A,#N/A,TRUE,"Y능력";#N/A,#N/A,TRUE,"YKD"}</definedName>
    <definedName name="물량정1" localSheetId="20" hidden="1">{#N/A,#N/A,TRUE,"Y생산";#N/A,#N/A,TRUE,"Y판매";#N/A,#N/A,TRUE,"Y총물량";#N/A,#N/A,TRUE,"Y능력";#N/A,#N/A,TRUE,"YKD"}</definedName>
    <definedName name="물량정1" localSheetId="21" hidden="1">{#N/A,#N/A,TRUE,"Y생산";#N/A,#N/A,TRUE,"Y판매";#N/A,#N/A,TRUE,"Y총물량";#N/A,#N/A,TRUE,"Y능력";#N/A,#N/A,TRUE,"YKD"}</definedName>
    <definedName name="물량정1" localSheetId="22" hidden="1">{#N/A,#N/A,TRUE,"Y생산";#N/A,#N/A,TRUE,"Y판매";#N/A,#N/A,TRUE,"Y총물량";#N/A,#N/A,TRUE,"Y능력";#N/A,#N/A,TRUE,"YKD"}</definedName>
    <definedName name="물량정1" localSheetId="23" hidden="1">{#N/A,#N/A,TRUE,"Y생산";#N/A,#N/A,TRUE,"Y판매";#N/A,#N/A,TRUE,"Y총물량";#N/A,#N/A,TRUE,"Y능력";#N/A,#N/A,TRUE,"YKD"}</definedName>
    <definedName name="물량정1" localSheetId="24" hidden="1">{#N/A,#N/A,TRUE,"Y생산";#N/A,#N/A,TRUE,"Y판매";#N/A,#N/A,TRUE,"Y총물량";#N/A,#N/A,TRUE,"Y능력";#N/A,#N/A,TRUE,"YKD"}</definedName>
    <definedName name="물량정1" localSheetId="13" hidden="1">{#N/A,#N/A,TRUE,"Y생산";#N/A,#N/A,TRUE,"Y판매";#N/A,#N/A,TRUE,"Y총물량";#N/A,#N/A,TRUE,"Y능력";#N/A,#N/A,TRUE,"YKD"}</definedName>
    <definedName name="물량정1" localSheetId="17" hidden="1">{#N/A,#N/A,TRUE,"Y생산";#N/A,#N/A,TRUE,"Y판매";#N/A,#N/A,TRUE,"Y총물량";#N/A,#N/A,TRUE,"Y능력";#N/A,#N/A,TRUE,"YKD"}</definedName>
    <definedName name="물량정1" localSheetId="16" hidden="1">{#N/A,#N/A,TRUE,"Y생산";#N/A,#N/A,TRUE,"Y판매";#N/A,#N/A,TRUE,"Y총물량";#N/A,#N/A,TRUE,"Y능력";#N/A,#N/A,TRUE,"YKD"}</definedName>
    <definedName name="물량정1" hidden="1">{#N/A,#N/A,TRUE,"Y생산";#N/A,#N/A,TRUE,"Y판매";#N/A,#N/A,TRUE,"Y총물량";#N/A,#N/A,TRUE,"Y능력";#N/A,#N/A,TRUE,"YKD"}</definedName>
    <definedName name="물량조정" localSheetId="15" hidden="1">{#N/A,#N/A,TRUE,"Y생산";#N/A,#N/A,TRUE,"Y판매";#N/A,#N/A,TRUE,"Y총물량";#N/A,#N/A,TRUE,"Y능력";#N/A,#N/A,TRUE,"YKD"}</definedName>
    <definedName name="물량조정" localSheetId="18" hidden="1">{#N/A,#N/A,TRUE,"Y생산";#N/A,#N/A,TRUE,"Y판매";#N/A,#N/A,TRUE,"Y총물량";#N/A,#N/A,TRUE,"Y능력";#N/A,#N/A,TRUE,"YKD"}</definedName>
    <definedName name="물량조정" localSheetId="19" hidden="1">{#N/A,#N/A,TRUE,"Y생산";#N/A,#N/A,TRUE,"Y판매";#N/A,#N/A,TRUE,"Y총물량";#N/A,#N/A,TRUE,"Y능력";#N/A,#N/A,TRUE,"YKD"}</definedName>
    <definedName name="물량조정" localSheetId="20" hidden="1">{#N/A,#N/A,TRUE,"Y생산";#N/A,#N/A,TRUE,"Y판매";#N/A,#N/A,TRUE,"Y총물량";#N/A,#N/A,TRUE,"Y능력";#N/A,#N/A,TRUE,"YKD"}</definedName>
    <definedName name="물량조정" localSheetId="21" hidden="1">{#N/A,#N/A,TRUE,"Y생산";#N/A,#N/A,TRUE,"Y판매";#N/A,#N/A,TRUE,"Y총물량";#N/A,#N/A,TRUE,"Y능력";#N/A,#N/A,TRUE,"YKD"}</definedName>
    <definedName name="물량조정" localSheetId="22" hidden="1">{#N/A,#N/A,TRUE,"Y생산";#N/A,#N/A,TRUE,"Y판매";#N/A,#N/A,TRUE,"Y총물량";#N/A,#N/A,TRUE,"Y능력";#N/A,#N/A,TRUE,"YKD"}</definedName>
    <definedName name="물량조정" localSheetId="23" hidden="1">{#N/A,#N/A,TRUE,"Y생산";#N/A,#N/A,TRUE,"Y판매";#N/A,#N/A,TRUE,"Y총물량";#N/A,#N/A,TRUE,"Y능력";#N/A,#N/A,TRUE,"YKD"}</definedName>
    <definedName name="물량조정" localSheetId="24" hidden="1">{#N/A,#N/A,TRUE,"Y생산";#N/A,#N/A,TRUE,"Y판매";#N/A,#N/A,TRUE,"Y총물량";#N/A,#N/A,TRUE,"Y능력";#N/A,#N/A,TRUE,"YKD"}</definedName>
    <definedName name="물량조정" localSheetId="13" hidden="1">{#N/A,#N/A,TRUE,"Y생산";#N/A,#N/A,TRUE,"Y판매";#N/A,#N/A,TRUE,"Y총물량";#N/A,#N/A,TRUE,"Y능력";#N/A,#N/A,TRUE,"YKD"}</definedName>
    <definedName name="물량조정" localSheetId="17" hidden="1">{#N/A,#N/A,TRUE,"Y생산";#N/A,#N/A,TRUE,"Y판매";#N/A,#N/A,TRUE,"Y총물량";#N/A,#N/A,TRUE,"Y능력";#N/A,#N/A,TRUE,"YKD"}</definedName>
    <definedName name="물량조정" localSheetId="16" hidden="1">{#N/A,#N/A,TRUE,"Y생산";#N/A,#N/A,TRUE,"Y판매";#N/A,#N/A,TRUE,"Y총물량";#N/A,#N/A,TRUE,"Y능력";#N/A,#N/A,TRUE,"YKD"}</definedName>
    <definedName name="물량조정" hidden="1">{#N/A,#N/A,TRUE,"Y생산";#N/A,#N/A,TRUE,"Y판매";#N/A,#N/A,TRUE,"Y총물량";#N/A,#N/A,TRUE,"Y능력";#N/A,#N/A,TRUE,"YKD"}</definedName>
    <definedName name="물량조정3" localSheetId="15" hidden="1">{#N/A,#N/A,TRUE,"Y생산";#N/A,#N/A,TRUE,"Y판매";#N/A,#N/A,TRUE,"Y총물량";#N/A,#N/A,TRUE,"Y능력";#N/A,#N/A,TRUE,"YKD"}</definedName>
    <definedName name="물량조정3" localSheetId="18" hidden="1">{#N/A,#N/A,TRUE,"Y생산";#N/A,#N/A,TRUE,"Y판매";#N/A,#N/A,TRUE,"Y총물량";#N/A,#N/A,TRUE,"Y능력";#N/A,#N/A,TRUE,"YKD"}</definedName>
    <definedName name="물량조정3" localSheetId="19" hidden="1">{#N/A,#N/A,TRUE,"Y생산";#N/A,#N/A,TRUE,"Y판매";#N/A,#N/A,TRUE,"Y총물량";#N/A,#N/A,TRUE,"Y능력";#N/A,#N/A,TRUE,"YKD"}</definedName>
    <definedName name="물량조정3" localSheetId="20" hidden="1">{#N/A,#N/A,TRUE,"Y생산";#N/A,#N/A,TRUE,"Y판매";#N/A,#N/A,TRUE,"Y총물량";#N/A,#N/A,TRUE,"Y능력";#N/A,#N/A,TRUE,"YKD"}</definedName>
    <definedName name="물량조정3" localSheetId="21" hidden="1">{#N/A,#N/A,TRUE,"Y생산";#N/A,#N/A,TRUE,"Y판매";#N/A,#N/A,TRUE,"Y총물량";#N/A,#N/A,TRUE,"Y능력";#N/A,#N/A,TRUE,"YKD"}</definedName>
    <definedName name="물량조정3" localSheetId="22" hidden="1">{#N/A,#N/A,TRUE,"Y생산";#N/A,#N/A,TRUE,"Y판매";#N/A,#N/A,TRUE,"Y총물량";#N/A,#N/A,TRUE,"Y능력";#N/A,#N/A,TRUE,"YKD"}</definedName>
    <definedName name="물량조정3" localSheetId="23" hidden="1">{#N/A,#N/A,TRUE,"Y생산";#N/A,#N/A,TRUE,"Y판매";#N/A,#N/A,TRUE,"Y총물량";#N/A,#N/A,TRUE,"Y능력";#N/A,#N/A,TRUE,"YKD"}</definedName>
    <definedName name="물량조정3" localSheetId="24" hidden="1">{#N/A,#N/A,TRUE,"Y생산";#N/A,#N/A,TRUE,"Y판매";#N/A,#N/A,TRUE,"Y총물량";#N/A,#N/A,TRUE,"Y능력";#N/A,#N/A,TRUE,"YKD"}</definedName>
    <definedName name="물량조정3" localSheetId="13" hidden="1">{#N/A,#N/A,TRUE,"Y생산";#N/A,#N/A,TRUE,"Y판매";#N/A,#N/A,TRUE,"Y총물량";#N/A,#N/A,TRUE,"Y능력";#N/A,#N/A,TRUE,"YKD"}</definedName>
    <definedName name="물량조정3" localSheetId="17" hidden="1">{#N/A,#N/A,TRUE,"Y생산";#N/A,#N/A,TRUE,"Y판매";#N/A,#N/A,TRUE,"Y총물량";#N/A,#N/A,TRUE,"Y능력";#N/A,#N/A,TRUE,"YKD"}</definedName>
    <definedName name="물량조정3" localSheetId="16" hidden="1">{#N/A,#N/A,TRUE,"Y생산";#N/A,#N/A,TRUE,"Y판매";#N/A,#N/A,TRUE,"Y총물량";#N/A,#N/A,TRUE,"Y능력";#N/A,#N/A,TRUE,"YKD"}</definedName>
    <definedName name="물량조정3" hidden="1">{#N/A,#N/A,TRUE,"Y생산";#N/A,#N/A,TRUE,"Y판매";#N/A,#N/A,TRUE,"Y총물량";#N/A,#N/A,TRUE,"Y능력";#N/A,#N/A,TRUE,"YKD"}</definedName>
    <definedName name="물류" localSheetId="15" hidden="1">{"'5국공정'!$A$1:$E$128"}</definedName>
    <definedName name="물류" localSheetId="18" hidden="1">{"'5국공정'!$A$1:$E$128"}</definedName>
    <definedName name="물류" localSheetId="19" hidden="1">{"'5국공정'!$A$1:$E$128"}</definedName>
    <definedName name="물류" localSheetId="20" hidden="1">{"'5국공정'!$A$1:$E$128"}</definedName>
    <definedName name="물류" localSheetId="21" hidden="1">{"'5국공정'!$A$1:$E$128"}</definedName>
    <definedName name="물류" localSheetId="22" hidden="1">{"'5국공정'!$A$1:$E$128"}</definedName>
    <definedName name="물류" localSheetId="23" hidden="1">{"'5국공정'!$A$1:$E$128"}</definedName>
    <definedName name="물류" localSheetId="24" hidden="1">{"'5국공정'!$A$1:$E$128"}</definedName>
    <definedName name="물류" localSheetId="13" hidden="1">{"'5국공정'!$A$1:$E$128"}</definedName>
    <definedName name="물류" localSheetId="17" hidden="1">{"'5국공정'!$A$1:$E$128"}</definedName>
    <definedName name="물류" localSheetId="16" hidden="1">{"'5국공정'!$A$1:$E$128"}</definedName>
    <definedName name="물류" hidden="1">{"'5국공정'!$A$1:$E$128"}</definedName>
    <definedName name="물만골2">#N/A</definedName>
    <definedName name="물수" localSheetId="15" hidden="1">{#N/A,#N/A,TRUE,"Y생산";#N/A,#N/A,TRUE,"Y판매";#N/A,#N/A,TRUE,"Y총물량";#N/A,#N/A,TRUE,"Y능력";#N/A,#N/A,TRUE,"YKD"}</definedName>
    <definedName name="물수" localSheetId="18" hidden="1">{#N/A,#N/A,TRUE,"Y생산";#N/A,#N/A,TRUE,"Y판매";#N/A,#N/A,TRUE,"Y총물량";#N/A,#N/A,TRUE,"Y능력";#N/A,#N/A,TRUE,"YKD"}</definedName>
    <definedName name="물수" localSheetId="19" hidden="1">{#N/A,#N/A,TRUE,"Y생산";#N/A,#N/A,TRUE,"Y판매";#N/A,#N/A,TRUE,"Y총물량";#N/A,#N/A,TRUE,"Y능력";#N/A,#N/A,TRUE,"YKD"}</definedName>
    <definedName name="물수" localSheetId="20" hidden="1">{#N/A,#N/A,TRUE,"Y생산";#N/A,#N/A,TRUE,"Y판매";#N/A,#N/A,TRUE,"Y총물량";#N/A,#N/A,TRUE,"Y능력";#N/A,#N/A,TRUE,"YKD"}</definedName>
    <definedName name="물수" localSheetId="21" hidden="1">{#N/A,#N/A,TRUE,"Y생산";#N/A,#N/A,TRUE,"Y판매";#N/A,#N/A,TRUE,"Y총물량";#N/A,#N/A,TRUE,"Y능력";#N/A,#N/A,TRUE,"YKD"}</definedName>
    <definedName name="물수" localSheetId="22" hidden="1">{#N/A,#N/A,TRUE,"Y생산";#N/A,#N/A,TRUE,"Y판매";#N/A,#N/A,TRUE,"Y총물량";#N/A,#N/A,TRUE,"Y능력";#N/A,#N/A,TRUE,"YKD"}</definedName>
    <definedName name="물수" localSheetId="23" hidden="1">{#N/A,#N/A,TRUE,"Y생산";#N/A,#N/A,TRUE,"Y판매";#N/A,#N/A,TRUE,"Y총물량";#N/A,#N/A,TRUE,"Y능력";#N/A,#N/A,TRUE,"YKD"}</definedName>
    <definedName name="물수" localSheetId="24" hidden="1">{#N/A,#N/A,TRUE,"Y생산";#N/A,#N/A,TRUE,"Y판매";#N/A,#N/A,TRUE,"Y총물량";#N/A,#N/A,TRUE,"Y능력";#N/A,#N/A,TRUE,"YKD"}</definedName>
    <definedName name="물수" localSheetId="13" hidden="1">{#N/A,#N/A,TRUE,"Y생산";#N/A,#N/A,TRUE,"Y판매";#N/A,#N/A,TRUE,"Y총물량";#N/A,#N/A,TRUE,"Y능력";#N/A,#N/A,TRUE,"YKD"}</definedName>
    <definedName name="물수" localSheetId="17" hidden="1">{#N/A,#N/A,TRUE,"Y생산";#N/A,#N/A,TRUE,"Y판매";#N/A,#N/A,TRUE,"Y총물량";#N/A,#N/A,TRUE,"Y능력";#N/A,#N/A,TRUE,"YKD"}</definedName>
    <definedName name="물수" localSheetId="16" hidden="1">{#N/A,#N/A,TRUE,"Y생산";#N/A,#N/A,TRUE,"Y판매";#N/A,#N/A,TRUE,"Y총물량";#N/A,#N/A,TRUE,"Y능력";#N/A,#N/A,TRUE,"YKD"}</definedName>
    <definedName name="물수" hidden="1">{#N/A,#N/A,TRUE,"Y생산";#N/A,#N/A,TRUE,"Y판매";#N/A,#N/A,TRUE,"Y총물량";#N/A,#N/A,TRUE,"Y능력";#N/A,#N/A,TRUE,"YKD"}</definedName>
    <definedName name="물푸레R5" localSheetId="13">#REF!</definedName>
    <definedName name="물푸레R5">#REF!</definedName>
    <definedName name="물푸레R6" localSheetId="13">#REF!</definedName>
    <definedName name="물푸레R6">#REF!</definedName>
    <definedName name="물푸레R8" localSheetId="13">#REF!</definedName>
    <definedName name="물푸레R8">#REF!</definedName>
    <definedName name="물풀" localSheetId="15" hidden="1">{"'5국공정'!$A$1:$E$128"}</definedName>
    <definedName name="물풀" localSheetId="18" hidden="1">{"'5국공정'!$A$1:$E$128"}</definedName>
    <definedName name="물풀" localSheetId="19" hidden="1">{"'5국공정'!$A$1:$E$128"}</definedName>
    <definedName name="물풀" localSheetId="20" hidden="1">{"'5국공정'!$A$1:$E$128"}</definedName>
    <definedName name="물풀" localSheetId="21" hidden="1">{"'5국공정'!$A$1:$E$128"}</definedName>
    <definedName name="물풀" localSheetId="22" hidden="1">{"'5국공정'!$A$1:$E$128"}</definedName>
    <definedName name="물풀" localSheetId="23" hidden="1">{"'5국공정'!$A$1:$E$128"}</definedName>
    <definedName name="물풀" localSheetId="24" hidden="1">{"'5국공정'!$A$1:$E$128"}</definedName>
    <definedName name="물풀" localSheetId="13" hidden="1">{"'5국공정'!$A$1:$E$128"}</definedName>
    <definedName name="물풀" localSheetId="17" hidden="1">{"'5국공정'!$A$1:$E$128"}</definedName>
    <definedName name="물풀" localSheetId="16" hidden="1">{"'5국공정'!$A$1:$E$128"}</definedName>
    <definedName name="물풀" hidden="1">{"'5국공정'!$A$1:$E$128"}</definedName>
    <definedName name="뭐가이태원이야" localSheetId="15" hidden="1">{#N/A,#N/A,FALSE,"이태원철근"}</definedName>
    <definedName name="뭐가이태원이야" localSheetId="18" hidden="1">{#N/A,#N/A,FALSE,"이태원철근"}</definedName>
    <definedName name="뭐가이태원이야" localSheetId="19" hidden="1">{#N/A,#N/A,FALSE,"이태원철근"}</definedName>
    <definedName name="뭐가이태원이야" localSheetId="20" hidden="1">{#N/A,#N/A,FALSE,"이태원철근"}</definedName>
    <definedName name="뭐가이태원이야" localSheetId="21" hidden="1">{#N/A,#N/A,FALSE,"이태원철근"}</definedName>
    <definedName name="뭐가이태원이야" localSheetId="22" hidden="1">{#N/A,#N/A,FALSE,"이태원철근"}</definedName>
    <definedName name="뭐가이태원이야" localSheetId="23" hidden="1">{#N/A,#N/A,FALSE,"이태원철근"}</definedName>
    <definedName name="뭐가이태원이야" localSheetId="24" hidden="1">{#N/A,#N/A,FALSE,"이태원철근"}</definedName>
    <definedName name="뭐가이태원이야" localSheetId="13" hidden="1">{#N/A,#N/A,FALSE,"이태원철근"}</definedName>
    <definedName name="뭐가이태원이야" localSheetId="17" hidden="1">{#N/A,#N/A,FALSE,"이태원철근"}</definedName>
    <definedName name="뭐가이태원이야" localSheetId="16" hidden="1">{#N/A,#N/A,FALSE,"이태원철근"}</definedName>
    <definedName name="뭐가이태원이야" hidden="1">{#N/A,#N/A,FALSE,"이태원철근"}</definedName>
    <definedName name="뭐냐" localSheetId="15" hidden="1">{#N/A,#N/A,FALSE,"97년 투자계획 세부내역 "}</definedName>
    <definedName name="뭐냐" localSheetId="18" hidden="1">{#N/A,#N/A,FALSE,"97년 투자계획 세부내역 "}</definedName>
    <definedName name="뭐냐" localSheetId="19" hidden="1">{#N/A,#N/A,FALSE,"97년 투자계획 세부내역 "}</definedName>
    <definedName name="뭐냐" localSheetId="20" hidden="1">{#N/A,#N/A,FALSE,"97년 투자계획 세부내역 "}</definedName>
    <definedName name="뭐냐" localSheetId="21" hidden="1">{#N/A,#N/A,FALSE,"97년 투자계획 세부내역 "}</definedName>
    <definedName name="뭐냐" localSheetId="22" hidden="1">{#N/A,#N/A,FALSE,"97년 투자계획 세부내역 "}</definedName>
    <definedName name="뭐냐" localSheetId="23" hidden="1">{#N/A,#N/A,FALSE,"97년 투자계획 세부내역 "}</definedName>
    <definedName name="뭐냐" localSheetId="24" hidden="1">{#N/A,#N/A,FALSE,"97년 투자계획 세부내역 "}</definedName>
    <definedName name="뭐냐" localSheetId="13" hidden="1">{#N/A,#N/A,FALSE,"97년 투자계획 세부내역 "}</definedName>
    <definedName name="뭐냐" localSheetId="17" hidden="1">{#N/A,#N/A,FALSE,"97년 투자계획 세부내역 "}</definedName>
    <definedName name="뭐냐" localSheetId="16" hidden="1">{#N/A,#N/A,FALSE,"97년 투자계획 세부내역 "}</definedName>
    <definedName name="뭐냐" hidden="1">{#N/A,#N/A,FALSE,"97년 투자계획 세부내역 "}</definedName>
    <definedName name="뭐냐구요">#N/A</definedName>
    <definedName name="뭐냐이게" localSheetId="15" hidden="1">{#N/A,#N/A,FALSE,"97년 투자계획 세부내역 "}</definedName>
    <definedName name="뭐냐이게" localSheetId="18" hidden="1">{#N/A,#N/A,FALSE,"97년 투자계획 세부내역 "}</definedName>
    <definedName name="뭐냐이게" localSheetId="19" hidden="1">{#N/A,#N/A,FALSE,"97년 투자계획 세부내역 "}</definedName>
    <definedName name="뭐냐이게" localSheetId="20" hidden="1">{#N/A,#N/A,FALSE,"97년 투자계획 세부내역 "}</definedName>
    <definedName name="뭐냐이게" localSheetId="21" hidden="1">{#N/A,#N/A,FALSE,"97년 투자계획 세부내역 "}</definedName>
    <definedName name="뭐냐이게" localSheetId="22" hidden="1">{#N/A,#N/A,FALSE,"97년 투자계획 세부내역 "}</definedName>
    <definedName name="뭐냐이게" localSheetId="23" hidden="1">{#N/A,#N/A,FALSE,"97년 투자계획 세부내역 "}</definedName>
    <definedName name="뭐냐이게" localSheetId="24" hidden="1">{#N/A,#N/A,FALSE,"97년 투자계획 세부내역 "}</definedName>
    <definedName name="뭐냐이게" localSheetId="13" hidden="1">{#N/A,#N/A,FALSE,"97년 투자계획 세부내역 "}</definedName>
    <definedName name="뭐냐이게" localSheetId="17" hidden="1">{#N/A,#N/A,FALSE,"97년 투자계획 세부내역 "}</definedName>
    <definedName name="뭐냐이게" localSheetId="16" hidden="1">{#N/A,#N/A,FALSE,"97년 투자계획 세부내역 "}</definedName>
    <definedName name="뭐냐이게" hidden="1">{#N/A,#N/A,FALSE,"97년 투자계획 세부내역 "}</definedName>
    <definedName name="뭐야" localSheetId="13">#REF!</definedName>
    <definedName name="뭐야">#REF!</definedName>
    <definedName name="뭐지?">#N/A</definedName>
    <definedName name="뭐지??">#N/A</definedName>
    <definedName name="뭔가?" localSheetId="13">#REF!</definedName>
    <definedName name="뭔가?">#REF!</definedName>
    <definedName name="미"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디어" localSheetId="13">#REF!</definedName>
    <definedName name="미디어">#REF!</definedName>
    <definedName name="미디어250" localSheetId="15" hidden="1">#REF!</definedName>
    <definedName name="미디어250" localSheetId="24" hidden="1">#REF!</definedName>
    <definedName name="미디어250" localSheetId="17" hidden="1">#REF!</definedName>
    <definedName name="미디어250" hidden="1">#REF!</definedName>
    <definedName name="미디어믹스">#REF!</definedName>
    <definedName name="미선0804">#REF!</definedName>
    <definedName name="미선1206">#REF!</definedName>
    <definedName name="미일초등">#REF!</definedName>
    <definedName name="미장">#REF!</definedName>
    <definedName name="미장공">#REF!</definedName>
    <definedName name="미즈넷130스킨">#REF!</definedName>
    <definedName name="미지수정">#REF!</definedName>
    <definedName name="믹스">#REF!</definedName>
    <definedName name="믹스1" localSheetId="13">[220]원본!#REF!</definedName>
    <definedName name="믹스1">[221]원본!#REF!</definedName>
    <definedName name="믹스5" localSheetId="13">#REF!</definedName>
    <definedName name="믹스5">#REF!</definedName>
    <definedName name="믹스안" localSheetId="13">[14]원본!#REF!</definedName>
    <definedName name="믹스안">[15]원본!#REF!</definedName>
    <definedName name="민">[187]전체단가표!$A$2:$F$135</definedName>
    <definedName name="민방" localSheetId="13">#REF!</definedName>
    <definedName name="민방">#REF!</definedName>
    <definedName name="ㅂ" localSheetId="13">#REF!</definedName>
    <definedName name="ㅂ">#REF!</definedName>
    <definedName name="ㅂ697" localSheetId="13">#REF!</definedName>
    <definedName name="ㅂ697">#REF!</definedName>
    <definedName name="ㅂ82">#REF!</definedName>
    <definedName name="ㅂㄱㄹㄷㅈㅅㄷ4ㅈ" localSheetId="11" hidden="1">#REF!</definedName>
    <definedName name="ㅂㄱㄹㄷㅈㅅㄷ4ㅈ" hidden="1">#REF!</definedName>
    <definedName name="ㅂㄷ"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ㄳㄷㅂㄱ" localSheetId="15" hidden="1">#REF!</definedName>
    <definedName name="ㅂㄷㄳㄷㅂㄱ" localSheetId="11" hidden="1">#REF!</definedName>
    <definedName name="ㅂㄷㄳㄷㅂㄱ" localSheetId="14" hidden="1">#REF!</definedName>
    <definedName name="ㅂㄷㄳㄷㅂㄱ" localSheetId="18" hidden="1">#REF!</definedName>
    <definedName name="ㅂㄷㄳㄷㅂㄱ" localSheetId="19" hidden="1">#REF!</definedName>
    <definedName name="ㅂㄷㄳㄷㅂㄱ" localSheetId="20" hidden="1">#REF!</definedName>
    <definedName name="ㅂㄷㄳㄷㅂㄱ" localSheetId="21" hidden="1">#REF!</definedName>
    <definedName name="ㅂㄷㄳㄷㅂㄱ" localSheetId="22" hidden="1">#REF!</definedName>
    <definedName name="ㅂㄷㄳㄷㅂㄱ" localSheetId="23" hidden="1">#REF!</definedName>
    <definedName name="ㅂㄷㄳㄷㅂㄱ" localSheetId="24" hidden="1">#REF!</definedName>
    <definedName name="ㅂㄷㄳㄷㅂㄱ" localSheetId="13" hidden="1">#REF!</definedName>
    <definedName name="ㅂㄷㄳㄷㅂㄱ" localSheetId="17" hidden="1">#REF!</definedName>
    <definedName name="ㅂㄷㄳㄷㅂㄱ" localSheetId="16" hidden="1">#REF!</definedName>
    <definedName name="ㅂㄷㄳㄷㅂㄱ" hidden="1">#REF!</definedName>
    <definedName name="ㅂㄷㅅㅄ" localSheetId="15" hidden="1">#REF!</definedName>
    <definedName name="ㅂㄷㅅㅄ" localSheetId="11" hidden="1">#REF!</definedName>
    <definedName name="ㅂㄷㅅㅄ" localSheetId="14" hidden="1">#REF!</definedName>
    <definedName name="ㅂㄷㅅㅄ" localSheetId="24" hidden="1">#REF!</definedName>
    <definedName name="ㅂㄷㅅㅄ" localSheetId="17" hidden="1">#REF!</definedName>
    <definedName name="ㅂㄷㅅㅄ" localSheetId="16" hidden="1">#REF!</definedName>
    <definedName name="ㅂㄷㅅㅄ" hidden="1">#REF!</definedName>
    <definedName name="ㅂㄹ"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 localSheetId="15" hidden="1">{#N/A,#N/A,FALSE,"Aging Summary";#N/A,#N/A,FALSE,"Ratio Analysis";#N/A,#N/A,FALSE,"Test 120 Day Accts";#N/A,#N/A,FALSE,"Tickmarks"}</definedName>
    <definedName name="ㅂㅁ" localSheetId="18" hidden="1">{#N/A,#N/A,FALSE,"Aging Summary";#N/A,#N/A,FALSE,"Ratio Analysis";#N/A,#N/A,FALSE,"Test 120 Day Accts";#N/A,#N/A,FALSE,"Tickmarks"}</definedName>
    <definedName name="ㅂㅁ" localSheetId="19" hidden="1">{#N/A,#N/A,FALSE,"Aging Summary";#N/A,#N/A,FALSE,"Ratio Analysis";#N/A,#N/A,FALSE,"Test 120 Day Accts";#N/A,#N/A,FALSE,"Tickmarks"}</definedName>
    <definedName name="ㅂㅁ" localSheetId="20" hidden="1">{#N/A,#N/A,FALSE,"Aging Summary";#N/A,#N/A,FALSE,"Ratio Analysis";#N/A,#N/A,FALSE,"Test 120 Day Accts";#N/A,#N/A,FALSE,"Tickmarks"}</definedName>
    <definedName name="ㅂㅁ" localSheetId="21" hidden="1">{#N/A,#N/A,FALSE,"Aging Summary";#N/A,#N/A,FALSE,"Ratio Analysis";#N/A,#N/A,FALSE,"Test 120 Day Accts";#N/A,#N/A,FALSE,"Tickmarks"}</definedName>
    <definedName name="ㅂㅁ" localSheetId="22" hidden="1">{#N/A,#N/A,FALSE,"Aging Summary";#N/A,#N/A,FALSE,"Ratio Analysis";#N/A,#N/A,FALSE,"Test 120 Day Accts";#N/A,#N/A,FALSE,"Tickmarks"}</definedName>
    <definedName name="ㅂㅁ" localSheetId="23" hidden="1">{#N/A,#N/A,FALSE,"Aging Summary";#N/A,#N/A,FALSE,"Ratio Analysis";#N/A,#N/A,FALSE,"Test 120 Day Accts";#N/A,#N/A,FALSE,"Tickmarks"}</definedName>
    <definedName name="ㅂㅁ" localSheetId="24" hidden="1">{#N/A,#N/A,FALSE,"Aging Summary";#N/A,#N/A,FALSE,"Ratio Analysis";#N/A,#N/A,FALSE,"Test 120 Day Accts";#N/A,#N/A,FALSE,"Tickmarks"}</definedName>
    <definedName name="ㅂㅁ" localSheetId="13" hidden="1">{#N/A,#N/A,FALSE,"Aging Summary";#N/A,#N/A,FALSE,"Ratio Analysis";#N/A,#N/A,FALSE,"Test 120 Day Accts";#N/A,#N/A,FALSE,"Tickmarks"}</definedName>
    <definedName name="ㅂㅁ" localSheetId="17" hidden="1">{#N/A,#N/A,FALSE,"Aging Summary";#N/A,#N/A,FALSE,"Ratio Analysis";#N/A,#N/A,FALSE,"Test 120 Day Accts";#N/A,#N/A,FALSE,"Tickmarks"}</definedName>
    <definedName name="ㅂㅁ" localSheetId="16" hidden="1">{#N/A,#N/A,FALSE,"Aging Summary";#N/A,#N/A,FALSE,"Ratio Analysis";#N/A,#N/A,FALSE,"Test 120 Day Accts";#N/A,#N/A,FALSE,"Tickmarks"}</definedName>
    <definedName name="ㅂㅁ" hidden="1">{#N/A,#N/A,FALSE,"Aging Summary";#N/A,#N/A,FALSE,"Ratio Analysis";#N/A,#N/A,FALSE,"Test 120 Day Accts";#N/A,#N/A,FALSE,"Tickmarks"}</definedName>
    <definedName name="ㅂㅁㅈㄴ" localSheetId="15"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ㅁㅈㄴ" localSheetId="1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ㅁㅈㄴ" localSheetId="19"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ㅁㅈㄴ" localSheetId="2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ㅁㅈㄴ" localSheetId="2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ㅁㅈㄴ" localSheetId="2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ㅁㅈㄴ" localSheetId="2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ㅁㅈㄴ"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ㅁㅈㄴ"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ㅁㅈㄴ" localSheetId="17"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ㅁㅈㄴ" localSheetId="1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ㅁㅈㄴ"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 localSheetId="13">[191]Sheet1!#REF!</definedName>
    <definedName name="ㅂㅂ">#REF!</definedName>
    <definedName name="ㅂㅂㅂ" localSheetId="15" hidden="1">{"'용역비'!$A$4:$C$8"}</definedName>
    <definedName name="ㅂㅂㅂ" localSheetId="11" hidden="1">{"'용역비'!$A$4:$C$8"}</definedName>
    <definedName name="ㅂㅂㅂ" localSheetId="14" hidden="1">{"'용역비'!$A$4:$C$8"}</definedName>
    <definedName name="ㅂㅂㅂ" localSheetId="18" hidden="1">{"'용역비'!$A$4:$C$8"}</definedName>
    <definedName name="ㅂㅂㅂ" localSheetId="19" hidden="1">{"'용역비'!$A$4:$C$8"}</definedName>
    <definedName name="ㅂㅂㅂ" localSheetId="20" hidden="1">{"'용역비'!$A$4:$C$8"}</definedName>
    <definedName name="ㅂㅂㅂ" localSheetId="21" hidden="1">{"'용역비'!$A$4:$C$8"}</definedName>
    <definedName name="ㅂㅂㅂ" localSheetId="22" hidden="1">{"'용역비'!$A$4:$C$8"}</definedName>
    <definedName name="ㅂㅂㅂ" localSheetId="23" hidden="1">{"'용역비'!$A$4:$C$8"}</definedName>
    <definedName name="ㅂㅂㅂ" localSheetId="24" hidden="1">{"'용역비'!$A$4:$C$8"}</definedName>
    <definedName name="ㅂㅂㅂ" localSheetId="13" hidden="1">{"'용역비'!$A$4:$C$8"}</definedName>
    <definedName name="ㅂㅂㅂ" localSheetId="17" hidden="1">{"'용역비'!$A$4:$C$8"}</definedName>
    <definedName name="ㅂㅂㅂ" localSheetId="16" hidden="1">{"'용역비'!$A$4:$C$8"}</definedName>
    <definedName name="ㅂㅂㅂ" hidden="1">{"'용역비'!$A$4:$C$8"}</definedName>
    <definedName name="ㅂㅂㅂㅂ" localSheetId="15" hidden="1">{#N/A,#N/A,FALSE,"P.C.B"}</definedName>
    <definedName name="ㅂㅂㅂㅂ" localSheetId="11" hidden="1">{#N/A,#N/A,FALSE,"P.C.B"}</definedName>
    <definedName name="ㅂㅂㅂㅂ" localSheetId="14" hidden="1">{#N/A,#N/A,FALSE,"P.C.B"}</definedName>
    <definedName name="ㅂㅂㅂㅂ" localSheetId="18" hidden="1">{#N/A,#N/A,FALSE,"P.C.B"}</definedName>
    <definedName name="ㅂㅂㅂㅂ" localSheetId="19" hidden="1">{#N/A,#N/A,FALSE,"P.C.B"}</definedName>
    <definedName name="ㅂㅂㅂㅂ" localSheetId="20" hidden="1">{#N/A,#N/A,FALSE,"P.C.B"}</definedName>
    <definedName name="ㅂㅂㅂㅂ" localSheetId="21" hidden="1">{#N/A,#N/A,FALSE,"P.C.B"}</definedName>
    <definedName name="ㅂㅂㅂㅂ" localSheetId="22" hidden="1">{#N/A,#N/A,FALSE,"P.C.B"}</definedName>
    <definedName name="ㅂㅂㅂㅂ" localSheetId="23" hidden="1">{#N/A,#N/A,FALSE,"P.C.B"}</definedName>
    <definedName name="ㅂㅂㅂㅂ" localSheetId="24" hidden="1">{#N/A,#N/A,FALSE,"P.C.B"}</definedName>
    <definedName name="ㅂㅂㅂㅂ" localSheetId="13" hidden="1">{#N/A,#N/A,FALSE,"P.C.B"}</definedName>
    <definedName name="ㅂㅂㅂㅂ" localSheetId="17" hidden="1">{#N/A,#N/A,FALSE,"P.C.B"}</definedName>
    <definedName name="ㅂㅂㅂㅂ" localSheetId="16" hidden="1">{#N/A,#N/A,FALSE,"P.C.B"}</definedName>
    <definedName name="ㅂㅂㅂㅂ" hidden="1">{#N/A,#N/A,FALSE,"P.C.B"}</definedName>
    <definedName name="ㅂㅂㅂㅂㅂ"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 localSheetId="15" hidden="1">{"'용역비'!$A$4:$C$8"}</definedName>
    <definedName name="ㅂㅂㅂㅂㅂㅂ" localSheetId="11" hidden="1">{"'용역비'!$A$4:$C$8"}</definedName>
    <definedName name="ㅂㅂㅂㅂㅂㅂ" localSheetId="14" hidden="1">{"'용역비'!$A$4:$C$8"}</definedName>
    <definedName name="ㅂㅂㅂㅂㅂㅂ" localSheetId="18" hidden="1">{"'용역비'!$A$4:$C$8"}</definedName>
    <definedName name="ㅂㅂㅂㅂㅂㅂ" localSheetId="19" hidden="1">{"'용역비'!$A$4:$C$8"}</definedName>
    <definedName name="ㅂㅂㅂㅂㅂㅂ" localSheetId="20" hidden="1">{"'용역비'!$A$4:$C$8"}</definedName>
    <definedName name="ㅂㅂㅂㅂㅂㅂ" localSheetId="21" hidden="1">{"'용역비'!$A$4:$C$8"}</definedName>
    <definedName name="ㅂㅂㅂㅂㅂㅂ" localSheetId="22" hidden="1">{"'용역비'!$A$4:$C$8"}</definedName>
    <definedName name="ㅂㅂㅂㅂㅂㅂ" localSheetId="23" hidden="1">{"'용역비'!$A$4:$C$8"}</definedName>
    <definedName name="ㅂㅂㅂㅂㅂㅂ" localSheetId="24" hidden="1">{"'용역비'!$A$4:$C$8"}</definedName>
    <definedName name="ㅂㅂㅂㅂㅂㅂ" localSheetId="13" hidden="1">{"'용역비'!$A$4:$C$8"}</definedName>
    <definedName name="ㅂㅂㅂㅂㅂㅂ" localSheetId="17" hidden="1">{"'용역비'!$A$4:$C$8"}</definedName>
    <definedName name="ㅂㅂㅂㅂㅂㅂ" localSheetId="16" hidden="1">{"'용역비'!$A$4:$C$8"}</definedName>
    <definedName name="ㅂㅂㅂㅂㅂㅂ" hidden="1">{"'용역비'!$A$4:$C$8"}</definedName>
    <definedName name="ㅂㅂㅂㅂㅂㅂㅂ" localSheetId="15" hidden="1">{#N/A,#N/A,FALSE,"명세표"}</definedName>
    <definedName name="ㅂㅂㅂㅂㅂㅂㅂ" localSheetId="11" hidden="1">{#N/A,#N/A,FALSE,"명세표"}</definedName>
    <definedName name="ㅂㅂㅂㅂㅂㅂㅂ" localSheetId="14" hidden="1">{#N/A,#N/A,FALSE,"명세표"}</definedName>
    <definedName name="ㅂㅂㅂㅂㅂㅂㅂ" localSheetId="18" hidden="1">{#N/A,#N/A,FALSE,"명세표"}</definedName>
    <definedName name="ㅂㅂㅂㅂㅂㅂㅂ" localSheetId="19" hidden="1">{#N/A,#N/A,FALSE,"명세표"}</definedName>
    <definedName name="ㅂㅂㅂㅂㅂㅂㅂ" localSheetId="20" hidden="1">{#N/A,#N/A,FALSE,"명세표"}</definedName>
    <definedName name="ㅂㅂㅂㅂㅂㅂㅂ" localSheetId="21" hidden="1">{#N/A,#N/A,FALSE,"명세표"}</definedName>
    <definedName name="ㅂㅂㅂㅂㅂㅂㅂ" localSheetId="22" hidden="1">{#N/A,#N/A,FALSE,"명세표"}</definedName>
    <definedName name="ㅂㅂㅂㅂㅂㅂㅂ" localSheetId="23" hidden="1">{#N/A,#N/A,FALSE,"명세표"}</definedName>
    <definedName name="ㅂㅂㅂㅂㅂㅂㅂ" localSheetId="24" hidden="1">{#N/A,#N/A,FALSE,"명세표"}</definedName>
    <definedName name="ㅂㅂㅂㅂㅂㅂㅂ" localSheetId="13" hidden="1">{#N/A,#N/A,FALSE,"명세표"}</definedName>
    <definedName name="ㅂㅂㅂㅂㅂㅂㅂ" localSheetId="17" hidden="1">{#N/A,#N/A,FALSE,"명세표"}</definedName>
    <definedName name="ㅂㅂㅂㅂㅂㅂㅂ" localSheetId="16" hidden="1">{#N/A,#N/A,FALSE,"명세표"}</definedName>
    <definedName name="ㅂㅂㅂㅂㅂㅂㅂ" hidden="1">{#N/A,#N/A,FALSE,"명세표"}</definedName>
    <definedName name="ㅂㅈ" localSheetId="15" hidden="1">{#N/A,#N/A,FALSE,"명세표"}</definedName>
    <definedName name="ㅂㅈ" localSheetId="11" hidden="1">{#N/A,#N/A,FALSE,"명세표"}</definedName>
    <definedName name="ㅂㅈ" localSheetId="14" hidden="1">{#N/A,#N/A,FALSE,"명세표"}</definedName>
    <definedName name="ㅂㅈ" localSheetId="18" hidden="1">{#N/A,#N/A,FALSE,"명세표"}</definedName>
    <definedName name="ㅂㅈ" localSheetId="19" hidden="1">{#N/A,#N/A,FALSE,"명세표"}</definedName>
    <definedName name="ㅂㅈ" localSheetId="20" hidden="1">{#N/A,#N/A,FALSE,"명세표"}</definedName>
    <definedName name="ㅂㅈ" localSheetId="21" hidden="1">{#N/A,#N/A,FALSE,"명세표"}</definedName>
    <definedName name="ㅂㅈ" localSheetId="22" hidden="1">{#N/A,#N/A,FALSE,"명세표"}</definedName>
    <definedName name="ㅂㅈ" localSheetId="23" hidden="1">{#N/A,#N/A,FALSE,"명세표"}</definedName>
    <definedName name="ㅂㅈ" localSheetId="24" hidden="1">{#N/A,#N/A,FALSE,"명세표"}</definedName>
    <definedName name="ㅂㅈ" localSheetId="13" hidden="1">{#N/A,#N/A,FALSE,"명세표"}</definedName>
    <definedName name="ㅂㅈ" localSheetId="17" hidden="1">{#N/A,#N/A,FALSE,"명세표"}</definedName>
    <definedName name="ㅂㅈ" localSheetId="16" hidden="1">{#N/A,#N/A,FALSE,"명세표"}</definedName>
    <definedName name="ㅂㅈ" hidden="1">{#N/A,#N/A,FALSE,"명세표"}</definedName>
    <definedName name="ㅂㅈㄷ" localSheetId="13">#REF!</definedName>
    <definedName name="ㅂㅈㄷ">#REF!</definedName>
    <definedName name="ㅂㅈㄷㄱㅈㅂ" localSheetId="15" hidden="1">#REF!</definedName>
    <definedName name="ㅂㅈㄷㄱㅈㅂ" localSheetId="11" hidden="1">#REF!</definedName>
    <definedName name="ㅂㅈㄷㄱㅈㅂ" localSheetId="14" hidden="1">#REF!</definedName>
    <definedName name="ㅂㅈㄷㄱㅈㅂ" localSheetId="17" hidden="1">#REF!</definedName>
    <definedName name="ㅂㅈㄷㄱㅈㅂ" localSheetId="16" hidden="1">#REF!</definedName>
    <definedName name="ㅂㅈㄷㄱㅈㅂ" hidden="1">#REF!</definedName>
    <definedName name="ㅂㅈㄷㄳㄹㅇ">#REF!</definedName>
    <definedName name="ㅂㅈㄷㄷㄷㄷㄷㄷㄷㄷㄷ" localSheetId="15"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ㅂㅈㄷㄷㄷㄷㄷㄷㄷㄷㄷ" localSheetId="1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ㅂㅈㄷㄷㄷㄷㄷㄷㄷㄷㄷ" localSheetId="19"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ㅂㅈㄷㄷㄷㄷㄷㄷㄷㄷㄷ" localSheetId="2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ㅂㅈㄷㄷㄷㄷㄷㄷㄷㄷㄷ" localSheetId="2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ㅂㅈㄷㄷㄷㄷㄷㄷㄷㄷㄷ" localSheetId="2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ㅂㅈㄷㄷㄷㄷㄷㄷㄷㄷㄷ" localSheetId="2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ㅂㅈㄷㄷㄷㄷㄷㄷㄷㄷㄷ" localSheetId="2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ㅂㅈㄷㄷㄷㄷㄷㄷㄷㄷㄷ" localSheetId="1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ㅂㅈㄷㄷㄷㄷㄷㄷㄷㄷㄷ" localSheetId="17"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ㅂㅈㄷㄷㄷㄷㄷㄷㄷㄷㄷ" localSheetId="1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ㅂㅈㄷㄷㄷㄷㄷㄷㄷㄷㄷ"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ㅂㅈㄷㄷㄷㄷㄷㄷㄷㄷㄷㄷㄷㄷ" localSheetId="15" hidden="1">{#N/A,#N/A,FALSE,"Aging Summary";#N/A,#N/A,FALSE,"Ratio Analysis";#N/A,#N/A,FALSE,"Test 120 Day Accts";#N/A,#N/A,FALSE,"Tickmarks"}</definedName>
    <definedName name="ㅂㅈㄷㄷㄷㄷㄷㄷㄷㄷㄷㄷㄷㄷ" localSheetId="18" hidden="1">{#N/A,#N/A,FALSE,"Aging Summary";#N/A,#N/A,FALSE,"Ratio Analysis";#N/A,#N/A,FALSE,"Test 120 Day Accts";#N/A,#N/A,FALSE,"Tickmarks"}</definedName>
    <definedName name="ㅂㅈㄷㄷㄷㄷㄷㄷㄷㄷㄷㄷㄷㄷ" localSheetId="19" hidden="1">{#N/A,#N/A,FALSE,"Aging Summary";#N/A,#N/A,FALSE,"Ratio Analysis";#N/A,#N/A,FALSE,"Test 120 Day Accts";#N/A,#N/A,FALSE,"Tickmarks"}</definedName>
    <definedName name="ㅂㅈㄷㄷㄷㄷㄷㄷㄷㄷㄷㄷㄷㄷ" localSheetId="20" hidden="1">{#N/A,#N/A,FALSE,"Aging Summary";#N/A,#N/A,FALSE,"Ratio Analysis";#N/A,#N/A,FALSE,"Test 120 Day Accts";#N/A,#N/A,FALSE,"Tickmarks"}</definedName>
    <definedName name="ㅂㅈㄷㄷㄷㄷㄷㄷㄷㄷㄷㄷㄷㄷ" localSheetId="21" hidden="1">{#N/A,#N/A,FALSE,"Aging Summary";#N/A,#N/A,FALSE,"Ratio Analysis";#N/A,#N/A,FALSE,"Test 120 Day Accts";#N/A,#N/A,FALSE,"Tickmarks"}</definedName>
    <definedName name="ㅂㅈㄷㄷㄷㄷㄷㄷㄷㄷㄷㄷㄷㄷ" localSheetId="22" hidden="1">{#N/A,#N/A,FALSE,"Aging Summary";#N/A,#N/A,FALSE,"Ratio Analysis";#N/A,#N/A,FALSE,"Test 120 Day Accts";#N/A,#N/A,FALSE,"Tickmarks"}</definedName>
    <definedName name="ㅂㅈㄷㄷㄷㄷㄷㄷㄷㄷㄷㄷㄷㄷ" localSheetId="23" hidden="1">{#N/A,#N/A,FALSE,"Aging Summary";#N/A,#N/A,FALSE,"Ratio Analysis";#N/A,#N/A,FALSE,"Test 120 Day Accts";#N/A,#N/A,FALSE,"Tickmarks"}</definedName>
    <definedName name="ㅂㅈㄷㄷㄷㄷㄷㄷㄷㄷㄷㄷㄷㄷ" localSheetId="24" hidden="1">{#N/A,#N/A,FALSE,"Aging Summary";#N/A,#N/A,FALSE,"Ratio Analysis";#N/A,#N/A,FALSE,"Test 120 Day Accts";#N/A,#N/A,FALSE,"Tickmarks"}</definedName>
    <definedName name="ㅂㅈㄷㄷㄷㄷㄷㄷㄷㄷㄷㄷㄷㄷ" localSheetId="13" hidden="1">{#N/A,#N/A,FALSE,"Aging Summary";#N/A,#N/A,FALSE,"Ratio Analysis";#N/A,#N/A,FALSE,"Test 120 Day Accts";#N/A,#N/A,FALSE,"Tickmarks"}</definedName>
    <definedName name="ㅂㅈㄷㄷㄷㄷㄷㄷㄷㄷㄷㄷㄷㄷ" localSheetId="17" hidden="1">{#N/A,#N/A,FALSE,"Aging Summary";#N/A,#N/A,FALSE,"Ratio Analysis";#N/A,#N/A,FALSE,"Test 120 Day Accts";#N/A,#N/A,FALSE,"Tickmarks"}</definedName>
    <definedName name="ㅂㅈㄷㄷㄷㄷㄷㄷㄷㄷㄷㄷㄷㄷ" localSheetId="16" hidden="1">{#N/A,#N/A,FALSE,"Aging Summary";#N/A,#N/A,FALSE,"Ratio Analysis";#N/A,#N/A,FALSE,"Test 120 Day Accts";#N/A,#N/A,FALSE,"Tickmarks"}</definedName>
    <definedName name="ㅂㅈㄷㄷㄷㄷㄷㄷㄷㄷㄷㄷㄷㄷ" hidden="1">{#N/A,#N/A,FALSE,"Aging Summary";#N/A,#N/A,FALSE,"Ratio Analysis";#N/A,#N/A,FALSE,"Test 120 Day Accts";#N/A,#N/A,FALSE,"Tickmarks"}</definedName>
    <definedName name="ㅂㅈㄷㅂㅈㄷ" localSheetId="1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ㅈㄷㅂㅈㄷ" localSheetId="1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ㅈㄷㅂㅈㄷ" localSheetId="19"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ㅈㄷㅂㅈㄷ" localSheetId="2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ㅈㄷㅂㅈㄷ" localSheetId="2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ㅈㄷㅂㅈㄷ" localSheetId="2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ㅈㄷㅂㅈㄷ" localSheetId="2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ㅈㄷㅂㅈㄷ"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ㅈㄷㅂㅈㄷ"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ㅈㄷㅂㅈㄷ" localSheetId="17"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ㅈㄷㅂㅈㄷ" localSheetId="1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ㅈㄷㅂㅈㄷ"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ㅈㄷㅂㅈㄷㅂㅈㄷ" localSheetId="15"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ㅂㅈㄷㅂㅈㄷㅂㅈㄷ" localSheetId="1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ㅂㅈㄷㅂㅈㄷㅂㅈㄷ" localSheetId="19"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ㅂㅈㄷㅂㅈㄷㅂㅈㄷ" localSheetId="2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ㅂㅈㄷㅂㅈㄷㅂㅈㄷ" localSheetId="2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ㅂㅈㄷㅂㅈㄷㅂㅈㄷ" localSheetId="2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ㅂㅈㄷㅂㅈㄷㅂㅈㄷ" localSheetId="2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ㅂㅈㄷㅂㅈㄷㅂㅈㄷ" localSheetId="2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ㅂㅈㄷㅂㅈㄷㅂㅈㄷ" localSheetId="1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ㅂㅈㄷㅂㅈㄷㅂㅈㄷ" localSheetId="17"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ㅂㅈㄷㅂㅈㄷㅂㅈㄷ" localSheetId="1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ㅂㅈㄷㅂㅈㄷㅂㅈㄷ"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ㅂㅈㄷㅂㅈㄷㅂㅈㄷㅂㅈㄷ" localSheetId="13">#REF!</definedName>
    <definedName name="ㅂㅈㄷㅂㅈㄷㅂㅈㄷㅂㅈㄷ">#REF!</definedName>
    <definedName name="ㅂㅈㅂㅈㅂ" localSheetId="15" hidden="1">{#N/A,#N/A,FALSE,"전력간선"}</definedName>
    <definedName name="ㅂㅈㅂㅈㅂ" localSheetId="18" hidden="1">{#N/A,#N/A,FALSE,"전력간선"}</definedName>
    <definedName name="ㅂㅈㅂㅈㅂ" localSheetId="19" hidden="1">{#N/A,#N/A,FALSE,"전력간선"}</definedName>
    <definedName name="ㅂㅈㅂㅈㅂ" localSheetId="20" hidden="1">{#N/A,#N/A,FALSE,"전력간선"}</definedName>
    <definedName name="ㅂㅈㅂㅈㅂ" localSheetId="21" hidden="1">{#N/A,#N/A,FALSE,"전력간선"}</definedName>
    <definedName name="ㅂㅈㅂㅈㅂ" localSheetId="22" hidden="1">{#N/A,#N/A,FALSE,"전력간선"}</definedName>
    <definedName name="ㅂㅈㅂㅈㅂ" localSheetId="23" hidden="1">{#N/A,#N/A,FALSE,"전력간선"}</definedName>
    <definedName name="ㅂㅈㅂㅈㅂ" localSheetId="24" hidden="1">{#N/A,#N/A,FALSE,"전력간선"}</definedName>
    <definedName name="ㅂㅈㅂㅈㅂ" localSheetId="13" hidden="1">{#N/A,#N/A,FALSE,"전력간선"}</definedName>
    <definedName name="ㅂㅈㅂㅈㅂ" localSheetId="17" hidden="1">{#N/A,#N/A,FALSE,"전력간선"}</definedName>
    <definedName name="ㅂㅈㅂㅈㅂ" localSheetId="16" hidden="1">{#N/A,#N/A,FALSE,"전력간선"}</definedName>
    <definedName name="ㅂㅈㅂㅈㅂ" hidden="1">{#N/A,#N/A,FALSE,"전력간선"}</definedName>
    <definedName name="ㅂㅍ"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 localSheetId="15" hidden="1">{#N/A,#N/A,FALSE,"ALM-ASISC"}</definedName>
    <definedName name="바" localSheetId="18" hidden="1">{#N/A,#N/A,FALSE,"ALM-ASISC"}</definedName>
    <definedName name="바" localSheetId="19" hidden="1">{#N/A,#N/A,FALSE,"ALM-ASISC"}</definedName>
    <definedName name="바" localSheetId="20" hidden="1">{#N/A,#N/A,FALSE,"ALM-ASISC"}</definedName>
    <definedName name="바" localSheetId="21" hidden="1">{#N/A,#N/A,FALSE,"ALM-ASISC"}</definedName>
    <definedName name="바" localSheetId="22" hidden="1">{#N/A,#N/A,FALSE,"ALM-ASISC"}</definedName>
    <definedName name="바" localSheetId="23" hidden="1">{#N/A,#N/A,FALSE,"ALM-ASISC"}</definedName>
    <definedName name="바" localSheetId="24" hidden="1">{#N/A,#N/A,FALSE,"ALM-ASISC"}</definedName>
    <definedName name="바" localSheetId="13" hidden="1">{#N/A,#N/A,FALSE,"ALM-ASISC"}</definedName>
    <definedName name="바" localSheetId="17" hidden="1">{#N/A,#N/A,FALSE,"ALM-ASISC"}</definedName>
    <definedName name="바" localSheetId="16" hidden="1">{#N/A,#N/A,FALSE,"ALM-ASISC"}</definedName>
    <definedName name="바" hidden="1">{#N/A,#N/A,FALSE,"ALM-ASISC"}</definedName>
    <definedName name="바바라" localSheetId="15" hidden="1">{#N/A,#N/A,TRUE,"Y생산";#N/A,#N/A,TRUE,"Y판매";#N/A,#N/A,TRUE,"Y총물량";#N/A,#N/A,TRUE,"Y능력";#N/A,#N/A,TRUE,"YKD"}</definedName>
    <definedName name="바바라" localSheetId="18" hidden="1">{#N/A,#N/A,TRUE,"Y생산";#N/A,#N/A,TRUE,"Y판매";#N/A,#N/A,TRUE,"Y총물량";#N/A,#N/A,TRUE,"Y능력";#N/A,#N/A,TRUE,"YKD"}</definedName>
    <definedName name="바바라" localSheetId="19" hidden="1">{#N/A,#N/A,TRUE,"Y생산";#N/A,#N/A,TRUE,"Y판매";#N/A,#N/A,TRUE,"Y총물량";#N/A,#N/A,TRUE,"Y능력";#N/A,#N/A,TRUE,"YKD"}</definedName>
    <definedName name="바바라" localSheetId="20" hidden="1">{#N/A,#N/A,TRUE,"Y생산";#N/A,#N/A,TRUE,"Y판매";#N/A,#N/A,TRUE,"Y총물량";#N/A,#N/A,TRUE,"Y능력";#N/A,#N/A,TRUE,"YKD"}</definedName>
    <definedName name="바바라" localSheetId="21" hidden="1">{#N/A,#N/A,TRUE,"Y생산";#N/A,#N/A,TRUE,"Y판매";#N/A,#N/A,TRUE,"Y총물량";#N/A,#N/A,TRUE,"Y능력";#N/A,#N/A,TRUE,"YKD"}</definedName>
    <definedName name="바바라" localSheetId="22" hidden="1">{#N/A,#N/A,TRUE,"Y생산";#N/A,#N/A,TRUE,"Y판매";#N/A,#N/A,TRUE,"Y총물량";#N/A,#N/A,TRUE,"Y능력";#N/A,#N/A,TRUE,"YKD"}</definedName>
    <definedName name="바바라" localSheetId="23" hidden="1">{#N/A,#N/A,TRUE,"Y생산";#N/A,#N/A,TRUE,"Y판매";#N/A,#N/A,TRUE,"Y총물량";#N/A,#N/A,TRUE,"Y능력";#N/A,#N/A,TRUE,"YKD"}</definedName>
    <definedName name="바바라" localSheetId="24" hidden="1">{#N/A,#N/A,TRUE,"Y생산";#N/A,#N/A,TRUE,"Y판매";#N/A,#N/A,TRUE,"Y총물량";#N/A,#N/A,TRUE,"Y능력";#N/A,#N/A,TRUE,"YKD"}</definedName>
    <definedName name="바바라" localSheetId="13" hidden="1">{#N/A,#N/A,TRUE,"Y생산";#N/A,#N/A,TRUE,"Y판매";#N/A,#N/A,TRUE,"Y총물량";#N/A,#N/A,TRUE,"Y능력";#N/A,#N/A,TRUE,"YKD"}</definedName>
    <definedName name="바바라" localSheetId="17" hidden="1">{#N/A,#N/A,TRUE,"Y생산";#N/A,#N/A,TRUE,"Y판매";#N/A,#N/A,TRUE,"Y총물량";#N/A,#N/A,TRUE,"Y능력";#N/A,#N/A,TRUE,"YKD"}</definedName>
    <definedName name="바바라" localSheetId="16" hidden="1">{#N/A,#N/A,TRUE,"Y생산";#N/A,#N/A,TRUE,"Y판매";#N/A,#N/A,TRUE,"Y총물량";#N/A,#N/A,TRUE,"Y능력";#N/A,#N/A,TRUE,"YKD"}</definedName>
    <definedName name="바바라" hidden="1">{#N/A,#N/A,TRUE,"Y생산";#N/A,#N/A,TRUE,"Y판매";#N/A,#N/A,TRUE,"Y총물량";#N/A,#N/A,TRUE,"Y능력";#N/A,#N/A,TRUE,"YKD"}</definedName>
    <definedName name="바보" localSheetId="13">[31]I一般比!#REF!</definedName>
    <definedName name="바보">[222]I一般比!#REF!</definedName>
    <definedName name="바보1" localSheetId="13">[31]I一般比!#REF!</definedName>
    <definedName name="바보1">[223]I一般比!#REF!</definedName>
    <definedName name="바부" localSheetId="15" hidden="1">{"'용역비'!$A$4:$C$8"}</definedName>
    <definedName name="바부" localSheetId="11" hidden="1">{"'용역비'!$A$4:$C$8"}</definedName>
    <definedName name="바부" localSheetId="14" hidden="1">{"'용역비'!$A$4:$C$8"}</definedName>
    <definedName name="바부" localSheetId="18" hidden="1">{"'용역비'!$A$4:$C$8"}</definedName>
    <definedName name="바부" localSheetId="19" hidden="1">{"'용역비'!$A$4:$C$8"}</definedName>
    <definedName name="바부" localSheetId="20" hidden="1">{"'용역비'!$A$4:$C$8"}</definedName>
    <definedName name="바부" localSheetId="21" hidden="1">{"'용역비'!$A$4:$C$8"}</definedName>
    <definedName name="바부" localSheetId="22" hidden="1">{"'용역비'!$A$4:$C$8"}</definedName>
    <definedName name="바부" localSheetId="23" hidden="1">{"'용역비'!$A$4:$C$8"}</definedName>
    <definedName name="바부" localSheetId="24" hidden="1">{"'용역비'!$A$4:$C$8"}</definedName>
    <definedName name="바부" localSheetId="13" hidden="1">{"'용역비'!$A$4:$C$8"}</definedName>
    <definedName name="바부" localSheetId="17" hidden="1">{"'용역비'!$A$4:$C$8"}</definedName>
    <definedName name="바부" localSheetId="16" hidden="1">{"'용역비'!$A$4:$C$8"}</definedName>
    <definedName name="바부" hidden="1">{"'용역비'!$A$4:$C$8"}</definedName>
    <definedName name="바이럴견적">'[224]1차 내역서'!#REF!</definedName>
    <definedName name="바이브레타공" localSheetId="13">[172]노임단가!#REF!</definedName>
    <definedName name="바이브레타공">[173]노임단가!#REF!</definedName>
    <definedName name="박" localSheetId="15" hidden="1">{#N/A,#N/A,FALSE,"P.C.B"}</definedName>
    <definedName name="박" localSheetId="11" hidden="1">{#N/A,#N/A,FALSE,"P.C.B"}</definedName>
    <definedName name="박" localSheetId="14" hidden="1">{#N/A,#N/A,FALSE,"P.C.B"}</definedName>
    <definedName name="박" localSheetId="18" hidden="1">{#N/A,#N/A,FALSE,"P.C.B"}</definedName>
    <definedName name="박" localSheetId="19" hidden="1">{#N/A,#N/A,FALSE,"P.C.B"}</definedName>
    <definedName name="박" localSheetId="20" hidden="1">{#N/A,#N/A,FALSE,"P.C.B"}</definedName>
    <definedName name="박" localSheetId="21" hidden="1">{#N/A,#N/A,FALSE,"P.C.B"}</definedName>
    <definedName name="박" localSheetId="22" hidden="1">{#N/A,#N/A,FALSE,"P.C.B"}</definedName>
    <definedName name="박" localSheetId="23" hidden="1">{#N/A,#N/A,FALSE,"P.C.B"}</definedName>
    <definedName name="박" localSheetId="24" hidden="1">{#N/A,#N/A,FALSE,"P.C.B"}</definedName>
    <definedName name="박" localSheetId="13" hidden="1">{#N/A,#N/A,FALSE,"P.C.B"}</definedName>
    <definedName name="박" localSheetId="17" hidden="1">{#N/A,#N/A,FALSE,"P.C.B"}</definedName>
    <definedName name="박" localSheetId="16" hidden="1">{#N/A,#N/A,FALSE,"P.C.B"}</definedName>
    <definedName name="박" hidden="1">{#N/A,#N/A,FALSE,"P.C.B"}</definedName>
    <definedName name="박상운" localSheetId="13">#REF!</definedName>
    <definedName name="박상운">#REF!</definedName>
    <definedName name="박상현" localSheetId="15" hidden="1">{#N/A,#N/A,FALSE,"단축1";#N/A,#N/A,FALSE,"단축2";#N/A,#N/A,FALSE,"단축3";#N/A,#N/A,FALSE,"장축";#N/A,#N/A,FALSE,"4WD"}</definedName>
    <definedName name="박상현" localSheetId="18" hidden="1">{#N/A,#N/A,FALSE,"단축1";#N/A,#N/A,FALSE,"단축2";#N/A,#N/A,FALSE,"단축3";#N/A,#N/A,FALSE,"장축";#N/A,#N/A,FALSE,"4WD"}</definedName>
    <definedName name="박상현" localSheetId="19" hidden="1">{#N/A,#N/A,FALSE,"단축1";#N/A,#N/A,FALSE,"단축2";#N/A,#N/A,FALSE,"단축3";#N/A,#N/A,FALSE,"장축";#N/A,#N/A,FALSE,"4WD"}</definedName>
    <definedName name="박상현" localSheetId="20" hidden="1">{#N/A,#N/A,FALSE,"단축1";#N/A,#N/A,FALSE,"단축2";#N/A,#N/A,FALSE,"단축3";#N/A,#N/A,FALSE,"장축";#N/A,#N/A,FALSE,"4WD"}</definedName>
    <definedName name="박상현" localSheetId="21" hidden="1">{#N/A,#N/A,FALSE,"단축1";#N/A,#N/A,FALSE,"단축2";#N/A,#N/A,FALSE,"단축3";#N/A,#N/A,FALSE,"장축";#N/A,#N/A,FALSE,"4WD"}</definedName>
    <definedName name="박상현" localSheetId="22" hidden="1">{#N/A,#N/A,FALSE,"단축1";#N/A,#N/A,FALSE,"단축2";#N/A,#N/A,FALSE,"단축3";#N/A,#N/A,FALSE,"장축";#N/A,#N/A,FALSE,"4WD"}</definedName>
    <definedName name="박상현" localSheetId="23" hidden="1">{#N/A,#N/A,FALSE,"단축1";#N/A,#N/A,FALSE,"단축2";#N/A,#N/A,FALSE,"단축3";#N/A,#N/A,FALSE,"장축";#N/A,#N/A,FALSE,"4WD"}</definedName>
    <definedName name="박상현" localSheetId="24" hidden="1">{#N/A,#N/A,FALSE,"단축1";#N/A,#N/A,FALSE,"단축2";#N/A,#N/A,FALSE,"단축3";#N/A,#N/A,FALSE,"장축";#N/A,#N/A,FALSE,"4WD"}</definedName>
    <definedName name="박상현" localSheetId="13" hidden="1">{#N/A,#N/A,FALSE,"단축1";#N/A,#N/A,FALSE,"단축2";#N/A,#N/A,FALSE,"단축3";#N/A,#N/A,FALSE,"장축";#N/A,#N/A,FALSE,"4WD"}</definedName>
    <definedName name="박상현" localSheetId="17" hidden="1">{#N/A,#N/A,FALSE,"단축1";#N/A,#N/A,FALSE,"단축2";#N/A,#N/A,FALSE,"단축3";#N/A,#N/A,FALSE,"장축";#N/A,#N/A,FALSE,"4WD"}</definedName>
    <definedName name="박상현" localSheetId="16" hidden="1">{#N/A,#N/A,FALSE,"단축1";#N/A,#N/A,FALSE,"단축2";#N/A,#N/A,FALSE,"단축3";#N/A,#N/A,FALSE,"장축";#N/A,#N/A,FALSE,"4WD"}</definedName>
    <definedName name="박상현" hidden="1">{#N/A,#N/A,FALSE,"단축1";#N/A,#N/A,FALSE,"단축2";#N/A,#N/A,FALSE,"단축3";#N/A,#N/A,FALSE,"장축";#N/A,#N/A,FALSE,"4WD"}</definedName>
    <definedName name="박소지" localSheetId="15" hidden="1">{#N/A,#N/A,FALSE,"단축1";#N/A,#N/A,FALSE,"단축2";#N/A,#N/A,FALSE,"단축3";#N/A,#N/A,FALSE,"장축";#N/A,#N/A,FALSE,"4WD"}</definedName>
    <definedName name="박소지" localSheetId="18" hidden="1">{#N/A,#N/A,FALSE,"단축1";#N/A,#N/A,FALSE,"단축2";#N/A,#N/A,FALSE,"단축3";#N/A,#N/A,FALSE,"장축";#N/A,#N/A,FALSE,"4WD"}</definedName>
    <definedName name="박소지" localSheetId="19" hidden="1">{#N/A,#N/A,FALSE,"단축1";#N/A,#N/A,FALSE,"단축2";#N/A,#N/A,FALSE,"단축3";#N/A,#N/A,FALSE,"장축";#N/A,#N/A,FALSE,"4WD"}</definedName>
    <definedName name="박소지" localSheetId="20" hidden="1">{#N/A,#N/A,FALSE,"단축1";#N/A,#N/A,FALSE,"단축2";#N/A,#N/A,FALSE,"단축3";#N/A,#N/A,FALSE,"장축";#N/A,#N/A,FALSE,"4WD"}</definedName>
    <definedName name="박소지" localSheetId="21" hidden="1">{#N/A,#N/A,FALSE,"단축1";#N/A,#N/A,FALSE,"단축2";#N/A,#N/A,FALSE,"단축3";#N/A,#N/A,FALSE,"장축";#N/A,#N/A,FALSE,"4WD"}</definedName>
    <definedName name="박소지" localSheetId="22" hidden="1">{#N/A,#N/A,FALSE,"단축1";#N/A,#N/A,FALSE,"단축2";#N/A,#N/A,FALSE,"단축3";#N/A,#N/A,FALSE,"장축";#N/A,#N/A,FALSE,"4WD"}</definedName>
    <definedName name="박소지" localSheetId="23" hidden="1">{#N/A,#N/A,FALSE,"단축1";#N/A,#N/A,FALSE,"단축2";#N/A,#N/A,FALSE,"단축3";#N/A,#N/A,FALSE,"장축";#N/A,#N/A,FALSE,"4WD"}</definedName>
    <definedName name="박소지" localSheetId="24" hidden="1">{#N/A,#N/A,FALSE,"단축1";#N/A,#N/A,FALSE,"단축2";#N/A,#N/A,FALSE,"단축3";#N/A,#N/A,FALSE,"장축";#N/A,#N/A,FALSE,"4WD"}</definedName>
    <definedName name="박소지" localSheetId="13" hidden="1">{#N/A,#N/A,FALSE,"단축1";#N/A,#N/A,FALSE,"단축2";#N/A,#N/A,FALSE,"단축3";#N/A,#N/A,FALSE,"장축";#N/A,#N/A,FALSE,"4WD"}</definedName>
    <definedName name="박소지" localSheetId="17" hidden="1">{#N/A,#N/A,FALSE,"단축1";#N/A,#N/A,FALSE,"단축2";#N/A,#N/A,FALSE,"단축3";#N/A,#N/A,FALSE,"장축";#N/A,#N/A,FALSE,"4WD"}</definedName>
    <definedName name="박소지" localSheetId="16" hidden="1">{#N/A,#N/A,FALSE,"단축1";#N/A,#N/A,FALSE,"단축2";#N/A,#N/A,FALSE,"단축3";#N/A,#N/A,FALSE,"장축";#N/A,#N/A,FALSE,"4WD"}</definedName>
    <definedName name="박소지" hidden="1">{#N/A,#N/A,FALSE,"단축1";#N/A,#N/A,FALSE,"단축2";#N/A,#N/A,FALSE,"단축3";#N/A,#N/A,FALSE,"장축";#N/A,#N/A,FALSE,"4WD"}</definedName>
    <definedName name="박준피리리리" localSheetId="15" hidden="1">#REF!</definedName>
    <definedName name="박준피리리리" localSheetId="18" hidden="1">#REF!</definedName>
    <definedName name="박준피리리리" localSheetId="19" hidden="1">#REF!</definedName>
    <definedName name="박준피리리리" localSheetId="20" hidden="1">#REF!</definedName>
    <definedName name="박준피리리리" localSheetId="21" hidden="1">#REF!</definedName>
    <definedName name="박준피리리리" localSheetId="22" hidden="1">#REF!</definedName>
    <definedName name="박준피리리리" localSheetId="23" hidden="1">#REF!</definedName>
    <definedName name="박준피리리리" localSheetId="24" hidden="1">#REF!</definedName>
    <definedName name="박준피리리리" localSheetId="13" hidden="1">#REF!</definedName>
    <definedName name="박준피리리리" localSheetId="17" hidden="1">#REF!</definedName>
    <definedName name="박준피리리리" hidden="1">#REF!</definedName>
    <definedName name="박한솔">#REF!</definedName>
    <definedName name="반납">#REF!</definedName>
    <definedName name="반송1012">#REF!</definedName>
    <definedName name="반송1215">#REF!</definedName>
    <definedName name="반송1518">#REF!</definedName>
    <definedName name="반송1520">#REF!</definedName>
    <definedName name="반송2022">#REF!</definedName>
    <definedName name="发多少">'[42]#REF!'!#REF!</definedName>
    <definedName name="发的说法" localSheetId="13">'[43]#REF!'!#REF!</definedName>
    <definedName name="发的说法">'[44]#REF!'!#REF!</definedName>
    <definedName name="발주금액">#N/A</definedName>
    <definedName name="방수공" localSheetId="13">#REF!</definedName>
    <definedName name="방수공">#REF!</definedName>
    <definedName name="배관공" localSheetId="13">#REF!</definedName>
    <definedName name="배관공">#REF!</definedName>
    <definedName name="배너사이즈" localSheetId="13">#REF!</definedName>
    <definedName name="배너사이즈">#REF!</definedName>
    <definedName name="배부율">#REF!</definedName>
    <definedName name="배수공사">#REF!</definedName>
    <definedName name="배수관1" localSheetId="13">[225]기본일위!$A:$IV</definedName>
    <definedName name="배수관1">[226]기본일위!$1:$1048576</definedName>
    <definedName name="배정" localSheetId="13">#REF!</definedName>
    <definedName name="배정">#REF!</definedName>
    <definedName name="백" localSheetId="13">#REF!</definedName>
    <definedName name="백">#REF!</definedName>
    <definedName name="백인섭" localSheetId="15" hidden="1">{"'5국공정'!$A$1:$E$128"}</definedName>
    <definedName name="백인섭" localSheetId="18" hidden="1">{"'5국공정'!$A$1:$E$128"}</definedName>
    <definedName name="백인섭" localSheetId="19" hidden="1">{"'5국공정'!$A$1:$E$128"}</definedName>
    <definedName name="백인섭" localSheetId="20" hidden="1">{"'5국공정'!$A$1:$E$128"}</definedName>
    <definedName name="백인섭" localSheetId="21" hidden="1">{"'5국공정'!$A$1:$E$128"}</definedName>
    <definedName name="백인섭" localSheetId="22" hidden="1">{"'5국공정'!$A$1:$E$128"}</definedName>
    <definedName name="백인섭" localSheetId="23" hidden="1">{"'5국공정'!$A$1:$E$128"}</definedName>
    <definedName name="백인섭" localSheetId="24" hidden="1">{"'5국공정'!$A$1:$E$128"}</definedName>
    <definedName name="백인섭" localSheetId="13" hidden="1">{"'5국공정'!$A$1:$E$128"}</definedName>
    <definedName name="백인섭" localSheetId="17" hidden="1">{"'5국공정'!$A$1:$E$128"}</definedName>
    <definedName name="백인섭" localSheetId="16" hidden="1">{"'5국공정'!$A$1:$E$128"}</definedName>
    <definedName name="백인섭" hidden="1">{"'5국공정'!$A$1:$E$128"}</definedName>
    <definedName name="범위">#REF!</definedName>
    <definedName name="베뉴별키트수량0719" localSheetId="13">MATCH(운영_기획료!DayToStart,운영_기획료!weekdays_reversed,0)-2</definedName>
    <definedName name="베뉴별키트수량0719">MATCH(DayToStart,[0]!weekdays_reversed,0)-2</definedName>
    <definedName name="베타" localSheetId="15" hidden="1">{#N/A,#N/A,FALSE,"단축1";#N/A,#N/A,FALSE,"단축2";#N/A,#N/A,FALSE,"단축3";#N/A,#N/A,FALSE,"장축";#N/A,#N/A,FALSE,"4WD"}</definedName>
    <definedName name="베타" localSheetId="18" hidden="1">{#N/A,#N/A,FALSE,"단축1";#N/A,#N/A,FALSE,"단축2";#N/A,#N/A,FALSE,"단축3";#N/A,#N/A,FALSE,"장축";#N/A,#N/A,FALSE,"4WD"}</definedName>
    <definedName name="베타" localSheetId="19" hidden="1">{#N/A,#N/A,FALSE,"단축1";#N/A,#N/A,FALSE,"단축2";#N/A,#N/A,FALSE,"단축3";#N/A,#N/A,FALSE,"장축";#N/A,#N/A,FALSE,"4WD"}</definedName>
    <definedName name="베타" localSheetId="20" hidden="1">{#N/A,#N/A,FALSE,"단축1";#N/A,#N/A,FALSE,"단축2";#N/A,#N/A,FALSE,"단축3";#N/A,#N/A,FALSE,"장축";#N/A,#N/A,FALSE,"4WD"}</definedName>
    <definedName name="베타" localSheetId="21" hidden="1">{#N/A,#N/A,FALSE,"단축1";#N/A,#N/A,FALSE,"단축2";#N/A,#N/A,FALSE,"단축3";#N/A,#N/A,FALSE,"장축";#N/A,#N/A,FALSE,"4WD"}</definedName>
    <definedName name="베타" localSheetId="22" hidden="1">{#N/A,#N/A,FALSE,"단축1";#N/A,#N/A,FALSE,"단축2";#N/A,#N/A,FALSE,"단축3";#N/A,#N/A,FALSE,"장축";#N/A,#N/A,FALSE,"4WD"}</definedName>
    <definedName name="베타" localSheetId="23" hidden="1">{#N/A,#N/A,FALSE,"단축1";#N/A,#N/A,FALSE,"단축2";#N/A,#N/A,FALSE,"단축3";#N/A,#N/A,FALSE,"장축";#N/A,#N/A,FALSE,"4WD"}</definedName>
    <definedName name="베타" localSheetId="24" hidden="1">{#N/A,#N/A,FALSE,"단축1";#N/A,#N/A,FALSE,"단축2";#N/A,#N/A,FALSE,"단축3";#N/A,#N/A,FALSE,"장축";#N/A,#N/A,FALSE,"4WD"}</definedName>
    <definedName name="베타" localSheetId="13" hidden="1">{#N/A,#N/A,FALSE,"단축1";#N/A,#N/A,FALSE,"단축2";#N/A,#N/A,FALSE,"단축3";#N/A,#N/A,FALSE,"장축";#N/A,#N/A,FALSE,"4WD"}</definedName>
    <definedName name="베타" localSheetId="17" hidden="1">{#N/A,#N/A,FALSE,"단축1";#N/A,#N/A,FALSE,"단축2";#N/A,#N/A,FALSE,"단축3";#N/A,#N/A,FALSE,"장축";#N/A,#N/A,FALSE,"4WD"}</definedName>
    <definedName name="베타" localSheetId="16" hidden="1">{#N/A,#N/A,FALSE,"단축1";#N/A,#N/A,FALSE,"단축2";#N/A,#N/A,FALSE,"단축3";#N/A,#N/A,FALSE,"장축";#N/A,#N/A,FALSE,"4WD"}</definedName>
    <definedName name="베타" hidden="1">{#N/A,#N/A,FALSE,"단축1";#N/A,#N/A,FALSE,"단축2";#N/A,#N/A,FALSE,"단축3";#N/A,#N/A,FALSE,"장축";#N/A,#N/A,FALSE,"4WD"}</definedName>
    <definedName name="벨트컨베이어작업공" localSheetId="13">[172]노임단가!#REF!</definedName>
    <definedName name="벨트컨베이어작업공">[173]노임단가!#REF!</definedName>
    <definedName name="변" localSheetId="15" hidden="1">{"'5국공정'!$A$1:$E$128"}</definedName>
    <definedName name="변" localSheetId="18" hidden="1">{"'5국공정'!$A$1:$E$128"}</definedName>
    <definedName name="변" localSheetId="19" hidden="1">{"'5국공정'!$A$1:$E$128"}</definedName>
    <definedName name="변" localSheetId="20" hidden="1">{"'5국공정'!$A$1:$E$128"}</definedName>
    <definedName name="변" localSheetId="21" hidden="1">{"'5국공정'!$A$1:$E$128"}</definedName>
    <definedName name="변" localSheetId="22" hidden="1">{"'5국공정'!$A$1:$E$128"}</definedName>
    <definedName name="변" localSheetId="23" hidden="1">{"'5국공정'!$A$1:$E$128"}</definedName>
    <definedName name="변" localSheetId="24" hidden="1">{"'5국공정'!$A$1:$E$128"}</definedName>
    <definedName name="변" localSheetId="13" hidden="1">{"'5국공정'!$A$1:$E$128"}</definedName>
    <definedName name="변" localSheetId="17" hidden="1">{"'5국공정'!$A$1:$E$128"}</definedName>
    <definedName name="변" localSheetId="16" hidden="1">{"'5국공정'!$A$1:$E$128"}</definedName>
    <definedName name="변" hidden="1">{"'5국공정'!$A$1:$E$128"}</definedName>
    <definedName name="변111" localSheetId="15" hidden="1">{#N/A,#N/A,FALSE,"P.C.B"}</definedName>
    <definedName name="변111" localSheetId="11" hidden="1">{#N/A,#N/A,FALSE,"P.C.B"}</definedName>
    <definedName name="변111" localSheetId="14" hidden="1">{#N/A,#N/A,FALSE,"P.C.B"}</definedName>
    <definedName name="변111" localSheetId="18" hidden="1">{#N/A,#N/A,FALSE,"P.C.B"}</definedName>
    <definedName name="변111" localSheetId="19" hidden="1">{#N/A,#N/A,FALSE,"P.C.B"}</definedName>
    <definedName name="변111" localSheetId="20" hidden="1">{#N/A,#N/A,FALSE,"P.C.B"}</definedName>
    <definedName name="변111" localSheetId="21" hidden="1">{#N/A,#N/A,FALSE,"P.C.B"}</definedName>
    <definedName name="변111" localSheetId="22" hidden="1">{#N/A,#N/A,FALSE,"P.C.B"}</definedName>
    <definedName name="변111" localSheetId="23" hidden="1">{#N/A,#N/A,FALSE,"P.C.B"}</definedName>
    <definedName name="변111" localSheetId="24" hidden="1">{#N/A,#N/A,FALSE,"P.C.B"}</definedName>
    <definedName name="변111" localSheetId="13" hidden="1">{#N/A,#N/A,FALSE,"P.C.B"}</definedName>
    <definedName name="변111" localSheetId="17" hidden="1">{#N/A,#N/A,FALSE,"P.C.B"}</definedName>
    <definedName name="변111" localSheetId="16" hidden="1">{#N/A,#N/A,FALSE,"P.C.B"}</definedName>
    <definedName name="변111" hidden="1">{#N/A,#N/A,FALSE,"P.C.B"}</definedName>
    <definedName name="변1111" localSheetId="15" hidden="1">{#N/A,#N/A,FALSE,"P.C.B"}</definedName>
    <definedName name="변1111" localSheetId="11" hidden="1">{#N/A,#N/A,FALSE,"P.C.B"}</definedName>
    <definedName name="변1111" localSheetId="14" hidden="1">{#N/A,#N/A,FALSE,"P.C.B"}</definedName>
    <definedName name="변1111" localSheetId="18" hidden="1">{#N/A,#N/A,FALSE,"P.C.B"}</definedName>
    <definedName name="변1111" localSheetId="19" hidden="1">{#N/A,#N/A,FALSE,"P.C.B"}</definedName>
    <definedName name="변1111" localSheetId="20" hidden="1">{#N/A,#N/A,FALSE,"P.C.B"}</definedName>
    <definedName name="변1111" localSheetId="21" hidden="1">{#N/A,#N/A,FALSE,"P.C.B"}</definedName>
    <definedName name="변1111" localSheetId="22" hidden="1">{#N/A,#N/A,FALSE,"P.C.B"}</definedName>
    <definedName name="변1111" localSheetId="23" hidden="1">{#N/A,#N/A,FALSE,"P.C.B"}</definedName>
    <definedName name="변1111" localSheetId="24" hidden="1">{#N/A,#N/A,FALSE,"P.C.B"}</definedName>
    <definedName name="변1111" localSheetId="13" hidden="1">{#N/A,#N/A,FALSE,"P.C.B"}</definedName>
    <definedName name="변1111" localSheetId="17" hidden="1">{#N/A,#N/A,FALSE,"P.C.B"}</definedName>
    <definedName name="변1111" localSheetId="16" hidden="1">{#N/A,#N/A,FALSE,"P.C.B"}</definedName>
    <definedName name="변1111" hidden="1">{#N/A,#N/A,FALSE,"P.C.B"}</definedName>
    <definedName name="변경" localSheetId="13">#REF!</definedName>
    <definedName name="변경">#REF!</definedName>
    <definedName name="변경내역" localSheetId="15" hidden="1">{#N/A,#N/A,FALSE,"3가";#N/A,#N/A,FALSE,"3나";#N/A,#N/A,FALSE,"3다"}</definedName>
    <definedName name="변경내역" localSheetId="18" hidden="1">{#N/A,#N/A,FALSE,"3가";#N/A,#N/A,FALSE,"3나";#N/A,#N/A,FALSE,"3다"}</definedName>
    <definedName name="변경내역" localSheetId="19" hidden="1">{#N/A,#N/A,FALSE,"3가";#N/A,#N/A,FALSE,"3나";#N/A,#N/A,FALSE,"3다"}</definedName>
    <definedName name="변경내역" localSheetId="20" hidden="1">{#N/A,#N/A,FALSE,"3가";#N/A,#N/A,FALSE,"3나";#N/A,#N/A,FALSE,"3다"}</definedName>
    <definedName name="변경내역" localSheetId="21" hidden="1">{#N/A,#N/A,FALSE,"3가";#N/A,#N/A,FALSE,"3나";#N/A,#N/A,FALSE,"3다"}</definedName>
    <definedName name="변경내역" localSheetId="22" hidden="1">{#N/A,#N/A,FALSE,"3가";#N/A,#N/A,FALSE,"3나";#N/A,#N/A,FALSE,"3다"}</definedName>
    <definedName name="변경내역" localSheetId="23" hidden="1">{#N/A,#N/A,FALSE,"3가";#N/A,#N/A,FALSE,"3나";#N/A,#N/A,FALSE,"3다"}</definedName>
    <definedName name="변경내역" localSheetId="24" hidden="1">{#N/A,#N/A,FALSE,"3가";#N/A,#N/A,FALSE,"3나";#N/A,#N/A,FALSE,"3다"}</definedName>
    <definedName name="변경내역" localSheetId="13" hidden="1">{#N/A,#N/A,FALSE,"3가";#N/A,#N/A,FALSE,"3나";#N/A,#N/A,FALSE,"3다"}</definedName>
    <definedName name="변경내역" localSheetId="17" hidden="1">{#N/A,#N/A,FALSE,"3가";#N/A,#N/A,FALSE,"3나";#N/A,#N/A,FALSE,"3다"}</definedName>
    <definedName name="변경내역" localSheetId="16" hidden="1">{#N/A,#N/A,FALSE,"3가";#N/A,#N/A,FALSE,"3나";#N/A,#N/A,FALSE,"3다"}</definedName>
    <definedName name="변경내역" hidden="1">{#N/A,#N/A,FALSE,"3가";#N/A,#N/A,FALSE,"3나";#N/A,#N/A,FALSE,"3다"}</definedName>
    <definedName name="변경내역1" localSheetId="15" hidden="1">{#N/A,#N/A,FALSE,"3가";#N/A,#N/A,FALSE,"3나";#N/A,#N/A,FALSE,"3다"}</definedName>
    <definedName name="변경내역1" localSheetId="18" hidden="1">{#N/A,#N/A,FALSE,"3가";#N/A,#N/A,FALSE,"3나";#N/A,#N/A,FALSE,"3다"}</definedName>
    <definedName name="변경내역1" localSheetId="19" hidden="1">{#N/A,#N/A,FALSE,"3가";#N/A,#N/A,FALSE,"3나";#N/A,#N/A,FALSE,"3다"}</definedName>
    <definedName name="변경내역1" localSheetId="20" hidden="1">{#N/A,#N/A,FALSE,"3가";#N/A,#N/A,FALSE,"3나";#N/A,#N/A,FALSE,"3다"}</definedName>
    <definedName name="변경내역1" localSheetId="21" hidden="1">{#N/A,#N/A,FALSE,"3가";#N/A,#N/A,FALSE,"3나";#N/A,#N/A,FALSE,"3다"}</definedName>
    <definedName name="변경내역1" localSheetId="22" hidden="1">{#N/A,#N/A,FALSE,"3가";#N/A,#N/A,FALSE,"3나";#N/A,#N/A,FALSE,"3다"}</definedName>
    <definedName name="변경내역1" localSheetId="23" hidden="1">{#N/A,#N/A,FALSE,"3가";#N/A,#N/A,FALSE,"3나";#N/A,#N/A,FALSE,"3다"}</definedName>
    <definedName name="변경내역1" localSheetId="24" hidden="1">{#N/A,#N/A,FALSE,"3가";#N/A,#N/A,FALSE,"3나";#N/A,#N/A,FALSE,"3다"}</definedName>
    <definedName name="변경내역1" localSheetId="13" hidden="1">{#N/A,#N/A,FALSE,"3가";#N/A,#N/A,FALSE,"3나";#N/A,#N/A,FALSE,"3다"}</definedName>
    <definedName name="변경내역1" localSheetId="17" hidden="1">{#N/A,#N/A,FALSE,"3가";#N/A,#N/A,FALSE,"3나";#N/A,#N/A,FALSE,"3다"}</definedName>
    <definedName name="변경내역1" localSheetId="16" hidden="1">{#N/A,#N/A,FALSE,"3가";#N/A,#N/A,FALSE,"3나";#N/A,#N/A,FALSE,"3다"}</definedName>
    <definedName name="변경내역1" hidden="1">{#N/A,#N/A,FALSE,"3가";#N/A,#N/A,FALSE,"3나";#N/A,#N/A,FALSE,"3다"}</definedName>
    <definedName name="변경범위2" localSheetId="15" hidden="1">{#N/A,#N/A,FALSE,"단축1";#N/A,#N/A,FALSE,"단축2";#N/A,#N/A,FALSE,"단축3";#N/A,#N/A,FALSE,"장축";#N/A,#N/A,FALSE,"4WD"}</definedName>
    <definedName name="변경범위2" localSheetId="18" hidden="1">{#N/A,#N/A,FALSE,"단축1";#N/A,#N/A,FALSE,"단축2";#N/A,#N/A,FALSE,"단축3";#N/A,#N/A,FALSE,"장축";#N/A,#N/A,FALSE,"4WD"}</definedName>
    <definedName name="변경범위2" localSheetId="19" hidden="1">{#N/A,#N/A,FALSE,"단축1";#N/A,#N/A,FALSE,"단축2";#N/A,#N/A,FALSE,"단축3";#N/A,#N/A,FALSE,"장축";#N/A,#N/A,FALSE,"4WD"}</definedName>
    <definedName name="변경범위2" localSheetId="20" hidden="1">{#N/A,#N/A,FALSE,"단축1";#N/A,#N/A,FALSE,"단축2";#N/A,#N/A,FALSE,"단축3";#N/A,#N/A,FALSE,"장축";#N/A,#N/A,FALSE,"4WD"}</definedName>
    <definedName name="변경범위2" localSheetId="21" hidden="1">{#N/A,#N/A,FALSE,"단축1";#N/A,#N/A,FALSE,"단축2";#N/A,#N/A,FALSE,"단축3";#N/A,#N/A,FALSE,"장축";#N/A,#N/A,FALSE,"4WD"}</definedName>
    <definedName name="변경범위2" localSheetId="22" hidden="1">{#N/A,#N/A,FALSE,"단축1";#N/A,#N/A,FALSE,"단축2";#N/A,#N/A,FALSE,"단축3";#N/A,#N/A,FALSE,"장축";#N/A,#N/A,FALSE,"4WD"}</definedName>
    <definedName name="변경범위2" localSheetId="23" hidden="1">{#N/A,#N/A,FALSE,"단축1";#N/A,#N/A,FALSE,"단축2";#N/A,#N/A,FALSE,"단축3";#N/A,#N/A,FALSE,"장축";#N/A,#N/A,FALSE,"4WD"}</definedName>
    <definedName name="변경범위2" localSheetId="24" hidden="1">{#N/A,#N/A,FALSE,"단축1";#N/A,#N/A,FALSE,"단축2";#N/A,#N/A,FALSE,"단축3";#N/A,#N/A,FALSE,"장축";#N/A,#N/A,FALSE,"4WD"}</definedName>
    <definedName name="변경범위2" localSheetId="13" hidden="1">{#N/A,#N/A,FALSE,"단축1";#N/A,#N/A,FALSE,"단축2";#N/A,#N/A,FALSE,"단축3";#N/A,#N/A,FALSE,"장축";#N/A,#N/A,FALSE,"4WD"}</definedName>
    <definedName name="변경범위2" localSheetId="17" hidden="1">{#N/A,#N/A,FALSE,"단축1";#N/A,#N/A,FALSE,"단축2";#N/A,#N/A,FALSE,"단축3";#N/A,#N/A,FALSE,"장축";#N/A,#N/A,FALSE,"4WD"}</definedName>
    <definedName name="변경범위2" localSheetId="16" hidden="1">{#N/A,#N/A,FALSE,"단축1";#N/A,#N/A,FALSE,"단축2";#N/A,#N/A,FALSE,"단축3";#N/A,#N/A,FALSE,"장축";#N/A,#N/A,FALSE,"4WD"}</definedName>
    <definedName name="변경범위2" hidden="1">{#N/A,#N/A,FALSE,"단축1";#N/A,#N/A,FALSE,"단축2";#N/A,#N/A,FALSE,"단축3";#N/A,#N/A,FALSE,"장축";#N/A,#N/A,FALSE,"4WD"}</definedName>
    <definedName name="변경하기" localSheetId="15" hidden="1">#REF!</definedName>
    <definedName name="변경하기" localSheetId="11" hidden="1">#REF!</definedName>
    <definedName name="변경하기" localSheetId="14" hidden="1">#REF!</definedName>
    <definedName name="변경하기" localSheetId="18" hidden="1">#REF!</definedName>
    <definedName name="변경하기" localSheetId="19" hidden="1">#REF!</definedName>
    <definedName name="변경하기" localSheetId="20" hidden="1">#REF!</definedName>
    <definedName name="변경하기" localSheetId="21" hidden="1">#REF!</definedName>
    <definedName name="변경하기" localSheetId="22" hidden="1">#REF!</definedName>
    <definedName name="변경하기" localSheetId="23" hidden="1">#REF!</definedName>
    <definedName name="변경하기" localSheetId="24" hidden="1">#REF!</definedName>
    <definedName name="변경하기" localSheetId="13" hidden="1">#REF!</definedName>
    <definedName name="변경하기" localSheetId="17" hidden="1">#REF!</definedName>
    <definedName name="변경하기" localSheetId="16" hidden="1">#REF!</definedName>
    <definedName name="변경하기" hidden="1">#REF!</definedName>
    <definedName name="변계">#REF!</definedName>
    <definedName name="변노">#REF!</definedName>
    <definedName name="변수">#REF!</definedName>
    <definedName name="변재">#REF!</definedName>
    <definedName name="변파유닛" localSheetId="15" hidden="1">{#N/A,#N/A,FALSE,"3가";#N/A,#N/A,FALSE,"3나";#N/A,#N/A,FALSE,"3다"}</definedName>
    <definedName name="변파유닛" localSheetId="18" hidden="1">{#N/A,#N/A,FALSE,"3가";#N/A,#N/A,FALSE,"3나";#N/A,#N/A,FALSE,"3다"}</definedName>
    <definedName name="변파유닛" localSheetId="19" hidden="1">{#N/A,#N/A,FALSE,"3가";#N/A,#N/A,FALSE,"3나";#N/A,#N/A,FALSE,"3다"}</definedName>
    <definedName name="변파유닛" localSheetId="20" hidden="1">{#N/A,#N/A,FALSE,"3가";#N/A,#N/A,FALSE,"3나";#N/A,#N/A,FALSE,"3다"}</definedName>
    <definedName name="변파유닛" localSheetId="21" hidden="1">{#N/A,#N/A,FALSE,"3가";#N/A,#N/A,FALSE,"3나";#N/A,#N/A,FALSE,"3다"}</definedName>
    <definedName name="변파유닛" localSheetId="22" hidden="1">{#N/A,#N/A,FALSE,"3가";#N/A,#N/A,FALSE,"3나";#N/A,#N/A,FALSE,"3다"}</definedName>
    <definedName name="변파유닛" localSheetId="23" hidden="1">{#N/A,#N/A,FALSE,"3가";#N/A,#N/A,FALSE,"3나";#N/A,#N/A,FALSE,"3다"}</definedName>
    <definedName name="변파유닛" localSheetId="24" hidden="1">{#N/A,#N/A,FALSE,"3가";#N/A,#N/A,FALSE,"3나";#N/A,#N/A,FALSE,"3다"}</definedName>
    <definedName name="변파유닛" localSheetId="13" hidden="1">{#N/A,#N/A,FALSE,"3가";#N/A,#N/A,FALSE,"3나";#N/A,#N/A,FALSE,"3다"}</definedName>
    <definedName name="변파유닛" localSheetId="17" hidden="1">{#N/A,#N/A,FALSE,"3가";#N/A,#N/A,FALSE,"3나";#N/A,#N/A,FALSE,"3다"}</definedName>
    <definedName name="변파유닛" localSheetId="16" hidden="1">{#N/A,#N/A,FALSE,"3가";#N/A,#N/A,FALSE,"3나";#N/A,#N/A,FALSE,"3다"}</definedName>
    <definedName name="변파유닛" hidden="1">{#N/A,#N/A,FALSE,"3가";#N/A,#N/A,FALSE,"3나";#N/A,#N/A,FALSE,"3다"}</definedName>
    <definedName name="병가키">'[170]1월'!$I$2</definedName>
    <definedName name="병길" localSheetId="13">#REF!</definedName>
    <definedName name="병길">#REF!</definedName>
    <definedName name="보" localSheetId="13">#REF!</definedName>
    <definedName name="보">#REF!</definedName>
    <definedName name="보고1" localSheetId="15" hidden="1">{#N/A,#N/A,FALSE,"단축1";#N/A,#N/A,FALSE,"단축2";#N/A,#N/A,FALSE,"단축3";#N/A,#N/A,FALSE,"장축";#N/A,#N/A,FALSE,"4WD"}</definedName>
    <definedName name="보고1" localSheetId="18" hidden="1">{#N/A,#N/A,FALSE,"단축1";#N/A,#N/A,FALSE,"단축2";#N/A,#N/A,FALSE,"단축3";#N/A,#N/A,FALSE,"장축";#N/A,#N/A,FALSE,"4WD"}</definedName>
    <definedName name="보고1" localSheetId="19" hidden="1">{#N/A,#N/A,FALSE,"단축1";#N/A,#N/A,FALSE,"단축2";#N/A,#N/A,FALSE,"단축3";#N/A,#N/A,FALSE,"장축";#N/A,#N/A,FALSE,"4WD"}</definedName>
    <definedName name="보고1" localSheetId="20" hidden="1">{#N/A,#N/A,FALSE,"단축1";#N/A,#N/A,FALSE,"단축2";#N/A,#N/A,FALSE,"단축3";#N/A,#N/A,FALSE,"장축";#N/A,#N/A,FALSE,"4WD"}</definedName>
    <definedName name="보고1" localSheetId="21" hidden="1">{#N/A,#N/A,FALSE,"단축1";#N/A,#N/A,FALSE,"단축2";#N/A,#N/A,FALSE,"단축3";#N/A,#N/A,FALSE,"장축";#N/A,#N/A,FALSE,"4WD"}</definedName>
    <definedName name="보고1" localSheetId="22" hidden="1">{#N/A,#N/A,FALSE,"단축1";#N/A,#N/A,FALSE,"단축2";#N/A,#N/A,FALSE,"단축3";#N/A,#N/A,FALSE,"장축";#N/A,#N/A,FALSE,"4WD"}</definedName>
    <definedName name="보고1" localSheetId="23" hidden="1">{#N/A,#N/A,FALSE,"단축1";#N/A,#N/A,FALSE,"단축2";#N/A,#N/A,FALSE,"단축3";#N/A,#N/A,FALSE,"장축";#N/A,#N/A,FALSE,"4WD"}</definedName>
    <definedName name="보고1" localSheetId="24" hidden="1">{#N/A,#N/A,FALSE,"단축1";#N/A,#N/A,FALSE,"단축2";#N/A,#N/A,FALSE,"단축3";#N/A,#N/A,FALSE,"장축";#N/A,#N/A,FALSE,"4WD"}</definedName>
    <definedName name="보고1" localSheetId="13" hidden="1">{#N/A,#N/A,FALSE,"단축1";#N/A,#N/A,FALSE,"단축2";#N/A,#N/A,FALSE,"단축3";#N/A,#N/A,FALSE,"장축";#N/A,#N/A,FALSE,"4WD"}</definedName>
    <definedName name="보고1" localSheetId="17" hidden="1">{#N/A,#N/A,FALSE,"단축1";#N/A,#N/A,FALSE,"단축2";#N/A,#N/A,FALSE,"단축3";#N/A,#N/A,FALSE,"장축";#N/A,#N/A,FALSE,"4WD"}</definedName>
    <definedName name="보고1" localSheetId="16" hidden="1">{#N/A,#N/A,FALSE,"단축1";#N/A,#N/A,FALSE,"단축2";#N/A,#N/A,FALSE,"단축3";#N/A,#N/A,FALSE,"장축";#N/A,#N/A,FALSE,"4WD"}</definedName>
    <definedName name="보고1" hidden="1">{#N/A,#N/A,FALSE,"단축1";#N/A,#N/A,FALSE,"단축2";#N/A,#N/A,FALSE,"단축3";#N/A,#N/A,FALSE,"장축";#N/A,#N/A,FALSE,"4WD"}</definedName>
    <definedName name="보급과통보" localSheetId="15" hidden="1">{"'5국공정'!$A$1:$E$128"}</definedName>
    <definedName name="보급과통보" localSheetId="18" hidden="1">{"'5국공정'!$A$1:$E$128"}</definedName>
    <definedName name="보급과통보" localSheetId="19" hidden="1">{"'5국공정'!$A$1:$E$128"}</definedName>
    <definedName name="보급과통보" localSheetId="20" hidden="1">{"'5국공정'!$A$1:$E$128"}</definedName>
    <definedName name="보급과통보" localSheetId="21" hidden="1">{"'5국공정'!$A$1:$E$128"}</definedName>
    <definedName name="보급과통보" localSheetId="22" hidden="1">{"'5국공정'!$A$1:$E$128"}</definedName>
    <definedName name="보급과통보" localSheetId="23" hidden="1">{"'5국공정'!$A$1:$E$128"}</definedName>
    <definedName name="보급과통보" localSheetId="24" hidden="1">{"'5국공정'!$A$1:$E$128"}</definedName>
    <definedName name="보급과통보" localSheetId="13" hidden="1">{"'5국공정'!$A$1:$E$128"}</definedName>
    <definedName name="보급과통보" localSheetId="17" hidden="1">{"'5국공정'!$A$1:$E$128"}</definedName>
    <definedName name="보급과통보" localSheetId="16" hidden="1">{"'5국공정'!$A$1:$E$128"}</definedName>
    <definedName name="보급과통보" hidden="1">{"'5국공정'!$A$1:$E$128"}</definedName>
    <definedName name="보너스율" localSheetId="13">[227]bulk_data!$D$18:$D$44</definedName>
    <definedName name="보너스율">[228]bulk_data!$D$18:$D$44</definedName>
    <definedName name="보링" localSheetId="15" hidden="1">{#N/A,#N/A,FALSE,"포장2"}</definedName>
    <definedName name="보링" localSheetId="11" hidden="1">{#N/A,#N/A,FALSE,"포장2"}</definedName>
    <definedName name="보링" localSheetId="14" hidden="1">{#N/A,#N/A,FALSE,"포장2"}</definedName>
    <definedName name="보링" localSheetId="18" hidden="1">{#N/A,#N/A,FALSE,"포장2"}</definedName>
    <definedName name="보링" localSheetId="19" hidden="1">{#N/A,#N/A,FALSE,"포장2"}</definedName>
    <definedName name="보링" localSheetId="20" hidden="1">{#N/A,#N/A,FALSE,"포장2"}</definedName>
    <definedName name="보링" localSheetId="21" hidden="1">{#N/A,#N/A,FALSE,"포장2"}</definedName>
    <definedName name="보링" localSheetId="22" hidden="1">{#N/A,#N/A,FALSE,"포장2"}</definedName>
    <definedName name="보링" localSheetId="23" hidden="1">{#N/A,#N/A,FALSE,"포장2"}</definedName>
    <definedName name="보링" localSheetId="24" hidden="1">{#N/A,#N/A,FALSE,"포장2"}</definedName>
    <definedName name="보링" localSheetId="13" hidden="1">{#N/A,#N/A,FALSE,"포장2"}</definedName>
    <definedName name="보링" localSheetId="17" hidden="1">{#N/A,#N/A,FALSE,"포장2"}</definedName>
    <definedName name="보링" localSheetId="16" hidden="1">{#N/A,#N/A,FALSE,"포장2"}</definedName>
    <definedName name="보링" hidden="1">{#N/A,#N/A,FALSE,"포장2"}</definedName>
    <definedName name="보오링그라우팅"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온공" localSheetId="13">#REF!</definedName>
    <definedName name="보온공">#REF!</definedName>
    <definedName name="보장IMP" localSheetId="13">#REF!</definedName>
    <definedName name="보장IMP">#REF!</definedName>
    <definedName name="보조기층" localSheetId="13">#REF!</definedName>
    <definedName name="보조기층">#REF!</definedName>
    <definedName name="보중" localSheetId="15" hidden="1">{#N/A,#N/A,FALSE,"전력간선"}</definedName>
    <definedName name="보중" localSheetId="18" hidden="1">{#N/A,#N/A,FALSE,"전력간선"}</definedName>
    <definedName name="보중" localSheetId="19" hidden="1">{#N/A,#N/A,FALSE,"전력간선"}</definedName>
    <definedName name="보중" localSheetId="20" hidden="1">{#N/A,#N/A,FALSE,"전력간선"}</definedName>
    <definedName name="보중" localSheetId="21" hidden="1">{#N/A,#N/A,FALSE,"전력간선"}</definedName>
    <definedName name="보중" localSheetId="22" hidden="1">{#N/A,#N/A,FALSE,"전력간선"}</definedName>
    <definedName name="보중" localSheetId="23" hidden="1">{#N/A,#N/A,FALSE,"전력간선"}</definedName>
    <definedName name="보중" localSheetId="24" hidden="1">{#N/A,#N/A,FALSE,"전력간선"}</definedName>
    <definedName name="보중" localSheetId="13" hidden="1">{#N/A,#N/A,FALSE,"전력간선"}</definedName>
    <definedName name="보중" localSheetId="17" hidden="1">{#N/A,#N/A,FALSE,"전력간선"}</definedName>
    <definedName name="보중" localSheetId="16" hidden="1">{#N/A,#N/A,FALSE,"전력간선"}</definedName>
    <definedName name="보중" hidden="1">{#N/A,#N/A,FALSE,"전력간선"}</definedName>
    <definedName name="보통" localSheetId="13">#REF!</definedName>
    <definedName name="보통">#REF!</definedName>
    <definedName name="보통인부" localSheetId="13">#REF!</definedName>
    <definedName name="보통인부">#REF!</definedName>
    <definedName name="보통인부B10" localSheetId="13">#REF!</definedName>
    <definedName name="보통인부B10">#REF!</definedName>
    <definedName name="보통인부B4이하">#REF!</definedName>
    <definedName name="보통인부B5">#REF!</definedName>
    <definedName name="보통인부B6">#REF!</definedName>
    <definedName name="보통인부B8">#REF!</definedName>
    <definedName name="보통인부R10">#REF!</definedName>
    <definedName name="보통인부R12">#REF!</definedName>
    <definedName name="보통인부R15">#REF!</definedName>
    <definedName name="보통인부R4이하">#REF!</definedName>
    <definedName name="보통인부R5">#REF!</definedName>
    <definedName name="보통인부R6">#REF!</definedName>
    <definedName name="보통인부R7">#REF!</definedName>
    <definedName name="보통인부R8">#REF!</definedName>
    <definedName name="복사" localSheetId="15" hidden="1">{#N/A,#N/A,FALSE,"ALM-ASISC"}</definedName>
    <definedName name="복사" localSheetId="18" hidden="1">{#N/A,#N/A,FALSE,"ALM-ASISC"}</definedName>
    <definedName name="복사" localSheetId="19" hidden="1">{#N/A,#N/A,FALSE,"ALM-ASISC"}</definedName>
    <definedName name="복사" localSheetId="20" hidden="1">{#N/A,#N/A,FALSE,"ALM-ASISC"}</definedName>
    <definedName name="복사" localSheetId="21" hidden="1">{#N/A,#N/A,FALSE,"ALM-ASISC"}</definedName>
    <definedName name="복사" localSheetId="22" hidden="1">{#N/A,#N/A,FALSE,"ALM-ASISC"}</definedName>
    <definedName name="복사" localSheetId="23" hidden="1">{#N/A,#N/A,FALSE,"ALM-ASISC"}</definedName>
    <definedName name="복사" localSheetId="24" hidden="1">{#N/A,#N/A,FALSE,"ALM-ASISC"}</definedName>
    <definedName name="복사" localSheetId="13" hidden="1">{#N/A,#N/A,FALSE,"ALM-ASISC"}</definedName>
    <definedName name="복사" localSheetId="17" hidden="1">{#N/A,#N/A,FALSE,"ALM-ASISC"}</definedName>
    <definedName name="복사" localSheetId="16" hidden="1">{#N/A,#N/A,FALSE,"ALM-ASISC"}</definedName>
    <definedName name="복사" hidden="1">{#N/A,#N/A,FALSE,"ALM-ASISC"}</definedName>
    <definedName name="부가" localSheetId="13">#REF!</definedName>
    <definedName name="부가">#REF!</definedName>
    <definedName name="附加價値稅" localSheetId="13">#REF!</definedName>
    <definedName name="附加價値稅">#REF!</definedName>
    <definedName name="부가세" localSheetId="13">#REF!</definedName>
    <definedName name="부가세">#REF!</definedName>
    <definedName name="부대원가" localSheetId="15" hidden="1">{#N/A,#N/A,FALSE,"배수2"}</definedName>
    <definedName name="부대원가" localSheetId="11" hidden="1">{#N/A,#N/A,FALSE,"배수2"}</definedName>
    <definedName name="부대원가" localSheetId="14" hidden="1">{#N/A,#N/A,FALSE,"배수2"}</definedName>
    <definedName name="부대원가" localSheetId="18" hidden="1">{#N/A,#N/A,FALSE,"배수2"}</definedName>
    <definedName name="부대원가" localSheetId="19" hidden="1">{#N/A,#N/A,FALSE,"배수2"}</definedName>
    <definedName name="부대원가" localSheetId="20" hidden="1">{#N/A,#N/A,FALSE,"배수2"}</definedName>
    <definedName name="부대원가" localSheetId="21" hidden="1">{#N/A,#N/A,FALSE,"배수2"}</definedName>
    <definedName name="부대원가" localSheetId="22" hidden="1">{#N/A,#N/A,FALSE,"배수2"}</definedName>
    <definedName name="부대원가" localSheetId="23" hidden="1">{#N/A,#N/A,FALSE,"배수2"}</definedName>
    <definedName name="부대원가" localSheetId="24" hidden="1">{#N/A,#N/A,FALSE,"배수2"}</definedName>
    <definedName name="부대원가" localSheetId="13" hidden="1">{#N/A,#N/A,FALSE,"배수2"}</definedName>
    <definedName name="부대원가" localSheetId="17" hidden="1">{#N/A,#N/A,FALSE,"배수2"}</definedName>
    <definedName name="부대원가" localSheetId="16" hidden="1">{#N/A,#N/A,FALSE,"배수2"}</definedName>
    <definedName name="부대원가" hidden="1">{#N/A,#N/A,FALSE,"배수2"}</definedName>
    <definedName name="부산" localSheetId="15" hidden="1">{#N/A,#N/A,FALSE,"3가";#N/A,#N/A,FALSE,"3나";#N/A,#N/A,FALSE,"3다"}</definedName>
    <definedName name="부산" localSheetId="18" hidden="1">{#N/A,#N/A,FALSE,"3가";#N/A,#N/A,FALSE,"3나";#N/A,#N/A,FALSE,"3다"}</definedName>
    <definedName name="부산" localSheetId="19" hidden="1">{#N/A,#N/A,FALSE,"3가";#N/A,#N/A,FALSE,"3나";#N/A,#N/A,FALSE,"3다"}</definedName>
    <definedName name="부산" localSheetId="20" hidden="1">{#N/A,#N/A,FALSE,"3가";#N/A,#N/A,FALSE,"3나";#N/A,#N/A,FALSE,"3다"}</definedName>
    <definedName name="부산" localSheetId="21" hidden="1">{#N/A,#N/A,FALSE,"3가";#N/A,#N/A,FALSE,"3나";#N/A,#N/A,FALSE,"3다"}</definedName>
    <definedName name="부산" localSheetId="22" hidden="1">{#N/A,#N/A,FALSE,"3가";#N/A,#N/A,FALSE,"3나";#N/A,#N/A,FALSE,"3다"}</definedName>
    <definedName name="부산" localSheetId="23" hidden="1">{#N/A,#N/A,FALSE,"3가";#N/A,#N/A,FALSE,"3나";#N/A,#N/A,FALSE,"3다"}</definedName>
    <definedName name="부산" localSheetId="24" hidden="1">{#N/A,#N/A,FALSE,"3가";#N/A,#N/A,FALSE,"3나";#N/A,#N/A,FALSE,"3다"}</definedName>
    <definedName name="부산" localSheetId="13" hidden="1">{#N/A,#N/A,FALSE,"3가";#N/A,#N/A,FALSE,"3나";#N/A,#N/A,FALSE,"3다"}</definedName>
    <definedName name="부산" localSheetId="17" hidden="1">{#N/A,#N/A,FALSE,"3가";#N/A,#N/A,FALSE,"3나";#N/A,#N/A,FALSE,"3다"}</definedName>
    <definedName name="부산" localSheetId="16" hidden="1">{#N/A,#N/A,FALSE,"3가";#N/A,#N/A,FALSE,"3나";#N/A,#N/A,FALSE,"3다"}</definedName>
    <definedName name="부산" hidden="1">{#N/A,#N/A,FALSE,"3가";#N/A,#N/A,FALSE,"3나";#N/A,#N/A,FALSE,"3다"}</definedName>
    <definedName name="부산hw" localSheetId="13">[59]실행내역!#REF!</definedName>
    <definedName name="부산hw">[60]실행내역!#REF!</definedName>
    <definedName name="부산주경기장"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서" localSheetId="13">#REF!</definedName>
    <definedName name="부서">#REF!</definedName>
    <definedName name="부손익" localSheetId="15" hidden="1">{#N/A,#N/A,FALSE,"현장 NCR 분석";#N/A,#N/A,FALSE,"현장품질감사";#N/A,#N/A,FALSE,"현장품질감사"}</definedName>
    <definedName name="부손익" localSheetId="11" hidden="1">{#N/A,#N/A,FALSE,"현장 NCR 분석";#N/A,#N/A,FALSE,"현장품질감사";#N/A,#N/A,FALSE,"현장품질감사"}</definedName>
    <definedName name="부손익" localSheetId="14" hidden="1">{#N/A,#N/A,FALSE,"현장 NCR 분석";#N/A,#N/A,FALSE,"현장품질감사";#N/A,#N/A,FALSE,"현장품질감사"}</definedName>
    <definedName name="부손익" localSheetId="18" hidden="1">{#N/A,#N/A,FALSE,"현장 NCR 분석";#N/A,#N/A,FALSE,"현장품질감사";#N/A,#N/A,FALSE,"현장품질감사"}</definedName>
    <definedName name="부손익" localSheetId="19" hidden="1">{#N/A,#N/A,FALSE,"현장 NCR 분석";#N/A,#N/A,FALSE,"현장품질감사";#N/A,#N/A,FALSE,"현장품질감사"}</definedName>
    <definedName name="부손익" localSheetId="20" hidden="1">{#N/A,#N/A,FALSE,"현장 NCR 분석";#N/A,#N/A,FALSE,"현장품질감사";#N/A,#N/A,FALSE,"현장품질감사"}</definedName>
    <definedName name="부손익" localSheetId="21" hidden="1">{#N/A,#N/A,FALSE,"현장 NCR 분석";#N/A,#N/A,FALSE,"현장품질감사";#N/A,#N/A,FALSE,"현장품질감사"}</definedName>
    <definedName name="부손익" localSheetId="22" hidden="1">{#N/A,#N/A,FALSE,"현장 NCR 분석";#N/A,#N/A,FALSE,"현장품질감사";#N/A,#N/A,FALSE,"현장품질감사"}</definedName>
    <definedName name="부손익" localSheetId="23" hidden="1">{#N/A,#N/A,FALSE,"현장 NCR 분석";#N/A,#N/A,FALSE,"현장품질감사";#N/A,#N/A,FALSE,"현장품질감사"}</definedName>
    <definedName name="부손익" localSheetId="24" hidden="1">{#N/A,#N/A,FALSE,"현장 NCR 분석";#N/A,#N/A,FALSE,"현장품질감사";#N/A,#N/A,FALSE,"현장품질감사"}</definedName>
    <definedName name="부손익" localSheetId="13" hidden="1">{#N/A,#N/A,FALSE,"현장 NCR 분석";#N/A,#N/A,FALSE,"현장품질감사";#N/A,#N/A,FALSE,"현장품질감사"}</definedName>
    <definedName name="부손익" localSheetId="17" hidden="1">{#N/A,#N/A,FALSE,"현장 NCR 분석";#N/A,#N/A,FALSE,"현장품질감사";#N/A,#N/A,FALSE,"현장품질감사"}</definedName>
    <definedName name="부손익" localSheetId="16" hidden="1">{#N/A,#N/A,FALSE,"현장 NCR 분석";#N/A,#N/A,FALSE,"현장품질감사";#N/A,#N/A,FALSE,"현장품질감사"}</definedName>
    <definedName name="부손익" hidden="1">{#N/A,#N/A,FALSE,"현장 NCR 분석";#N/A,#N/A,FALSE,"현장품질감사";#N/A,#N/A,FALSE,"현장품질감사"}</definedName>
    <definedName name="부스" localSheetId="13">#REF!</definedName>
    <definedName name="부스">#REF!</definedName>
    <definedName name="부채" localSheetId="13">#REF!</definedName>
    <definedName name="부채">#REF!</definedName>
    <definedName name="분" localSheetId="15" hidden="1">{#N/A,#N/A,FALSE,"단축1";#N/A,#N/A,FALSE,"단축2";#N/A,#N/A,FALSE,"단축3";#N/A,#N/A,FALSE,"장축";#N/A,#N/A,FALSE,"4WD"}</definedName>
    <definedName name="분" localSheetId="18" hidden="1">{#N/A,#N/A,FALSE,"단축1";#N/A,#N/A,FALSE,"단축2";#N/A,#N/A,FALSE,"단축3";#N/A,#N/A,FALSE,"장축";#N/A,#N/A,FALSE,"4WD"}</definedName>
    <definedName name="분" localSheetId="19" hidden="1">{#N/A,#N/A,FALSE,"단축1";#N/A,#N/A,FALSE,"단축2";#N/A,#N/A,FALSE,"단축3";#N/A,#N/A,FALSE,"장축";#N/A,#N/A,FALSE,"4WD"}</definedName>
    <definedName name="분" localSheetId="20" hidden="1">{#N/A,#N/A,FALSE,"단축1";#N/A,#N/A,FALSE,"단축2";#N/A,#N/A,FALSE,"단축3";#N/A,#N/A,FALSE,"장축";#N/A,#N/A,FALSE,"4WD"}</definedName>
    <definedName name="분" localSheetId="21" hidden="1">{#N/A,#N/A,FALSE,"단축1";#N/A,#N/A,FALSE,"단축2";#N/A,#N/A,FALSE,"단축3";#N/A,#N/A,FALSE,"장축";#N/A,#N/A,FALSE,"4WD"}</definedName>
    <definedName name="분" localSheetId="22" hidden="1">{#N/A,#N/A,FALSE,"단축1";#N/A,#N/A,FALSE,"단축2";#N/A,#N/A,FALSE,"단축3";#N/A,#N/A,FALSE,"장축";#N/A,#N/A,FALSE,"4WD"}</definedName>
    <definedName name="분" localSheetId="23" hidden="1">{#N/A,#N/A,FALSE,"단축1";#N/A,#N/A,FALSE,"단축2";#N/A,#N/A,FALSE,"단축3";#N/A,#N/A,FALSE,"장축";#N/A,#N/A,FALSE,"4WD"}</definedName>
    <definedName name="분" localSheetId="24" hidden="1">{#N/A,#N/A,FALSE,"단축1";#N/A,#N/A,FALSE,"단축2";#N/A,#N/A,FALSE,"단축3";#N/A,#N/A,FALSE,"장축";#N/A,#N/A,FALSE,"4WD"}</definedName>
    <definedName name="분" localSheetId="13" hidden="1">{#N/A,#N/A,FALSE,"단축1";#N/A,#N/A,FALSE,"단축2";#N/A,#N/A,FALSE,"단축3";#N/A,#N/A,FALSE,"장축";#N/A,#N/A,FALSE,"4WD"}</definedName>
    <definedName name="분" localSheetId="17" hidden="1">{#N/A,#N/A,FALSE,"단축1";#N/A,#N/A,FALSE,"단축2";#N/A,#N/A,FALSE,"단축3";#N/A,#N/A,FALSE,"장축";#N/A,#N/A,FALSE,"4WD"}</definedName>
    <definedName name="분" localSheetId="16" hidden="1">{#N/A,#N/A,FALSE,"단축1";#N/A,#N/A,FALSE,"단축2";#N/A,#N/A,FALSE,"단축3";#N/A,#N/A,FALSE,"장축";#N/A,#N/A,FALSE,"4WD"}</definedName>
    <definedName name="분" hidden="1">{#N/A,#N/A,FALSE,"단축1";#N/A,#N/A,FALSE,"단축2";#N/A,#N/A,FALSE,"단축3";#N/A,#N/A,FALSE,"장축";#N/A,#N/A,FALSE,"4WD"}</definedName>
    <definedName name="분고" localSheetId="13">#REF!</definedName>
    <definedName name="분고">#REF!</definedName>
    <definedName name="분기별" localSheetId="15" hidden="1">{#N/A,#N/A,TRUE,"Y생산";#N/A,#N/A,TRUE,"Y판매";#N/A,#N/A,TRUE,"Y총물량";#N/A,#N/A,TRUE,"Y능력";#N/A,#N/A,TRUE,"YKD"}</definedName>
    <definedName name="분기별" localSheetId="18" hidden="1">{#N/A,#N/A,TRUE,"Y생산";#N/A,#N/A,TRUE,"Y판매";#N/A,#N/A,TRUE,"Y총물량";#N/A,#N/A,TRUE,"Y능력";#N/A,#N/A,TRUE,"YKD"}</definedName>
    <definedName name="분기별" localSheetId="19" hidden="1">{#N/A,#N/A,TRUE,"Y생산";#N/A,#N/A,TRUE,"Y판매";#N/A,#N/A,TRUE,"Y총물량";#N/A,#N/A,TRUE,"Y능력";#N/A,#N/A,TRUE,"YKD"}</definedName>
    <definedName name="분기별" localSheetId="20" hidden="1">{#N/A,#N/A,TRUE,"Y생산";#N/A,#N/A,TRUE,"Y판매";#N/A,#N/A,TRUE,"Y총물량";#N/A,#N/A,TRUE,"Y능력";#N/A,#N/A,TRUE,"YKD"}</definedName>
    <definedName name="분기별" localSheetId="21" hidden="1">{#N/A,#N/A,TRUE,"Y생산";#N/A,#N/A,TRUE,"Y판매";#N/A,#N/A,TRUE,"Y총물량";#N/A,#N/A,TRUE,"Y능력";#N/A,#N/A,TRUE,"YKD"}</definedName>
    <definedName name="분기별" localSheetId="22" hidden="1">{#N/A,#N/A,TRUE,"Y생산";#N/A,#N/A,TRUE,"Y판매";#N/A,#N/A,TRUE,"Y총물량";#N/A,#N/A,TRUE,"Y능력";#N/A,#N/A,TRUE,"YKD"}</definedName>
    <definedName name="분기별" localSheetId="23" hidden="1">{#N/A,#N/A,TRUE,"Y생산";#N/A,#N/A,TRUE,"Y판매";#N/A,#N/A,TRUE,"Y총물량";#N/A,#N/A,TRUE,"Y능력";#N/A,#N/A,TRUE,"YKD"}</definedName>
    <definedName name="분기별" localSheetId="24" hidden="1">{#N/A,#N/A,TRUE,"Y생산";#N/A,#N/A,TRUE,"Y판매";#N/A,#N/A,TRUE,"Y총물량";#N/A,#N/A,TRUE,"Y능력";#N/A,#N/A,TRUE,"YKD"}</definedName>
    <definedName name="분기별" localSheetId="13" hidden="1">{#N/A,#N/A,TRUE,"Y생산";#N/A,#N/A,TRUE,"Y판매";#N/A,#N/A,TRUE,"Y총물량";#N/A,#N/A,TRUE,"Y능력";#N/A,#N/A,TRUE,"YKD"}</definedName>
    <definedName name="분기별" localSheetId="17" hidden="1">{#N/A,#N/A,TRUE,"Y생산";#N/A,#N/A,TRUE,"Y판매";#N/A,#N/A,TRUE,"Y총물량";#N/A,#N/A,TRUE,"Y능력";#N/A,#N/A,TRUE,"YKD"}</definedName>
    <definedName name="분기별" localSheetId="16" hidden="1">{#N/A,#N/A,TRUE,"Y생산";#N/A,#N/A,TRUE,"Y판매";#N/A,#N/A,TRUE,"Y총물량";#N/A,#N/A,TRUE,"Y능력";#N/A,#N/A,TRUE,"YKD"}</definedName>
    <definedName name="분기별" hidden="1">{#N/A,#N/A,TRUE,"Y생산";#N/A,#N/A,TRUE,"Y판매";#N/A,#N/A,TRUE,"Y총물량";#N/A,#N/A,TRUE,"Y능력";#N/A,#N/A,TRUE,"YKD"}</definedName>
    <definedName name="분당협조" localSheetId="15" hidden="1">{#N/A,#N/A,FALSE,"이태원철근"}</definedName>
    <definedName name="분당협조" localSheetId="18" hidden="1">{#N/A,#N/A,FALSE,"이태원철근"}</definedName>
    <definedName name="분당협조" localSheetId="19" hidden="1">{#N/A,#N/A,FALSE,"이태원철근"}</definedName>
    <definedName name="분당협조" localSheetId="20" hidden="1">{#N/A,#N/A,FALSE,"이태원철근"}</definedName>
    <definedName name="분당협조" localSheetId="21" hidden="1">{#N/A,#N/A,FALSE,"이태원철근"}</definedName>
    <definedName name="분당협조" localSheetId="22" hidden="1">{#N/A,#N/A,FALSE,"이태원철근"}</definedName>
    <definedName name="분당협조" localSheetId="23" hidden="1">{#N/A,#N/A,FALSE,"이태원철근"}</definedName>
    <definedName name="분당협조" localSheetId="24" hidden="1">{#N/A,#N/A,FALSE,"이태원철근"}</definedName>
    <definedName name="분당협조" localSheetId="13" hidden="1">{#N/A,#N/A,FALSE,"이태원철근"}</definedName>
    <definedName name="분당협조" localSheetId="17" hidden="1">{#N/A,#N/A,FALSE,"이태원철근"}</definedName>
    <definedName name="분당협조" localSheetId="16" hidden="1">{#N/A,#N/A,FALSE,"이태원철근"}</definedName>
    <definedName name="분당협조" hidden="1">{#N/A,#N/A,FALSE,"이태원철근"}</definedName>
    <definedName name="분둘레" localSheetId="13">#REF!</definedName>
    <definedName name="분둘레">#REF!</definedName>
    <definedName name="분반경" localSheetId="13">#REF!</definedName>
    <definedName name="분반경">#REF!</definedName>
    <definedName name="분상부체적" localSheetId="13">#REF!</definedName>
    <definedName name="분상부체적">#REF!</definedName>
    <definedName name="분석변경" localSheetId="15" hidden="1">{#N/A,#N/A,FALSE,"변경관리예산";#N/A,#N/A,FALSE,"변경장비예산";#N/A,#N/A,FALSE,"변경준설예산";#N/A,#N/A,FALSE,"변경철구예산"}</definedName>
    <definedName name="분석변경" localSheetId="11" hidden="1">{#N/A,#N/A,FALSE,"변경관리예산";#N/A,#N/A,FALSE,"변경장비예산";#N/A,#N/A,FALSE,"변경준설예산";#N/A,#N/A,FALSE,"변경철구예산"}</definedName>
    <definedName name="분석변경" localSheetId="14" hidden="1">{#N/A,#N/A,FALSE,"변경관리예산";#N/A,#N/A,FALSE,"변경장비예산";#N/A,#N/A,FALSE,"변경준설예산";#N/A,#N/A,FALSE,"변경철구예산"}</definedName>
    <definedName name="분석변경" localSheetId="18" hidden="1">{#N/A,#N/A,FALSE,"변경관리예산";#N/A,#N/A,FALSE,"변경장비예산";#N/A,#N/A,FALSE,"변경준설예산";#N/A,#N/A,FALSE,"변경철구예산"}</definedName>
    <definedName name="분석변경" localSheetId="19" hidden="1">{#N/A,#N/A,FALSE,"변경관리예산";#N/A,#N/A,FALSE,"변경장비예산";#N/A,#N/A,FALSE,"변경준설예산";#N/A,#N/A,FALSE,"변경철구예산"}</definedName>
    <definedName name="분석변경" localSheetId="20" hidden="1">{#N/A,#N/A,FALSE,"변경관리예산";#N/A,#N/A,FALSE,"변경장비예산";#N/A,#N/A,FALSE,"변경준설예산";#N/A,#N/A,FALSE,"변경철구예산"}</definedName>
    <definedName name="분석변경" localSheetId="21" hidden="1">{#N/A,#N/A,FALSE,"변경관리예산";#N/A,#N/A,FALSE,"변경장비예산";#N/A,#N/A,FALSE,"변경준설예산";#N/A,#N/A,FALSE,"변경철구예산"}</definedName>
    <definedName name="분석변경" localSheetId="22" hidden="1">{#N/A,#N/A,FALSE,"변경관리예산";#N/A,#N/A,FALSE,"변경장비예산";#N/A,#N/A,FALSE,"변경준설예산";#N/A,#N/A,FALSE,"변경철구예산"}</definedName>
    <definedName name="분석변경" localSheetId="23" hidden="1">{#N/A,#N/A,FALSE,"변경관리예산";#N/A,#N/A,FALSE,"변경장비예산";#N/A,#N/A,FALSE,"변경준설예산";#N/A,#N/A,FALSE,"변경철구예산"}</definedName>
    <definedName name="분석변경" localSheetId="24" hidden="1">{#N/A,#N/A,FALSE,"변경관리예산";#N/A,#N/A,FALSE,"변경장비예산";#N/A,#N/A,FALSE,"변경준설예산";#N/A,#N/A,FALSE,"변경철구예산"}</definedName>
    <definedName name="분석변경" localSheetId="13" hidden="1">{#N/A,#N/A,FALSE,"변경관리예산";#N/A,#N/A,FALSE,"변경장비예산";#N/A,#N/A,FALSE,"변경준설예산";#N/A,#N/A,FALSE,"변경철구예산"}</definedName>
    <definedName name="분석변경" localSheetId="17" hidden="1">{#N/A,#N/A,FALSE,"변경관리예산";#N/A,#N/A,FALSE,"변경장비예산";#N/A,#N/A,FALSE,"변경준설예산";#N/A,#N/A,FALSE,"변경철구예산"}</definedName>
    <definedName name="분석변경" localSheetId="16" hidden="1">{#N/A,#N/A,FALSE,"변경관리예산";#N/A,#N/A,FALSE,"변경장비예산";#N/A,#N/A,FALSE,"변경준설예산";#N/A,#N/A,FALSE,"변경철구예산"}</definedName>
    <definedName name="분석변경" hidden="1">{#N/A,#N/A,FALSE,"변경관리예산";#N/A,#N/A,FALSE,"변경장비예산";#N/A,#N/A,FALSE,"변경준설예산";#N/A,#N/A,FALSE,"변경철구예산"}</definedName>
    <definedName name="분소">#N/A</definedName>
    <definedName name="분소시슼템">#N/A</definedName>
    <definedName name="분야"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전반제조총괄표" localSheetId="15" hidden="1">{"'건축내역'!$A$1:$L$413"}</definedName>
    <definedName name="분전반제조총괄표" localSheetId="11" hidden="1">{"'건축내역'!$A$1:$L$413"}</definedName>
    <definedName name="분전반제조총괄표" localSheetId="14" hidden="1">{"'건축내역'!$A$1:$L$413"}</definedName>
    <definedName name="분전반제조총괄표" localSheetId="18" hidden="1">{"'건축내역'!$A$1:$L$413"}</definedName>
    <definedName name="분전반제조총괄표" localSheetId="19" hidden="1">{"'건축내역'!$A$1:$L$413"}</definedName>
    <definedName name="분전반제조총괄표" localSheetId="20" hidden="1">{"'건축내역'!$A$1:$L$413"}</definedName>
    <definedName name="분전반제조총괄표" localSheetId="21" hidden="1">{"'건축내역'!$A$1:$L$413"}</definedName>
    <definedName name="분전반제조총괄표" localSheetId="22" hidden="1">{"'건축내역'!$A$1:$L$413"}</definedName>
    <definedName name="분전반제조총괄표" localSheetId="23" hidden="1">{"'건축내역'!$A$1:$L$413"}</definedName>
    <definedName name="분전반제조총괄표" localSheetId="24" hidden="1">{"'건축내역'!$A$1:$L$413"}</definedName>
    <definedName name="분전반제조총괄표" localSheetId="13" hidden="1">{"'건축내역'!$A$1:$L$413"}</definedName>
    <definedName name="분전반제조총괄표" localSheetId="17" hidden="1">{"'건축내역'!$A$1:$L$413"}</definedName>
    <definedName name="분전반제조총괄표" localSheetId="16" hidden="1">{"'건축내역'!$A$1:$L$413"}</definedName>
    <definedName name="분전반제조총괄표" hidden="1">{"'건축내역'!$A$1:$L$413"}</definedName>
    <definedName name="분종둘레">#REF!</definedName>
    <definedName name="분중량">#REF!</definedName>
    <definedName name="분체적">#REF!</definedName>
    <definedName name="분표면적">#REF!</definedName>
    <definedName name="브랜딩">#REF!</definedName>
    <definedName name="브랜딩보드">#REF!</definedName>
    <definedName name="브랜딩샷">#REF!</definedName>
    <definedName name="브랜딩스테이션">#REF!</definedName>
    <definedName name="비계공">#REF!</definedName>
    <definedName name="비과세" localSheetId="11" hidden="1">#REF!</definedName>
    <definedName name="비과세" hidden="1">#REF!</definedName>
    <definedName name="비교">#REF!</definedName>
    <definedName name="비교2">#N/A</definedName>
    <definedName name="비교표1" localSheetId="13">[229]기본일위!$A:$IV</definedName>
    <definedName name="비교표1">[230]기본일위!$1:$1048576</definedName>
    <definedName name="비교표2" localSheetId="13">[231]기본일위!$A:$IV</definedName>
    <definedName name="비교표2">[232]기본일위!$1:$1048576</definedName>
    <definedName name="비디오뷰" localSheetId="13">#REF!</definedName>
    <definedName name="비디오뷰">#REF!</definedName>
    <definedName name="비목1" localSheetId="13">#REF!</definedName>
    <definedName name="비목1">#REF!</definedName>
    <definedName name="비목2" localSheetId="13">#REF!</definedName>
    <definedName name="비목2">#REF!</definedName>
    <definedName name="비목3">#REF!</definedName>
    <definedName name="비목4">#REF!</definedName>
    <definedName name="비목출력">#REF!</definedName>
    <definedName name="비수기">#REF!</definedName>
    <definedName name="비콘" localSheetId="15" hidden="1">{#N/A,#N/A,FALSE,"전력간선"}</definedName>
    <definedName name="비콘" localSheetId="18" hidden="1">{#N/A,#N/A,FALSE,"전력간선"}</definedName>
    <definedName name="비콘" localSheetId="19" hidden="1">{#N/A,#N/A,FALSE,"전력간선"}</definedName>
    <definedName name="비콘" localSheetId="20" hidden="1">{#N/A,#N/A,FALSE,"전력간선"}</definedName>
    <definedName name="비콘" localSheetId="21" hidden="1">{#N/A,#N/A,FALSE,"전력간선"}</definedName>
    <definedName name="비콘" localSheetId="22" hidden="1">{#N/A,#N/A,FALSE,"전력간선"}</definedName>
    <definedName name="비콘" localSheetId="23" hidden="1">{#N/A,#N/A,FALSE,"전력간선"}</definedName>
    <definedName name="비콘" localSheetId="24" hidden="1">{#N/A,#N/A,FALSE,"전력간선"}</definedName>
    <definedName name="비콘" localSheetId="13" hidden="1">{#N/A,#N/A,FALSE,"전력간선"}</definedName>
    <definedName name="비콘" localSheetId="17" hidden="1">{#N/A,#N/A,FALSE,"전력간선"}</definedName>
    <definedName name="비콘" localSheetId="16" hidden="1">{#N/A,#N/A,FALSE,"전력간선"}</definedName>
    <definedName name="비콘" hidden="1">{#N/A,#N/A,FALSE,"전력간선"}</definedName>
    <definedName name="뿌리돌림보통이눕" localSheetId="13">#REF!</definedName>
    <definedName name="뿌리돌림보통이눕">#REF!</definedName>
    <definedName name="뿌리돌림보통인부" localSheetId="13">#REF!</definedName>
    <definedName name="뿌리돌림보통인부">#REF!</definedName>
    <definedName name="뿌리돌림조경공" localSheetId="13">#REF!</definedName>
    <definedName name="뿌리돌림조경공">#REF!</definedName>
    <definedName name="ㅄ"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15" hidden="1">{#N/A,#N/A,TRUE,"토적및재료집계";#N/A,#N/A,TRUE,"토적및재료집계";#N/A,#N/A,TRUE,"단위량"}</definedName>
    <definedName name="ㅅ" localSheetId="11" hidden="1">{#N/A,#N/A,TRUE,"토적및재료집계";#N/A,#N/A,TRUE,"토적및재료집계";#N/A,#N/A,TRUE,"단위량"}</definedName>
    <definedName name="ㅅ" localSheetId="14" hidden="1">{#N/A,#N/A,TRUE,"토적및재료집계";#N/A,#N/A,TRUE,"토적및재료집계";#N/A,#N/A,TRUE,"단위량"}</definedName>
    <definedName name="ㅅ" localSheetId="18" hidden="1">{#N/A,#N/A,TRUE,"토적및재료집계";#N/A,#N/A,TRUE,"토적및재료집계";#N/A,#N/A,TRUE,"단위량"}</definedName>
    <definedName name="ㅅ" localSheetId="19" hidden="1">{#N/A,#N/A,TRUE,"토적및재료집계";#N/A,#N/A,TRUE,"토적및재료집계";#N/A,#N/A,TRUE,"단위량"}</definedName>
    <definedName name="ㅅ" localSheetId="20" hidden="1">{#N/A,#N/A,TRUE,"토적및재료집계";#N/A,#N/A,TRUE,"토적및재료집계";#N/A,#N/A,TRUE,"단위량"}</definedName>
    <definedName name="ㅅ" localSheetId="21" hidden="1">{#N/A,#N/A,TRUE,"토적및재료집계";#N/A,#N/A,TRUE,"토적및재료집계";#N/A,#N/A,TRUE,"단위량"}</definedName>
    <definedName name="ㅅ" localSheetId="22" hidden="1">{#N/A,#N/A,TRUE,"토적및재료집계";#N/A,#N/A,TRUE,"토적및재료집계";#N/A,#N/A,TRUE,"단위량"}</definedName>
    <definedName name="ㅅ" localSheetId="23" hidden="1">{#N/A,#N/A,TRUE,"토적및재료집계";#N/A,#N/A,TRUE,"토적및재료집계";#N/A,#N/A,TRUE,"단위량"}</definedName>
    <definedName name="ㅅ" localSheetId="24" hidden="1">{#N/A,#N/A,TRUE,"토적및재료집계";#N/A,#N/A,TRUE,"토적및재료집계";#N/A,#N/A,TRUE,"단위량"}</definedName>
    <definedName name="ㅅ" localSheetId="13" hidden="1">{#N/A,#N/A,TRUE,"토적및재료집계";#N/A,#N/A,TRUE,"토적및재료집계";#N/A,#N/A,TRUE,"단위량"}</definedName>
    <definedName name="ㅅ" localSheetId="17" hidden="1">{#N/A,#N/A,TRUE,"토적및재료집계";#N/A,#N/A,TRUE,"토적및재료집계";#N/A,#N/A,TRUE,"단위량"}</definedName>
    <definedName name="ㅅ" localSheetId="16" hidden="1">{#N/A,#N/A,TRUE,"토적및재료집계";#N/A,#N/A,TRUE,"토적및재료집계";#N/A,#N/A,TRUE,"단위량"}</definedName>
    <definedName name="ㅅ" hidden="1">{#N/A,#N/A,TRUE,"토적및재료집계";#N/A,#N/A,TRUE,"토적및재료집계";#N/A,#N/A,TRUE,"단위량"}</definedName>
    <definedName name="ㅅ54ㅛㄳ" localSheetId="15" hidden="1">#REF!</definedName>
    <definedName name="ㅅ54ㅛㄳ" localSheetId="11" hidden="1">#REF!</definedName>
    <definedName name="ㅅ54ㅛㄳ" localSheetId="14" hidden="1">#REF!</definedName>
    <definedName name="ㅅ54ㅛㄳ" localSheetId="18" hidden="1">#REF!</definedName>
    <definedName name="ㅅ54ㅛㄳ" localSheetId="19" hidden="1">#REF!</definedName>
    <definedName name="ㅅ54ㅛㄳ" localSheetId="20" hidden="1">#REF!</definedName>
    <definedName name="ㅅ54ㅛㄳ" localSheetId="21" hidden="1">#REF!</definedName>
    <definedName name="ㅅ54ㅛㄳ" localSheetId="22" hidden="1">#REF!</definedName>
    <definedName name="ㅅ54ㅛㄳ" localSheetId="23" hidden="1">#REF!</definedName>
    <definedName name="ㅅ54ㅛㄳ" localSheetId="24" hidden="1">#REF!</definedName>
    <definedName name="ㅅ54ㅛㄳ" localSheetId="13" hidden="1">#REF!</definedName>
    <definedName name="ㅅ54ㅛㄳ" localSheetId="17" hidden="1">#REF!</definedName>
    <definedName name="ㅅ54ㅛㄳ" localSheetId="16" hidden="1">#REF!</definedName>
    <definedName name="ㅅ54ㅛㄳ" hidden="1">#REF!</definedName>
    <definedName name="ㅅㄱ" localSheetId="15" hidden="1">{"'5국공정'!$A$1:$E$128"}</definedName>
    <definedName name="ㅅㄱ" localSheetId="18" hidden="1">{"'5국공정'!$A$1:$E$128"}</definedName>
    <definedName name="ㅅㄱ" localSheetId="19" hidden="1">{"'5국공정'!$A$1:$E$128"}</definedName>
    <definedName name="ㅅㄱ" localSheetId="20" hidden="1">{"'5국공정'!$A$1:$E$128"}</definedName>
    <definedName name="ㅅㄱ" localSheetId="21" hidden="1">{"'5국공정'!$A$1:$E$128"}</definedName>
    <definedName name="ㅅㄱ" localSheetId="22" hidden="1">{"'5국공정'!$A$1:$E$128"}</definedName>
    <definedName name="ㅅㄱ" localSheetId="23" hidden="1">{"'5국공정'!$A$1:$E$128"}</definedName>
    <definedName name="ㅅㄱ" localSheetId="24" hidden="1">{"'5국공정'!$A$1:$E$128"}</definedName>
    <definedName name="ㅅㄱ" localSheetId="13" hidden="1">{"'5국공정'!$A$1:$E$128"}</definedName>
    <definedName name="ㅅㄱ" localSheetId="17" hidden="1">{"'5국공정'!$A$1:$E$128"}</definedName>
    <definedName name="ㅅㄱ" localSheetId="16" hidden="1">{"'5국공정'!$A$1:$E$128"}</definedName>
    <definedName name="ㅅㄱ" hidden="1">{"'5국공정'!$A$1:$E$128"}</definedName>
    <definedName name="ㅅㄱㅈ" localSheetId="11" hidden="1">#REF!</definedName>
    <definedName name="ㅅㄱㅈ" hidden="1">#REF!</definedName>
    <definedName name="ㅅ곣ㅈ궈ㅕ" localSheetId="11" hidden="1">#REF!</definedName>
    <definedName name="ㅅ곣ㅈ궈ㅕ" hidden="1">#REF!</definedName>
    <definedName name="ㅅㄳㅅ">#REF!</definedName>
    <definedName name="ㅅㅅ" localSheetId="11" hidden="1">#REF!</definedName>
    <definedName name="ㅅㅅ" hidden="1">#REF!</definedName>
    <definedName name="ㅅㅅㅅ" localSheetId="15" hidden="1">{#N/A,#N/A,FALSE,"P.C.B"}</definedName>
    <definedName name="ㅅㅅㅅ" localSheetId="11" hidden="1">{#N/A,#N/A,FALSE,"P.C.B"}</definedName>
    <definedName name="ㅅㅅㅅ" localSheetId="14" hidden="1">{#N/A,#N/A,FALSE,"P.C.B"}</definedName>
    <definedName name="ㅅㅅㅅ" localSheetId="18" hidden="1">{#N/A,#N/A,FALSE,"P.C.B"}</definedName>
    <definedName name="ㅅㅅㅅ" localSheetId="19" hidden="1">{#N/A,#N/A,FALSE,"P.C.B"}</definedName>
    <definedName name="ㅅㅅㅅ" localSheetId="20" hidden="1">{#N/A,#N/A,FALSE,"P.C.B"}</definedName>
    <definedName name="ㅅㅅㅅ" localSheetId="21" hidden="1">{#N/A,#N/A,FALSE,"P.C.B"}</definedName>
    <definedName name="ㅅㅅㅅ" localSheetId="22" hidden="1">{#N/A,#N/A,FALSE,"P.C.B"}</definedName>
    <definedName name="ㅅㅅㅅ" localSheetId="23" hidden="1">{#N/A,#N/A,FALSE,"P.C.B"}</definedName>
    <definedName name="ㅅㅅㅅ" localSheetId="24" hidden="1">{#N/A,#N/A,FALSE,"P.C.B"}</definedName>
    <definedName name="ㅅㅅㅅ" localSheetId="13" hidden="1">{#N/A,#N/A,FALSE,"P.C.B"}</definedName>
    <definedName name="ㅅㅅㅅ" localSheetId="17" hidden="1">{#N/A,#N/A,FALSE,"P.C.B"}</definedName>
    <definedName name="ㅅㅅㅅ" localSheetId="16" hidden="1">{#N/A,#N/A,FALSE,"P.C.B"}</definedName>
    <definedName name="ㅅㅅㅅ" hidden="1">{#N/A,#N/A,FALSE,"P.C.B"}</definedName>
    <definedName name="ㅅㅎ"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 localSheetId="1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 localSheetId="1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 localSheetId="18"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 localSheetId="19"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 localSheetId="2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 localSheetId="2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 localSheetId="2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 localSheetId="2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 localSheetId="17"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 localSheetId="16"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ㅓ" localSheetId="15" hidden="1">#REF!</definedName>
    <definedName name="ㅅㅓ" localSheetId="11" hidden="1">#REF!</definedName>
    <definedName name="ㅅㅓ" localSheetId="14" hidden="1">#REF!</definedName>
    <definedName name="ㅅㅓ" localSheetId="18" hidden="1">#REF!</definedName>
    <definedName name="ㅅㅓ" localSheetId="19" hidden="1">#REF!</definedName>
    <definedName name="ㅅㅓ" localSheetId="20" hidden="1">#REF!</definedName>
    <definedName name="ㅅㅓ" localSheetId="21" hidden="1">#REF!</definedName>
    <definedName name="ㅅㅓ" localSheetId="22" hidden="1">#REF!</definedName>
    <definedName name="ㅅㅓ" localSheetId="23" hidden="1">#REF!</definedName>
    <definedName name="ㅅㅓ" localSheetId="24" hidden="1">#REF!</definedName>
    <definedName name="ㅅㅓ" localSheetId="13" hidden="1">#REF!</definedName>
    <definedName name="ㅅㅓ" localSheetId="17" hidden="1">#REF!</definedName>
    <definedName name="ㅅㅓ" localSheetId="16" hidden="1">#REF!</definedName>
    <definedName name="ㅅㅓ" hidden="1">#REF!</definedName>
    <definedName name="사">#REF!</definedName>
    <definedName name="사공_배포함" localSheetId="13">[172]노임단가!#REF!</definedName>
    <definedName name="사공_배포함">[173]노임단가!#REF!</definedName>
    <definedName name="사급" localSheetId="15" hidden="1">{#N/A,#N/A,FALSE,"배수2"}</definedName>
    <definedName name="사급" localSheetId="11" hidden="1">{#N/A,#N/A,FALSE,"배수2"}</definedName>
    <definedName name="사급" localSheetId="14" hidden="1">{#N/A,#N/A,FALSE,"배수2"}</definedName>
    <definedName name="사급" localSheetId="18" hidden="1">{#N/A,#N/A,FALSE,"배수2"}</definedName>
    <definedName name="사급" localSheetId="19" hidden="1">{#N/A,#N/A,FALSE,"배수2"}</definedName>
    <definedName name="사급" localSheetId="20" hidden="1">{#N/A,#N/A,FALSE,"배수2"}</definedName>
    <definedName name="사급" localSheetId="21" hidden="1">{#N/A,#N/A,FALSE,"배수2"}</definedName>
    <definedName name="사급" localSheetId="22" hidden="1">{#N/A,#N/A,FALSE,"배수2"}</definedName>
    <definedName name="사급" localSheetId="23" hidden="1">{#N/A,#N/A,FALSE,"배수2"}</definedName>
    <definedName name="사급" localSheetId="24" hidden="1">{#N/A,#N/A,FALSE,"배수2"}</definedName>
    <definedName name="사급" localSheetId="13" hidden="1">{#N/A,#N/A,FALSE,"배수2"}</definedName>
    <definedName name="사급" localSheetId="17" hidden="1">{#N/A,#N/A,FALSE,"배수2"}</definedName>
    <definedName name="사급" localSheetId="16" hidden="1">{#N/A,#N/A,FALSE,"배수2"}</definedName>
    <definedName name="사급" hidden="1">{#N/A,#N/A,FALSE,"배수2"}</definedName>
    <definedName name="사급1" localSheetId="15" hidden="1">{"'5국공정'!$A$1:$E$128"}</definedName>
    <definedName name="사급1" localSheetId="18" hidden="1">{"'5국공정'!$A$1:$E$128"}</definedName>
    <definedName name="사급1" localSheetId="19" hidden="1">{"'5국공정'!$A$1:$E$128"}</definedName>
    <definedName name="사급1" localSheetId="20" hidden="1">{"'5국공정'!$A$1:$E$128"}</definedName>
    <definedName name="사급1" localSheetId="21" hidden="1">{"'5국공정'!$A$1:$E$128"}</definedName>
    <definedName name="사급1" localSheetId="22" hidden="1">{"'5국공정'!$A$1:$E$128"}</definedName>
    <definedName name="사급1" localSheetId="23" hidden="1">{"'5국공정'!$A$1:$E$128"}</definedName>
    <definedName name="사급1" localSheetId="24" hidden="1">{"'5국공정'!$A$1:$E$128"}</definedName>
    <definedName name="사급1" localSheetId="13" hidden="1">{"'5국공정'!$A$1:$E$128"}</definedName>
    <definedName name="사급1" localSheetId="17" hidden="1">{"'5국공정'!$A$1:$E$128"}</definedName>
    <definedName name="사급1" localSheetId="16" hidden="1">{"'5국공정'!$A$1:$E$128"}</definedName>
    <definedName name="사급1" hidden="1">{"'5국공정'!$A$1:$E$128"}</definedName>
    <definedName name="사급2" localSheetId="15" hidden="1">{"'5국공정'!$A$1:$E$128"}</definedName>
    <definedName name="사급2" localSheetId="18" hidden="1">{"'5국공정'!$A$1:$E$128"}</definedName>
    <definedName name="사급2" localSheetId="19" hidden="1">{"'5국공정'!$A$1:$E$128"}</definedName>
    <definedName name="사급2" localSheetId="20" hidden="1">{"'5국공정'!$A$1:$E$128"}</definedName>
    <definedName name="사급2" localSheetId="21" hidden="1">{"'5국공정'!$A$1:$E$128"}</definedName>
    <definedName name="사급2" localSheetId="22" hidden="1">{"'5국공정'!$A$1:$E$128"}</definedName>
    <definedName name="사급2" localSheetId="23" hidden="1">{"'5국공정'!$A$1:$E$128"}</definedName>
    <definedName name="사급2" localSheetId="24" hidden="1">{"'5국공정'!$A$1:$E$128"}</definedName>
    <definedName name="사급2" localSheetId="13" hidden="1">{"'5국공정'!$A$1:$E$128"}</definedName>
    <definedName name="사급2" localSheetId="17" hidden="1">{"'5국공정'!$A$1:$E$128"}</definedName>
    <definedName name="사급2" localSheetId="16" hidden="1">{"'5국공정'!$A$1:$E$128"}</definedName>
    <definedName name="사급2" hidden="1">{"'5국공정'!$A$1:$E$128"}</definedName>
    <definedName name="사급상수">#REF!</definedName>
    <definedName name="사랑" localSheetId="15" hidden="1">{#N/A,#N/A,FALSE,"단축1";#N/A,#N/A,FALSE,"단축2";#N/A,#N/A,FALSE,"단축3";#N/A,#N/A,FALSE,"장축";#N/A,#N/A,FALSE,"4WD"}</definedName>
    <definedName name="사랑" localSheetId="18" hidden="1">{#N/A,#N/A,FALSE,"단축1";#N/A,#N/A,FALSE,"단축2";#N/A,#N/A,FALSE,"단축3";#N/A,#N/A,FALSE,"장축";#N/A,#N/A,FALSE,"4WD"}</definedName>
    <definedName name="사랑" localSheetId="19" hidden="1">{#N/A,#N/A,FALSE,"단축1";#N/A,#N/A,FALSE,"단축2";#N/A,#N/A,FALSE,"단축3";#N/A,#N/A,FALSE,"장축";#N/A,#N/A,FALSE,"4WD"}</definedName>
    <definedName name="사랑" localSheetId="20" hidden="1">{#N/A,#N/A,FALSE,"단축1";#N/A,#N/A,FALSE,"단축2";#N/A,#N/A,FALSE,"단축3";#N/A,#N/A,FALSE,"장축";#N/A,#N/A,FALSE,"4WD"}</definedName>
    <definedName name="사랑" localSheetId="21" hidden="1">{#N/A,#N/A,FALSE,"단축1";#N/A,#N/A,FALSE,"단축2";#N/A,#N/A,FALSE,"단축3";#N/A,#N/A,FALSE,"장축";#N/A,#N/A,FALSE,"4WD"}</definedName>
    <definedName name="사랑" localSheetId="22" hidden="1">{#N/A,#N/A,FALSE,"단축1";#N/A,#N/A,FALSE,"단축2";#N/A,#N/A,FALSE,"단축3";#N/A,#N/A,FALSE,"장축";#N/A,#N/A,FALSE,"4WD"}</definedName>
    <definedName name="사랑" localSheetId="23" hidden="1">{#N/A,#N/A,FALSE,"단축1";#N/A,#N/A,FALSE,"단축2";#N/A,#N/A,FALSE,"단축3";#N/A,#N/A,FALSE,"장축";#N/A,#N/A,FALSE,"4WD"}</definedName>
    <definedName name="사랑" localSheetId="24" hidden="1">{#N/A,#N/A,FALSE,"단축1";#N/A,#N/A,FALSE,"단축2";#N/A,#N/A,FALSE,"단축3";#N/A,#N/A,FALSE,"장축";#N/A,#N/A,FALSE,"4WD"}</definedName>
    <definedName name="사랑" localSheetId="13" hidden="1">{#N/A,#N/A,FALSE,"단축1";#N/A,#N/A,FALSE,"단축2";#N/A,#N/A,FALSE,"단축3";#N/A,#N/A,FALSE,"장축";#N/A,#N/A,FALSE,"4WD"}</definedName>
    <definedName name="사랑" localSheetId="17" hidden="1">{#N/A,#N/A,FALSE,"단축1";#N/A,#N/A,FALSE,"단축2";#N/A,#N/A,FALSE,"단축3";#N/A,#N/A,FALSE,"장축";#N/A,#N/A,FALSE,"4WD"}</definedName>
    <definedName name="사랑" localSheetId="16" hidden="1">{#N/A,#N/A,FALSE,"단축1";#N/A,#N/A,FALSE,"단축2";#N/A,#N/A,FALSE,"단축3";#N/A,#N/A,FALSE,"장축";#N/A,#N/A,FALSE,"4WD"}</definedName>
    <definedName name="사랑" hidden="1">{#N/A,#N/A,FALSE,"단축1";#N/A,#N/A,FALSE,"단축2";#N/A,#N/A,FALSE,"단축3";#N/A,#N/A,FALSE,"장축";#N/A,#N/A,FALSE,"4WD"}</definedName>
    <definedName name="사랑합니다." localSheetId="13">#REF!</definedName>
    <definedName name="사랑합니다.">#REF!</definedName>
    <definedName name="사령및분소시스템">#N/A</definedName>
    <definedName name="사용램프">#N/A</definedName>
    <definedName name="사용자지정키1">'[170]1월'!$L$2</definedName>
    <definedName name="사용자지정키2">'[170]1월'!$Q$2</definedName>
    <definedName name="사유" localSheetId="13">#REF!</definedName>
    <definedName name="사유">#REF!</definedName>
    <definedName name="사이트제작" localSheetId="15" hidden="1">#REF!</definedName>
    <definedName name="사이트제작" localSheetId="24" hidden="1">#REF!</definedName>
    <definedName name="사이트제작" localSheetId="17" hidden="1">#REF!</definedName>
    <definedName name="사이트제작" hidden="1">#REF!</definedName>
    <definedName name="사인">#REF!</definedName>
    <definedName name="사인내역">#REF!</definedName>
    <definedName name="사인일위">#REF!</definedName>
    <definedName name="사전">#REF!</definedName>
    <definedName name="사천">#REF!</definedName>
    <definedName name="사회">#REF!</definedName>
    <definedName name="산보">#REF!</definedName>
    <definedName name="산안">#REF!</definedName>
    <definedName name="산재">#REF!</definedName>
    <definedName name="산출">#REF!</definedName>
    <definedName name="산출내역">#REF!</definedName>
    <definedName name="산출사인" localSheetId="15" hidden="1">{"'용역비'!$A$4:$C$8"}</definedName>
    <definedName name="산출사인" localSheetId="11" hidden="1">{"'용역비'!$A$4:$C$8"}</definedName>
    <definedName name="산출사인" localSheetId="14" hidden="1">{"'용역비'!$A$4:$C$8"}</definedName>
    <definedName name="산출사인" localSheetId="18" hidden="1">{"'용역비'!$A$4:$C$8"}</definedName>
    <definedName name="산출사인" localSheetId="19" hidden="1">{"'용역비'!$A$4:$C$8"}</definedName>
    <definedName name="산출사인" localSheetId="20" hidden="1">{"'용역비'!$A$4:$C$8"}</definedName>
    <definedName name="산출사인" localSheetId="21" hidden="1">{"'용역비'!$A$4:$C$8"}</definedName>
    <definedName name="산출사인" localSheetId="22" hidden="1">{"'용역비'!$A$4:$C$8"}</definedName>
    <definedName name="산출사인" localSheetId="23" hidden="1">{"'용역비'!$A$4:$C$8"}</definedName>
    <definedName name="산출사인" localSheetId="24" hidden="1">{"'용역비'!$A$4:$C$8"}</definedName>
    <definedName name="산출사인" localSheetId="13" hidden="1">{"'용역비'!$A$4:$C$8"}</definedName>
    <definedName name="산출사인" localSheetId="17" hidden="1">{"'용역비'!$A$4:$C$8"}</definedName>
    <definedName name="산출사인" localSheetId="16" hidden="1">{"'용역비'!$A$4:$C$8"}</definedName>
    <definedName name="산출사인" hidden="1">{"'용역비'!$A$4:$C$8"}</definedName>
    <definedName name="삼">#REF!</definedName>
    <definedName name="삼.관리및편익시설물공">#N/A</definedName>
    <definedName name="삼천" localSheetId="13">#REF!</definedName>
    <definedName name="삼천">#REF!</definedName>
    <definedName name="삼천만원" localSheetId="13">#REF!</definedName>
    <definedName name="삼천만원">#REF!</definedName>
    <definedName name="삼호" localSheetId="15" hidden="1">{#N/A,#N/A,FALSE,"배수2"}</definedName>
    <definedName name="삼호" localSheetId="11" hidden="1">{#N/A,#N/A,FALSE,"배수2"}</definedName>
    <definedName name="삼호" localSheetId="14" hidden="1">{#N/A,#N/A,FALSE,"배수2"}</definedName>
    <definedName name="삼호" localSheetId="18" hidden="1">{#N/A,#N/A,FALSE,"배수2"}</definedName>
    <definedName name="삼호" localSheetId="19" hidden="1">{#N/A,#N/A,FALSE,"배수2"}</definedName>
    <definedName name="삼호" localSheetId="20" hidden="1">{#N/A,#N/A,FALSE,"배수2"}</definedName>
    <definedName name="삼호" localSheetId="21" hidden="1">{#N/A,#N/A,FALSE,"배수2"}</definedName>
    <definedName name="삼호" localSheetId="22" hidden="1">{#N/A,#N/A,FALSE,"배수2"}</definedName>
    <definedName name="삼호" localSheetId="23" hidden="1">{#N/A,#N/A,FALSE,"배수2"}</definedName>
    <definedName name="삼호" localSheetId="24" hidden="1">{#N/A,#N/A,FALSE,"배수2"}</definedName>
    <definedName name="삼호" localSheetId="13" hidden="1">{#N/A,#N/A,FALSE,"배수2"}</definedName>
    <definedName name="삼호" localSheetId="17" hidden="1">{#N/A,#N/A,FALSE,"배수2"}</definedName>
    <definedName name="삼호" localSheetId="16" hidden="1">{#N/A,#N/A,FALSE,"배수2"}</definedName>
    <definedName name="삼호" hidden="1">{#N/A,#N/A,FALSE,"배수2"}</definedName>
    <definedName name="상단배너" localSheetId="13">#REF!</definedName>
    <definedName name="상단배너">#REF!</definedName>
    <definedName name="상면" localSheetId="15" hidden="1">{#N/A,#N/A,FALSE,"3가";#N/A,#N/A,FALSE,"3나";#N/A,#N/A,FALSE,"3다"}</definedName>
    <definedName name="상면" localSheetId="18" hidden="1">{#N/A,#N/A,FALSE,"3가";#N/A,#N/A,FALSE,"3나";#N/A,#N/A,FALSE,"3다"}</definedName>
    <definedName name="상면" localSheetId="19" hidden="1">{#N/A,#N/A,FALSE,"3가";#N/A,#N/A,FALSE,"3나";#N/A,#N/A,FALSE,"3다"}</definedName>
    <definedName name="상면" localSheetId="20" hidden="1">{#N/A,#N/A,FALSE,"3가";#N/A,#N/A,FALSE,"3나";#N/A,#N/A,FALSE,"3다"}</definedName>
    <definedName name="상면" localSheetId="21" hidden="1">{#N/A,#N/A,FALSE,"3가";#N/A,#N/A,FALSE,"3나";#N/A,#N/A,FALSE,"3다"}</definedName>
    <definedName name="상면" localSheetId="22" hidden="1">{#N/A,#N/A,FALSE,"3가";#N/A,#N/A,FALSE,"3나";#N/A,#N/A,FALSE,"3다"}</definedName>
    <definedName name="상면" localSheetId="23" hidden="1">{#N/A,#N/A,FALSE,"3가";#N/A,#N/A,FALSE,"3나";#N/A,#N/A,FALSE,"3다"}</definedName>
    <definedName name="상면" localSheetId="24" hidden="1">{#N/A,#N/A,FALSE,"3가";#N/A,#N/A,FALSE,"3나";#N/A,#N/A,FALSE,"3다"}</definedName>
    <definedName name="상면" localSheetId="13" hidden="1">{#N/A,#N/A,FALSE,"3가";#N/A,#N/A,FALSE,"3나";#N/A,#N/A,FALSE,"3다"}</definedName>
    <definedName name="상면" localSheetId="17" hidden="1">{#N/A,#N/A,FALSE,"3가";#N/A,#N/A,FALSE,"3나";#N/A,#N/A,FALSE,"3다"}</definedName>
    <definedName name="상면" localSheetId="16" hidden="1">{#N/A,#N/A,FALSE,"3가";#N/A,#N/A,FALSE,"3나";#N/A,#N/A,FALSE,"3다"}</definedName>
    <definedName name="상면" hidden="1">{#N/A,#N/A,FALSE,"3가";#N/A,#N/A,FALSE,"3나";#N/A,#N/A,FALSE,"3다"}</definedName>
    <definedName name="상품명" localSheetId="13">#REF!</definedName>
    <definedName name="상품명">#REF!</definedName>
    <definedName name="상품성1" localSheetId="15" hidden="1">{#N/A,#N/A,FALSE,"단축1";#N/A,#N/A,FALSE,"단축2";#N/A,#N/A,FALSE,"단축3";#N/A,#N/A,FALSE,"장축";#N/A,#N/A,FALSE,"4WD"}</definedName>
    <definedName name="상품성1" localSheetId="18" hidden="1">{#N/A,#N/A,FALSE,"단축1";#N/A,#N/A,FALSE,"단축2";#N/A,#N/A,FALSE,"단축3";#N/A,#N/A,FALSE,"장축";#N/A,#N/A,FALSE,"4WD"}</definedName>
    <definedName name="상품성1" localSheetId="19" hidden="1">{#N/A,#N/A,FALSE,"단축1";#N/A,#N/A,FALSE,"단축2";#N/A,#N/A,FALSE,"단축3";#N/A,#N/A,FALSE,"장축";#N/A,#N/A,FALSE,"4WD"}</definedName>
    <definedName name="상품성1" localSheetId="20" hidden="1">{#N/A,#N/A,FALSE,"단축1";#N/A,#N/A,FALSE,"단축2";#N/A,#N/A,FALSE,"단축3";#N/A,#N/A,FALSE,"장축";#N/A,#N/A,FALSE,"4WD"}</definedName>
    <definedName name="상품성1" localSheetId="21" hidden="1">{#N/A,#N/A,FALSE,"단축1";#N/A,#N/A,FALSE,"단축2";#N/A,#N/A,FALSE,"단축3";#N/A,#N/A,FALSE,"장축";#N/A,#N/A,FALSE,"4WD"}</definedName>
    <definedName name="상품성1" localSheetId="22" hidden="1">{#N/A,#N/A,FALSE,"단축1";#N/A,#N/A,FALSE,"단축2";#N/A,#N/A,FALSE,"단축3";#N/A,#N/A,FALSE,"장축";#N/A,#N/A,FALSE,"4WD"}</definedName>
    <definedName name="상품성1" localSheetId="23" hidden="1">{#N/A,#N/A,FALSE,"단축1";#N/A,#N/A,FALSE,"단축2";#N/A,#N/A,FALSE,"단축3";#N/A,#N/A,FALSE,"장축";#N/A,#N/A,FALSE,"4WD"}</definedName>
    <definedName name="상품성1" localSheetId="24" hidden="1">{#N/A,#N/A,FALSE,"단축1";#N/A,#N/A,FALSE,"단축2";#N/A,#N/A,FALSE,"단축3";#N/A,#N/A,FALSE,"장축";#N/A,#N/A,FALSE,"4WD"}</definedName>
    <definedName name="상품성1" localSheetId="13" hidden="1">{#N/A,#N/A,FALSE,"단축1";#N/A,#N/A,FALSE,"단축2";#N/A,#N/A,FALSE,"단축3";#N/A,#N/A,FALSE,"장축";#N/A,#N/A,FALSE,"4WD"}</definedName>
    <definedName name="상품성1" localSheetId="17" hidden="1">{#N/A,#N/A,FALSE,"단축1";#N/A,#N/A,FALSE,"단축2";#N/A,#N/A,FALSE,"단축3";#N/A,#N/A,FALSE,"장축";#N/A,#N/A,FALSE,"4WD"}</definedName>
    <definedName name="상품성1" localSheetId="16" hidden="1">{#N/A,#N/A,FALSE,"단축1";#N/A,#N/A,FALSE,"단축2";#N/A,#N/A,FALSE,"단축3";#N/A,#N/A,FALSE,"장축";#N/A,#N/A,FALSE,"4WD"}</definedName>
    <definedName name="상품성1" hidden="1">{#N/A,#N/A,FALSE,"단축1";#N/A,#N/A,FALSE,"단축2";#N/A,#N/A,FALSE,"단축3";#N/A,#N/A,FALSE,"장축";#N/A,#N/A,FALSE,"4WD"}</definedName>
    <definedName name="상품타입" localSheetId="13">'[233]2010년 Movie DB'!#REF!</definedName>
    <definedName name="상품타입">'[234]2010년 Movie DB'!#REF!</definedName>
    <definedName name="상하차경비10" localSheetId="13">#REF!</definedName>
    <definedName name="상하차경비10">#REF!</definedName>
    <definedName name="상하차경비15" localSheetId="13">#REF!</definedName>
    <definedName name="상하차경비15">#REF!</definedName>
    <definedName name="상하차경비20" localSheetId="13">#REF!</definedName>
    <definedName name="상하차경비20">#REF!</definedName>
    <definedName name="상하차경비25">#REF!</definedName>
    <definedName name="상하차경비30">#REF!</definedName>
    <definedName name="상하차경비35">#REF!</definedName>
    <definedName name="상하차경비40">#REF!</definedName>
    <definedName name="상하차경비45">#REF!</definedName>
    <definedName name="상하차경비5">#REF!</definedName>
    <definedName name="상하차경비50">#REF!</definedName>
    <definedName name="상하차노무비10">#REF!</definedName>
    <definedName name="상하차노무비15">#REF!</definedName>
    <definedName name="상하차노무비20">#REF!</definedName>
    <definedName name="상하차노무비25">#REF!</definedName>
    <definedName name="상하차노무비30">#REF!</definedName>
    <definedName name="상하차노무비35">#REF!</definedName>
    <definedName name="상하차노무비40">#REF!</definedName>
    <definedName name="상하차노무비45">#REF!</definedName>
    <definedName name="상하차노무비5">#REF!</definedName>
    <definedName name="상하차노무비50">#REF!</definedName>
    <definedName name="상하차재료비10">#REF!</definedName>
    <definedName name="상하차재료비15">#REF!</definedName>
    <definedName name="상하차재료비20">#REF!</definedName>
    <definedName name="상하차재료비25">#REF!</definedName>
    <definedName name="상하차재료비30">#REF!</definedName>
    <definedName name="상하차재료비35">#REF!</definedName>
    <definedName name="상하차재료비40">#REF!</definedName>
    <definedName name="상하차재료비45">#REF!</definedName>
    <definedName name="상하차재료비5">#REF!</definedName>
    <definedName name="상하차재료비50">#REF!</definedName>
    <definedName name="상호" localSheetId="13">[38]등록자료!$B$3:$B$52</definedName>
    <definedName name="상호">[202]등록자료!$B$3:$B$52</definedName>
    <definedName name="상호작용" localSheetId="13">#REF!</definedName>
    <definedName name="상호작용">#REF!</definedName>
    <definedName name="새공통" localSheetId="15" hidden="1">{#N/A,#N/A,FALSE,"이태원철근"}</definedName>
    <definedName name="새공통" localSheetId="18" hidden="1">{#N/A,#N/A,FALSE,"이태원철근"}</definedName>
    <definedName name="새공통" localSheetId="19" hidden="1">{#N/A,#N/A,FALSE,"이태원철근"}</definedName>
    <definedName name="새공통" localSheetId="20" hidden="1">{#N/A,#N/A,FALSE,"이태원철근"}</definedName>
    <definedName name="새공통" localSheetId="21" hidden="1">{#N/A,#N/A,FALSE,"이태원철근"}</definedName>
    <definedName name="새공통" localSheetId="22" hidden="1">{#N/A,#N/A,FALSE,"이태원철근"}</definedName>
    <definedName name="새공통" localSheetId="23" hidden="1">{#N/A,#N/A,FALSE,"이태원철근"}</definedName>
    <definedName name="새공통" localSheetId="24" hidden="1">{#N/A,#N/A,FALSE,"이태원철근"}</definedName>
    <definedName name="새공통" localSheetId="13" hidden="1">{#N/A,#N/A,FALSE,"이태원철근"}</definedName>
    <definedName name="새공통" localSheetId="17" hidden="1">{#N/A,#N/A,FALSE,"이태원철근"}</definedName>
    <definedName name="새공통" localSheetId="16" hidden="1">{#N/A,#N/A,FALSE,"이태원철근"}</definedName>
    <definedName name="새공통" hidden="1">{#N/A,#N/A,FALSE,"이태원철근"}</definedName>
    <definedName name="새로" localSheetId="13">#REF!</definedName>
    <definedName name="새로">#REF!</definedName>
    <definedName name="새로1" localSheetId="13">#REF!</definedName>
    <definedName name="새로1">#REF!</definedName>
    <definedName name="새모형" localSheetId="13">#REF!</definedName>
    <definedName name="새모형">#REF!</definedName>
    <definedName name="색인" localSheetId="13">#REF!</definedName>
    <definedName name="색인">#REF!</definedName>
    <definedName name="샌디">#N/A</definedName>
    <definedName name="샘플" localSheetId="13">#REF!</definedName>
    <definedName name="샘플">#REF!</definedName>
    <definedName name="샘플링" localSheetId="13">#REF!</definedName>
    <definedName name="샘플링">#REF!</definedName>
    <definedName name="생산TON" localSheetId="15" hidden="1">{#N/A,#N/A,TRUE,"Y생산";#N/A,#N/A,TRUE,"Y판매";#N/A,#N/A,TRUE,"Y총물량";#N/A,#N/A,TRUE,"Y능력";#N/A,#N/A,TRUE,"YKD"}</definedName>
    <definedName name="생산TON" localSheetId="18" hidden="1">{#N/A,#N/A,TRUE,"Y생산";#N/A,#N/A,TRUE,"Y판매";#N/A,#N/A,TRUE,"Y총물량";#N/A,#N/A,TRUE,"Y능력";#N/A,#N/A,TRUE,"YKD"}</definedName>
    <definedName name="생산TON" localSheetId="19" hidden="1">{#N/A,#N/A,TRUE,"Y생산";#N/A,#N/A,TRUE,"Y판매";#N/A,#N/A,TRUE,"Y총물량";#N/A,#N/A,TRUE,"Y능력";#N/A,#N/A,TRUE,"YKD"}</definedName>
    <definedName name="생산TON" localSheetId="20" hidden="1">{#N/A,#N/A,TRUE,"Y생산";#N/A,#N/A,TRUE,"Y판매";#N/A,#N/A,TRUE,"Y총물량";#N/A,#N/A,TRUE,"Y능력";#N/A,#N/A,TRUE,"YKD"}</definedName>
    <definedName name="생산TON" localSheetId="21" hidden="1">{#N/A,#N/A,TRUE,"Y생산";#N/A,#N/A,TRUE,"Y판매";#N/A,#N/A,TRUE,"Y총물량";#N/A,#N/A,TRUE,"Y능력";#N/A,#N/A,TRUE,"YKD"}</definedName>
    <definedName name="생산TON" localSheetId="22" hidden="1">{#N/A,#N/A,TRUE,"Y생산";#N/A,#N/A,TRUE,"Y판매";#N/A,#N/A,TRUE,"Y총물량";#N/A,#N/A,TRUE,"Y능력";#N/A,#N/A,TRUE,"YKD"}</definedName>
    <definedName name="생산TON" localSheetId="23" hidden="1">{#N/A,#N/A,TRUE,"Y생산";#N/A,#N/A,TRUE,"Y판매";#N/A,#N/A,TRUE,"Y총물량";#N/A,#N/A,TRUE,"Y능력";#N/A,#N/A,TRUE,"YKD"}</definedName>
    <definedName name="생산TON" localSheetId="24" hidden="1">{#N/A,#N/A,TRUE,"Y생산";#N/A,#N/A,TRUE,"Y판매";#N/A,#N/A,TRUE,"Y총물량";#N/A,#N/A,TRUE,"Y능력";#N/A,#N/A,TRUE,"YKD"}</definedName>
    <definedName name="생산TON" localSheetId="13" hidden="1">{#N/A,#N/A,TRUE,"Y생산";#N/A,#N/A,TRUE,"Y판매";#N/A,#N/A,TRUE,"Y총물량";#N/A,#N/A,TRUE,"Y능력";#N/A,#N/A,TRUE,"YKD"}</definedName>
    <definedName name="생산TON" localSheetId="17" hidden="1">{#N/A,#N/A,TRUE,"Y생산";#N/A,#N/A,TRUE,"Y판매";#N/A,#N/A,TRUE,"Y총물량";#N/A,#N/A,TRUE,"Y능력";#N/A,#N/A,TRUE,"YKD"}</definedName>
    <definedName name="생산TON" localSheetId="16" hidden="1">{#N/A,#N/A,TRUE,"Y생산";#N/A,#N/A,TRUE,"Y판매";#N/A,#N/A,TRUE,"Y총물량";#N/A,#N/A,TRUE,"Y능력";#N/A,#N/A,TRUE,"YKD"}</definedName>
    <definedName name="생산TON" hidden="1">{#N/A,#N/A,TRUE,"Y생산";#N/A,#N/A,TRUE,"Y판매";#N/A,#N/A,TRUE,"Y총물량";#N/A,#N/A,TRUE,"Y능력";#N/A,#N/A,TRUE,"YKD"}</definedName>
    <definedName name="생산성향상" localSheetId="15" hidden="1">{#N/A,#N/A,TRUE,"Y생산";#N/A,#N/A,TRUE,"Y판매";#N/A,#N/A,TRUE,"Y총물량";#N/A,#N/A,TRUE,"Y능력";#N/A,#N/A,TRUE,"YKD"}</definedName>
    <definedName name="생산성향상" localSheetId="18" hidden="1">{#N/A,#N/A,TRUE,"Y생산";#N/A,#N/A,TRUE,"Y판매";#N/A,#N/A,TRUE,"Y총물량";#N/A,#N/A,TRUE,"Y능력";#N/A,#N/A,TRUE,"YKD"}</definedName>
    <definedName name="생산성향상" localSheetId="19" hidden="1">{#N/A,#N/A,TRUE,"Y생산";#N/A,#N/A,TRUE,"Y판매";#N/A,#N/A,TRUE,"Y총물량";#N/A,#N/A,TRUE,"Y능력";#N/A,#N/A,TRUE,"YKD"}</definedName>
    <definedName name="생산성향상" localSheetId="20" hidden="1">{#N/A,#N/A,TRUE,"Y생산";#N/A,#N/A,TRUE,"Y판매";#N/A,#N/A,TRUE,"Y총물량";#N/A,#N/A,TRUE,"Y능력";#N/A,#N/A,TRUE,"YKD"}</definedName>
    <definedName name="생산성향상" localSheetId="21" hidden="1">{#N/A,#N/A,TRUE,"Y생산";#N/A,#N/A,TRUE,"Y판매";#N/A,#N/A,TRUE,"Y총물량";#N/A,#N/A,TRUE,"Y능력";#N/A,#N/A,TRUE,"YKD"}</definedName>
    <definedName name="생산성향상" localSheetId="22" hidden="1">{#N/A,#N/A,TRUE,"Y생산";#N/A,#N/A,TRUE,"Y판매";#N/A,#N/A,TRUE,"Y총물량";#N/A,#N/A,TRUE,"Y능력";#N/A,#N/A,TRUE,"YKD"}</definedName>
    <definedName name="생산성향상" localSheetId="23" hidden="1">{#N/A,#N/A,TRUE,"Y생산";#N/A,#N/A,TRUE,"Y판매";#N/A,#N/A,TRUE,"Y총물량";#N/A,#N/A,TRUE,"Y능력";#N/A,#N/A,TRUE,"YKD"}</definedName>
    <definedName name="생산성향상" localSheetId="24" hidden="1">{#N/A,#N/A,TRUE,"Y생산";#N/A,#N/A,TRUE,"Y판매";#N/A,#N/A,TRUE,"Y총물량";#N/A,#N/A,TRUE,"Y능력";#N/A,#N/A,TRUE,"YKD"}</definedName>
    <definedName name="생산성향상" localSheetId="13" hidden="1">{#N/A,#N/A,TRUE,"Y생산";#N/A,#N/A,TRUE,"Y판매";#N/A,#N/A,TRUE,"Y총물량";#N/A,#N/A,TRUE,"Y능력";#N/A,#N/A,TRUE,"YKD"}</definedName>
    <definedName name="생산성향상" localSheetId="17" hidden="1">{#N/A,#N/A,TRUE,"Y생산";#N/A,#N/A,TRUE,"Y판매";#N/A,#N/A,TRUE,"Y총물량";#N/A,#N/A,TRUE,"Y능력";#N/A,#N/A,TRUE,"YKD"}</definedName>
    <definedName name="생산성향상" localSheetId="16" hidden="1">{#N/A,#N/A,TRUE,"Y생산";#N/A,#N/A,TRUE,"Y판매";#N/A,#N/A,TRUE,"Y총물량";#N/A,#N/A,TRUE,"Y능력";#N/A,#N/A,TRUE,"YKD"}</definedName>
    <definedName name="생산성향상" hidden="1">{#N/A,#N/A,TRUE,"Y생산";#N/A,#N/A,TRUE,"Y판매";#N/A,#N/A,TRUE,"Y총물량";#N/A,#N/A,TRUE,"Y능력";#N/A,#N/A,TRUE,"YKD"}</definedName>
    <definedName name="생산특장2" localSheetId="15" hidden="1">{#N/A,#N/A,TRUE,"Y생산";#N/A,#N/A,TRUE,"Y판매";#N/A,#N/A,TRUE,"Y총물량";#N/A,#N/A,TRUE,"Y능력";#N/A,#N/A,TRUE,"YKD"}</definedName>
    <definedName name="생산특장2" localSheetId="18" hidden="1">{#N/A,#N/A,TRUE,"Y생산";#N/A,#N/A,TRUE,"Y판매";#N/A,#N/A,TRUE,"Y총물량";#N/A,#N/A,TRUE,"Y능력";#N/A,#N/A,TRUE,"YKD"}</definedName>
    <definedName name="생산특장2" localSheetId="19" hidden="1">{#N/A,#N/A,TRUE,"Y생산";#N/A,#N/A,TRUE,"Y판매";#N/A,#N/A,TRUE,"Y총물량";#N/A,#N/A,TRUE,"Y능력";#N/A,#N/A,TRUE,"YKD"}</definedName>
    <definedName name="생산특장2" localSheetId="20" hidden="1">{#N/A,#N/A,TRUE,"Y생산";#N/A,#N/A,TRUE,"Y판매";#N/A,#N/A,TRUE,"Y총물량";#N/A,#N/A,TRUE,"Y능력";#N/A,#N/A,TRUE,"YKD"}</definedName>
    <definedName name="생산특장2" localSheetId="21" hidden="1">{#N/A,#N/A,TRUE,"Y생산";#N/A,#N/A,TRUE,"Y판매";#N/A,#N/A,TRUE,"Y총물량";#N/A,#N/A,TRUE,"Y능력";#N/A,#N/A,TRUE,"YKD"}</definedName>
    <definedName name="생산특장2" localSheetId="22" hidden="1">{#N/A,#N/A,TRUE,"Y생산";#N/A,#N/A,TRUE,"Y판매";#N/A,#N/A,TRUE,"Y총물량";#N/A,#N/A,TRUE,"Y능력";#N/A,#N/A,TRUE,"YKD"}</definedName>
    <definedName name="생산특장2" localSheetId="23" hidden="1">{#N/A,#N/A,TRUE,"Y생산";#N/A,#N/A,TRUE,"Y판매";#N/A,#N/A,TRUE,"Y총물량";#N/A,#N/A,TRUE,"Y능력";#N/A,#N/A,TRUE,"YKD"}</definedName>
    <definedName name="생산특장2" localSheetId="24" hidden="1">{#N/A,#N/A,TRUE,"Y생산";#N/A,#N/A,TRUE,"Y판매";#N/A,#N/A,TRUE,"Y총물량";#N/A,#N/A,TRUE,"Y능력";#N/A,#N/A,TRUE,"YKD"}</definedName>
    <definedName name="생산특장2" localSheetId="13" hidden="1">{#N/A,#N/A,TRUE,"Y생산";#N/A,#N/A,TRUE,"Y판매";#N/A,#N/A,TRUE,"Y총물량";#N/A,#N/A,TRUE,"Y능력";#N/A,#N/A,TRUE,"YKD"}</definedName>
    <definedName name="생산특장2" localSheetId="17" hidden="1">{#N/A,#N/A,TRUE,"Y생산";#N/A,#N/A,TRUE,"Y판매";#N/A,#N/A,TRUE,"Y총물량";#N/A,#N/A,TRUE,"Y능력";#N/A,#N/A,TRUE,"YKD"}</definedName>
    <definedName name="생산특장2" localSheetId="16" hidden="1">{#N/A,#N/A,TRUE,"Y생산";#N/A,#N/A,TRUE,"Y판매";#N/A,#N/A,TRUE,"Y총물량";#N/A,#N/A,TRUE,"Y능력";#N/A,#N/A,TRUE,"YKD"}</definedName>
    <definedName name="생산특장2" hidden="1">{#N/A,#N/A,TRUE,"Y생산";#N/A,#N/A,TRUE,"Y판매";#N/A,#N/A,TRUE,"Y총물량";#N/A,#N/A,TRUE,"Y능력";#N/A,#N/A,TRUE,"YKD"}</definedName>
    <definedName name="생산합격" localSheetId="15" hidden="1">{#N/A,#N/A,TRUE,"Y생산";#N/A,#N/A,TRUE,"Y판매";#N/A,#N/A,TRUE,"Y총물량";#N/A,#N/A,TRUE,"Y능력";#N/A,#N/A,TRUE,"YKD"}</definedName>
    <definedName name="생산합격" localSheetId="18" hidden="1">{#N/A,#N/A,TRUE,"Y생산";#N/A,#N/A,TRUE,"Y판매";#N/A,#N/A,TRUE,"Y총물량";#N/A,#N/A,TRUE,"Y능력";#N/A,#N/A,TRUE,"YKD"}</definedName>
    <definedName name="생산합격" localSheetId="19" hidden="1">{#N/A,#N/A,TRUE,"Y생산";#N/A,#N/A,TRUE,"Y판매";#N/A,#N/A,TRUE,"Y총물량";#N/A,#N/A,TRUE,"Y능력";#N/A,#N/A,TRUE,"YKD"}</definedName>
    <definedName name="생산합격" localSheetId="20" hidden="1">{#N/A,#N/A,TRUE,"Y생산";#N/A,#N/A,TRUE,"Y판매";#N/A,#N/A,TRUE,"Y총물량";#N/A,#N/A,TRUE,"Y능력";#N/A,#N/A,TRUE,"YKD"}</definedName>
    <definedName name="생산합격" localSheetId="21" hidden="1">{#N/A,#N/A,TRUE,"Y생산";#N/A,#N/A,TRUE,"Y판매";#N/A,#N/A,TRUE,"Y총물량";#N/A,#N/A,TRUE,"Y능력";#N/A,#N/A,TRUE,"YKD"}</definedName>
    <definedName name="생산합격" localSheetId="22" hidden="1">{#N/A,#N/A,TRUE,"Y생산";#N/A,#N/A,TRUE,"Y판매";#N/A,#N/A,TRUE,"Y총물량";#N/A,#N/A,TRUE,"Y능력";#N/A,#N/A,TRUE,"YKD"}</definedName>
    <definedName name="생산합격" localSheetId="23" hidden="1">{#N/A,#N/A,TRUE,"Y생산";#N/A,#N/A,TRUE,"Y판매";#N/A,#N/A,TRUE,"Y총물량";#N/A,#N/A,TRUE,"Y능력";#N/A,#N/A,TRUE,"YKD"}</definedName>
    <definedName name="생산합격" localSheetId="24" hidden="1">{#N/A,#N/A,TRUE,"Y생산";#N/A,#N/A,TRUE,"Y판매";#N/A,#N/A,TRUE,"Y총물량";#N/A,#N/A,TRUE,"Y능력";#N/A,#N/A,TRUE,"YKD"}</definedName>
    <definedName name="생산합격" localSheetId="13" hidden="1">{#N/A,#N/A,TRUE,"Y생산";#N/A,#N/A,TRUE,"Y판매";#N/A,#N/A,TRUE,"Y총물량";#N/A,#N/A,TRUE,"Y능력";#N/A,#N/A,TRUE,"YKD"}</definedName>
    <definedName name="생산합격" localSheetId="17" hidden="1">{#N/A,#N/A,TRUE,"Y생산";#N/A,#N/A,TRUE,"Y판매";#N/A,#N/A,TRUE,"Y총물량";#N/A,#N/A,TRUE,"Y능력";#N/A,#N/A,TRUE,"YKD"}</definedName>
    <definedName name="생산합격" localSheetId="16" hidden="1">{#N/A,#N/A,TRUE,"Y생산";#N/A,#N/A,TRUE,"Y판매";#N/A,#N/A,TRUE,"Y총물량";#N/A,#N/A,TRUE,"Y능력";#N/A,#N/A,TRUE,"YKD"}</definedName>
    <definedName name="생산합격" hidden="1">{#N/A,#N/A,TRUE,"Y생산";#N/A,#N/A,TRUE,"Y판매";#N/A,#N/A,TRUE,"Y총물량";#N/A,#N/A,TRUE,"Y능력";#N/A,#N/A,TRUE,"YKD"}</definedName>
    <definedName name="샤롱" localSheetId="13">#REF!</definedName>
    <definedName name="샤롱">#REF!</definedName>
    <definedName name="샤쇼ㅑ" localSheetId="13">#REF!</definedName>
    <definedName name="샤쇼ㅑ">#REF!</definedName>
    <definedName name="샷시공" localSheetId="13">#REF!</definedName>
    <definedName name="샷시공">#REF!</definedName>
    <definedName name="서기창" localSheetId="15" hidden="1">{#N/A,#N/A,FALSE,"97년 투자계획 세부내역 "}</definedName>
    <definedName name="서기창" localSheetId="18" hidden="1">{#N/A,#N/A,FALSE,"97년 투자계획 세부내역 "}</definedName>
    <definedName name="서기창" localSheetId="19" hidden="1">{#N/A,#N/A,FALSE,"97년 투자계획 세부내역 "}</definedName>
    <definedName name="서기창" localSheetId="20" hidden="1">{#N/A,#N/A,FALSE,"97년 투자계획 세부내역 "}</definedName>
    <definedName name="서기창" localSheetId="21" hidden="1">{#N/A,#N/A,FALSE,"97년 투자계획 세부내역 "}</definedName>
    <definedName name="서기창" localSheetId="22" hidden="1">{#N/A,#N/A,FALSE,"97년 투자계획 세부내역 "}</definedName>
    <definedName name="서기창" localSheetId="23" hidden="1">{#N/A,#N/A,FALSE,"97년 투자계획 세부내역 "}</definedName>
    <definedName name="서기창" localSheetId="24" hidden="1">{#N/A,#N/A,FALSE,"97년 투자계획 세부내역 "}</definedName>
    <definedName name="서기창" localSheetId="13" hidden="1">{#N/A,#N/A,FALSE,"97년 투자계획 세부내역 "}</definedName>
    <definedName name="서기창" localSheetId="17" hidden="1">{#N/A,#N/A,FALSE,"97년 투자계획 세부내역 "}</definedName>
    <definedName name="서기창" localSheetId="16" hidden="1">{#N/A,#N/A,FALSE,"97년 투자계획 세부내역 "}</definedName>
    <definedName name="서기창" hidden="1">{#N/A,#N/A,FALSE,"97년 투자계획 세부내역 "}</definedName>
    <definedName name="석공" localSheetId="13">#REF!</definedName>
    <definedName name="석공">#REF!</definedName>
    <definedName name="석축1" localSheetId="13">[229]기본일위!$A:$IV</definedName>
    <definedName name="석축1">[235]기본일위!$1:$1048576</definedName>
    <definedName name="석항" localSheetId="15" hidden="1">{#N/A,#N/A,FALSE,"명세표"}</definedName>
    <definedName name="석항" localSheetId="11" hidden="1">{#N/A,#N/A,FALSE,"명세표"}</definedName>
    <definedName name="석항" localSheetId="14" hidden="1">{#N/A,#N/A,FALSE,"명세표"}</definedName>
    <definedName name="석항" localSheetId="18" hidden="1">{#N/A,#N/A,FALSE,"명세표"}</definedName>
    <definedName name="석항" localSheetId="19" hidden="1">{#N/A,#N/A,FALSE,"명세표"}</definedName>
    <definedName name="석항" localSheetId="20" hidden="1">{#N/A,#N/A,FALSE,"명세표"}</definedName>
    <definedName name="석항" localSheetId="21" hidden="1">{#N/A,#N/A,FALSE,"명세표"}</definedName>
    <definedName name="석항" localSheetId="22" hidden="1">{#N/A,#N/A,FALSE,"명세표"}</definedName>
    <definedName name="석항" localSheetId="23" hidden="1">{#N/A,#N/A,FALSE,"명세표"}</definedName>
    <definedName name="석항" localSheetId="24" hidden="1">{#N/A,#N/A,FALSE,"명세표"}</definedName>
    <definedName name="석항" localSheetId="13" hidden="1">{#N/A,#N/A,FALSE,"명세표"}</definedName>
    <definedName name="석항" localSheetId="17" hidden="1">{#N/A,#N/A,FALSE,"명세표"}</definedName>
    <definedName name="석항" localSheetId="16" hidden="1">{#N/A,#N/A,FALSE,"명세표"}</definedName>
    <definedName name="석항" hidden="1">{#N/A,#N/A,FALSE,"명세표"}</definedName>
    <definedName name="선___반___공" localSheetId="13">[172]노임단가!#REF!</definedName>
    <definedName name="선___반___공">[173]노임단가!#REF!</definedName>
    <definedName name="선택" localSheetId="13">#REF!</definedName>
    <definedName name="선택">#REF!</definedName>
    <definedName name="설계가">#N/A</definedName>
    <definedName name="설계사급" localSheetId="15" hidden="1">{"'5국공정'!$A$1:$E$128"}</definedName>
    <definedName name="설계사급" localSheetId="18" hidden="1">{"'5국공정'!$A$1:$E$128"}</definedName>
    <definedName name="설계사급" localSheetId="19" hidden="1">{"'5국공정'!$A$1:$E$128"}</definedName>
    <definedName name="설계사급" localSheetId="20" hidden="1">{"'5국공정'!$A$1:$E$128"}</definedName>
    <definedName name="설계사급" localSheetId="21" hidden="1">{"'5국공정'!$A$1:$E$128"}</definedName>
    <definedName name="설계사급" localSheetId="22" hidden="1">{"'5국공정'!$A$1:$E$128"}</definedName>
    <definedName name="설계사급" localSheetId="23" hidden="1">{"'5국공정'!$A$1:$E$128"}</definedName>
    <definedName name="설계사급" localSheetId="24" hidden="1">{"'5국공정'!$A$1:$E$128"}</definedName>
    <definedName name="설계사급" localSheetId="13" hidden="1">{"'5국공정'!$A$1:$E$128"}</definedName>
    <definedName name="설계사급" localSheetId="17" hidden="1">{"'5국공정'!$A$1:$E$128"}</definedName>
    <definedName name="설계사급" localSheetId="16" hidden="1">{"'5국공정'!$A$1:$E$128"}</definedName>
    <definedName name="설계사급" hidden="1">{"'5국공정'!$A$1:$E$128"}</definedName>
    <definedName name="설계요율">#REF!</definedName>
    <definedName name="설명" localSheetId="15" hidden="1">{#N/A,#N/A,FALSE,"부대1"}</definedName>
    <definedName name="설명" localSheetId="11" hidden="1">{#N/A,#N/A,FALSE,"부대1"}</definedName>
    <definedName name="설명" localSheetId="14" hidden="1">{#N/A,#N/A,FALSE,"부대1"}</definedName>
    <definedName name="설명" localSheetId="18" hidden="1">{#N/A,#N/A,FALSE,"부대1"}</definedName>
    <definedName name="설명" localSheetId="19" hidden="1">{#N/A,#N/A,FALSE,"부대1"}</definedName>
    <definedName name="설명" localSheetId="20" hidden="1">{#N/A,#N/A,FALSE,"부대1"}</definedName>
    <definedName name="설명" localSheetId="21" hidden="1">{#N/A,#N/A,FALSE,"부대1"}</definedName>
    <definedName name="설명" localSheetId="22" hidden="1">{#N/A,#N/A,FALSE,"부대1"}</definedName>
    <definedName name="설명" localSheetId="23" hidden="1">{#N/A,#N/A,FALSE,"부대1"}</definedName>
    <definedName name="설명" localSheetId="24" hidden="1">{#N/A,#N/A,FALSE,"부대1"}</definedName>
    <definedName name="설명" localSheetId="13" hidden="1">{#N/A,#N/A,FALSE,"부대1"}</definedName>
    <definedName name="설명" localSheetId="17" hidden="1">{#N/A,#N/A,FALSE,"부대1"}</definedName>
    <definedName name="설명" localSheetId="16" hidden="1">{#N/A,#N/A,FALSE,"부대1"}</definedName>
    <definedName name="설명" hidden="1">{#N/A,#N/A,FALSE,"부대1"}</definedName>
    <definedName name="설명서" localSheetId="15" hidden="1">{#N/A,#N/A,FALSE,"포장1";#N/A,#N/A,FALSE,"포장1"}</definedName>
    <definedName name="설명서" localSheetId="11" hidden="1">{#N/A,#N/A,FALSE,"포장1";#N/A,#N/A,FALSE,"포장1"}</definedName>
    <definedName name="설명서" localSheetId="14" hidden="1">{#N/A,#N/A,FALSE,"포장1";#N/A,#N/A,FALSE,"포장1"}</definedName>
    <definedName name="설명서" localSheetId="18" hidden="1">{#N/A,#N/A,FALSE,"포장1";#N/A,#N/A,FALSE,"포장1"}</definedName>
    <definedName name="설명서" localSheetId="19" hidden="1">{#N/A,#N/A,FALSE,"포장1";#N/A,#N/A,FALSE,"포장1"}</definedName>
    <definedName name="설명서" localSheetId="20" hidden="1">{#N/A,#N/A,FALSE,"포장1";#N/A,#N/A,FALSE,"포장1"}</definedName>
    <definedName name="설명서" localSheetId="21" hidden="1">{#N/A,#N/A,FALSE,"포장1";#N/A,#N/A,FALSE,"포장1"}</definedName>
    <definedName name="설명서" localSheetId="22" hidden="1">{#N/A,#N/A,FALSE,"포장1";#N/A,#N/A,FALSE,"포장1"}</definedName>
    <definedName name="설명서" localSheetId="23" hidden="1">{#N/A,#N/A,FALSE,"포장1";#N/A,#N/A,FALSE,"포장1"}</definedName>
    <definedName name="설명서" localSheetId="24" hidden="1">{#N/A,#N/A,FALSE,"포장1";#N/A,#N/A,FALSE,"포장1"}</definedName>
    <definedName name="설명서" localSheetId="13" hidden="1">{#N/A,#N/A,FALSE,"포장1";#N/A,#N/A,FALSE,"포장1"}</definedName>
    <definedName name="설명서" localSheetId="17" hidden="1">{#N/A,#N/A,FALSE,"포장1";#N/A,#N/A,FALSE,"포장1"}</definedName>
    <definedName name="설명서" localSheetId="16" hidden="1">{#N/A,#N/A,FALSE,"포장1";#N/A,#N/A,FALSE,"포장1"}</definedName>
    <definedName name="설명서" hidden="1">{#N/A,#N/A,FALSE,"포장1";#N/A,#N/A,FALSE,"포장1"}</definedName>
    <definedName name="설비" localSheetId="15" hidden="1">#REF!</definedName>
    <definedName name="설비" localSheetId="11" hidden="1">#REF!</definedName>
    <definedName name="설비" localSheetId="14" hidden="1">#REF!</definedName>
    <definedName name="설비" localSheetId="18" hidden="1">#REF!</definedName>
    <definedName name="설비" localSheetId="19" hidden="1">#REF!</definedName>
    <definedName name="설비" localSheetId="20" hidden="1">#REF!</definedName>
    <definedName name="설비" localSheetId="21" hidden="1">#REF!</definedName>
    <definedName name="설비" localSheetId="22" hidden="1">#REF!</definedName>
    <definedName name="설비" localSheetId="23" hidden="1">#REF!</definedName>
    <definedName name="설비" localSheetId="24" hidden="1">#REF!</definedName>
    <definedName name="설비" localSheetId="13" hidden="1">#REF!</definedName>
    <definedName name="설비" localSheetId="17" hidden="1">#REF!</definedName>
    <definedName name="설비" localSheetId="16" hidden="1">#REF!</definedName>
    <definedName name="설비" hidden="1">#REF!</definedName>
    <definedName name="설비견적" localSheetId="15" hidden="1">{#N/A,#N/A,FALSE,"골재소요량";#N/A,#N/A,FALSE,"골재소요량"}</definedName>
    <definedName name="설비견적" localSheetId="11" hidden="1">{#N/A,#N/A,FALSE,"골재소요량";#N/A,#N/A,FALSE,"골재소요량"}</definedName>
    <definedName name="설비견적" localSheetId="14" hidden="1">{#N/A,#N/A,FALSE,"골재소요량";#N/A,#N/A,FALSE,"골재소요량"}</definedName>
    <definedName name="설비견적" localSheetId="18" hidden="1">{#N/A,#N/A,FALSE,"골재소요량";#N/A,#N/A,FALSE,"골재소요량"}</definedName>
    <definedName name="설비견적" localSheetId="19" hidden="1">{#N/A,#N/A,FALSE,"골재소요량";#N/A,#N/A,FALSE,"골재소요량"}</definedName>
    <definedName name="설비견적" localSheetId="20" hidden="1">{#N/A,#N/A,FALSE,"골재소요량";#N/A,#N/A,FALSE,"골재소요량"}</definedName>
    <definedName name="설비견적" localSheetId="21" hidden="1">{#N/A,#N/A,FALSE,"골재소요량";#N/A,#N/A,FALSE,"골재소요량"}</definedName>
    <definedName name="설비견적" localSheetId="22" hidden="1">{#N/A,#N/A,FALSE,"골재소요량";#N/A,#N/A,FALSE,"골재소요량"}</definedName>
    <definedName name="설비견적" localSheetId="23" hidden="1">{#N/A,#N/A,FALSE,"골재소요량";#N/A,#N/A,FALSE,"골재소요량"}</definedName>
    <definedName name="설비견적" localSheetId="24" hidden="1">{#N/A,#N/A,FALSE,"골재소요량";#N/A,#N/A,FALSE,"골재소요량"}</definedName>
    <definedName name="설비견적" localSheetId="13" hidden="1">{#N/A,#N/A,FALSE,"골재소요량";#N/A,#N/A,FALSE,"골재소요량"}</definedName>
    <definedName name="설비견적" localSheetId="17" hidden="1">{#N/A,#N/A,FALSE,"골재소요량";#N/A,#N/A,FALSE,"골재소요량"}</definedName>
    <definedName name="설비견적" localSheetId="16" hidden="1">{#N/A,#N/A,FALSE,"골재소요량";#N/A,#N/A,FALSE,"골재소요량"}</definedName>
    <definedName name="설비견적" hidden="1">{#N/A,#N/A,FALSE,"골재소요량";#N/A,#N/A,FALSE,"골재소요량"}</definedName>
    <definedName name="설비견적서" localSheetId="15" hidden="1">{#N/A,#N/A,FALSE,"현장 NCR 분석";#N/A,#N/A,FALSE,"현장품질감사";#N/A,#N/A,FALSE,"현장품질감사"}</definedName>
    <definedName name="설비견적서" localSheetId="11" hidden="1">{#N/A,#N/A,FALSE,"현장 NCR 분석";#N/A,#N/A,FALSE,"현장품질감사";#N/A,#N/A,FALSE,"현장품질감사"}</definedName>
    <definedName name="설비견적서" localSheetId="14" hidden="1">{#N/A,#N/A,FALSE,"현장 NCR 분석";#N/A,#N/A,FALSE,"현장품질감사";#N/A,#N/A,FALSE,"현장품질감사"}</definedName>
    <definedName name="설비견적서" localSheetId="18" hidden="1">{#N/A,#N/A,FALSE,"현장 NCR 분석";#N/A,#N/A,FALSE,"현장품질감사";#N/A,#N/A,FALSE,"현장품질감사"}</definedName>
    <definedName name="설비견적서" localSheetId="19" hidden="1">{#N/A,#N/A,FALSE,"현장 NCR 분석";#N/A,#N/A,FALSE,"현장품질감사";#N/A,#N/A,FALSE,"현장품질감사"}</definedName>
    <definedName name="설비견적서" localSheetId="20" hidden="1">{#N/A,#N/A,FALSE,"현장 NCR 분석";#N/A,#N/A,FALSE,"현장품질감사";#N/A,#N/A,FALSE,"현장품질감사"}</definedName>
    <definedName name="설비견적서" localSheetId="21" hidden="1">{#N/A,#N/A,FALSE,"현장 NCR 분석";#N/A,#N/A,FALSE,"현장품질감사";#N/A,#N/A,FALSE,"현장품질감사"}</definedName>
    <definedName name="설비견적서" localSheetId="22" hidden="1">{#N/A,#N/A,FALSE,"현장 NCR 분석";#N/A,#N/A,FALSE,"현장품질감사";#N/A,#N/A,FALSE,"현장품질감사"}</definedName>
    <definedName name="설비견적서" localSheetId="23" hidden="1">{#N/A,#N/A,FALSE,"현장 NCR 분석";#N/A,#N/A,FALSE,"현장품질감사";#N/A,#N/A,FALSE,"현장품질감사"}</definedName>
    <definedName name="설비견적서" localSheetId="24" hidden="1">{#N/A,#N/A,FALSE,"현장 NCR 분석";#N/A,#N/A,FALSE,"현장품질감사";#N/A,#N/A,FALSE,"현장품질감사"}</definedName>
    <definedName name="설비견적서" localSheetId="13" hidden="1">{#N/A,#N/A,FALSE,"현장 NCR 분석";#N/A,#N/A,FALSE,"현장품질감사";#N/A,#N/A,FALSE,"현장품질감사"}</definedName>
    <definedName name="설비견적서" localSheetId="17" hidden="1">{#N/A,#N/A,FALSE,"현장 NCR 분석";#N/A,#N/A,FALSE,"현장품질감사";#N/A,#N/A,FALSE,"현장품질감사"}</definedName>
    <definedName name="설비견적서" localSheetId="16" hidden="1">{#N/A,#N/A,FALSE,"현장 NCR 분석";#N/A,#N/A,FALSE,"현장품질감사";#N/A,#N/A,FALSE,"현장품질감사"}</definedName>
    <definedName name="설비견적서" hidden="1">{#N/A,#N/A,FALSE,"현장 NCR 분석";#N/A,#N/A,FALSE,"현장품질감사";#N/A,#N/A,FALSE,"현장품질감사"}</definedName>
    <definedName name="설설" localSheetId="15" hidden="1">{#N/A,#N/A,FALSE,"단축1";#N/A,#N/A,FALSE,"단축2";#N/A,#N/A,FALSE,"단축3";#N/A,#N/A,FALSE,"장축";#N/A,#N/A,FALSE,"4WD"}</definedName>
    <definedName name="설설" localSheetId="18" hidden="1">{#N/A,#N/A,FALSE,"단축1";#N/A,#N/A,FALSE,"단축2";#N/A,#N/A,FALSE,"단축3";#N/A,#N/A,FALSE,"장축";#N/A,#N/A,FALSE,"4WD"}</definedName>
    <definedName name="설설" localSheetId="19" hidden="1">{#N/A,#N/A,FALSE,"단축1";#N/A,#N/A,FALSE,"단축2";#N/A,#N/A,FALSE,"단축3";#N/A,#N/A,FALSE,"장축";#N/A,#N/A,FALSE,"4WD"}</definedName>
    <definedName name="설설" localSheetId="20" hidden="1">{#N/A,#N/A,FALSE,"단축1";#N/A,#N/A,FALSE,"단축2";#N/A,#N/A,FALSE,"단축3";#N/A,#N/A,FALSE,"장축";#N/A,#N/A,FALSE,"4WD"}</definedName>
    <definedName name="설설" localSheetId="21" hidden="1">{#N/A,#N/A,FALSE,"단축1";#N/A,#N/A,FALSE,"단축2";#N/A,#N/A,FALSE,"단축3";#N/A,#N/A,FALSE,"장축";#N/A,#N/A,FALSE,"4WD"}</definedName>
    <definedName name="설설" localSheetId="22" hidden="1">{#N/A,#N/A,FALSE,"단축1";#N/A,#N/A,FALSE,"단축2";#N/A,#N/A,FALSE,"단축3";#N/A,#N/A,FALSE,"장축";#N/A,#N/A,FALSE,"4WD"}</definedName>
    <definedName name="설설" localSheetId="23" hidden="1">{#N/A,#N/A,FALSE,"단축1";#N/A,#N/A,FALSE,"단축2";#N/A,#N/A,FALSE,"단축3";#N/A,#N/A,FALSE,"장축";#N/A,#N/A,FALSE,"4WD"}</definedName>
    <definedName name="설설" localSheetId="24" hidden="1">{#N/A,#N/A,FALSE,"단축1";#N/A,#N/A,FALSE,"단축2";#N/A,#N/A,FALSE,"단축3";#N/A,#N/A,FALSE,"장축";#N/A,#N/A,FALSE,"4WD"}</definedName>
    <definedName name="설설" localSheetId="13" hidden="1">{#N/A,#N/A,FALSE,"단축1";#N/A,#N/A,FALSE,"단축2";#N/A,#N/A,FALSE,"단축3";#N/A,#N/A,FALSE,"장축";#N/A,#N/A,FALSE,"4WD"}</definedName>
    <definedName name="설설" localSheetId="17" hidden="1">{#N/A,#N/A,FALSE,"단축1";#N/A,#N/A,FALSE,"단축2";#N/A,#N/A,FALSE,"단축3";#N/A,#N/A,FALSE,"장축";#N/A,#N/A,FALSE,"4WD"}</definedName>
    <definedName name="설설" localSheetId="16" hidden="1">{#N/A,#N/A,FALSE,"단축1";#N/A,#N/A,FALSE,"단축2";#N/A,#N/A,FALSE,"단축3";#N/A,#N/A,FALSE,"장축";#N/A,#N/A,FALSE,"4WD"}</definedName>
    <definedName name="설설" hidden="1">{#N/A,#N/A,FALSE,"단축1";#N/A,#N/A,FALSE,"단축2";#N/A,#N/A,FALSE,"단축3";#N/A,#N/A,FALSE,"장축";#N/A,#N/A,FALSE,"4WD"}</definedName>
    <definedName name="설시스템" localSheetId="13">#REF!</definedName>
    <definedName name="설시스템">#REF!</definedName>
    <definedName name="설집" localSheetId="13">#REF!</definedName>
    <definedName name="설집">#REF!</definedName>
    <definedName name="설치비" localSheetId="13">#REF!</definedName>
    <definedName name="설치비">#REF!</definedName>
    <definedName name="설치원가">#REF!</definedName>
    <definedName name="雪花品推" localSheetId="13">'[236]#REF!'!$B$1:$P$22</definedName>
    <definedName name="雪花品推">'[237]#REF!'!$B$1:$P$22</definedName>
    <definedName name="성" localSheetId="13">[191]Sheet1!#REF!</definedName>
    <definedName name="성">[192]Sheet1!#REF!</definedName>
    <definedName name="성공" localSheetId="15" hidden="1">{#N/A,#N/A,FALSE,"97년 투자계획 세부내역 "}</definedName>
    <definedName name="성공" localSheetId="18" hidden="1">{#N/A,#N/A,FALSE,"97년 투자계획 세부내역 "}</definedName>
    <definedName name="성공" localSheetId="19" hidden="1">{#N/A,#N/A,FALSE,"97년 투자계획 세부내역 "}</definedName>
    <definedName name="성공" localSheetId="20" hidden="1">{#N/A,#N/A,FALSE,"97년 투자계획 세부내역 "}</definedName>
    <definedName name="성공" localSheetId="21" hidden="1">{#N/A,#N/A,FALSE,"97년 투자계획 세부내역 "}</definedName>
    <definedName name="성공" localSheetId="22" hidden="1">{#N/A,#N/A,FALSE,"97년 투자계획 세부내역 "}</definedName>
    <definedName name="성공" localSheetId="23" hidden="1">{#N/A,#N/A,FALSE,"97년 투자계획 세부내역 "}</definedName>
    <definedName name="성공" localSheetId="24" hidden="1">{#N/A,#N/A,FALSE,"97년 투자계획 세부내역 "}</definedName>
    <definedName name="성공" localSheetId="13" hidden="1">{#N/A,#N/A,FALSE,"97년 투자계획 세부내역 "}</definedName>
    <definedName name="성공" localSheetId="17" hidden="1">{#N/A,#N/A,FALSE,"97년 투자계획 세부내역 "}</definedName>
    <definedName name="성공" localSheetId="16" hidden="1">{#N/A,#N/A,FALSE,"97년 투자계획 세부내역 "}</definedName>
    <definedName name="성공" hidden="1">{#N/A,#N/A,FALSE,"97년 투자계획 세부내역 "}</definedName>
    <definedName name="성능시험2" localSheetId="15" hidden="1">{#N/A,#N/A,FALSE,"단축1";#N/A,#N/A,FALSE,"단축2";#N/A,#N/A,FALSE,"단축3";#N/A,#N/A,FALSE,"장축";#N/A,#N/A,FALSE,"4WD"}</definedName>
    <definedName name="성능시험2" localSheetId="18" hidden="1">{#N/A,#N/A,FALSE,"단축1";#N/A,#N/A,FALSE,"단축2";#N/A,#N/A,FALSE,"단축3";#N/A,#N/A,FALSE,"장축";#N/A,#N/A,FALSE,"4WD"}</definedName>
    <definedName name="성능시험2" localSheetId="19" hidden="1">{#N/A,#N/A,FALSE,"단축1";#N/A,#N/A,FALSE,"단축2";#N/A,#N/A,FALSE,"단축3";#N/A,#N/A,FALSE,"장축";#N/A,#N/A,FALSE,"4WD"}</definedName>
    <definedName name="성능시험2" localSheetId="20" hidden="1">{#N/A,#N/A,FALSE,"단축1";#N/A,#N/A,FALSE,"단축2";#N/A,#N/A,FALSE,"단축3";#N/A,#N/A,FALSE,"장축";#N/A,#N/A,FALSE,"4WD"}</definedName>
    <definedName name="성능시험2" localSheetId="21" hidden="1">{#N/A,#N/A,FALSE,"단축1";#N/A,#N/A,FALSE,"단축2";#N/A,#N/A,FALSE,"단축3";#N/A,#N/A,FALSE,"장축";#N/A,#N/A,FALSE,"4WD"}</definedName>
    <definedName name="성능시험2" localSheetId="22" hidden="1">{#N/A,#N/A,FALSE,"단축1";#N/A,#N/A,FALSE,"단축2";#N/A,#N/A,FALSE,"단축3";#N/A,#N/A,FALSE,"장축";#N/A,#N/A,FALSE,"4WD"}</definedName>
    <definedName name="성능시험2" localSheetId="23" hidden="1">{#N/A,#N/A,FALSE,"단축1";#N/A,#N/A,FALSE,"단축2";#N/A,#N/A,FALSE,"단축3";#N/A,#N/A,FALSE,"장축";#N/A,#N/A,FALSE,"4WD"}</definedName>
    <definedName name="성능시험2" localSheetId="24" hidden="1">{#N/A,#N/A,FALSE,"단축1";#N/A,#N/A,FALSE,"단축2";#N/A,#N/A,FALSE,"단축3";#N/A,#N/A,FALSE,"장축";#N/A,#N/A,FALSE,"4WD"}</definedName>
    <definedName name="성능시험2" localSheetId="13" hidden="1">{#N/A,#N/A,FALSE,"단축1";#N/A,#N/A,FALSE,"단축2";#N/A,#N/A,FALSE,"단축3";#N/A,#N/A,FALSE,"장축";#N/A,#N/A,FALSE,"4WD"}</definedName>
    <definedName name="성능시험2" localSheetId="17" hidden="1">{#N/A,#N/A,FALSE,"단축1";#N/A,#N/A,FALSE,"단축2";#N/A,#N/A,FALSE,"단축3";#N/A,#N/A,FALSE,"장축";#N/A,#N/A,FALSE,"4WD"}</definedName>
    <definedName name="성능시험2" localSheetId="16" hidden="1">{#N/A,#N/A,FALSE,"단축1";#N/A,#N/A,FALSE,"단축2";#N/A,#N/A,FALSE,"단축3";#N/A,#N/A,FALSE,"장축";#N/A,#N/A,FALSE,"4WD"}</definedName>
    <definedName name="성능시험2" hidden="1">{#N/A,#N/A,FALSE,"단축1";#N/A,#N/A,FALSE,"단축2";#N/A,#N/A,FALSE,"단축3";#N/A,#N/A,FALSE,"장축";#N/A,#N/A,FALSE,"4WD"}</definedName>
    <definedName name="세금계산서">#N/A</definedName>
    <definedName name="세부안" localSheetId="15" hidden="1">#REF!</definedName>
    <definedName name="세부안" localSheetId="18" hidden="1">#REF!</definedName>
    <definedName name="세부안" localSheetId="19" hidden="1">#REF!</definedName>
    <definedName name="세부안" localSheetId="20" hidden="1">#REF!</definedName>
    <definedName name="세부안" localSheetId="21" hidden="1">#REF!</definedName>
    <definedName name="세부안" localSheetId="22" hidden="1">#REF!</definedName>
    <definedName name="세부안" localSheetId="23" hidden="1">#REF!</definedName>
    <definedName name="세부안" localSheetId="24" hidden="1">#REF!</definedName>
    <definedName name="세부안" localSheetId="13" hidden="1">#REF!</definedName>
    <definedName name="세부안" localSheetId="17" hidden="1">#REF!</definedName>
    <definedName name="세부안" hidden="1">#REF!</definedName>
    <definedName name="세부안2" localSheetId="15" hidden="1">#REF!</definedName>
    <definedName name="세부안2" localSheetId="24" hidden="1">#REF!</definedName>
    <definedName name="세부안2" localSheetId="17" hidden="1">#REF!</definedName>
    <definedName name="세부안2" hidden="1">#REF!</definedName>
    <definedName name="세부안3" localSheetId="15" hidden="1">#REF!</definedName>
    <definedName name="세부안3" localSheetId="24" hidden="1">#REF!</definedName>
    <definedName name="세부안3" localSheetId="17" hidden="1">#REF!</definedName>
    <definedName name="세부안3" hidden="1">#REF!</definedName>
    <definedName name="셈겜셈셈셈">#REF!</definedName>
    <definedName name="셔터공">#REF!</definedName>
    <definedName name="셧터공" localSheetId="13">[172]노임단가!#REF!</definedName>
    <definedName name="셧터공">[173]노임단가!#REF!</definedName>
    <definedName name="소계" localSheetId="13">#REF!</definedName>
    <definedName name="소계">#REF!</definedName>
    <definedName name="소계3" localSheetId="13">#REF!</definedName>
    <definedName name="소계3">#REF!</definedName>
    <definedName name="소계4" localSheetId="13">#REF!</definedName>
    <definedName name="소계4">#REF!</definedName>
    <definedName name="소계5">#REF!</definedName>
    <definedName name="소니제작가이드_다음">#REF!</definedName>
    <definedName name="소방">#REF!</definedName>
    <definedName name="소스매체">#REF!</definedName>
    <definedName name="소요량">#REF!</definedName>
    <definedName name="소재">#REF!</definedName>
    <definedName name="소재길이">[238]Sheet1!$B$2:$B$3</definedName>
    <definedName name="소재별" localSheetId="13">[239]엔미즈_코리아!$A$2:$AA$38</definedName>
    <definedName name="소재별">[240]엔미즈_코리아!$A$2:$AA$38</definedName>
    <definedName name="소트" localSheetId="13">#REF!</definedName>
    <definedName name="소트">#REF!</definedName>
    <definedName name="소하프로젝트" localSheetId="15" hidden="1">{#N/A,#N/A,FALSE,"단축1";#N/A,#N/A,FALSE,"단축2";#N/A,#N/A,FALSE,"단축3";#N/A,#N/A,FALSE,"장축";#N/A,#N/A,FALSE,"4WD"}</definedName>
    <definedName name="소하프로젝트" localSheetId="18" hidden="1">{#N/A,#N/A,FALSE,"단축1";#N/A,#N/A,FALSE,"단축2";#N/A,#N/A,FALSE,"단축3";#N/A,#N/A,FALSE,"장축";#N/A,#N/A,FALSE,"4WD"}</definedName>
    <definedName name="소하프로젝트" localSheetId="19" hidden="1">{#N/A,#N/A,FALSE,"단축1";#N/A,#N/A,FALSE,"단축2";#N/A,#N/A,FALSE,"단축3";#N/A,#N/A,FALSE,"장축";#N/A,#N/A,FALSE,"4WD"}</definedName>
    <definedName name="소하프로젝트" localSheetId="20" hidden="1">{#N/A,#N/A,FALSE,"단축1";#N/A,#N/A,FALSE,"단축2";#N/A,#N/A,FALSE,"단축3";#N/A,#N/A,FALSE,"장축";#N/A,#N/A,FALSE,"4WD"}</definedName>
    <definedName name="소하프로젝트" localSheetId="21" hidden="1">{#N/A,#N/A,FALSE,"단축1";#N/A,#N/A,FALSE,"단축2";#N/A,#N/A,FALSE,"단축3";#N/A,#N/A,FALSE,"장축";#N/A,#N/A,FALSE,"4WD"}</definedName>
    <definedName name="소하프로젝트" localSheetId="22" hidden="1">{#N/A,#N/A,FALSE,"단축1";#N/A,#N/A,FALSE,"단축2";#N/A,#N/A,FALSE,"단축3";#N/A,#N/A,FALSE,"장축";#N/A,#N/A,FALSE,"4WD"}</definedName>
    <definedName name="소하프로젝트" localSheetId="23" hidden="1">{#N/A,#N/A,FALSE,"단축1";#N/A,#N/A,FALSE,"단축2";#N/A,#N/A,FALSE,"단축3";#N/A,#N/A,FALSE,"장축";#N/A,#N/A,FALSE,"4WD"}</definedName>
    <definedName name="소하프로젝트" localSheetId="24" hidden="1">{#N/A,#N/A,FALSE,"단축1";#N/A,#N/A,FALSE,"단축2";#N/A,#N/A,FALSE,"단축3";#N/A,#N/A,FALSE,"장축";#N/A,#N/A,FALSE,"4WD"}</definedName>
    <definedName name="소하프로젝트" localSheetId="13" hidden="1">{#N/A,#N/A,FALSE,"단축1";#N/A,#N/A,FALSE,"단축2";#N/A,#N/A,FALSE,"단축3";#N/A,#N/A,FALSE,"장축";#N/A,#N/A,FALSE,"4WD"}</definedName>
    <definedName name="소하프로젝트" localSheetId="17" hidden="1">{#N/A,#N/A,FALSE,"단축1";#N/A,#N/A,FALSE,"단축2";#N/A,#N/A,FALSE,"단축3";#N/A,#N/A,FALSE,"장축";#N/A,#N/A,FALSE,"4WD"}</definedName>
    <definedName name="소하프로젝트" localSheetId="16" hidden="1">{#N/A,#N/A,FALSE,"단축1";#N/A,#N/A,FALSE,"단축2";#N/A,#N/A,FALSE,"단축3";#N/A,#N/A,FALSE,"장축";#N/A,#N/A,FALSE,"4WD"}</definedName>
    <definedName name="소하프로젝트" hidden="1">{#N/A,#N/A,FALSE,"단축1";#N/A,#N/A,FALSE,"단축2";#N/A,#N/A,FALSE,"단축3";#N/A,#N/A,FALSE,"장축";#N/A,#N/A,FALSE,"4WD"}</definedName>
    <definedName name="소형점" localSheetId="15" hidden="1">{#N/A,#N/A,FALSE,"97년 투자계획 세부내역 "}</definedName>
    <definedName name="소형점" localSheetId="18" hidden="1">{#N/A,#N/A,FALSE,"97년 투자계획 세부내역 "}</definedName>
    <definedName name="소형점" localSheetId="19" hidden="1">{#N/A,#N/A,FALSE,"97년 투자계획 세부내역 "}</definedName>
    <definedName name="소형점" localSheetId="20" hidden="1">{#N/A,#N/A,FALSE,"97년 투자계획 세부내역 "}</definedName>
    <definedName name="소형점" localSheetId="21" hidden="1">{#N/A,#N/A,FALSE,"97년 투자계획 세부내역 "}</definedName>
    <definedName name="소형점" localSheetId="22" hidden="1">{#N/A,#N/A,FALSE,"97년 투자계획 세부내역 "}</definedName>
    <definedName name="소형점" localSheetId="23" hidden="1">{#N/A,#N/A,FALSE,"97년 투자계획 세부내역 "}</definedName>
    <definedName name="소형점" localSheetId="24" hidden="1">{#N/A,#N/A,FALSE,"97년 투자계획 세부내역 "}</definedName>
    <definedName name="소형점" localSheetId="13" hidden="1">{#N/A,#N/A,FALSE,"97년 투자계획 세부내역 "}</definedName>
    <definedName name="소형점" localSheetId="17" hidden="1">{#N/A,#N/A,FALSE,"97년 투자계획 세부내역 "}</definedName>
    <definedName name="소형점" localSheetId="16" hidden="1">{#N/A,#N/A,FALSE,"97년 투자계획 세부내역 "}</definedName>
    <definedName name="소형점" hidden="1">{#N/A,#N/A,FALSE,"97년 투자계획 세부내역 "}</definedName>
    <definedName name="소화갑지" localSheetId="15" hidden="1">{#N/A,#N/A,FALSE,"CCTV"}</definedName>
    <definedName name="소화갑지" localSheetId="18" hidden="1">{#N/A,#N/A,FALSE,"CCTV"}</definedName>
    <definedName name="소화갑지" localSheetId="19" hidden="1">{#N/A,#N/A,FALSE,"CCTV"}</definedName>
    <definedName name="소화갑지" localSheetId="20" hidden="1">{#N/A,#N/A,FALSE,"CCTV"}</definedName>
    <definedName name="소화갑지" localSheetId="21" hidden="1">{#N/A,#N/A,FALSE,"CCTV"}</definedName>
    <definedName name="소화갑지" localSheetId="22" hidden="1">{#N/A,#N/A,FALSE,"CCTV"}</definedName>
    <definedName name="소화갑지" localSheetId="23" hidden="1">{#N/A,#N/A,FALSE,"CCTV"}</definedName>
    <definedName name="소화갑지" localSheetId="24" hidden="1">{#N/A,#N/A,FALSE,"CCTV"}</definedName>
    <definedName name="소화갑지" localSheetId="13" hidden="1">{#N/A,#N/A,FALSE,"CCTV"}</definedName>
    <definedName name="소화갑지" localSheetId="17" hidden="1">{#N/A,#N/A,FALSE,"CCTV"}</definedName>
    <definedName name="소화갑지" localSheetId="16" hidden="1">{#N/A,#N/A,FALSE,"CCTV"}</definedName>
    <definedName name="소화갑지" hidden="1">{#N/A,#N/A,FALSE,"CCTV"}</definedName>
    <definedName name="속표지" localSheetId="15" hidden="1">{"'용역비'!$A$4:$C$8"}</definedName>
    <definedName name="속표지" localSheetId="11" hidden="1">{"'용역비'!$A$4:$C$8"}</definedName>
    <definedName name="속표지" localSheetId="14" hidden="1">{"'용역비'!$A$4:$C$8"}</definedName>
    <definedName name="속표지" localSheetId="18" hidden="1">{"'용역비'!$A$4:$C$8"}</definedName>
    <definedName name="속표지" localSheetId="19" hidden="1">{"'용역비'!$A$4:$C$8"}</definedName>
    <definedName name="속표지" localSheetId="20" hidden="1">{"'용역비'!$A$4:$C$8"}</definedName>
    <definedName name="속표지" localSheetId="21" hidden="1">{"'용역비'!$A$4:$C$8"}</definedName>
    <definedName name="속표지" localSheetId="22" hidden="1">{"'용역비'!$A$4:$C$8"}</definedName>
    <definedName name="속표지" localSheetId="23" hidden="1">{"'용역비'!$A$4:$C$8"}</definedName>
    <definedName name="속표지" localSheetId="24" hidden="1">{"'용역비'!$A$4:$C$8"}</definedName>
    <definedName name="속표지" localSheetId="13" hidden="1">{"'용역비'!$A$4:$C$8"}</definedName>
    <definedName name="속표지" localSheetId="17" hidden="1">{"'용역비'!$A$4:$C$8"}</definedName>
    <definedName name="속표지" localSheetId="16" hidden="1">{"'용역비'!$A$4:$C$8"}</definedName>
    <definedName name="속표지" hidden="1">{"'용역비'!$A$4:$C$8"}</definedName>
    <definedName name="손익" localSheetId="15" hidden="1">{#N/A,#N/A,FALSE,"P.C.B"}</definedName>
    <definedName name="손익" localSheetId="11" hidden="1">{#N/A,#N/A,FALSE,"P.C.B"}</definedName>
    <definedName name="손익" localSheetId="14" hidden="1">{#N/A,#N/A,FALSE,"P.C.B"}</definedName>
    <definedName name="손익" localSheetId="18" hidden="1">{#N/A,#N/A,FALSE,"P.C.B"}</definedName>
    <definedName name="손익" localSheetId="19" hidden="1">{#N/A,#N/A,FALSE,"P.C.B"}</definedName>
    <definedName name="손익" localSheetId="20" hidden="1">{#N/A,#N/A,FALSE,"P.C.B"}</definedName>
    <definedName name="손익" localSheetId="21" hidden="1">{#N/A,#N/A,FALSE,"P.C.B"}</definedName>
    <definedName name="손익" localSheetId="22" hidden="1">{#N/A,#N/A,FALSE,"P.C.B"}</definedName>
    <definedName name="손익" localSheetId="23" hidden="1">{#N/A,#N/A,FALSE,"P.C.B"}</definedName>
    <definedName name="손익" localSheetId="24" hidden="1">{#N/A,#N/A,FALSE,"P.C.B"}</definedName>
    <definedName name="손익" localSheetId="13" hidden="1">{#N/A,#N/A,FALSE,"P.C.B"}</definedName>
    <definedName name="손익" localSheetId="17" hidden="1">{#N/A,#N/A,FALSE,"P.C.B"}</definedName>
    <definedName name="손익" localSheetId="16" hidden="1">{#N/A,#N/A,FALSE,"P.C.B"}</definedName>
    <definedName name="손익" hidden="1">{#N/A,#N/A,FALSE,"P.C.B"}</definedName>
    <definedName name="손익2" localSheetId="15" hidden="1">{#N/A,#N/A,FALSE,"P.C.B"}</definedName>
    <definedName name="손익2" localSheetId="11" hidden="1">{#N/A,#N/A,FALSE,"P.C.B"}</definedName>
    <definedName name="손익2" localSheetId="14" hidden="1">{#N/A,#N/A,FALSE,"P.C.B"}</definedName>
    <definedName name="손익2" localSheetId="18" hidden="1">{#N/A,#N/A,FALSE,"P.C.B"}</definedName>
    <definedName name="손익2" localSheetId="19" hidden="1">{#N/A,#N/A,FALSE,"P.C.B"}</definedName>
    <definedName name="손익2" localSheetId="20" hidden="1">{#N/A,#N/A,FALSE,"P.C.B"}</definedName>
    <definedName name="손익2" localSheetId="21" hidden="1">{#N/A,#N/A,FALSE,"P.C.B"}</definedName>
    <definedName name="손익2" localSheetId="22" hidden="1">{#N/A,#N/A,FALSE,"P.C.B"}</definedName>
    <definedName name="손익2" localSheetId="23" hidden="1">{#N/A,#N/A,FALSE,"P.C.B"}</definedName>
    <definedName name="손익2" localSheetId="24" hidden="1">{#N/A,#N/A,FALSE,"P.C.B"}</definedName>
    <definedName name="손익2" localSheetId="13" hidden="1">{#N/A,#N/A,FALSE,"P.C.B"}</definedName>
    <definedName name="손익2" localSheetId="17" hidden="1">{#N/A,#N/A,FALSE,"P.C.B"}</definedName>
    <definedName name="손익2" localSheetId="16" hidden="1">{#N/A,#N/A,FALSE,"P.C.B"}</definedName>
    <definedName name="손익2" hidden="1">{#N/A,#N/A,FALSE,"P.C.B"}</definedName>
    <definedName name="손익실적" localSheetId="15" hidden="1">{#N/A,#N/A,FALSE,"P.C.B"}</definedName>
    <definedName name="손익실적" localSheetId="11" hidden="1">{#N/A,#N/A,FALSE,"P.C.B"}</definedName>
    <definedName name="손익실적" localSheetId="14" hidden="1">{#N/A,#N/A,FALSE,"P.C.B"}</definedName>
    <definedName name="손익실적" localSheetId="18" hidden="1">{#N/A,#N/A,FALSE,"P.C.B"}</definedName>
    <definedName name="손익실적" localSheetId="19" hidden="1">{#N/A,#N/A,FALSE,"P.C.B"}</definedName>
    <definedName name="손익실적" localSheetId="20" hidden="1">{#N/A,#N/A,FALSE,"P.C.B"}</definedName>
    <definedName name="손익실적" localSheetId="21" hidden="1">{#N/A,#N/A,FALSE,"P.C.B"}</definedName>
    <definedName name="손익실적" localSheetId="22" hidden="1">{#N/A,#N/A,FALSE,"P.C.B"}</definedName>
    <definedName name="손익실적" localSheetId="23" hidden="1">{#N/A,#N/A,FALSE,"P.C.B"}</definedName>
    <definedName name="손익실적" localSheetId="24" hidden="1">{#N/A,#N/A,FALSE,"P.C.B"}</definedName>
    <definedName name="손익실적" localSheetId="13" hidden="1">{#N/A,#N/A,FALSE,"P.C.B"}</definedName>
    <definedName name="손익실적" localSheetId="17" hidden="1">{#N/A,#N/A,FALSE,"P.C.B"}</definedName>
    <definedName name="손익실적" localSheetId="16" hidden="1">{#N/A,#N/A,FALSE,"P.C.B"}</definedName>
    <definedName name="손익실적" hidden="1">{#N/A,#N/A,FALSE,"P.C.B"}</definedName>
    <definedName name="솔로몬">#N/A</definedName>
    <definedName name="송" localSheetId="15" hidden="1">{#N/A,#N/A,TRUE,"Y생산";#N/A,#N/A,TRUE,"Y판매";#N/A,#N/A,TRUE,"Y총물량";#N/A,#N/A,TRUE,"Y능력";#N/A,#N/A,TRUE,"YKD"}</definedName>
    <definedName name="송" localSheetId="18" hidden="1">{#N/A,#N/A,TRUE,"Y생산";#N/A,#N/A,TRUE,"Y판매";#N/A,#N/A,TRUE,"Y총물량";#N/A,#N/A,TRUE,"Y능력";#N/A,#N/A,TRUE,"YKD"}</definedName>
    <definedName name="송" localSheetId="19" hidden="1">{#N/A,#N/A,TRUE,"Y생산";#N/A,#N/A,TRUE,"Y판매";#N/A,#N/A,TRUE,"Y총물량";#N/A,#N/A,TRUE,"Y능력";#N/A,#N/A,TRUE,"YKD"}</definedName>
    <definedName name="송" localSheetId="20" hidden="1">{#N/A,#N/A,TRUE,"Y생산";#N/A,#N/A,TRUE,"Y판매";#N/A,#N/A,TRUE,"Y총물량";#N/A,#N/A,TRUE,"Y능력";#N/A,#N/A,TRUE,"YKD"}</definedName>
    <definedName name="송" localSheetId="21" hidden="1">{#N/A,#N/A,TRUE,"Y생산";#N/A,#N/A,TRUE,"Y판매";#N/A,#N/A,TRUE,"Y총물량";#N/A,#N/A,TRUE,"Y능력";#N/A,#N/A,TRUE,"YKD"}</definedName>
    <definedName name="송" localSheetId="22" hidden="1">{#N/A,#N/A,TRUE,"Y생산";#N/A,#N/A,TRUE,"Y판매";#N/A,#N/A,TRUE,"Y총물량";#N/A,#N/A,TRUE,"Y능력";#N/A,#N/A,TRUE,"YKD"}</definedName>
    <definedName name="송" localSheetId="23" hidden="1">{#N/A,#N/A,TRUE,"Y생산";#N/A,#N/A,TRUE,"Y판매";#N/A,#N/A,TRUE,"Y총물량";#N/A,#N/A,TRUE,"Y능력";#N/A,#N/A,TRUE,"YKD"}</definedName>
    <definedName name="송" localSheetId="24" hidden="1">{#N/A,#N/A,TRUE,"Y생산";#N/A,#N/A,TRUE,"Y판매";#N/A,#N/A,TRUE,"Y총물량";#N/A,#N/A,TRUE,"Y능력";#N/A,#N/A,TRUE,"YKD"}</definedName>
    <definedName name="송" localSheetId="13" hidden="1">{#N/A,#N/A,TRUE,"Y생산";#N/A,#N/A,TRUE,"Y판매";#N/A,#N/A,TRUE,"Y총물량";#N/A,#N/A,TRUE,"Y능력";#N/A,#N/A,TRUE,"YKD"}</definedName>
    <definedName name="송" localSheetId="17" hidden="1">{#N/A,#N/A,TRUE,"Y생산";#N/A,#N/A,TRUE,"Y판매";#N/A,#N/A,TRUE,"Y총물량";#N/A,#N/A,TRUE,"Y능력";#N/A,#N/A,TRUE,"YKD"}</definedName>
    <definedName name="송" localSheetId="16" hidden="1">{#N/A,#N/A,TRUE,"Y생산";#N/A,#N/A,TRUE,"Y판매";#N/A,#N/A,TRUE,"Y총물량";#N/A,#N/A,TRUE,"Y능력";#N/A,#N/A,TRUE,"YKD"}</definedName>
    <definedName name="송" hidden="1">{#N/A,#N/A,TRUE,"Y생산";#N/A,#N/A,TRUE,"Y판매";#N/A,#N/A,TRUE,"Y총물량";#N/A,#N/A,TRUE,"Y능력";#N/A,#N/A,TRUE,"YKD"}</definedName>
    <definedName name="송창기" localSheetId="15" hidden="1">{#N/A,#N/A,TRUE,"Y생산";#N/A,#N/A,TRUE,"Y판매";#N/A,#N/A,TRUE,"Y총물량";#N/A,#N/A,TRUE,"Y능력";#N/A,#N/A,TRUE,"YKD"}</definedName>
    <definedName name="송창기" localSheetId="18" hidden="1">{#N/A,#N/A,TRUE,"Y생산";#N/A,#N/A,TRUE,"Y판매";#N/A,#N/A,TRUE,"Y총물량";#N/A,#N/A,TRUE,"Y능력";#N/A,#N/A,TRUE,"YKD"}</definedName>
    <definedName name="송창기" localSheetId="19" hidden="1">{#N/A,#N/A,TRUE,"Y생산";#N/A,#N/A,TRUE,"Y판매";#N/A,#N/A,TRUE,"Y총물량";#N/A,#N/A,TRUE,"Y능력";#N/A,#N/A,TRUE,"YKD"}</definedName>
    <definedName name="송창기" localSheetId="20" hidden="1">{#N/A,#N/A,TRUE,"Y생산";#N/A,#N/A,TRUE,"Y판매";#N/A,#N/A,TRUE,"Y총물량";#N/A,#N/A,TRUE,"Y능력";#N/A,#N/A,TRUE,"YKD"}</definedName>
    <definedName name="송창기" localSheetId="21" hidden="1">{#N/A,#N/A,TRUE,"Y생산";#N/A,#N/A,TRUE,"Y판매";#N/A,#N/A,TRUE,"Y총물량";#N/A,#N/A,TRUE,"Y능력";#N/A,#N/A,TRUE,"YKD"}</definedName>
    <definedName name="송창기" localSheetId="22" hidden="1">{#N/A,#N/A,TRUE,"Y생산";#N/A,#N/A,TRUE,"Y판매";#N/A,#N/A,TRUE,"Y총물량";#N/A,#N/A,TRUE,"Y능력";#N/A,#N/A,TRUE,"YKD"}</definedName>
    <definedName name="송창기" localSheetId="23" hidden="1">{#N/A,#N/A,TRUE,"Y생산";#N/A,#N/A,TRUE,"Y판매";#N/A,#N/A,TRUE,"Y총물량";#N/A,#N/A,TRUE,"Y능력";#N/A,#N/A,TRUE,"YKD"}</definedName>
    <definedName name="송창기" localSheetId="24" hidden="1">{#N/A,#N/A,TRUE,"Y생산";#N/A,#N/A,TRUE,"Y판매";#N/A,#N/A,TRUE,"Y총물량";#N/A,#N/A,TRUE,"Y능력";#N/A,#N/A,TRUE,"YKD"}</definedName>
    <definedName name="송창기" localSheetId="13" hidden="1">{#N/A,#N/A,TRUE,"Y생산";#N/A,#N/A,TRUE,"Y판매";#N/A,#N/A,TRUE,"Y총물량";#N/A,#N/A,TRUE,"Y능력";#N/A,#N/A,TRUE,"YKD"}</definedName>
    <definedName name="송창기" localSheetId="17" hidden="1">{#N/A,#N/A,TRUE,"Y생산";#N/A,#N/A,TRUE,"Y판매";#N/A,#N/A,TRUE,"Y총물량";#N/A,#N/A,TRUE,"Y능력";#N/A,#N/A,TRUE,"YKD"}</definedName>
    <definedName name="송창기" localSheetId="16" hidden="1">{#N/A,#N/A,TRUE,"Y생산";#N/A,#N/A,TRUE,"Y판매";#N/A,#N/A,TRUE,"Y총물량";#N/A,#N/A,TRUE,"Y능력";#N/A,#N/A,TRUE,"YKD"}</definedName>
    <definedName name="송창기" hidden="1">{#N/A,#N/A,TRUE,"Y생산";#N/A,#N/A,TRUE,"Y판매";#N/A,#N/A,TRUE,"Y총물량";#N/A,#N/A,TRUE,"Y능력";#N/A,#N/A,TRUE,"YKD"}</definedName>
    <definedName name="송파" localSheetId="15" hidden="1">{"'01'!$A$1:$BO$43"}</definedName>
    <definedName name="송파" localSheetId="18" hidden="1">{"'01'!$A$1:$BO$43"}</definedName>
    <definedName name="송파" localSheetId="19" hidden="1">{"'01'!$A$1:$BO$43"}</definedName>
    <definedName name="송파" localSheetId="20" hidden="1">{"'01'!$A$1:$BO$43"}</definedName>
    <definedName name="송파" localSheetId="21" hidden="1">{"'01'!$A$1:$BO$43"}</definedName>
    <definedName name="송파" localSheetId="22" hidden="1">{"'01'!$A$1:$BO$43"}</definedName>
    <definedName name="송파" localSheetId="23" hidden="1">{"'01'!$A$1:$BO$43"}</definedName>
    <definedName name="송파" localSheetId="24" hidden="1">{"'01'!$A$1:$BO$43"}</definedName>
    <definedName name="송파" localSheetId="13" hidden="1">{"'01'!$A$1:$BO$43"}</definedName>
    <definedName name="송파" localSheetId="17" hidden="1">{"'01'!$A$1:$BO$43"}</definedName>
    <definedName name="송파" localSheetId="16" hidden="1">{"'01'!$A$1:$BO$43"}</definedName>
    <definedName name="송파" hidden="1">{"'01'!$A$1:$BO$43"}</definedName>
    <definedName name="쇼쇼쇼쇼쇼쇼쇼쇼쇼쇼" localSheetId="15" hidden="1">{#N/A,#N/A,FALSE,"단축1";#N/A,#N/A,FALSE,"단축2";#N/A,#N/A,FALSE,"단축3";#N/A,#N/A,FALSE,"장축";#N/A,#N/A,FALSE,"4WD"}</definedName>
    <definedName name="쇼쇼쇼쇼쇼쇼쇼쇼쇼쇼" localSheetId="18" hidden="1">{#N/A,#N/A,FALSE,"단축1";#N/A,#N/A,FALSE,"단축2";#N/A,#N/A,FALSE,"단축3";#N/A,#N/A,FALSE,"장축";#N/A,#N/A,FALSE,"4WD"}</definedName>
    <definedName name="쇼쇼쇼쇼쇼쇼쇼쇼쇼쇼" localSheetId="19" hidden="1">{#N/A,#N/A,FALSE,"단축1";#N/A,#N/A,FALSE,"단축2";#N/A,#N/A,FALSE,"단축3";#N/A,#N/A,FALSE,"장축";#N/A,#N/A,FALSE,"4WD"}</definedName>
    <definedName name="쇼쇼쇼쇼쇼쇼쇼쇼쇼쇼" localSheetId="20" hidden="1">{#N/A,#N/A,FALSE,"단축1";#N/A,#N/A,FALSE,"단축2";#N/A,#N/A,FALSE,"단축3";#N/A,#N/A,FALSE,"장축";#N/A,#N/A,FALSE,"4WD"}</definedName>
    <definedName name="쇼쇼쇼쇼쇼쇼쇼쇼쇼쇼" localSheetId="21" hidden="1">{#N/A,#N/A,FALSE,"단축1";#N/A,#N/A,FALSE,"단축2";#N/A,#N/A,FALSE,"단축3";#N/A,#N/A,FALSE,"장축";#N/A,#N/A,FALSE,"4WD"}</definedName>
    <definedName name="쇼쇼쇼쇼쇼쇼쇼쇼쇼쇼" localSheetId="22" hidden="1">{#N/A,#N/A,FALSE,"단축1";#N/A,#N/A,FALSE,"단축2";#N/A,#N/A,FALSE,"단축3";#N/A,#N/A,FALSE,"장축";#N/A,#N/A,FALSE,"4WD"}</definedName>
    <definedName name="쇼쇼쇼쇼쇼쇼쇼쇼쇼쇼" localSheetId="23" hidden="1">{#N/A,#N/A,FALSE,"단축1";#N/A,#N/A,FALSE,"단축2";#N/A,#N/A,FALSE,"단축3";#N/A,#N/A,FALSE,"장축";#N/A,#N/A,FALSE,"4WD"}</definedName>
    <definedName name="쇼쇼쇼쇼쇼쇼쇼쇼쇼쇼" localSheetId="24" hidden="1">{#N/A,#N/A,FALSE,"단축1";#N/A,#N/A,FALSE,"단축2";#N/A,#N/A,FALSE,"단축3";#N/A,#N/A,FALSE,"장축";#N/A,#N/A,FALSE,"4WD"}</definedName>
    <definedName name="쇼쇼쇼쇼쇼쇼쇼쇼쇼쇼" localSheetId="13" hidden="1">{#N/A,#N/A,FALSE,"단축1";#N/A,#N/A,FALSE,"단축2";#N/A,#N/A,FALSE,"단축3";#N/A,#N/A,FALSE,"장축";#N/A,#N/A,FALSE,"4WD"}</definedName>
    <definedName name="쇼쇼쇼쇼쇼쇼쇼쇼쇼쇼" localSheetId="17" hidden="1">{#N/A,#N/A,FALSE,"단축1";#N/A,#N/A,FALSE,"단축2";#N/A,#N/A,FALSE,"단축3";#N/A,#N/A,FALSE,"장축";#N/A,#N/A,FALSE,"4WD"}</definedName>
    <definedName name="쇼쇼쇼쇼쇼쇼쇼쇼쇼쇼" localSheetId="16" hidden="1">{#N/A,#N/A,FALSE,"단축1";#N/A,#N/A,FALSE,"단축2";#N/A,#N/A,FALSE,"단축3";#N/A,#N/A,FALSE,"장축";#N/A,#N/A,FALSE,"4WD"}</definedName>
    <definedName name="쇼쇼쇼쇼쇼쇼쇼쇼쇼쇼" hidden="1">{#N/A,#N/A,FALSE,"단축1";#N/A,#N/A,FALSE,"단축2";#N/A,#N/A,FALSE,"단축3";#N/A,#N/A,FALSE,"장축";#N/A,#N/A,FALSE,"4WD"}</definedName>
    <definedName name="수" localSheetId="15" hidden="1">#REF!</definedName>
    <definedName name="수" localSheetId="11" hidden="1">#REF!</definedName>
    <definedName name="수" localSheetId="14" hidden="1">#REF!</definedName>
    <definedName name="수" localSheetId="18" hidden="1">#REF!</definedName>
    <definedName name="수" localSheetId="19" hidden="1">#REF!</definedName>
    <definedName name="수" localSheetId="20" hidden="1">#REF!</definedName>
    <definedName name="수" localSheetId="21" hidden="1">#REF!</definedName>
    <definedName name="수" localSheetId="22" hidden="1">#REF!</definedName>
    <definedName name="수" localSheetId="23" hidden="1">#REF!</definedName>
    <definedName name="수" localSheetId="24" hidden="1">#REF!</definedName>
    <definedName name="수" localSheetId="13" hidden="1">#REF!</definedName>
    <definedName name="수" localSheetId="17" hidden="1">#REF!</definedName>
    <definedName name="수" localSheetId="16" hidden="1">#REF!</definedName>
    <definedName name="수" hidden="1">#REF!</definedName>
    <definedName name="수_량">#N/A</definedName>
    <definedName name="수2" localSheetId="15" hidden="1">{#N/A,#N/A,TRUE,"토적및재료집계";#N/A,#N/A,TRUE,"토적및재료집계";#N/A,#N/A,TRUE,"단위량"}</definedName>
    <definedName name="수2" localSheetId="11" hidden="1">{#N/A,#N/A,TRUE,"토적및재료집계";#N/A,#N/A,TRUE,"토적및재료집계";#N/A,#N/A,TRUE,"단위량"}</definedName>
    <definedName name="수2" localSheetId="14" hidden="1">{#N/A,#N/A,TRUE,"토적및재료집계";#N/A,#N/A,TRUE,"토적및재료집계";#N/A,#N/A,TRUE,"단위량"}</definedName>
    <definedName name="수2" localSheetId="18" hidden="1">{#N/A,#N/A,TRUE,"토적및재료집계";#N/A,#N/A,TRUE,"토적및재료집계";#N/A,#N/A,TRUE,"단위량"}</definedName>
    <definedName name="수2" localSheetId="19" hidden="1">{#N/A,#N/A,TRUE,"토적및재료집계";#N/A,#N/A,TRUE,"토적및재료집계";#N/A,#N/A,TRUE,"단위량"}</definedName>
    <definedName name="수2" localSheetId="20" hidden="1">{#N/A,#N/A,TRUE,"토적및재료집계";#N/A,#N/A,TRUE,"토적및재료집계";#N/A,#N/A,TRUE,"단위량"}</definedName>
    <definedName name="수2" localSheetId="21" hidden="1">{#N/A,#N/A,TRUE,"토적및재료집계";#N/A,#N/A,TRUE,"토적및재료집계";#N/A,#N/A,TRUE,"단위량"}</definedName>
    <definedName name="수2" localSheetId="22" hidden="1">{#N/A,#N/A,TRUE,"토적및재료집계";#N/A,#N/A,TRUE,"토적및재료집계";#N/A,#N/A,TRUE,"단위량"}</definedName>
    <definedName name="수2" localSheetId="23" hidden="1">{#N/A,#N/A,TRUE,"토적및재료집계";#N/A,#N/A,TRUE,"토적및재료집계";#N/A,#N/A,TRUE,"단위량"}</definedName>
    <definedName name="수2" localSheetId="24" hidden="1">{#N/A,#N/A,TRUE,"토적및재료집계";#N/A,#N/A,TRUE,"토적및재료집계";#N/A,#N/A,TRUE,"단위량"}</definedName>
    <definedName name="수2" localSheetId="13" hidden="1">{#N/A,#N/A,TRUE,"토적및재료집계";#N/A,#N/A,TRUE,"토적및재료집계";#N/A,#N/A,TRUE,"단위량"}</definedName>
    <definedName name="수2" localSheetId="17" hidden="1">{#N/A,#N/A,TRUE,"토적및재료집계";#N/A,#N/A,TRUE,"토적및재료집계";#N/A,#N/A,TRUE,"단위량"}</definedName>
    <definedName name="수2" localSheetId="16" hidden="1">{#N/A,#N/A,TRUE,"토적및재료집계";#N/A,#N/A,TRUE,"토적및재료집계";#N/A,#N/A,TRUE,"단위량"}</definedName>
    <definedName name="수2" hidden="1">{#N/A,#N/A,TRUE,"토적및재료집계";#N/A,#N/A,TRUE,"토적및재료집계";#N/A,#N/A,TRUE,"단위량"}</definedName>
    <definedName name="수3" localSheetId="15" hidden="1">{#N/A,#N/A,TRUE,"토적및재료집계";#N/A,#N/A,TRUE,"토적및재료집계";#N/A,#N/A,TRUE,"단위량"}</definedName>
    <definedName name="수3" localSheetId="11" hidden="1">{#N/A,#N/A,TRUE,"토적및재료집계";#N/A,#N/A,TRUE,"토적및재료집계";#N/A,#N/A,TRUE,"단위량"}</definedName>
    <definedName name="수3" localSheetId="14" hidden="1">{#N/A,#N/A,TRUE,"토적및재료집계";#N/A,#N/A,TRUE,"토적및재료집계";#N/A,#N/A,TRUE,"단위량"}</definedName>
    <definedName name="수3" localSheetId="18" hidden="1">{#N/A,#N/A,TRUE,"토적및재료집계";#N/A,#N/A,TRUE,"토적및재료집계";#N/A,#N/A,TRUE,"단위량"}</definedName>
    <definedName name="수3" localSheetId="19" hidden="1">{#N/A,#N/A,TRUE,"토적및재료집계";#N/A,#N/A,TRUE,"토적및재료집계";#N/A,#N/A,TRUE,"단위량"}</definedName>
    <definedName name="수3" localSheetId="20" hidden="1">{#N/A,#N/A,TRUE,"토적및재료집계";#N/A,#N/A,TRUE,"토적및재료집계";#N/A,#N/A,TRUE,"단위량"}</definedName>
    <definedName name="수3" localSheetId="21" hidden="1">{#N/A,#N/A,TRUE,"토적및재료집계";#N/A,#N/A,TRUE,"토적및재료집계";#N/A,#N/A,TRUE,"단위량"}</definedName>
    <definedName name="수3" localSheetId="22" hidden="1">{#N/A,#N/A,TRUE,"토적및재료집계";#N/A,#N/A,TRUE,"토적및재료집계";#N/A,#N/A,TRUE,"단위량"}</definedName>
    <definedName name="수3" localSheetId="23" hidden="1">{#N/A,#N/A,TRUE,"토적및재료집계";#N/A,#N/A,TRUE,"토적및재료집계";#N/A,#N/A,TRUE,"단위량"}</definedName>
    <definedName name="수3" localSheetId="24" hidden="1">{#N/A,#N/A,TRUE,"토적및재료집계";#N/A,#N/A,TRUE,"토적및재료집계";#N/A,#N/A,TRUE,"단위량"}</definedName>
    <definedName name="수3" localSheetId="13" hidden="1">{#N/A,#N/A,TRUE,"토적및재료집계";#N/A,#N/A,TRUE,"토적및재료집계";#N/A,#N/A,TRUE,"단위량"}</definedName>
    <definedName name="수3" localSheetId="17" hidden="1">{#N/A,#N/A,TRUE,"토적및재료집계";#N/A,#N/A,TRUE,"토적및재료집계";#N/A,#N/A,TRUE,"단위량"}</definedName>
    <definedName name="수3" localSheetId="16" hidden="1">{#N/A,#N/A,TRUE,"토적및재료집계";#N/A,#N/A,TRUE,"토적및재료집계";#N/A,#N/A,TRUE,"단위량"}</definedName>
    <definedName name="수3" hidden="1">{#N/A,#N/A,TRUE,"토적및재료집계";#N/A,#N/A,TRUE,"토적및재료집계";#N/A,#N/A,TRUE,"단위량"}</definedName>
    <definedName name="수간보호거적10" localSheetId="13">#REF!</definedName>
    <definedName name="수간보호거적10">#REF!</definedName>
    <definedName name="수간보호거적100" localSheetId="13">#REF!</definedName>
    <definedName name="수간보호거적100">#REF!</definedName>
    <definedName name="수간보호거적15" localSheetId="13">#REF!</definedName>
    <definedName name="수간보호거적15">#REF!</definedName>
    <definedName name="수간보호거적20">#REF!</definedName>
    <definedName name="수간보호거적25">#REF!</definedName>
    <definedName name="수간보호거적30">#REF!</definedName>
    <definedName name="수간보호거적35">#REF!</definedName>
    <definedName name="수간보호거적40">#REF!</definedName>
    <definedName name="수간보호거적45">#REF!</definedName>
    <definedName name="수간보호거적5">#REF!</definedName>
    <definedName name="수간보호거적50">#REF!</definedName>
    <definedName name="수간보호거적55">#REF!</definedName>
    <definedName name="수간보호거적60">#REF!</definedName>
    <definedName name="수간보호거적65">#REF!</definedName>
    <definedName name="수간보호거적70">#REF!</definedName>
    <definedName name="수간보호거적75">#REF!</definedName>
    <definedName name="수간보호거적80">#REF!</definedName>
    <definedName name="수간보호거적85">#REF!</definedName>
    <definedName name="수간보호거적90">#REF!</definedName>
    <definedName name="수간보호거적95">#REF!</definedName>
    <definedName name="수간보호보통인부10">#REF!</definedName>
    <definedName name="수간보호보통인부100">#REF!</definedName>
    <definedName name="수간보호보통인부15">#REF!</definedName>
    <definedName name="수간보호보통인부20">#REF!</definedName>
    <definedName name="수간보호보통인부25">#REF!</definedName>
    <definedName name="수간보호보통인부30">#REF!</definedName>
    <definedName name="수간보호보통인부35">#REF!</definedName>
    <definedName name="수간보호보통인부40">#REF!</definedName>
    <definedName name="수간보호보통인부45">#REF!</definedName>
    <definedName name="수간보호보통인부5">#REF!</definedName>
    <definedName name="수간보호보통인부50">#REF!</definedName>
    <definedName name="수간보호보통인부55">#REF!</definedName>
    <definedName name="수간보호보통인부60">#REF!</definedName>
    <definedName name="수간보호보통인부65">#REF!</definedName>
    <definedName name="수간보호보통인부70">#REF!</definedName>
    <definedName name="수간보호보통인부75">#REF!</definedName>
    <definedName name="수간보호보통인부80">#REF!</definedName>
    <definedName name="수간보호보통인부85">#REF!</definedName>
    <definedName name="수간보호보통인부90">#REF!</definedName>
    <definedName name="수간보호보통인부95">#REF!</definedName>
    <definedName name="수간보호새끼10">#REF!</definedName>
    <definedName name="수간보호새끼100">#REF!</definedName>
    <definedName name="수간보호새끼15">#REF!</definedName>
    <definedName name="수간보호새끼20">#REF!</definedName>
    <definedName name="수간보호새끼25">#REF!</definedName>
    <definedName name="수간보호새끼30">#REF!</definedName>
    <definedName name="수간보호새끼35">#REF!</definedName>
    <definedName name="수간보호새끼40">#REF!</definedName>
    <definedName name="수간보호새끼45">#REF!</definedName>
    <definedName name="수간보호새끼5">#REF!</definedName>
    <definedName name="수간보호새끼50">#REF!</definedName>
    <definedName name="수간보호새끼55">#REF!</definedName>
    <definedName name="수간보호새끼60">#REF!</definedName>
    <definedName name="수간보호새끼65">#REF!</definedName>
    <definedName name="수간보호새끼70">#REF!</definedName>
    <definedName name="수간보호새끼75">#REF!</definedName>
    <definedName name="수간보호새끼80">#REF!</definedName>
    <definedName name="수간보호새끼85">#REF!</definedName>
    <definedName name="수간보호새끼90">#REF!</definedName>
    <definedName name="수간보호새끼95">#REF!</definedName>
    <definedName name="수간보호조경공10">#REF!</definedName>
    <definedName name="수간보호조경공100">#REF!</definedName>
    <definedName name="수간보호조경공15">#REF!</definedName>
    <definedName name="수간보호조경공20">#REF!</definedName>
    <definedName name="수간보호조경공25">#REF!</definedName>
    <definedName name="수간보호조경공30">#REF!</definedName>
    <definedName name="수간보호조경공35">#REF!</definedName>
    <definedName name="수간보호조경공40">#REF!</definedName>
    <definedName name="수간보호조경공45">#REF!</definedName>
    <definedName name="수간보호조경공5">#REF!</definedName>
    <definedName name="수간보호조경공50">#REF!</definedName>
    <definedName name="수간보호조경공55">#REF!</definedName>
    <definedName name="수간보호조경공60">#REF!</definedName>
    <definedName name="수간보호조경공65">#REF!</definedName>
    <definedName name="수간보호조경공70">#REF!</definedName>
    <definedName name="수간보호조경공75">#REF!</definedName>
    <definedName name="수간보호조경공80">#REF!</definedName>
    <definedName name="수간보호조경공85">#REF!</definedName>
    <definedName name="수간보호조경공90">#REF!</definedName>
    <definedName name="수간보호조경공95">#REF!</definedName>
    <definedName name="수경단가">#REF!</definedName>
    <definedName name="수경단가1">#REF!</definedName>
    <definedName name="收到飞">'[42]#REF!'!#REF!</definedName>
    <definedName name="수량">#N/A</definedName>
    <definedName name="수량산출2" localSheetId="13">#REF!</definedName>
    <definedName name="수량산출2">#REF!</definedName>
    <definedName name="수목" localSheetId="13">#REF!</definedName>
    <definedName name="수목">#REF!</definedName>
    <definedName name="수목공통대가">#N/A</definedName>
    <definedName name="수목일위대가">#N/A</definedName>
    <definedName name="수수료" localSheetId="15" hidden="1">#REF!</definedName>
    <definedName name="수수료" localSheetId="18" hidden="1">#REF!</definedName>
    <definedName name="수수료" localSheetId="19" hidden="1">#REF!</definedName>
    <definedName name="수수료" localSheetId="20" hidden="1">#REF!</definedName>
    <definedName name="수수료" localSheetId="21" hidden="1">#REF!</definedName>
    <definedName name="수수료" localSheetId="22" hidden="1">#REF!</definedName>
    <definedName name="수수료" localSheetId="23" hidden="1">#REF!</definedName>
    <definedName name="수수료" localSheetId="24" hidden="1">#REF!</definedName>
    <definedName name="수수료" localSheetId="13" hidden="1">#REF!</definedName>
    <definedName name="수수료" localSheetId="17" hidden="1">#REF!</definedName>
    <definedName name="수수료" hidden="1">#REF!</definedName>
    <definedName name="수작업__반장" localSheetId="13">[172]노임단가!#REF!</definedName>
    <definedName name="수작업__반장">[173]노임단가!#REF!</definedName>
    <definedName name="水电费" localSheetId="13">'[42]#REF!'!#REF!,'[42]#REF!'!#REF!,'[42]#REF!'!#REF!,'[42]#REF!'!#REF!,'[42]#REF!'!#REF!</definedName>
    <definedName name="水电费">'[42]#REF!'!#REF!,'[42]#REF!'!#REF!,'[42]#REF!'!#REF!,'[42]#REF!'!#REF!,'[42]#REF!'!#REF!</definedName>
    <definedName name="수정" localSheetId="15" hidden="1">{#N/A,#N/A,FALSE,"현장 NCR 분석";#N/A,#N/A,FALSE,"현장품질감사";#N/A,#N/A,FALSE,"현장품질감사"}</definedName>
    <definedName name="수정" localSheetId="11" hidden="1">{#N/A,#N/A,FALSE,"현장 NCR 분석";#N/A,#N/A,FALSE,"현장품질감사";#N/A,#N/A,FALSE,"현장품질감사"}</definedName>
    <definedName name="수정" localSheetId="14" hidden="1">{#N/A,#N/A,FALSE,"현장 NCR 분석";#N/A,#N/A,FALSE,"현장품질감사";#N/A,#N/A,FALSE,"현장품질감사"}</definedName>
    <definedName name="수정" localSheetId="18" hidden="1">{#N/A,#N/A,FALSE,"현장 NCR 분석";#N/A,#N/A,FALSE,"현장품질감사";#N/A,#N/A,FALSE,"현장품질감사"}</definedName>
    <definedName name="수정" localSheetId="19" hidden="1">{#N/A,#N/A,FALSE,"현장 NCR 분석";#N/A,#N/A,FALSE,"현장품질감사";#N/A,#N/A,FALSE,"현장품질감사"}</definedName>
    <definedName name="수정" localSheetId="20" hidden="1">{#N/A,#N/A,FALSE,"현장 NCR 분석";#N/A,#N/A,FALSE,"현장품질감사";#N/A,#N/A,FALSE,"현장품질감사"}</definedName>
    <definedName name="수정" localSheetId="21" hidden="1">{#N/A,#N/A,FALSE,"현장 NCR 분석";#N/A,#N/A,FALSE,"현장품질감사";#N/A,#N/A,FALSE,"현장품질감사"}</definedName>
    <definedName name="수정" localSheetId="22" hidden="1">{#N/A,#N/A,FALSE,"현장 NCR 분석";#N/A,#N/A,FALSE,"현장품질감사";#N/A,#N/A,FALSE,"현장품질감사"}</definedName>
    <definedName name="수정" localSheetId="23" hidden="1">{#N/A,#N/A,FALSE,"현장 NCR 분석";#N/A,#N/A,FALSE,"현장품질감사";#N/A,#N/A,FALSE,"현장품질감사"}</definedName>
    <definedName name="수정" localSheetId="24" hidden="1">{#N/A,#N/A,FALSE,"현장 NCR 분석";#N/A,#N/A,FALSE,"현장품질감사";#N/A,#N/A,FALSE,"현장품질감사"}</definedName>
    <definedName name="수정" localSheetId="13" hidden="1">{#N/A,#N/A,FALSE,"현장 NCR 분석";#N/A,#N/A,FALSE,"현장품질감사";#N/A,#N/A,FALSE,"현장품질감사"}</definedName>
    <definedName name="수정" localSheetId="17" hidden="1">{#N/A,#N/A,FALSE,"현장 NCR 분석";#N/A,#N/A,FALSE,"현장품질감사";#N/A,#N/A,FALSE,"현장품질감사"}</definedName>
    <definedName name="수정" localSheetId="16" hidden="1">{#N/A,#N/A,FALSE,"현장 NCR 분석";#N/A,#N/A,FALSE,"현장품질감사";#N/A,#N/A,FALSE,"현장품질감사"}</definedName>
    <definedName name="수정" hidden="1">{#N/A,#N/A,FALSE,"현장 NCR 분석";#N/A,#N/A,FALSE,"현장품질감사";#N/A,#N/A,FALSE,"현장품질감사"}</definedName>
    <definedName name="수정1" localSheetId="15" hidden="1">{#N/A,#N/A,FALSE,"ALM-ASISC"}</definedName>
    <definedName name="수정1" localSheetId="18" hidden="1">{#N/A,#N/A,FALSE,"ALM-ASISC"}</definedName>
    <definedName name="수정1" localSheetId="19" hidden="1">{#N/A,#N/A,FALSE,"ALM-ASISC"}</definedName>
    <definedName name="수정1" localSheetId="20" hidden="1">{#N/A,#N/A,FALSE,"ALM-ASISC"}</definedName>
    <definedName name="수정1" localSheetId="21" hidden="1">{#N/A,#N/A,FALSE,"ALM-ASISC"}</definedName>
    <definedName name="수정1" localSheetId="22" hidden="1">{#N/A,#N/A,FALSE,"ALM-ASISC"}</definedName>
    <definedName name="수정1" localSheetId="23" hidden="1">{#N/A,#N/A,FALSE,"ALM-ASISC"}</definedName>
    <definedName name="수정1" localSheetId="24" hidden="1">{#N/A,#N/A,FALSE,"ALM-ASISC"}</definedName>
    <definedName name="수정1" localSheetId="13" hidden="1">{#N/A,#N/A,FALSE,"ALM-ASISC"}</definedName>
    <definedName name="수정1" localSheetId="17" hidden="1">{#N/A,#N/A,FALSE,"ALM-ASISC"}</definedName>
    <definedName name="수정1" localSheetId="16" hidden="1">{#N/A,#N/A,FALSE,"ALM-ASISC"}</definedName>
    <definedName name="수정1" hidden="1">{#N/A,#N/A,FALSE,"ALM-ASISC"}</definedName>
    <definedName name="수정2" localSheetId="15" hidden="1">{#N/A,#N/A,FALSE,"ALM-ASISC"}</definedName>
    <definedName name="수정2" localSheetId="18" hidden="1">{#N/A,#N/A,FALSE,"ALM-ASISC"}</definedName>
    <definedName name="수정2" localSheetId="19" hidden="1">{#N/A,#N/A,FALSE,"ALM-ASISC"}</definedName>
    <definedName name="수정2" localSheetId="20" hidden="1">{#N/A,#N/A,FALSE,"ALM-ASISC"}</definedName>
    <definedName name="수정2" localSheetId="21" hidden="1">{#N/A,#N/A,FALSE,"ALM-ASISC"}</definedName>
    <definedName name="수정2" localSheetId="22" hidden="1">{#N/A,#N/A,FALSE,"ALM-ASISC"}</definedName>
    <definedName name="수정2" localSheetId="23" hidden="1">{#N/A,#N/A,FALSE,"ALM-ASISC"}</definedName>
    <definedName name="수정2" localSheetId="24" hidden="1">{#N/A,#N/A,FALSE,"ALM-ASISC"}</definedName>
    <definedName name="수정2" localSheetId="13" hidden="1">{#N/A,#N/A,FALSE,"ALM-ASISC"}</definedName>
    <definedName name="수정2" localSheetId="17" hidden="1">{#N/A,#N/A,FALSE,"ALM-ASISC"}</definedName>
    <definedName name="수정2" localSheetId="16" hidden="1">{#N/A,#N/A,FALSE,"ALM-ASISC"}</definedName>
    <definedName name="수정2" hidden="1">{#N/A,#N/A,FALSE,"ALM-ASISC"}</definedName>
    <definedName name="수정3" localSheetId="15" hidden="1">{#N/A,#N/A,FALSE,"ALM-ASISC"}</definedName>
    <definedName name="수정3" localSheetId="18" hidden="1">{#N/A,#N/A,FALSE,"ALM-ASISC"}</definedName>
    <definedName name="수정3" localSheetId="19" hidden="1">{#N/A,#N/A,FALSE,"ALM-ASISC"}</definedName>
    <definedName name="수정3" localSheetId="20" hidden="1">{#N/A,#N/A,FALSE,"ALM-ASISC"}</definedName>
    <definedName name="수정3" localSheetId="21" hidden="1">{#N/A,#N/A,FALSE,"ALM-ASISC"}</definedName>
    <definedName name="수정3" localSheetId="22" hidden="1">{#N/A,#N/A,FALSE,"ALM-ASISC"}</definedName>
    <definedName name="수정3" localSheetId="23" hidden="1">{#N/A,#N/A,FALSE,"ALM-ASISC"}</definedName>
    <definedName name="수정3" localSheetId="24" hidden="1">{#N/A,#N/A,FALSE,"ALM-ASISC"}</definedName>
    <definedName name="수정3" localSheetId="13" hidden="1">{#N/A,#N/A,FALSE,"ALM-ASISC"}</definedName>
    <definedName name="수정3" localSheetId="17" hidden="1">{#N/A,#N/A,FALSE,"ALM-ASISC"}</definedName>
    <definedName name="수정3" localSheetId="16" hidden="1">{#N/A,#N/A,FALSE,"ALM-ASISC"}</definedName>
    <definedName name="수정3" hidden="1">{#N/A,#N/A,FALSE,"ALM-ASISC"}</definedName>
    <definedName name="수정4" localSheetId="15" hidden="1">{#N/A,#N/A,FALSE,"ALM-ASISC"}</definedName>
    <definedName name="수정4" localSheetId="18" hidden="1">{#N/A,#N/A,FALSE,"ALM-ASISC"}</definedName>
    <definedName name="수정4" localSheetId="19" hidden="1">{#N/A,#N/A,FALSE,"ALM-ASISC"}</definedName>
    <definedName name="수정4" localSheetId="20" hidden="1">{#N/A,#N/A,FALSE,"ALM-ASISC"}</definedName>
    <definedName name="수정4" localSheetId="21" hidden="1">{#N/A,#N/A,FALSE,"ALM-ASISC"}</definedName>
    <definedName name="수정4" localSheetId="22" hidden="1">{#N/A,#N/A,FALSE,"ALM-ASISC"}</definedName>
    <definedName name="수정4" localSheetId="23" hidden="1">{#N/A,#N/A,FALSE,"ALM-ASISC"}</definedName>
    <definedName name="수정4" localSheetId="24" hidden="1">{#N/A,#N/A,FALSE,"ALM-ASISC"}</definedName>
    <definedName name="수정4" localSheetId="13" hidden="1">{#N/A,#N/A,FALSE,"ALM-ASISC"}</definedName>
    <definedName name="수정4" localSheetId="17" hidden="1">{#N/A,#N/A,FALSE,"ALM-ASISC"}</definedName>
    <definedName name="수정4" localSheetId="16" hidden="1">{#N/A,#N/A,FALSE,"ALM-ASISC"}</definedName>
    <definedName name="수정4" hidden="1">{#N/A,#N/A,FALSE,"ALM-ASISC"}</definedName>
    <definedName name="수정5" localSheetId="15" hidden="1">{#N/A,#N/A,FALSE,"ALM-ASISC"}</definedName>
    <definedName name="수정5" localSheetId="18" hidden="1">{#N/A,#N/A,FALSE,"ALM-ASISC"}</definedName>
    <definedName name="수정5" localSheetId="19" hidden="1">{#N/A,#N/A,FALSE,"ALM-ASISC"}</definedName>
    <definedName name="수정5" localSheetId="20" hidden="1">{#N/A,#N/A,FALSE,"ALM-ASISC"}</definedName>
    <definedName name="수정5" localSheetId="21" hidden="1">{#N/A,#N/A,FALSE,"ALM-ASISC"}</definedName>
    <definedName name="수정5" localSheetId="22" hidden="1">{#N/A,#N/A,FALSE,"ALM-ASISC"}</definedName>
    <definedName name="수정5" localSheetId="23" hidden="1">{#N/A,#N/A,FALSE,"ALM-ASISC"}</definedName>
    <definedName name="수정5" localSheetId="24" hidden="1">{#N/A,#N/A,FALSE,"ALM-ASISC"}</definedName>
    <definedName name="수정5" localSheetId="13" hidden="1">{#N/A,#N/A,FALSE,"ALM-ASISC"}</definedName>
    <definedName name="수정5" localSheetId="17" hidden="1">{#N/A,#N/A,FALSE,"ALM-ASISC"}</definedName>
    <definedName name="수정5" localSheetId="16" hidden="1">{#N/A,#N/A,FALSE,"ALM-ASISC"}</definedName>
    <definedName name="수정5" hidden="1">{#N/A,#N/A,FALSE,"ALM-ASISC"}</definedName>
    <definedName name="수정6" localSheetId="15" hidden="1">{#N/A,#N/A,FALSE,"ALM-ASISC"}</definedName>
    <definedName name="수정6" localSheetId="18" hidden="1">{#N/A,#N/A,FALSE,"ALM-ASISC"}</definedName>
    <definedName name="수정6" localSheetId="19" hidden="1">{#N/A,#N/A,FALSE,"ALM-ASISC"}</definedName>
    <definedName name="수정6" localSheetId="20" hidden="1">{#N/A,#N/A,FALSE,"ALM-ASISC"}</definedName>
    <definedName name="수정6" localSheetId="21" hidden="1">{#N/A,#N/A,FALSE,"ALM-ASISC"}</definedName>
    <definedName name="수정6" localSheetId="22" hidden="1">{#N/A,#N/A,FALSE,"ALM-ASISC"}</definedName>
    <definedName name="수정6" localSheetId="23" hidden="1">{#N/A,#N/A,FALSE,"ALM-ASISC"}</definedName>
    <definedName name="수정6" localSheetId="24" hidden="1">{#N/A,#N/A,FALSE,"ALM-ASISC"}</definedName>
    <definedName name="수정6" localSheetId="13" hidden="1">{#N/A,#N/A,FALSE,"ALM-ASISC"}</definedName>
    <definedName name="수정6" localSheetId="17" hidden="1">{#N/A,#N/A,FALSE,"ALM-ASISC"}</definedName>
    <definedName name="수정6" localSheetId="16" hidden="1">{#N/A,#N/A,FALSE,"ALM-ASISC"}</definedName>
    <definedName name="수정6" hidden="1">{#N/A,#N/A,FALSE,"ALM-ASISC"}</definedName>
    <definedName name="수정물량" localSheetId="15" hidden="1">{#N/A,#N/A,TRUE,"Y생산";#N/A,#N/A,TRUE,"Y판매";#N/A,#N/A,TRUE,"Y총물량";#N/A,#N/A,TRUE,"Y능력";#N/A,#N/A,TRUE,"YKD"}</definedName>
    <definedName name="수정물량" localSheetId="18" hidden="1">{#N/A,#N/A,TRUE,"Y생산";#N/A,#N/A,TRUE,"Y판매";#N/A,#N/A,TRUE,"Y총물량";#N/A,#N/A,TRUE,"Y능력";#N/A,#N/A,TRUE,"YKD"}</definedName>
    <definedName name="수정물량" localSheetId="19" hidden="1">{#N/A,#N/A,TRUE,"Y생산";#N/A,#N/A,TRUE,"Y판매";#N/A,#N/A,TRUE,"Y총물량";#N/A,#N/A,TRUE,"Y능력";#N/A,#N/A,TRUE,"YKD"}</definedName>
    <definedName name="수정물량" localSheetId="20" hidden="1">{#N/A,#N/A,TRUE,"Y생산";#N/A,#N/A,TRUE,"Y판매";#N/A,#N/A,TRUE,"Y총물량";#N/A,#N/A,TRUE,"Y능력";#N/A,#N/A,TRUE,"YKD"}</definedName>
    <definedName name="수정물량" localSheetId="21" hidden="1">{#N/A,#N/A,TRUE,"Y생산";#N/A,#N/A,TRUE,"Y판매";#N/A,#N/A,TRUE,"Y총물량";#N/A,#N/A,TRUE,"Y능력";#N/A,#N/A,TRUE,"YKD"}</definedName>
    <definedName name="수정물량" localSheetId="22" hidden="1">{#N/A,#N/A,TRUE,"Y생산";#N/A,#N/A,TRUE,"Y판매";#N/A,#N/A,TRUE,"Y총물량";#N/A,#N/A,TRUE,"Y능력";#N/A,#N/A,TRUE,"YKD"}</definedName>
    <definedName name="수정물량" localSheetId="23" hidden="1">{#N/A,#N/A,TRUE,"Y생산";#N/A,#N/A,TRUE,"Y판매";#N/A,#N/A,TRUE,"Y총물량";#N/A,#N/A,TRUE,"Y능력";#N/A,#N/A,TRUE,"YKD"}</definedName>
    <definedName name="수정물량" localSheetId="24" hidden="1">{#N/A,#N/A,TRUE,"Y생산";#N/A,#N/A,TRUE,"Y판매";#N/A,#N/A,TRUE,"Y총물량";#N/A,#N/A,TRUE,"Y능력";#N/A,#N/A,TRUE,"YKD"}</definedName>
    <definedName name="수정물량" localSheetId="13" hidden="1">{#N/A,#N/A,TRUE,"Y생산";#N/A,#N/A,TRUE,"Y판매";#N/A,#N/A,TRUE,"Y총물량";#N/A,#N/A,TRUE,"Y능력";#N/A,#N/A,TRUE,"YKD"}</definedName>
    <definedName name="수정물량" localSheetId="17" hidden="1">{#N/A,#N/A,TRUE,"Y생산";#N/A,#N/A,TRUE,"Y판매";#N/A,#N/A,TRUE,"Y총물량";#N/A,#N/A,TRUE,"Y능력";#N/A,#N/A,TRUE,"YKD"}</definedName>
    <definedName name="수정물량" localSheetId="16" hidden="1">{#N/A,#N/A,TRUE,"Y생산";#N/A,#N/A,TRUE,"Y판매";#N/A,#N/A,TRUE,"Y총물량";#N/A,#N/A,TRUE,"Y능력";#N/A,#N/A,TRUE,"YKD"}</definedName>
    <definedName name="수정물량" hidden="1">{#N/A,#N/A,TRUE,"Y생산";#N/A,#N/A,TRUE,"Y판매";#N/A,#N/A,TRUE,"Y총물량";#N/A,#N/A,TRUE,"Y능력";#N/A,#N/A,TRUE,"YKD"}</definedName>
    <definedName name="수정본" localSheetId="13">[112]I一般比!#REF!</definedName>
    <definedName name="수정본">[16]I一般比!#REF!</definedName>
    <definedName name="순공">#N/A</definedName>
    <definedName name="순공사"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純工事原價" localSheetId="13">#REF!</definedName>
    <definedName name="純工事原價">#REF!</definedName>
    <definedName name="숫자" localSheetId="13">[40]!JEPUMS*!#REF!</definedName>
    <definedName name="숫자">[0]!JEPUMS*!#REF!</definedName>
    <definedName name="쉬트" localSheetId="13">#REF!</definedName>
    <definedName name="쉬트">#REF!</definedName>
    <definedName name="스케줄_">[241]엔미즈_코리아!$A$2:$AA$38</definedName>
    <definedName name="스케줄링" localSheetId="13">#REF!</definedName>
    <definedName name="스케줄링">#REF!</definedName>
    <definedName name="스케쥴" localSheetId="13">#REF!</definedName>
    <definedName name="스케쥴">#REF!</definedName>
    <definedName name="스케쥴0908" localSheetId="13">#REF!</definedName>
    <definedName name="스케쥴0908">#REF!</definedName>
    <definedName name="스케쥴시트">#REF!</definedName>
    <definedName name="스크린">#REF!</definedName>
    <definedName name="스풀브어">#N/A</definedName>
    <definedName name="스핀브러">[61]!스핀브러</definedName>
    <definedName name="스핀브러쉬">[61]!스핀브러쉬</definedName>
    <definedName name="슬레이트__공" localSheetId="13">[172]노임단가!#REF!</definedName>
    <definedName name="슬레이트__공">[173]노임단가!#REF!</definedName>
    <definedName name="승삼" localSheetId="15" hidden="1">{#N/A,#N/A,FALSE,"현장 NCR 분석";#N/A,#N/A,FALSE,"현장품질감사";#N/A,#N/A,FALSE,"현장품질감사"}</definedName>
    <definedName name="승삼" localSheetId="11" hidden="1">{#N/A,#N/A,FALSE,"현장 NCR 분석";#N/A,#N/A,FALSE,"현장품질감사";#N/A,#N/A,FALSE,"현장품질감사"}</definedName>
    <definedName name="승삼" localSheetId="14" hidden="1">{#N/A,#N/A,FALSE,"현장 NCR 분석";#N/A,#N/A,FALSE,"현장품질감사";#N/A,#N/A,FALSE,"현장품질감사"}</definedName>
    <definedName name="승삼" localSheetId="18" hidden="1">{#N/A,#N/A,FALSE,"현장 NCR 분석";#N/A,#N/A,FALSE,"현장품질감사";#N/A,#N/A,FALSE,"현장품질감사"}</definedName>
    <definedName name="승삼" localSheetId="19" hidden="1">{#N/A,#N/A,FALSE,"현장 NCR 분석";#N/A,#N/A,FALSE,"현장품질감사";#N/A,#N/A,FALSE,"현장품질감사"}</definedName>
    <definedName name="승삼" localSheetId="20" hidden="1">{#N/A,#N/A,FALSE,"현장 NCR 분석";#N/A,#N/A,FALSE,"현장품질감사";#N/A,#N/A,FALSE,"현장품질감사"}</definedName>
    <definedName name="승삼" localSheetId="21" hidden="1">{#N/A,#N/A,FALSE,"현장 NCR 분석";#N/A,#N/A,FALSE,"현장품질감사";#N/A,#N/A,FALSE,"현장품질감사"}</definedName>
    <definedName name="승삼" localSheetId="22" hidden="1">{#N/A,#N/A,FALSE,"현장 NCR 분석";#N/A,#N/A,FALSE,"현장품질감사";#N/A,#N/A,FALSE,"현장품질감사"}</definedName>
    <definedName name="승삼" localSheetId="23" hidden="1">{#N/A,#N/A,FALSE,"현장 NCR 분석";#N/A,#N/A,FALSE,"현장품질감사";#N/A,#N/A,FALSE,"현장품질감사"}</definedName>
    <definedName name="승삼" localSheetId="24" hidden="1">{#N/A,#N/A,FALSE,"현장 NCR 분석";#N/A,#N/A,FALSE,"현장품질감사";#N/A,#N/A,FALSE,"현장품질감사"}</definedName>
    <definedName name="승삼" localSheetId="13" hidden="1">{#N/A,#N/A,FALSE,"현장 NCR 분석";#N/A,#N/A,FALSE,"현장품질감사";#N/A,#N/A,FALSE,"현장품질감사"}</definedName>
    <definedName name="승삼" localSheetId="17" hidden="1">{#N/A,#N/A,FALSE,"현장 NCR 분석";#N/A,#N/A,FALSE,"현장품질감사";#N/A,#N/A,FALSE,"현장품질감사"}</definedName>
    <definedName name="승삼" localSheetId="16" hidden="1">{#N/A,#N/A,FALSE,"현장 NCR 분석";#N/A,#N/A,FALSE,"현장품질감사";#N/A,#N/A,FALSE,"현장품질감사"}</definedName>
    <definedName name="승삼" hidden="1">{#N/A,#N/A,FALSE,"현장 NCR 분석";#N/A,#N/A,FALSE,"현장품질감사";#N/A,#N/A,FALSE,"현장품질감사"}</definedName>
    <definedName name="시" localSheetId="15" hidden="1">{#N/A,#N/A,FALSE,"P.C.B"}</definedName>
    <definedName name="시" localSheetId="11" hidden="1">{#N/A,#N/A,FALSE,"P.C.B"}</definedName>
    <definedName name="시" localSheetId="14" hidden="1">{#N/A,#N/A,FALSE,"P.C.B"}</definedName>
    <definedName name="시" localSheetId="18" hidden="1">{#N/A,#N/A,FALSE,"P.C.B"}</definedName>
    <definedName name="시" localSheetId="19" hidden="1">{#N/A,#N/A,FALSE,"P.C.B"}</definedName>
    <definedName name="시" localSheetId="20" hidden="1">{#N/A,#N/A,FALSE,"P.C.B"}</definedName>
    <definedName name="시" localSheetId="21" hidden="1">{#N/A,#N/A,FALSE,"P.C.B"}</definedName>
    <definedName name="시" localSheetId="22" hidden="1">{#N/A,#N/A,FALSE,"P.C.B"}</definedName>
    <definedName name="시" localSheetId="23" hidden="1">{#N/A,#N/A,FALSE,"P.C.B"}</definedName>
    <definedName name="시" localSheetId="24" hidden="1">{#N/A,#N/A,FALSE,"P.C.B"}</definedName>
    <definedName name="시" localSheetId="13" hidden="1">{#N/A,#N/A,FALSE,"P.C.B"}</definedName>
    <definedName name="시" localSheetId="17" hidden="1">{#N/A,#N/A,FALSE,"P.C.B"}</definedName>
    <definedName name="시" localSheetId="16" hidden="1">{#N/A,#N/A,FALSE,"P.C.B"}</definedName>
    <definedName name="시" hidden="1">{#N/A,#N/A,FALSE,"P.C.B"}</definedName>
    <definedName name="시_험_사_3급" localSheetId="13">[172]노임단가!#REF!</definedName>
    <definedName name="시_험_사_3급">[173]노임단가!#REF!</definedName>
    <definedName name="시_험_사_4급" localSheetId="13">[172]노임단가!#REF!</definedName>
    <definedName name="시_험_사_4급">[173]노임단가!#REF!</definedName>
    <definedName name="시간" localSheetId="18" hidden="1">{#N/A,#N/A,TRUE,"Y생산";#N/A,#N/A,TRUE,"Y판매";#N/A,#N/A,TRUE,"Y총물량";#N/A,#N/A,TRUE,"Y능력";#N/A,#N/A,TRUE,"YKD"}</definedName>
    <definedName name="시간" localSheetId="19" hidden="1">{#N/A,#N/A,TRUE,"Y생산";#N/A,#N/A,TRUE,"Y판매";#N/A,#N/A,TRUE,"Y총물량";#N/A,#N/A,TRUE,"Y능력";#N/A,#N/A,TRUE,"YKD"}</definedName>
    <definedName name="시간" localSheetId="20" hidden="1">{#N/A,#N/A,TRUE,"Y생산";#N/A,#N/A,TRUE,"Y판매";#N/A,#N/A,TRUE,"Y총물량";#N/A,#N/A,TRUE,"Y능력";#N/A,#N/A,TRUE,"YKD"}</definedName>
    <definedName name="시간" localSheetId="21" hidden="1">{#N/A,#N/A,TRUE,"Y생산";#N/A,#N/A,TRUE,"Y판매";#N/A,#N/A,TRUE,"Y총물량";#N/A,#N/A,TRUE,"Y능력";#N/A,#N/A,TRUE,"YKD"}</definedName>
    <definedName name="시간" localSheetId="22" hidden="1">{#N/A,#N/A,TRUE,"Y생산";#N/A,#N/A,TRUE,"Y판매";#N/A,#N/A,TRUE,"Y총물량";#N/A,#N/A,TRUE,"Y능력";#N/A,#N/A,TRUE,"YKD"}</definedName>
    <definedName name="시간" localSheetId="23" hidden="1">{#N/A,#N/A,TRUE,"Y생산";#N/A,#N/A,TRUE,"Y판매";#N/A,#N/A,TRUE,"Y총물량";#N/A,#N/A,TRUE,"Y능력";#N/A,#N/A,TRUE,"YKD"}</definedName>
    <definedName name="시간" localSheetId="24" hidden="1">{#N/A,#N/A,TRUE,"Y생산";#N/A,#N/A,TRUE,"Y판매";#N/A,#N/A,TRUE,"Y총물량";#N/A,#N/A,TRUE,"Y능력";#N/A,#N/A,TRUE,"YKD"}</definedName>
    <definedName name="시간" localSheetId="13" hidden="1">{#N/A,#N/A,TRUE,"Y생산";#N/A,#N/A,TRUE,"Y판매";#N/A,#N/A,TRUE,"Y총물량";#N/A,#N/A,TRUE,"Y능력";#N/A,#N/A,TRUE,"YKD"}</definedName>
    <definedName name="시간" localSheetId="17" hidden="1">{#N/A,#N/A,TRUE,"Y생산";#N/A,#N/A,TRUE,"Y판매";#N/A,#N/A,TRUE,"Y총물량";#N/A,#N/A,TRUE,"Y능력";#N/A,#N/A,TRUE,"YKD"}</definedName>
    <definedName name="시간">{#N/A,#N/A,TRUE,"Y생산";#N/A,#N/A,TRUE,"Y판매";#N/A,#N/A,TRUE,"Y총물량";#N/A,#N/A,TRUE,"Y능력";#N/A,#N/A,TRUE,"YKD"}</definedName>
    <definedName name="시간선택" localSheetId="13">#REF!</definedName>
    <definedName name="시간선택">#REF!</definedName>
    <definedName name="시간입력" localSheetId="13">#REF!</definedName>
    <definedName name="시간입력">#REF!</definedName>
    <definedName name="시공" localSheetId="13">#REF!</definedName>
    <definedName name="시공">#REF!</definedName>
    <definedName name="시방">#REF!</definedName>
    <definedName name="시방1">#REF!</definedName>
    <definedName name="시사용" localSheetId="11" hidden="1">#REF!</definedName>
    <definedName name="시사용" hidden="1">#REF!</definedName>
    <definedName name="시사용파" localSheetId="11" hidden="1">#REF!</definedName>
    <definedName name="시사용파" hidden="1">#REF!</definedName>
    <definedName name="시설일위">#REF!</definedName>
    <definedName name="시설일위금액">#REF!</definedName>
    <definedName name="시성">#REF!</definedName>
    <definedName name="시스템노무비합계">#REF!</definedName>
    <definedName name="시스템재료비">#REF!</definedName>
    <definedName name="시스템재료비합계">#REF!</definedName>
    <definedName name="始業時間">#REF!</definedName>
    <definedName name="시작">#REF!</definedName>
    <definedName name="시장">#REF!</definedName>
    <definedName name="是的范德萨范德萨">'[42]#REF!'!#REF!</definedName>
    <definedName name="시트" localSheetId="15" hidden="1">{#N/A,#N/A,FALSE,"단축1";#N/A,#N/A,FALSE,"단축2";#N/A,#N/A,FALSE,"단축3";#N/A,#N/A,FALSE,"장축";#N/A,#N/A,FALSE,"4WD"}</definedName>
    <definedName name="시트" localSheetId="18" hidden="1">{#N/A,#N/A,FALSE,"단축1";#N/A,#N/A,FALSE,"단축2";#N/A,#N/A,FALSE,"단축3";#N/A,#N/A,FALSE,"장축";#N/A,#N/A,FALSE,"4WD"}</definedName>
    <definedName name="시트" localSheetId="19" hidden="1">{#N/A,#N/A,FALSE,"단축1";#N/A,#N/A,FALSE,"단축2";#N/A,#N/A,FALSE,"단축3";#N/A,#N/A,FALSE,"장축";#N/A,#N/A,FALSE,"4WD"}</definedName>
    <definedName name="시트" localSheetId="20" hidden="1">{#N/A,#N/A,FALSE,"단축1";#N/A,#N/A,FALSE,"단축2";#N/A,#N/A,FALSE,"단축3";#N/A,#N/A,FALSE,"장축";#N/A,#N/A,FALSE,"4WD"}</definedName>
    <definedName name="시트" localSheetId="21" hidden="1">{#N/A,#N/A,FALSE,"단축1";#N/A,#N/A,FALSE,"단축2";#N/A,#N/A,FALSE,"단축3";#N/A,#N/A,FALSE,"장축";#N/A,#N/A,FALSE,"4WD"}</definedName>
    <definedName name="시트" localSheetId="22" hidden="1">{#N/A,#N/A,FALSE,"단축1";#N/A,#N/A,FALSE,"단축2";#N/A,#N/A,FALSE,"단축3";#N/A,#N/A,FALSE,"장축";#N/A,#N/A,FALSE,"4WD"}</definedName>
    <definedName name="시트" localSheetId="23" hidden="1">{#N/A,#N/A,FALSE,"단축1";#N/A,#N/A,FALSE,"단축2";#N/A,#N/A,FALSE,"단축3";#N/A,#N/A,FALSE,"장축";#N/A,#N/A,FALSE,"4WD"}</definedName>
    <definedName name="시트" localSheetId="24" hidden="1">{#N/A,#N/A,FALSE,"단축1";#N/A,#N/A,FALSE,"단축2";#N/A,#N/A,FALSE,"단축3";#N/A,#N/A,FALSE,"장축";#N/A,#N/A,FALSE,"4WD"}</definedName>
    <definedName name="시트" localSheetId="13" hidden="1">{#N/A,#N/A,FALSE,"단축1";#N/A,#N/A,FALSE,"단축2";#N/A,#N/A,FALSE,"단축3";#N/A,#N/A,FALSE,"장축";#N/A,#N/A,FALSE,"4WD"}</definedName>
    <definedName name="시트" localSheetId="17" hidden="1">{#N/A,#N/A,FALSE,"단축1";#N/A,#N/A,FALSE,"단축2";#N/A,#N/A,FALSE,"단축3";#N/A,#N/A,FALSE,"장축";#N/A,#N/A,FALSE,"4WD"}</definedName>
    <definedName name="시트" localSheetId="16" hidden="1">{#N/A,#N/A,FALSE,"단축1";#N/A,#N/A,FALSE,"단축2";#N/A,#N/A,FALSE,"단축3";#N/A,#N/A,FALSE,"장축";#N/A,#N/A,FALSE,"4WD"}</definedName>
    <definedName name="시트" hidden="1">{#N/A,#N/A,FALSE,"단축1";#N/A,#N/A,FALSE,"단축2";#N/A,#N/A,FALSE,"단축3";#N/A,#N/A,FALSE,"장축";#N/A,#N/A,FALSE,"4WD"}</definedName>
    <definedName name="시행" localSheetId="15" hidden="1">{#N/A,#N/A,FALSE,"이태원철근"}</definedName>
    <definedName name="시행" localSheetId="18" hidden="1">{#N/A,#N/A,FALSE,"이태원철근"}</definedName>
    <definedName name="시행" localSheetId="19" hidden="1">{#N/A,#N/A,FALSE,"이태원철근"}</definedName>
    <definedName name="시행" localSheetId="20" hidden="1">{#N/A,#N/A,FALSE,"이태원철근"}</definedName>
    <definedName name="시행" localSheetId="21" hidden="1">{#N/A,#N/A,FALSE,"이태원철근"}</definedName>
    <definedName name="시행" localSheetId="22" hidden="1">{#N/A,#N/A,FALSE,"이태원철근"}</definedName>
    <definedName name="시행" localSheetId="23" hidden="1">{#N/A,#N/A,FALSE,"이태원철근"}</definedName>
    <definedName name="시행" localSheetId="24" hidden="1">{#N/A,#N/A,FALSE,"이태원철근"}</definedName>
    <definedName name="시행" localSheetId="13" hidden="1">{#N/A,#N/A,FALSE,"이태원철근"}</definedName>
    <definedName name="시행" localSheetId="17" hidden="1">{#N/A,#N/A,FALSE,"이태원철근"}</definedName>
    <definedName name="시행" localSheetId="16" hidden="1">{#N/A,#N/A,FALSE,"이태원철근"}</definedName>
    <definedName name="시행" hidden="1">{#N/A,#N/A,FALSE,"이태원철근"}</definedName>
    <definedName name="시행가구견적서" localSheetId="13">#REF!</definedName>
    <definedName name="시행가구견적서">#REF!</definedName>
    <definedName name="식재공">#N/A</definedName>
    <definedName name="식재공사97">#N/A</definedName>
    <definedName name="식재보통인부" localSheetId="13">#REF!</definedName>
    <definedName name="식재보통인부">#REF!</definedName>
    <definedName name="식재조경공" localSheetId="13">#REF!</definedName>
    <definedName name="식재조경공">#REF!</definedName>
    <definedName name="식품리빙" localSheetId="13">#REF!</definedName>
    <definedName name="식품리빙">#REF!</definedName>
    <definedName name="식품음료">#REF!</definedName>
    <definedName name="식혈반경">#REF!</definedName>
    <definedName name="식혈체적">#REF!</definedName>
    <definedName name="신규">#REF!</definedName>
    <definedName name="신규단가2" localSheetId="15" hidden="1">{"'5국공정'!$A$1:$E$128"}</definedName>
    <definedName name="신규단가2" localSheetId="18" hidden="1">{"'5국공정'!$A$1:$E$128"}</definedName>
    <definedName name="신규단가2" localSheetId="19" hidden="1">{"'5국공정'!$A$1:$E$128"}</definedName>
    <definedName name="신규단가2" localSheetId="20" hidden="1">{"'5국공정'!$A$1:$E$128"}</definedName>
    <definedName name="신규단가2" localSheetId="21" hidden="1">{"'5국공정'!$A$1:$E$128"}</definedName>
    <definedName name="신규단가2" localSheetId="22" hidden="1">{"'5국공정'!$A$1:$E$128"}</definedName>
    <definedName name="신규단가2" localSheetId="23" hidden="1">{"'5국공정'!$A$1:$E$128"}</definedName>
    <definedName name="신규단가2" localSheetId="24" hidden="1">{"'5국공정'!$A$1:$E$128"}</definedName>
    <definedName name="신규단가2" localSheetId="13" hidden="1">{"'5국공정'!$A$1:$E$128"}</definedName>
    <definedName name="신규단가2" localSheetId="17" hidden="1">{"'5국공정'!$A$1:$E$128"}</definedName>
    <definedName name="신규단가2" localSheetId="16" hidden="1">{"'5국공정'!$A$1:$E$128"}</definedName>
    <definedName name="신규단가2" hidden="1">{"'5국공정'!$A$1:$E$128"}</definedName>
    <definedName name="신라왕경">#REF!</definedName>
    <definedName name="신설변경" localSheetId="15" hidden="1">{#N/A,#N/A,FALSE,"3가";#N/A,#N/A,FALSE,"3나";#N/A,#N/A,FALSE,"3다"}</definedName>
    <definedName name="신설변경" localSheetId="18" hidden="1">{#N/A,#N/A,FALSE,"3가";#N/A,#N/A,FALSE,"3나";#N/A,#N/A,FALSE,"3다"}</definedName>
    <definedName name="신설변경" localSheetId="19" hidden="1">{#N/A,#N/A,FALSE,"3가";#N/A,#N/A,FALSE,"3나";#N/A,#N/A,FALSE,"3다"}</definedName>
    <definedName name="신설변경" localSheetId="20" hidden="1">{#N/A,#N/A,FALSE,"3가";#N/A,#N/A,FALSE,"3나";#N/A,#N/A,FALSE,"3다"}</definedName>
    <definedName name="신설변경" localSheetId="21" hidden="1">{#N/A,#N/A,FALSE,"3가";#N/A,#N/A,FALSE,"3나";#N/A,#N/A,FALSE,"3다"}</definedName>
    <definedName name="신설변경" localSheetId="22" hidden="1">{#N/A,#N/A,FALSE,"3가";#N/A,#N/A,FALSE,"3나";#N/A,#N/A,FALSE,"3다"}</definedName>
    <definedName name="신설변경" localSheetId="23" hidden="1">{#N/A,#N/A,FALSE,"3가";#N/A,#N/A,FALSE,"3나";#N/A,#N/A,FALSE,"3다"}</definedName>
    <definedName name="신설변경" localSheetId="24" hidden="1">{#N/A,#N/A,FALSE,"3가";#N/A,#N/A,FALSE,"3나";#N/A,#N/A,FALSE,"3다"}</definedName>
    <definedName name="신설변경" localSheetId="13" hidden="1">{#N/A,#N/A,FALSE,"3가";#N/A,#N/A,FALSE,"3나";#N/A,#N/A,FALSE,"3다"}</definedName>
    <definedName name="신설변경" localSheetId="17" hidden="1">{#N/A,#N/A,FALSE,"3가";#N/A,#N/A,FALSE,"3나";#N/A,#N/A,FALSE,"3다"}</definedName>
    <definedName name="신설변경" localSheetId="16" hidden="1">{#N/A,#N/A,FALSE,"3가";#N/A,#N/A,FALSE,"3나";#N/A,#N/A,FALSE,"3다"}</definedName>
    <definedName name="신설변경" hidden="1">{#N/A,#N/A,FALSE,"3가";#N/A,#N/A,FALSE,"3나";#N/A,#N/A,FALSE,"3다"}</definedName>
    <definedName name="신설통계" localSheetId="15" hidden="1">{#N/A,#N/A,FALSE,"3가";#N/A,#N/A,FALSE,"3나";#N/A,#N/A,FALSE,"3다"}</definedName>
    <definedName name="신설통계" localSheetId="18" hidden="1">{#N/A,#N/A,FALSE,"3가";#N/A,#N/A,FALSE,"3나";#N/A,#N/A,FALSE,"3다"}</definedName>
    <definedName name="신설통계" localSheetId="19" hidden="1">{#N/A,#N/A,FALSE,"3가";#N/A,#N/A,FALSE,"3나";#N/A,#N/A,FALSE,"3다"}</definedName>
    <definedName name="신설통계" localSheetId="20" hidden="1">{#N/A,#N/A,FALSE,"3가";#N/A,#N/A,FALSE,"3나";#N/A,#N/A,FALSE,"3다"}</definedName>
    <definedName name="신설통계" localSheetId="21" hidden="1">{#N/A,#N/A,FALSE,"3가";#N/A,#N/A,FALSE,"3나";#N/A,#N/A,FALSE,"3다"}</definedName>
    <definedName name="신설통계" localSheetId="22" hidden="1">{#N/A,#N/A,FALSE,"3가";#N/A,#N/A,FALSE,"3나";#N/A,#N/A,FALSE,"3다"}</definedName>
    <definedName name="신설통계" localSheetId="23" hidden="1">{#N/A,#N/A,FALSE,"3가";#N/A,#N/A,FALSE,"3나";#N/A,#N/A,FALSE,"3다"}</definedName>
    <definedName name="신설통계" localSheetId="24" hidden="1">{#N/A,#N/A,FALSE,"3가";#N/A,#N/A,FALSE,"3나";#N/A,#N/A,FALSE,"3다"}</definedName>
    <definedName name="신설통계" localSheetId="13" hidden="1">{#N/A,#N/A,FALSE,"3가";#N/A,#N/A,FALSE,"3나";#N/A,#N/A,FALSE,"3다"}</definedName>
    <definedName name="신설통계" localSheetId="17" hidden="1">{#N/A,#N/A,FALSE,"3가";#N/A,#N/A,FALSE,"3나";#N/A,#N/A,FALSE,"3다"}</definedName>
    <definedName name="신설통계" localSheetId="16" hidden="1">{#N/A,#N/A,FALSE,"3가";#N/A,#N/A,FALSE,"3나";#N/A,#N/A,FALSE,"3다"}</definedName>
    <definedName name="신설통계" hidden="1">{#N/A,#N/A,FALSE,"3가";#N/A,#N/A,FALSE,"3나";#N/A,#N/A,FALSE,"3다"}</definedName>
    <definedName name="신설통계양식" localSheetId="15" hidden="1">{#N/A,#N/A,FALSE,"3가";#N/A,#N/A,FALSE,"3나";#N/A,#N/A,FALSE,"3다"}</definedName>
    <definedName name="신설통계양식" localSheetId="18" hidden="1">{#N/A,#N/A,FALSE,"3가";#N/A,#N/A,FALSE,"3나";#N/A,#N/A,FALSE,"3다"}</definedName>
    <definedName name="신설통계양식" localSheetId="19" hidden="1">{#N/A,#N/A,FALSE,"3가";#N/A,#N/A,FALSE,"3나";#N/A,#N/A,FALSE,"3다"}</definedName>
    <definedName name="신설통계양식" localSheetId="20" hidden="1">{#N/A,#N/A,FALSE,"3가";#N/A,#N/A,FALSE,"3나";#N/A,#N/A,FALSE,"3다"}</definedName>
    <definedName name="신설통계양식" localSheetId="21" hidden="1">{#N/A,#N/A,FALSE,"3가";#N/A,#N/A,FALSE,"3나";#N/A,#N/A,FALSE,"3다"}</definedName>
    <definedName name="신설통계양식" localSheetId="22" hidden="1">{#N/A,#N/A,FALSE,"3가";#N/A,#N/A,FALSE,"3나";#N/A,#N/A,FALSE,"3다"}</definedName>
    <definedName name="신설통계양식" localSheetId="23" hidden="1">{#N/A,#N/A,FALSE,"3가";#N/A,#N/A,FALSE,"3나";#N/A,#N/A,FALSE,"3다"}</definedName>
    <definedName name="신설통계양식" localSheetId="24" hidden="1">{#N/A,#N/A,FALSE,"3가";#N/A,#N/A,FALSE,"3나";#N/A,#N/A,FALSE,"3다"}</definedName>
    <definedName name="신설통계양식" localSheetId="13" hidden="1">{#N/A,#N/A,FALSE,"3가";#N/A,#N/A,FALSE,"3나";#N/A,#N/A,FALSE,"3다"}</definedName>
    <definedName name="신설통계양식" localSheetId="17" hidden="1">{#N/A,#N/A,FALSE,"3가";#N/A,#N/A,FALSE,"3나";#N/A,#N/A,FALSE,"3다"}</definedName>
    <definedName name="신설통계양식" localSheetId="16" hidden="1">{#N/A,#N/A,FALSE,"3가";#N/A,#N/A,FALSE,"3나";#N/A,#N/A,FALSE,"3다"}</definedName>
    <definedName name="신설통계양식" hidden="1">{#N/A,#N/A,FALSE,"3가";#N/A,#N/A,FALSE,"3나";#N/A,#N/A,FALSE,"3다"}</definedName>
    <definedName name="신설통계양식_강원" localSheetId="15" hidden="1">{#N/A,#N/A,FALSE,"3가";#N/A,#N/A,FALSE,"3나";#N/A,#N/A,FALSE,"3다"}</definedName>
    <definedName name="신설통계양식_강원" localSheetId="18" hidden="1">{#N/A,#N/A,FALSE,"3가";#N/A,#N/A,FALSE,"3나";#N/A,#N/A,FALSE,"3다"}</definedName>
    <definedName name="신설통계양식_강원" localSheetId="19" hidden="1">{#N/A,#N/A,FALSE,"3가";#N/A,#N/A,FALSE,"3나";#N/A,#N/A,FALSE,"3다"}</definedName>
    <definedName name="신설통계양식_강원" localSheetId="20" hidden="1">{#N/A,#N/A,FALSE,"3가";#N/A,#N/A,FALSE,"3나";#N/A,#N/A,FALSE,"3다"}</definedName>
    <definedName name="신설통계양식_강원" localSheetId="21" hidden="1">{#N/A,#N/A,FALSE,"3가";#N/A,#N/A,FALSE,"3나";#N/A,#N/A,FALSE,"3다"}</definedName>
    <definedName name="신설통계양식_강원" localSheetId="22" hidden="1">{#N/A,#N/A,FALSE,"3가";#N/A,#N/A,FALSE,"3나";#N/A,#N/A,FALSE,"3다"}</definedName>
    <definedName name="신설통계양식_강원" localSheetId="23" hidden="1">{#N/A,#N/A,FALSE,"3가";#N/A,#N/A,FALSE,"3나";#N/A,#N/A,FALSE,"3다"}</definedName>
    <definedName name="신설통계양식_강원" localSheetId="24" hidden="1">{#N/A,#N/A,FALSE,"3가";#N/A,#N/A,FALSE,"3나";#N/A,#N/A,FALSE,"3다"}</definedName>
    <definedName name="신설통계양식_강원" localSheetId="13" hidden="1">{#N/A,#N/A,FALSE,"3가";#N/A,#N/A,FALSE,"3나";#N/A,#N/A,FALSE,"3다"}</definedName>
    <definedName name="신설통계양식_강원" localSheetId="17" hidden="1">{#N/A,#N/A,FALSE,"3가";#N/A,#N/A,FALSE,"3나";#N/A,#N/A,FALSE,"3다"}</definedName>
    <definedName name="신설통계양식_강원" localSheetId="16" hidden="1">{#N/A,#N/A,FALSE,"3가";#N/A,#N/A,FALSE,"3나";#N/A,#N/A,FALSE,"3다"}</definedName>
    <definedName name="신설통계양식_강원" hidden="1">{#N/A,#N/A,FALSE,"3가";#N/A,#N/A,FALSE,"3나";#N/A,#N/A,FALSE,"3다"}</definedName>
    <definedName name="신세계"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추진사업" localSheetId="15" hidden="1">{#N/A,#N/A,TRUE,"Y생산";#N/A,#N/A,TRUE,"Y판매";#N/A,#N/A,TRUE,"Y총물량";#N/A,#N/A,TRUE,"Y능력";#N/A,#N/A,TRUE,"YKD"}</definedName>
    <definedName name="신추진사업" localSheetId="18" hidden="1">{#N/A,#N/A,TRUE,"Y생산";#N/A,#N/A,TRUE,"Y판매";#N/A,#N/A,TRUE,"Y총물량";#N/A,#N/A,TRUE,"Y능력";#N/A,#N/A,TRUE,"YKD"}</definedName>
    <definedName name="신추진사업" localSheetId="19" hidden="1">{#N/A,#N/A,TRUE,"Y생산";#N/A,#N/A,TRUE,"Y판매";#N/A,#N/A,TRUE,"Y총물량";#N/A,#N/A,TRUE,"Y능력";#N/A,#N/A,TRUE,"YKD"}</definedName>
    <definedName name="신추진사업" localSheetId="20" hidden="1">{#N/A,#N/A,TRUE,"Y생산";#N/A,#N/A,TRUE,"Y판매";#N/A,#N/A,TRUE,"Y총물량";#N/A,#N/A,TRUE,"Y능력";#N/A,#N/A,TRUE,"YKD"}</definedName>
    <definedName name="신추진사업" localSheetId="21" hidden="1">{#N/A,#N/A,TRUE,"Y생산";#N/A,#N/A,TRUE,"Y판매";#N/A,#N/A,TRUE,"Y총물량";#N/A,#N/A,TRUE,"Y능력";#N/A,#N/A,TRUE,"YKD"}</definedName>
    <definedName name="신추진사업" localSheetId="22" hidden="1">{#N/A,#N/A,TRUE,"Y생산";#N/A,#N/A,TRUE,"Y판매";#N/A,#N/A,TRUE,"Y총물량";#N/A,#N/A,TRUE,"Y능력";#N/A,#N/A,TRUE,"YKD"}</definedName>
    <definedName name="신추진사업" localSheetId="23" hidden="1">{#N/A,#N/A,TRUE,"Y생산";#N/A,#N/A,TRUE,"Y판매";#N/A,#N/A,TRUE,"Y총물량";#N/A,#N/A,TRUE,"Y능력";#N/A,#N/A,TRUE,"YKD"}</definedName>
    <definedName name="신추진사업" localSheetId="24" hidden="1">{#N/A,#N/A,TRUE,"Y생산";#N/A,#N/A,TRUE,"Y판매";#N/A,#N/A,TRUE,"Y총물량";#N/A,#N/A,TRUE,"Y능력";#N/A,#N/A,TRUE,"YKD"}</definedName>
    <definedName name="신추진사업" localSheetId="13" hidden="1">{#N/A,#N/A,TRUE,"Y생산";#N/A,#N/A,TRUE,"Y판매";#N/A,#N/A,TRUE,"Y총물량";#N/A,#N/A,TRUE,"Y능력";#N/A,#N/A,TRUE,"YKD"}</definedName>
    <definedName name="신추진사업" localSheetId="17" hidden="1">{#N/A,#N/A,TRUE,"Y생산";#N/A,#N/A,TRUE,"Y판매";#N/A,#N/A,TRUE,"Y총물량";#N/A,#N/A,TRUE,"Y능력";#N/A,#N/A,TRUE,"YKD"}</definedName>
    <definedName name="신추진사업" localSheetId="16" hidden="1">{#N/A,#N/A,TRUE,"Y생산";#N/A,#N/A,TRUE,"Y판매";#N/A,#N/A,TRUE,"Y총물량";#N/A,#N/A,TRUE,"Y능력";#N/A,#N/A,TRUE,"YKD"}</definedName>
    <definedName name="신추진사업" hidden="1">{#N/A,#N/A,TRUE,"Y생산";#N/A,#N/A,TRUE,"Y판매";#N/A,#N/A,TRUE,"Y총물량";#N/A,#N/A,TRUE,"Y능력";#N/A,#N/A,TRUE,"YKD"}</definedName>
    <definedName name="신태진" localSheetId="13">#REF!</definedName>
    <definedName name="신태진">#REF!</definedName>
    <definedName name="신호기">#N/A</definedName>
    <definedName name="실적" localSheetId="15" hidden="1">{#N/A,#N/A,FALSE,"P.C.B"}</definedName>
    <definedName name="실적" localSheetId="11" hidden="1">{#N/A,#N/A,FALSE,"P.C.B"}</definedName>
    <definedName name="실적" localSheetId="14" hidden="1">{#N/A,#N/A,FALSE,"P.C.B"}</definedName>
    <definedName name="실적" localSheetId="18" hidden="1">{#N/A,#N/A,FALSE,"P.C.B"}</definedName>
    <definedName name="실적" localSheetId="19" hidden="1">{#N/A,#N/A,FALSE,"P.C.B"}</definedName>
    <definedName name="실적" localSheetId="20" hidden="1">{#N/A,#N/A,FALSE,"P.C.B"}</definedName>
    <definedName name="실적" localSheetId="21" hidden="1">{#N/A,#N/A,FALSE,"P.C.B"}</definedName>
    <definedName name="실적" localSheetId="22" hidden="1">{#N/A,#N/A,FALSE,"P.C.B"}</definedName>
    <definedName name="실적" localSheetId="23" hidden="1">{#N/A,#N/A,FALSE,"P.C.B"}</definedName>
    <definedName name="실적" localSheetId="24" hidden="1">{#N/A,#N/A,FALSE,"P.C.B"}</definedName>
    <definedName name="실적" localSheetId="13" hidden="1">{#N/A,#N/A,FALSE,"P.C.B"}</definedName>
    <definedName name="실적" localSheetId="17" hidden="1">{#N/A,#N/A,FALSE,"P.C.B"}</definedName>
    <definedName name="실적" localSheetId="16" hidden="1">{#N/A,#N/A,FALSE,"P.C.B"}</definedName>
    <definedName name="실적" hidden="1">{#N/A,#N/A,FALSE,"P.C.B"}</definedName>
    <definedName name="실적2" localSheetId="13">#REF!</definedName>
    <definedName name="실적2">#REF!</definedName>
    <definedName name="실제질문" localSheetId="13">OFFSET(#REF!,MATCH(#REF!,#REF!,0)-4,0,COUNTIF(#REF!,#REF!))</definedName>
    <definedName name="실제질문">OFFSET(#REF!,MATCH(#REF!,#REF!,0)-4,0,COUNTIF(#REF!,#REF!))</definedName>
    <definedName name="실행2" localSheetId="15" hidden="1">#REF!</definedName>
    <definedName name="실행2" localSheetId="11" hidden="1">#REF!</definedName>
    <definedName name="실행2" localSheetId="14" hidden="1">#REF!</definedName>
    <definedName name="실행2" localSheetId="18" hidden="1">#REF!</definedName>
    <definedName name="실행2" localSheetId="19" hidden="1">#REF!</definedName>
    <definedName name="실행2" localSheetId="20" hidden="1">#REF!</definedName>
    <definedName name="실행2" localSheetId="21" hidden="1">#REF!</definedName>
    <definedName name="실행2" localSheetId="22" hidden="1">#REF!</definedName>
    <definedName name="실행2" localSheetId="23" hidden="1">#REF!</definedName>
    <definedName name="실행2" localSheetId="24" hidden="1">#REF!</definedName>
    <definedName name="실행2" localSheetId="13" hidden="1">#REF!</definedName>
    <definedName name="실행2" localSheetId="17" hidden="1">#REF!</definedName>
    <definedName name="실행2" localSheetId="16" hidden="1">#REF!</definedName>
    <definedName name="실행2" hidden="1">#REF!</definedName>
    <definedName name="실행내역">#REF!</definedName>
    <definedName name="深夜開始">#REF!</definedName>
    <definedName name="ㅆ"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 localSheetId="2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 localSheetId="1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쎈타원재료" localSheetId="13">[208]년별RTMP!#REF!</definedName>
    <definedName name="쎈타원재료">[209]년별RTMP!#REF!</definedName>
    <definedName name="쓰벌">'[242]2004년 12월 인원명단 (2)'!$D$1:$E$772</definedName>
    <definedName name="씨드"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씨드" localSheetId="1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씨드" localSheetId="1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씨드" localSheetId="18"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씨드" localSheetId="19"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씨드" localSheetId="2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씨드" localSheetId="2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씨드"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씨드" localSheetId="2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씨드" localSheetId="2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씨드"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씨드" localSheetId="17"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씨드" localSheetId="16"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씨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ㅇ" localSheetId="13">#N/A</definedName>
    <definedName name="ㅇ">#REF!</definedName>
    <definedName name="ㅇ.">[61]!ㅇ.</definedName>
    <definedName name="ㅇ10" localSheetId="13">#REF!</definedName>
    <definedName name="ㅇ10">#REF!</definedName>
    <definedName name="ㅇ20" localSheetId="13">#REF!</definedName>
    <definedName name="ㅇ20">#REF!</definedName>
    <definedName name="ㅇㄱ셔ㅓㅀ" localSheetId="15" hidden="1">#REF!</definedName>
    <definedName name="ㅇㄱ셔ㅓㅀ" localSheetId="11" hidden="1">#REF!</definedName>
    <definedName name="ㅇㄱ셔ㅓㅀ" localSheetId="14" hidden="1">#REF!</definedName>
    <definedName name="ㅇㄱ셔ㅓㅀ" localSheetId="24" hidden="1">#REF!</definedName>
    <definedName name="ㅇㄱ셔ㅓㅀ" localSheetId="17" hidden="1">#REF!</definedName>
    <definedName name="ㅇㄱ셔ㅓㅀ" localSheetId="16" hidden="1">#REF!</definedName>
    <definedName name="ㅇㄱ셔ㅓㅀ" hidden="1">#REF!</definedName>
    <definedName name="ㅇㄱ소" localSheetId="15" hidden="1">{#N/A,#N/A,FALSE,"97년 투자계획 세부내역 "}</definedName>
    <definedName name="ㅇㄱ소" localSheetId="18" hidden="1">{#N/A,#N/A,FALSE,"97년 투자계획 세부내역 "}</definedName>
    <definedName name="ㅇㄱ소" localSheetId="19" hidden="1">{#N/A,#N/A,FALSE,"97년 투자계획 세부내역 "}</definedName>
    <definedName name="ㅇㄱ소" localSheetId="20" hidden="1">{#N/A,#N/A,FALSE,"97년 투자계획 세부내역 "}</definedName>
    <definedName name="ㅇㄱ소" localSheetId="21" hidden="1">{#N/A,#N/A,FALSE,"97년 투자계획 세부내역 "}</definedName>
    <definedName name="ㅇㄱ소" localSheetId="22" hidden="1">{#N/A,#N/A,FALSE,"97년 투자계획 세부내역 "}</definedName>
    <definedName name="ㅇㄱ소" localSheetId="23" hidden="1">{#N/A,#N/A,FALSE,"97년 투자계획 세부내역 "}</definedName>
    <definedName name="ㅇㄱ소" localSheetId="24" hidden="1">{#N/A,#N/A,FALSE,"97년 투자계획 세부내역 "}</definedName>
    <definedName name="ㅇㄱ소" localSheetId="13" hidden="1">{#N/A,#N/A,FALSE,"97년 투자계획 세부내역 "}</definedName>
    <definedName name="ㅇㄱ소" localSheetId="17" hidden="1">{#N/A,#N/A,FALSE,"97년 투자계획 세부내역 "}</definedName>
    <definedName name="ㅇㄱ소" localSheetId="16" hidden="1">{#N/A,#N/A,FALSE,"97년 투자계획 세부내역 "}</definedName>
    <definedName name="ㅇㄱ소" hidden="1">{#N/A,#N/A,FALSE,"97년 투자계획 세부내역 "}</definedName>
    <definedName name="ㅇㄴ">[188]전체단가표!$A$2:$F$135</definedName>
    <definedName name="ㅇㄴ\" localSheetId="13">#REF!</definedName>
    <definedName name="ㅇㄴ\">#REF!</definedName>
    <definedName name="ㅇㄴㄹ" localSheetId="13">#REF!</definedName>
    <definedName name="ㅇㄴㄹ">#REF!</definedName>
    <definedName name="ㅇㄴㄹㄴㅇ" localSheetId="13">'[16]N賃率-職'!#REF!</definedName>
    <definedName name="ㅇㄴㄹㄴㅇ">'[17]N賃率-職'!#REF!</definedName>
    <definedName name="ㅇㄴㄹㄴㅇㄹ" localSheetId="13">#REF!</definedName>
    <definedName name="ㅇㄴㄹㄴㅇㄹ">#REF!</definedName>
    <definedName name="ㅇㄴㄹㄹ" localSheetId="13">#REF!</definedName>
    <definedName name="ㅇㄴㄹㄹ">#REF!</definedName>
    <definedName name="ㅇㄴㄹㄹㄴ" localSheetId="13">#REF!</definedName>
    <definedName name="ㅇㄴㄹㄹㄴ">#REF!</definedName>
    <definedName name="ㅇㄴㄹㅇㄴㄹ">#REF!</definedName>
    <definedName name="ㅇㄴㄹㅇㅀ">#REF!</definedName>
    <definedName name="ㅇㄴㄻㄴㅇ" localSheetId="13">'[42]#REF!'!#REF!,'[42]#REF!'!#REF!,'[42]#REF!'!#REF!,'[42]#REF!'!#REF!,'[42]#REF!'!#REF!</definedName>
    <definedName name="ㅇㄴㄻㄴㅇ">'[42]#REF!'!#REF!,'[42]#REF!'!#REF!,'[42]#REF!'!#REF!,'[42]#REF!'!#REF!,'[42]#REF!'!#REF!</definedName>
    <definedName name="ㅇㄴㅁㄹㄴㅇㄹㅇㄴ" localSheetId="13">'[42]#REF!'!#REF!</definedName>
    <definedName name="ㅇㄴㅁㄹㄴㅇㄹㅇㄴ">'[42]#REF!'!#REF!</definedName>
    <definedName name="ㅇㄴㅁㄹㅇㄴ" localSheetId="13">'[43]#REF!'!#REF!</definedName>
    <definedName name="ㅇㄴㅁㄹㅇㄴ">'[44]#REF!'!#REF!</definedName>
    <definedName name="ㅇㄴㅁㅎㅁㄴㅇㅎㅁㄴㅇㅎㅇㄶㅁㄴㅇㅎ" localSheetId="13">#REF!</definedName>
    <definedName name="ㅇㄴㅁㅎㅁㄴㅇㅎㅁㄴㅇㅎㅇㄶㅁㄴㅇㅎ">#REF!</definedName>
    <definedName name="ㅇㄴㅇ" localSheetId="15" hidden="1">{"'용역비'!$A$4:$C$8"}</definedName>
    <definedName name="ㅇㄴㅇ" localSheetId="11" hidden="1">{"'용역비'!$A$4:$C$8"}</definedName>
    <definedName name="ㅇㄴㅇ" localSheetId="14" hidden="1">{"'용역비'!$A$4:$C$8"}</definedName>
    <definedName name="ㅇㄴㅇ" localSheetId="18" hidden="1">{"'용역비'!$A$4:$C$8"}</definedName>
    <definedName name="ㅇㄴㅇ" localSheetId="19" hidden="1">{"'용역비'!$A$4:$C$8"}</definedName>
    <definedName name="ㅇㄴㅇ" localSheetId="20" hidden="1">{"'용역비'!$A$4:$C$8"}</definedName>
    <definedName name="ㅇㄴㅇ" localSheetId="21" hidden="1">{"'용역비'!$A$4:$C$8"}</definedName>
    <definedName name="ㅇㄴㅇ" localSheetId="22" hidden="1">{"'용역비'!$A$4:$C$8"}</definedName>
    <definedName name="ㅇㄴㅇ" localSheetId="23" hidden="1">{"'용역비'!$A$4:$C$8"}</definedName>
    <definedName name="ㅇㄴㅇ" localSheetId="24" hidden="1">{"'용역비'!$A$4:$C$8"}</definedName>
    <definedName name="ㅇㄴㅇ" localSheetId="13" hidden="1">{"'용역비'!$A$4:$C$8"}</definedName>
    <definedName name="ㅇㄴㅇ" localSheetId="17" hidden="1">{"'용역비'!$A$4:$C$8"}</definedName>
    <definedName name="ㅇㄴㅇ" localSheetId="16" hidden="1">{"'용역비'!$A$4:$C$8"}</definedName>
    <definedName name="ㅇㄴㅇ" hidden="1">{"'용역비'!$A$4:$C$8"}</definedName>
    <definedName name="ㅇㄴㅇㄴ" localSheetId="15" hidden="1">{#N/A,#N/A,FALSE,"97년 투자계획 세부내역 "}</definedName>
    <definedName name="ㅇㄴㅇㄴ" localSheetId="18" hidden="1">{#N/A,#N/A,FALSE,"97년 투자계획 세부내역 "}</definedName>
    <definedName name="ㅇㄴㅇㄴ" localSheetId="19" hidden="1">{#N/A,#N/A,FALSE,"97년 투자계획 세부내역 "}</definedName>
    <definedName name="ㅇㄴㅇㄴ" localSheetId="20" hidden="1">{#N/A,#N/A,FALSE,"97년 투자계획 세부내역 "}</definedName>
    <definedName name="ㅇㄴㅇㄴ" localSheetId="21" hidden="1">{#N/A,#N/A,FALSE,"97년 투자계획 세부내역 "}</definedName>
    <definedName name="ㅇㄴㅇㄴ" localSheetId="22" hidden="1">{#N/A,#N/A,FALSE,"97년 투자계획 세부내역 "}</definedName>
    <definedName name="ㅇㄴㅇㄴ" localSheetId="23" hidden="1">{#N/A,#N/A,FALSE,"97년 투자계획 세부내역 "}</definedName>
    <definedName name="ㅇㄴㅇㄴ" localSheetId="24" hidden="1">{#N/A,#N/A,FALSE,"97년 투자계획 세부내역 "}</definedName>
    <definedName name="ㅇㄴㅇㄴ" localSheetId="13" hidden="1">{#N/A,#N/A,FALSE,"97년 투자계획 세부내역 "}</definedName>
    <definedName name="ㅇㄴㅇㄴ" localSheetId="17" hidden="1">{#N/A,#N/A,FALSE,"97년 투자계획 세부내역 "}</definedName>
    <definedName name="ㅇㄴㅇㄴ" localSheetId="16" hidden="1">{#N/A,#N/A,FALSE,"97년 투자계획 세부내역 "}</definedName>
    <definedName name="ㅇㄴㅇㄴ" hidden="1">{#N/A,#N/A,FALSE,"97년 투자계획 세부내역 "}</definedName>
    <definedName name="ㅇㄴㅇㄴㅇㄴ">#N/A</definedName>
    <definedName name="ㅇ나닐ㄷ" localSheetId="15" hidden="1">{#N/A,#N/A,FALSE,"ALM-ASISC"}</definedName>
    <definedName name="ㅇ나닐ㄷ" localSheetId="18" hidden="1">{#N/A,#N/A,FALSE,"ALM-ASISC"}</definedName>
    <definedName name="ㅇ나닐ㄷ" localSheetId="19" hidden="1">{#N/A,#N/A,FALSE,"ALM-ASISC"}</definedName>
    <definedName name="ㅇ나닐ㄷ" localSheetId="20" hidden="1">{#N/A,#N/A,FALSE,"ALM-ASISC"}</definedName>
    <definedName name="ㅇ나닐ㄷ" localSheetId="21" hidden="1">{#N/A,#N/A,FALSE,"ALM-ASISC"}</definedName>
    <definedName name="ㅇ나닐ㄷ" localSheetId="22" hidden="1">{#N/A,#N/A,FALSE,"ALM-ASISC"}</definedName>
    <definedName name="ㅇ나닐ㄷ" localSheetId="23" hidden="1">{#N/A,#N/A,FALSE,"ALM-ASISC"}</definedName>
    <definedName name="ㅇ나닐ㄷ" localSheetId="24" hidden="1">{#N/A,#N/A,FALSE,"ALM-ASISC"}</definedName>
    <definedName name="ㅇ나닐ㄷ" localSheetId="13" hidden="1">{#N/A,#N/A,FALSE,"ALM-ASISC"}</definedName>
    <definedName name="ㅇ나닐ㄷ" localSheetId="17" hidden="1">{#N/A,#N/A,FALSE,"ALM-ASISC"}</definedName>
    <definedName name="ㅇ나닐ㄷ" localSheetId="16" hidden="1">{#N/A,#N/A,FALSE,"ALM-ASISC"}</definedName>
    <definedName name="ㅇ나닐ㄷ" hidden="1">{#N/A,#N/A,FALSE,"ALM-ASISC"}</definedName>
    <definedName name="ㅇ나리" localSheetId="13">#REF!</definedName>
    <definedName name="ㅇ나리">#REF!</definedName>
    <definedName name="ㅇ남러이" localSheetId="13">#REF!</definedName>
    <definedName name="ㅇ남러이">#REF!</definedName>
    <definedName name="ㅇ낯ㅍ" localSheetId="13">#REF!</definedName>
    <definedName name="ㅇ낯ㅍ">#REF!</definedName>
    <definedName name="ㅇ널">#REF!</definedName>
    <definedName name="ㅇ닐">#REF!</definedName>
    <definedName name="ㅇㄶㄴㅇ">#N/A</definedName>
    <definedName name="ㅇㄹ" localSheetId="13">#REF!</definedName>
    <definedName name="ㅇㄹ">#REF!</definedName>
    <definedName name="ㅇㄹㄴ" localSheetId="13">[243]전체단가표!$A$2:$A$65536</definedName>
    <definedName name="ㅇㄹㄴ">[244]전체단가표!$A$2:$A$65536</definedName>
    <definedName name="ㅇㄹㄴㅁ">#N/A</definedName>
    <definedName name="ㅇㄹㄴㅇㄹ" localSheetId="13">#REF!</definedName>
    <definedName name="ㅇㄹㄴㅇㄹ">#REF!</definedName>
    <definedName name="ㅇㄹㄷ" localSheetId="15" hidden="1">{"'용역비'!$A$4:$C$8"}</definedName>
    <definedName name="ㅇㄹㄷ" localSheetId="11" hidden="1">{"'용역비'!$A$4:$C$8"}</definedName>
    <definedName name="ㅇㄹㄷ" localSheetId="14" hidden="1">{"'용역비'!$A$4:$C$8"}</definedName>
    <definedName name="ㅇㄹㄷ" localSheetId="18" hidden="1">{"'용역비'!$A$4:$C$8"}</definedName>
    <definedName name="ㅇㄹㄷ" localSheetId="19" hidden="1">{"'용역비'!$A$4:$C$8"}</definedName>
    <definedName name="ㅇㄹㄷ" localSheetId="20" hidden="1">{"'용역비'!$A$4:$C$8"}</definedName>
    <definedName name="ㅇㄹㄷ" localSheetId="21" hidden="1">{"'용역비'!$A$4:$C$8"}</definedName>
    <definedName name="ㅇㄹㄷ" localSheetId="22" hidden="1">{"'용역비'!$A$4:$C$8"}</definedName>
    <definedName name="ㅇㄹㄷ" localSheetId="23" hidden="1">{"'용역비'!$A$4:$C$8"}</definedName>
    <definedName name="ㅇㄹㄷ" localSheetId="24" hidden="1">{"'용역비'!$A$4:$C$8"}</definedName>
    <definedName name="ㅇㄹㄷ" localSheetId="13" hidden="1">{"'용역비'!$A$4:$C$8"}</definedName>
    <definedName name="ㅇㄹㄷ" localSheetId="17" hidden="1">{"'용역비'!$A$4:$C$8"}</definedName>
    <definedName name="ㅇㄹㄷ" localSheetId="16" hidden="1">{"'용역비'!$A$4:$C$8"}</definedName>
    <definedName name="ㅇㄹㄷ" hidden="1">{"'용역비'!$A$4:$C$8"}</definedName>
    <definedName name="ㅇㄹㄹ" localSheetId="11" hidden="1">#REF!</definedName>
    <definedName name="ㅇㄹㄹ" hidden="1">#REF!</definedName>
    <definedName name="ㅇㄹㅇ">#N/A</definedName>
    <definedName name="ㅇㄹㅇㄴ" localSheetId="15" hidden="1">{#N/A,#N/A,FALSE,"3가";#N/A,#N/A,FALSE,"3나";#N/A,#N/A,FALSE,"3다"}</definedName>
    <definedName name="ㅇㄹㅇㄴ" localSheetId="18" hidden="1">{#N/A,#N/A,FALSE,"3가";#N/A,#N/A,FALSE,"3나";#N/A,#N/A,FALSE,"3다"}</definedName>
    <definedName name="ㅇㄹㅇㄴ" localSheetId="19" hidden="1">{#N/A,#N/A,FALSE,"3가";#N/A,#N/A,FALSE,"3나";#N/A,#N/A,FALSE,"3다"}</definedName>
    <definedName name="ㅇㄹㅇㄴ" localSheetId="20" hidden="1">{#N/A,#N/A,FALSE,"3가";#N/A,#N/A,FALSE,"3나";#N/A,#N/A,FALSE,"3다"}</definedName>
    <definedName name="ㅇㄹㅇㄴ" localSheetId="21" hidden="1">{#N/A,#N/A,FALSE,"3가";#N/A,#N/A,FALSE,"3나";#N/A,#N/A,FALSE,"3다"}</definedName>
    <definedName name="ㅇㄹㅇㄴ" localSheetId="22" hidden="1">{#N/A,#N/A,FALSE,"3가";#N/A,#N/A,FALSE,"3나";#N/A,#N/A,FALSE,"3다"}</definedName>
    <definedName name="ㅇㄹㅇㄴ" localSheetId="23" hidden="1">{#N/A,#N/A,FALSE,"3가";#N/A,#N/A,FALSE,"3나";#N/A,#N/A,FALSE,"3다"}</definedName>
    <definedName name="ㅇㄹㅇㄴ" localSheetId="24" hidden="1">{#N/A,#N/A,FALSE,"3가";#N/A,#N/A,FALSE,"3나";#N/A,#N/A,FALSE,"3다"}</definedName>
    <definedName name="ㅇㄹㅇㄴ" localSheetId="13" hidden="1">{#N/A,#N/A,FALSE,"3가";#N/A,#N/A,FALSE,"3나";#N/A,#N/A,FALSE,"3다"}</definedName>
    <definedName name="ㅇㄹㅇㄴ" localSheetId="17" hidden="1">{#N/A,#N/A,FALSE,"3가";#N/A,#N/A,FALSE,"3나";#N/A,#N/A,FALSE,"3다"}</definedName>
    <definedName name="ㅇㄹㅇㄴ" localSheetId="16" hidden="1">{#N/A,#N/A,FALSE,"3가";#N/A,#N/A,FALSE,"3나";#N/A,#N/A,FALSE,"3다"}</definedName>
    <definedName name="ㅇㄹㅇㄴ" hidden="1">{#N/A,#N/A,FALSE,"3가";#N/A,#N/A,FALSE,"3나";#N/A,#N/A,FALSE,"3다"}</definedName>
    <definedName name="ㅇㄹㅇㄴㄹㄴㅇㄹ" localSheetId="13">#REF!</definedName>
    <definedName name="ㅇㄹㅇㄴㄹㄴㅇㄹ">#REF!</definedName>
    <definedName name="ㅇㄹㅇㄹ" localSheetId="15" hidden="1">#REF!</definedName>
    <definedName name="ㅇㄹㅇㄹ" localSheetId="11" hidden="1">#REF!</definedName>
    <definedName name="ㅇㄹㅇㄹ" localSheetId="14" hidden="1">#REF!</definedName>
    <definedName name="ㅇㄹㅇㄹ" localSheetId="24" hidden="1">#REF!</definedName>
    <definedName name="ㅇㄹㅇㄹ" localSheetId="17" hidden="1">#REF!</definedName>
    <definedName name="ㅇㄹㅇㄹ" localSheetId="16" hidden="1">#REF!</definedName>
    <definedName name="ㅇㄹㅇㄹ" hidden="1">#REF!</definedName>
    <definedName name="ㅇㄹㅇㄹㅇ">#REF!</definedName>
    <definedName name="ㅇㄹㅇㄹㅇㄹ">#REF!</definedName>
    <definedName name="ㅇㄹㅇㄹㅇㅇㄹ">#REF!</definedName>
    <definedName name="ㅇㄹㅈㄷ" localSheetId="15" hidden="1">{#N/A,#N/A,FALSE,"ALM-ASISC"}</definedName>
    <definedName name="ㅇㄹㅈㄷ" localSheetId="18" hidden="1">{#N/A,#N/A,FALSE,"ALM-ASISC"}</definedName>
    <definedName name="ㅇㄹㅈㄷ" localSheetId="19" hidden="1">{#N/A,#N/A,FALSE,"ALM-ASISC"}</definedName>
    <definedName name="ㅇㄹㅈㄷ" localSheetId="20" hidden="1">{#N/A,#N/A,FALSE,"ALM-ASISC"}</definedName>
    <definedName name="ㅇㄹㅈㄷ" localSheetId="21" hidden="1">{#N/A,#N/A,FALSE,"ALM-ASISC"}</definedName>
    <definedName name="ㅇㄹㅈㄷ" localSheetId="22" hidden="1">{#N/A,#N/A,FALSE,"ALM-ASISC"}</definedName>
    <definedName name="ㅇㄹㅈㄷ" localSheetId="23" hidden="1">{#N/A,#N/A,FALSE,"ALM-ASISC"}</definedName>
    <definedName name="ㅇㄹㅈㄷ" localSheetId="24" hidden="1">{#N/A,#N/A,FALSE,"ALM-ASISC"}</definedName>
    <definedName name="ㅇㄹㅈㄷ" localSheetId="13" hidden="1">{#N/A,#N/A,FALSE,"ALM-ASISC"}</definedName>
    <definedName name="ㅇㄹㅈㄷ" localSheetId="17" hidden="1">{#N/A,#N/A,FALSE,"ALM-ASISC"}</definedName>
    <definedName name="ㅇㄹㅈㄷ" localSheetId="16" hidden="1">{#N/A,#N/A,FALSE,"ALM-ASISC"}</definedName>
    <definedName name="ㅇㄹㅈㄷ" hidden="1">{#N/A,#N/A,FALSE,"ALM-ASISC"}</definedName>
    <definedName name="ㅇㄹ홍" localSheetId="13">'[30]#REF'!#REF!</definedName>
    <definedName name="ㅇㄹ홍">'[37]#REF'!#REF!</definedName>
    <definedName name="ㅇ라ㅓㅏㅗㄹ"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나ㅣ" localSheetId="13">'[30]#REF'!#REF!</definedName>
    <definedName name="ㅇ러나ㅣ">'[37]#REF'!#REF!</definedName>
    <definedName name="ㅇ리멍라" localSheetId="13">#REF!</definedName>
    <definedName name="ㅇ리멍라">#REF!</definedName>
    <definedName name="ㅇㄻㄴㄻㄴㄻㄴㅇㄻㄴㄻㄴㅇㄹㅇ" localSheetId="15" hidden="1">{"'5국공정'!$A$1:$E$128"}</definedName>
    <definedName name="ㅇㄻㄴㄻㄴㄻㄴㅇㄻㄴㄻㄴㅇㄹㅇ" localSheetId="18" hidden="1">{"'5국공정'!$A$1:$E$128"}</definedName>
    <definedName name="ㅇㄻㄴㄻㄴㄻㄴㅇㄻㄴㄻㄴㅇㄹㅇ" localSheetId="19" hidden="1">{"'5국공정'!$A$1:$E$128"}</definedName>
    <definedName name="ㅇㄻㄴㄻㄴㄻㄴㅇㄻㄴㄻㄴㅇㄹㅇ" localSheetId="20" hidden="1">{"'5국공정'!$A$1:$E$128"}</definedName>
    <definedName name="ㅇㄻㄴㄻㄴㄻㄴㅇㄻㄴㄻㄴㅇㄹㅇ" localSheetId="21" hidden="1">{"'5국공정'!$A$1:$E$128"}</definedName>
    <definedName name="ㅇㄻㄴㄻㄴㄻㄴㅇㄻㄴㄻㄴㅇㄹㅇ" localSheetId="22" hidden="1">{"'5국공정'!$A$1:$E$128"}</definedName>
    <definedName name="ㅇㄻㄴㄻㄴㄻㄴㅇㄻㄴㄻㄴㅇㄹㅇ" localSheetId="23" hidden="1">{"'5국공정'!$A$1:$E$128"}</definedName>
    <definedName name="ㅇㄻㄴㄻㄴㄻㄴㅇㄻㄴㄻㄴㅇㄹㅇ" localSheetId="24" hidden="1">{"'5국공정'!$A$1:$E$128"}</definedName>
    <definedName name="ㅇㄻㄴㄻㄴㄻㄴㅇㄻㄴㄻㄴㅇㄹㅇ" localSheetId="13" hidden="1">{"'5국공정'!$A$1:$E$128"}</definedName>
    <definedName name="ㅇㄻㄴㄻㄴㄻㄴㅇㄻㄴㄻㄴㅇㄹㅇ" localSheetId="17" hidden="1">{"'5국공정'!$A$1:$E$128"}</definedName>
    <definedName name="ㅇㄻㄴㄻㄴㄻㄴㅇㄻㄴㄻㄴㅇㄹㅇ" localSheetId="16" hidden="1">{"'5국공정'!$A$1:$E$128"}</definedName>
    <definedName name="ㅇㄻㄴㄻㄴㄻㄴㅇㄻㄴㄻㄴㅇㄹㅇ" hidden="1">{"'5국공정'!$A$1:$E$128"}</definedName>
    <definedName name="ㅇㄻㄴㅇㄹ" localSheetId="13">'[245]2011년 Movie DB'!#REF!</definedName>
    <definedName name="ㅇㄻㄴㅇㄹ">'[246]2011년 Movie DB'!#REF!</definedName>
    <definedName name="ㅇㄻㄴㅇㄻㄴㅇ" localSheetId="15" hidden="1">{"'5국공정'!$A$1:$E$128"}</definedName>
    <definedName name="ㅇㄻㄴㅇㄻㄴㅇ" localSheetId="18" hidden="1">{"'5국공정'!$A$1:$E$128"}</definedName>
    <definedName name="ㅇㄻㄴㅇㄻㄴㅇ" localSheetId="19" hidden="1">{"'5국공정'!$A$1:$E$128"}</definedName>
    <definedName name="ㅇㄻㄴㅇㄻㄴㅇ" localSheetId="20" hidden="1">{"'5국공정'!$A$1:$E$128"}</definedName>
    <definedName name="ㅇㄻㄴㅇㄻㄴㅇ" localSheetId="21" hidden="1">{"'5국공정'!$A$1:$E$128"}</definedName>
    <definedName name="ㅇㄻㄴㅇㄻㄴㅇ" localSheetId="22" hidden="1">{"'5국공정'!$A$1:$E$128"}</definedName>
    <definedName name="ㅇㄻㄴㅇㄻㄴㅇ" localSheetId="23" hidden="1">{"'5국공정'!$A$1:$E$128"}</definedName>
    <definedName name="ㅇㄻㄴㅇㄻㄴㅇ" localSheetId="24" hidden="1">{"'5국공정'!$A$1:$E$128"}</definedName>
    <definedName name="ㅇㄻㄴㅇㄻㄴㅇ" localSheetId="13" hidden="1">{"'5국공정'!$A$1:$E$128"}</definedName>
    <definedName name="ㅇㄻㄴㅇㄻㄴㅇ" localSheetId="17" hidden="1">{"'5국공정'!$A$1:$E$128"}</definedName>
    <definedName name="ㅇㄻㄴㅇㄻㄴㅇ" localSheetId="16" hidden="1">{"'5국공정'!$A$1:$E$128"}</definedName>
    <definedName name="ㅇㄻㄴㅇㄻㄴㅇ" hidden="1">{"'5국공정'!$A$1:$E$128"}</definedName>
    <definedName name="ㅇㄻㅇㄴㄹㅇㄴㄹㅇㄴ">'[42]#REF!'!#REF!</definedName>
    <definedName name="ㅇㄻㅇㄹㄻ" localSheetId="15" hidden="1">{#N/A,#N/A,FALSE,"전력간선"}</definedName>
    <definedName name="ㅇㄻㅇㄹㄻ" localSheetId="18" hidden="1">{#N/A,#N/A,FALSE,"전력간선"}</definedName>
    <definedName name="ㅇㄻㅇㄹㄻ" localSheetId="19" hidden="1">{#N/A,#N/A,FALSE,"전력간선"}</definedName>
    <definedName name="ㅇㄻㅇㄹㄻ" localSheetId="20" hidden="1">{#N/A,#N/A,FALSE,"전력간선"}</definedName>
    <definedName name="ㅇㄻㅇㄹㄻ" localSheetId="21" hidden="1">{#N/A,#N/A,FALSE,"전력간선"}</definedName>
    <definedName name="ㅇㄻㅇㄹㄻ" localSheetId="22" hidden="1">{#N/A,#N/A,FALSE,"전력간선"}</definedName>
    <definedName name="ㅇㄻㅇㄹㄻ" localSheetId="23" hidden="1">{#N/A,#N/A,FALSE,"전력간선"}</definedName>
    <definedName name="ㅇㄻㅇㄹㄻ" localSheetId="24" hidden="1">{#N/A,#N/A,FALSE,"전력간선"}</definedName>
    <definedName name="ㅇㄻㅇㄹㄻ" localSheetId="13" hidden="1">{#N/A,#N/A,FALSE,"전력간선"}</definedName>
    <definedName name="ㅇㄻㅇㄹㄻ" localSheetId="17" hidden="1">{#N/A,#N/A,FALSE,"전력간선"}</definedName>
    <definedName name="ㅇㄻㅇㄹㄻ" localSheetId="16" hidden="1">{#N/A,#N/A,FALSE,"전력간선"}</definedName>
    <definedName name="ㅇㄻㅇㄹㄻ" hidden="1">{#N/A,#N/A,FALSE,"전력간선"}</definedName>
    <definedName name="ㅇㅀㄴ"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ㅇㅁㄹ" localSheetId="15" hidden="1">{#N/A,#N/A,FALSE,"3가";#N/A,#N/A,FALSE,"3나";#N/A,#N/A,FALSE,"3다"}</definedName>
    <definedName name="ㅇㅀㅇㅁㄹ" localSheetId="18" hidden="1">{#N/A,#N/A,FALSE,"3가";#N/A,#N/A,FALSE,"3나";#N/A,#N/A,FALSE,"3다"}</definedName>
    <definedName name="ㅇㅀㅇㅁㄹ" localSheetId="19" hidden="1">{#N/A,#N/A,FALSE,"3가";#N/A,#N/A,FALSE,"3나";#N/A,#N/A,FALSE,"3다"}</definedName>
    <definedName name="ㅇㅀㅇㅁㄹ" localSheetId="20" hidden="1">{#N/A,#N/A,FALSE,"3가";#N/A,#N/A,FALSE,"3나";#N/A,#N/A,FALSE,"3다"}</definedName>
    <definedName name="ㅇㅀㅇㅁㄹ" localSheetId="21" hidden="1">{#N/A,#N/A,FALSE,"3가";#N/A,#N/A,FALSE,"3나";#N/A,#N/A,FALSE,"3다"}</definedName>
    <definedName name="ㅇㅀㅇㅁㄹ" localSheetId="22" hidden="1">{#N/A,#N/A,FALSE,"3가";#N/A,#N/A,FALSE,"3나";#N/A,#N/A,FALSE,"3다"}</definedName>
    <definedName name="ㅇㅀㅇㅁㄹ" localSheetId="23" hidden="1">{#N/A,#N/A,FALSE,"3가";#N/A,#N/A,FALSE,"3나";#N/A,#N/A,FALSE,"3다"}</definedName>
    <definedName name="ㅇㅀㅇㅁㄹ" localSheetId="24" hidden="1">{#N/A,#N/A,FALSE,"3가";#N/A,#N/A,FALSE,"3나";#N/A,#N/A,FALSE,"3다"}</definedName>
    <definedName name="ㅇㅀㅇㅁㄹ" localSheetId="13" hidden="1">{#N/A,#N/A,FALSE,"3가";#N/A,#N/A,FALSE,"3나";#N/A,#N/A,FALSE,"3다"}</definedName>
    <definedName name="ㅇㅀㅇㅁㄹ" localSheetId="17" hidden="1">{#N/A,#N/A,FALSE,"3가";#N/A,#N/A,FALSE,"3나";#N/A,#N/A,FALSE,"3다"}</definedName>
    <definedName name="ㅇㅀㅇㅁㄹ" localSheetId="16" hidden="1">{#N/A,#N/A,FALSE,"3가";#N/A,#N/A,FALSE,"3나";#N/A,#N/A,FALSE,"3다"}</definedName>
    <definedName name="ㅇㅀㅇㅁㄹ" hidden="1">{#N/A,#N/A,FALSE,"3가";#N/A,#N/A,FALSE,"3나";#N/A,#N/A,FALSE,"3다"}</definedName>
    <definedName name="ㅇㅀㅇㅁㅀㅁㅀ">#N/A</definedName>
    <definedName name="ㅇㅁㄴ" localSheetId="13">#REF!</definedName>
    <definedName name="ㅇㅁㄴ">#REF!</definedName>
    <definedName name="ㅇㅁㄴㄹ" localSheetId="15" hidden="1">{#N/A,#N/A,TRUE,"토적및재료집계";#N/A,#N/A,TRUE,"토적및재료집계";#N/A,#N/A,TRUE,"단위량"}</definedName>
    <definedName name="ㅇㅁㄴㄹ" localSheetId="18" hidden="1">{#N/A,#N/A,TRUE,"토적및재료집계";#N/A,#N/A,TRUE,"토적및재료집계";#N/A,#N/A,TRUE,"단위량"}</definedName>
    <definedName name="ㅇㅁㄴㄹ" localSheetId="19" hidden="1">{#N/A,#N/A,TRUE,"토적및재료집계";#N/A,#N/A,TRUE,"토적및재료집계";#N/A,#N/A,TRUE,"단위량"}</definedName>
    <definedName name="ㅇㅁㄴㄹ" localSheetId="20" hidden="1">{#N/A,#N/A,TRUE,"토적및재료집계";#N/A,#N/A,TRUE,"토적및재료집계";#N/A,#N/A,TRUE,"단위량"}</definedName>
    <definedName name="ㅇㅁㄴㄹ" localSheetId="21" hidden="1">{#N/A,#N/A,TRUE,"토적및재료집계";#N/A,#N/A,TRUE,"토적및재료집계";#N/A,#N/A,TRUE,"단위량"}</definedName>
    <definedName name="ㅇㅁㄴㄹ" localSheetId="22" hidden="1">{#N/A,#N/A,TRUE,"토적및재료집계";#N/A,#N/A,TRUE,"토적및재료집계";#N/A,#N/A,TRUE,"단위량"}</definedName>
    <definedName name="ㅇㅁㄴㄹ" localSheetId="23" hidden="1">{#N/A,#N/A,TRUE,"토적및재료집계";#N/A,#N/A,TRUE,"토적및재료집계";#N/A,#N/A,TRUE,"단위량"}</definedName>
    <definedName name="ㅇㅁㄴㄹ" localSheetId="24" hidden="1">{#N/A,#N/A,TRUE,"토적및재료집계";#N/A,#N/A,TRUE,"토적및재료집계";#N/A,#N/A,TRUE,"단위량"}</definedName>
    <definedName name="ㅇㅁㄴㄹ" localSheetId="13" hidden="1">{#N/A,#N/A,TRUE,"토적및재료집계";#N/A,#N/A,TRUE,"토적및재료집계";#N/A,#N/A,TRUE,"단위량"}</definedName>
    <definedName name="ㅇㅁㄴㄹ" localSheetId="17" hidden="1">{#N/A,#N/A,TRUE,"토적및재료집계";#N/A,#N/A,TRUE,"토적및재료집계";#N/A,#N/A,TRUE,"단위량"}</definedName>
    <definedName name="ㅇㅁㄴㄹ" localSheetId="16" hidden="1">{#N/A,#N/A,TRUE,"토적및재료집계";#N/A,#N/A,TRUE,"토적및재료집계";#N/A,#N/A,TRUE,"단위량"}</definedName>
    <definedName name="ㅇㅁㄴㄹ" hidden="1">{#N/A,#N/A,TRUE,"토적및재료집계";#N/A,#N/A,TRUE,"토적및재료집계";#N/A,#N/A,TRUE,"단위량"}</definedName>
    <definedName name="ㅇㅁㄻㄴㅇㄹ" localSheetId="13">#REF!</definedName>
    <definedName name="ㅇㅁㄻㄴㅇㄹ">#REF!</definedName>
    <definedName name="ㅇㅁㅁㄴㅇㄹㄴ" localSheetId="13">#REF!</definedName>
    <definedName name="ㅇㅁㅁㄴㅇㄹㄴ">#REF!</definedName>
    <definedName name="ㅇㅁㅁㄹㅇ" localSheetId="15" hidden="1">#REF!</definedName>
    <definedName name="ㅇㅁㅁㄹㅇ" localSheetId="24" hidden="1">#REF!</definedName>
    <definedName name="ㅇㅁㅁㄹㅇ" localSheetId="17" hidden="1">#REF!</definedName>
    <definedName name="ㅇㅁㅁㄹㅇ" hidden="1">#REF!</definedName>
    <definedName name="ㅇㅁㅇㄴㄹㅇㄹ" localSheetId="11" hidden="1">#REF!</definedName>
    <definedName name="ㅇㅁㅇㄴㄹㅇㄹ" localSheetId="14" hidden="1">#REF!</definedName>
    <definedName name="ㅇㅁㅇㄴㄹㅇㄹ" localSheetId="17" hidden="1">#REF!</definedName>
    <definedName name="ㅇㅁㅇㄴㄹㅇㄹ" localSheetId="16" hidden="1">#REF!</definedName>
    <definedName name="ㅇㅁㅇㄴㄹㅇㄹ" hidden="1">#REF!</definedName>
    <definedName name="ㅇㅅㅇ" localSheetId="13">'[112]N賃率-職'!#REF!</definedName>
    <definedName name="ㅇㅅㅇ">'[16]N賃率-職'!#REF!</definedName>
    <definedName name="ㅇ샤"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 localSheetId="2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 localSheetId="1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ㅇ" localSheetId="11" hidden="1">#REF!</definedName>
    <definedName name="ㅇㅇ" localSheetId="18" hidden="1">#REF!</definedName>
    <definedName name="ㅇㅇ" localSheetId="19" hidden="1">#REF!</definedName>
    <definedName name="ㅇㅇ" localSheetId="20" hidden="1">#REF!</definedName>
    <definedName name="ㅇㅇ" localSheetId="21" hidden="1">#REF!</definedName>
    <definedName name="ㅇㅇ" localSheetId="22" hidden="1">#REF!</definedName>
    <definedName name="ㅇㅇ" localSheetId="23" hidden="1">#REF!</definedName>
    <definedName name="ㅇㅇ" localSheetId="24" hidden="1">#REF!</definedName>
    <definedName name="ㅇㅇ" localSheetId="13">[16]I一般比!#REF!</definedName>
    <definedName name="ㅇㅇ">#REF!</definedName>
    <definedName name="ㅇㅇㄴㅇㅇㄴ" localSheetId="15" hidden="1">{#N/A,#N/A,FALSE,"97년 투자계획 세부내역 "}</definedName>
    <definedName name="ㅇㅇㄴㅇㅇㄴ" localSheetId="18" hidden="1">{#N/A,#N/A,FALSE,"97년 투자계획 세부내역 "}</definedName>
    <definedName name="ㅇㅇㄴㅇㅇㄴ" localSheetId="19" hidden="1">{#N/A,#N/A,FALSE,"97년 투자계획 세부내역 "}</definedName>
    <definedName name="ㅇㅇㄴㅇㅇㄴ" localSheetId="20" hidden="1">{#N/A,#N/A,FALSE,"97년 투자계획 세부내역 "}</definedName>
    <definedName name="ㅇㅇㄴㅇㅇㄴ" localSheetId="21" hidden="1">{#N/A,#N/A,FALSE,"97년 투자계획 세부내역 "}</definedName>
    <definedName name="ㅇㅇㄴㅇㅇㄴ" localSheetId="22" hidden="1">{#N/A,#N/A,FALSE,"97년 투자계획 세부내역 "}</definedName>
    <definedName name="ㅇㅇㄴㅇㅇㄴ" localSheetId="23" hidden="1">{#N/A,#N/A,FALSE,"97년 투자계획 세부내역 "}</definedName>
    <definedName name="ㅇㅇㄴㅇㅇㄴ" localSheetId="24" hidden="1">{#N/A,#N/A,FALSE,"97년 투자계획 세부내역 "}</definedName>
    <definedName name="ㅇㅇㄴㅇㅇㄴ" localSheetId="13" hidden="1">{#N/A,#N/A,FALSE,"97년 투자계획 세부내역 "}</definedName>
    <definedName name="ㅇㅇㄴㅇㅇㄴ" localSheetId="17" hidden="1">{#N/A,#N/A,FALSE,"97년 투자계획 세부내역 "}</definedName>
    <definedName name="ㅇㅇㄴㅇㅇㄴ" localSheetId="16" hidden="1">{#N/A,#N/A,FALSE,"97년 투자계획 세부내역 "}</definedName>
    <definedName name="ㅇㅇㄴㅇㅇㄴ" hidden="1">{#N/A,#N/A,FALSE,"97년 투자계획 세부내역 "}</definedName>
    <definedName name="ㅇㅇㄹ" localSheetId="15" hidden="1">#REF!</definedName>
    <definedName name="ㅇㅇㄹ" localSheetId="11" hidden="1">#REF!</definedName>
    <definedName name="ㅇㅇㄹ" localSheetId="14" hidden="1">#REF!</definedName>
    <definedName name="ㅇㅇㄹ" localSheetId="18" hidden="1">#REF!</definedName>
    <definedName name="ㅇㅇㄹ" localSheetId="19" hidden="1">#REF!</definedName>
    <definedName name="ㅇㅇㄹ" localSheetId="20" hidden="1">#REF!</definedName>
    <definedName name="ㅇㅇㄹ" localSheetId="21" hidden="1">#REF!</definedName>
    <definedName name="ㅇㅇㄹ" localSheetId="22" hidden="1">#REF!</definedName>
    <definedName name="ㅇㅇㄹ" localSheetId="23" hidden="1">#REF!</definedName>
    <definedName name="ㅇㅇㄹ" localSheetId="24" hidden="1">#REF!</definedName>
    <definedName name="ㅇㅇㄹ" localSheetId="13" hidden="1">#REF!</definedName>
    <definedName name="ㅇㅇㄹ" localSheetId="17" hidden="1">#REF!</definedName>
    <definedName name="ㅇㅇㄹ" localSheetId="16" hidden="1">#REF!</definedName>
    <definedName name="ㅇㅇㄹ" hidden="1">#REF!</definedName>
    <definedName name="ㅇㅇㄹㅇㄹ" localSheetId="15" hidden="1">{#N/A,#N/A,FALSE,"생산성";#N/A,#N/A,FALSE,"인력1";#N/A,#N/A,FALSE,"인력2";#N/A,#N/A,FALSE,"인력3";#N/A,#N/A,FALSE,"인건1";#N/A,#N/A,FALSE,"인건2";#N/A,#N/A,FALSE,"인건3";#N/A,#N/A,FALSE,"인원증감";#N/A,#N/A,FALSE,"인건증감";#N/A,#N/A,FALSE,"표지등"}</definedName>
    <definedName name="ㅇㅇㄹㅇㄹ" localSheetId="18" hidden="1">{#N/A,#N/A,FALSE,"생산성";#N/A,#N/A,FALSE,"인력1";#N/A,#N/A,FALSE,"인력2";#N/A,#N/A,FALSE,"인력3";#N/A,#N/A,FALSE,"인건1";#N/A,#N/A,FALSE,"인건2";#N/A,#N/A,FALSE,"인건3";#N/A,#N/A,FALSE,"인원증감";#N/A,#N/A,FALSE,"인건증감";#N/A,#N/A,FALSE,"표지등"}</definedName>
    <definedName name="ㅇㅇㄹㅇㄹ" localSheetId="19" hidden="1">{#N/A,#N/A,FALSE,"생산성";#N/A,#N/A,FALSE,"인력1";#N/A,#N/A,FALSE,"인력2";#N/A,#N/A,FALSE,"인력3";#N/A,#N/A,FALSE,"인건1";#N/A,#N/A,FALSE,"인건2";#N/A,#N/A,FALSE,"인건3";#N/A,#N/A,FALSE,"인원증감";#N/A,#N/A,FALSE,"인건증감";#N/A,#N/A,FALSE,"표지등"}</definedName>
    <definedName name="ㅇㅇㄹㅇㄹ" localSheetId="20" hidden="1">{#N/A,#N/A,FALSE,"생산성";#N/A,#N/A,FALSE,"인력1";#N/A,#N/A,FALSE,"인력2";#N/A,#N/A,FALSE,"인력3";#N/A,#N/A,FALSE,"인건1";#N/A,#N/A,FALSE,"인건2";#N/A,#N/A,FALSE,"인건3";#N/A,#N/A,FALSE,"인원증감";#N/A,#N/A,FALSE,"인건증감";#N/A,#N/A,FALSE,"표지등"}</definedName>
    <definedName name="ㅇㅇㄹㅇㄹ" localSheetId="21" hidden="1">{#N/A,#N/A,FALSE,"생산성";#N/A,#N/A,FALSE,"인력1";#N/A,#N/A,FALSE,"인력2";#N/A,#N/A,FALSE,"인력3";#N/A,#N/A,FALSE,"인건1";#N/A,#N/A,FALSE,"인건2";#N/A,#N/A,FALSE,"인건3";#N/A,#N/A,FALSE,"인원증감";#N/A,#N/A,FALSE,"인건증감";#N/A,#N/A,FALSE,"표지등"}</definedName>
    <definedName name="ㅇㅇㄹㅇㄹ" localSheetId="22" hidden="1">{#N/A,#N/A,FALSE,"생산성";#N/A,#N/A,FALSE,"인력1";#N/A,#N/A,FALSE,"인력2";#N/A,#N/A,FALSE,"인력3";#N/A,#N/A,FALSE,"인건1";#N/A,#N/A,FALSE,"인건2";#N/A,#N/A,FALSE,"인건3";#N/A,#N/A,FALSE,"인원증감";#N/A,#N/A,FALSE,"인건증감";#N/A,#N/A,FALSE,"표지등"}</definedName>
    <definedName name="ㅇㅇㄹㅇㄹ" localSheetId="23" hidden="1">{#N/A,#N/A,FALSE,"생산성";#N/A,#N/A,FALSE,"인력1";#N/A,#N/A,FALSE,"인력2";#N/A,#N/A,FALSE,"인력3";#N/A,#N/A,FALSE,"인건1";#N/A,#N/A,FALSE,"인건2";#N/A,#N/A,FALSE,"인건3";#N/A,#N/A,FALSE,"인원증감";#N/A,#N/A,FALSE,"인건증감";#N/A,#N/A,FALSE,"표지등"}</definedName>
    <definedName name="ㅇㅇㄹㅇㄹ" localSheetId="24" hidden="1">{#N/A,#N/A,FALSE,"생산성";#N/A,#N/A,FALSE,"인력1";#N/A,#N/A,FALSE,"인력2";#N/A,#N/A,FALSE,"인력3";#N/A,#N/A,FALSE,"인건1";#N/A,#N/A,FALSE,"인건2";#N/A,#N/A,FALSE,"인건3";#N/A,#N/A,FALSE,"인원증감";#N/A,#N/A,FALSE,"인건증감";#N/A,#N/A,FALSE,"표지등"}</definedName>
    <definedName name="ㅇㅇㄹㅇㄹ" localSheetId="13" hidden="1">{#N/A,#N/A,FALSE,"생산성";#N/A,#N/A,FALSE,"인력1";#N/A,#N/A,FALSE,"인력2";#N/A,#N/A,FALSE,"인력3";#N/A,#N/A,FALSE,"인건1";#N/A,#N/A,FALSE,"인건2";#N/A,#N/A,FALSE,"인건3";#N/A,#N/A,FALSE,"인원증감";#N/A,#N/A,FALSE,"인건증감";#N/A,#N/A,FALSE,"표지등"}</definedName>
    <definedName name="ㅇㅇㄹㅇㄹ" localSheetId="17" hidden="1">{#N/A,#N/A,FALSE,"생산성";#N/A,#N/A,FALSE,"인력1";#N/A,#N/A,FALSE,"인력2";#N/A,#N/A,FALSE,"인력3";#N/A,#N/A,FALSE,"인건1";#N/A,#N/A,FALSE,"인건2";#N/A,#N/A,FALSE,"인건3";#N/A,#N/A,FALSE,"인원증감";#N/A,#N/A,FALSE,"인건증감";#N/A,#N/A,FALSE,"표지등"}</definedName>
    <definedName name="ㅇㅇㄹㅇㄹ" localSheetId="16" hidden="1">{#N/A,#N/A,FALSE,"생산성";#N/A,#N/A,FALSE,"인력1";#N/A,#N/A,FALSE,"인력2";#N/A,#N/A,FALSE,"인력3";#N/A,#N/A,FALSE,"인건1";#N/A,#N/A,FALSE,"인건2";#N/A,#N/A,FALSE,"인건3";#N/A,#N/A,FALSE,"인원증감";#N/A,#N/A,FALSE,"인건증감";#N/A,#N/A,FALSE,"표지등"}</definedName>
    <definedName name="ㅇㅇㄹㅇㄹ" hidden="1">{#N/A,#N/A,FALSE,"생산성";#N/A,#N/A,FALSE,"인력1";#N/A,#N/A,FALSE,"인력2";#N/A,#N/A,FALSE,"인력3";#N/A,#N/A,FALSE,"인건1";#N/A,#N/A,FALSE,"인건2";#N/A,#N/A,FALSE,"인건3";#N/A,#N/A,FALSE,"인원증감";#N/A,#N/A,FALSE,"인건증감";#N/A,#N/A,FALSE,"표지등"}</definedName>
    <definedName name="ㅇㅇㄹㅈㅈ" localSheetId="15" hidden="1">{#N/A,#N/A,FALSE,"ALM-ASISC"}</definedName>
    <definedName name="ㅇㅇㄹㅈㅈ" localSheetId="18" hidden="1">{#N/A,#N/A,FALSE,"ALM-ASISC"}</definedName>
    <definedName name="ㅇㅇㄹㅈㅈ" localSheetId="19" hidden="1">{#N/A,#N/A,FALSE,"ALM-ASISC"}</definedName>
    <definedName name="ㅇㅇㄹㅈㅈ" localSheetId="20" hidden="1">{#N/A,#N/A,FALSE,"ALM-ASISC"}</definedName>
    <definedName name="ㅇㅇㄹㅈㅈ" localSheetId="21" hidden="1">{#N/A,#N/A,FALSE,"ALM-ASISC"}</definedName>
    <definedName name="ㅇㅇㄹㅈㅈ" localSheetId="22" hidden="1">{#N/A,#N/A,FALSE,"ALM-ASISC"}</definedName>
    <definedName name="ㅇㅇㄹㅈㅈ" localSheetId="23" hidden="1">{#N/A,#N/A,FALSE,"ALM-ASISC"}</definedName>
    <definedName name="ㅇㅇㄹㅈㅈ" localSheetId="24" hidden="1">{#N/A,#N/A,FALSE,"ALM-ASISC"}</definedName>
    <definedName name="ㅇㅇㄹㅈㅈ" localSheetId="13" hidden="1">{#N/A,#N/A,FALSE,"ALM-ASISC"}</definedName>
    <definedName name="ㅇㅇㄹㅈㅈ" localSheetId="17" hidden="1">{#N/A,#N/A,FALSE,"ALM-ASISC"}</definedName>
    <definedName name="ㅇㅇㄹㅈㅈ" localSheetId="16" hidden="1">{#N/A,#N/A,FALSE,"ALM-ASISC"}</definedName>
    <definedName name="ㅇㅇㄹㅈㅈ" hidden="1">{#N/A,#N/A,FALSE,"ALM-ASISC"}</definedName>
    <definedName name="ㅇㅇㅁㅁㅁㅂ" localSheetId="15" hidden="1">{#N/A,#N/A,FALSE,"전력간선"}</definedName>
    <definedName name="ㅇㅇㅁㅁㅁㅂ" localSheetId="18" hidden="1">{#N/A,#N/A,FALSE,"전력간선"}</definedName>
    <definedName name="ㅇㅇㅁㅁㅁㅂ" localSheetId="19" hidden="1">{#N/A,#N/A,FALSE,"전력간선"}</definedName>
    <definedName name="ㅇㅇㅁㅁㅁㅂ" localSheetId="20" hidden="1">{#N/A,#N/A,FALSE,"전력간선"}</definedName>
    <definedName name="ㅇㅇㅁㅁㅁㅂ" localSheetId="21" hidden="1">{#N/A,#N/A,FALSE,"전력간선"}</definedName>
    <definedName name="ㅇㅇㅁㅁㅁㅂ" localSheetId="22" hidden="1">{#N/A,#N/A,FALSE,"전력간선"}</definedName>
    <definedName name="ㅇㅇㅁㅁㅁㅂ" localSheetId="23" hidden="1">{#N/A,#N/A,FALSE,"전력간선"}</definedName>
    <definedName name="ㅇㅇㅁㅁㅁㅂ" localSheetId="24" hidden="1">{#N/A,#N/A,FALSE,"전력간선"}</definedName>
    <definedName name="ㅇㅇㅁㅁㅁㅂ" localSheetId="13" hidden="1">{#N/A,#N/A,FALSE,"전력간선"}</definedName>
    <definedName name="ㅇㅇㅁㅁㅁㅂ" localSheetId="17" hidden="1">{#N/A,#N/A,FALSE,"전력간선"}</definedName>
    <definedName name="ㅇㅇㅁㅁㅁㅂ" localSheetId="16" hidden="1">{#N/A,#N/A,FALSE,"전력간선"}</definedName>
    <definedName name="ㅇㅇㅁㅁㅁㅂ" hidden="1">{#N/A,#N/A,FALSE,"전력간선"}</definedName>
    <definedName name="ㅇㅇㅇ" localSheetId="13" hidden="1">{"'용역비'!$A$4:$C$8"}</definedName>
    <definedName name="ㅇㅇㅇ">[17]I一般比!#REF!</definedName>
    <definedName name="ㅇㅇㅇㅇ" localSheetId="13" hidden="1">#REF!</definedName>
    <definedName name="ㅇㅇㅇㅇ">#REF!</definedName>
    <definedName name="ㅇㅇㅇㅇㅇ" localSheetId="13">#REF!</definedName>
    <definedName name="ㅇㅇㅇㅇㅇ">#REF!</definedName>
    <definedName name="ㅇㅇㅇㅇㅇㅇ" localSheetId="13">#REF!</definedName>
    <definedName name="ㅇㅇㅇㅇㅇㅇ">#REF!</definedName>
    <definedName name="ㅇㅇㅇㅇㅇㅇㅇㅇ" localSheetId="13" hidden="1">[132]양식3!#REF!</definedName>
    <definedName name="ㅇㅇㅇㅇㅇㅇㅇㅇ" localSheetId="17" hidden="1">[133]양식3!#REF!</definedName>
    <definedName name="ㅇㅇㅇㅇㅇㅇㅇㅇ" hidden="1">[133]양식3!#REF!</definedName>
    <definedName name="ㅇㅇㅇㅇㅇㅇㅇㅇㅇㅇ" localSheetId="15" hidden="1">#REF!</definedName>
    <definedName name="ㅇㅇㅇㅇㅇㅇㅇㅇㅇㅇ" localSheetId="18" hidden="1">#REF!</definedName>
    <definedName name="ㅇㅇㅇㅇㅇㅇㅇㅇㅇㅇ" localSheetId="19" hidden="1">#REF!</definedName>
    <definedName name="ㅇㅇㅇㅇㅇㅇㅇㅇㅇㅇ" localSheetId="20" hidden="1">#REF!</definedName>
    <definedName name="ㅇㅇㅇㅇㅇㅇㅇㅇㅇㅇ" localSheetId="21" hidden="1">#REF!</definedName>
    <definedName name="ㅇㅇㅇㅇㅇㅇㅇㅇㅇㅇ" localSheetId="22" hidden="1">#REF!</definedName>
    <definedName name="ㅇㅇㅇㅇㅇㅇㅇㅇㅇㅇ" localSheetId="23" hidden="1">#REF!</definedName>
    <definedName name="ㅇㅇㅇㅇㅇㅇㅇㅇㅇㅇ" localSheetId="24" hidden="1">#REF!</definedName>
    <definedName name="ㅇㅇㅇㅇㅇㅇㅇㅇㅇㅇ" localSheetId="13" hidden="1">#REF!</definedName>
    <definedName name="ㅇㅇㅇㅇㅇㅇㅇㅇㅇㅇ" localSheetId="17" hidden="1">#REF!</definedName>
    <definedName name="ㅇㅇㅇㅇㅇㅇㅇㅇㅇㅇ" hidden="1">#REF!</definedName>
    <definedName name="ㅇㅇㅇㅇㅇㅇㅇㅇㅇㅇㅇ">#REF!</definedName>
    <definedName name="ㅇ아" localSheetId="15" hidden="1">{#N/A,#N/A,FALSE,"3가";#N/A,#N/A,FALSE,"3나";#N/A,#N/A,FALSE,"3다"}</definedName>
    <definedName name="ㅇ아" localSheetId="18" hidden="1">{#N/A,#N/A,FALSE,"3가";#N/A,#N/A,FALSE,"3나";#N/A,#N/A,FALSE,"3다"}</definedName>
    <definedName name="ㅇ아" localSheetId="19" hidden="1">{#N/A,#N/A,FALSE,"3가";#N/A,#N/A,FALSE,"3나";#N/A,#N/A,FALSE,"3다"}</definedName>
    <definedName name="ㅇ아" localSheetId="20" hidden="1">{#N/A,#N/A,FALSE,"3가";#N/A,#N/A,FALSE,"3나";#N/A,#N/A,FALSE,"3다"}</definedName>
    <definedName name="ㅇ아" localSheetId="21" hidden="1">{#N/A,#N/A,FALSE,"3가";#N/A,#N/A,FALSE,"3나";#N/A,#N/A,FALSE,"3다"}</definedName>
    <definedName name="ㅇ아" localSheetId="22" hidden="1">{#N/A,#N/A,FALSE,"3가";#N/A,#N/A,FALSE,"3나";#N/A,#N/A,FALSE,"3다"}</definedName>
    <definedName name="ㅇ아" localSheetId="23" hidden="1">{#N/A,#N/A,FALSE,"3가";#N/A,#N/A,FALSE,"3나";#N/A,#N/A,FALSE,"3다"}</definedName>
    <definedName name="ㅇ아" localSheetId="24" hidden="1">{#N/A,#N/A,FALSE,"3가";#N/A,#N/A,FALSE,"3나";#N/A,#N/A,FALSE,"3다"}</definedName>
    <definedName name="ㅇ아" localSheetId="13" hidden="1">{#N/A,#N/A,FALSE,"3가";#N/A,#N/A,FALSE,"3나";#N/A,#N/A,FALSE,"3다"}</definedName>
    <definedName name="ㅇ아" localSheetId="17" hidden="1">{#N/A,#N/A,FALSE,"3가";#N/A,#N/A,FALSE,"3나";#N/A,#N/A,FALSE,"3다"}</definedName>
    <definedName name="ㅇ아" localSheetId="16" hidden="1">{#N/A,#N/A,FALSE,"3가";#N/A,#N/A,FALSE,"3나";#N/A,#N/A,FALSE,"3다"}</definedName>
    <definedName name="ㅇ아" hidden="1">{#N/A,#N/A,FALSE,"3가";#N/A,#N/A,FALSE,"3나";#N/A,#N/A,FALSE,"3다"}</definedName>
    <definedName name="ㅇㅈㅇㅈㅇ" localSheetId="13">#REF!</definedName>
    <definedName name="ㅇㅈㅇㅈㅇ">#REF!</definedName>
    <definedName name="ㅇㅊㅌㅋㅊㄴ" localSheetId="15" hidden="1">{#N/A,#N/A,FALSE,"ALM-ASISC"}</definedName>
    <definedName name="ㅇㅊㅌㅋㅊㄴ" localSheetId="18" hidden="1">{#N/A,#N/A,FALSE,"ALM-ASISC"}</definedName>
    <definedName name="ㅇㅊㅌㅋㅊㄴ" localSheetId="19" hidden="1">{#N/A,#N/A,FALSE,"ALM-ASISC"}</definedName>
    <definedName name="ㅇㅊㅌㅋㅊㄴ" localSheetId="20" hidden="1">{#N/A,#N/A,FALSE,"ALM-ASISC"}</definedName>
    <definedName name="ㅇㅊㅌㅋㅊㄴ" localSheetId="21" hidden="1">{#N/A,#N/A,FALSE,"ALM-ASISC"}</definedName>
    <definedName name="ㅇㅊㅌㅋㅊㄴ" localSheetId="22" hidden="1">{#N/A,#N/A,FALSE,"ALM-ASISC"}</definedName>
    <definedName name="ㅇㅊㅌㅋㅊㄴ" localSheetId="23" hidden="1">{#N/A,#N/A,FALSE,"ALM-ASISC"}</definedName>
    <definedName name="ㅇㅊㅌㅋㅊㄴ" localSheetId="24" hidden="1">{#N/A,#N/A,FALSE,"ALM-ASISC"}</definedName>
    <definedName name="ㅇㅊㅌㅋㅊㄴ" localSheetId="13" hidden="1">{#N/A,#N/A,FALSE,"ALM-ASISC"}</definedName>
    <definedName name="ㅇㅊㅌㅋㅊㄴ" localSheetId="17" hidden="1">{#N/A,#N/A,FALSE,"ALM-ASISC"}</definedName>
    <definedName name="ㅇㅊㅌㅋㅊㄴ" localSheetId="16" hidden="1">{#N/A,#N/A,FALSE,"ALM-ASISC"}</definedName>
    <definedName name="ㅇㅊㅌㅋㅊㄴ" hidden="1">{#N/A,#N/A,FALSE,"ALM-ASISC"}</definedName>
    <definedName name="ㅇ퍼ㅐㄴ" localSheetId="13">'[30]#REF'!#REF!</definedName>
    <definedName name="ㅇ퍼ㅐㄴ">'[37]#REF'!#REF!</definedName>
    <definedName name="ㅇㅎㄷㄱ" localSheetId="13">#REF!</definedName>
    <definedName name="ㅇㅎㄷㄱ">#REF!</definedName>
    <definedName name="ㅇㅎㄷㄱㅀ">#N/A</definedName>
    <definedName name="ㅇㅎㅁㄴ" localSheetId="15" hidden="1">#REF!</definedName>
    <definedName name="ㅇㅎㅁㄴ" localSheetId="11" hidden="1">#REF!</definedName>
    <definedName name="ㅇㅎㅁㄴ" localSheetId="14" hidden="1">#REF!</definedName>
    <definedName name="ㅇㅎㅁㄴ" localSheetId="18" hidden="1">#REF!</definedName>
    <definedName name="ㅇㅎㅁㄴ" localSheetId="19" hidden="1">#REF!</definedName>
    <definedName name="ㅇㅎㅁㄴ" localSheetId="20" hidden="1">#REF!</definedName>
    <definedName name="ㅇㅎㅁㄴ" localSheetId="21" hidden="1">#REF!</definedName>
    <definedName name="ㅇㅎㅁㄴ" localSheetId="22" hidden="1">#REF!</definedName>
    <definedName name="ㅇㅎㅁㄴ" localSheetId="23" hidden="1">#REF!</definedName>
    <definedName name="ㅇㅎㅁㄴ" localSheetId="24" hidden="1">#REF!</definedName>
    <definedName name="ㅇㅎㅁㄴ" localSheetId="13" hidden="1">#REF!</definedName>
    <definedName name="ㅇㅎㅁㄴ" localSheetId="17" hidden="1">#REF!</definedName>
    <definedName name="ㅇㅎㅁㄴ" localSheetId="16" hidden="1">#REF!</definedName>
    <definedName name="ㅇㅎㅁㄴ" hidden="1">#REF!</definedName>
    <definedName name="ㅇㅎㅇㅎ" localSheetId="15" hidden="1">{"'용역비'!$A$4:$C$8"}</definedName>
    <definedName name="ㅇㅎㅇㅎ" localSheetId="11" hidden="1">{"'용역비'!$A$4:$C$8"}</definedName>
    <definedName name="ㅇㅎㅇㅎ" localSheetId="14" hidden="1">{"'용역비'!$A$4:$C$8"}</definedName>
    <definedName name="ㅇㅎㅇㅎ" localSheetId="18" hidden="1">{"'용역비'!$A$4:$C$8"}</definedName>
    <definedName name="ㅇㅎㅇㅎ" localSheetId="19" hidden="1">{"'용역비'!$A$4:$C$8"}</definedName>
    <definedName name="ㅇㅎㅇㅎ" localSheetId="20" hidden="1">{"'용역비'!$A$4:$C$8"}</definedName>
    <definedName name="ㅇㅎㅇㅎ" localSheetId="21" hidden="1">{"'용역비'!$A$4:$C$8"}</definedName>
    <definedName name="ㅇㅎㅇㅎ" localSheetId="22" hidden="1">{"'용역비'!$A$4:$C$8"}</definedName>
    <definedName name="ㅇㅎㅇㅎ" localSheetId="23" hidden="1">{"'용역비'!$A$4:$C$8"}</definedName>
    <definedName name="ㅇㅎㅇㅎ" localSheetId="24" hidden="1">{"'용역비'!$A$4:$C$8"}</definedName>
    <definedName name="ㅇㅎㅇㅎ" localSheetId="13" hidden="1">{"'용역비'!$A$4:$C$8"}</definedName>
    <definedName name="ㅇㅎㅇㅎ" localSheetId="17" hidden="1">{"'용역비'!$A$4:$C$8"}</definedName>
    <definedName name="ㅇㅎㅇㅎ" localSheetId="16" hidden="1">{"'용역비'!$A$4:$C$8"}</definedName>
    <definedName name="ㅇㅎㅇㅎ" hidden="1">{"'용역비'!$A$4:$C$8"}</definedName>
    <definedName name="ㅇ호" localSheetId="15" hidden="1">{"'용역비'!$A$4:$C$8"}</definedName>
    <definedName name="ㅇ호" localSheetId="11" hidden="1">{"'용역비'!$A$4:$C$8"}</definedName>
    <definedName name="ㅇ호" localSheetId="14" hidden="1">{"'용역비'!$A$4:$C$8"}</definedName>
    <definedName name="ㅇ호" localSheetId="18" hidden="1">{"'용역비'!$A$4:$C$8"}</definedName>
    <definedName name="ㅇ호" localSheetId="19" hidden="1">{"'용역비'!$A$4:$C$8"}</definedName>
    <definedName name="ㅇ호" localSheetId="20" hidden="1">{"'용역비'!$A$4:$C$8"}</definedName>
    <definedName name="ㅇ호" localSheetId="21" hidden="1">{"'용역비'!$A$4:$C$8"}</definedName>
    <definedName name="ㅇ호" localSheetId="22" hidden="1">{"'용역비'!$A$4:$C$8"}</definedName>
    <definedName name="ㅇ호" localSheetId="23" hidden="1">{"'용역비'!$A$4:$C$8"}</definedName>
    <definedName name="ㅇ호" localSheetId="24" hidden="1">{"'용역비'!$A$4:$C$8"}</definedName>
    <definedName name="ㅇ호" localSheetId="13" hidden="1">{"'용역비'!$A$4:$C$8"}</definedName>
    <definedName name="ㅇ호" localSheetId="17" hidden="1">{"'용역비'!$A$4:$C$8"}</definedName>
    <definedName name="ㅇ호" localSheetId="16" hidden="1">{"'용역비'!$A$4:$C$8"}</definedName>
    <definedName name="ㅇ호" hidden="1">{"'용역비'!$A$4:$C$8"}</definedName>
    <definedName name="ㅇ호ㅓ" localSheetId="15" hidden="1">{"'용역비'!$A$4:$C$8"}</definedName>
    <definedName name="ㅇ호ㅓ" localSheetId="11" hidden="1">{"'용역비'!$A$4:$C$8"}</definedName>
    <definedName name="ㅇ호ㅓ" localSheetId="14" hidden="1">{"'용역비'!$A$4:$C$8"}</definedName>
    <definedName name="ㅇ호ㅓ" localSheetId="18" hidden="1">{"'용역비'!$A$4:$C$8"}</definedName>
    <definedName name="ㅇ호ㅓ" localSheetId="19" hidden="1">{"'용역비'!$A$4:$C$8"}</definedName>
    <definedName name="ㅇ호ㅓ" localSheetId="20" hidden="1">{"'용역비'!$A$4:$C$8"}</definedName>
    <definedName name="ㅇ호ㅓ" localSheetId="21" hidden="1">{"'용역비'!$A$4:$C$8"}</definedName>
    <definedName name="ㅇ호ㅓ" localSheetId="22" hidden="1">{"'용역비'!$A$4:$C$8"}</definedName>
    <definedName name="ㅇ호ㅓ" localSheetId="23" hidden="1">{"'용역비'!$A$4:$C$8"}</definedName>
    <definedName name="ㅇ호ㅓ" localSheetId="24" hidden="1">{"'용역비'!$A$4:$C$8"}</definedName>
    <definedName name="ㅇ호ㅓ" localSheetId="13" hidden="1">{"'용역비'!$A$4:$C$8"}</definedName>
    <definedName name="ㅇ호ㅓ" localSheetId="17" hidden="1">{"'용역비'!$A$4:$C$8"}</definedName>
    <definedName name="ㅇ호ㅓ" localSheetId="16" hidden="1">{"'용역비'!$A$4:$C$8"}</definedName>
    <definedName name="ㅇ호ㅓ" hidden="1">{"'용역비'!$A$4:$C$8"}</definedName>
    <definedName name="ㅇ호ㅓㅇㅎ" localSheetId="15" hidden="1">{"'용역비'!$A$4:$C$8"}</definedName>
    <definedName name="ㅇ호ㅓㅇㅎ" localSheetId="11" hidden="1">{"'용역비'!$A$4:$C$8"}</definedName>
    <definedName name="ㅇ호ㅓㅇㅎ" localSheetId="14" hidden="1">{"'용역비'!$A$4:$C$8"}</definedName>
    <definedName name="ㅇ호ㅓㅇㅎ" localSheetId="18" hidden="1">{"'용역비'!$A$4:$C$8"}</definedName>
    <definedName name="ㅇ호ㅓㅇㅎ" localSheetId="19" hidden="1">{"'용역비'!$A$4:$C$8"}</definedName>
    <definedName name="ㅇ호ㅓㅇㅎ" localSheetId="20" hidden="1">{"'용역비'!$A$4:$C$8"}</definedName>
    <definedName name="ㅇ호ㅓㅇㅎ" localSheetId="21" hidden="1">{"'용역비'!$A$4:$C$8"}</definedName>
    <definedName name="ㅇ호ㅓㅇㅎ" localSheetId="22" hidden="1">{"'용역비'!$A$4:$C$8"}</definedName>
    <definedName name="ㅇ호ㅓㅇㅎ" localSheetId="23" hidden="1">{"'용역비'!$A$4:$C$8"}</definedName>
    <definedName name="ㅇ호ㅓㅇㅎ" localSheetId="24" hidden="1">{"'용역비'!$A$4:$C$8"}</definedName>
    <definedName name="ㅇ호ㅓㅇㅎ" localSheetId="13" hidden="1">{"'용역비'!$A$4:$C$8"}</definedName>
    <definedName name="ㅇ호ㅓㅇㅎ" localSheetId="17" hidden="1">{"'용역비'!$A$4:$C$8"}</definedName>
    <definedName name="ㅇ호ㅓㅇㅎ" localSheetId="16" hidden="1">{"'용역비'!$A$4:$C$8"}</definedName>
    <definedName name="ㅇ호ㅓㅇㅎ" hidden="1">{"'용역비'!$A$4:$C$8"}</definedName>
    <definedName name="ㅇ호ㅓㅇ호ㅓ" localSheetId="15" hidden="1">{"'용역비'!$A$4:$C$8"}</definedName>
    <definedName name="ㅇ호ㅓㅇ호ㅓ" localSheetId="11" hidden="1">{"'용역비'!$A$4:$C$8"}</definedName>
    <definedName name="ㅇ호ㅓㅇ호ㅓ" localSheetId="14" hidden="1">{"'용역비'!$A$4:$C$8"}</definedName>
    <definedName name="ㅇ호ㅓㅇ호ㅓ" localSheetId="18" hidden="1">{"'용역비'!$A$4:$C$8"}</definedName>
    <definedName name="ㅇ호ㅓㅇ호ㅓ" localSheetId="19" hidden="1">{"'용역비'!$A$4:$C$8"}</definedName>
    <definedName name="ㅇ호ㅓㅇ호ㅓ" localSheetId="20" hidden="1">{"'용역비'!$A$4:$C$8"}</definedName>
    <definedName name="ㅇ호ㅓㅇ호ㅓ" localSheetId="21" hidden="1">{"'용역비'!$A$4:$C$8"}</definedName>
    <definedName name="ㅇ호ㅓㅇ호ㅓ" localSheetId="22" hidden="1">{"'용역비'!$A$4:$C$8"}</definedName>
    <definedName name="ㅇ호ㅓㅇ호ㅓ" localSheetId="23" hidden="1">{"'용역비'!$A$4:$C$8"}</definedName>
    <definedName name="ㅇ호ㅓㅇ호ㅓ" localSheetId="24" hidden="1">{"'용역비'!$A$4:$C$8"}</definedName>
    <definedName name="ㅇ호ㅓㅇ호ㅓ" localSheetId="13" hidden="1">{"'용역비'!$A$4:$C$8"}</definedName>
    <definedName name="ㅇ호ㅓㅇ호ㅓ" localSheetId="17" hidden="1">{"'용역비'!$A$4:$C$8"}</definedName>
    <definedName name="ㅇ호ㅓㅇ호ㅓ" localSheetId="16" hidden="1">{"'용역비'!$A$4:$C$8"}</definedName>
    <definedName name="ㅇ호ㅓㅇ호ㅓ" hidden="1">{"'용역비'!$A$4:$C$8"}</definedName>
    <definedName name="ㅇ호ㅓㅎ" localSheetId="15" hidden="1">{"'용역비'!$A$4:$C$8"}</definedName>
    <definedName name="ㅇ호ㅓㅎ" localSheetId="11" hidden="1">{"'용역비'!$A$4:$C$8"}</definedName>
    <definedName name="ㅇ호ㅓㅎ" localSheetId="14" hidden="1">{"'용역비'!$A$4:$C$8"}</definedName>
    <definedName name="ㅇ호ㅓㅎ" localSheetId="18" hidden="1">{"'용역비'!$A$4:$C$8"}</definedName>
    <definedName name="ㅇ호ㅓㅎ" localSheetId="19" hidden="1">{"'용역비'!$A$4:$C$8"}</definedName>
    <definedName name="ㅇ호ㅓㅎ" localSheetId="20" hidden="1">{"'용역비'!$A$4:$C$8"}</definedName>
    <definedName name="ㅇ호ㅓㅎ" localSheetId="21" hidden="1">{"'용역비'!$A$4:$C$8"}</definedName>
    <definedName name="ㅇ호ㅓㅎ" localSheetId="22" hidden="1">{"'용역비'!$A$4:$C$8"}</definedName>
    <definedName name="ㅇ호ㅓㅎ" localSheetId="23" hidden="1">{"'용역비'!$A$4:$C$8"}</definedName>
    <definedName name="ㅇ호ㅓㅎ" localSheetId="24" hidden="1">{"'용역비'!$A$4:$C$8"}</definedName>
    <definedName name="ㅇ호ㅓㅎ" localSheetId="13" hidden="1">{"'용역비'!$A$4:$C$8"}</definedName>
    <definedName name="ㅇ호ㅓㅎ" localSheetId="17" hidden="1">{"'용역비'!$A$4:$C$8"}</definedName>
    <definedName name="ㅇ호ㅓㅎ" localSheetId="16" hidden="1">{"'용역비'!$A$4:$C$8"}</definedName>
    <definedName name="ㅇ호ㅓㅎ" hidden="1">{"'용역비'!$A$4:$C$8"}</definedName>
    <definedName name="ㅇ호ㅓ호ㅓ" localSheetId="15" hidden="1">{"'용역비'!$A$4:$C$8"}</definedName>
    <definedName name="ㅇ호ㅓ호ㅓ" localSheetId="11" hidden="1">{"'용역비'!$A$4:$C$8"}</definedName>
    <definedName name="ㅇ호ㅓ호ㅓ" localSheetId="14" hidden="1">{"'용역비'!$A$4:$C$8"}</definedName>
    <definedName name="ㅇ호ㅓ호ㅓ" localSheetId="18" hidden="1">{"'용역비'!$A$4:$C$8"}</definedName>
    <definedName name="ㅇ호ㅓ호ㅓ" localSheetId="19" hidden="1">{"'용역비'!$A$4:$C$8"}</definedName>
    <definedName name="ㅇ호ㅓ호ㅓ" localSheetId="20" hidden="1">{"'용역비'!$A$4:$C$8"}</definedName>
    <definedName name="ㅇ호ㅓ호ㅓ" localSheetId="21" hidden="1">{"'용역비'!$A$4:$C$8"}</definedName>
    <definedName name="ㅇ호ㅓ호ㅓ" localSheetId="22" hidden="1">{"'용역비'!$A$4:$C$8"}</definedName>
    <definedName name="ㅇ호ㅓ호ㅓ" localSheetId="23" hidden="1">{"'용역비'!$A$4:$C$8"}</definedName>
    <definedName name="ㅇ호ㅓ호ㅓ" localSheetId="24" hidden="1">{"'용역비'!$A$4:$C$8"}</definedName>
    <definedName name="ㅇ호ㅓ호ㅓ" localSheetId="13" hidden="1">{"'용역비'!$A$4:$C$8"}</definedName>
    <definedName name="ㅇ호ㅓ호ㅓ" localSheetId="17" hidden="1">{"'용역비'!$A$4:$C$8"}</definedName>
    <definedName name="ㅇ호ㅓ호ㅓ" localSheetId="16" hidden="1">{"'용역비'!$A$4:$C$8"}</definedName>
    <definedName name="ㅇ호ㅓ호ㅓ" hidden="1">{"'용역비'!$A$4:$C$8"}</definedName>
    <definedName name="아" localSheetId="17" hidden="1">#REF!</definedName>
    <definedName name="아" hidden="1">#REF!</definedName>
    <definedName name="阿">'[42]#REF!'!#REF!</definedName>
    <definedName name="啊">'[42]#REF!'!#REF!</definedName>
    <definedName name="아나라니리다" localSheetId="13">'[30]#REF'!#REF!</definedName>
    <definedName name="아나라니리다">'[37]#REF'!#REF!</definedName>
    <definedName name="아러" localSheetId="13">'[30]#REF'!#REF!</definedName>
    <definedName name="아러">'[37]#REF'!#REF!</definedName>
    <definedName name="아러ㅏ" localSheetId="13">#REF!</definedName>
    <definedName name="아러ㅏ">#REF!</definedName>
    <definedName name="아무" localSheetId="15" hidden="1">{#N/A,#N/A,FALSE,"배수2"}</definedName>
    <definedName name="아무" localSheetId="11" hidden="1">{#N/A,#N/A,FALSE,"배수2"}</definedName>
    <definedName name="아무" localSheetId="14" hidden="1">{#N/A,#N/A,FALSE,"배수2"}</definedName>
    <definedName name="아무" localSheetId="18" hidden="1">{#N/A,#N/A,FALSE,"배수2"}</definedName>
    <definedName name="아무" localSheetId="19" hidden="1">{#N/A,#N/A,FALSE,"배수2"}</definedName>
    <definedName name="아무" localSheetId="20" hidden="1">{#N/A,#N/A,FALSE,"배수2"}</definedName>
    <definedName name="아무" localSheetId="21" hidden="1">{#N/A,#N/A,FALSE,"배수2"}</definedName>
    <definedName name="아무" localSheetId="22" hidden="1">{#N/A,#N/A,FALSE,"배수2"}</definedName>
    <definedName name="아무" localSheetId="23" hidden="1">{#N/A,#N/A,FALSE,"배수2"}</definedName>
    <definedName name="아무" localSheetId="24" hidden="1">{#N/A,#N/A,FALSE,"배수2"}</definedName>
    <definedName name="아무" localSheetId="13" hidden="1">{#N/A,#N/A,FALSE,"배수2"}</definedName>
    <definedName name="아무" localSheetId="17" hidden="1">{#N/A,#N/A,FALSE,"배수2"}</definedName>
    <definedName name="아무" localSheetId="16" hidden="1">{#N/A,#N/A,FALSE,"배수2"}</definedName>
    <definedName name="아무" hidden="1">{#N/A,#N/A,FALSE,"배수2"}</definedName>
    <definedName name="아무거나" localSheetId="15" hidden="1">#REF!</definedName>
    <definedName name="아무거나" localSheetId="11" hidden="1">#REF!</definedName>
    <definedName name="아무거나" localSheetId="14" hidden="1">#REF!</definedName>
    <definedName name="아무거나" localSheetId="18" hidden="1">#REF!</definedName>
    <definedName name="아무거나" localSheetId="19" hidden="1">#REF!</definedName>
    <definedName name="아무거나" localSheetId="20" hidden="1">#REF!</definedName>
    <definedName name="아무거나" localSheetId="21" hidden="1">#REF!</definedName>
    <definedName name="아무거나" localSheetId="22" hidden="1">#REF!</definedName>
    <definedName name="아무거나" localSheetId="23" hidden="1">#REF!</definedName>
    <definedName name="아무거나" localSheetId="24" hidden="1">#REF!</definedName>
    <definedName name="아무거나" localSheetId="13" hidden="1">#REF!</definedName>
    <definedName name="아무거나" localSheetId="17" hidden="1">#REF!</definedName>
    <definedName name="아무거나" localSheetId="16" hidden="1">#REF!</definedName>
    <definedName name="아무거나" hidden="1">#REF!</definedName>
    <definedName name="아스콘포장">#REF!</definedName>
    <definedName name="아스타일__공" localSheetId="13">[172]노임단가!#REF!</definedName>
    <definedName name="아스타일__공">[173]노임단가!#REF!</definedName>
    <definedName name="아스타일공" localSheetId="13">#REF!</definedName>
    <definedName name="아스타일공">#REF!</definedName>
    <definedName name="아아아" localSheetId="13">#REF!</definedName>
    <definedName name="아아아">#REF!</definedName>
    <definedName name="아아앙" localSheetId="15" hidden="1">{#N/A,#N/A,FALSE,"P.C.B"}</definedName>
    <definedName name="아아앙" localSheetId="11" hidden="1">{#N/A,#N/A,FALSE,"P.C.B"}</definedName>
    <definedName name="아아앙" localSheetId="14" hidden="1">{#N/A,#N/A,FALSE,"P.C.B"}</definedName>
    <definedName name="아아앙" localSheetId="18" hidden="1">{#N/A,#N/A,FALSE,"P.C.B"}</definedName>
    <definedName name="아아앙" localSheetId="19" hidden="1">{#N/A,#N/A,FALSE,"P.C.B"}</definedName>
    <definedName name="아아앙" localSheetId="20" hidden="1">{#N/A,#N/A,FALSE,"P.C.B"}</definedName>
    <definedName name="아아앙" localSheetId="21" hidden="1">{#N/A,#N/A,FALSE,"P.C.B"}</definedName>
    <definedName name="아아앙" localSheetId="22" hidden="1">{#N/A,#N/A,FALSE,"P.C.B"}</definedName>
    <definedName name="아아앙" localSheetId="23" hidden="1">{#N/A,#N/A,FALSE,"P.C.B"}</definedName>
    <definedName name="아아앙" localSheetId="24" hidden="1">{#N/A,#N/A,FALSE,"P.C.B"}</definedName>
    <definedName name="아아앙" localSheetId="13" hidden="1">{#N/A,#N/A,FALSE,"P.C.B"}</definedName>
    <definedName name="아아앙" localSheetId="17" hidden="1">{#N/A,#N/A,FALSE,"P.C.B"}</definedName>
    <definedName name="아아앙" localSheetId="16" hidden="1">{#N/A,#N/A,FALSE,"P.C.B"}</definedName>
    <definedName name="아아앙" hidden="1">{#N/A,#N/A,FALSE,"P.C.B"}</definedName>
    <definedName name="아이" localSheetId="13">#REF!</definedName>
    <definedName name="아이">#REF!</definedName>
    <definedName name="아이스" localSheetId="13">#REF!</definedName>
    <definedName name="아이스">#REF!</definedName>
    <definedName name="아이스커피" localSheetId="13">#REF!</definedName>
    <definedName name="아이스커피">#REF!</definedName>
    <definedName name="아이야" localSheetId="13">'[30]#REF'!#REF!</definedName>
    <definedName name="아이야">'[37]#REF'!#REF!</definedName>
    <definedName name="아이커버" localSheetId="13">#REF!</definedName>
    <definedName name="아이커버">#REF!</definedName>
    <definedName name="아크릴" localSheetId="13">#REF!</definedName>
    <definedName name="아크릴">#REF!</definedName>
    <definedName name="아ㅏㅓ랜"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 localSheetId="15" hidden="1">{#N/A,#N/A,FALSE,"ALM-ASISC"}</definedName>
    <definedName name="아ㅓㄹ" localSheetId="18" hidden="1">{#N/A,#N/A,FALSE,"ALM-ASISC"}</definedName>
    <definedName name="아ㅓㄹ" localSheetId="19" hidden="1">{#N/A,#N/A,FALSE,"ALM-ASISC"}</definedName>
    <definedName name="아ㅓㄹ" localSheetId="20" hidden="1">{#N/A,#N/A,FALSE,"ALM-ASISC"}</definedName>
    <definedName name="아ㅓㄹ" localSheetId="21" hidden="1">{#N/A,#N/A,FALSE,"ALM-ASISC"}</definedName>
    <definedName name="아ㅓㄹ" localSheetId="22" hidden="1">{#N/A,#N/A,FALSE,"ALM-ASISC"}</definedName>
    <definedName name="아ㅓㄹ" localSheetId="23" hidden="1">{#N/A,#N/A,FALSE,"ALM-ASISC"}</definedName>
    <definedName name="아ㅓㄹ" localSheetId="24" hidden="1">{#N/A,#N/A,FALSE,"ALM-ASISC"}</definedName>
    <definedName name="아ㅓㄹ" localSheetId="13" hidden="1">{#N/A,#N/A,FALSE,"ALM-ASISC"}</definedName>
    <definedName name="아ㅓㄹ" localSheetId="17" hidden="1">{#N/A,#N/A,FALSE,"ALM-ASISC"}</definedName>
    <definedName name="아ㅓㄹ" localSheetId="16" hidden="1">{#N/A,#N/A,FALSE,"ALM-ASISC"}</definedName>
    <definedName name="아ㅓㄹ" hidden="1">{#N/A,#N/A,FALSE,"ALM-ASISC"}</definedName>
    <definedName name="아ㅓㄹ지" localSheetId="15" hidden="1">{#N/A,#N/A,FALSE,"ALM-ASISC"}</definedName>
    <definedName name="아ㅓㄹ지" localSheetId="18" hidden="1">{#N/A,#N/A,FALSE,"ALM-ASISC"}</definedName>
    <definedName name="아ㅓㄹ지" localSheetId="19" hidden="1">{#N/A,#N/A,FALSE,"ALM-ASISC"}</definedName>
    <definedName name="아ㅓㄹ지" localSheetId="20" hidden="1">{#N/A,#N/A,FALSE,"ALM-ASISC"}</definedName>
    <definedName name="아ㅓㄹ지" localSheetId="21" hidden="1">{#N/A,#N/A,FALSE,"ALM-ASISC"}</definedName>
    <definedName name="아ㅓㄹ지" localSheetId="22" hidden="1">{#N/A,#N/A,FALSE,"ALM-ASISC"}</definedName>
    <definedName name="아ㅓㄹ지" localSheetId="23" hidden="1">{#N/A,#N/A,FALSE,"ALM-ASISC"}</definedName>
    <definedName name="아ㅓㄹ지" localSheetId="24" hidden="1">{#N/A,#N/A,FALSE,"ALM-ASISC"}</definedName>
    <definedName name="아ㅓㄹ지" localSheetId="13" hidden="1">{#N/A,#N/A,FALSE,"ALM-ASISC"}</definedName>
    <definedName name="아ㅓㄹ지" localSheetId="17" hidden="1">{#N/A,#N/A,FALSE,"ALM-ASISC"}</definedName>
    <definedName name="아ㅓㄹ지" localSheetId="16" hidden="1">{#N/A,#N/A,FALSE,"ALM-ASISC"}</definedName>
    <definedName name="아ㅓㄹ지" hidden="1">{#N/A,#N/A,FALSE,"ALM-ASISC"}</definedName>
    <definedName name="아ㅓ림" localSheetId="15" hidden="1">{#N/A,#N/A,FALSE,"포장1";#N/A,#N/A,FALSE,"포장1"}</definedName>
    <definedName name="아ㅓ림" localSheetId="11" hidden="1">{#N/A,#N/A,FALSE,"포장1";#N/A,#N/A,FALSE,"포장1"}</definedName>
    <definedName name="아ㅓ림" localSheetId="14" hidden="1">{#N/A,#N/A,FALSE,"포장1";#N/A,#N/A,FALSE,"포장1"}</definedName>
    <definedName name="아ㅓ림" localSheetId="18" hidden="1">{#N/A,#N/A,FALSE,"포장1";#N/A,#N/A,FALSE,"포장1"}</definedName>
    <definedName name="아ㅓ림" localSheetId="19" hidden="1">{#N/A,#N/A,FALSE,"포장1";#N/A,#N/A,FALSE,"포장1"}</definedName>
    <definedName name="아ㅓ림" localSheetId="20" hidden="1">{#N/A,#N/A,FALSE,"포장1";#N/A,#N/A,FALSE,"포장1"}</definedName>
    <definedName name="아ㅓ림" localSheetId="21" hidden="1">{#N/A,#N/A,FALSE,"포장1";#N/A,#N/A,FALSE,"포장1"}</definedName>
    <definedName name="아ㅓ림" localSheetId="22" hidden="1">{#N/A,#N/A,FALSE,"포장1";#N/A,#N/A,FALSE,"포장1"}</definedName>
    <definedName name="아ㅓ림" localSheetId="23" hidden="1">{#N/A,#N/A,FALSE,"포장1";#N/A,#N/A,FALSE,"포장1"}</definedName>
    <definedName name="아ㅓ림" localSheetId="24" hidden="1">{#N/A,#N/A,FALSE,"포장1";#N/A,#N/A,FALSE,"포장1"}</definedName>
    <definedName name="아ㅓ림" localSheetId="13" hidden="1">{#N/A,#N/A,FALSE,"포장1";#N/A,#N/A,FALSE,"포장1"}</definedName>
    <definedName name="아ㅓ림" localSheetId="17" hidden="1">{#N/A,#N/A,FALSE,"포장1";#N/A,#N/A,FALSE,"포장1"}</definedName>
    <definedName name="아ㅓ림" localSheetId="16" hidden="1">{#N/A,#N/A,FALSE,"포장1";#N/A,#N/A,FALSE,"포장1"}</definedName>
    <definedName name="아ㅓ림" hidden="1">{#N/A,#N/A,FALSE,"포장1";#N/A,#N/A,FALSE,"포장1"}</definedName>
    <definedName name="아ㅓㅈ" localSheetId="15" hidden="1">{#N/A,#N/A,FALSE,"ALM-ASISC"}</definedName>
    <definedName name="아ㅓㅈ" localSheetId="18" hidden="1">{#N/A,#N/A,FALSE,"ALM-ASISC"}</definedName>
    <definedName name="아ㅓㅈ" localSheetId="19" hidden="1">{#N/A,#N/A,FALSE,"ALM-ASISC"}</definedName>
    <definedName name="아ㅓㅈ" localSheetId="20" hidden="1">{#N/A,#N/A,FALSE,"ALM-ASISC"}</definedName>
    <definedName name="아ㅓㅈ" localSheetId="21" hidden="1">{#N/A,#N/A,FALSE,"ALM-ASISC"}</definedName>
    <definedName name="아ㅓㅈ" localSheetId="22" hidden="1">{#N/A,#N/A,FALSE,"ALM-ASISC"}</definedName>
    <definedName name="아ㅓㅈ" localSheetId="23" hidden="1">{#N/A,#N/A,FALSE,"ALM-ASISC"}</definedName>
    <definedName name="아ㅓㅈ" localSheetId="24" hidden="1">{#N/A,#N/A,FALSE,"ALM-ASISC"}</definedName>
    <definedName name="아ㅓㅈ" localSheetId="13" hidden="1">{#N/A,#N/A,FALSE,"ALM-ASISC"}</definedName>
    <definedName name="아ㅓㅈ" localSheetId="17" hidden="1">{#N/A,#N/A,FALSE,"ALM-ASISC"}</definedName>
    <definedName name="아ㅓㅈ" localSheetId="16" hidden="1">{#N/A,#N/A,FALSE,"ALM-ASISC"}</definedName>
    <definedName name="아ㅓㅈ" hidden="1">{#N/A,#N/A,FALSE,"ALM-ASISC"}</definedName>
    <definedName name="아ㅓㅗㄹ" localSheetId="15" hidden="1">{#N/A,#N/A,FALSE,"ALM-ASISC"}</definedName>
    <definedName name="아ㅓㅗㄹ" localSheetId="18" hidden="1">{#N/A,#N/A,FALSE,"ALM-ASISC"}</definedName>
    <definedName name="아ㅓㅗㄹ" localSheetId="19" hidden="1">{#N/A,#N/A,FALSE,"ALM-ASISC"}</definedName>
    <definedName name="아ㅓㅗㄹ" localSheetId="20" hidden="1">{#N/A,#N/A,FALSE,"ALM-ASISC"}</definedName>
    <definedName name="아ㅓㅗㄹ" localSheetId="21" hidden="1">{#N/A,#N/A,FALSE,"ALM-ASISC"}</definedName>
    <definedName name="아ㅓㅗㄹ" localSheetId="22" hidden="1">{#N/A,#N/A,FALSE,"ALM-ASISC"}</definedName>
    <definedName name="아ㅓㅗㄹ" localSheetId="23" hidden="1">{#N/A,#N/A,FALSE,"ALM-ASISC"}</definedName>
    <definedName name="아ㅓㅗㄹ" localSheetId="24" hidden="1">{#N/A,#N/A,FALSE,"ALM-ASISC"}</definedName>
    <definedName name="아ㅓㅗㄹ" localSheetId="13" hidden="1">{#N/A,#N/A,FALSE,"ALM-ASISC"}</definedName>
    <definedName name="아ㅓㅗㄹ" localSheetId="17" hidden="1">{#N/A,#N/A,FALSE,"ALM-ASISC"}</definedName>
    <definedName name="아ㅓㅗㄹ" localSheetId="16" hidden="1">{#N/A,#N/A,FALSE,"ALM-ASISC"}</definedName>
    <definedName name="아ㅓㅗㄹ" hidden="1">{#N/A,#N/A,FALSE,"ALM-ASISC"}</definedName>
    <definedName name="아ㅓㅣㅏㄴ" localSheetId="13">'[30]#REF'!#REF!</definedName>
    <definedName name="아ㅓㅣㅏㄴ">'[37]#REF'!#REF!</definedName>
    <definedName name="아ㅣㄹㄷ" localSheetId="13">#REF!</definedName>
    <definedName name="아ㅣㄹㄷ">#REF!</definedName>
    <definedName name="아ㅣㅈ" localSheetId="15" hidden="1">{#N/A,#N/A,FALSE,"ALM-ASISC"}</definedName>
    <definedName name="아ㅣㅈ" localSheetId="18" hidden="1">{#N/A,#N/A,FALSE,"ALM-ASISC"}</definedName>
    <definedName name="아ㅣㅈ" localSheetId="19" hidden="1">{#N/A,#N/A,FALSE,"ALM-ASISC"}</definedName>
    <definedName name="아ㅣㅈ" localSheetId="20" hidden="1">{#N/A,#N/A,FALSE,"ALM-ASISC"}</definedName>
    <definedName name="아ㅣㅈ" localSheetId="21" hidden="1">{#N/A,#N/A,FALSE,"ALM-ASISC"}</definedName>
    <definedName name="아ㅣㅈ" localSheetId="22" hidden="1">{#N/A,#N/A,FALSE,"ALM-ASISC"}</definedName>
    <definedName name="아ㅣㅈ" localSheetId="23" hidden="1">{#N/A,#N/A,FALSE,"ALM-ASISC"}</definedName>
    <definedName name="아ㅣㅈ" localSheetId="24" hidden="1">{#N/A,#N/A,FALSE,"ALM-ASISC"}</definedName>
    <definedName name="아ㅣㅈ" localSheetId="13" hidden="1">{#N/A,#N/A,FALSE,"ALM-ASISC"}</definedName>
    <definedName name="아ㅣㅈ" localSheetId="17" hidden="1">{#N/A,#N/A,FALSE,"ALM-ASISC"}</definedName>
    <definedName name="아ㅣㅈ" localSheetId="16" hidden="1">{#N/A,#N/A,FALSE,"ALM-ASISC"}</definedName>
    <definedName name="아ㅣㅈ" hidden="1">{#N/A,#N/A,FALSE,"ALM-ASISC"}</definedName>
    <definedName name="아ㅣㅈㅂ" localSheetId="15" hidden="1">{#N/A,#N/A,FALSE,"ALM-ASISC"}</definedName>
    <definedName name="아ㅣㅈㅂ" localSheetId="18" hidden="1">{#N/A,#N/A,FALSE,"ALM-ASISC"}</definedName>
    <definedName name="아ㅣㅈㅂ" localSheetId="19" hidden="1">{#N/A,#N/A,FALSE,"ALM-ASISC"}</definedName>
    <definedName name="아ㅣㅈㅂ" localSheetId="20" hidden="1">{#N/A,#N/A,FALSE,"ALM-ASISC"}</definedName>
    <definedName name="아ㅣㅈㅂ" localSheetId="21" hidden="1">{#N/A,#N/A,FALSE,"ALM-ASISC"}</definedName>
    <definedName name="아ㅣㅈㅂ" localSheetId="22" hidden="1">{#N/A,#N/A,FALSE,"ALM-ASISC"}</definedName>
    <definedName name="아ㅣㅈㅂ" localSheetId="23" hidden="1">{#N/A,#N/A,FALSE,"ALM-ASISC"}</definedName>
    <definedName name="아ㅣㅈㅂ" localSheetId="24" hidden="1">{#N/A,#N/A,FALSE,"ALM-ASISC"}</definedName>
    <definedName name="아ㅣㅈㅂ" localSheetId="13" hidden="1">{#N/A,#N/A,FALSE,"ALM-ASISC"}</definedName>
    <definedName name="아ㅣㅈㅂ" localSheetId="17" hidden="1">{#N/A,#N/A,FALSE,"ALM-ASISC"}</definedName>
    <definedName name="아ㅣㅈㅂ" localSheetId="16" hidden="1">{#N/A,#N/A,FALSE,"ALM-ASISC"}</definedName>
    <definedName name="아ㅣㅈㅂ" hidden="1">{#N/A,#N/A,FALSE,"ALM-ASISC"}</definedName>
    <definedName name="아ㅣㅓ" localSheetId="13">'[30]#REF'!#REF!</definedName>
    <definedName name="아ㅣㅓ">'[37]#REF'!#REF!</definedName>
    <definedName name="안" localSheetId="15" hidden="1">{#N/A,#N/A,FALSE,"3가";#N/A,#N/A,FALSE,"3나";#N/A,#N/A,FALSE,"3다"}</definedName>
    <definedName name="안" localSheetId="18" hidden="1">{#N/A,#N/A,FALSE,"3가";#N/A,#N/A,FALSE,"3나";#N/A,#N/A,FALSE,"3다"}</definedName>
    <definedName name="안" localSheetId="19" hidden="1">{#N/A,#N/A,FALSE,"3가";#N/A,#N/A,FALSE,"3나";#N/A,#N/A,FALSE,"3다"}</definedName>
    <definedName name="안" localSheetId="20" hidden="1">{#N/A,#N/A,FALSE,"3가";#N/A,#N/A,FALSE,"3나";#N/A,#N/A,FALSE,"3다"}</definedName>
    <definedName name="안" localSheetId="21" hidden="1">{#N/A,#N/A,FALSE,"3가";#N/A,#N/A,FALSE,"3나";#N/A,#N/A,FALSE,"3다"}</definedName>
    <definedName name="안" localSheetId="22" hidden="1">{#N/A,#N/A,FALSE,"3가";#N/A,#N/A,FALSE,"3나";#N/A,#N/A,FALSE,"3다"}</definedName>
    <definedName name="안" localSheetId="23" hidden="1">{#N/A,#N/A,FALSE,"3가";#N/A,#N/A,FALSE,"3나";#N/A,#N/A,FALSE,"3다"}</definedName>
    <definedName name="안" localSheetId="24" hidden="1">{#N/A,#N/A,FALSE,"3가";#N/A,#N/A,FALSE,"3나";#N/A,#N/A,FALSE,"3다"}</definedName>
    <definedName name="안" localSheetId="13" hidden="1">{#N/A,#N/A,FALSE,"3가";#N/A,#N/A,FALSE,"3나";#N/A,#N/A,FALSE,"3다"}</definedName>
    <definedName name="안" localSheetId="17" hidden="1">{#N/A,#N/A,FALSE,"3가";#N/A,#N/A,FALSE,"3나";#N/A,#N/A,FALSE,"3다"}</definedName>
    <definedName name="안" localSheetId="16" hidden="1">{#N/A,#N/A,FALSE,"3가";#N/A,#N/A,FALSE,"3나";#N/A,#N/A,FALSE,"3다"}</definedName>
    <definedName name="안" hidden="1">{#N/A,#N/A,FALSE,"3가";#N/A,#N/A,FALSE,"3나";#N/A,#N/A,FALSE,"3다"}</definedName>
    <definedName name="안내" localSheetId="13">#REF!</definedName>
    <definedName name="안내">#REF!</definedName>
    <definedName name="안녕">#N/A</definedName>
    <definedName name="안미옥" localSheetId="13">#REF!</definedName>
    <definedName name="안미옥">#REF!</definedName>
    <definedName name="안미옥2" localSheetId="13">#REF!</definedName>
    <definedName name="안미옥2">#REF!</definedName>
    <definedName name="按时打发第三方" localSheetId="13">'[43]#REF!'!#REF!</definedName>
    <definedName name="按时打发第三方">'[44]#REF!'!#REF!</definedName>
    <definedName name="안재범" localSheetId="13">#REF!</definedName>
    <definedName name="안재범">#REF!</definedName>
    <definedName name="안전" localSheetId="13">#REF!</definedName>
    <definedName name="안전">#REF!</definedName>
    <definedName name="안전관리기사1급" localSheetId="13">[172]노임단가!#REF!</definedName>
    <definedName name="안전관리기사1급">[173]노임단가!#REF!</definedName>
    <definedName name="안전관리기사2급" localSheetId="13">[172]노임단가!#REF!</definedName>
    <definedName name="안전관리기사2급">[173]노임단가!#REF!</definedName>
    <definedName name="안전기초" localSheetId="13">#REF!</definedName>
    <definedName name="안전기초">#REF!</definedName>
    <definedName name="알어러" localSheetId="13">BLCH</definedName>
    <definedName name="알어러">BLCH</definedName>
    <definedName name="알지" localSheetId="13">'[30]#REF'!#REF!</definedName>
    <definedName name="알지">'[37]#REF'!#REF!</definedName>
    <definedName name="알파" localSheetId="15" hidden="1">{#N/A,#N/A,FALSE,"이태원철근"}</definedName>
    <definedName name="알파" localSheetId="18" hidden="1">{#N/A,#N/A,FALSE,"이태원철근"}</definedName>
    <definedName name="알파" localSheetId="19" hidden="1">{#N/A,#N/A,FALSE,"이태원철근"}</definedName>
    <definedName name="알파" localSheetId="20" hidden="1">{#N/A,#N/A,FALSE,"이태원철근"}</definedName>
    <definedName name="알파" localSheetId="21" hidden="1">{#N/A,#N/A,FALSE,"이태원철근"}</definedName>
    <definedName name="알파" localSheetId="22" hidden="1">{#N/A,#N/A,FALSE,"이태원철근"}</definedName>
    <definedName name="알파" localSheetId="23" hidden="1">{#N/A,#N/A,FALSE,"이태원철근"}</definedName>
    <definedName name="알파" localSheetId="24" hidden="1">{#N/A,#N/A,FALSE,"이태원철근"}</definedName>
    <definedName name="알파" localSheetId="13" hidden="1">{#N/A,#N/A,FALSE,"이태원철근"}</definedName>
    <definedName name="알파" localSheetId="17" hidden="1">{#N/A,#N/A,FALSE,"이태원철근"}</definedName>
    <definedName name="알파" localSheetId="16" hidden="1">{#N/A,#N/A,FALSE,"이태원철근"}</definedName>
    <definedName name="알파" hidden="1">{#N/A,#N/A,FALSE,"이태원철근"}</definedName>
    <definedName name="애니" localSheetId="13">#REF!</definedName>
    <definedName name="애니">#REF!</definedName>
    <definedName name="애니메이션_반응율비교" localSheetId="13">#REF!</definedName>
    <definedName name="애니메이션_반응율비교">#REF!</definedName>
    <definedName name="애드베이" localSheetId="13">#REF!</definedName>
    <definedName name="애드베이">#REF!</definedName>
    <definedName name="애머ㅏㄹ" localSheetId="13">'[30]#REF'!#REF!</definedName>
    <definedName name="애머ㅏㄹ">'[37]#REF'!#REF!</definedName>
    <definedName name="야" localSheetId="15" hidden="1">{#N/A,#N/A,FALSE,"생산성";#N/A,#N/A,FALSE,"인력1";#N/A,#N/A,FALSE,"인력2";#N/A,#N/A,FALSE,"인력3";#N/A,#N/A,FALSE,"인건1";#N/A,#N/A,FALSE,"인건2";#N/A,#N/A,FALSE,"인건3";#N/A,#N/A,FALSE,"인원증감";#N/A,#N/A,FALSE,"인건증감";#N/A,#N/A,FALSE,"표지등"}</definedName>
    <definedName name="야" localSheetId="18" hidden="1">{#N/A,#N/A,FALSE,"생산성";#N/A,#N/A,FALSE,"인력1";#N/A,#N/A,FALSE,"인력2";#N/A,#N/A,FALSE,"인력3";#N/A,#N/A,FALSE,"인건1";#N/A,#N/A,FALSE,"인건2";#N/A,#N/A,FALSE,"인건3";#N/A,#N/A,FALSE,"인원증감";#N/A,#N/A,FALSE,"인건증감";#N/A,#N/A,FALSE,"표지등"}</definedName>
    <definedName name="야" localSheetId="19" hidden="1">{#N/A,#N/A,FALSE,"생산성";#N/A,#N/A,FALSE,"인력1";#N/A,#N/A,FALSE,"인력2";#N/A,#N/A,FALSE,"인력3";#N/A,#N/A,FALSE,"인건1";#N/A,#N/A,FALSE,"인건2";#N/A,#N/A,FALSE,"인건3";#N/A,#N/A,FALSE,"인원증감";#N/A,#N/A,FALSE,"인건증감";#N/A,#N/A,FALSE,"표지등"}</definedName>
    <definedName name="야" localSheetId="20" hidden="1">{#N/A,#N/A,FALSE,"생산성";#N/A,#N/A,FALSE,"인력1";#N/A,#N/A,FALSE,"인력2";#N/A,#N/A,FALSE,"인력3";#N/A,#N/A,FALSE,"인건1";#N/A,#N/A,FALSE,"인건2";#N/A,#N/A,FALSE,"인건3";#N/A,#N/A,FALSE,"인원증감";#N/A,#N/A,FALSE,"인건증감";#N/A,#N/A,FALSE,"표지등"}</definedName>
    <definedName name="야" localSheetId="21" hidden="1">{#N/A,#N/A,FALSE,"생산성";#N/A,#N/A,FALSE,"인력1";#N/A,#N/A,FALSE,"인력2";#N/A,#N/A,FALSE,"인력3";#N/A,#N/A,FALSE,"인건1";#N/A,#N/A,FALSE,"인건2";#N/A,#N/A,FALSE,"인건3";#N/A,#N/A,FALSE,"인원증감";#N/A,#N/A,FALSE,"인건증감";#N/A,#N/A,FALSE,"표지등"}</definedName>
    <definedName name="야" localSheetId="22" hidden="1">{#N/A,#N/A,FALSE,"생산성";#N/A,#N/A,FALSE,"인력1";#N/A,#N/A,FALSE,"인력2";#N/A,#N/A,FALSE,"인력3";#N/A,#N/A,FALSE,"인건1";#N/A,#N/A,FALSE,"인건2";#N/A,#N/A,FALSE,"인건3";#N/A,#N/A,FALSE,"인원증감";#N/A,#N/A,FALSE,"인건증감";#N/A,#N/A,FALSE,"표지등"}</definedName>
    <definedName name="야" localSheetId="23" hidden="1">{#N/A,#N/A,FALSE,"생산성";#N/A,#N/A,FALSE,"인력1";#N/A,#N/A,FALSE,"인력2";#N/A,#N/A,FALSE,"인력3";#N/A,#N/A,FALSE,"인건1";#N/A,#N/A,FALSE,"인건2";#N/A,#N/A,FALSE,"인건3";#N/A,#N/A,FALSE,"인원증감";#N/A,#N/A,FALSE,"인건증감";#N/A,#N/A,FALSE,"표지등"}</definedName>
    <definedName name="야" localSheetId="24" hidden="1">{#N/A,#N/A,FALSE,"생산성";#N/A,#N/A,FALSE,"인력1";#N/A,#N/A,FALSE,"인력2";#N/A,#N/A,FALSE,"인력3";#N/A,#N/A,FALSE,"인건1";#N/A,#N/A,FALSE,"인건2";#N/A,#N/A,FALSE,"인건3";#N/A,#N/A,FALSE,"인원증감";#N/A,#N/A,FALSE,"인건증감";#N/A,#N/A,FALSE,"표지등"}</definedName>
    <definedName name="야" localSheetId="13" hidden="1">{#N/A,#N/A,FALSE,"생산성";#N/A,#N/A,FALSE,"인력1";#N/A,#N/A,FALSE,"인력2";#N/A,#N/A,FALSE,"인력3";#N/A,#N/A,FALSE,"인건1";#N/A,#N/A,FALSE,"인건2";#N/A,#N/A,FALSE,"인건3";#N/A,#N/A,FALSE,"인원증감";#N/A,#N/A,FALSE,"인건증감";#N/A,#N/A,FALSE,"표지등"}</definedName>
    <definedName name="야" localSheetId="17" hidden="1">{#N/A,#N/A,FALSE,"생산성";#N/A,#N/A,FALSE,"인력1";#N/A,#N/A,FALSE,"인력2";#N/A,#N/A,FALSE,"인력3";#N/A,#N/A,FALSE,"인건1";#N/A,#N/A,FALSE,"인건2";#N/A,#N/A,FALSE,"인건3";#N/A,#N/A,FALSE,"인원증감";#N/A,#N/A,FALSE,"인건증감";#N/A,#N/A,FALSE,"표지등"}</definedName>
    <definedName name="야" localSheetId="16" hidden="1">{#N/A,#N/A,FALSE,"생산성";#N/A,#N/A,FALSE,"인력1";#N/A,#N/A,FALSE,"인력2";#N/A,#N/A,FALSE,"인력3";#N/A,#N/A,FALSE,"인건1";#N/A,#N/A,FALSE,"인건2";#N/A,#N/A,FALSE,"인건3";#N/A,#N/A,FALSE,"인원증감";#N/A,#N/A,FALSE,"인건증감";#N/A,#N/A,FALSE,"표지등"}</definedName>
    <definedName name="야" hidden="1">{#N/A,#N/A,FALSE,"생산성";#N/A,#N/A,FALSE,"인력1";#N/A,#N/A,FALSE,"인력2";#N/A,#N/A,FALSE,"인력3";#N/A,#N/A,FALSE,"인건1";#N/A,#N/A,FALSE,"인건2";#N/A,#N/A,FALSE,"인건3";#N/A,#N/A,FALSE,"인원증감";#N/A,#N/A,FALSE,"인건증감";#N/A,#N/A,FALSE,"표지등"}</definedName>
    <definedName name="야근" localSheetId="13">#REF!</definedName>
    <definedName name="야근">#REF!</definedName>
    <definedName name="야근싫다" localSheetId="13">#REF!</definedName>
    <definedName name="야근싫다">#REF!</definedName>
    <definedName name="양___생___공" localSheetId="13">[172]노임단가!#REF!</definedName>
    <definedName name="양___생___공">[173]노임단가!#REF!</definedName>
    <definedName name="양매자0403" localSheetId="13">#REF!</definedName>
    <definedName name="양매자0403">#REF!</definedName>
    <definedName name="양매자0505" localSheetId="13">#REF!</definedName>
    <definedName name="양매자0505">#REF!</definedName>
    <definedName name="양매자0606" localSheetId="13">#REF!</definedName>
    <definedName name="양매자0606">#REF!</definedName>
    <definedName name="양식" localSheetId="15" hidden="1">{#N/A,#N/A,FALSE,"전력간선"}</definedName>
    <definedName name="양식" localSheetId="18" hidden="1">{#N/A,#N/A,FALSE,"전력간선"}</definedName>
    <definedName name="양식" localSheetId="19" hidden="1">{#N/A,#N/A,FALSE,"전력간선"}</definedName>
    <definedName name="양식" localSheetId="20" hidden="1">{#N/A,#N/A,FALSE,"전력간선"}</definedName>
    <definedName name="양식" localSheetId="21" hidden="1">{#N/A,#N/A,FALSE,"전력간선"}</definedName>
    <definedName name="양식" localSheetId="22" hidden="1">{#N/A,#N/A,FALSE,"전력간선"}</definedName>
    <definedName name="양식" localSheetId="23" hidden="1">{#N/A,#N/A,FALSE,"전력간선"}</definedName>
    <definedName name="양식" localSheetId="24" hidden="1">{#N/A,#N/A,FALSE,"전력간선"}</definedName>
    <definedName name="양식" localSheetId="13" hidden="1">{#N/A,#N/A,FALSE,"전력간선"}</definedName>
    <definedName name="양식" localSheetId="17" hidden="1">{#N/A,#N/A,FALSE,"전력간선"}</definedName>
    <definedName name="양식" localSheetId="16" hidden="1">{#N/A,#N/A,FALSE,"전력간선"}</definedName>
    <definedName name="양식" hidden="1">{#N/A,#N/A,FALSE,"전력간선"}</definedName>
    <definedName name="양원호" localSheetId="15" hidden="1">{#N/A,#N/A,FALSE,"전력간선"}</definedName>
    <definedName name="양원호" localSheetId="18" hidden="1">{#N/A,#N/A,FALSE,"전력간선"}</definedName>
    <definedName name="양원호" localSheetId="19" hidden="1">{#N/A,#N/A,FALSE,"전력간선"}</definedName>
    <definedName name="양원호" localSheetId="20" hidden="1">{#N/A,#N/A,FALSE,"전력간선"}</definedName>
    <definedName name="양원호" localSheetId="21" hidden="1">{#N/A,#N/A,FALSE,"전력간선"}</definedName>
    <definedName name="양원호" localSheetId="22" hidden="1">{#N/A,#N/A,FALSE,"전력간선"}</definedName>
    <definedName name="양원호" localSheetId="23" hidden="1">{#N/A,#N/A,FALSE,"전력간선"}</definedName>
    <definedName name="양원호" localSheetId="24" hidden="1">{#N/A,#N/A,FALSE,"전력간선"}</definedName>
    <definedName name="양원호" localSheetId="13" hidden="1">{#N/A,#N/A,FALSE,"전력간선"}</definedName>
    <definedName name="양원호" localSheetId="17" hidden="1">{#N/A,#N/A,FALSE,"전력간선"}</definedName>
    <definedName name="양원호" localSheetId="16" hidden="1">{#N/A,#N/A,FALSE,"전력간선"}</definedName>
    <definedName name="양원호" hidden="1">{#N/A,#N/A,FALSE,"전력간선"}</definedName>
    <definedName name="어" localSheetId="15" hidden="1">{"'용역비'!$A$4:$C$8"}</definedName>
    <definedName name="어" localSheetId="11" hidden="1">{"'용역비'!$A$4:$C$8"}</definedName>
    <definedName name="어" localSheetId="14" hidden="1">{"'용역비'!$A$4:$C$8"}</definedName>
    <definedName name="어" localSheetId="18" hidden="1">{"'용역비'!$A$4:$C$8"}</definedName>
    <definedName name="어" localSheetId="19" hidden="1">{"'용역비'!$A$4:$C$8"}</definedName>
    <definedName name="어" localSheetId="20" hidden="1">{"'용역비'!$A$4:$C$8"}</definedName>
    <definedName name="어" localSheetId="21" hidden="1">{"'용역비'!$A$4:$C$8"}</definedName>
    <definedName name="어" localSheetId="22" hidden="1">{"'용역비'!$A$4:$C$8"}</definedName>
    <definedName name="어" localSheetId="23" hidden="1">{"'용역비'!$A$4:$C$8"}</definedName>
    <definedName name="어" localSheetId="24" hidden="1">{"'용역비'!$A$4:$C$8"}</definedName>
    <definedName name="어" localSheetId="13" hidden="1">{"'용역비'!$A$4:$C$8"}</definedName>
    <definedName name="어" localSheetId="17" hidden="1">{"'용역비'!$A$4:$C$8"}</definedName>
    <definedName name="어" localSheetId="16" hidden="1">{"'용역비'!$A$4:$C$8"}</definedName>
    <definedName name="어" hidden="1">{"'용역비'!$A$4:$C$8"}</definedName>
    <definedName name="어라" localSheetId="13">'[30]#REF'!#REF!</definedName>
    <definedName name="어라">'[37]#REF'!#REF!</definedName>
    <definedName name="어머니" localSheetId="13">#REF!</definedName>
    <definedName name="어머니">#REF!</definedName>
    <definedName name="어쩌라구" localSheetId="13">#REF!</definedName>
    <definedName name="어쩌라구">#REF!</definedName>
    <definedName name="어쭈구리" localSheetId="13">'[30]#REF'!#REF!</definedName>
    <definedName name="어쭈구리">'[37]#REF'!#REF!</definedName>
    <definedName name="어ㅏ" localSheetId="13">#REF!</definedName>
    <definedName name="어ㅏ">#REF!</definedName>
    <definedName name="어ㅏ아" localSheetId="13">BLCH</definedName>
    <definedName name="어ㅏ아">BLCH</definedName>
    <definedName name="어ㅓ"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 localSheetId="2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 localSheetId="1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ㅓㅇ"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15" hidden="1">{#N/A,#N/A,FALSE,"2~8번"}</definedName>
    <definedName name="억이상" localSheetId="11" hidden="1">{#N/A,#N/A,FALSE,"2~8번"}</definedName>
    <definedName name="억이상" localSheetId="14" hidden="1">{#N/A,#N/A,FALSE,"2~8번"}</definedName>
    <definedName name="억이상" localSheetId="18" hidden="1">{#N/A,#N/A,FALSE,"2~8번"}</definedName>
    <definedName name="억이상" localSheetId="19" hidden="1">{#N/A,#N/A,FALSE,"2~8번"}</definedName>
    <definedName name="억이상" localSheetId="20" hidden="1">{#N/A,#N/A,FALSE,"2~8번"}</definedName>
    <definedName name="억이상" localSheetId="21" hidden="1">{#N/A,#N/A,FALSE,"2~8번"}</definedName>
    <definedName name="억이상" localSheetId="22" hidden="1">{#N/A,#N/A,FALSE,"2~8번"}</definedName>
    <definedName name="억이상" localSheetId="23" hidden="1">{#N/A,#N/A,FALSE,"2~8번"}</definedName>
    <definedName name="억이상" localSheetId="24" hidden="1">{#N/A,#N/A,FALSE,"2~8번"}</definedName>
    <definedName name="억이상" localSheetId="13" hidden="1">{#N/A,#N/A,FALSE,"2~8번"}</definedName>
    <definedName name="억이상" localSheetId="17" hidden="1">{#N/A,#N/A,FALSE,"2~8번"}</definedName>
    <definedName name="억이상" localSheetId="16" hidden="1">{#N/A,#N/A,FALSE,"2~8번"}</definedName>
    <definedName name="억이상" hidden="1">{#N/A,#N/A,FALSE,"2~8번"}</definedName>
    <definedName name="언론사" localSheetId="13">#REF!</definedName>
    <definedName name="언론사">#REF!</definedName>
    <definedName name="업" localSheetId="15" hidden="1">{#N/A,#N/A,FALSE,"포장2"}</definedName>
    <definedName name="업" localSheetId="11" hidden="1">{#N/A,#N/A,FALSE,"포장2"}</definedName>
    <definedName name="업" localSheetId="14" hidden="1">{#N/A,#N/A,FALSE,"포장2"}</definedName>
    <definedName name="업" localSheetId="18" hidden="1">{#N/A,#N/A,FALSE,"포장2"}</definedName>
    <definedName name="업" localSheetId="19" hidden="1">{#N/A,#N/A,FALSE,"포장2"}</definedName>
    <definedName name="업" localSheetId="20" hidden="1">{#N/A,#N/A,FALSE,"포장2"}</definedName>
    <definedName name="업" localSheetId="21" hidden="1">{#N/A,#N/A,FALSE,"포장2"}</definedName>
    <definedName name="업" localSheetId="22" hidden="1">{#N/A,#N/A,FALSE,"포장2"}</definedName>
    <definedName name="업" localSheetId="23" hidden="1">{#N/A,#N/A,FALSE,"포장2"}</definedName>
    <definedName name="업" localSheetId="24" hidden="1">{#N/A,#N/A,FALSE,"포장2"}</definedName>
    <definedName name="업" localSheetId="13" hidden="1">{#N/A,#N/A,FALSE,"포장2"}</definedName>
    <definedName name="업" localSheetId="17" hidden="1">{#N/A,#N/A,FALSE,"포장2"}</definedName>
    <definedName name="업" localSheetId="16" hidden="1">{#N/A,#N/A,FALSE,"포장2"}</definedName>
    <definedName name="업" hidden="1">{#N/A,#N/A,FALSE,"포장2"}</definedName>
    <definedName name="업종" localSheetId="15" hidden="1">{#N/A,#N/A,FALSE,"포장2"}</definedName>
    <definedName name="업종" localSheetId="11" hidden="1">{#N/A,#N/A,FALSE,"포장2"}</definedName>
    <definedName name="업종" localSheetId="14" hidden="1">{#N/A,#N/A,FALSE,"포장2"}</definedName>
    <definedName name="업종" localSheetId="18" hidden="1">{#N/A,#N/A,FALSE,"포장2"}</definedName>
    <definedName name="업종" localSheetId="19" hidden="1">{#N/A,#N/A,FALSE,"포장2"}</definedName>
    <definedName name="업종" localSheetId="20" hidden="1">{#N/A,#N/A,FALSE,"포장2"}</definedName>
    <definedName name="업종" localSheetId="21" hidden="1">{#N/A,#N/A,FALSE,"포장2"}</definedName>
    <definedName name="업종" localSheetId="22" hidden="1">{#N/A,#N/A,FALSE,"포장2"}</definedName>
    <definedName name="업종" localSheetId="23" hidden="1">{#N/A,#N/A,FALSE,"포장2"}</definedName>
    <definedName name="업종" localSheetId="24" hidden="1">{#N/A,#N/A,FALSE,"포장2"}</definedName>
    <definedName name="업종" localSheetId="13" hidden="1">{#N/A,#N/A,FALSE,"포장2"}</definedName>
    <definedName name="업종" localSheetId="17" hidden="1">{#N/A,#N/A,FALSE,"포장2"}</definedName>
    <definedName name="업종" localSheetId="16" hidden="1">{#N/A,#N/A,FALSE,"포장2"}</definedName>
    <definedName name="업종" hidden="1">{#N/A,#N/A,FALSE,"포장2"}</definedName>
    <definedName name="업종분류_중_택일" localSheetId="13">#REF!</definedName>
    <definedName name="업종분류_중_택일">#REF!</definedName>
    <definedName name="업체" localSheetId="15" hidden="1">{#N/A,#N/A,FALSE,"구조2"}</definedName>
    <definedName name="업체" localSheetId="11" hidden="1">{#N/A,#N/A,FALSE,"구조2"}</definedName>
    <definedName name="업체" localSheetId="14" hidden="1">{#N/A,#N/A,FALSE,"구조2"}</definedName>
    <definedName name="업체" localSheetId="18" hidden="1">{#N/A,#N/A,FALSE,"구조2"}</definedName>
    <definedName name="업체" localSheetId="19" hidden="1">{#N/A,#N/A,FALSE,"구조2"}</definedName>
    <definedName name="업체" localSheetId="20" hidden="1">{#N/A,#N/A,FALSE,"구조2"}</definedName>
    <definedName name="업체" localSheetId="21" hidden="1">{#N/A,#N/A,FALSE,"구조2"}</definedName>
    <definedName name="업체" localSheetId="22" hidden="1">{#N/A,#N/A,FALSE,"구조2"}</definedName>
    <definedName name="업체" localSheetId="23" hidden="1">{#N/A,#N/A,FALSE,"구조2"}</definedName>
    <definedName name="업체" localSheetId="24" hidden="1">{#N/A,#N/A,FALSE,"구조2"}</definedName>
    <definedName name="업체" localSheetId="13" hidden="1">{#N/A,#N/A,FALSE,"구조2"}</definedName>
    <definedName name="업체" localSheetId="17" hidden="1">{#N/A,#N/A,FALSE,"구조2"}</definedName>
    <definedName name="업체" localSheetId="16" hidden="1">{#N/A,#N/A,FALSE,"구조2"}</definedName>
    <definedName name="업체" hidden="1">{#N/A,#N/A,FALSE,"구조2"}</definedName>
    <definedName name="업체순위" localSheetId="15" hidden="1">{#N/A,#N/A,FALSE,"배수2"}</definedName>
    <definedName name="업체순위" localSheetId="11" hidden="1">{#N/A,#N/A,FALSE,"배수2"}</definedName>
    <definedName name="업체순위" localSheetId="14" hidden="1">{#N/A,#N/A,FALSE,"배수2"}</definedName>
    <definedName name="업체순위" localSheetId="18" hidden="1">{#N/A,#N/A,FALSE,"배수2"}</definedName>
    <definedName name="업체순위" localSheetId="19" hidden="1">{#N/A,#N/A,FALSE,"배수2"}</definedName>
    <definedName name="업체순위" localSheetId="20" hidden="1">{#N/A,#N/A,FALSE,"배수2"}</definedName>
    <definedName name="업체순위" localSheetId="21" hidden="1">{#N/A,#N/A,FALSE,"배수2"}</definedName>
    <definedName name="업체순위" localSheetId="22" hidden="1">{#N/A,#N/A,FALSE,"배수2"}</definedName>
    <definedName name="업체순위" localSheetId="23" hidden="1">{#N/A,#N/A,FALSE,"배수2"}</definedName>
    <definedName name="업체순위" localSheetId="24" hidden="1">{#N/A,#N/A,FALSE,"배수2"}</definedName>
    <definedName name="업체순위" localSheetId="13" hidden="1">{#N/A,#N/A,FALSE,"배수2"}</definedName>
    <definedName name="업체순위" localSheetId="17" hidden="1">{#N/A,#N/A,FALSE,"배수2"}</definedName>
    <definedName name="업체순위" localSheetId="16" hidden="1">{#N/A,#N/A,FALSE,"배수2"}</definedName>
    <definedName name="업체순위" hidden="1">{#N/A,#N/A,FALSE,"배수2"}</definedName>
    <definedName name="업태" localSheetId="13">[38]등록자료!$F$3:$F$52</definedName>
    <definedName name="업태">[202]등록자료!$F$3:$F$52</definedName>
    <definedName name="없음" localSheetId="13">#REF!</definedName>
    <definedName name="없음">#REF!</definedName>
    <definedName name="에브리타임" localSheetId="15" hidden="1">#REF!</definedName>
    <definedName name="에브리타임" localSheetId="24" hidden="1">#REF!</definedName>
    <definedName name="에브리타임" localSheetId="17" hidden="1">#REF!</definedName>
    <definedName name="에브리타임" hidden="1">#REF!</definedName>
    <definedName name="에이" localSheetId="15" hidden="1">{#N/A,#N/A,TRUE,"Y생산";#N/A,#N/A,TRUE,"Y판매";#N/A,#N/A,TRUE,"Y총물량";#N/A,#N/A,TRUE,"Y능력";#N/A,#N/A,TRUE,"YKD"}</definedName>
    <definedName name="에이" localSheetId="18" hidden="1">{#N/A,#N/A,TRUE,"Y생산";#N/A,#N/A,TRUE,"Y판매";#N/A,#N/A,TRUE,"Y총물량";#N/A,#N/A,TRUE,"Y능력";#N/A,#N/A,TRUE,"YKD"}</definedName>
    <definedName name="에이" localSheetId="19" hidden="1">{#N/A,#N/A,TRUE,"Y생산";#N/A,#N/A,TRUE,"Y판매";#N/A,#N/A,TRUE,"Y총물량";#N/A,#N/A,TRUE,"Y능력";#N/A,#N/A,TRUE,"YKD"}</definedName>
    <definedName name="에이" localSheetId="20" hidden="1">{#N/A,#N/A,TRUE,"Y생산";#N/A,#N/A,TRUE,"Y판매";#N/A,#N/A,TRUE,"Y총물량";#N/A,#N/A,TRUE,"Y능력";#N/A,#N/A,TRUE,"YKD"}</definedName>
    <definedName name="에이" localSheetId="21" hidden="1">{#N/A,#N/A,TRUE,"Y생산";#N/A,#N/A,TRUE,"Y판매";#N/A,#N/A,TRUE,"Y총물량";#N/A,#N/A,TRUE,"Y능력";#N/A,#N/A,TRUE,"YKD"}</definedName>
    <definedName name="에이" localSheetId="22" hidden="1">{#N/A,#N/A,TRUE,"Y생산";#N/A,#N/A,TRUE,"Y판매";#N/A,#N/A,TRUE,"Y총물량";#N/A,#N/A,TRUE,"Y능력";#N/A,#N/A,TRUE,"YKD"}</definedName>
    <definedName name="에이" localSheetId="23" hidden="1">{#N/A,#N/A,TRUE,"Y생산";#N/A,#N/A,TRUE,"Y판매";#N/A,#N/A,TRUE,"Y총물량";#N/A,#N/A,TRUE,"Y능력";#N/A,#N/A,TRUE,"YKD"}</definedName>
    <definedName name="에이" localSheetId="24" hidden="1">{#N/A,#N/A,TRUE,"Y생산";#N/A,#N/A,TRUE,"Y판매";#N/A,#N/A,TRUE,"Y총물량";#N/A,#N/A,TRUE,"Y능력";#N/A,#N/A,TRUE,"YKD"}</definedName>
    <definedName name="에이" localSheetId="13" hidden="1">{#N/A,#N/A,TRUE,"Y생산";#N/A,#N/A,TRUE,"Y판매";#N/A,#N/A,TRUE,"Y총물량";#N/A,#N/A,TRUE,"Y능력";#N/A,#N/A,TRUE,"YKD"}</definedName>
    <definedName name="에이" localSheetId="17" hidden="1">{#N/A,#N/A,TRUE,"Y생산";#N/A,#N/A,TRUE,"Y판매";#N/A,#N/A,TRUE,"Y총물량";#N/A,#N/A,TRUE,"Y능력";#N/A,#N/A,TRUE,"YKD"}</definedName>
    <definedName name="에이" localSheetId="16" hidden="1">{#N/A,#N/A,TRUE,"Y생산";#N/A,#N/A,TRUE,"Y판매";#N/A,#N/A,TRUE,"Y총물량";#N/A,#N/A,TRUE,"Y능력";#N/A,#N/A,TRUE,"YKD"}</definedName>
    <definedName name="에이" hidden="1">{#N/A,#N/A,TRUE,"Y생산";#N/A,#N/A,TRUE,"Y판매";#N/A,#N/A,TRUE,"Y총물량";#N/A,#N/A,TRUE,"Y능력";#N/A,#N/A,TRUE,"YKD"}</definedName>
    <definedName name="엔진" localSheetId="15" hidden="1">{#N/A,#N/A,FALSE,"단축1";#N/A,#N/A,FALSE,"단축2";#N/A,#N/A,FALSE,"단축3";#N/A,#N/A,FALSE,"장축";#N/A,#N/A,FALSE,"4WD"}</definedName>
    <definedName name="엔진" localSheetId="18" hidden="1">{#N/A,#N/A,FALSE,"단축1";#N/A,#N/A,FALSE,"단축2";#N/A,#N/A,FALSE,"단축3";#N/A,#N/A,FALSE,"장축";#N/A,#N/A,FALSE,"4WD"}</definedName>
    <definedName name="엔진" localSheetId="19" hidden="1">{#N/A,#N/A,FALSE,"단축1";#N/A,#N/A,FALSE,"단축2";#N/A,#N/A,FALSE,"단축3";#N/A,#N/A,FALSE,"장축";#N/A,#N/A,FALSE,"4WD"}</definedName>
    <definedName name="엔진" localSheetId="20" hidden="1">{#N/A,#N/A,FALSE,"단축1";#N/A,#N/A,FALSE,"단축2";#N/A,#N/A,FALSE,"단축3";#N/A,#N/A,FALSE,"장축";#N/A,#N/A,FALSE,"4WD"}</definedName>
    <definedName name="엔진" localSheetId="21" hidden="1">{#N/A,#N/A,FALSE,"단축1";#N/A,#N/A,FALSE,"단축2";#N/A,#N/A,FALSE,"단축3";#N/A,#N/A,FALSE,"장축";#N/A,#N/A,FALSE,"4WD"}</definedName>
    <definedName name="엔진" localSheetId="22" hidden="1">{#N/A,#N/A,FALSE,"단축1";#N/A,#N/A,FALSE,"단축2";#N/A,#N/A,FALSE,"단축3";#N/A,#N/A,FALSE,"장축";#N/A,#N/A,FALSE,"4WD"}</definedName>
    <definedName name="엔진" localSheetId="23" hidden="1">{#N/A,#N/A,FALSE,"단축1";#N/A,#N/A,FALSE,"단축2";#N/A,#N/A,FALSE,"단축3";#N/A,#N/A,FALSE,"장축";#N/A,#N/A,FALSE,"4WD"}</definedName>
    <definedName name="엔진" localSheetId="24" hidden="1">{#N/A,#N/A,FALSE,"단축1";#N/A,#N/A,FALSE,"단축2";#N/A,#N/A,FALSE,"단축3";#N/A,#N/A,FALSE,"장축";#N/A,#N/A,FALSE,"4WD"}</definedName>
    <definedName name="엔진" localSheetId="13" hidden="1">{#N/A,#N/A,FALSE,"단축1";#N/A,#N/A,FALSE,"단축2";#N/A,#N/A,FALSE,"단축3";#N/A,#N/A,FALSE,"장축";#N/A,#N/A,FALSE,"4WD"}</definedName>
    <definedName name="엔진" localSheetId="17" hidden="1">{#N/A,#N/A,FALSE,"단축1";#N/A,#N/A,FALSE,"단축2";#N/A,#N/A,FALSE,"단축3";#N/A,#N/A,FALSE,"장축";#N/A,#N/A,FALSE,"4WD"}</definedName>
    <definedName name="엔진" localSheetId="16" hidden="1">{#N/A,#N/A,FALSE,"단축1";#N/A,#N/A,FALSE,"단축2";#N/A,#N/A,FALSE,"단축3";#N/A,#N/A,FALSE,"장축";#N/A,#N/A,FALSE,"4WD"}</definedName>
    <definedName name="엔진" hidden="1">{#N/A,#N/A,FALSE,"단축1";#N/A,#N/A,FALSE,"단축2";#N/A,#N/A,FALSE,"단축3";#N/A,#N/A,FALSE,"장축";#N/A,#N/A,FALSE,"4WD"}</definedName>
    <definedName name="엠넷" localSheetId="15" hidden="1">#REF!</definedName>
    <definedName name="엠넷" localSheetId="18" hidden="1">#REF!</definedName>
    <definedName name="엠넷" localSheetId="19" hidden="1">#REF!</definedName>
    <definedName name="엠넷" localSheetId="20" hidden="1">#REF!</definedName>
    <definedName name="엠넷" localSheetId="21" hidden="1">#REF!</definedName>
    <definedName name="엠넷" localSheetId="22" hidden="1">#REF!</definedName>
    <definedName name="엠넷" localSheetId="23" hidden="1">#REF!</definedName>
    <definedName name="엠넷" localSheetId="24" hidden="1">#REF!</definedName>
    <definedName name="엠넷" localSheetId="13" hidden="1">#REF!</definedName>
    <definedName name="엠넷" localSheetId="17" hidden="1">#REF!</definedName>
    <definedName name="엠넷" hidden="1">#REF!</definedName>
    <definedName name="여자보통인부" localSheetId="13">#REF!</definedName>
    <definedName name="여자보통인부">#REF!</definedName>
    <definedName name="여자인부" localSheetId="13">#REF!</definedName>
    <definedName name="여자인부">#REF!</definedName>
    <definedName name="여행교통">#REF!</definedName>
    <definedName name="연___돌___공" localSheetId="13">[172]노임단가!#REF!</definedName>
    <definedName name="연___돌___공">[173]노임단가!#REF!</definedName>
    <definedName name="연구" localSheetId="15" hidden="1">{#N/A,#N/A,FALSE,"3가";#N/A,#N/A,FALSE,"3나";#N/A,#N/A,FALSE,"3다"}</definedName>
    <definedName name="연구" localSheetId="18" hidden="1">{#N/A,#N/A,FALSE,"3가";#N/A,#N/A,FALSE,"3나";#N/A,#N/A,FALSE,"3다"}</definedName>
    <definedName name="연구" localSheetId="19" hidden="1">{#N/A,#N/A,FALSE,"3가";#N/A,#N/A,FALSE,"3나";#N/A,#N/A,FALSE,"3다"}</definedName>
    <definedName name="연구" localSheetId="20" hidden="1">{#N/A,#N/A,FALSE,"3가";#N/A,#N/A,FALSE,"3나";#N/A,#N/A,FALSE,"3다"}</definedName>
    <definedName name="연구" localSheetId="21" hidden="1">{#N/A,#N/A,FALSE,"3가";#N/A,#N/A,FALSE,"3나";#N/A,#N/A,FALSE,"3다"}</definedName>
    <definedName name="연구" localSheetId="22" hidden="1">{#N/A,#N/A,FALSE,"3가";#N/A,#N/A,FALSE,"3나";#N/A,#N/A,FALSE,"3다"}</definedName>
    <definedName name="연구" localSheetId="23" hidden="1">{#N/A,#N/A,FALSE,"3가";#N/A,#N/A,FALSE,"3나";#N/A,#N/A,FALSE,"3다"}</definedName>
    <definedName name="연구" localSheetId="24" hidden="1">{#N/A,#N/A,FALSE,"3가";#N/A,#N/A,FALSE,"3나";#N/A,#N/A,FALSE,"3다"}</definedName>
    <definedName name="연구" localSheetId="13" hidden="1">{#N/A,#N/A,FALSE,"3가";#N/A,#N/A,FALSE,"3나";#N/A,#N/A,FALSE,"3다"}</definedName>
    <definedName name="연구" localSheetId="17" hidden="1">{#N/A,#N/A,FALSE,"3가";#N/A,#N/A,FALSE,"3나";#N/A,#N/A,FALSE,"3다"}</definedName>
    <definedName name="연구" localSheetId="16" hidden="1">{#N/A,#N/A,FALSE,"3가";#N/A,#N/A,FALSE,"3나";#N/A,#N/A,FALSE,"3다"}</definedName>
    <definedName name="연구" hidden="1">{#N/A,#N/A,FALSE,"3가";#N/A,#N/A,FALSE,"3나";#N/A,#N/A,FALSE,"3다"}</definedName>
    <definedName name="연구개발용역비" localSheetId="15" hidden="1">{#N/A,#N/A,FALSE,"3가";#N/A,#N/A,FALSE,"3나";#N/A,#N/A,FALSE,"3다"}</definedName>
    <definedName name="연구개발용역비" localSheetId="18" hidden="1">{#N/A,#N/A,FALSE,"3가";#N/A,#N/A,FALSE,"3나";#N/A,#N/A,FALSE,"3다"}</definedName>
    <definedName name="연구개발용역비" localSheetId="19" hidden="1">{#N/A,#N/A,FALSE,"3가";#N/A,#N/A,FALSE,"3나";#N/A,#N/A,FALSE,"3다"}</definedName>
    <definedName name="연구개발용역비" localSheetId="20" hidden="1">{#N/A,#N/A,FALSE,"3가";#N/A,#N/A,FALSE,"3나";#N/A,#N/A,FALSE,"3다"}</definedName>
    <definedName name="연구개발용역비" localSheetId="21" hidden="1">{#N/A,#N/A,FALSE,"3가";#N/A,#N/A,FALSE,"3나";#N/A,#N/A,FALSE,"3다"}</definedName>
    <definedName name="연구개발용역비" localSheetId="22" hidden="1">{#N/A,#N/A,FALSE,"3가";#N/A,#N/A,FALSE,"3나";#N/A,#N/A,FALSE,"3다"}</definedName>
    <definedName name="연구개발용역비" localSheetId="23" hidden="1">{#N/A,#N/A,FALSE,"3가";#N/A,#N/A,FALSE,"3나";#N/A,#N/A,FALSE,"3다"}</definedName>
    <definedName name="연구개발용역비" localSheetId="24" hidden="1">{#N/A,#N/A,FALSE,"3가";#N/A,#N/A,FALSE,"3나";#N/A,#N/A,FALSE,"3다"}</definedName>
    <definedName name="연구개발용역비" localSheetId="13" hidden="1">{#N/A,#N/A,FALSE,"3가";#N/A,#N/A,FALSE,"3나";#N/A,#N/A,FALSE,"3다"}</definedName>
    <definedName name="연구개발용역비" localSheetId="17" hidden="1">{#N/A,#N/A,FALSE,"3가";#N/A,#N/A,FALSE,"3나";#N/A,#N/A,FALSE,"3다"}</definedName>
    <definedName name="연구개발용역비" localSheetId="16" hidden="1">{#N/A,#N/A,FALSE,"3가";#N/A,#N/A,FALSE,"3나";#N/A,#N/A,FALSE,"3다"}</definedName>
    <definedName name="연구개발용역비" hidden="1">{#N/A,#N/A,FALSE,"3가";#N/A,#N/A,FALSE,"3나";#N/A,#N/A,FALSE,"3다"}</definedName>
    <definedName name="연구원" localSheetId="15" hidden="1">{#N/A,#N/A,FALSE,"ALM-ASISC"}</definedName>
    <definedName name="연구원" localSheetId="18" hidden="1">{#N/A,#N/A,FALSE,"ALM-ASISC"}</definedName>
    <definedName name="연구원" localSheetId="19" hidden="1">{#N/A,#N/A,FALSE,"ALM-ASISC"}</definedName>
    <definedName name="연구원" localSheetId="20" hidden="1">{#N/A,#N/A,FALSE,"ALM-ASISC"}</definedName>
    <definedName name="연구원" localSheetId="21" hidden="1">{#N/A,#N/A,FALSE,"ALM-ASISC"}</definedName>
    <definedName name="연구원" localSheetId="22" hidden="1">{#N/A,#N/A,FALSE,"ALM-ASISC"}</definedName>
    <definedName name="연구원" localSheetId="23" hidden="1">{#N/A,#N/A,FALSE,"ALM-ASISC"}</definedName>
    <definedName name="연구원" localSheetId="24" hidden="1">{#N/A,#N/A,FALSE,"ALM-ASISC"}</definedName>
    <definedName name="연구원" localSheetId="13" hidden="1">{#N/A,#N/A,FALSE,"ALM-ASISC"}</definedName>
    <definedName name="연구원" localSheetId="17" hidden="1">{#N/A,#N/A,FALSE,"ALM-ASISC"}</definedName>
    <definedName name="연구원" localSheetId="16" hidden="1">{#N/A,#N/A,FALSE,"ALM-ASISC"}</definedName>
    <definedName name="연구원" hidden="1">{#N/A,#N/A,FALSE,"ALM-ASISC"}</definedName>
    <definedName name="연습"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접물량">#N/A</definedName>
    <definedName name="영_림__기_사" localSheetId="13">[172]노임단가!#REF!</definedName>
    <definedName name="영_림__기_사">[173]노임단가!#REF!</definedName>
    <definedName name="영남" localSheetId="15" hidden="1">{#N/A,#N/A,FALSE,"97년 투자계획 세부내역 "}</definedName>
    <definedName name="영남" localSheetId="18" hidden="1">{#N/A,#N/A,FALSE,"97년 투자계획 세부내역 "}</definedName>
    <definedName name="영남" localSheetId="19" hidden="1">{#N/A,#N/A,FALSE,"97년 투자계획 세부내역 "}</definedName>
    <definedName name="영남" localSheetId="20" hidden="1">{#N/A,#N/A,FALSE,"97년 투자계획 세부내역 "}</definedName>
    <definedName name="영남" localSheetId="21" hidden="1">{#N/A,#N/A,FALSE,"97년 투자계획 세부내역 "}</definedName>
    <definedName name="영남" localSheetId="22" hidden="1">{#N/A,#N/A,FALSE,"97년 투자계획 세부내역 "}</definedName>
    <definedName name="영남" localSheetId="23" hidden="1">{#N/A,#N/A,FALSE,"97년 투자계획 세부내역 "}</definedName>
    <definedName name="영남" localSheetId="24" hidden="1">{#N/A,#N/A,FALSE,"97년 투자계획 세부내역 "}</definedName>
    <definedName name="영남" localSheetId="13" hidden="1">{#N/A,#N/A,FALSE,"97년 투자계획 세부내역 "}</definedName>
    <definedName name="영남" localSheetId="17" hidden="1">{#N/A,#N/A,FALSE,"97년 투자계획 세부내역 "}</definedName>
    <definedName name="영남" localSheetId="16" hidden="1">{#N/A,#N/A,FALSE,"97년 투자계획 세부내역 "}</definedName>
    <definedName name="영남" hidden="1">{#N/A,#N/A,FALSE,"97년 투자계획 세부내역 "}</definedName>
    <definedName name="영업인건배부" localSheetId="15" hidden="1">{#N/A,#N/A,FALSE,"97년 투자계획 세부내역 "}</definedName>
    <definedName name="영업인건배부" localSheetId="18" hidden="1">{#N/A,#N/A,FALSE,"97년 투자계획 세부내역 "}</definedName>
    <definedName name="영업인건배부" localSheetId="19" hidden="1">{#N/A,#N/A,FALSE,"97년 투자계획 세부내역 "}</definedName>
    <definedName name="영업인건배부" localSheetId="20" hidden="1">{#N/A,#N/A,FALSE,"97년 투자계획 세부내역 "}</definedName>
    <definedName name="영업인건배부" localSheetId="21" hidden="1">{#N/A,#N/A,FALSE,"97년 투자계획 세부내역 "}</definedName>
    <definedName name="영업인건배부" localSheetId="22" hidden="1">{#N/A,#N/A,FALSE,"97년 투자계획 세부내역 "}</definedName>
    <definedName name="영업인건배부" localSheetId="23" hidden="1">{#N/A,#N/A,FALSE,"97년 투자계획 세부내역 "}</definedName>
    <definedName name="영업인건배부" localSheetId="24" hidden="1">{#N/A,#N/A,FALSE,"97년 투자계획 세부내역 "}</definedName>
    <definedName name="영업인건배부" localSheetId="13" hidden="1">{#N/A,#N/A,FALSE,"97년 투자계획 세부내역 "}</definedName>
    <definedName name="영업인건배부" localSheetId="17" hidden="1">{#N/A,#N/A,FALSE,"97년 투자계획 세부내역 "}</definedName>
    <definedName name="영업인건배부" localSheetId="16" hidden="1">{#N/A,#N/A,FALSE,"97년 투자계획 세부내역 "}</definedName>
    <definedName name="영업인건배부" hidden="1">{#N/A,#N/A,FALSE,"97년 투자계획 세부내역 "}</definedName>
    <definedName name="영업인건비배부" localSheetId="15" hidden="1">{#N/A,#N/A,FALSE,"97년 투자계획 세부내역 "}</definedName>
    <definedName name="영업인건비배부" localSheetId="18" hidden="1">{#N/A,#N/A,FALSE,"97년 투자계획 세부내역 "}</definedName>
    <definedName name="영업인건비배부" localSheetId="19" hidden="1">{#N/A,#N/A,FALSE,"97년 투자계획 세부내역 "}</definedName>
    <definedName name="영업인건비배부" localSheetId="20" hidden="1">{#N/A,#N/A,FALSE,"97년 투자계획 세부내역 "}</definedName>
    <definedName name="영업인건비배부" localSheetId="21" hidden="1">{#N/A,#N/A,FALSE,"97년 투자계획 세부내역 "}</definedName>
    <definedName name="영업인건비배부" localSheetId="22" hidden="1">{#N/A,#N/A,FALSE,"97년 투자계획 세부내역 "}</definedName>
    <definedName name="영업인건비배부" localSheetId="23" hidden="1">{#N/A,#N/A,FALSE,"97년 투자계획 세부내역 "}</definedName>
    <definedName name="영업인건비배부" localSheetId="24" hidden="1">{#N/A,#N/A,FALSE,"97년 투자계획 세부내역 "}</definedName>
    <definedName name="영업인건비배부" localSheetId="13" hidden="1">{#N/A,#N/A,FALSE,"97년 투자계획 세부내역 "}</definedName>
    <definedName name="영업인건비배부" localSheetId="17" hidden="1">{#N/A,#N/A,FALSE,"97년 투자계획 세부내역 "}</definedName>
    <definedName name="영업인건비배부" localSheetId="16" hidden="1">{#N/A,#N/A,FALSE,"97년 투자계획 세부내역 "}</definedName>
    <definedName name="영업인건비배부" hidden="1">{#N/A,#N/A,FALSE,"97년 투자계획 세부내역 "}</definedName>
    <definedName name="영여2" localSheetId="13">#REF!</definedName>
    <definedName name="영여2">#REF!</definedName>
    <definedName name="영역" localSheetId="13">#REF!</definedName>
    <definedName name="영역">#REF!</definedName>
    <definedName name="영역1" localSheetId="13">#REF!</definedName>
    <definedName name="영역1">#REF!</definedName>
    <definedName name="영철" localSheetId="15" hidden="1">{#N/A,#N/A,FALSE,"P.C.B"}</definedName>
    <definedName name="영철" localSheetId="11" hidden="1">{#N/A,#N/A,FALSE,"P.C.B"}</definedName>
    <definedName name="영철" localSheetId="14" hidden="1">{#N/A,#N/A,FALSE,"P.C.B"}</definedName>
    <definedName name="영철" localSheetId="18" hidden="1">{#N/A,#N/A,FALSE,"P.C.B"}</definedName>
    <definedName name="영철" localSheetId="19" hidden="1">{#N/A,#N/A,FALSE,"P.C.B"}</definedName>
    <definedName name="영철" localSheetId="20" hidden="1">{#N/A,#N/A,FALSE,"P.C.B"}</definedName>
    <definedName name="영철" localSheetId="21" hidden="1">{#N/A,#N/A,FALSE,"P.C.B"}</definedName>
    <definedName name="영철" localSheetId="22" hidden="1">{#N/A,#N/A,FALSE,"P.C.B"}</definedName>
    <definedName name="영철" localSheetId="23" hidden="1">{#N/A,#N/A,FALSE,"P.C.B"}</definedName>
    <definedName name="영철" localSheetId="24" hidden="1">{#N/A,#N/A,FALSE,"P.C.B"}</definedName>
    <definedName name="영철" localSheetId="13" hidden="1">{#N/A,#N/A,FALSE,"P.C.B"}</definedName>
    <definedName name="영철" localSheetId="17" hidden="1">{#N/A,#N/A,FALSE,"P.C.B"}</definedName>
    <definedName name="영철" localSheetId="16" hidden="1">{#N/A,#N/A,FALSE,"P.C.B"}</definedName>
    <definedName name="영철" hidden="1">{#N/A,#N/A,FALSE,"P.C.B"}</definedName>
    <definedName name="예산" localSheetId="15" hidden="1">{#N/A,#N/A,FALSE,"단축1";#N/A,#N/A,FALSE,"단축2";#N/A,#N/A,FALSE,"단축3";#N/A,#N/A,FALSE,"장축";#N/A,#N/A,FALSE,"4WD"}</definedName>
    <definedName name="예산" localSheetId="18" hidden="1">{#N/A,#N/A,FALSE,"단축1";#N/A,#N/A,FALSE,"단축2";#N/A,#N/A,FALSE,"단축3";#N/A,#N/A,FALSE,"장축";#N/A,#N/A,FALSE,"4WD"}</definedName>
    <definedName name="예산" localSheetId="19" hidden="1">{#N/A,#N/A,FALSE,"단축1";#N/A,#N/A,FALSE,"단축2";#N/A,#N/A,FALSE,"단축3";#N/A,#N/A,FALSE,"장축";#N/A,#N/A,FALSE,"4WD"}</definedName>
    <definedName name="예산" localSheetId="20" hidden="1">{#N/A,#N/A,FALSE,"단축1";#N/A,#N/A,FALSE,"단축2";#N/A,#N/A,FALSE,"단축3";#N/A,#N/A,FALSE,"장축";#N/A,#N/A,FALSE,"4WD"}</definedName>
    <definedName name="예산" localSheetId="21" hidden="1">{#N/A,#N/A,FALSE,"단축1";#N/A,#N/A,FALSE,"단축2";#N/A,#N/A,FALSE,"단축3";#N/A,#N/A,FALSE,"장축";#N/A,#N/A,FALSE,"4WD"}</definedName>
    <definedName name="예산" localSheetId="22" hidden="1">{#N/A,#N/A,FALSE,"단축1";#N/A,#N/A,FALSE,"단축2";#N/A,#N/A,FALSE,"단축3";#N/A,#N/A,FALSE,"장축";#N/A,#N/A,FALSE,"4WD"}</definedName>
    <definedName name="예산" localSheetId="23" hidden="1">{#N/A,#N/A,FALSE,"단축1";#N/A,#N/A,FALSE,"단축2";#N/A,#N/A,FALSE,"단축3";#N/A,#N/A,FALSE,"장축";#N/A,#N/A,FALSE,"4WD"}</definedName>
    <definedName name="예산" localSheetId="24" hidden="1">{#N/A,#N/A,FALSE,"단축1";#N/A,#N/A,FALSE,"단축2";#N/A,#N/A,FALSE,"단축3";#N/A,#N/A,FALSE,"장축";#N/A,#N/A,FALSE,"4WD"}</definedName>
    <definedName name="예산" localSheetId="13" hidden="1">{#N/A,#N/A,FALSE,"단축1";#N/A,#N/A,FALSE,"단축2";#N/A,#N/A,FALSE,"단축3";#N/A,#N/A,FALSE,"장축";#N/A,#N/A,FALSE,"4WD"}</definedName>
    <definedName name="예산" localSheetId="17" hidden="1">{#N/A,#N/A,FALSE,"단축1";#N/A,#N/A,FALSE,"단축2";#N/A,#N/A,FALSE,"단축3";#N/A,#N/A,FALSE,"장축";#N/A,#N/A,FALSE,"4WD"}</definedName>
    <definedName name="예산" localSheetId="16" hidden="1">{#N/A,#N/A,FALSE,"단축1";#N/A,#N/A,FALSE,"단축2";#N/A,#N/A,FALSE,"단축3";#N/A,#N/A,FALSE,"장축";#N/A,#N/A,FALSE,"4WD"}</definedName>
    <definedName name="예산" hidden="1">{#N/A,#N/A,FALSE,"단축1";#N/A,#N/A,FALSE,"단축2";#N/A,#N/A,FALSE,"단축3";#N/A,#N/A,FALSE,"장축";#N/A,#N/A,FALSE,"4WD"}</definedName>
    <definedName name="예산내역" localSheetId="15" hidden="1">{"'용역비'!$A$4:$C$8"}</definedName>
    <definedName name="예산내역" localSheetId="11" hidden="1">{"'용역비'!$A$4:$C$8"}</definedName>
    <definedName name="예산내역" localSheetId="14" hidden="1">{"'용역비'!$A$4:$C$8"}</definedName>
    <definedName name="예산내역" localSheetId="18" hidden="1">{"'용역비'!$A$4:$C$8"}</definedName>
    <definedName name="예산내역" localSheetId="19" hidden="1">{"'용역비'!$A$4:$C$8"}</definedName>
    <definedName name="예산내역" localSheetId="20" hidden="1">{"'용역비'!$A$4:$C$8"}</definedName>
    <definedName name="예산내역" localSheetId="21" hidden="1">{"'용역비'!$A$4:$C$8"}</definedName>
    <definedName name="예산내역" localSheetId="22" hidden="1">{"'용역비'!$A$4:$C$8"}</definedName>
    <definedName name="예산내역" localSheetId="23" hidden="1">{"'용역비'!$A$4:$C$8"}</definedName>
    <definedName name="예산내역" localSheetId="24" hidden="1">{"'용역비'!$A$4:$C$8"}</definedName>
    <definedName name="예산내역" localSheetId="13" hidden="1">{"'용역비'!$A$4:$C$8"}</definedName>
    <definedName name="예산내역" localSheetId="17" hidden="1">{"'용역비'!$A$4:$C$8"}</definedName>
    <definedName name="예산내역" localSheetId="16" hidden="1">{"'용역비'!$A$4:$C$8"}</definedName>
    <definedName name="예산내역" hidden="1">{"'용역비'!$A$4:$C$8"}</definedName>
    <definedName name="예상내역" localSheetId="15" hidden="1">{#N/A,#N/A,FALSE,"생산성";#N/A,#N/A,FALSE,"인력1";#N/A,#N/A,FALSE,"인력2";#N/A,#N/A,FALSE,"인력3";#N/A,#N/A,FALSE,"인건1";#N/A,#N/A,FALSE,"인건2";#N/A,#N/A,FALSE,"인건3";#N/A,#N/A,FALSE,"인원증감";#N/A,#N/A,FALSE,"인건증감";#N/A,#N/A,FALSE,"표지등"}</definedName>
    <definedName name="예상내역" localSheetId="18" hidden="1">{#N/A,#N/A,FALSE,"생산성";#N/A,#N/A,FALSE,"인력1";#N/A,#N/A,FALSE,"인력2";#N/A,#N/A,FALSE,"인력3";#N/A,#N/A,FALSE,"인건1";#N/A,#N/A,FALSE,"인건2";#N/A,#N/A,FALSE,"인건3";#N/A,#N/A,FALSE,"인원증감";#N/A,#N/A,FALSE,"인건증감";#N/A,#N/A,FALSE,"표지등"}</definedName>
    <definedName name="예상내역" localSheetId="19" hidden="1">{#N/A,#N/A,FALSE,"생산성";#N/A,#N/A,FALSE,"인력1";#N/A,#N/A,FALSE,"인력2";#N/A,#N/A,FALSE,"인력3";#N/A,#N/A,FALSE,"인건1";#N/A,#N/A,FALSE,"인건2";#N/A,#N/A,FALSE,"인건3";#N/A,#N/A,FALSE,"인원증감";#N/A,#N/A,FALSE,"인건증감";#N/A,#N/A,FALSE,"표지등"}</definedName>
    <definedName name="예상내역" localSheetId="20" hidden="1">{#N/A,#N/A,FALSE,"생산성";#N/A,#N/A,FALSE,"인력1";#N/A,#N/A,FALSE,"인력2";#N/A,#N/A,FALSE,"인력3";#N/A,#N/A,FALSE,"인건1";#N/A,#N/A,FALSE,"인건2";#N/A,#N/A,FALSE,"인건3";#N/A,#N/A,FALSE,"인원증감";#N/A,#N/A,FALSE,"인건증감";#N/A,#N/A,FALSE,"표지등"}</definedName>
    <definedName name="예상내역" localSheetId="21" hidden="1">{#N/A,#N/A,FALSE,"생산성";#N/A,#N/A,FALSE,"인력1";#N/A,#N/A,FALSE,"인력2";#N/A,#N/A,FALSE,"인력3";#N/A,#N/A,FALSE,"인건1";#N/A,#N/A,FALSE,"인건2";#N/A,#N/A,FALSE,"인건3";#N/A,#N/A,FALSE,"인원증감";#N/A,#N/A,FALSE,"인건증감";#N/A,#N/A,FALSE,"표지등"}</definedName>
    <definedName name="예상내역" localSheetId="22" hidden="1">{#N/A,#N/A,FALSE,"생산성";#N/A,#N/A,FALSE,"인력1";#N/A,#N/A,FALSE,"인력2";#N/A,#N/A,FALSE,"인력3";#N/A,#N/A,FALSE,"인건1";#N/A,#N/A,FALSE,"인건2";#N/A,#N/A,FALSE,"인건3";#N/A,#N/A,FALSE,"인원증감";#N/A,#N/A,FALSE,"인건증감";#N/A,#N/A,FALSE,"표지등"}</definedName>
    <definedName name="예상내역" localSheetId="23" hidden="1">{#N/A,#N/A,FALSE,"생산성";#N/A,#N/A,FALSE,"인력1";#N/A,#N/A,FALSE,"인력2";#N/A,#N/A,FALSE,"인력3";#N/A,#N/A,FALSE,"인건1";#N/A,#N/A,FALSE,"인건2";#N/A,#N/A,FALSE,"인건3";#N/A,#N/A,FALSE,"인원증감";#N/A,#N/A,FALSE,"인건증감";#N/A,#N/A,FALSE,"표지등"}</definedName>
    <definedName name="예상내역" localSheetId="24" hidden="1">{#N/A,#N/A,FALSE,"생산성";#N/A,#N/A,FALSE,"인력1";#N/A,#N/A,FALSE,"인력2";#N/A,#N/A,FALSE,"인력3";#N/A,#N/A,FALSE,"인건1";#N/A,#N/A,FALSE,"인건2";#N/A,#N/A,FALSE,"인건3";#N/A,#N/A,FALSE,"인원증감";#N/A,#N/A,FALSE,"인건증감";#N/A,#N/A,FALSE,"표지등"}</definedName>
    <definedName name="예상내역" localSheetId="13" hidden="1">{#N/A,#N/A,FALSE,"생산성";#N/A,#N/A,FALSE,"인력1";#N/A,#N/A,FALSE,"인력2";#N/A,#N/A,FALSE,"인력3";#N/A,#N/A,FALSE,"인건1";#N/A,#N/A,FALSE,"인건2";#N/A,#N/A,FALSE,"인건3";#N/A,#N/A,FALSE,"인원증감";#N/A,#N/A,FALSE,"인건증감";#N/A,#N/A,FALSE,"표지등"}</definedName>
    <definedName name="예상내역" localSheetId="17" hidden="1">{#N/A,#N/A,FALSE,"생산성";#N/A,#N/A,FALSE,"인력1";#N/A,#N/A,FALSE,"인력2";#N/A,#N/A,FALSE,"인력3";#N/A,#N/A,FALSE,"인건1";#N/A,#N/A,FALSE,"인건2";#N/A,#N/A,FALSE,"인건3";#N/A,#N/A,FALSE,"인원증감";#N/A,#N/A,FALSE,"인건증감";#N/A,#N/A,FALSE,"표지등"}</definedName>
    <definedName name="예상내역" localSheetId="16" hidden="1">{#N/A,#N/A,FALSE,"생산성";#N/A,#N/A,FALSE,"인력1";#N/A,#N/A,FALSE,"인력2";#N/A,#N/A,FALSE,"인력3";#N/A,#N/A,FALSE,"인건1";#N/A,#N/A,FALSE,"인건2";#N/A,#N/A,FALSE,"인건3";#N/A,#N/A,FALSE,"인원증감";#N/A,#N/A,FALSE,"인건증감";#N/A,#N/A,FALSE,"표지등"}</definedName>
    <definedName name="예상내역" hidden="1">{#N/A,#N/A,FALSE,"생산성";#N/A,#N/A,FALSE,"인력1";#N/A,#N/A,FALSE,"인력2";#N/A,#N/A,FALSE,"인력3";#N/A,#N/A,FALSE,"인건1";#N/A,#N/A,FALSE,"인건2";#N/A,#N/A,FALSE,"인건3";#N/A,#N/A,FALSE,"인원증감";#N/A,#N/A,FALSE,"인건증감";#N/A,#N/A,FALSE,"표지등"}</definedName>
    <definedName name="예상도급내역" localSheetId="15" hidden="1">{#N/A,#N/A,FALSE,"CCTV"}</definedName>
    <definedName name="예상도급내역" localSheetId="18" hidden="1">{#N/A,#N/A,FALSE,"CCTV"}</definedName>
    <definedName name="예상도급내역" localSheetId="19" hidden="1">{#N/A,#N/A,FALSE,"CCTV"}</definedName>
    <definedName name="예상도급내역" localSheetId="20" hidden="1">{#N/A,#N/A,FALSE,"CCTV"}</definedName>
    <definedName name="예상도급내역" localSheetId="21" hidden="1">{#N/A,#N/A,FALSE,"CCTV"}</definedName>
    <definedName name="예상도급내역" localSheetId="22" hidden="1">{#N/A,#N/A,FALSE,"CCTV"}</definedName>
    <definedName name="예상도급내역" localSheetId="23" hidden="1">{#N/A,#N/A,FALSE,"CCTV"}</definedName>
    <definedName name="예상도급내역" localSheetId="24" hidden="1">{#N/A,#N/A,FALSE,"CCTV"}</definedName>
    <definedName name="예상도급내역" localSheetId="13" hidden="1">{#N/A,#N/A,FALSE,"CCTV"}</definedName>
    <definedName name="예상도급내역" localSheetId="17" hidden="1">{#N/A,#N/A,FALSE,"CCTV"}</definedName>
    <definedName name="예상도급내역" localSheetId="16" hidden="1">{#N/A,#N/A,FALSE,"CCTV"}</definedName>
    <definedName name="예상도급내역" hidden="1">{#N/A,#N/A,FALSE,"CCTV"}</definedName>
    <definedName name="예시" localSheetId="13">'[154]N賃率-職'!#REF!</definedName>
    <definedName name="예시">'[155]N賃率-職'!#REF!</definedName>
    <definedName name="예정가" localSheetId="15" hidden="1">{#N/A,#N/A,FALSE,"포장2"}</definedName>
    <definedName name="예정가" localSheetId="11" hidden="1">{#N/A,#N/A,FALSE,"포장2"}</definedName>
    <definedName name="예정가" localSheetId="14" hidden="1">{#N/A,#N/A,FALSE,"포장2"}</definedName>
    <definedName name="예정가" localSheetId="18" hidden="1">{#N/A,#N/A,FALSE,"포장2"}</definedName>
    <definedName name="예정가" localSheetId="19" hidden="1">{#N/A,#N/A,FALSE,"포장2"}</definedName>
    <definedName name="예정가" localSheetId="20" hidden="1">{#N/A,#N/A,FALSE,"포장2"}</definedName>
    <definedName name="예정가" localSheetId="21" hidden="1">{#N/A,#N/A,FALSE,"포장2"}</definedName>
    <definedName name="예정가" localSheetId="22" hidden="1">{#N/A,#N/A,FALSE,"포장2"}</definedName>
    <definedName name="예정가" localSheetId="23" hidden="1">{#N/A,#N/A,FALSE,"포장2"}</definedName>
    <definedName name="예정가" localSheetId="24" hidden="1">{#N/A,#N/A,FALSE,"포장2"}</definedName>
    <definedName name="예정가" localSheetId="13" hidden="1">{#N/A,#N/A,FALSE,"포장2"}</definedName>
    <definedName name="예정가" localSheetId="17" hidden="1">{#N/A,#N/A,FALSE,"포장2"}</definedName>
    <definedName name="예정가" localSheetId="16" hidden="1">{#N/A,#N/A,FALSE,"포장2"}</definedName>
    <definedName name="예정가" hidden="1">{#N/A,#N/A,FALSE,"포장2"}</definedName>
    <definedName name="예화담">[247]I一般比!#REF!</definedName>
    <definedName name="오" localSheetId="13">#REF!</definedName>
    <definedName name="오">#REF!</definedName>
    <definedName name="오로라" localSheetId="13">#REF!</definedName>
    <definedName name="오로라">#REF!</definedName>
    <definedName name="오로라시" localSheetId="13">#REF!</definedName>
    <definedName name="오로라시">#REF!</definedName>
    <definedName name="오른쪽_맨아래_">#REF!</definedName>
    <definedName name="오성협" localSheetId="15" hidden="1">{#N/A,#N/A,TRUE,"Y생산";#N/A,#N/A,TRUE,"Y판매";#N/A,#N/A,TRUE,"Y총물량";#N/A,#N/A,TRUE,"Y능력";#N/A,#N/A,TRUE,"YKD"}</definedName>
    <definedName name="오성협" localSheetId="18" hidden="1">{#N/A,#N/A,TRUE,"Y생산";#N/A,#N/A,TRUE,"Y판매";#N/A,#N/A,TRUE,"Y총물량";#N/A,#N/A,TRUE,"Y능력";#N/A,#N/A,TRUE,"YKD"}</definedName>
    <definedName name="오성협" localSheetId="19" hidden="1">{#N/A,#N/A,TRUE,"Y생산";#N/A,#N/A,TRUE,"Y판매";#N/A,#N/A,TRUE,"Y총물량";#N/A,#N/A,TRUE,"Y능력";#N/A,#N/A,TRUE,"YKD"}</definedName>
    <definedName name="오성협" localSheetId="20" hidden="1">{#N/A,#N/A,TRUE,"Y생산";#N/A,#N/A,TRUE,"Y판매";#N/A,#N/A,TRUE,"Y총물량";#N/A,#N/A,TRUE,"Y능력";#N/A,#N/A,TRUE,"YKD"}</definedName>
    <definedName name="오성협" localSheetId="21" hidden="1">{#N/A,#N/A,TRUE,"Y생산";#N/A,#N/A,TRUE,"Y판매";#N/A,#N/A,TRUE,"Y총물량";#N/A,#N/A,TRUE,"Y능력";#N/A,#N/A,TRUE,"YKD"}</definedName>
    <definedName name="오성협" localSheetId="22" hidden="1">{#N/A,#N/A,TRUE,"Y생산";#N/A,#N/A,TRUE,"Y판매";#N/A,#N/A,TRUE,"Y총물량";#N/A,#N/A,TRUE,"Y능력";#N/A,#N/A,TRUE,"YKD"}</definedName>
    <definedName name="오성협" localSheetId="23" hidden="1">{#N/A,#N/A,TRUE,"Y생산";#N/A,#N/A,TRUE,"Y판매";#N/A,#N/A,TRUE,"Y총물량";#N/A,#N/A,TRUE,"Y능력";#N/A,#N/A,TRUE,"YKD"}</definedName>
    <definedName name="오성협" localSheetId="24" hidden="1">{#N/A,#N/A,TRUE,"Y생산";#N/A,#N/A,TRUE,"Y판매";#N/A,#N/A,TRUE,"Y총물량";#N/A,#N/A,TRUE,"Y능력";#N/A,#N/A,TRUE,"YKD"}</definedName>
    <definedName name="오성협" localSheetId="13" hidden="1">{#N/A,#N/A,TRUE,"Y생산";#N/A,#N/A,TRUE,"Y판매";#N/A,#N/A,TRUE,"Y총물량";#N/A,#N/A,TRUE,"Y능력";#N/A,#N/A,TRUE,"YKD"}</definedName>
    <definedName name="오성협" localSheetId="17" hidden="1">{#N/A,#N/A,TRUE,"Y생산";#N/A,#N/A,TRUE,"Y판매";#N/A,#N/A,TRUE,"Y총물량";#N/A,#N/A,TRUE,"Y능력";#N/A,#N/A,TRUE,"YKD"}</definedName>
    <definedName name="오성협" localSheetId="16" hidden="1">{#N/A,#N/A,TRUE,"Y생산";#N/A,#N/A,TRUE,"Y판매";#N/A,#N/A,TRUE,"Y총물량";#N/A,#N/A,TRUE,"Y능력";#N/A,#N/A,TRUE,"YKD"}</definedName>
    <definedName name="오성협" hidden="1">{#N/A,#N/A,TRUE,"Y생산";#N/A,#N/A,TRUE,"Y판매";#N/A,#N/A,TRUE,"Y총물량";#N/A,#N/A,TRUE,"Y능력";#N/A,#N/A,TRUE,"YKD"}</definedName>
    <definedName name="오세범" localSheetId="15" hidden="1">{#N/A,#N/A,FALSE,"97년 투자계획 세부내역 "}</definedName>
    <definedName name="오세범" localSheetId="18" hidden="1">{#N/A,#N/A,FALSE,"97년 투자계획 세부내역 "}</definedName>
    <definedName name="오세범" localSheetId="19" hidden="1">{#N/A,#N/A,FALSE,"97년 투자계획 세부내역 "}</definedName>
    <definedName name="오세범" localSheetId="20" hidden="1">{#N/A,#N/A,FALSE,"97년 투자계획 세부내역 "}</definedName>
    <definedName name="오세범" localSheetId="21" hidden="1">{#N/A,#N/A,FALSE,"97년 투자계획 세부내역 "}</definedName>
    <definedName name="오세범" localSheetId="22" hidden="1">{#N/A,#N/A,FALSE,"97년 투자계획 세부내역 "}</definedName>
    <definedName name="오세범" localSheetId="23" hidden="1">{#N/A,#N/A,FALSE,"97년 투자계획 세부내역 "}</definedName>
    <definedName name="오세범" localSheetId="24" hidden="1">{#N/A,#N/A,FALSE,"97년 투자계획 세부내역 "}</definedName>
    <definedName name="오세범" localSheetId="13" hidden="1">{#N/A,#N/A,FALSE,"97년 투자계획 세부내역 "}</definedName>
    <definedName name="오세범" localSheetId="17" hidden="1">{#N/A,#N/A,FALSE,"97년 투자계획 세부내역 "}</definedName>
    <definedName name="오세범" localSheetId="16" hidden="1">{#N/A,#N/A,FALSE,"97년 투자계획 세부내역 "}</definedName>
    <definedName name="오세범" hidden="1">{#N/A,#N/A,FALSE,"97년 투자계획 세부내역 "}</definedName>
    <definedName name="오오오" localSheetId="13">#REF!</definedName>
    <definedName name="오오오">#REF!</definedName>
    <definedName name="오정화작업" localSheetId="13">#REF!</definedName>
    <definedName name="오정화작업">#REF!</definedName>
    <definedName name="옥"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15" hidden="1">{#N/A,#N/A,FALSE,"이태원철근"}</definedName>
    <definedName name="옥외공사" localSheetId="18" hidden="1">{#N/A,#N/A,FALSE,"이태원철근"}</definedName>
    <definedName name="옥외공사" localSheetId="19" hidden="1">{#N/A,#N/A,FALSE,"이태원철근"}</definedName>
    <definedName name="옥외공사" localSheetId="20" hidden="1">{#N/A,#N/A,FALSE,"이태원철근"}</definedName>
    <definedName name="옥외공사" localSheetId="21" hidden="1">{#N/A,#N/A,FALSE,"이태원철근"}</definedName>
    <definedName name="옥외공사" localSheetId="22" hidden="1">{#N/A,#N/A,FALSE,"이태원철근"}</definedName>
    <definedName name="옥외공사" localSheetId="23" hidden="1">{#N/A,#N/A,FALSE,"이태원철근"}</definedName>
    <definedName name="옥외공사" localSheetId="24" hidden="1">{#N/A,#N/A,FALSE,"이태원철근"}</definedName>
    <definedName name="옥외공사" localSheetId="13" hidden="1">{#N/A,#N/A,FALSE,"이태원철근"}</definedName>
    <definedName name="옥외공사" localSheetId="17" hidden="1">{#N/A,#N/A,FALSE,"이태원철근"}</definedName>
    <definedName name="옥외공사" localSheetId="16" hidden="1">{#N/A,#N/A,FALSE,"이태원철근"}</definedName>
    <definedName name="옥외공사" hidden="1">{#N/A,#N/A,FALSE,"이태원철근"}</definedName>
    <definedName name="옥외대비" localSheetId="15" hidden="1">{#N/A,#N/A,FALSE,"이태원철근"}</definedName>
    <definedName name="옥외대비" localSheetId="18" hidden="1">{#N/A,#N/A,FALSE,"이태원철근"}</definedName>
    <definedName name="옥외대비" localSheetId="19" hidden="1">{#N/A,#N/A,FALSE,"이태원철근"}</definedName>
    <definedName name="옥외대비" localSheetId="20" hidden="1">{#N/A,#N/A,FALSE,"이태원철근"}</definedName>
    <definedName name="옥외대비" localSheetId="21" hidden="1">{#N/A,#N/A,FALSE,"이태원철근"}</definedName>
    <definedName name="옥외대비" localSheetId="22" hidden="1">{#N/A,#N/A,FALSE,"이태원철근"}</definedName>
    <definedName name="옥외대비" localSheetId="23" hidden="1">{#N/A,#N/A,FALSE,"이태원철근"}</definedName>
    <definedName name="옥외대비" localSheetId="24" hidden="1">{#N/A,#N/A,FALSE,"이태원철근"}</definedName>
    <definedName name="옥외대비" localSheetId="13" hidden="1">{#N/A,#N/A,FALSE,"이태원철근"}</definedName>
    <definedName name="옥외대비" localSheetId="17" hidden="1">{#N/A,#N/A,FALSE,"이태원철근"}</definedName>
    <definedName name="옥외대비" localSheetId="16" hidden="1">{#N/A,#N/A,FALSE,"이태원철근"}</definedName>
    <definedName name="옥외대비" hidden="1">{#N/A,#N/A,FALSE,"이태원철근"}</definedName>
    <definedName name="온___돌___공" localSheetId="13">[172]노임단가!#REF!</definedName>
    <definedName name="온___돌___공">[173]노임단가!#REF!</definedName>
    <definedName name="온라인커뮤니티블로그" localSheetId="13">#REF!</definedName>
    <definedName name="온라인커뮤니티블로그">#REF!</definedName>
    <definedName name="올레" localSheetId="13">#REF!</definedName>
    <definedName name="올레">#REF!</definedName>
    <definedName name="올해" localSheetId="13">#REF!</definedName>
    <definedName name="올해">#REF!</definedName>
    <definedName name="옹벽1" localSheetId="13">[229]기본일위!$A:$IV</definedName>
    <definedName name="옹벽1">[235]기본일위!$1:$1048576</definedName>
    <definedName name="옹벽공사" localSheetId="13">#REF!</definedName>
    <definedName name="옹벽공사">#REF!</definedName>
    <definedName name="완공3" localSheetId="11" hidden="1">#REF!</definedName>
    <definedName name="완공3" localSheetId="14" hidden="1">#REF!</definedName>
    <definedName name="완공3" localSheetId="17" hidden="1">#REF!</definedName>
    <definedName name="완공3" localSheetId="16" hidden="1">#REF!</definedName>
    <definedName name="완공3" hidden="1">#REF!</definedName>
    <definedName name="완도" localSheetId="15" hidden="1">{#N/A,#N/A,FALSE,"포장2"}</definedName>
    <definedName name="완도" localSheetId="11" hidden="1">{#N/A,#N/A,FALSE,"포장2"}</definedName>
    <definedName name="완도" localSheetId="14" hidden="1">{#N/A,#N/A,FALSE,"포장2"}</definedName>
    <definedName name="완도" localSheetId="18" hidden="1">{#N/A,#N/A,FALSE,"포장2"}</definedName>
    <definedName name="완도" localSheetId="19" hidden="1">{#N/A,#N/A,FALSE,"포장2"}</definedName>
    <definedName name="완도" localSheetId="20" hidden="1">{#N/A,#N/A,FALSE,"포장2"}</definedName>
    <definedName name="완도" localSheetId="21" hidden="1">{#N/A,#N/A,FALSE,"포장2"}</definedName>
    <definedName name="완도" localSheetId="22" hidden="1">{#N/A,#N/A,FALSE,"포장2"}</definedName>
    <definedName name="완도" localSheetId="23" hidden="1">{#N/A,#N/A,FALSE,"포장2"}</definedName>
    <definedName name="완도" localSheetId="24" hidden="1">{#N/A,#N/A,FALSE,"포장2"}</definedName>
    <definedName name="완도" localSheetId="13" hidden="1">{#N/A,#N/A,FALSE,"포장2"}</definedName>
    <definedName name="완도" localSheetId="17" hidden="1">{#N/A,#N/A,FALSE,"포장2"}</definedName>
    <definedName name="완도" localSheetId="16" hidden="1">{#N/A,#N/A,FALSE,"포장2"}</definedName>
    <definedName name="완도" hidden="1">{#N/A,#N/A,FALSE,"포장2"}</definedName>
    <definedName name="완료" localSheetId="15" hidden="1">{#N/A,#N/A,FALSE,"P.C.B"}</definedName>
    <definedName name="완료" localSheetId="11" hidden="1">{#N/A,#N/A,FALSE,"P.C.B"}</definedName>
    <definedName name="완료" localSheetId="14" hidden="1">{#N/A,#N/A,FALSE,"P.C.B"}</definedName>
    <definedName name="완료" localSheetId="18" hidden="1">{#N/A,#N/A,FALSE,"P.C.B"}</definedName>
    <definedName name="완료" localSheetId="19" hidden="1">{#N/A,#N/A,FALSE,"P.C.B"}</definedName>
    <definedName name="완료" localSheetId="20" hidden="1">{#N/A,#N/A,FALSE,"P.C.B"}</definedName>
    <definedName name="완료" localSheetId="21" hidden="1">{#N/A,#N/A,FALSE,"P.C.B"}</definedName>
    <definedName name="완료" localSheetId="22" hidden="1">{#N/A,#N/A,FALSE,"P.C.B"}</definedName>
    <definedName name="완료" localSheetId="23" hidden="1">{#N/A,#N/A,FALSE,"P.C.B"}</definedName>
    <definedName name="완료" localSheetId="24" hidden="1">{#N/A,#N/A,FALSE,"P.C.B"}</definedName>
    <definedName name="완료" localSheetId="13" hidden="1">{#N/A,#N/A,FALSE,"P.C.B"}</definedName>
    <definedName name="완료" localSheetId="17" hidden="1">{#N/A,#N/A,FALSE,"P.C.B"}</definedName>
    <definedName name="완료" localSheetId="16" hidden="1">{#N/A,#N/A,FALSE,"P.C.B"}</definedName>
    <definedName name="완료" hidden="1">{#N/A,#N/A,FALSE,"P.C.B"}</definedName>
    <definedName name="완료집기" localSheetId="13">#REF!</definedName>
    <definedName name="완료집기">#REF!</definedName>
    <definedName name="완성구성" localSheetId="13">#REF!</definedName>
    <definedName name="완성구성">#REF!</definedName>
    <definedName name="외" localSheetId="15" hidden="1">{#N/A,#N/A,FALSE,"단축1";#N/A,#N/A,FALSE,"단축2";#N/A,#N/A,FALSE,"단축3";#N/A,#N/A,FALSE,"장축";#N/A,#N/A,FALSE,"4WD"}</definedName>
    <definedName name="외" localSheetId="18" hidden="1">{#N/A,#N/A,FALSE,"단축1";#N/A,#N/A,FALSE,"단축2";#N/A,#N/A,FALSE,"단축3";#N/A,#N/A,FALSE,"장축";#N/A,#N/A,FALSE,"4WD"}</definedName>
    <definedName name="외" localSheetId="19" hidden="1">{#N/A,#N/A,FALSE,"단축1";#N/A,#N/A,FALSE,"단축2";#N/A,#N/A,FALSE,"단축3";#N/A,#N/A,FALSE,"장축";#N/A,#N/A,FALSE,"4WD"}</definedName>
    <definedName name="외" localSheetId="20" hidden="1">{#N/A,#N/A,FALSE,"단축1";#N/A,#N/A,FALSE,"단축2";#N/A,#N/A,FALSE,"단축3";#N/A,#N/A,FALSE,"장축";#N/A,#N/A,FALSE,"4WD"}</definedName>
    <definedName name="외" localSheetId="21" hidden="1">{#N/A,#N/A,FALSE,"단축1";#N/A,#N/A,FALSE,"단축2";#N/A,#N/A,FALSE,"단축3";#N/A,#N/A,FALSE,"장축";#N/A,#N/A,FALSE,"4WD"}</definedName>
    <definedName name="외" localSheetId="22" hidden="1">{#N/A,#N/A,FALSE,"단축1";#N/A,#N/A,FALSE,"단축2";#N/A,#N/A,FALSE,"단축3";#N/A,#N/A,FALSE,"장축";#N/A,#N/A,FALSE,"4WD"}</definedName>
    <definedName name="외" localSheetId="23" hidden="1">{#N/A,#N/A,FALSE,"단축1";#N/A,#N/A,FALSE,"단축2";#N/A,#N/A,FALSE,"단축3";#N/A,#N/A,FALSE,"장축";#N/A,#N/A,FALSE,"4WD"}</definedName>
    <definedName name="외" localSheetId="24" hidden="1">{#N/A,#N/A,FALSE,"단축1";#N/A,#N/A,FALSE,"단축2";#N/A,#N/A,FALSE,"단축3";#N/A,#N/A,FALSE,"장축";#N/A,#N/A,FALSE,"4WD"}</definedName>
    <definedName name="외" localSheetId="13" hidden="1">{#N/A,#N/A,FALSE,"단축1";#N/A,#N/A,FALSE,"단축2";#N/A,#N/A,FALSE,"단축3";#N/A,#N/A,FALSE,"장축";#N/A,#N/A,FALSE,"4WD"}</definedName>
    <definedName name="외" localSheetId="17" hidden="1">{#N/A,#N/A,FALSE,"단축1";#N/A,#N/A,FALSE,"단축2";#N/A,#N/A,FALSE,"단축3";#N/A,#N/A,FALSE,"장축";#N/A,#N/A,FALSE,"4WD"}</definedName>
    <definedName name="외" localSheetId="16" hidden="1">{#N/A,#N/A,FALSE,"단축1";#N/A,#N/A,FALSE,"단축2";#N/A,#N/A,FALSE,"단축3";#N/A,#N/A,FALSE,"장축";#N/A,#N/A,FALSE,"4WD"}</definedName>
    <definedName name="외" hidden="1">{#N/A,#N/A,FALSE,"단축1";#N/A,#N/A,FALSE,"단축2";#N/A,#N/A,FALSE,"단축3";#N/A,#N/A,FALSE,"장축";#N/A,#N/A,FALSE,"4WD"}</definedName>
    <definedName name="외주계획" localSheetId="15" hidden="1">{#N/A,#N/A,TRUE,"Y생산";#N/A,#N/A,TRUE,"Y판매";#N/A,#N/A,TRUE,"Y총물량";#N/A,#N/A,TRUE,"Y능력";#N/A,#N/A,TRUE,"YKD"}</definedName>
    <definedName name="외주계획" localSheetId="18" hidden="1">{#N/A,#N/A,TRUE,"Y생산";#N/A,#N/A,TRUE,"Y판매";#N/A,#N/A,TRUE,"Y총물량";#N/A,#N/A,TRUE,"Y능력";#N/A,#N/A,TRUE,"YKD"}</definedName>
    <definedName name="외주계획" localSheetId="19" hidden="1">{#N/A,#N/A,TRUE,"Y생산";#N/A,#N/A,TRUE,"Y판매";#N/A,#N/A,TRUE,"Y총물량";#N/A,#N/A,TRUE,"Y능력";#N/A,#N/A,TRUE,"YKD"}</definedName>
    <definedName name="외주계획" localSheetId="20" hidden="1">{#N/A,#N/A,TRUE,"Y생산";#N/A,#N/A,TRUE,"Y판매";#N/A,#N/A,TRUE,"Y총물량";#N/A,#N/A,TRUE,"Y능력";#N/A,#N/A,TRUE,"YKD"}</definedName>
    <definedName name="외주계획" localSheetId="21" hidden="1">{#N/A,#N/A,TRUE,"Y생산";#N/A,#N/A,TRUE,"Y판매";#N/A,#N/A,TRUE,"Y총물량";#N/A,#N/A,TRUE,"Y능력";#N/A,#N/A,TRUE,"YKD"}</definedName>
    <definedName name="외주계획" localSheetId="22" hidden="1">{#N/A,#N/A,TRUE,"Y생산";#N/A,#N/A,TRUE,"Y판매";#N/A,#N/A,TRUE,"Y총물량";#N/A,#N/A,TRUE,"Y능력";#N/A,#N/A,TRUE,"YKD"}</definedName>
    <definedName name="외주계획" localSheetId="23" hidden="1">{#N/A,#N/A,TRUE,"Y생산";#N/A,#N/A,TRUE,"Y판매";#N/A,#N/A,TRUE,"Y총물량";#N/A,#N/A,TRUE,"Y능력";#N/A,#N/A,TRUE,"YKD"}</definedName>
    <definedName name="외주계획" localSheetId="24" hidden="1">{#N/A,#N/A,TRUE,"Y생산";#N/A,#N/A,TRUE,"Y판매";#N/A,#N/A,TRUE,"Y총물량";#N/A,#N/A,TRUE,"Y능력";#N/A,#N/A,TRUE,"YKD"}</definedName>
    <definedName name="외주계획" localSheetId="13" hidden="1">{#N/A,#N/A,TRUE,"Y생산";#N/A,#N/A,TRUE,"Y판매";#N/A,#N/A,TRUE,"Y총물량";#N/A,#N/A,TRUE,"Y능력";#N/A,#N/A,TRUE,"YKD"}</definedName>
    <definedName name="외주계획" localSheetId="17" hidden="1">{#N/A,#N/A,TRUE,"Y생산";#N/A,#N/A,TRUE,"Y판매";#N/A,#N/A,TRUE,"Y총물량";#N/A,#N/A,TRUE,"Y능력";#N/A,#N/A,TRUE,"YKD"}</definedName>
    <definedName name="외주계획" localSheetId="16" hidden="1">{#N/A,#N/A,TRUE,"Y생산";#N/A,#N/A,TRUE,"Y판매";#N/A,#N/A,TRUE,"Y총물량";#N/A,#N/A,TRUE,"Y능력";#N/A,#N/A,TRUE,"YKD"}</definedName>
    <definedName name="외주계획" hidden="1">{#N/A,#N/A,TRUE,"Y생산";#N/A,#N/A,TRUE,"Y판매";#N/A,#N/A,TRUE,"Y총물량";#N/A,#N/A,TRUE,"Y능력";#N/A,#N/A,TRUE,"YKD"}</definedName>
    <definedName name="왼쪽_맨아래_" localSheetId="13">#REF!</definedName>
    <definedName name="왼쪽_맨아래_">#REF!</definedName>
    <definedName name="요율" localSheetId="13">'[30]#REF'!$A$1:$F$25</definedName>
    <definedName name="요율">'[41]#REF'!$A$1:$F$25</definedName>
    <definedName name="요율인쇄" localSheetId="13">#REF!</definedName>
    <definedName name="요율인쇄">#REF!</definedName>
    <definedName name="요일" localSheetId="13">#REF!</definedName>
    <definedName name="요일">#REF!</definedName>
    <definedName name="曜日" localSheetId="13">#REF!</definedName>
    <definedName name="曜日">#REF!</definedName>
    <definedName name="요일_옵션" localSheetId="13">MATCH(운영_기획료!DayToStart,운영_기획료!weekdays_reversed,0)-2</definedName>
    <definedName name="요일_옵션">MATCH(DayToStart,weekdays_reversed,0)-2</definedName>
    <definedName name="요철개수" localSheetId="13">#REF!</definedName>
    <definedName name="요철개수">#REF!</definedName>
    <definedName name="요철체적" localSheetId="13">#REF!</definedName>
    <definedName name="요철체적">#REF!</definedName>
    <definedName name="용도차" localSheetId="15" hidden="1">{#N/A,#N/A,FALSE,"단축1";#N/A,#N/A,FALSE,"단축2";#N/A,#N/A,FALSE,"단축3";#N/A,#N/A,FALSE,"장축";#N/A,#N/A,FALSE,"4WD"}</definedName>
    <definedName name="용도차" localSheetId="18" hidden="1">{#N/A,#N/A,FALSE,"단축1";#N/A,#N/A,FALSE,"단축2";#N/A,#N/A,FALSE,"단축3";#N/A,#N/A,FALSE,"장축";#N/A,#N/A,FALSE,"4WD"}</definedName>
    <definedName name="용도차" localSheetId="19" hidden="1">{#N/A,#N/A,FALSE,"단축1";#N/A,#N/A,FALSE,"단축2";#N/A,#N/A,FALSE,"단축3";#N/A,#N/A,FALSE,"장축";#N/A,#N/A,FALSE,"4WD"}</definedName>
    <definedName name="용도차" localSheetId="20" hidden="1">{#N/A,#N/A,FALSE,"단축1";#N/A,#N/A,FALSE,"단축2";#N/A,#N/A,FALSE,"단축3";#N/A,#N/A,FALSE,"장축";#N/A,#N/A,FALSE,"4WD"}</definedName>
    <definedName name="용도차" localSheetId="21" hidden="1">{#N/A,#N/A,FALSE,"단축1";#N/A,#N/A,FALSE,"단축2";#N/A,#N/A,FALSE,"단축3";#N/A,#N/A,FALSE,"장축";#N/A,#N/A,FALSE,"4WD"}</definedName>
    <definedName name="용도차" localSheetId="22" hidden="1">{#N/A,#N/A,FALSE,"단축1";#N/A,#N/A,FALSE,"단축2";#N/A,#N/A,FALSE,"단축3";#N/A,#N/A,FALSE,"장축";#N/A,#N/A,FALSE,"4WD"}</definedName>
    <definedName name="용도차" localSheetId="23" hidden="1">{#N/A,#N/A,FALSE,"단축1";#N/A,#N/A,FALSE,"단축2";#N/A,#N/A,FALSE,"단축3";#N/A,#N/A,FALSE,"장축";#N/A,#N/A,FALSE,"4WD"}</definedName>
    <definedName name="용도차" localSheetId="24" hidden="1">{#N/A,#N/A,FALSE,"단축1";#N/A,#N/A,FALSE,"단축2";#N/A,#N/A,FALSE,"단축3";#N/A,#N/A,FALSE,"장축";#N/A,#N/A,FALSE,"4WD"}</definedName>
    <definedName name="용도차" localSheetId="13" hidden="1">{#N/A,#N/A,FALSE,"단축1";#N/A,#N/A,FALSE,"단축2";#N/A,#N/A,FALSE,"단축3";#N/A,#N/A,FALSE,"장축";#N/A,#N/A,FALSE,"4WD"}</definedName>
    <definedName name="용도차" localSheetId="17" hidden="1">{#N/A,#N/A,FALSE,"단축1";#N/A,#N/A,FALSE,"단축2";#N/A,#N/A,FALSE,"단축3";#N/A,#N/A,FALSE,"장축";#N/A,#N/A,FALSE,"4WD"}</definedName>
    <definedName name="용도차" localSheetId="16" hidden="1">{#N/A,#N/A,FALSE,"단축1";#N/A,#N/A,FALSE,"단축2";#N/A,#N/A,FALSE,"단축3";#N/A,#N/A,FALSE,"장축";#N/A,#N/A,FALSE,"4WD"}</definedName>
    <definedName name="용도차" hidden="1">{#N/A,#N/A,FALSE,"단축1";#N/A,#N/A,FALSE,"단축2";#N/A,#N/A,FALSE,"단축3";#N/A,#N/A,FALSE,"장축";#N/A,#N/A,FALSE,"4WD"}</definedName>
    <definedName name="용역" localSheetId="13">#REF!</definedName>
    <definedName name="용역">#REF!</definedName>
    <definedName name="용용" localSheetId="15" hidden="1">{#N/A,#N/A,FALSE,"포장2"}</definedName>
    <definedName name="용용" localSheetId="11" hidden="1">{#N/A,#N/A,FALSE,"포장2"}</definedName>
    <definedName name="용용" localSheetId="14" hidden="1">{#N/A,#N/A,FALSE,"포장2"}</definedName>
    <definedName name="용용" localSheetId="18" hidden="1">{#N/A,#N/A,FALSE,"포장2"}</definedName>
    <definedName name="용용" localSheetId="19" hidden="1">{#N/A,#N/A,FALSE,"포장2"}</definedName>
    <definedName name="용용" localSheetId="20" hidden="1">{#N/A,#N/A,FALSE,"포장2"}</definedName>
    <definedName name="용용" localSheetId="21" hidden="1">{#N/A,#N/A,FALSE,"포장2"}</definedName>
    <definedName name="용용" localSheetId="22" hidden="1">{#N/A,#N/A,FALSE,"포장2"}</definedName>
    <definedName name="용용" localSheetId="23" hidden="1">{#N/A,#N/A,FALSE,"포장2"}</definedName>
    <definedName name="용용" localSheetId="24" hidden="1">{#N/A,#N/A,FALSE,"포장2"}</definedName>
    <definedName name="용용" localSheetId="13" hidden="1">{#N/A,#N/A,FALSE,"포장2"}</definedName>
    <definedName name="용용" localSheetId="17" hidden="1">{#N/A,#N/A,FALSE,"포장2"}</definedName>
    <definedName name="용용" localSheetId="16" hidden="1">{#N/A,#N/A,FALSE,"포장2"}</definedName>
    <definedName name="용용" hidden="1">{#N/A,#N/A,FALSE,"포장2"}</definedName>
    <definedName name="용접공" localSheetId="13">#REF!</definedName>
    <definedName name="용접공">#REF!</definedName>
    <definedName name="우">#N/A</definedName>
    <definedName name="우___물___공" localSheetId="13">[172]노임단가!#REF!</definedName>
    <definedName name="우___물___공">[173]노임단가!#REF!</definedName>
    <definedName name="우겔겔" localSheetId="13">#REF!</definedName>
    <definedName name="우겔겔">#REF!</definedName>
    <definedName name="우리">#N/A</definedName>
    <definedName name="운반" localSheetId="15" hidden="1">{#N/A,#N/A,FALSE,"명세표"}</definedName>
    <definedName name="운반" localSheetId="11" hidden="1">{#N/A,#N/A,FALSE,"명세표"}</definedName>
    <definedName name="운반" localSheetId="14" hidden="1">{#N/A,#N/A,FALSE,"명세표"}</definedName>
    <definedName name="운반" localSheetId="18" hidden="1">{#N/A,#N/A,FALSE,"명세표"}</definedName>
    <definedName name="운반" localSheetId="19" hidden="1">{#N/A,#N/A,FALSE,"명세표"}</definedName>
    <definedName name="운반" localSheetId="20" hidden="1">{#N/A,#N/A,FALSE,"명세표"}</definedName>
    <definedName name="운반" localSheetId="21" hidden="1">{#N/A,#N/A,FALSE,"명세표"}</definedName>
    <definedName name="운반" localSheetId="22" hidden="1">{#N/A,#N/A,FALSE,"명세표"}</definedName>
    <definedName name="운반" localSheetId="23" hidden="1">{#N/A,#N/A,FALSE,"명세표"}</definedName>
    <definedName name="운반" localSheetId="24" hidden="1">{#N/A,#N/A,FALSE,"명세표"}</definedName>
    <definedName name="운반" localSheetId="13" hidden="1">{#N/A,#N/A,FALSE,"명세표"}</definedName>
    <definedName name="운반" localSheetId="17" hidden="1">{#N/A,#N/A,FALSE,"명세표"}</definedName>
    <definedName name="운반" localSheetId="16" hidden="1">{#N/A,#N/A,FALSE,"명세표"}</definedName>
    <definedName name="운반" hidden="1">{#N/A,#N/A,FALSE,"명세표"}</definedName>
    <definedName name="운반비경비10" localSheetId="13">#REF!</definedName>
    <definedName name="운반비경비10">#REF!</definedName>
    <definedName name="운반비경비15" localSheetId="13">#REF!</definedName>
    <definedName name="운반비경비15">#REF!</definedName>
    <definedName name="운반비경비20" localSheetId="13">#REF!</definedName>
    <definedName name="운반비경비20">#REF!</definedName>
    <definedName name="운반비경비25">#REF!</definedName>
    <definedName name="운반비경비30">#REF!</definedName>
    <definedName name="운반비경비35">#REF!</definedName>
    <definedName name="운반비경비40">#REF!</definedName>
    <definedName name="운반비경비45">#REF!</definedName>
    <definedName name="운반비경비5">#REF!</definedName>
    <definedName name="운반비경비50">#REF!</definedName>
    <definedName name="운반비노무비10">#REF!</definedName>
    <definedName name="운반비노무비15">#REF!</definedName>
    <definedName name="운반비노무비20">#REF!</definedName>
    <definedName name="운반비노무비25">#REF!</definedName>
    <definedName name="운반비노무비30">#REF!</definedName>
    <definedName name="운반비노무비35">#REF!</definedName>
    <definedName name="운반비노무비40">#REF!</definedName>
    <definedName name="운반비노무비45">#REF!</definedName>
    <definedName name="운반비노무비5">#REF!</definedName>
    <definedName name="운반비노무비50">#REF!</definedName>
    <definedName name="운반비재료비10">#REF!</definedName>
    <definedName name="운반비재료비15">#REF!</definedName>
    <definedName name="운반비재료비20">#REF!</definedName>
    <definedName name="운반비재료비25">#REF!</definedName>
    <definedName name="운반비재료비30">#REF!</definedName>
    <definedName name="운반비재료비35">#REF!</definedName>
    <definedName name="운반비재료비40">#REF!</definedName>
    <definedName name="운반비재료비45">#REF!</definedName>
    <definedName name="운반비재료비5">#REF!</definedName>
    <definedName name="운반비재료비50">#REF!</definedName>
    <definedName name="운반산출">#REF!</definedName>
    <definedName name="운영">#REF!</definedName>
    <definedName name="운영비증가율">#REF!</definedName>
    <definedName name="운영중빙" localSheetId="13">'[112]N賃率-職'!#REF!</definedName>
    <definedName name="운영중빙">'[16]N賃率-職'!#REF!</definedName>
    <definedName name="울" localSheetId="13">[195]내역서2안!#REF!</definedName>
    <definedName name="울">[248]내역서2안!#REF!</definedName>
    <definedName name="웅" localSheetId="13">#REF!</definedName>
    <definedName name="웅">#REF!</definedName>
    <definedName name="원가" localSheetId="13">#REF!</definedName>
    <definedName name="원가">#REF!</definedName>
    <definedName name="원가1" localSheetId="13">#REF!</definedName>
    <definedName name="원가1">#REF!</definedName>
    <definedName name="원가계">#REF!</definedName>
    <definedName name="원가계간"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 localSheetId="13">#REF!</definedName>
    <definedName name="원가계산">#REF!</definedName>
    <definedName name="원가계산1" localSheetId="13">#REF!</definedName>
    <definedName name="원가계산1">#REF!</definedName>
    <definedName name="원가계산19"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창">#N/A</definedName>
    <definedName name="원가공사" localSheetId="13">#REF!</definedName>
    <definedName name="원가공사">#REF!</definedName>
    <definedName name="원가교정" localSheetId="15" hidden="1">{#N/A,#N/A,FALSE,"전열산출서"}</definedName>
    <definedName name="원가교정" localSheetId="11" hidden="1">{#N/A,#N/A,FALSE,"전열산출서"}</definedName>
    <definedName name="원가교정" localSheetId="14" hidden="1">{#N/A,#N/A,FALSE,"전열산출서"}</definedName>
    <definedName name="원가교정" localSheetId="18" hidden="1">{#N/A,#N/A,FALSE,"전열산출서"}</definedName>
    <definedName name="원가교정" localSheetId="19" hidden="1">{#N/A,#N/A,FALSE,"전열산출서"}</definedName>
    <definedName name="원가교정" localSheetId="20" hidden="1">{#N/A,#N/A,FALSE,"전열산출서"}</definedName>
    <definedName name="원가교정" localSheetId="21" hidden="1">{#N/A,#N/A,FALSE,"전열산출서"}</definedName>
    <definedName name="원가교정" localSheetId="22" hidden="1">{#N/A,#N/A,FALSE,"전열산출서"}</definedName>
    <definedName name="원가교정" localSheetId="23" hidden="1">{#N/A,#N/A,FALSE,"전열산출서"}</definedName>
    <definedName name="원가교정" localSheetId="24" hidden="1">{#N/A,#N/A,FALSE,"전열산출서"}</definedName>
    <definedName name="원가교정" localSheetId="13" hidden="1">{#N/A,#N/A,FALSE,"전열산출서"}</definedName>
    <definedName name="원가교정" localSheetId="17" hidden="1">{#N/A,#N/A,FALSE,"전열산출서"}</definedName>
    <definedName name="원가교정" localSheetId="16" hidden="1">{#N/A,#N/A,FALSE,"전열산출서"}</definedName>
    <definedName name="원가교정" hidden="1">{#N/A,#N/A,FALSE,"전열산출서"}</definedName>
    <definedName name="원가내역" localSheetId="15" hidden="1">#REF!</definedName>
    <definedName name="원가내역" localSheetId="14" hidden="1">#REF!</definedName>
    <definedName name="원가내역" localSheetId="18" hidden="1">#REF!</definedName>
    <definedName name="원가내역" localSheetId="19" hidden="1">#REF!</definedName>
    <definedName name="원가내역" localSheetId="20" hidden="1">#REF!</definedName>
    <definedName name="원가내역" localSheetId="21" hidden="1">#REF!</definedName>
    <definedName name="원가내역" localSheetId="22" hidden="1">#REF!</definedName>
    <definedName name="원가내역" localSheetId="23" hidden="1">#REF!</definedName>
    <definedName name="원가내역" localSheetId="24" hidden="1">#REF!</definedName>
    <definedName name="원가내역" localSheetId="13" hidden="1">#REF!</definedName>
    <definedName name="원가내역" localSheetId="17" hidden="1">#REF!</definedName>
    <definedName name="원가내역" localSheetId="16" hidden="1">#REF!</definedName>
    <definedName name="원가내역" hidden="1">#REF!</definedName>
    <definedName name="원가수정" localSheetId="15" hidden="1">{#N/A,#N/A,FALSE,"전열산출서"}</definedName>
    <definedName name="원가수정" localSheetId="11" hidden="1">{#N/A,#N/A,FALSE,"전열산출서"}</definedName>
    <definedName name="원가수정" localSheetId="14" hidden="1">{#N/A,#N/A,FALSE,"전열산출서"}</definedName>
    <definedName name="원가수정" localSheetId="18" hidden="1">{#N/A,#N/A,FALSE,"전열산출서"}</definedName>
    <definedName name="원가수정" localSheetId="19" hidden="1">{#N/A,#N/A,FALSE,"전열산출서"}</definedName>
    <definedName name="원가수정" localSheetId="20" hidden="1">{#N/A,#N/A,FALSE,"전열산출서"}</definedName>
    <definedName name="원가수정" localSheetId="21" hidden="1">{#N/A,#N/A,FALSE,"전열산출서"}</definedName>
    <definedName name="원가수정" localSheetId="22" hidden="1">{#N/A,#N/A,FALSE,"전열산출서"}</definedName>
    <definedName name="원가수정" localSheetId="23" hidden="1">{#N/A,#N/A,FALSE,"전열산출서"}</definedName>
    <definedName name="원가수정" localSheetId="24" hidden="1">{#N/A,#N/A,FALSE,"전열산출서"}</definedName>
    <definedName name="원가수정" localSheetId="13" hidden="1">{#N/A,#N/A,FALSE,"전열산출서"}</definedName>
    <definedName name="원가수정" localSheetId="17" hidden="1">{#N/A,#N/A,FALSE,"전열산출서"}</definedName>
    <definedName name="원가수정" localSheetId="16" hidden="1">{#N/A,#N/A,FALSE,"전열산출서"}</definedName>
    <definedName name="원가수정" hidden="1">{#N/A,#N/A,FALSE,"전열산출서"}</definedName>
    <definedName name="원가조사" localSheetId="13">#REF!</definedName>
    <definedName name="원가조사">#REF!</definedName>
    <definedName name="원각"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식" localSheetId="13">#REF!</definedName>
    <definedName name="원식">#REF!</definedName>
    <definedName name="원식2" localSheetId="13">#REF!</definedName>
    <definedName name="원식2">#REF!</definedName>
    <definedName name="월">[189]월간일정표!$E$2</definedName>
    <definedName name="월2" localSheetId="15" hidden="1">{#N/A,#N/A,FALSE,"전력간선"}</definedName>
    <definedName name="월2" localSheetId="18" hidden="1">{#N/A,#N/A,FALSE,"전력간선"}</definedName>
    <definedName name="월2" localSheetId="19" hidden="1">{#N/A,#N/A,FALSE,"전력간선"}</definedName>
    <definedName name="월2" localSheetId="20" hidden="1">{#N/A,#N/A,FALSE,"전력간선"}</definedName>
    <definedName name="월2" localSheetId="21" hidden="1">{#N/A,#N/A,FALSE,"전력간선"}</definedName>
    <definedName name="월2" localSheetId="22" hidden="1">{#N/A,#N/A,FALSE,"전력간선"}</definedName>
    <definedName name="월2" localSheetId="23" hidden="1">{#N/A,#N/A,FALSE,"전력간선"}</definedName>
    <definedName name="월2" localSheetId="24" hidden="1">{#N/A,#N/A,FALSE,"전력간선"}</definedName>
    <definedName name="월2" localSheetId="13" hidden="1">{#N/A,#N/A,FALSE,"전력간선"}</definedName>
    <definedName name="월2" localSheetId="17" hidden="1">{#N/A,#N/A,FALSE,"전력간선"}</definedName>
    <definedName name="월2" localSheetId="16" hidden="1">{#N/A,#N/A,FALSE,"전력간선"}</definedName>
    <definedName name="월2" hidden="1">{#N/A,#N/A,FALSE,"전력간선"}</definedName>
    <definedName name="월드건설" localSheetId="15" hidden="1">{#N/A,#N/A,FALSE,"이태원철근"}</definedName>
    <definedName name="월드건설" localSheetId="18" hidden="1">{#N/A,#N/A,FALSE,"이태원철근"}</definedName>
    <definedName name="월드건설" localSheetId="19" hidden="1">{#N/A,#N/A,FALSE,"이태원철근"}</definedName>
    <definedName name="월드건설" localSheetId="20" hidden="1">{#N/A,#N/A,FALSE,"이태원철근"}</definedName>
    <definedName name="월드건설" localSheetId="21" hidden="1">{#N/A,#N/A,FALSE,"이태원철근"}</definedName>
    <definedName name="월드건설" localSheetId="22" hidden="1">{#N/A,#N/A,FALSE,"이태원철근"}</definedName>
    <definedName name="월드건설" localSheetId="23" hidden="1">{#N/A,#N/A,FALSE,"이태원철근"}</definedName>
    <definedName name="월드건설" localSheetId="24" hidden="1">{#N/A,#N/A,FALSE,"이태원철근"}</definedName>
    <definedName name="월드건설" localSheetId="13" hidden="1">{#N/A,#N/A,FALSE,"이태원철근"}</definedName>
    <definedName name="월드건설" localSheetId="17" hidden="1">{#N/A,#N/A,FALSE,"이태원철근"}</definedName>
    <definedName name="월드건설" localSheetId="16" hidden="1">{#N/A,#N/A,FALSE,"이태원철근"}</definedName>
    <definedName name="월드건설" hidden="1">{#N/A,#N/A,FALSE,"이태원철근"}</definedName>
    <definedName name="월례" localSheetId="15" hidden="1">{#N/A,#N/A,FALSE,"97년 투자계획 세부내역 "}</definedName>
    <definedName name="월례" localSheetId="18" hidden="1">{#N/A,#N/A,FALSE,"97년 투자계획 세부내역 "}</definedName>
    <definedName name="월례" localSheetId="19" hidden="1">{#N/A,#N/A,FALSE,"97년 투자계획 세부내역 "}</definedName>
    <definedName name="월례" localSheetId="20" hidden="1">{#N/A,#N/A,FALSE,"97년 투자계획 세부내역 "}</definedName>
    <definedName name="월례" localSheetId="21" hidden="1">{#N/A,#N/A,FALSE,"97년 투자계획 세부내역 "}</definedName>
    <definedName name="월례" localSheetId="22" hidden="1">{#N/A,#N/A,FALSE,"97년 투자계획 세부내역 "}</definedName>
    <definedName name="월례" localSheetId="23" hidden="1">{#N/A,#N/A,FALSE,"97년 투자계획 세부내역 "}</definedName>
    <definedName name="월례" localSheetId="24" hidden="1">{#N/A,#N/A,FALSE,"97년 투자계획 세부내역 "}</definedName>
    <definedName name="월례" localSheetId="13" hidden="1">{#N/A,#N/A,FALSE,"97년 투자계획 세부내역 "}</definedName>
    <definedName name="월례" localSheetId="17" hidden="1">{#N/A,#N/A,FALSE,"97년 투자계획 세부내역 "}</definedName>
    <definedName name="월례" localSheetId="16" hidden="1">{#N/A,#N/A,FALSE,"97년 투자계획 세부내역 "}</definedName>
    <definedName name="월례" hidden="1">{#N/A,#N/A,FALSE,"97년 투자계획 세부내역 "}</definedName>
    <definedName name="月別_Daily_Data_tbl" localSheetId="13">#REF!</definedName>
    <definedName name="月別_Daily_Data_tbl">#REF!</definedName>
    <definedName name="월별손익" localSheetId="15" hidden="1">{#N/A,#N/A,FALSE,"P.C.B"}</definedName>
    <definedName name="월별손익" localSheetId="11" hidden="1">{#N/A,#N/A,FALSE,"P.C.B"}</definedName>
    <definedName name="월별손익" localSheetId="14" hidden="1">{#N/A,#N/A,FALSE,"P.C.B"}</definedName>
    <definedName name="월별손익" localSheetId="18" hidden="1">{#N/A,#N/A,FALSE,"P.C.B"}</definedName>
    <definedName name="월별손익" localSheetId="19" hidden="1">{#N/A,#N/A,FALSE,"P.C.B"}</definedName>
    <definedName name="월별손익" localSheetId="20" hidden="1">{#N/A,#N/A,FALSE,"P.C.B"}</definedName>
    <definedName name="월별손익" localSheetId="21" hidden="1">{#N/A,#N/A,FALSE,"P.C.B"}</definedName>
    <definedName name="월별손익" localSheetId="22" hidden="1">{#N/A,#N/A,FALSE,"P.C.B"}</definedName>
    <definedName name="월별손익" localSheetId="23" hidden="1">{#N/A,#N/A,FALSE,"P.C.B"}</definedName>
    <definedName name="월별손익" localSheetId="24" hidden="1">{#N/A,#N/A,FALSE,"P.C.B"}</definedName>
    <definedName name="월별손익" localSheetId="13" hidden="1">{#N/A,#N/A,FALSE,"P.C.B"}</definedName>
    <definedName name="월별손익" localSheetId="17" hidden="1">{#N/A,#N/A,FALSE,"P.C.B"}</definedName>
    <definedName name="월별손익" localSheetId="16" hidden="1">{#N/A,#N/A,FALSE,"P.C.B"}</definedName>
    <definedName name="월별손익" hidden="1">{#N/A,#N/A,FALSE,"P.C.B"}</definedName>
    <definedName name="월별손익2" localSheetId="15" hidden="1">{#N/A,#N/A,FALSE,"P.C.B"}</definedName>
    <definedName name="월별손익2" localSheetId="11" hidden="1">{#N/A,#N/A,FALSE,"P.C.B"}</definedName>
    <definedName name="월별손익2" localSheetId="14" hidden="1">{#N/A,#N/A,FALSE,"P.C.B"}</definedName>
    <definedName name="월별손익2" localSheetId="18" hidden="1">{#N/A,#N/A,FALSE,"P.C.B"}</definedName>
    <definedName name="월별손익2" localSheetId="19" hidden="1">{#N/A,#N/A,FALSE,"P.C.B"}</definedName>
    <definedName name="월별손익2" localSheetId="20" hidden="1">{#N/A,#N/A,FALSE,"P.C.B"}</definedName>
    <definedName name="월별손익2" localSheetId="21" hidden="1">{#N/A,#N/A,FALSE,"P.C.B"}</definedName>
    <definedName name="월별손익2" localSheetId="22" hidden="1">{#N/A,#N/A,FALSE,"P.C.B"}</definedName>
    <definedName name="월별손익2" localSheetId="23" hidden="1">{#N/A,#N/A,FALSE,"P.C.B"}</definedName>
    <definedName name="월별손익2" localSheetId="24" hidden="1">{#N/A,#N/A,FALSE,"P.C.B"}</definedName>
    <definedName name="월별손익2" localSheetId="13" hidden="1">{#N/A,#N/A,FALSE,"P.C.B"}</definedName>
    <definedName name="월별손익2" localSheetId="17" hidden="1">{#N/A,#N/A,FALSE,"P.C.B"}</definedName>
    <definedName name="월별손익2" localSheetId="16" hidden="1">{#N/A,#N/A,FALSE,"P.C.B"}</definedName>
    <definedName name="월별손익2" hidden="1">{#N/A,#N/A,FALSE,"P.C.B"}</definedName>
    <definedName name="월일" localSheetId="15" hidden="1">#REF!</definedName>
    <definedName name="월일" localSheetId="18" hidden="1">#REF!</definedName>
    <definedName name="월일" localSheetId="19" hidden="1">#REF!</definedName>
    <definedName name="월일" localSheetId="20" hidden="1">#REF!</definedName>
    <definedName name="월일" localSheetId="21" hidden="1">#REF!</definedName>
    <definedName name="월일" localSheetId="22" hidden="1">#REF!</definedName>
    <definedName name="월일" localSheetId="23" hidden="1">#REF!</definedName>
    <definedName name="월일" localSheetId="24" hidden="1">#REF!</definedName>
    <definedName name="월일" localSheetId="13" hidden="1">#REF!</definedName>
    <definedName name="월일" localSheetId="17" hidden="1">#REF!</definedName>
    <definedName name="월일" hidden="1">#REF!</definedName>
    <definedName name="위드원" localSheetId="15" hidden="1">[20]금융비용!#REF!</definedName>
    <definedName name="위드원" localSheetId="11" hidden="1">[20]금융비용!#REF!</definedName>
    <definedName name="위드원" localSheetId="18" hidden="1">[20]금융비용!#REF!</definedName>
    <definedName name="위드원" localSheetId="19" hidden="1">[20]금융비용!#REF!</definedName>
    <definedName name="위드원" localSheetId="20" hidden="1">[20]금융비용!#REF!</definedName>
    <definedName name="위드원" localSheetId="21" hidden="1">[20]금융비용!#REF!</definedName>
    <definedName name="위드원" localSheetId="22" hidden="1">[20]금융비용!#REF!</definedName>
    <definedName name="위드원" localSheetId="23" hidden="1">[20]금융비용!#REF!</definedName>
    <definedName name="위드원" localSheetId="24" hidden="1">[20]금융비용!#REF!</definedName>
    <definedName name="위드원" localSheetId="13" hidden="1">[20]금융비용!#REF!</definedName>
    <definedName name="위드원" hidden="1">[20]금융비용!#REF!</definedName>
    <definedName name="위스퍼그린">[61]!위스퍼그린</definedName>
    <definedName name="위스퍼그린2">#N/A</definedName>
    <definedName name="위치">#N/A</definedName>
    <definedName name="윙" localSheetId="15" hidden="1">{#N/A,#N/A,TRUE,"Y생산";#N/A,#N/A,TRUE,"Y판매";#N/A,#N/A,TRUE,"Y총물량";#N/A,#N/A,TRUE,"Y능력";#N/A,#N/A,TRUE,"YKD"}</definedName>
    <definedName name="윙" localSheetId="18" hidden="1">{#N/A,#N/A,TRUE,"Y생산";#N/A,#N/A,TRUE,"Y판매";#N/A,#N/A,TRUE,"Y총물량";#N/A,#N/A,TRUE,"Y능력";#N/A,#N/A,TRUE,"YKD"}</definedName>
    <definedName name="윙" localSheetId="19" hidden="1">{#N/A,#N/A,TRUE,"Y생산";#N/A,#N/A,TRUE,"Y판매";#N/A,#N/A,TRUE,"Y총물량";#N/A,#N/A,TRUE,"Y능력";#N/A,#N/A,TRUE,"YKD"}</definedName>
    <definedName name="윙" localSheetId="20" hidden="1">{#N/A,#N/A,TRUE,"Y생산";#N/A,#N/A,TRUE,"Y판매";#N/A,#N/A,TRUE,"Y총물량";#N/A,#N/A,TRUE,"Y능력";#N/A,#N/A,TRUE,"YKD"}</definedName>
    <definedName name="윙" localSheetId="21" hidden="1">{#N/A,#N/A,TRUE,"Y생산";#N/A,#N/A,TRUE,"Y판매";#N/A,#N/A,TRUE,"Y총물량";#N/A,#N/A,TRUE,"Y능력";#N/A,#N/A,TRUE,"YKD"}</definedName>
    <definedName name="윙" localSheetId="22" hidden="1">{#N/A,#N/A,TRUE,"Y생산";#N/A,#N/A,TRUE,"Y판매";#N/A,#N/A,TRUE,"Y총물량";#N/A,#N/A,TRUE,"Y능력";#N/A,#N/A,TRUE,"YKD"}</definedName>
    <definedName name="윙" localSheetId="23" hidden="1">{#N/A,#N/A,TRUE,"Y생산";#N/A,#N/A,TRUE,"Y판매";#N/A,#N/A,TRUE,"Y총물량";#N/A,#N/A,TRUE,"Y능력";#N/A,#N/A,TRUE,"YKD"}</definedName>
    <definedName name="윙" localSheetId="24" hidden="1">{#N/A,#N/A,TRUE,"Y생산";#N/A,#N/A,TRUE,"Y판매";#N/A,#N/A,TRUE,"Y총물량";#N/A,#N/A,TRUE,"Y능력";#N/A,#N/A,TRUE,"YKD"}</definedName>
    <definedName name="윙" localSheetId="13" hidden="1">{#N/A,#N/A,TRUE,"Y생산";#N/A,#N/A,TRUE,"Y판매";#N/A,#N/A,TRUE,"Y총물량";#N/A,#N/A,TRUE,"Y능력";#N/A,#N/A,TRUE,"YKD"}</definedName>
    <definedName name="윙" localSheetId="17" hidden="1">{#N/A,#N/A,TRUE,"Y생산";#N/A,#N/A,TRUE,"Y판매";#N/A,#N/A,TRUE,"Y총물량";#N/A,#N/A,TRUE,"Y능력";#N/A,#N/A,TRUE,"YKD"}</definedName>
    <definedName name="윙" localSheetId="16" hidden="1">{#N/A,#N/A,TRUE,"Y생산";#N/A,#N/A,TRUE,"Y판매";#N/A,#N/A,TRUE,"Y총물량";#N/A,#N/A,TRUE,"Y능력";#N/A,#N/A,TRUE,"YKD"}</definedName>
    <definedName name="윙" hidden="1">{#N/A,#N/A,TRUE,"Y생산";#N/A,#N/A,TRUE,"Y판매";#N/A,#N/A,TRUE,"Y총물량";#N/A,#N/A,TRUE,"Y능력";#N/A,#N/A,TRUE,"YKD"}</definedName>
    <definedName name="유" localSheetId="13">#REF!</definedName>
    <definedName name="유">#REF!</definedName>
    <definedName name="유니트" localSheetId="15" hidden="1">{#N/A,#N/A,FALSE,"3가";#N/A,#N/A,FALSE,"3나";#N/A,#N/A,FALSE,"3다"}</definedName>
    <definedName name="유니트" localSheetId="18" hidden="1">{#N/A,#N/A,FALSE,"3가";#N/A,#N/A,FALSE,"3나";#N/A,#N/A,FALSE,"3다"}</definedName>
    <definedName name="유니트" localSheetId="19" hidden="1">{#N/A,#N/A,FALSE,"3가";#N/A,#N/A,FALSE,"3나";#N/A,#N/A,FALSE,"3다"}</definedName>
    <definedName name="유니트" localSheetId="20" hidden="1">{#N/A,#N/A,FALSE,"3가";#N/A,#N/A,FALSE,"3나";#N/A,#N/A,FALSE,"3다"}</definedName>
    <definedName name="유니트" localSheetId="21" hidden="1">{#N/A,#N/A,FALSE,"3가";#N/A,#N/A,FALSE,"3나";#N/A,#N/A,FALSE,"3다"}</definedName>
    <definedName name="유니트" localSheetId="22" hidden="1">{#N/A,#N/A,FALSE,"3가";#N/A,#N/A,FALSE,"3나";#N/A,#N/A,FALSE,"3다"}</definedName>
    <definedName name="유니트" localSheetId="23" hidden="1">{#N/A,#N/A,FALSE,"3가";#N/A,#N/A,FALSE,"3나";#N/A,#N/A,FALSE,"3다"}</definedName>
    <definedName name="유니트" localSheetId="24" hidden="1">{#N/A,#N/A,FALSE,"3가";#N/A,#N/A,FALSE,"3나";#N/A,#N/A,FALSE,"3다"}</definedName>
    <definedName name="유니트" localSheetId="13" hidden="1">{#N/A,#N/A,FALSE,"3가";#N/A,#N/A,FALSE,"3나";#N/A,#N/A,FALSE,"3다"}</definedName>
    <definedName name="유니트" localSheetId="17" hidden="1">{#N/A,#N/A,FALSE,"3가";#N/A,#N/A,FALSE,"3나";#N/A,#N/A,FALSE,"3다"}</definedName>
    <definedName name="유니트" localSheetId="16" hidden="1">{#N/A,#N/A,FALSE,"3가";#N/A,#N/A,FALSE,"3나";#N/A,#N/A,FALSE,"3다"}</definedName>
    <definedName name="유니트" hidden="1">{#N/A,#N/A,FALSE,"3가";#N/A,#N/A,FALSE,"3나";#N/A,#N/A,FALSE,"3다"}</definedName>
    <definedName name="유동부채" localSheetId="13">#REF!</definedName>
    <definedName name="유동부채">#REF!</definedName>
    <definedName name="유동자산" localSheetId="13">#REF!</definedName>
    <definedName name="유동자산">#REF!</definedName>
    <definedName name="유럽" localSheetId="15" hidden="1">{#N/A,#N/A,FALSE,"단축1";#N/A,#N/A,FALSE,"단축2";#N/A,#N/A,FALSE,"단축3";#N/A,#N/A,FALSE,"장축";#N/A,#N/A,FALSE,"4WD"}</definedName>
    <definedName name="유럽" localSheetId="18" hidden="1">{#N/A,#N/A,FALSE,"단축1";#N/A,#N/A,FALSE,"단축2";#N/A,#N/A,FALSE,"단축3";#N/A,#N/A,FALSE,"장축";#N/A,#N/A,FALSE,"4WD"}</definedName>
    <definedName name="유럽" localSheetId="19" hidden="1">{#N/A,#N/A,FALSE,"단축1";#N/A,#N/A,FALSE,"단축2";#N/A,#N/A,FALSE,"단축3";#N/A,#N/A,FALSE,"장축";#N/A,#N/A,FALSE,"4WD"}</definedName>
    <definedName name="유럽" localSheetId="20" hidden="1">{#N/A,#N/A,FALSE,"단축1";#N/A,#N/A,FALSE,"단축2";#N/A,#N/A,FALSE,"단축3";#N/A,#N/A,FALSE,"장축";#N/A,#N/A,FALSE,"4WD"}</definedName>
    <definedName name="유럽" localSheetId="21" hidden="1">{#N/A,#N/A,FALSE,"단축1";#N/A,#N/A,FALSE,"단축2";#N/A,#N/A,FALSE,"단축3";#N/A,#N/A,FALSE,"장축";#N/A,#N/A,FALSE,"4WD"}</definedName>
    <definedName name="유럽" localSheetId="22" hidden="1">{#N/A,#N/A,FALSE,"단축1";#N/A,#N/A,FALSE,"단축2";#N/A,#N/A,FALSE,"단축3";#N/A,#N/A,FALSE,"장축";#N/A,#N/A,FALSE,"4WD"}</definedName>
    <definedName name="유럽" localSheetId="23" hidden="1">{#N/A,#N/A,FALSE,"단축1";#N/A,#N/A,FALSE,"단축2";#N/A,#N/A,FALSE,"단축3";#N/A,#N/A,FALSE,"장축";#N/A,#N/A,FALSE,"4WD"}</definedName>
    <definedName name="유럽" localSheetId="24" hidden="1">{#N/A,#N/A,FALSE,"단축1";#N/A,#N/A,FALSE,"단축2";#N/A,#N/A,FALSE,"단축3";#N/A,#N/A,FALSE,"장축";#N/A,#N/A,FALSE,"4WD"}</definedName>
    <definedName name="유럽" localSheetId="13" hidden="1">{#N/A,#N/A,FALSE,"단축1";#N/A,#N/A,FALSE,"단축2";#N/A,#N/A,FALSE,"단축3";#N/A,#N/A,FALSE,"장축";#N/A,#N/A,FALSE,"4WD"}</definedName>
    <definedName name="유럽" localSheetId="17" hidden="1">{#N/A,#N/A,FALSE,"단축1";#N/A,#N/A,FALSE,"단축2";#N/A,#N/A,FALSE,"단축3";#N/A,#N/A,FALSE,"장축";#N/A,#N/A,FALSE,"4WD"}</definedName>
    <definedName name="유럽" localSheetId="16" hidden="1">{#N/A,#N/A,FALSE,"단축1";#N/A,#N/A,FALSE,"단축2";#N/A,#N/A,FALSE,"단축3";#N/A,#N/A,FALSE,"장축";#N/A,#N/A,FALSE,"4WD"}</definedName>
    <definedName name="유럽" hidden="1">{#N/A,#N/A,FALSE,"단축1";#N/A,#N/A,FALSE,"단축2";#N/A,#N/A,FALSE,"단축3";#N/A,#N/A,FALSE,"장축";#N/A,#N/A,FALSE,"4WD"}</definedName>
    <definedName name="유료이미지" localSheetId="13">#REF!</definedName>
    <definedName name="유료이미지">#REF!</definedName>
    <definedName name="유료이미지_2" localSheetId="13">#REF!</definedName>
    <definedName name="유료이미지_2">#REF!</definedName>
    <definedName name="유리공" localSheetId="13">#REF!</definedName>
    <definedName name="유리공">#REF!</definedName>
    <definedName name="유사시기">#REF!</definedName>
    <definedName name="유오성">#REF!</definedName>
    <definedName name="유지기">#REF!</definedName>
    <definedName name="유지보수" localSheetId="15" hidden="1">{#N/A,#N/A,FALSE,"ALM-ASISC"}</definedName>
    <definedName name="유지보수" localSheetId="18" hidden="1">{#N/A,#N/A,FALSE,"ALM-ASISC"}</definedName>
    <definedName name="유지보수" localSheetId="19" hidden="1">{#N/A,#N/A,FALSE,"ALM-ASISC"}</definedName>
    <definedName name="유지보수" localSheetId="20" hidden="1">{#N/A,#N/A,FALSE,"ALM-ASISC"}</definedName>
    <definedName name="유지보수" localSheetId="21" hidden="1">{#N/A,#N/A,FALSE,"ALM-ASISC"}</definedName>
    <definedName name="유지보수" localSheetId="22" hidden="1">{#N/A,#N/A,FALSE,"ALM-ASISC"}</definedName>
    <definedName name="유지보수" localSheetId="23" hidden="1">{#N/A,#N/A,FALSE,"ALM-ASISC"}</definedName>
    <definedName name="유지보수" localSheetId="24" hidden="1">{#N/A,#N/A,FALSE,"ALM-ASISC"}</definedName>
    <definedName name="유지보수" localSheetId="13" hidden="1">{#N/A,#N/A,FALSE,"ALM-ASISC"}</definedName>
    <definedName name="유지보수" localSheetId="17" hidden="1">{#N/A,#N/A,FALSE,"ALM-ASISC"}</definedName>
    <definedName name="유지보수" localSheetId="16" hidden="1">{#N/A,#N/A,FALSE,"ALM-ASISC"}</definedName>
    <definedName name="유지보수" hidden="1">{#N/A,#N/A,FALSE,"ALM-ASISC"}</definedName>
    <definedName name="유충식" localSheetId="13">#REF!</definedName>
    <definedName name="유충식">#REF!</definedName>
    <definedName name="유퉁" localSheetId="13">#REF!</definedName>
    <definedName name="유퉁">#REF!</definedName>
    <definedName name="유튜브" localSheetId="13">[14]원본!#REF!</definedName>
    <definedName name="유튜브">[15]원본!#REF!</definedName>
    <definedName name="유튜브_디스커버리2" localSheetId="15" hidden="1">#REF!</definedName>
    <definedName name="유튜브_디스커버리2" localSheetId="18" hidden="1">#REF!</definedName>
    <definedName name="유튜브_디스커버리2" localSheetId="19" hidden="1">#REF!</definedName>
    <definedName name="유튜브_디스커버리2" localSheetId="20" hidden="1">#REF!</definedName>
    <definedName name="유튜브_디스커버리2" localSheetId="21" hidden="1">#REF!</definedName>
    <definedName name="유튜브_디스커버리2" localSheetId="22" hidden="1">#REF!</definedName>
    <definedName name="유튜브_디스커버리2" localSheetId="23" hidden="1">#REF!</definedName>
    <definedName name="유튜브_디스커버리2" localSheetId="24" hidden="1">#REF!</definedName>
    <definedName name="유튜브_디스커버리2" localSheetId="13" hidden="1">#REF!</definedName>
    <definedName name="유튜브_디스커버리2" localSheetId="17" hidden="1">#REF!</definedName>
    <definedName name="유튜브_디스커버리2" hidden="1">#REF!</definedName>
    <definedName name="유형자산">#REF!</definedName>
    <definedName name="유효" localSheetId="15" hidden="1">{#N/A,#N/A,FALSE,"단축1";#N/A,#N/A,FALSE,"단축2";#N/A,#N/A,FALSE,"단축3";#N/A,#N/A,FALSE,"장축";#N/A,#N/A,FALSE,"4WD"}</definedName>
    <definedName name="유효" localSheetId="18" hidden="1">{#N/A,#N/A,FALSE,"단축1";#N/A,#N/A,FALSE,"단축2";#N/A,#N/A,FALSE,"단축3";#N/A,#N/A,FALSE,"장축";#N/A,#N/A,FALSE,"4WD"}</definedName>
    <definedName name="유효" localSheetId="19" hidden="1">{#N/A,#N/A,FALSE,"단축1";#N/A,#N/A,FALSE,"단축2";#N/A,#N/A,FALSE,"단축3";#N/A,#N/A,FALSE,"장축";#N/A,#N/A,FALSE,"4WD"}</definedName>
    <definedName name="유효" localSheetId="20" hidden="1">{#N/A,#N/A,FALSE,"단축1";#N/A,#N/A,FALSE,"단축2";#N/A,#N/A,FALSE,"단축3";#N/A,#N/A,FALSE,"장축";#N/A,#N/A,FALSE,"4WD"}</definedName>
    <definedName name="유효" localSheetId="21" hidden="1">{#N/A,#N/A,FALSE,"단축1";#N/A,#N/A,FALSE,"단축2";#N/A,#N/A,FALSE,"단축3";#N/A,#N/A,FALSE,"장축";#N/A,#N/A,FALSE,"4WD"}</definedName>
    <definedName name="유효" localSheetId="22" hidden="1">{#N/A,#N/A,FALSE,"단축1";#N/A,#N/A,FALSE,"단축2";#N/A,#N/A,FALSE,"단축3";#N/A,#N/A,FALSE,"장축";#N/A,#N/A,FALSE,"4WD"}</definedName>
    <definedName name="유효" localSheetId="23" hidden="1">{#N/A,#N/A,FALSE,"단축1";#N/A,#N/A,FALSE,"단축2";#N/A,#N/A,FALSE,"단축3";#N/A,#N/A,FALSE,"장축";#N/A,#N/A,FALSE,"4WD"}</definedName>
    <definedName name="유효" localSheetId="24" hidden="1">{#N/A,#N/A,FALSE,"단축1";#N/A,#N/A,FALSE,"단축2";#N/A,#N/A,FALSE,"단축3";#N/A,#N/A,FALSE,"장축";#N/A,#N/A,FALSE,"4WD"}</definedName>
    <definedName name="유효" localSheetId="13" hidden="1">{#N/A,#N/A,FALSE,"단축1";#N/A,#N/A,FALSE,"단축2";#N/A,#N/A,FALSE,"단축3";#N/A,#N/A,FALSE,"장축";#N/A,#N/A,FALSE,"4WD"}</definedName>
    <definedName name="유효" localSheetId="17" hidden="1">{#N/A,#N/A,FALSE,"단축1";#N/A,#N/A,FALSE,"단축2";#N/A,#N/A,FALSE,"단축3";#N/A,#N/A,FALSE,"장축";#N/A,#N/A,FALSE,"4WD"}</definedName>
    <definedName name="유효" localSheetId="16" hidden="1">{#N/A,#N/A,FALSE,"단축1";#N/A,#N/A,FALSE,"단축2";#N/A,#N/A,FALSE,"단축3";#N/A,#N/A,FALSE,"장축";#N/A,#N/A,FALSE,"4WD"}</definedName>
    <definedName name="유효" hidden="1">{#N/A,#N/A,FALSE,"단축1";#N/A,#N/A,FALSE,"단축2";#N/A,#N/A,FALSE,"단축3";#N/A,#N/A,FALSE,"장축";#N/A,#N/A,FALSE,"4WD"}</definedName>
    <definedName name="육" localSheetId="13">#REF!</definedName>
    <definedName name="육">#REF!</definedName>
    <definedName name="율" localSheetId="13">#REF!</definedName>
    <definedName name="율">#REF!</definedName>
    <definedName name="을지로">#N/A</definedName>
    <definedName name="음" localSheetId="13">#REF!</definedName>
    <definedName name="음">#REF!</definedName>
    <definedName name="음성" localSheetId="13">#REF!</definedName>
    <definedName name="음성">#REF!</definedName>
    <definedName name="음악" localSheetId="13">#REF!</definedName>
    <definedName name="음악">#REF!</definedName>
    <definedName name="응모자수" localSheetId="17" hidden="1">#REF!</definedName>
    <definedName name="응모자수" hidden="1">#REF!</definedName>
    <definedName name="응용" localSheetId="15" hidden="1">{"'용역비'!$A$4:$C$8"}</definedName>
    <definedName name="응용" localSheetId="11" hidden="1">{"'용역비'!$A$4:$C$8"}</definedName>
    <definedName name="응용" localSheetId="14" hidden="1">{"'용역비'!$A$4:$C$8"}</definedName>
    <definedName name="응용" localSheetId="18" hidden="1">{"'용역비'!$A$4:$C$8"}</definedName>
    <definedName name="응용" localSheetId="19" hidden="1">{"'용역비'!$A$4:$C$8"}</definedName>
    <definedName name="응용" localSheetId="20" hidden="1">{"'용역비'!$A$4:$C$8"}</definedName>
    <definedName name="응용" localSheetId="21" hidden="1">{"'용역비'!$A$4:$C$8"}</definedName>
    <definedName name="응용" localSheetId="22" hidden="1">{"'용역비'!$A$4:$C$8"}</definedName>
    <definedName name="응용" localSheetId="23" hidden="1">{"'용역비'!$A$4:$C$8"}</definedName>
    <definedName name="응용" localSheetId="24" hidden="1">{"'용역비'!$A$4:$C$8"}</definedName>
    <definedName name="응용" localSheetId="13" hidden="1">{"'용역비'!$A$4:$C$8"}</definedName>
    <definedName name="응용" localSheetId="17" hidden="1">{"'용역비'!$A$4:$C$8"}</definedName>
    <definedName name="응용" localSheetId="16" hidden="1">{"'용역비'!$A$4:$C$8"}</definedName>
    <definedName name="응용" hidden="1">{"'용역비'!$A$4:$C$8"}</definedName>
    <definedName name="의" localSheetId="15" hidden="1">{#N/A,#N/A,FALSE,"운반시간"}</definedName>
    <definedName name="의" localSheetId="11" hidden="1">{#N/A,#N/A,FALSE,"운반시간"}</definedName>
    <definedName name="의" localSheetId="14" hidden="1">{#N/A,#N/A,FALSE,"운반시간"}</definedName>
    <definedName name="의" localSheetId="18" hidden="1">{#N/A,#N/A,FALSE,"운반시간"}</definedName>
    <definedName name="의" localSheetId="19" hidden="1">{#N/A,#N/A,FALSE,"운반시간"}</definedName>
    <definedName name="의" localSheetId="20" hidden="1">{#N/A,#N/A,FALSE,"운반시간"}</definedName>
    <definedName name="의" localSheetId="21" hidden="1">{#N/A,#N/A,FALSE,"운반시간"}</definedName>
    <definedName name="의" localSheetId="22" hidden="1">{#N/A,#N/A,FALSE,"운반시간"}</definedName>
    <definedName name="의" localSheetId="23" hidden="1">{#N/A,#N/A,FALSE,"운반시간"}</definedName>
    <definedName name="의" localSheetId="24" hidden="1">{#N/A,#N/A,FALSE,"운반시간"}</definedName>
    <definedName name="의" localSheetId="13" hidden="1">{#N/A,#N/A,FALSE,"운반시간"}</definedName>
    <definedName name="의" localSheetId="17" hidden="1">{#N/A,#N/A,FALSE,"운반시간"}</definedName>
    <definedName name="의" localSheetId="16" hidden="1">{#N/A,#N/A,FALSE,"운반시간"}</definedName>
    <definedName name="의" hidden="1">{#N/A,#N/A,FALSE,"운반시간"}</definedName>
    <definedName name="의류패션잡화" localSheetId="13">#REF!</definedName>
    <definedName name="의류패션잡화">#REF!</definedName>
    <definedName name="의장본관내역" localSheetId="13">#REF!</definedName>
    <definedName name="의장본관내역">#REF!</definedName>
    <definedName name="이" localSheetId="13">#REF!</definedName>
    <definedName name="이">#REF!</definedName>
    <definedName name="이거">#REF!</definedName>
    <definedName name="이공공이500대" localSheetId="13">'[249]500대광고주 현황'!$A$5:$C$116</definedName>
    <definedName name="이공공이500대">'[250]500대광고주 현황'!$A$5:$C$116</definedName>
    <definedName name="이공구" localSheetId="13">#REF!</definedName>
    <definedName name="이공구">#REF!</definedName>
    <definedName name="이공구가설비">#N/A</definedName>
    <definedName name="이공구간접노무비">#N/A</definedName>
    <definedName name="이공구공사원가">#N/A</definedName>
    <definedName name="이공구관급" localSheetId="13">#REF!</definedName>
    <definedName name="이공구관급">#REF!</definedName>
    <definedName name="이공구기타경비">#N/A</definedName>
    <definedName name="이공구부가가치세">#N/A</definedName>
    <definedName name="이공구산재보험료">#N/A</definedName>
    <definedName name="이공구안전관리비">#N/A</definedName>
    <definedName name="이공구이윤">#N/A</definedName>
    <definedName name="이공구일반관리비">#N/A</definedName>
    <definedName name="이근한" localSheetId="15" hidden="1">{#N/A,#N/A,FALSE,"단축1";#N/A,#N/A,FALSE,"단축2";#N/A,#N/A,FALSE,"단축3";#N/A,#N/A,FALSE,"장축";#N/A,#N/A,FALSE,"4WD"}</definedName>
    <definedName name="이근한" localSheetId="18" hidden="1">{#N/A,#N/A,FALSE,"단축1";#N/A,#N/A,FALSE,"단축2";#N/A,#N/A,FALSE,"단축3";#N/A,#N/A,FALSE,"장축";#N/A,#N/A,FALSE,"4WD"}</definedName>
    <definedName name="이근한" localSheetId="19" hidden="1">{#N/A,#N/A,FALSE,"단축1";#N/A,#N/A,FALSE,"단축2";#N/A,#N/A,FALSE,"단축3";#N/A,#N/A,FALSE,"장축";#N/A,#N/A,FALSE,"4WD"}</definedName>
    <definedName name="이근한" localSheetId="20" hidden="1">{#N/A,#N/A,FALSE,"단축1";#N/A,#N/A,FALSE,"단축2";#N/A,#N/A,FALSE,"단축3";#N/A,#N/A,FALSE,"장축";#N/A,#N/A,FALSE,"4WD"}</definedName>
    <definedName name="이근한" localSheetId="21" hidden="1">{#N/A,#N/A,FALSE,"단축1";#N/A,#N/A,FALSE,"단축2";#N/A,#N/A,FALSE,"단축3";#N/A,#N/A,FALSE,"장축";#N/A,#N/A,FALSE,"4WD"}</definedName>
    <definedName name="이근한" localSheetId="22" hidden="1">{#N/A,#N/A,FALSE,"단축1";#N/A,#N/A,FALSE,"단축2";#N/A,#N/A,FALSE,"단축3";#N/A,#N/A,FALSE,"장축";#N/A,#N/A,FALSE,"4WD"}</definedName>
    <definedName name="이근한" localSheetId="23" hidden="1">{#N/A,#N/A,FALSE,"단축1";#N/A,#N/A,FALSE,"단축2";#N/A,#N/A,FALSE,"단축3";#N/A,#N/A,FALSE,"장축";#N/A,#N/A,FALSE,"4WD"}</definedName>
    <definedName name="이근한" localSheetId="24" hidden="1">{#N/A,#N/A,FALSE,"단축1";#N/A,#N/A,FALSE,"단축2";#N/A,#N/A,FALSE,"단축3";#N/A,#N/A,FALSE,"장축";#N/A,#N/A,FALSE,"4WD"}</definedName>
    <definedName name="이근한" localSheetId="13" hidden="1">{#N/A,#N/A,FALSE,"단축1";#N/A,#N/A,FALSE,"단축2";#N/A,#N/A,FALSE,"단축3";#N/A,#N/A,FALSE,"장축";#N/A,#N/A,FALSE,"4WD"}</definedName>
    <definedName name="이근한" localSheetId="17" hidden="1">{#N/A,#N/A,FALSE,"단축1";#N/A,#N/A,FALSE,"단축2";#N/A,#N/A,FALSE,"단축3";#N/A,#N/A,FALSE,"장축";#N/A,#N/A,FALSE,"4WD"}</definedName>
    <definedName name="이근한" localSheetId="16" hidden="1">{#N/A,#N/A,FALSE,"단축1";#N/A,#N/A,FALSE,"단축2";#N/A,#N/A,FALSE,"단축3";#N/A,#N/A,FALSE,"장축";#N/A,#N/A,FALSE,"4WD"}</definedName>
    <definedName name="이근한" hidden="1">{#N/A,#N/A,FALSE,"단축1";#N/A,#N/A,FALSE,"단축2";#N/A,#N/A,FALSE,"단축3";#N/A,#N/A,FALSE,"장축";#N/A,#N/A,FALSE,"4WD"}</definedName>
    <definedName name="이레" localSheetId="13">'[30]#REF'!#REF!</definedName>
    <definedName name="이레">'[37]#REF'!#REF!</definedName>
    <definedName name="이름" localSheetId="13">#REF!</definedName>
    <definedName name="이름">#REF!</definedName>
    <definedName name="이름없음" localSheetId="13">#REF!</definedName>
    <definedName name="이름없음">#REF!</definedName>
    <definedName name="이름표" localSheetId="15" hidden="1">{#N/A,#N/A,FALSE,"단가표지"}</definedName>
    <definedName name="이름표" localSheetId="18" hidden="1">{#N/A,#N/A,FALSE,"단가표지"}</definedName>
    <definedName name="이름표" localSheetId="19" hidden="1">{#N/A,#N/A,FALSE,"단가표지"}</definedName>
    <definedName name="이름표" localSheetId="20" hidden="1">{#N/A,#N/A,FALSE,"단가표지"}</definedName>
    <definedName name="이름표" localSheetId="21" hidden="1">{#N/A,#N/A,FALSE,"단가표지"}</definedName>
    <definedName name="이름표" localSheetId="22" hidden="1">{#N/A,#N/A,FALSE,"단가표지"}</definedName>
    <definedName name="이름표" localSheetId="23" hidden="1">{#N/A,#N/A,FALSE,"단가표지"}</definedName>
    <definedName name="이름표" localSheetId="24" hidden="1">{#N/A,#N/A,FALSE,"단가표지"}</definedName>
    <definedName name="이름표" localSheetId="13" hidden="1">{#N/A,#N/A,FALSE,"단가표지"}</definedName>
    <definedName name="이름표" localSheetId="17" hidden="1">{#N/A,#N/A,FALSE,"단가표지"}</definedName>
    <definedName name="이름표" localSheetId="16" hidden="1">{#N/A,#N/A,FALSE,"단가표지"}</definedName>
    <definedName name="이름표" hidden="1">{#N/A,#N/A,FALSE,"단가표지"}</definedName>
    <definedName name="이릉" localSheetId="15" hidden="1">#REF!</definedName>
    <definedName name="이릉" localSheetId="11" hidden="1">#REF!</definedName>
    <definedName name="이릉" localSheetId="14" hidden="1">#REF!</definedName>
    <definedName name="이릉" localSheetId="18" hidden="1">#REF!</definedName>
    <definedName name="이릉" localSheetId="19" hidden="1">#REF!</definedName>
    <definedName name="이릉" localSheetId="20" hidden="1">#REF!</definedName>
    <definedName name="이릉" localSheetId="21" hidden="1">#REF!</definedName>
    <definedName name="이릉" localSheetId="22" hidden="1">#REF!</definedName>
    <definedName name="이릉" localSheetId="23" hidden="1">#REF!</definedName>
    <definedName name="이릉" localSheetId="24" hidden="1">#REF!</definedName>
    <definedName name="이릉" localSheetId="13" hidden="1">#REF!</definedName>
    <definedName name="이릉" localSheetId="17" hidden="1">#REF!</definedName>
    <definedName name="이릉" localSheetId="16" hidden="1">#REF!</definedName>
    <definedName name="이릉" hidden="1">#REF!</definedName>
    <definedName name="이미지">#REF!</definedName>
    <definedName name="이미지배너___전면배너___확장브랜딩배너_중_택일">#REF!</definedName>
    <definedName name="이상">#REF!</definedName>
    <definedName name="이상해" localSheetId="13">[112]I一般比!#REF!</definedName>
    <definedName name="이상해">[16]I一般比!#REF!</definedName>
    <definedName name="이설견적서" localSheetId="15" hidden="1">{#N/A,#N/A,FALSE,"ALM-ASISC"}</definedName>
    <definedName name="이설견적서" localSheetId="18" hidden="1">{#N/A,#N/A,FALSE,"ALM-ASISC"}</definedName>
    <definedName name="이설견적서" localSheetId="19" hidden="1">{#N/A,#N/A,FALSE,"ALM-ASISC"}</definedName>
    <definedName name="이설견적서" localSheetId="20" hidden="1">{#N/A,#N/A,FALSE,"ALM-ASISC"}</definedName>
    <definedName name="이설견적서" localSheetId="21" hidden="1">{#N/A,#N/A,FALSE,"ALM-ASISC"}</definedName>
    <definedName name="이설견적서" localSheetId="22" hidden="1">{#N/A,#N/A,FALSE,"ALM-ASISC"}</definedName>
    <definedName name="이설견적서" localSheetId="23" hidden="1">{#N/A,#N/A,FALSE,"ALM-ASISC"}</definedName>
    <definedName name="이설견적서" localSheetId="24" hidden="1">{#N/A,#N/A,FALSE,"ALM-ASISC"}</definedName>
    <definedName name="이설견적서" localSheetId="13" hidden="1">{#N/A,#N/A,FALSE,"ALM-ASISC"}</definedName>
    <definedName name="이설견적서" localSheetId="17" hidden="1">{#N/A,#N/A,FALSE,"ALM-ASISC"}</definedName>
    <definedName name="이설견적서" localSheetId="16" hidden="1">{#N/A,#N/A,FALSE,"ALM-ASISC"}</definedName>
    <definedName name="이설견적서" hidden="1">{#N/A,#N/A,FALSE,"ALM-ASISC"}</definedName>
    <definedName name="이세은">'[224]1차 내역서'!#REF!</definedName>
    <definedName name="이소영" localSheetId="15" hidden="1">#REF!</definedName>
    <definedName name="이소영" localSheetId="18" hidden="1">#REF!</definedName>
    <definedName name="이소영" localSheetId="19" hidden="1">#REF!</definedName>
    <definedName name="이소영" localSheetId="20" hidden="1">#REF!</definedName>
    <definedName name="이소영" localSheetId="21" hidden="1">#REF!</definedName>
    <definedName name="이소영" localSheetId="22" hidden="1">#REF!</definedName>
    <definedName name="이소영" localSheetId="23" hidden="1">#REF!</definedName>
    <definedName name="이소영" localSheetId="24" hidden="1">#REF!</definedName>
    <definedName name="이소영" localSheetId="13" hidden="1">#REF!</definedName>
    <definedName name="이소영" localSheetId="17" hidden="1">#REF!</definedName>
    <definedName name="이소영" hidden="1">#REF!</definedName>
    <definedName name="이소영1">#REF!</definedName>
    <definedName name="이연부채">#REF!</definedName>
    <definedName name="이연자산">#REF!</definedName>
    <definedName name="이용재" localSheetId="13">'[16]N賃率-職'!#REF!</definedName>
    <definedName name="이용재">'[17]N賃率-職'!#REF!</definedName>
    <definedName name="이윤" localSheetId="13">#REF!</definedName>
    <definedName name="이윤">#REF!</definedName>
    <definedName name="利潤" localSheetId="13">#REF!</definedName>
    <definedName name="利潤">#REF!</definedName>
    <definedName name="이종훈" hidden="1">[171]전기!$A$4:$A$163</definedName>
    <definedName name="이채널">#N/A</definedName>
    <definedName name="이천만원패키지_예시" localSheetId="13">#REF!</definedName>
    <definedName name="이천만원패키지_예시">#REF!</definedName>
    <definedName name="이천순복음"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히" localSheetId="13">#REF!</definedName>
    <definedName name="이히">#REF!</definedName>
    <definedName name="이ㅏㄴ러" localSheetId="13">#REF!</definedName>
    <definedName name="이ㅏㄴ러">#REF!</definedName>
    <definedName name="이ㅏㅓㄴ" localSheetId="13">'[30]#REF'!#REF!</definedName>
    <definedName name="이ㅏㅓㄴ">'[37]#REF'!#REF!</definedName>
    <definedName name="인" localSheetId="15" hidden="1">{#N/A,#N/A,FALSE,"골재소요량";#N/A,#N/A,FALSE,"골재소요량"}</definedName>
    <definedName name="인" localSheetId="11" hidden="1">{#N/A,#N/A,FALSE,"골재소요량";#N/A,#N/A,FALSE,"골재소요량"}</definedName>
    <definedName name="인" localSheetId="14" hidden="1">{#N/A,#N/A,FALSE,"골재소요량";#N/A,#N/A,FALSE,"골재소요량"}</definedName>
    <definedName name="인" localSheetId="18" hidden="1">{#N/A,#N/A,FALSE,"골재소요량";#N/A,#N/A,FALSE,"골재소요량"}</definedName>
    <definedName name="인" localSheetId="19" hidden="1">{#N/A,#N/A,FALSE,"골재소요량";#N/A,#N/A,FALSE,"골재소요량"}</definedName>
    <definedName name="인" localSheetId="20" hidden="1">{#N/A,#N/A,FALSE,"골재소요량";#N/A,#N/A,FALSE,"골재소요량"}</definedName>
    <definedName name="인" localSheetId="21" hidden="1">{#N/A,#N/A,FALSE,"골재소요량";#N/A,#N/A,FALSE,"골재소요량"}</definedName>
    <definedName name="인" localSheetId="22" hidden="1">{#N/A,#N/A,FALSE,"골재소요량";#N/A,#N/A,FALSE,"골재소요량"}</definedName>
    <definedName name="인" localSheetId="23" hidden="1">{#N/A,#N/A,FALSE,"골재소요량";#N/A,#N/A,FALSE,"골재소요량"}</definedName>
    <definedName name="인" localSheetId="24" hidden="1">{#N/A,#N/A,FALSE,"골재소요량";#N/A,#N/A,FALSE,"골재소요량"}</definedName>
    <definedName name="인" localSheetId="13" hidden="1">{#N/A,#N/A,FALSE,"골재소요량";#N/A,#N/A,FALSE,"골재소요량"}</definedName>
    <definedName name="인" localSheetId="17" hidden="1">{#N/A,#N/A,FALSE,"골재소요량";#N/A,#N/A,FALSE,"골재소요량"}</definedName>
    <definedName name="인" localSheetId="16" hidden="1">{#N/A,#N/A,FALSE,"골재소요량";#N/A,#N/A,FALSE,"골재소요량"}</definedName>
    <definedName name="인" hidden="1">{#N/A,#N/A,FALSE,"골재소요량";#N/A,#N/A,FALSE,"골재소요량"}</definedName>
    <definedName name="인2" localSheetId="15" hidden="1">{#N/A,#N/A,FALSE,"단가표지"}</definedName>
    <definedName name="인2" localSheetId="11" hidden="1">{#N/A,#N/A,FALSE,"단가표지"}</definedName>
    <definedName name="인2" localSheetId="14" hidden="1">{#N/A,#N/A,FALSE,"단가표지"}</definedName>
    <definedName name="인2" localSheetId="18" hidden="1">{#N/A,#N/A,FALSE,"단가표지"}</definedName>
    <definedName name="인2" localSheetId="19" hidden="1">{#N/A,#N/A,FALSE,"단가표지"}</definedName>
    <definedName name="인2" localSheetId="20" hidden="1">{#N/A,#N/A,FALSE,"단가표지"}</definedName>
    <definedName name="인2" localSheetId="21" hidden="1">{#N/A,#N/A,FALSE,"단가표지"}</definedName>
    <definedName name="인2" localSheetId="22" hidden="1">{#N/A,#N/A,FALSE,"단가표지"}</definedName>
    <definedName name="인2" localSheetId="23" hidden="1">{#N/A,#N/A,FALSE,"단가표지"}</definedName>
    <definedName name="인2" localSheetId="24" hidden="1">{#N/A,#N/A,FALSE,"단가표지"}</definedName>
    <definedName name="인2" localSheetId="13" hidden="1">{#N/A,#N/A,FALSE,"단가표지"}</definedName>
    <definedName name="인2" localSheetId="17" hidden="1">{#N/A,#N/A,FALSE,"단가표지"}</definedName>
    <definedName name="인2" localSheetId="16" hidden="1">{#N/A,#N/A,FALSE,"단가표지"}</definedName>
    <definedName name="인2" hidden="1">{#N/A,#N/A,FALSE,"단가표지"}</definedName>
    <definedName name="인건비" localSheetId="15" hidden="1">{#N/A,#N/A,FALSE,"단가표지"}</definedName>
    <definedName name="인건비" localSheetId="11" hidden="1">{#N/A,#N/A,FALSE,"단가표지"}</definedName>
    <definedName name="인건비" localSheetId="14" hidden="1">{#N/A,#N/A,FALSE,"단가표지"}</definedName>
    <definedName name="인건비" localSheetId="18" hidden="1">{#N/A,#N/A,FALSE,"단가표지"}</definedName>
    <definedName name="인건비" localSheetId="19" hidden="1">{#N/A,#N/A,FALSE,"단가표지"}</definedName>
    <definedName name="인건비" localSheetId="20" hidden="1">{#N/A,#N/A,FALSE,"단가표지"}</definedName>
    <definedName name="인건비" localSheetId="21" hidden="1">{#N/A,#N/A,FALSE,"단가표지"}</definedName>
    <definedName name="인건비" localSheetId="22" hidden="1">{#N/A,#N/A,FALSE,"단가표지"}</definedName>
    <definedName name="인건비" localSheetId="23" hidden="1">{#N/A,#N/A,FALSE,"단가표지"}</definedName>
    <definedName name="인건비" localSheetId="24" hidden="1">{#N/A,#N/A,FALSE,"단가표지"}</definedName>
    <definedName name="인건비" localSheetId="13" hidden="1">{#N/A,#N/A,FALSE,"단가표지"}</definedName>
    <definedName name="인건비" localSheetId="17" hidden="1">{#N/A,#N/A,FALSE,"단가표지"}</definedName>
    <definedName name="인건비" localSheetId="16" hidden="1">{#N/A,#N/A,FALSE,"단가표지"}</definedName>
    <definedName name="인건비" hidden="1">{#N/A,#N/A,FALSE,"단가표지"}</definedName>
    <definedName name="인계획" localSheetId="15" hidden="1">{#N/A,#N/A,TRUE,"Y생산";#N/A,#N/A,TRUE,"Y판매";#N/A,#N/A,TRUE,"Y총물량";#N/A,#N/A,TRUE,"Y능력";#N/A,#N/A,TRUE,"YKD"}</definedName>
    <definedName name="인계획" localSheetId="18" hidden="1">{#N/A,#N/A,TRUE,"Y생산";#N/A,#N/A,TRUE,"Y판매";#N/A,#N/A,TRUE,"Y총물량";#N/A,#N/A,TRUE,"Y능력";#N/A,#N/A,TRUE,"YKD"}</definedName>
    <definedName name="인계획" localSheetId="19" hidden="1">{#N/A,#N/A,TRUE,"Y생산";#N/A,#N/A,TRUE,"Y판매";#N/A,#N/A,TRUE,"Y총물량";#N/A,#N/A,TRUE,"Y능력";#N/A,#N/A,TRUE,"YKD"}</definedName>
    <definedName name="인계획" localSheetId="20" hidden="1">{#N/A,#N/A,TRUE,"Y생산";#N/A,#N/A,TRUE,"Y판매";#N/A,#N/A,TRUE,"Y총물량";#N/A,#N/A,TRUE,"Y능력";#N/A,#N/A,TRUE,"YKD"}</definedName>
    <definedName name="인계획" localSheetId="21" hidden="1">{#N/A,#N/A,TRUE,"Y생산";#N/A,#N/A,TRUE,"Y판매";#N/A,#N/A,TRUE,"Y총물량";#N/A,#N/A,TRUE,"Y능력";#N/A,#N/A,TRUE,"YKD"}</definedName>
    <definedName name="인계획" localSheetId="22" hidden="1">{#N/A,#N/A,TRUE,"Y생산";#N/A,#N/A,TRUE,"Y판매";#N/A,#N/A,TRUE,"Y총물량";#N/A,#N/A,TRUE,"Y능력";#N/A,#N/A,TRUE,"YKD"}</definedName>
    <definedName name="인계획" localSheetId="23" hidden="1">{#N/A,#N/A,TRUE,"Y생산";#N/A,#N/A,TRUE,"Y판매";#N/A,#N/A,TRUE,"Y총물량";#N/A,#N/A,TRUE,"Y능력";#N/A,#N/A,TRUE,"YKD"}</definedName>
    <definedName name="인계획" localSheetId="24" hidden="1">{#N/A,#N/A,TRUE,"Y생산";#N/A,#N/A,TRUE,"Y판매";#N/A,#N/A,TRUE,"Y총물량";#N/A,#N/A,TRUE,"Y능력";#N/A,#N/A,TRUE,"YKD"}</definedName>
    <definedName name="인계획" localSheetId="13" hidden="1">{#N/A,#N/A,TRUE,"Y생산";#N/A,#N/A,TRUE,"Y판매";#N/A,#N/A,TRUE,"Y총물량";#N/A,#N/A,TRUE,"Y능력";#N/A,#N/A,TRUE,"YKD"}</definedName>
    <definedName name="인계획" localSheetId="17" hidden="1">{#N/A,#N/A,TRUE,"Y생산";#N/A,#N/A,TRUE,"Y판매";#N/A,#N/A,TRUE,"Y총물량";#N/A,#N/A,TRUE,"Y능력";#N/A,#N/A,TRUE,"YKD"}</definedName>
    <definedName name="인계획" localSheetId="16" hidden="1">{#N/A,#N/A,TRUE,"Y생산";#N/A,#N/A,TRUE,"Y판매";#N/A,#N/A,TRUE,"Y총물량";#N/A,#N/A,TRUE,"Y능력";#N/A,#N/A,TRUE,"YKD"}</definedName>
    <definedName name="인계획" hidden="1">{#N/A,#N/A,TRUE,"Y생산";#N/A,#N/A,TRUE,"Y판매";#N/A,#N/A,TRUE,"Y총물량";#N/A,#N/A,TRUE,"Y능력";#N/A,#N/A,TRUE,"YKD"}</definedName>
    <definedName name="인공산출서" localSheetId="13">#REF!</definedName>
    <definedName name="인공산출서">#REF!</definedName>
    <definedName name="인력" localSheetId="15" hidden="1">{#N/A,#N/A,FALSE,"현장 NCR 분석";#N/A,#N/A,FALSE,"현장품질감사";#N/A,#N/A,FALSE,"현장품질감사"}</definedName>
    <definedName name="인력" localSheetId="11" hidden="1">{#N/A,#N/A,FALSE,"현장 NCR 분석";#N/A,#N/A,FALSE,"현장품질감사";#N/A,#N/A,FALSE,"현장품질감사"}</definedName>
    <definedName name="인력" localSheetId="14" hidden="1">{#N/A,#N/A,FALSE,"현장 NCR 분석";#N/A,#N/A,FALSE,"현장품질감사";#N/A,#N/A,FALSE,"현장품질감사"}</definedName>
    <definedName name="인력" localSheetId="18" hidden="1">{#N/A,#N/A,FALSE,"현장 NCR 분석";#N/A,#N/A,FALSE,"현장품질감사";#N/A,#N/A,FALSE,"현장품질감사"}</definedName>
    <definedName name="인력" localSheetId="19" hidden="1">{#N/A,#N/A,FALSE,"현장 NCR 분석";#N/A,#N/A,FALSE,"현장품질감사";#N/A,#N/A,FALSE,"현장품질감사"}</definedName>
    <definedName name="인력" localSheetId="20" hidden="1">{#N/A,#N/A,FALSE,"현장 NCR 분석";#N/A,#N/A,FALSE,"현장품질감사";#N/A,#N/A,FALSE,"현장품질감사"}</definedName>
    <definedName name="인력" localSheetId="21" hidden="1">{#N/A,#N/A,FALSE,"현장 NCR 분석";#N/A,#N/A,FALSE,"현장품질감사";#N/A,#N/A,FALSE,"현장품질감사"}</definedName>
    <definedName name="인력" localSheetId="22" hidden="1">{#N/A,#N/A,FALSE,"현장 NCR 분석";#N/A,#N/A,FALSE,"현장품질감사";#N/A,#N/A,FALSE,"현장품질감사"}</definedName>
    <definedName name="인력" localSheetId="23" hidden="1">{#N/A,#N/A,FALSE,"현장 NCR 분석";#N/A,#N/A,FALSE,"현장품질감사";#N/A,#N/A,FALSE,"현장품질감사"}</definedName>
    <definedName name="인력" localSheetId="24" hidden="1">{#N/A,#N/A,FALSE,"현장 NCR 분석";#N/A,#N/A,FALSE,"현장품질감사";#N/A,#N/A,FALSE,"현장품질감사"}</definedName>
    <definedName name="인력" localSheetId="13" hidden="1">{#N/A,#N/A,FALSE,"현장 NCR 분석";#N/A,#N/A,FALSE,"현장품질감사";#N/A,#N/A,FALSE,"현장품질감사"}</definedName>
    <definedName name="인력" localSheetId="17" hidden="1">{#N/A,#N/A,FALSE,"현장 NCR 분석";#N/A,#N/A,FALSE,"현장품질감사";#N/A,#N/A,FALSE,"현장품질감사"}</definedName>
    <definedName name="인력" localSheetId="16" hidden="1">{#N/A,#N/A,FALSE,"현장 NCR 분석";#N/A,#N/A,FALSE,"현장품질감사";#N/A,#N/A,FALSE,"현장품질감사"}</definedName>
    <definedName name="인력" hidden="1">{#N/A,#N/A,FALSE,"현장 NCR 분석";#N/A,#N/A,FALSE,"현장품질감사";#N/A,#N/A,FALSE,"현장품질감사"}</definedName>
    <definedName name="인력단가표" localSheetId="13">'[112]N賃率-職'!#REF!</definedName>
    <definedName name="인력단가표">'[16]N賃率-職'!#REF!</definedName>
    <definedName name="인력등급" localSheetId="13">#REF!</definedName>
    <definedName name="인력등급">#REF!</definedName>
    <definedName name="인모비" localSheetId="13">#REF!</definedName>
    <definedName name="인모비">#REF!</definedName>
    <definedName name="인모비2" localSheetId="13">#REF!</definedName>
    <definedName name="인모비2">#REF!</definedName>
    <definedName name="인벤">#REF!</definedName>
    <definedName name="인쇄영역">#REF!</definedName>
    <definedName name="인쇄영역2">#REF!</definedName>
    <definedName name="인원">#REF!</definedName>
    <definedName name="인원비">#REF!</definedName>
    <definedName name="인천" localSheetId="15" hidden="1">{#N/A,#N/A,FALSE,"P.C.B"}</definedName>
    <definedName name="인천" localSheetId="11" hidden="1">{#N/A,#N/A,FALSE,"P.C.B"}</definedName>
    <definedName name="인천" localSheetId="14" hidden="1">{#N/A,#N/A,FALSE,"P.C.B"}</definedName>
    <definedName name="인천" localSheetId="18" hidden="1">{#N/A,#N/A,FALSE,"P.C.B"}</definedName>
    <definedName name="인천" localSheetId="19" hidden="1">{#N/A,#N/A,FALSE,"P.C.B"}</definedName>
    <definedName name="인천" localSheetId="20" hidden="1">{#N/A,#N/A,FALSE,"P.C.B"}</definedName>
    <definedName name="인천" localSheetId="21" hidden="1">{#N/A,#N/A,FALSE,"P.C.B"}</definedName>
    <definedName name="인천" localSheetId="22" hidden="1">{#N/A,#N/A,FALSE,"P.C.B"}</definedName>
    <definedName name="인천" localSheetId="23" hidden="1">{#N/A,#N/A,FALSE,"P.C.B"}</definedName>
    <definedName name="인천" localSheetId="24" hidden="1">{#N/A,#N/A,FALSE,"P.C.B"}</definedName>
    <definedName name="인천" localSheetId="13" hidden="1">{#N/A,#N/A,FALSE,"P.C.B"}</definedName>
    <definedName name="인천" localSheetId="17" hidden="1">{#N/A,#N/A,FALSE,"P.C.B"}</definedName>
    <definedName name="인천" localSheetId="16" hidden="1">{#N/A,#N/A,FALSE,"P.C.B"}</definedName>
    <definedName name="인천" hidden="1">{#N/A,#N/A,FALSE,"P.C.B"}</definedName>
    <definedName name="인천지검"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터넷" localSheetId="13">#REF!</definedName>
    <definedName name="인터넷">#REF!</definedName>
    <definedName name="인터넷통신" localSheetId="13">#REF!</definedName>
    <definedName name="인터넷통신">#REF!</definedName>
    <definedName name="인터넷ㅠ" localSheetId="13">#REF!</definedName>
    <definedName name="인터넷ㅠ">#REF!</definedName>
    <definedName name="인테리어">#REF!</definedName>
    <definedName name="인트로" localSheetId="13">[251]전체단가표!$A$2:$F$135</definedName>
    <definedName name="인트로">[252]전체단가표!$A$2:$F$135</definedName>
    <definedName name="일" localSheetId="15" hidden="1">#REF!</definedName>
    <definedName name="일" localSheetId="11" hidden="1">#REF!</definedName>
    <definedName name="일" localSheetId="14" hidden="1">#REF!</definedName>
    <definedName name="일" localSheetId="18" hidden="1">#REF!</definedName>
    <definedName name="일" localSheetId="19" hidden="1">#REF!</definedName>
    <definedName name="일" localSheetId="20" hidden="1">#REF!</definedName>
    <definedName name="일" localSheetId="21" hidden="1">#REF!</definedName>
    <definedName name="일" localSheetId="22" hidden="1">#REF!</definedName>
    <definedName name="일" localSheetId="23" hidden="1">#REF!</definedName>
    <definedName name="일" localSheetId="24" hidden="1">#REF!</definedName>
    <definedName name="일" localSheetId="13" hidden="1">#REF!</definedName>
    <definedName name="일" localSheetId="17" hidden="1">#REF!</definedName>
    <definedName name="일" localSheetId="16" hidden="1">#REF!</definedName>
    <definedName name="일" hidden="1">#REF!</definedName>
    <definedName name="일.화장실및관리실">#N/A</definedName>
    <definedName name="일공구가설비">#N/A</definedName>
    <definedName name="일공구간접노무비">#N/A</definedName>
    <definedName name="일공구공사원가">#N/A</definedName>
    <definedName name="일공구관급" localSheetId="13">#REF!</definedName>
    <definedName name="일공구관급">#REF!</definedName>
    <definedName name="일공구기계경비">#N/A</definedName>
    <definedName name="일공구기타경비">#N/A</definedName>
    <definedName name="일공구도급공사비">#N/A</definedName>
    <definedName name="일공구부가가치세">#N/A</definedName>
    <definedName name="일공구산재보험료">#N/A</definedName>
    <definedName name="일공구안전관리비">#N/A</definedName>
    <definedName name="일공구이윤">#N/A</definedName>
    <definedName name="일공구일반관리비">#N/A</definedName>
    <definedName name="일공구직영비">#N/A</definedName>
    <definedName name="일공구직접노무비">#N/A</definedName>
    <definedName name="일공구직접재료비">#N/A</definedName>
    <definedName name="일공구품질관리비">#N/A</definedName>
    <definedName name="일반" localSheetId="13">#REF!</definedName>
    <definedName name="일반">#REF!</definedName>
    <definedName name="一般管理費" localSheetId="13">#REF!</definedName>
    <definedName name="一般管理費">#REF!</definedName>
    <definedName name="일위" localSheetId="13">#REF!</definedName>
    <definedName name="일위">#REF!</definedName>
    <definedName name="일위대가">#REF!</definedName>
    <definedName name="일위대가1">#REF!</definedName>
    <definedName name="일위호표">#REF!</definedName>
    <definedName name="일의01">#REF!</definedName>
    <definedName name="일이삼사">#REF!</definedName>
    <definedName name="일이ㅏㄹ" localSheetId="15" hidden="1">{#N/A,#N/A,FALSE,"단축1";#N/A,#N/A,FALSE,"단축2";#N/A,#N/A,FALSE,"단축3";#N/A,#N/A,FALSE,"장축";#N/A,#N/A,FALSE,"4WD"}</definedName>
    <definedName name="일이ㅏㄹ" localSheetId="18" hidden="1">{#N/A,#N/A,FALSE,"단축1";#N/A,#N/A,FALSE,"단축2";#N/A,#N/A,FALSE,"단축3";#N/A,#N/A,FALSE,"장축";#N/A,#N/A,FALSE,"4WD"}</definedName>
    <definedName name="일이ㅏㄹ" localSheetId="19" hidden="1">{#N/A,#N/A,FALSE,"단축1";#N/A,#N/A,FALSE,"단축2";#N/A,#N/A,FALSE,"단축3";#N/A,#N/A,FALSE,"장축";#N/A,#N/A,FALSE,"4WD"}</definedName>
    <definedName name="일이ㅏㄹ" localSheetId="20" hidden="1">{#N/A,#N/A,FALSE,"단축1";#N/A,#N/A,FALSE,"단축2";#N/A,#N/A,FALSE,"단축3";#N/A,#N/A,FALSE,"장축";#N/A,#N/A,FALSE,"4WD"}</definedName>
    <definedName name="일이ㅏㄹ" localSheetId="21" hidden="1">{#N/A,#N/A,FALSE,"단축1";#N/A,#N/A,FALSE,"단축2";#N/A,#N/A,FALSE,"단축3";#N/A,#N/A,FALSE,"장축";#N/A,#N/A,FALSE,"4WD"}</definedName>
    <definedName name="일이ㅏㄹ" localSheetId="22" hidden="1">{#N/A,#N/A,FALSE,"단축1";#N/A,#N/A,FALSE,"단축2";#N/A,#N/A,FALSE,"단축3";#N/A,#N/A,FALSE,"장축";#N/A,#N/A,FALSE,"4WD"}</definedName>
    <definedName name="일이ㅏㄹ" localSheetId="23" hidden="1">{#N/A,#N/A,FALSE,"단축1";#N/A,#N/A,FALSE,"단축2";#N/A,#N/A,FALSE,"단축3";#N/A,#N/A,FALSE,"장축";#N/A,#N/A,FALSE,"4WD"}</definedName>
    <definedName name="일이ㅏㄹ" localSheetId="24" hidden="1">{#N/A,#N/A,FALSE,"단축1";#N/A,#N/A,FALSE,"단축2";#N/A,#N/A,FALSE,"단축3";#N/A,#N/A,FALSE,"장축";#N/A,#N/A,FALSE,"4WD"}</definedName>
    <definedName name="일이ㅏㄹ" localSheetId="13" hidden="1">{#N/A,#N/A,FALSE,"단축1";#N/A,#N/A,FALSE,"단축2";#N/A,#N/A,FALSE,"단축3";#N/A,#N/A,FALSE,"장축";#N/A,#N/A,FALSE,"4WD"}</definedName>
    <definedName name="일이ㅏㄹ" localSheetId="17" hidden="1">{#N/A,#N/A,FALSE,"단축1";#N/A,#N/A,FALSE,"단축2";#N/A,#N/A,FALSE,"단축3";#N/A,#N/A,FALSE,"장축";#N/A,#N/A,FALSE,"4WD"}</definedName>
    <definedName name="일이ㅏㄹ" localSheetId="16" hidden="1">{#N/A,#N/A,FALSE,"단축1";#N/A,#N/A,FALSE,"단축2";#N/A,#N/A,FALSE,"단축3";#N/A,#N/A,FALSE,"장축";#N/A,#N/A,FALSE,"4WD"}</definedName>
    <definedName name="일이ㅏㄹ" hidden="1">{#N/A,#N/A,FALSE,"단축1";#N/A,#N/A,FALSE,"단축2";#N/A,#N/A,FALSE,"단축3";#N/A,#N/A,FALSE,"장축";#N/A,#N/A,FALSE,"4WD"}</definedName>
    <definedName name="일자" localSheetId="13">#REF!</definedName>
    <definedName name="일자">#REF!</definedName>
    <definedName name="일정" localSheetId="13">#REF!</definedName>
    <definedName name="일정">#REF!</definedName>
    <definedName name="일집" localSheetId="15" hidden="1">#REF!</definedName>
    <definedName name="일집" localSheetId="11" hidden="1">#REF!</definedName>
    <definedName name="일집" localSheetId="14" hidden="1">#REF!</definedName>
    <definedName name="일집" localSheetId="24" hidden="1">#REF!</definedName>
    <definedName name="일집" localSheetId="17" hidden="1">#REF!</definedName>
    <definedName name="일집" localSheetId="16" hidden="1">#REF!</definedName>
    <definedName name="일집" hidden="1">#REF!</definedName>
    <definedName name="임">#REF!</definedName>
    <definedName name="임ㄴ" localSheetId="15" hidden="1">{"'공사부문'!$A$6:$A$32"}</definedName>
    <definedName name="임ㄴ" localSheetId="11" hidden="1">{"'공사부문'!$A$6:$A$32"}</definedName>
    <definedName name="임ㄴ" localSheetId="14" hidden="1">{"'공사부문'!$A$6:$A$32"}</definedName>
    <definedName name="임ㄴ" localSheetId="18" hidden="1">{"'공사부문'!$A$6:$A$32"}</definedName>
    <definedName name="임ㄴ" localSheetId="19" hidden="1">{"'공사부문'!$A$6:$A$32"}</definedName>
    <definedName name="임ㄴ" localSheetId="20" hidden="1">{"'공사부문'!$A$6:$A$32"}</definedName>
    <definedName name="임ㄴ" localSheetId="21" hidden="1">{"'공사부문'!$A$6:$A$32"}</definedName>
    <definedName name="임ㄴ" localSheetId="22" hidden="1">{"'공사부문'!$A$6:$A$32"}</definedName>
    <definedName name="임ㄴ" localSheetId="23" hidden="1">{"'공사부문'!$A$6:$A$32"}</definedName>
    <definedName name="임ㄴ" localSheetId="24" hidden="1">{"'공사부문'!$A$6:$A$32"}</definedName>
    <definedName name="임ㄴ" localSheetId="13" hidden="1">{"'공사부문'!$A$6:$A$32"}</definedName>
    <definedName name="임ㄴ" localSheetId="17" hidden="1">{"'공사부문'!$A$6:$A$32"}</definedName>
    <definedName name="임ㄴ" localSheetId="16" hidden="1">{"'공사부문'!$A$6:$A$32"}</definedName>
    <definedName name="임ㄴ" hidden="1">{"'공사부문'!$A$6:$A$32"}</definedName>
    <definedName name="임문택" localSheetId="15" hidden="1">{#N/A,#N/A,FALSE,"97년 투자계획 세부내역 "}</definedName>
    <definedName name="임문택" localSheetId="18" hidden="1">{#N/A,#N/A,FALSE,"97년 투자계획 세부내역 "}</definedName>
    <definedName name="임문택" localSheetId="19" hidden="1">{#N/A,#N/A,FALSE,"97년 투자계획 세부내역 "}</definedName>
    <definedName name="임문택" localSheetId="20" hidden="1">{#N/A,#N/A,FALSE,"97년 투자계획 세부내역 "}</definedName>
    <definedName name="임문택" localSheetId="21" hidden="1">{#N/A,#N/A,FALSE,"97년 투자계획 세부내역 "}</definedName>
    <definedName name="임문택" localSheetId="22" hidden="1">{#N/A,#N/A,FALSE,"97년 투자계획 세부내역 "}</definedName>
    <definedName name="임문택" localSheetId="23" hidden="1">{#N/A,#N/A,FALSE,"97년 투자계획 세부내역 "}</definedName>
    <definedName name="임문택" localSheetId="24" hidden="1">{#N/A,#N/A,FALSE,"97년 투자계획 세부내역 "}</definedName>
    <definedName name="임문택" localSheetId="13" hidden="1">{#N/A,#N/A,FALSE,"97년 투자계획 세부내역 "}</definedName>
    <definedName name="임문택" localSheetId="17" hidden="1">{#N/A,#N/A,FALSE,"97년 투자계획 세부내역 "}</definedName>
    <definedName name="임문택" localSheetId="16" hidden="1">{#N/A,#N/A,FALSE,"97년 투자계획 세부내역 "}</definedName>
    <definedName name="임문택" hidden="1">{#N/A,#N/A,FALSE,"97년 투자계획 세부내역 "}</definedName>
    <definedName name="임시" localSheetId="15" hidden="1">#REF!</definedName>
    <definedName name="임시" localSheetId="18" hidden="1">#REF!</definedName>
    <definedName name="임시" localSheetId="19" hidden="1">#REF!</definedName>
    <definedName name="임시" localSheetId="20" hidden="1">#REF!</definedName>
    <definedName name="임시" localSheetId="21" hidden="1">#REF!</definedName>
    <definedName name="임시" localSheetId="22" hidden="1">#REF!</definedName>
    <definedName name="임시" localSheetId="23" hidden="1">#REF!</definedName>
    <definedName name="임시" localSheetId="24" hidden="1">#REF!</definedName>
    <definedName name="임시" localSheetId="13" hidden="1">#REF!</definedName>
    <definedName name="임시" localSheetId="17" hidden="1">#REF!</definedName>
    <definedName name="임시" hidden="1">#REF!</definedName>
    <definedName name="임직" localSheetId="15" hidden="1">#REF!</definedName>
    <definedName name="임직" localSheetId="11" hidden="1">#REF!</definedName>
    <definedName name="임직" localSheetId="14" hidden="1">#REF!</definedName>
    <definedName name="임직" localSheetId="24" hidden="1">#REF!</definedName>
    <definedName name="임직" localSheetId="17" hidden="1">#REF!</definedName>
    <definedName name="임직" localSheetId="16" hidden="1">#REF!</definedName>
    <definedName name="임직" hidden="1">#REF!</definedName>
    <definedName name="입력구분" localSheetId="13">[38]입력정보!$E$2:$E$3</definedName>
    <definedName name="입력구분">[202]입력정보!$E$2:$E$3</definedName>
    <definedName name="입력선택" localSheetId="13">#REF!</definedName>
    <definedName name="입력선택">#REF!</definedName>
    <definedName name="입력현황1" localSheetId="15" hidden="1">{#N/A,#N/A,FALSE,"DAOCM 2차 검토"}</definedName>
    <definedName name="입력현황1" localSheetId="18" hidden="1">{#N/A,#N/A,FALSE,"DAOCM 2차 검토"}</definedName>
    <definedName name="입력현황1" localSheetId="19" hidden="1">{#N/A,#N/A,FALSE,"DAOCM 2차 검토"}</definedName>
    <definedName name="입력현황1" localSheetId="20" hidden="1">{#N/A,#N/A,FALSE,"DAOCM 2차 검토"}</definedName>
    <definedName name="입력현황1" localSheetId="21" hidden="1">{#N/A,#N/A,FALSE,"DAOCM 2차 검토"}</definedName>
    <definedName name="입력현황1" localSheetId="22" hidden="1">{#N/A,#N/A,FALSE,"DAOCM 2차 검토"}</definedName>
    <definedName name="입력현황1" localSheetId="23" hidden="1">{#N/A,#N/A,FALSE,"DAOCM 2차 검토"}</definedName>
    <definedName name="입력현황1" localSheetId="24" hidden="1">{#N/A,#N/A,FALSE,"DAOCM 2차 검토"}</definedName>
    <definedName name="입력현황1" localSheetId="13" hidden="1">{#N/A,#N/A,FALSE,"DAOCM 2차 검토"}</definedName>
    <definedName name="입력현황1" localSheetId="17" hidden="1">{#N/A,#N/A,FALSE,"DAOCM 2차 검토"}</definedName>
    <definedName name="입력현황1" localSheetId="16" hidden="1">{#N/A,#N/A,FALSE,"DAOCM 2차 검토"}</definedName>
    <definedName name="입력현황1" hidden="1">{#N/A,#N/A,FALSE,"DAOCM 2차 검토"}</definedName>
    <definedName name="입찰내역" localSheetId="13">#REF!</definedName>
    <definedName name="입찰내역">#REF!</definedName>
    <definedName name="잊" localSheetId="15" hidden="1">{#N/A,#N/A,FALSE,"ALM-ASISC"}</definedName>
    <definedName name="잊" localSheetId="18" hidden="1">{#N/A,#N/A,FALSE,"ALM-ASISC"}</definedName>
    <definedName name="잊" localSheetId="19" hidden="1">{#N/A,#N/A,FALSE,"ALM-ASISC"}</definedName>
    <definedName name="잊" localSheetId="20" hidden="1">{#N/A,#N/A,FALSE,"ALM-ASISC"}</definedName>
    <definedName name="잊" localSheetId="21" hidden="1">{#N/A,#N/A,FALSE,"ALM-ASISC"}</definedName>
    <definedName name="잊" localSheetId="22" hidden="1">{#N/A,#N/A,FALSE,"ALM-ASISC"}</definedName>
    <definedName name="잊" localSheetId="23" hidden="1">{#N/A,#N/A,FALSE,"ALM-ASISC"}</definedName>
    <definedName name="잊" localSheetId="24" hidden="1">{#N/A,#N/A,FALSE,"ALM-ASISC"}</definedName>
    <definedName name="잊" localSheetId="13" hidden="1">{#N/A,#N/A,FALSE,"ALM-ASISC"}</definedName>
    <definedName name="잊" localSheetId="17" hidden="1">{#N/A,#N/A,FALSE,"ALM-ASISC"}</definedName>
    <definedName name="잊" localSheetId="16" hidden="1">{#N/A,#N/A,FALSE,"ALM-ASISC"}</definedName>
    <definedName name="잊" hidden="1">{#N/A,#N/A,FALSE,"ALM-ASISC"}</definedName>
    <definedName name="ㅈ" localSheetId="15" hidden="1">{#N/A,#N/A,FALSE,"명세표"}</definedName>
    <definedName name="ㅈ" localSheetId="11" hidden="1">{#N/A,#N/A,FALSE,"명세표"}</definedName>
    <definedName name="ㅈ" localSheetId="14" hidden="1">{#N/A,#N/A,FALSE,"명세표"}</definedName>
    <definedName name="ㅈ" localSheetId="18" hidden="1">{#N/A,#N/A,FALSE,"명세표"}</definedName>
    <definedName name="ㅈ" localSheetId="19" hidden="1">{#N/A,#N/A,FALSE,"명세표"}</definedName>
    <definedName name="ㅈ" localSheetId="20" hidden="1">{#N/A,#N/A,FALSE,"명세표"}</definedName>
    <definedName name="ㅈ" localSheetId="21" hidden="1">{#N/A,#N/A,FALSE,"명세표"}</definedName>
    <definedName name="ㅈ" localSheetId="22" hidden="1">{#N/A,#N/A,FALSE,"명세표"}</definedName>
    <definedName name="ㅈ" localSheetId="23" hidden="1">{#N/A,#N/A,FALSE,"명세표"}</definedName>
    <definedName name="ㅈ" localSheetId="24" hidden="1">{#N/A,#N/A,FALSE,"명세표"}</definedName>
    <definedName name="ㅈ" localSheetId="13" hidden="1">{#N/A,#N/A,FALSE,"명세표"}</definedName>
    <definedName name="ㅈ" localSheetId="17" hidden="1">{#N/A,#N/A,FALSE,"명세표"}</definedName>
    <definedName name="ㅈ" localSheetId="16" hidden="1">{#N/A,#N/A,FALSE,"명세표"}</definedName>
    <definedName name="ㅈ" hidden="1">{#N/A,#N/A,FALSE,"명세표"}</definedName>
    <definedName name="ㅈ56ㅕ" localSheetId="15" hidden="1">{"'용역비'!$A$4:$C$8"}</definedName>
    <definedName name="ㅈ56ㅕ" localSheetId="11" hidden="1">{"'용역비'!$A$4:$C$8"}</definedName>
    <definedName name="ㅈ56ㅕ" localSheetId="14" hidden="1">{"'용역비'!$A$4:$C$8"}</definedName>
    <definedName name="ㅈ56ㅕ" localSheetId="18" hidden="1">{"'용역비'!$A$4:$C$8"}</definedName>
    <definedName name="ㅈ56ㅕ" localSheetId="19" hidden="1">{"'용역비'!$A$4:$C$8"}</definedName>
    <definedName name="ㅈ56ㅕ" localSheetId="20" hidden="1">{"'용역비'!$A$4:$C$8"}</definedName>
    <definedName name="ㅈ56ㅕ" localSheetId="21" hidden="1">{"'용역비'!$A$4:$C$8"}</definedName>
    <definedName name="ㅈ56ㅕ" localSheetId="22" hidden="1">{"'용역비'!$A$4:$C$8"}</definedName>
    <definedName name="ㅈ56ㅕ" localSheetId="23" hidden="1">{"'용역비'!$A$4:$C$8"}</definedName>
    <definedName name="ㅈ56ㅕ" localSheetId="24" hidden="1">{"'용역비'!$A$4:$C$8"}</definedName>
    <definedName name="ㅈ56ㅕ" localSheetId="13" hidden="1">{"'용역비'!$A$4:$C$8"}</definedName>
    <definedName name="ㅈ56ㅕ" localSheetId="17" hidden="1">{"'용역비'!$A$4:$C$8"}</definedName>
    <definedName name="ㅈ56ㅕ" localSheetId="16" hidden="1">{"'용역비'!$A$4:$C$8"}</definedName>
    <definedName name="ㅈ56ㅕ" hidden="1">{"'용역비'!$A$4:$C$8"}</definedName>
    <definedName name="ㅈㄱ" localSheetId="15" hidden="1">{"'5국공정'!$A$1:$E$128"}</definedName>
    <definedName name="ㅈㄱ" localSheetId="18" hidden="1">{"'5국공정'!$A$1:$E$128"}</definedName>
    <definedName name="ㅈㄱ" localSheetId="19" hidden="1">{"'5국공정'!$A$1:$E$128"}</definedName>
    <definedName name="ㅈㄱ" localSheetId="20" hidden="1">{"'5국공정'!$A$1:$E$128"}</definedName>
    <definedName name="ㅈㄱ" localSheetId="21" hidden="1">{"'5국공정'!$A$1:$E$128"}</definedName>
    <definedName name="ㅈㄱ" localSheetId="22" hidden="1">{"'5국공정'!$A$1:$E$128"}</definedName>
    <definedName name="ㅈㄱ" localSheetId="23" hidden="1">{"'5국공정'!$A$1:$E$128"}</definedName>
    <definedName name="ㅈㄱ" localSheetId="24" hidden="1">{"'5국공정'!$A$1:$E$128"}</definedName>
    <definedName name="ㅈㄱ" localSheetId="13" hidden="1">{"'5국공정'!$A$1:$E$128"}</definedName>
    <definedName name="ㅈㄱ" localSheetId="17" hidden="1">{"'5국공정'!$A$1:$E$128"}</definedName>
    <definedName name="ㅈㄱ" localSheetId="16" hidden="1">{"'5국공정'!$A$1:$E$128"}</definedName>
    <definedName name="ㅈㄱ" hidden="1">{"'5국공정'!$A$1:$E$128"}</definedName>
    <definedName name="ㅈㄱㄹㄷ">#REF!</definedName>
    <definedName name="ㅈㄴ">#REF!</definedName>
    <definedName name="ㅈㄷ"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ㅈㄷ" localSheetId="1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ㅈㄷ" localSheetId="1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ㅈㄷ" localSheetId="18"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ㅈㄷ" localSheetId="19"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ㅈㄷ" localSheetId="2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ㅈㄷ" localSheetId="2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ㅈㄷ"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ㅈㄷ" localSheetId="2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ㅈㄷ" localSheetId="2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ㅈㄷ"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ㅈㄷ" localSheetId="17"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ㅈㄷ" localSheetId="16"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ㅈㄷ"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ㅈㄷㄱㄷㄱㄷ" localSheetId="15" hidden="1">{"'용역비'!$A$4:$C$8"}</definedName>
    <definedName name="ㅈㄷㄱㄷㄱㄷ" localSheetId="11" hidden="1">{"'용역비'!$A$4:$C$8"}</definedName>
    <definedName name="ㅈㄷㄱㄷㄱㄷ" localSheetId="14" hidden="1">{"'용역비'!$A$4:$C$8"}</definedName>
    <definedName name="ㅈㄷㄱㄷㄱㄷ" localSheetId="18" hidden="1">{"'용역비'!$A$4:$C$8"}</definedName>
    <definedName name="ㅈㄷㄱㄷㄱㄷ" localSheetId="19" hidden="1">{"'용역비'!$A$4:$C$8"}</definedName>
    <definedName name="ㅈㄷㄱㄷㄱㄷ" localSheetId="20" hidden="1">{"'용역비'!$A$4:$C$8"}</definedName>
    <definedName name="ㅈㄷㄱㄷㄱㄷ" localSheetId="21" hidden="1">{"'용역비'!$A$4:$C$8"}</definedName>
    <definedName name="ㅈㄷㄱㄷㄱㄷ" localSheetId="22" hidden="1">{"'용역비'!$A$4:$C$8"}</definedName>
    <definedName name="ㅈㄷㄱㄷㄱㄷ" localSheetId="23" hidden="1">{"'용역비'!$A$4:$C$8"}</definedName>
    <definedName name="ㅈㄷㄱㄷㄱㄷ" localSheetId="24" hidden="1">{"'용역비'!$A$4:$C$8"}</definedName>
    <definedName name="ㅈㄷㄱㄷㄱㄷ" localSheetId="13" hidden="1">{"'용역비'!$A$4:$C$8"}</definedName>
    <definedName name="ㅈㄷㄱㄷㄱㄷ" localSheetId="17" hidden="1">{"'용역비'!$A$4:$C$8"}</definedName>
    <definedName name="ㅈㄷㄱㄷㄱㄷ" localSheetId="16" hidden="1">{"'용역비'!$A$4:$C$8"}</definedName>
    <definedName name="ㅈㄷㄱㄷㄱㄷ" hidden="1">{"'용역비'!$A$4:$C$8"}</definedName>
    <definedName name="ㅈㄷㄱㅈㄷㄱ" localSheetId="15" hidden="1">{"'5국공정'!$A$1:$E$128"}</definedName>
    <definedName name="ㅈㄷㄱㅈㄷㄱ" localSheetId="18" hidden="1">{"'5국공정'!$A$1:$E$128"}</definedName>
    <definedName name="ㅈㄷㄱㅈㄷㄱ" localSheetId="19" hidden="1">{"'5국공정'!$A$1:$E$128"}</definedName>
    <definedName name="ㅈㄷㄱㅈㄷㄱ" localSheetId="20" hidden="1">{"'5국공정'!$A$1:$E$128"}</definedName>
    <definedName name="ㅈㄷㄱㅈㄷㄱ" localSheetId="21" hidden="1">{"'5국공정'!$A$1:$E$128"}</definedName>
    <definedName name="ㅈㄷㄱㅈㄷㄱ" localSheetId="22" hidden="1">{"'5국공정'!$A$1:$E$128"}</definedName>
    <definedName name="ㅈㄷㄱㅈㄷㄱ" localSheetId="23" hidden="1">{"'5국공정'!$A$1:$E$128"}</definedName>
    <definedName name="ㅈㄷㄱㅈㄷㄱ" localSheetId="24" hidden="1">{"'5국공정'!$A$1:$E$128"}</definedName>
    <definedName name="ㅈㄷㄱㅈㄷㄱ" localSheetId="13" hidden="1">{"'5국공정'!$A$1:$E$128"}</definedName>
    <definedName name="ㅈㄷㄱㅈㄷㄱ" localSheetId="17" hidden="1">{"'5국공정'!$A$1:$E$128"}</definedName>
    <definedName name="ㅈㄷㄱㅈㄷㄱ" localSheetId="16" hidden="1">{"'5국공정'!$A$1:$E$128"}</definedName>
    <definedName name="ㅈㄷㄱㅈㄷㄱ" hidden="1">{"'5국공정'!$A$1:$E$128"}</definedName>
    <definedName name="ㅈㄷㅂㄱ">#REF!</definedName>
    <definedName name="ㅈ둊ㄷ" localSheetId="15" hidden="1">{#N/A,#N/A,FALSE,"전력간선"}</definedName>
    <definedName name="ㅈ둊ㄷ" localSheetId="18" hidden="1">{#N/A,#N/A,FALSE,"전력간선"}</definedName>
    <definedName name="ㅈ둊ㄷ" localSheetId="19" hidden="1">{#N/A,#N/A,FALSE,"전력간선"}</definedName>
    <definedName name="ㅈ둊ㄷ" localSheetId="20" hidden="1">{#N/A,#N/A,FALSE,"전력간선"}</definedName>
    <definedName name="ㅈ둊ㄷ" localSheetId="21" hidden="1">{#N/A,#N/A,FALSE,"전력간선"}</definedName>
    <definedName name="ㅈ둊ㄷ" localSheetId="22" hidden="1">{#N/A,#N/A,FALSE,"전력간선"}</definedName>
    <definedName name="ㅈ둊ㄷ" localSheetId="23" hidden="1">{#N/A,#N/A,FALSE,"전력간선"}</definedName>
    <definedName name="ㅈ둊ㄷ" localSheetId="24" hidden="1">{#N/A,#N/A,FALSE,"전력간선"}</definedName>
    <definedName name="ㅈ둊ㄷ" localSheetId="13" hidden="1">{#N/A,#N/A,FALSE,"전력간선"}</definedName>
    <definedName name="ㅈ둊ㄷ" localSheetId="17" hidden="1">{#N/A,#N/A,FALSE,"전력간선"}</definedName>
    <definedName name="ㅈ둊ㄷ" localSheetId="16" hidden="1">{#N/A,#N/A,FALSE,"전력간선"}</definedName>
    <definedName name="ㅈ둊ㄷ" hidden="1">{#N/A,#N/A,FALSE,"전력간선"}</definedName>
    <definedName name="ㅈㅂㄷㅈㅂㄷ" localSheetId="15" hidden="1">{#N/A,#N/A,FALSE,"ALM-ASISC"}</definedName>
    <definedName name="ㅈㅂㄷㅈㅂㄷ" localSheetId="18" hidden="1">{#N/A,#N/A,FALSE,"ALM-ASISC"}</definedName>
    <definedName name="ㅈㅂㄷㅈㅂㄷ" localSheetId="19" hidden="1">{#N/A,#N/A,FALSE,"ALM-ASISC"}</definedName>
    <definedName name="ㅈㅂㄷㅈㅂㄷ" localSheetId="20" hidden="1">{#N/A,#N/A,FALSE,"ALM-ASISC"}</definedName>
    <definedName name="ㅈㅂㄷㅈㅂㄷ" localSheetId="21" hidden="1">{#N/A,#N/A,FALSE,"ALM-ASISC"}</definedName>
    <definedName name="ㅈㅂㄷㅈㅂㄷ" localSheetId="22" hidden="1">{#N/A,#N/A,FALSE,"ALM-ASISC"}</definedName>
    <definedName name="ㅈㅂㄷㅈㅂㄷ" localSheetId="23" hidden="1">{#N/A,#N/A,FALSE,"ALM-ASISC"}</definedName>
    <definedName name="ㅈㅂㄷㅈㅂㄷ" localSheetId="24" hidden="1">{#N/A,#N/A,FALSE,"ALM-ASISC"}</definedName>
    <definedName name="ㅈㅂㄷㅈㅂㄷ" localSheetId="13" hidden="1">{#N/A,#N/A,FALSE,"ALM-ASISC"}</definedName>
    <definedName name="ㅈㅂㄷㅈㅂㄷ" localSheetId="17" hidden="1">{#N/A,#N/A,FALSE,"ALM-ASISC"}</definedName>
    <definedName name="ㅈㅂㄷㅈㅂㄷ" localSheetId="16" hidden="1">{#N/A,#N/A,FALSE,"ALM-ASISC"}</definedName>
    <definedName name="ㅈㅂㄷㅈㅂㄷ" hidden="1">{#N/A,#N/A,FALSE,"ALM-ASISC"}</definedName>
    <definedName name="ㅈㅂㅂㅂㄷㄷ" localSheetId="15" hidden="1">#REF!</definedName>
    <definedName name="ㅈㅂㅂㅂㄷㄷ" localSheetId="18" hidden="1">#REF!</definedName>
    <definedName name="ㅈㅂㅂㅂㄷㄷ" localSheetId="19" hidden="1">#REF!</definedName>
    <definedName name="ㅈㅂㅂㅂㄷㄷ" localSheetId="20" hidden="1">#REF!</definedName>
    <definedName name="ㅈㅂㅂㅂㄷㄷ" localSheetId="21" hidden="1">#REF!</definedName>
    <definedName name="ㅈㅂㅂㅂㄷㄷ" localSheetId="22" hidden="1">#REF!</definedName>
    <definedName name="ㅈㅂㅂㅂㄷㄷ" localSheetId="23" hidden="1">#REF!</definedName>
    <definedName name="ㅈㅂㅂㅂㄷㄷ" localSheetId="24" hidden="1">#REF!</definedName>
    <definedName name="ㅈㅂㅂㅂㄷㄷ" localSheetId="13" hidden="1">#REF!</definedName>
    <definedName name="ㅈㅂㅂㅂㄷㄷ" localSheetId="17" hidden="1">#REF!</definedName>
    <definedName name="ㅈㅂㅂㅂㄷㄷ" hidden="1">#REF!</definedName>
    <definedName name="ㅈㅂㅂㅈㅂㅈㅂㅂ" localSheetId="15" hidden="1">{#N/A,#N/A,FALSE,"전력간선"}</definedName>
    <definedName name="ㅈㅂㅂㅈㅂㅈㅂㅂ" localSheetId="18" hidden="1">{#N/A,#N/A,FALSE,"전력간선"}</definedName>
    <definedName name="ㅈㅂㅂㅈㅂㅈㅂㅂ" localSheetId="19" hidden="1">{#N/A,#N/A,FALSE,"전력간선"}</definedName>
    <definedName name="ㅈㅂㅂㅈㅂㅈㅂㅂ" localSheetId="20" hidden="1">{#N/A,#N/A,FALSE,"전력간선"}</definedName>
    <definedName name="ㅈㅂㅂㅈㅂㅈㅂㅂ" localSheetId="21" hidden="1">{#N/A,#N/A,FALSE,"전력간선"}</definedName>
    <definedName name="ㅈㅂㅂㅈㅂㅈㅂㅂ" localSheetId="22" hidden="1">{#N/A,#N/A,FALSE,"전력간선"}</definedName>
    <definedName name="ㅈㅂㅂㅈㅂㅈㅂㅂ" localSheetId="23" hidden="1">{#N/A,#N/A,FALSE,"전력간선"}</definedName>
    <definedName name="ㅈㅂㅂㅈㅂㅈㅂㅂ" localSheetId="24" hidden="1">{#N/A,#N/A,FALSE,"전력간선"}</definedName>
    <definedName name="ㅈㅂㅂㅈㅂㅈㅂㅂ" localSheetId="13" hidden="1">{#N/A,#N/A,FALSE,"전력간선"}</definedName>
    <definedName name="ㅈㅂㅂㅈㅂㅈㅂㅂ" localSheetId="17" hidden="1">{#N/A,#N/A,FALSE,"전력간선"}</definedName>
    <definedName name="ㅈㅂㅂㅈㅂㅈㅂㅂ" localSheetId="16" hidden="1">{#N/A,#N/A,FALSE,"전력간선"}</definedName>
    <definedName name="ㅈㅂㅂㅈㅂㅈㅂㅂ" hidden="1">{#N/A,#N/A,FALSE,"전력간선"}</definedName>
    <definedName name="ㅈㅅ" localSheetId="15" hidden="1">{"'5국공정'!$A$1:$E$128"}</definedName>
    <definedName name="ㅈㅅ" localSheetId="18" hidden="1">{"'5국공정'!$A$1:$E$128"}</definedName>
    <definedName name="ㅈㅅ" localSheetId="19" hidden="1">{"'5국공정'!$A$1:$E$128"}</definedName>
    <definedName name="ㅈㅅ" localSheetId="20" hidden="1">{"'5국공정'!$A$1:$E$128"}</definedName>
    <definedName name="ㅈㅅ" localSheetId="21" hidden="1">{"'5국공정'!$A$1:$E$128"}</definedName>
    <definedName name="ㅈㅅ" localSheetId="22" hidden="1">{"'5국공정'!$A$1:$E$128"}</definedName>
    <definedName name="ㅈㅅ" localSheetId="23" hidden="1">{"'5국공정'!$A$1:$E$128"}</definedName>
    <definedName name="ㅈㅅ" localSheetId="24" hidden="1">{"'5국공정'!$A$1:$E$128"}</definedName>
    <definedName name="ㅈㅅ" localSheetId="13" hidden="1">{"'5국공정'!$A$1:$E$128"}</definedName>
    <definedName name="ㅈㅅ" localSheetId="17" hidden="1">{"'5국공정'!$A$1:$E$128"}</definedName>
    <definedName name="ㅈㅅ" localSheetId="16" hidden="1">{"'5국공정'!$A$1:$E$128"}</definedName>
    <definedName name="ㅈㅅ" hidden="1">{"'5국공정'!$A$1:$E$128"}</definedName>
    <definedName name="ㅈㅇ" localSheetId="15" hidden="1">{"'용역비'!$A$4:$C$8"}</definedName>
    <definedName name="ㅈㅇ" localSheetId="11" hidden="1">{"'용역비'!$A$4:$C$8"}</definedName>
    <definedName name="ㅈㅇ" localSheetId="14" hidden="1">{"'용역비'!$A$4:$C$8"}</definedName>
    <definedName name="ㅈㅇ" localSheetId="18" hidden="1">{"'용역비'!$A$4:$C$8"}</definedName>
    <definedName name="ㅈㅇ" localSheetId="19" hidden="1">{"'용역비'!$A$4:$C$8"}</definedName>
    <definedName name="ㅈㅇ" localSheetId="20" hidden="1">{"'용역비'!$A$4:$C$8"}</definedName>
    <definedName name="ㅈㅇ" localSheetId="21" hidden="1">{"'용역비'!$A$4:$C$8"}</definedName>
    <definedName name="ㅈㅇ" localSheetId="22" hidden="1">{"'용역비'!$A$4:$C$8"}</definedName>
    <definedName name="ㅈㅇ" localSheetId="23" hidden="1">{"'용역비'!$A$4:$C$8"}</definedName>
    <definedName name="ㅈㅇ" localSheetId="24" hidden="1">{"'용역비'!$A$4:$C$8"}</definedName>
    <definedName name="ㅈㅇ" localSheetId="13" hidden="1">{"'용역비'!$A$4:$C$8"}</definedName>
    <definedName name="ㅈㅇ" localSheetId="17" hidden="1">{"'용역비'!$A$4:$C$8"}</definedName>
    <definedName name="ㅈㅇ" localSheetId="16" hidden="1">{"'용역비'!$A$4:$C$8"}</definedName>
    <definedName name="ㅈㅇ" hidden="1">{"'용역비'!$A$4:$C$8"}</definedName>
    <definedName name="ㅈㅈ" localSheetId="13">#REF!</definedName>
    <definedName name="ㅈㅈ">#REF!</definedName>
    <definedName name="ㅈㅈㄱ" localSheetId="13">[16]I一般比!#REF!</definedName>
    <definedName name="ㅈㅈㄱ">[17]I一般比!#REF!</definedName>
    <definedName name="ㅈㅈㅈ" localSheetId="15" hidden="1">{"'용역비'!$A$4:$C$8"}</definedName>
    <definedName name="ㅈㅈㅈ" localSheetId="11" hidden="1">{"'용역비'!$A$4:$C$8"}</definedName>
    <definedName name="ㅈㅈㅈ" localSheetId="14" hidden="1">{"'용역비'!$A$4:$C$8"}</definedName>
    <definedName name="ㅈㅈㅈ" localSheetId="18" hidden="1">{"'용역비'!$A$4:$C$8"}</definedName>
    <definedName name="ㅈㅈㅈ" localSheetId="19" hidden="1">{"'용역비'!$A$4:$C$8"}</definedName>
    <definedName name="ㅈㅈㅈ" localSheetId="20" hidden="1">{"'용역비'!$A$4:$C$8"}</definedName>
    <definedName name="ㅈㅈㅈ" localSheetId="21" hidden="1">{"'용역비'!$A$4:$C$8"}</definedName>
    <definedName name="ㅈㅈㅈ" localSheetId="22" hidden="1">{"'용역비'!$A$4:$C$8"}</definedName>
    <definedName name="ㅈㅈㅈ" localSheetId="23" hidden="1">{"'용역비'!$A$4:$C$8"}</definedName>
    <definedName name="ㅈㅈㅈ" localSheetId="24" hidden="1">{"'용역비'!$A$4:$C$8"}</definedName>
    <definedName name="ㅈㅈㅈ" localSheetId="13" hidden="1">{"'용역비'!$A$4:$C$8"}</definedName>
    <definedName name="ㅈㅈㅈ" localSheetId="17" hidden="1">{"'용역비'!$A$4:$C$8"}</definedName>
    <definedName name="ㅈㅈㅈ" localSheetId="16" hidden="1">{"'용역비'!$A$4:$C$8"}</definedName>
    <definedName name="ㅈㅈㅈ" hidden="1">{"'용역비'!$A$4:$C$8"}</definedName>
    <definedName name="ㅈㅈㅈㅈ" localSheetId="15" hidden="1">{#N/A,#N/A,FALSE,"명세표"}</definedName>
    <definedName name="ㅈㅈㅈㅈ" localSheetId="11" hidden="1">{#N/A,#N/A,FALSE,"명세표"}</definedName>
    <definedName name="ㅈㅈㅈㅈ" localSheetId="14" hidden="1">{#N/A,#N/A,FALSE,"명세표"}</definedName>
    <definedName name="ㅈㅈㅈㅈ" localSheetId="18" hidden="1">{#N/A,#N/A,FALSE,"명세표"}</definedName>
    <definedName name="ㅈㅈㅈㅈ" localSheetId="19" hidden="1">{#N/A,#N/A,FALSE,"명세표"}</definedName>
    <definedName name="ㅈㅈㅈㅈ" localSheetId="20" hidden="1">{#N/A,#N/A,FALSE,"명세표"}</definedName>
    <definedName name="ㅈㅈㅈㅈ" localSheetId="21" hidden="1">{#N/A,#N/A,FALSE,"명세표"}</definedName>
    <definedName name="ㅈㅈㅈㅈ" localSheetId="22" hidden="1">{#N/A,#N/A,FALSE,"명세표"}</definedName>
    <definedName name="ㅈㅈㅈㅈ" localSheetId="23" hidden="1">{#N/A,#N/A,FALSE,"명세표"}</definedName>
    <definedName name="ㅈㅈㅈㅈ" localSheetId="24" hidden="1">{#N/A,#N/A,FALSE,"명세표"}</definedName>
    <definedName name="ㅈㅈㅈㅈ" localSheetId="13" hidden="1">{#N/A,#N/A,FALSE,"명세표"}</definedName>
    <definedName name="ㅈㅈㅈㅈ" localSheetId="17" hidden="1">{#N/A,#N/A,FALSE,"명세표"}</definedName>
    <definedName name="ㅈㅈㅈㅈ" localSheetId="16" hidden="1">{#N/A,#N/A,FALSE,"명세표"}</definedName>
    <definedName name="ㅈㅈㅈㅈ" hidden="1">{#N/A,#N/A,FALSE,"명세표"}</definedName>
    <definedName name="ㅈㅈㅈㅈㅈ" localSheetId="13">[16]I一般比!#REF!</definedName>
    <definedName name="ㅈㅈㅈㅈㅈ">[17]I一般比!#REF!</definedName>
    <definedName name="ㅈㅈㅈㅈㅈㅈ" localSheetId="15" hidden="1">{"'용역비'!$A$4:$C$8"}</definedName>
    <definedName name="ㅈㅈㅈㅈㅈㅈ" localSheetId="11" hidden="1">{"'용역비'!$A$4:$C$8"}</definedName>
    <definedName name="ㅈㅈㅈㅈㅈㅈ" localSheetId="14" hidden="1">{"'용역비'!$A$4:$C$8"}</definedName>
    <definedName name="ㅈㅈㅈㅈㅈㅈ" localSheetId="18" hidden="1">{"'용역비'!$A$4:$C$8"}</definedName>
    <definedName name="ㅈㅈㅈㅈㅈㅈ" localSheetId="19" hidden="1">{"'용역비'!$A$4:$C$8"}</definedName>
    <definedName name="ㅈㅈㅈㅈㅈㅈ" localSheetId="20" hidden="1">{"'용역비'!$A$4:$C$8"}</definedName>
    <definedName name="ㅈㅈㅈㅈㅈㅈ" localSheetId="21" hidden="1">{"'용역비'!$A$4:$C$8"}</definedName>
    <definedName name="ㅈㅈㅈㅈㅈㅈ" localSheetId="22" hidden="1">{"'용역비'!$A$4:$C$8"}</definedName>
    <definedName name="ㅈㅈㅈㅈㅈㅈ" localSheetId="23" hidden="1">{"'용역비'!$A$4:$C$8"}</definedName>
    <definedName name="ㅈㅈㅈㅈㅈㅈ" localSheetId="24" hidden="1">{"'용역비'!$A$4:$C$8"}</definedName>
    <definedName name="ㅈㅈㅈㅈㅈㅈ" localSheetId="13" hidden="1">{"'용역비'!$A$4:$C$8"}</definedName>
    <definedName name="ㅈㅈㅈㅈㅈㅈ" localSheetId="17" hidden="1">{"'용역비'!$A$4:$C$8"}</definedName>
    <definedName name="ㅈㅈㅈㅈㅈㅈ" localSheetId="16" hidden="1">{"'용역비'!$A$4:$C$8"}</definedName>
    <definedName name="ㅈㅈㅈㅈㅈㅈ" hidden="1">{"'용역비'!$A$4:$C$8"}</definedName>
    <definedName name="자" localSheetId="15" hidden="1">{"'용역비'!$A$4:$C$8"}</definedName>
    <definedName name="자" localSheetId="11" hidden="1">{"'용역비'!$A$4:$C$8"}</definedName>
    <definedName name="자" localSheetId="14" hidden="1">{"'용역비'!$A$4:$C$8"}</definedName>
    <definedName name="자" localSheetId="18" hidden="1">{"'용역비'!$A$4:$C$8"}</definedName>
    <definedName name="자" localSheetId="19" hidden="1">{"'용역비'!$A$4:$C$8"}</definedName>
    <definedName name="자" localSheetId="20" hidden="1">{"'용역비'!$A$4:$C$8"}</definedName>
    <definedName name="자" localSheetId="21" hidden="1">{"'용역비'!$A$4:$C$8"}</definedName>
    <definedName name="자" localSheetId="22" hidden="1">{"'용역비'!$A$4:$C$8"}</definedName>
    <definedName name="자" localSheetId="23" hidden="1">{"'용역비'!$A$4:$C$8"}</definedName>
    <definedName name="자" localSheetId="24" hidden="1">{"'용역비'!$A$4:$C$8"}</definedName>
    <definedName name="자" localSheetId="13" hidden="1">{"'용역비'!$A$4:$C$8"}</definedName>
    <definedName name="자" localSheetId="17" hidden="1">{"'용역비'!$A$4:$C$8"}</definedName>
    <definedName name="자" localSheetId="16" hidden="1">{"'용역비'!$A$4:$C$8"}</definedName>
    <definedName name="자" hidden="1">{"'용역비'!$A$4:$C$8"}</definedName>
    <definedName name="자_S21">[253]투고!#REF!</definedName>
    <definedName name="자_S21플" comment="자가소비 S21+">[253]투고!#REF!</definedName>
    <definedName name="자_ZFlip5G">[253]투고!#REF!</definedName>
    <definedName name="자_ZFold2">[253]투고!#REF!</definedName>
    <definedName name="자금수지" localSheetId="15" hidden="1">#REF!</definedName>
    <definedName name="자금수지" localSheetId="11" hidden="1">#REF!</definedName>
    <definedName name="자금수지" localSheetId="14" hidden="1">#REF!</definedName>
    <definedName name="자금수지" localSheetId="18" hidden="1">#REF!</definedName>
    <definedName name="자금수지" localSheetId="19" hidden="1">#REF!</definedName>
    <definedName name="자금수지" localSheetId="20" hidden="1">#REF!</definedName>
    <definedName name="자금수지" localSheetId="21" hidden="1">#REF!</definedName>
    <definedName name="자금수지" localSheetId="22" hidden="1">#REF!</definedName>
    <definedName name="자금수지" localSheetId="23" hidden="1">#REF!</definedName>
    <definedName name="자금수지" localSheetId="24" hidden="1">#REF!</definedName>
    <definedName name="자금수지" localSheetId="13" hidden="1">#REF!</definedName>
    <definedName name="자금수지" localSheetId="17" hidden="1">#REF!</definedName>
    <definedName name="자금수지" localSheetId="16" hidden="1">#REF!</definedName>
    <definedName name="자금수지" hidden="1">#REF!</definedName>
    <definedName name="자니" localSheetId="13">'[30]#REF'!#REF!</definedName>
    <definedName name="자니">'[37]#REF'!#REF!</definedName>
    <definedName name="자동" localSheetId="15" hidden="1">#REF!</definedName>
    <definedName name="자동" localSheetId="11" hidden="1">#REF!</definedName>
    <definedName name="자동" localSheetId="14" hidden="1">#REF!</definedName>
    <definedName name="자동" localSheetId="18" hidden="1">#REF!</definedName>
    <definedName name="자동" localSheetId="19" hidden="1">#REF!</definedName>
    <definedName name="자동" localSheetId="20" hidden="1">#REF!</definedName>
    <definedName name="자동" localSheetId="21" hidden="1">#REF!</definedName>
    <definedName name="자동" localSheetId="22" hidden="1">#REF!</definedName>
    <definedName name="자동" localSheetId="23" hidden="1">#REF!</definedName>
    <definedName name="자동" localSheetId="24" hidden="1">#REF!</definedName>
    <definedName name="자동" localSheetId="13" hidden="1">#REF!</definedName>
    <definedName name="자동" localSheetId="17" hidden="1">#REF!</definedName>
    <definedName name="자동" localSheetId="16" hidden="1">#REF!</definedName>
    <definedName name="자동" hidden="1">#REF!</definedName>
    <definedName name="자동차">#REF!</definedName>
    <definedName name="자료표">#REF!</definedName>
    <definedName name="자미" localSheetId="15" hidden="1">{#N/A,#N/A,FALSE,"명세표"}</definedName>
    <definedName name="자미" localSheetId="11" hidden="1">{#N/A,#N/A,FALSE,"명세표"}</definedName>
    <definedName name="자미" localSheetId="14" hidden="1">{#N/A,#N/A,FALSE,"명세표"}</definedName>
    <definedName name="자미" localSheetId="18" hidden="1">{#N/A,#N/A,FALSE,"명세표"}</definedName>
    <definedName name="자미" localSheetId="19" hidden="1">{#N/A,#N/A,FALSE,"명세표"}</definedName>
    <definedName name="자미" localSheetId="20" hidden="1">{#N/A,#N/A,FALSE,"명세표"}</definedName>
    <definedName name="자미" localSheetId="21" hidden="1">{#N/A,#N/A,FALSE,"명세표"}</definedName>
    <definedName name="자미" localSheetId="22" hidden="1">{#N/A,#N/A,FALSE,"명세표"}</definedName>
    <definedName name="자미" localSheetId="23" hidden="1">{#N/A,#N/A,FALSE,"명세표"}</definedName>
    <definedName name="자미" localSheetId="24" hidden="1">{#N/A,#N/A,FALSE,"명세표"}</definedName>
    <definedName name="자미" localSheetId="13" hidden="1">{#N/A,#N/A,FALSE,"명세표"}</definedName>
    <definedName name="자미" localSheetId="17" hidden="1">{#N/A,#N/A,FALSE,"명세표"}</definedName>
    <definedName name="자미" localSheetId="16" hidden="1">{#N/A,#N/A,FALSE,"명세표"}</definedName>
    <definedName name="자미" hidden="1">{#N/A,#N/A,FALSE,"명세표"}</definedName>
    <definedName name="자본" localSheetId="13">#REF!</definedName>
    <definedName name="자본">#REF!</definedName>
    <definedName name="자본평균" localSheetId="13">#REF!</definedName>
    <definedName name="자본평균">#REF!</definedName>
    <definedName name="자산" localSheetId="13">#REF!</definedName>
    <definedName name="자산">#REF!</definedName>
    <definedName name="자산평균">#REF!</definedName>
    <definedName name="자자" localSheetId="15" hidden="1">{#N/A,#N/A,FALSE,"전력간선"}</definedName>
    <definedName name="자자" localSheetId="18" hidden="1">{#N/A,#N/A,FALSE,"전력간선"}</definedName>
    <definedName name="자자" localSheetId="19" hidden="1">{#N/A,#N/A,FALSE,"전력간선"}</definedName>
    <definedName name="자자" localSheetId="20" hidden="1">{#N/A,#N/A,FALSE,"전력간선"}</definedName>
    <definedName name="자자" localSheetId="21" hidden="1">{#N/A,#N/A,FALSE,"전력간선"}</definedName>
    <definedName name="자자" localSheetId="22" hidden="1">{#N/A,#N/A,FALSE,"전력간선"}</definedName>
    <definedName name="자자" localSheetId="23" hidden="1">{#N/A,#N/A,FALSE,"전력간선"}</definedName>
    <definedName name="자자" localSheetId="24" hidden="1">{#N/A,#N/A,FALSE,"전력간선"}</definedName>
    <definedName name="자자" localSheetId="13" hidden="1">{#N/A,#N/A,FALSE,"전력간선"}</definedName>
    <definedName name="자자" localSheetId="17" hidden="1">{#N/A,#N/A,FALSE,"전력간선"}</definedName>
    <definedName name="자자" localSheetId="16" hidden="1">{#N/A,#N/A,FALSE,"전력간선"}</definedName>
    <definedName name="자자" hidden="1">{#N/A,#N/A,FALSE,"전력간선"}</definedName>
    <definedName name="자자나아ㅏ자" localSheetId="13">#REF!</definedName>
    <definedName name="자자나아ㅏ자">#REF!</definedName>
    <definedName name="자잦" localSheetId="15" hidden="1">{#N/A,#N/A,FALSE,"단축1";#N/A,#N/A,FALSE,"단축2";#N/A,#N/A,FALSE,"단축3";#N/A,#N/A,FALSE,"장축";#N/A,#N/A,FALSE,"4WD"}</definedName>
    <definedName name="자잦" localSheetId="18" hidden="1">{#N/A,#N/A,FALSE,"단축1";#N/A,#N/A,FALSE,"단축2";#N/A,#N/A,FALSE,"단축3";#N/A,#N/A,FALSE,"장축";#N/A,#N/A,FALSE,"4WD"}</definedName>
    <definedName name="자잦" localSheetId="19" hidden="1">{#N/A,#N/A,FALSE,"단축1";#N/A,#N/A,FALSE,"단축2";#N/A,#N/A,FALSE,"단축3";#N/A,#N/A,FALSE,"장축";#N/A,#N/A,FALSE,"4WD"}</definedName>
    <definedName name="자잦" localSheetId="20" hidden="1">{#N/A,#N/A,FALSE,"단축1";#N/A,#N/A,FALSE,"단축2";#N/A,#N/A,FALSE,"단축3";#N/A,#N/A,FALSE,"장축";#N/A,#N/A,FALSE,"4WD"}</definedName>
    <definedName name="자잦" localSheetId="21" hidden="1">{#N/A,#N/A,FALSE,"단축1";#N/A,#N/A,FALSE,"단축2";#N/A,#N/A,FALSE,"단축3";#N/A,#N/A,FALSE,"장축";#N/A,#N/A,FALSE,"4WD"}</definedName>
    <definedName name="자잦" localSheetId="22" hidden="1">{#N/A,#N/A,FALSE,"단축1";#N/A,#N/A,FALSE,"단축2";#N/A,#N/A,FALSE,"단축3";#N/A,#N/A,FALSE,"장축";#N/A,#N/A,FALSE,"4WD"}</definedName>
    <definedName name="자잦" localSheetId="23" hidden="1">{#N/A,#N/A,FALSE,"단축1";#N/A,#N/A,FALSE,"단축2";#N/A,#N/A,FALSE,"단축3";#N/A,#N/A,FALSE,"장축";#N/A,#N/A,FALSE,"4WD"}</definedName>
    <definedName name="자잦" localSheetId="24" hidden="1">{#N/A,#N/A,FALSE,"단축1";#N/A,#N/A,FALSE,"단축2";#N/A,#N/A,FALSE,"단축3";#N/A,#N/A,FALSE,"장축";#N/A,#N/A,FALSE,"4WD"}</definedName>
    <definedName name="자잦" localSheetId="13" hidden="1">{#N/A,#N/A,FALSE,"단축1";#N/A,#N/A,FALSE,"단축2";#N/A,#N/A,FALSE,"단축3";#N/A,#N/A,FALSE,"장축";#N/A,#N/A,FALSE,"4WD"}</definedName>
    <definedName name="자잦" localSheetId="17" hidden="1">{#N/A,#N/A,FALSE,"단축1";#N/A,#N/A,FALSE,"단축2";#N/A,#N/A,FALSE,"단축3";#N/A,#N/A,FALSE,"장축";#N/A,#N/A,FALSE,"4WD"}</definedName>
    <definedName name="자잦" localSheetId="16" hidden="1">{#N/A,#N/A,FALSE,"단축1";#N/A,#N/A,FALSE,"단축2";#N/A,#N/A,FALSE,"단축3";#N/A,#N/A,FALSE,"장축";#N/A,#N/A,FALSE,"4WD"}</definedName>
    <definedName name="자잦" hidden="1">{#N/A,#N/A,FALSE,"단축1";#N/A,#N/A,FALSE,"단축2";#N/A,#N/A,FALSE,"단축3";#N/A,#N/A,FALSE,"장축";#N/A,#N/A,FALSE,"4WD"}</definedName>
    <definedName name="자재" localSheetId="13">#REF!</definedName>
    <definedName name="자재">#REF!</definedName>
    <definedName name="자재1" localSheetId="15" hidden="1">{#N/A,#N/A,FALSE,"포장2"}</definedName>
    <definedName name="자재1" localSheetId="11" hidden="1">{#N/A,#N/A,FALSE,"포장2"}</definedName>
    <definedName name="자재1" localSheetId="14" hidden="1">{#N/A,#N/A,FALSE,"포장2"}</definedName>
    <definedName name="자재1" localSheetId="18" hidden="1">{#N/A,#N/A,FALSE,"포장2"}</definedName>
    <definedName name="자재1" localSheetId="19" hidden="1">{#N/A,#N/A,FALSE,"포장2"}</definedName>
    <definedName name="자재1" localSheetId="20" hidden="1">{#N/A,#N/A,FALSE,"포장2"}</definedName>
    <definedName name="자재1" localSheetId="21" hidden="1">{#N/A,#N/A,FALSE,"포장2"}</definedName>
    <definedName name="자재1" localSheetId="22" hidden="1">{#N/A,#N/A,FALSE,"포장2"}</definedName>
    <definedName name="자재1" localSheetId="23" hidden="1">{#N/A,#N/A,FALSE,"포장2"}</definedName>
    <definedName name="자재1" localSheetId="24" hidden="1">{#N/A,#N/A,FALSE,"포장2"}</definedName>
    <definedName name="자재1" localSheetId="13" hidden="1">{#N/A,#N/A,FALSE,"포장2"}</definedName>
    <definedName name="자재1" localSheetId="17" hidden="1">{#N/A,#N/A,FALSE,"포장2"}</definedName>
    <definedName name="자재1" localSheetId="16" hidden="1">{#N/A,#N/A,FALSE,"포장2"}</definedName>
    <definedName name="자재1" hidden="1">{#N/A,#N/A,FALSE,"포장2"}</definedName>
    <definedName name="자재2" localSheetId="15" hidden="1">{#N/A,#N/A,FALSE,"구조2"}</definedName>
    <definedName name="자재2" localSheetId="11" hidden="1">{#N/A,#N/A,FALSE,"구조2"}</definedName>
    <definedName name="자재2" localSheetId="14" hidden="1">{#N/A,#N/A,FALSE,"구조2"}</definedName>
    <definedName name="자재2" localSheetId="18" hidden="1">{#N/A,#N/A,FALSE,"구조2"}</definedName>
    <definedName name="자재2" localSheetId="19" hidden="1">{#N/A,#N/A,FALSE,"구조2"}</definedName>
    <definedName name="자재2" localSheetId="20" hidden="1">{#N/A,#N/A,FALSE,"구조2"}</definedName>
    <definedName name="자재2" localSheetId="21" hidden="1">{#N/A,#N/A,FALSE,"구조2"}</definedName>
    <definedName name="자재2" localSheetId="22" hidden="1">{#N/A,#N/A,FALSE,"구조2"}</definedName>
    <definedName name="자재2" localSheetId="23" hidden="1">{#N/A,#N/A,FALSE,"구조2"}</definedName>
    <definedName name="자재2" localSheetId="24" hidden="1">{#N/A,#N/A,FALSE,"구조2"}</definedName>
    <definedName name="자재2" localSheetId="13" hidden="1">{#N/A,#N/A,FALSE,"구조2"}</definedName>
    <definedName name="자재2" localSheetId="17" hidden="1">{#N/A,#N/A,FALSE,"구조2"}</definedName>
    <definedName name="자재2" localSheetId="16" hidden="1">{#N/A,#N/A,FALSE,"구조2"}</definedName>
    <definedName name="자재2" hidden="1">{#N/A,#N/A,FALSE,"구조2"}</definedName>
    <definedName name="자재기준" localSheetId="15" hidden="1">{#N/A,#N/A,TRUE,"Y생산";#N/A,#N/A,TRUE,"Y판매";#N/A,#N/A,TRUE,"Y총물량";#N/A,#N/A,TRUE,"Y능력";#N/A,#N/A,TRUE,"YKD"}</definedName>
    <definedName name="자재기준" localSheetId="18" hidden="1">{#N/A,#N/A,TRUE,"Y생산";#N/A,#N/A,TRUE,"Y판매";#N/A,#N/A,TRUE,"Y총물량";#N/A,#N/A,TRUE,"Y능력";#N/A,#N/A,TRUE,"YKD"}</definedName>
    <definedName name="자재기준" localSheetId="19" hidden="1">{#N/A,#N/A,TRUE,"Y생산";#N/A,#N/A,TRUE,"Y판매";#N/A,#N/A,TRUE,"Y총물량";#N/A,#N/A,TRUE,"Y능력";#N/A,#N/A,TRUE,"YKD"}</definedName>
    <definedName name="자재기준" localSheetId="20" hidden="1">{#N/A,#N/A,TRUE,"Y생산";#N/A,#N/A,TRUE,"Y판매";#N/A,#N/A,TRUE,"Y총물량";#N/A,#N/A,TRUE,"Y능력";#N/A,#N/A,TRUE,"YKD"}</definedName>
    <definedName name="자재기준" localSheetId="21" hidden="1">{#N/A,#N/A,TRUE,"Y생산";#N/A,#N/A,TRUE,"Y판매";#N/A,#N/A,TRUE,"Y총물량";#N/A,#N/A,TRUE,"Y능력";#N/A,#N/A,TRUE,"YKD"}</definedName>
    <definedName name="자재기준" localSheetId="22" hidden="1">{#N/A,#N/A,TRUE,"Y생산";#N/A,#N/A,TRUE,"Y판매";#N/A,#N/A,TRUE,"Y총물량";#N/A,#N/A,TRUE,"Y능력";#N/A,#N/A,TRUE,"YKD"}</definedName>
    <definedName name="자재기준" localSheetId="23" hidden="1">{#N/A,#N/A,TRUE,"Y생산";#N/A,#N/A,TRUE,"Y판매";#N/A,#N/A,TRUE,"Y총물량";#N/A,#N/A,TRUE,"Y능력";#N/A,#N/A,TRUE,"YKD"}</definedName>
    <definedName name="자재기준" localSheetId="24" hidden="1">{#N/A,#N/A,TRUE,"Y생산";#N/A,#N/A,TRUE,"Y판매";#N/A,#N/A,TRUE,"Y총물량";#N/A,#N/A,TRUE,"Y능력";#N/A,#N/A,TRUE,"YKD"}</definedName>
    <definedName name="자재기준" localSheetId="13" hidden="1">{#N/A,#N/A,TRUE,"Y생산";#N/A,#N/A,TRUE,"Y판매";#N/A,#N/A,TRUE,"Y총물량";#N/A,#N/A,TRUE,"Y능력";#N/A,#N/A,TRUE,"YKD"}</definedName>
    <definedName name="자재기준" localSheetId="17" hidden="1">{#N/A,#N/A,TRUE,"Y생산";#N/A,#N/A,TRUE,"Y판매";#N/A,#N/A,TRUE,"Y총물량";#N/A,#N/A,TRUE,"Y능력";#N/A,#N/A,TRUE,"YKD"}</definedName>
    <definedName name="자재기준" localSheetId="16" hidden="1">{#N/A,#N/A,TRUE,"Y생산";#N/A,#N/A,TRUE,"Y판매";#N/A,#N/A,TRUE,"Y총물량";#N/A,#N/A,TRUE,"Y능력";#N/A,#N/A,TRUE,"YKD"}</definedName>
    <definedName name="자재기준" hidden="1">{#N/A,#N/A,TRUE,"Y생산";#N/A,#N/A,TRUE,"Y판매";#N/A,#N/A,TRUE,"Y총물량";#N/A,#N/A,TRUE,"Y능력";#N/A,#N/A,TRUE,"YKD"}</definedName>
    <definedName name="자재비" localSheetId="13">#REF!</definedName>
    <definedName name="자재비">#REF!</definedName>
    <definedName name="자재집계" localSheetId="15" hidden="1">{"'5국공정'!$A$1:$E$128"}</definedName>
    <definedName name="자재집계" localSheetId="18" hidden="1">{"'5국공정'!$A$1:$E$128"}</definedName>
    <definedName name="자재집계" localSheetId="19" hidden="1">{"'5국공정'!$A$1:$E$128"}</definedName>
    <definedName name="자재집계" localSheetId="20" hidden="1">{"'5국공정'!$A$1:$E$128"}</definedName>
    <definedName name="자재집계" localSheetId="21" hidden="1">{"'5국공정'!$A$1:$E$128"}</definedName>
    <definedName name="자재집계" localSheetId="22" hidden="1">{"'5국공정'!$A$1:$E$128"}</definedName>
    <definedName name="자재집계" localSheetId="23" hidden="1">{"'5국공정'!$A$1:$E$128"}</definedName>
    <definedName name="자재집계" localSheetId="24" hidden="1">{"'5국공정'!$A$1:$E$128"}</definedName>
    <definedName name="자재집계" localSheetId="13" hidden="1">{"'5국공정'!$A$1:$E$128"}</definedName>
    <definedName name="자재집계" localSheetId="17" hidden="1">{"'5국공정'!$A$1:$E$128"}</definedName>
    <definedName name="자재집계" localSheetId="16" hidden="1">{"'5국공정'!$A$1:$E$128"}</definedName>
    <definedName name="자재집계" hidden="1">{"'5국공정'!$A$1:$E$128"}</definedName>
    <definedName name="자재집계표" localSheetId="15" hidden="1">{"'5국공정'!$A$1:$E$128"}</definedName>
    <definedName name="자재집계표" localSheetId="18" hidden="1">{"'5국공정'!$A$1:$E$128"}</definedName>
    <definedName name="자재집계표" localSheetId="19" hidden="1">{"'5국공정'!$A$1:$E$128"}</definedName>
    <definedName name="자재집계표" localSheetId="20" hidden="1">{"'5국공정'!$A$1:$E$128"}</definedName>
    <definedName name="자재집계표" localSheetId="21" hidden="1">{"'5국공정'!$A$1:$E$128"}</definedName>
    <definedName name="자재집계표" localSheetId="22" hidden="1">{"'5국공정'!$A$1:$E$128"}</definedName>
    <definedName name="자재집계표" localSheetId="23" hidden="1">{"'5국공정'!$A$1:$E$128"}</definedName>
    <definedName name="자재집계표" localSheetId="24" hidden="1">{"'5국공정'!$A$1:$E$128"}</definedName>
    <definedName name="자재집계표" localSheetId="13" hidden="1">{"'5국공정'!$A$1:$E$128"}</definedName>
    <definedName name="자재집계표" localSheetId="17" hidden="1">{"'5국공정'!$A$1:$E$128"}</definedName>
    <definedName name="자재집계표" localSheetId="16" hidden="1">{"'5국공정'!$A$1:$E$128"}</definedName>
    <definedName name="자재집계표" hidden="1">{"'5국공정'!$A$1:$E$128"}</definedName>
    <definedName name="자ㅓㄷ" localSheetId="15" hidden="1">{#N/A,#N/A,FALSE,"ALM-ASISC"}</definedName>
    <definedName name="자ㅓㄷ" localSheetId="18" hidden="1">{#N/A,#N/A,FALSE,"ALM-ASISC"}</definedName>
    <definedName name="자ㅓㄷ" localSheetId="19" hidden="1">{#N/A,#N/A,FALSE,"ALM-ASISC"}</definedName>
    <definedName name="자ㅓㄷ" localSheetId="20" hidden="1">{#N/A,#N/A,FALSE,"ALM-ASISC"}</definedName>
    <definedName name="자ㅓㄷ" localSheetId="21" hidden="1">{#N/A,#N/A,FALSE,"ALM-ASISC"}</definedName>
    <definedName name="자ㅓㄷ" localSheetId="22" hidden="1">{#N/A,#N/A,FALSE,"ALM-ASISC"}</definedName>
    <definedName name="자ㅓㄷ" localSheetId="23" hidden="1">{#N/A,#N/A,FALSE,"ALM-ASISC"}</definedName>
    <definedName name="자ㅓㄷ" localSheetId="24" hidden="1">{#N/A,#N/A,FALSE,"ALM-ASISC"}</definedName>
    <definedName name="자ㅓㄷ" localSheetId="13" hidden="1">{#N/A,#N/A,FALSE,"ALM-ASISC"}</definedName>
    <definedName name="자ㅓㄷ" localSheetId="17" hidden="1">{#N/A,#N/A,FALSE,"ALM-ASISC"}</definedName>
    <definedName name="자ㅓㄷ" localSheetId="16" hidden="1">{#N/A,#N/A,FALSE,"ALM-ASISC"}</definedName>
    <definedName name="자ㅓㄷ" hidden="1">{#N/A,#N/A,FALSE,"ALM-ASISC"}</definedName>
    <definedName name="작성표" localSheetId="13">#REF!</definedName>
    <definedName name="작성표">#REF!</definedName>
    <definedName name="잠___함___공" localSheetId="13">[172]노임단가!#REF!</definedName>
    <definedName name="잠___함___공">[173]노임단가!#REF!</definedName>
    <definedName name="잠미" localSheetId="13">#REF!</definedName>
    <definedName name="잠미">#REF!</definedName>
    <definedName name="잡철물제작설치" localSheetId="13">#REF!</definedName>
    <definedName name="잡철물제작설치">#REF!</definedName>
    <definedName name="장" localSheetId="13">#REF!</definedName>
    <definedName name="장">#REF!</definedName>
    <definedName name="장동건">#REF!</definedName>
    <definedName name="장르">#REF!</definedName>
    <definedName name="장비">#REF!</definedName>
    <definedName name="장비비">#REF!</definedName>
    <definedName name="장비철거계획서" localSheetId="15" hidden="1">{#N/A,#N/A,FALSE,"3가";#N/A,#N/A,FALSE,"3나";#N/A,#N/A,FALSE,"3다"}</definedName>
    <definedName name="장비철거계획서" localSheetId="18" hidden="1">{#N/A,#N/A,FALSE,"3가";#N/A,#N/A,FALSE,"3나";#N/A,#N/A,FALSE,"3다"}</definedName>
    <definedName name="장비철거계획서" localSheetId="19" hidden="1">{#N/A,#N/A,FALSE,"3가";#N/A,#N/A,FALSE,"3나";#N/A,#N/A,FALSE,"3다"}</definedName>
    <definedName name="장비철거계획서" localSheetId="20" hidden="1">{#N/A,#N/A,FALSE,"3가";#N/A,#N/A,FALSE,"3나";#N/A,#N/A,FALSE,"3다"}</definedName>
    <definedName name="장비철거계획서" localSheetId="21" hidden="1">{#N/A,#N/A,FALSE,"3가";#N/A,#N/A,FALSE,"3나";#N/A,#N/A,FALSE,"3다"}</definedName>
    <definedName name="장비철거계획서" localSheetId="22" hidden="1">{#N/A,#N/A,FALSE,"3가";#N/A,#N/A,FALSE,"3나";#N/A,#N/A,FALSE,"3다"}</definedName>
    <definedName name="장비철거계획서" localSheetId="23" hidden="1">{#N/A,#N/A,FALSE,"3가";#N/A,#N/A,FALSE,"3나";#N/A,#N/A,FALSE,"3다"}</definedName>
    <definedName name="장비철거계획서" localSheetId="24" hidden="1">{#N/A,#N/A,FALSE,"3가";#N/A,#N/A,FALSE,"3나";#N/A,#N/A,FALSE,"3다"}</definedName>
    <definedName name="장비철거계획서" localSheetId="13" hidden="1">{#N/A,#N/A,FALSE,"3가";#N/A,#N/A,FALSE,"3나";#N/A,#N/A,FALSE,"3다"}</definedName>
    <definedName name="장비철거계획서" localSheetId="17" hidden="1">{#N/A,#N/A,FALSE,"3가";#N/A,#N/A,FALSE,"3나";#N/A,#N/A,FALSE,"3다"}</definedName>
    <definedName name="장비철거계획서" localSheetId="16" hidden="1">{#N/A,#N/A,FALSE,"3가";#N/A,#N/A,FALSE,"3나";#N/A,#N/A,FALSE,"3다"}</definedName>
    <definedName name="장비철거계획서" hidden="1">{#N/A,#N/A,FALSE,"3가";#N/A,#N/A,FALSE,"3나";#N/A,#N/A,FALSE,"3다"}</definedName>
    <definedName name="장위" localSheetId="15" hidden="1">#REF!</definedName>
    <definedName name="장위" localSheetId="11" hidden="1">#REF!</definedName>
    <definedName name="장위" localSheetId="14" hidden="1">#REF!</definedName>
    <definedName name="장위" localSheetId="18" hidden="1">#REF!</definedName>
    <definedName name="장위" localSheetId="19" hidden="1">#REF!</definedName>
    <definedName name="장위" localSheetId="20" hidden="1">#REF!</definedName>
    <definedName name="장위" localSheetId="21" hidden="1">#REF!</definedName>
    <definedName name="장위" localSheetId="22" hidden="1">#REF!</definedName>
    <definedName name="장위" localSheetId="23" hidden="1">#REF!</definedName>
    <definedName name="장위" localSheetId="24" hidden="1">#REF!</definedName>
    <definedName name="장위" localSheetId="13" hidden="1">#REF!</definedName>
    <definedName name="장위" localSheetId="17" hidden="1">#REF!</definedName>
    <definedName name="장위" localSheetId="16" hidden="1">#REF!</definedName>
    <definedName name="장위" hidden="1">#REF!</definedName>
    <definedName name="장집" localSheetId="15" hidden="1">{"'용역비'!$A$4:$C$8"}</definedName>
    <definedName name="장집" localSheetId="11" hidden="1">{"'용역비'!$A$4:$C$8"}</definedName>
    <definedName name="장집" localSheetId="14" hidden="1">{"'용역비'!$A$4:$C$8"}</definedName>
    <definedName name="장집" localSheetId="18" hidden="1">{"'용역비'!$A$4:$C$8"}</definedName>
    <definedName name="장집" localSheetId="19" hidden="1">{"'용역비'!$A$4:$C$8"}</definedName>
    <definedName name="장집" localSheetId="20" hidden="1">{"'용역비'!$A$4:$C$8"}</definedName>
    <definedName name="장집" localSheetId="21" hidden="1">{"'용역비'!$A$4:$C$8"}</definedName>
    <definedName name="장집" localSheetId="22" hidden="1">{"'용역비'!$A$4:$C$8"}</definedName>
    <definedName name="장집" localSheetId="23" hidden="1">{"'용역비'!$A$4:$C$8"}</definedName>
    <definedName name="장집" localSheetId="24" hidden="1">{"'용역비'!$A$4:$C$8"}</definedName>
    <definedName name="장집" localSheetId="13" hidden="1">{"'용역비'!$A$4:$C$8"}</definedName>
    <definedName name="장집" localSheetId="17" hidden="1">{"'용역비'!$A$4:$C$8"}</definedName>
    <definedName name="장집" localSheetId="16" hidden="1">{"'용역비'!$A$4:$C$8"}</definedName>
    <definedName name="장집" hidden="1">{"'용역비'!$A$4:$C$8"}</definedName>
    <definedName name="재고자산">#REF!</definedName>
    <definedName name="재료">#REF!</definedName>
    <definedName name="재료단가">#REF!</definedName>
    <definedName name="재료비">#REF!</definedName>
    <definedName name="材料費">#REF!</definedName>
    <definedName name="재료집계3">#REF!</definedName>
    <definedName name="재료표">#REF!</definedName>
    <definedName name="재료품명">#REF!</definedName>
    <definedName name="재어ㅏ" localSheetId="13">'[30]#REF'!#REF!</definedName>
    <definedName name="재어ㅏ">'[37]#REF'!#REF!</definedName>
    <definedName name="재집" localSheetId="15" hidden="1">{"'용역비'!$A$4:$C$8"}</definedName>
    <definedName name="재집" localSheetId="11" hidden="1">{"'용역비'!$A$4:$C$8"}</definedName>
    <definedName name="재집" localSheetId="14" hidden="1">{"'용역비'!$A$4:$C$8"}</definedName>
    <definedName name="재집" localSheetId="18" hidden="1">{"'용역비'!$A$4:$C$8"}</definedName>
    <definedName name="재집" localSheetId="19" hidden="1">{"'용역비'!$A$4:$C$8"}</definedName>
    <definedName name="재집" localSheetId="20" hidden="1">{"'용역비'!$A$4:$C$8"}</definedName>
    <definedName name="재집" localSheetId="21" hidden="1">{"'용역비'!$A$4:$C$8"}</definedName>
    <definedName name="재집" localSheetId="22" hidden="1">{"'용역비'!$A$4:$C$8"}</definedName>
    <definedName name="재집" localSheetId="23" hidden="1">{"'용역비'!$A$4:$C$8"}</definedName>
    <definedName name="재집" localSheetId="24" hidden="1">{"'용역비'!$A$4:$C$8"}</definedName>
    <definedName name="재집" localSheetId="13" hidden="1">{"'용역비'!$A$4:$C$8"}</definedName>
    <definedName name="재집" localSheetId="17" hidden="1">{"'용역비'!$A$4:$C$8"}</definedName>
    <definedName name="재집" localSheetId="16" hidden="1">{"'용역비'!$A$4:$C$8"}</definedName>
    <definedName name="재집" hidden="1">{"'용역비'!$A$4:$C$8"}</definedName>
    <definedName name="저압케이블공">#N/A</definedName>
    <definedName name="저저" localSheetId="13">#REF!</definedName>
    <definedName name="저저">#REF!</definedName>
    <definedName name="저지" localSheetId="13">#REF!</definedName>
    <definedName name="저지">#REF!</definedName>
    <definedName name="저케" localSheetId="13">#REF!</definedName>
    <definedName name="저케">#REF!</definedName>
    <definedName name="적립">#REF!</definedName>
    <definedName name="的说法都是" localSheetId="13">'[43]#REF!'!#REF!</definedName>
    <definedName name="的说法都是">'[44]#REF!'!#REF!</definedName>
    <definedName name="적용대가산출표" localSheetId="13">#REF!</definedName>
    <definedName name="적용대가산출표">#REF!</definedName>
    <definedName name="적용물량프린트범위" localSheetId="13">#REF!</definedName>
    <definedName name="적용물량프린트범위">#REF!</definedName>
    <definedName name="전기" localSheetId="13">#REF!</definedName>
    <definedName name="전기">#REF!</definedName>
    <definedName name="전기2차" localSheetId="13">[59]직노!#REF!</definedName>
    <definedName name="전기2차">[59]직노!#REF!</definedName>
    <definedName name="전기경상이익" localSheetId="13">#REF!</definedName>
    <definedName name="전기경상이익">#REF!</definedName>
    <definedName name="전기내역" localSheetId="15" hidden="1">{#N/A,#N/A,FALSE,"CCTV"}</definedName>
    <definedName name="전기내역" localSheetId="11" hidden="1">{#N/A,#N/A,FALSE,"CCTV"}</definedName>
    <definedName name="전기내역" localSheetId="14" hidden="1">{#N/A,#N/A,FALSE,"CCTV"}</definedName>
    <definedName name="전기내역" localSheetId="18" hidden="1">{#N/A,#N/A,FALSE,"CCTV"}</definedName>
    <definedName name="전기내역" localSheetId="19" hidden="1">{#N/A,#N/A,FALSE,"CCTV"}</definedName>
    <definedName name="전기내역" localSheetId="20" hidden="1">{#N/A,#N/A,FALSE,"CCTV"}</definedName>
    <definedName name="전기내역" localSheetId="21" hidden="1">{#N/A,#N/A,FALSE,"CCTV"}</definedName>
    <definedName name="전기내역" localSheetId="22" hidden="1">{#N/A,#N/A,FALSE,"CCTV"}</definedName>
    <definedName name="전기내역" localSheetId="23" hidden="1">{#N/A,#N/A,FALSE,"CCTV"}</definedName>
    <definedName name="전기내역" localSheetId="24" hidden="1">{#N/A,#N/A,FALSE,"CCTV"}</definedName>
    <definedName name="전기내역" localSheetId="13" hidden="1">{#N/A,#N/A,FALSE,"CCTV"}</definedName>
    <definedName name="전기내역" localSheetId="17" hidden="1">{#N/A,#N/A,FALSE,"CCTV"}</definedName>
    <definedName name="전기내역" localSheetId="16" hidden="1">{#N/A,#N/A,FALSE,"CCTV"}</definedName>
    <definedName name="전기내역" hidden="1">{#N/A,#N/A,FALSE,"CCTV"}</definedName>
    <definedName name="전기매출액" localSheetId="13">#REF!</definedName>
    <definedName name="전기매출액">#REF!</definedName>
    <definedName name="전기산출" localSheetId="13">'[30]#REF'!#REF!</definedName>
    <definedName name="전기산출">'[37]#REF'!#REF!</definedName>
    <definedName name="전기순이익" localSheetId="13">#REF!</definedName>
    <definedName name="전기순이익">#REF!</definedName>
    <definedName name="전기일위" localSheetId="15" hidden="1">#REF!</definedName>
    <definedName name="전기일위" localSheetId="11" hidden="1">#REF!</definedName>
    <definedName name="전기일위" localSheetId="14" hidden="1">#REF!</definedName>
    <definedName name="전기일위" localSheetId="24" hidden="1">#REF!</definedName>
    <definedName name="전기일위" localSheetId="17" hidden="1">#REF!</definedName>
    <definedName name="전기일위" localSheetId="16" hidden="1">#REF!</definedName>
    <definedName name="전기일위" hidden="1">#REF!</definedName>
    <definedName name="전년경영비" localSheetId="15" hidden="1">{#N/A,#N/A,FALSE,"P.C.B"}</definedName>
    <definedName name="전년경영비" localSheetId="11" hidden="1">{#N/A,#N/A,FALSE,"P.C.B"}</definedName>
    <definedName name="전년경영비" localSheetId="14" hidden="1">{#N/A,#N/A,FALSE,"P.C.B"}</definedName>
    <definedName name="전년경영비" localSheetId="18" hidden="1">{#N/A,#N/A,FALSE,"P.C.B"}</definedName>
    <definedName name="전년경영비" localSheetId="19" hidden="1">{#N/A,#N/A,FALSE,"P.C.B"}</definedName>
    <definedName name="전년경영비" localSheetId="20" hidden="1">{#N/A,#N/A,FALSE,"P.C.B"}</definedName>
    <definedName name="전년경영비" localSheetId="21" hidden="1">{#N/A,#N/A,FALSE,"P.C.B"}</definedName>
    <definedName name="전년경영비" localSheetId="22" hidden="1">{#N/A,#N/A,FALSE,"P.C.B"}</definedName>
    <definedName name="전년경영비" localSheetId="23" hidden="1">{#N/A,#N/A,FALSE,"P.C.B"}</definedName>
    <definedName name="전년경영비" localSheetId="24" hidden="1">{#N/A,#N/A,FALSE,"P.C.B"}</definedName>
    <definedName name="전년경영비" localSheetId="13" hidden="1">{#N/A,#N/A,FALSE,"P.C.B"}</definedName>
    <definedName name="전년경영비" localSheetId="17" hidden="1">{#N/A,#N/A,FALSE,"P.C.B"}</definedName>
    <definedName name="전년경영비" localSheetId="16" hidden="1">{#N/A,#N/A,FALSE,"P.C.B"}</definedName>
    <definedName name="전년경영비" hidden="1">{#N/A,#N/A,FALSE,"P.C.B"}</definedName>
    <definedName name="전문서비스비즈니스산업" localSheetId="13">#REF!</definedName>
    <definedName name="전문서비스비즈니스산업">#REF!</definedName>
    <definedName name="전사교육계획"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localSheetId="1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localSheetId="1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localSheetId="2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localSheetId="2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localSheetId="2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localSheetId="2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localSheetId="1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localSheetId="1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1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1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2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2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2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2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1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1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산볼트" localSheetId="13">#REF!</definedName>
    <definedName name="전산볼트">#REF!</definedName>
    <definedName name="전시" localSheetId="15" hidden="1">{"'용역비'!$A$4:$C$8"}</definedName>
    <definedName name="전시" localSheetId="11" hidden="1">{"'용역비'!$A$4:$C$8"}</definedName>
    <definedName name="전시" localSheetId="14" hidden="1">{"'용역비'!$A$4:$C$8"}</definedName>
    <definedName name="전시" localSheetId="18" hidden="1">{"'용역비'!$A$4:$C$8"}</definedName>
    <definedName name="전시" localSheetId="19" hidden="1">{"'용역비'!$A$4:$C$8"}</definedName>
    <definedName name="전시" localSheetId="20" hidden="1">{"'용역비'!$A$4:$C$8"}</definedName>
    <definedName name="전시" localSheetId="21" hidden="1">{"'용역비'!$A$4:$C$8"}</definedName>
    <definedName name="전시" localSheetId="22" hidden="1">{"'용역비'!$A$4:$C$8"}</definedName>
    <definedName name="전시" localSheetId="23" hidden="1">{"'용역비'!$A$4:$C$8"}</definedName>
    <definedName name="전시" localSheetId="24" hidden="1">{"'용역비'!$A$4:$C$8"}</definedName>
    <definedName name="전시" localSheetId="13" hidden="1">{"'용역비'!$A$4:$C$8"}</definedName>
    <definedName name="전시" localSheetId="17" hidden="1">{"'용역비'!$A$4:$C$8"}</definedName>
    <definedName name="전시" localSheetId="16" hidden="1">{"'용역비'!$A$4:$C$8"}</definedName>
    <definedName name="전시" hidden="1">{"'용역비'!$A$4:$C$8"}</definedName>
    <definedName name="전시물량" localSheetId="15" hidden="1">{"'공사부문'!$A$6:$A$32"}</definedName>
    <definedName name="전시물량" localSheetId="11" hidden="1">{"'공사부문'!$A$6:$A$32"}</definedName>
    <definedName name="전시물량" localSheetId="14" hidden="1">{"'공사부문'!$A$6:$A$32"}</definedName>
    <definedName name="전시물량" localSheetId="18" hidden="1">{"'공사부문'!$A$6:$A$32"}</definedName>
    <definedName name="전시물량" localSheetId="19" hidden="1">{"'공사부문'!$A$6:$A$32"}</definedName>
    <definedName name="전시물량" localSheetId="20" hidden="1">{"'공사부문'!$A$6:$A$32"}</definedName>
    <definedName name="전시물량" localSheetId="21" hidden="1">{"'공사부문'!$A$6:$A$32"}</definedName>
    <definedName name="전시물량" localSheetId="22" hidden="1">{"'공사부문'!$A$6:$A$32"}</definedName>
    <definedName name="전시물량" localSheetId="23" hidden="1">{"'공사부문'!$A$6:$A$32"}</definedName>
    <definedName name="전시물량" localSheetId="24" hidden="1">{"'공사부문'!$A$6:$A$32"}</definedName>
    <definedName name="전시물량" localSheetId="13" hidden="1">{"'공사부문'!$A$6:$A$32"}</definedName>
    <definedName name="전시물량" localSheetId="17" hidden="1">{"'공사부문'!$A$6:$A$32"}</definedName>
    <definedName name="전시물량" localSheetId="16" hidden="1">{"'공사부문'!$A$6:$A$32"}</definedName>
    <definedName name="전시물량" hidden="1">{"'공사부문'!$A$6:$A$32"}</definedName>
    <definedName name="전시시설물" localSheetId="15" hidden="1">{"'용역비'!$A$4:$C$8"}</definedName>
    <definedName name="전시시설물" localSheetId="11" hidden="1">{"'용역비'!$A$4:$C$8"}</definedName>
    <definedName name="전시시설물" localSheetId="14" hidden="1">{"'용역비'!$A$4:$C$8"}</definedName>
    <definedName name="전시시설물" localSheetId="18" hidden="1">{"'용역비'!$A$4:$C$8"}</definedName>
    <definedName name="전시시설물" localSheetId="19" hidden="1">{"'용역비'!$A$4:$C$8"}</definedName>
    <definedName name="전시시설물" localSheetId="20" hidden="1">{"'용역비'!$A$4:$C$8"}</definedName>
    <definedName name="전시시설물" localSheetId="21" hidden="1">{"'용역비'!$A$4:$C$8"}</definedName>
    <definedName name="전시시설물" localSheetId="22" hidden="1">{"'용역비'!$A$4:$C$8"}</definedName>
    <definedName name="전시시설물" localSheetId="23" hidden="1">{"'용역비'!$A$4:$C$8"}</definedName>
    <definedName name="전시시설물" localSheetId="24" hidden="1">{"'용역비'!$A$4:$C$8"}</definedName>
    <definedName name="전시시설물" localSheetId="13" hidden="1">{"'용역비'!$A$4:$C$8"}</definedName>
    <definedName name="전시시설물" localSheetId="17" hidden="1">{"'용역비'!$A$4:$C$8"}</definedName>
    <definedName name="전시시설물" localSheetId="16" hidden="1">{"'용역비'!$A$4:$C$8"}</definedName>
    <definedName name="전시시설물" hidden="1">{"'용역비'!$A$4:$C$8"}</definedName>
    <definedName name="전시총집계">#REF!</definedName>
    <definedName name="전자">#REF!</definedName>
    <definedName name="전자가전">#REF!</definedName>
    <definedName name="전주" localSheetId="15" hidden="1">{#N/A,#N/A,FALSE,"P.C.B"}</definedName>
    <definedName name="전주" localSheetId="11" hidden="1">{#N/A,#N/A,FALSE,"P.C.B"}</definedName>
    <definedName name="전주" localSheetId="14" hidden="1">{#N/A,#N/A,FALSE,"P.C.B"}</definedName>
    <definedName name="전주" localSheetId="18" hidden="1">{#N/A,#N/A,FALSE,"P.C.B"}</definedName>
    <definedName name="전주" localSheetId="19" hidden="1">{#N/A,#N/A,FALSE,"P.C.B"}</definedName>
    <definedName name="전주" localSheetId="20" hidden="1">{#N/A,#N/A,FALSE,"P.C.B"}</definedName>
    <definedName name="전주" localSheetId="21" hidden="1">{#N/A,#N/A,FALSE,"P.C.B"}</definedName>
    <definedName name="전주" localSheetId="22" hidden="1">{#N/A,#N/A,FALSE,"P.C.B"}</definedName>
    <definedName name="전주" localSheetId="23" hidden="1">{#N/A,#N/A,FALSE,"P.C.B"}</definedName>
    <definedName name="전주" localSheetId="24" hidden="1">{#N/A,#N/A,FALSE,"P.C.B"}</definedName>
    <definedName name="전주" localSheetId="13" hidden="1">{#N/A,#N/A,FALSE,"P.C.B"}</definedName>
    <definedName name="전주" localSheetId="17" hidden="1">{#N/A,#N/A,FALSE,"P.C.B"}</definedName>
    <definedName name="전주" localSheetId="16" hidden="1">{#N/A,#N/A,FALSE,"P.C.B"}</definedName>
    <definedName name="전주" hidden="1">{#N/A,#N/A,FALSE,"P.C.B"}</definedName>
    <definedName name="전철" hidden="1">0</definedName>
    <definedName name="전체단가표" localSheetId="13">[254]전체단가표!$A$2:$F$140</definedName>
    <definedName name="전체단가표">[255]전체단가표!$A$2:$F$140</definedName>
    <definedName name="전체단가표_3">[256]전체단가표!$A$2:$F$135</definedName>
    <definedName name="전체단가표2" localSheetId="13">#REF!</definedName>
    <definedName name="전체단가표2">#REF!</definedName>
    <definedName name="전체범위" localSheetId="13">#REF!</definedName>
    <definedName name="전체범위">#REF!</definedName>
    <definedName name="전체제조총괄표" localSheetId="15" hidden="1">{"'건축내역'!$A$1:$L$413"}</definedName>
    <definedName name="전체제조총괄표" localSheetId="11" hidden="1">{"'건축내역'!$A$1:$L$413"}</definedName>
    <definedName name="전체제조총괄표" localSheetId="14" hidden="1">{"'건축내역'!$A$1:$L$413"}</definedName>
    <definedName name="전체제조총괄표" localSheetId="18" hidden="1">{"'건축내역'!$A$1:$L$413"}</definedName>
    <definedName name="전체제조총괄표" localSheetId="19" hidden="1">{"'건축내역'!$A$1:$L$413"}</definedName>
    <definedName name="전체제조총괄표" localSheetId="20" hidden="1">{"'건축내역'!$A$1:$L$413"}</definedName>
    <definedName name="전체제조총괄표" localSheetId="21" hidden="1">{"'건축내역'!$A$1:$L$413"}</definedName>
    <definedName name="전체제조총괄표" localSheetId="22" hidden="1">{"'건축내역'!$A$1:$L$413"}</definedName>
    <definedName name="전체제조총괄표" localSheetId="23" hidden="1">{"'건축내역'!$A$1:$L$413"}</definedName>
    <definedName name="전체제조총괄표" localSheetId="24" hidden="1">{"'건축내역'!$A$1:$L$413"}</definedName>
    <definedName name="전체제조총괄표" localSheetId="13" hidden="1">{"'건축내역'!$A$1:$L$413"}</definedName>
    <definedName name="전체제조총괄표" localSheetId="17" hidden="1">{"'건축내역'!$A$1:$L$413"}</definedName>
    <definedName name="전체제조총괄표" localSheetId="16" hidden="1">{"'건축내역'!$A$1:$L$413"}</definedName>
    <definedName name="전체제조총괄표" hidden="1">{"'건축내역'!$A$1:$L$413"}</definedName>
    <definedName name="절류기" localSheetId="15" hidden="1">{#N/A,#N/A,FALSE,"3가";#N/A,#N/A,FALSE,"3나";#N/A,#N/A,FALSE,"3다"}</definedName>
    <definedName name="절류기" localSheetId="18" hidden="1">{#N/A,#N/A,FALSE,"3가";#N/A,#N/A,FALSE,"3나";#N/A,#N/A,FALSE,"3다"}</definedName>
    <definedName name="절류기" localSheetId="19" hidden="1">{#N/A,#N/A,FALSE,"3가";#N/A,#N/A,FALSE,"3나";#N/A,#N/A,FALSE,"3다"}</definedName>
    <definedName name="절류기" localSheetId="20" hidden="1">{#N/A,#N/A,FALSE,"3가";#N/A,#N/A,FALSE,"3나";#N/A,#N/A,FALSE,"3다"}</definedName>
    <definedName name="절류기" localSheetId="21" hidden="1">{#N/A,#N/A,FALSE,"3가";#N/A,#N/A,FALSE,"3나";#N/A,#N/A,FALSE,"3다"}</definedName>
    <definedName name="절류기" localSheetId="22" hidden="1">{#N/A,#N/A,FALSE,"3가";#N/A,#N/A,FALSE,"3나";#N/A,#N/A,FALSE,"3다"}</definedName>
    <definedName name="절류기" localSheetId="23" hidden="1">{#N/A,#N/A,FALSE,"3가";#N/A,#N/A,FALSE,"3나";#N/A,#N/A,FALSE,"3다"}</definedName>
    <definedName name="절류기" localSheetId="24" hidden="1">{#N/A,#N/A,FALSE,"3가";#N/A,#N/A,FALSE,"3나";#N/A,#N/A,FALSE,"3다"}</definedName>
    <definedName name="절류기" localSheetId="13" hidden="1">{#N/A,#N/A,FALSE,"3가";#N/A,#N/A,FALSE,"3나";#N/A,#N/A,FALSE,"3다"}</definedName>
    <definedName name="절류기" localSheetId="17" hidden="1">{#N/A,#N/A,FALSE,"3가";#N/A,#N/A,FALSE,"3나";#N/A,#N/A,FALSE,"3다"}</definedName>
    <definedName name="절류기" localSheetId="16" hidden="1">{#N/A,#N/A,FALSE,"3가";#N/A,#N/A,FALSE,"3나";#N/A,#N/A,FALSE,"3다"}</definedName>
    <definedName name="절류기" hidden="1">{#N/A,#N/A,FALSE,"3가";#N/A,#N/A,FALSE,"3나";#N/A,#N/A,FALSE,"3다"}</definedName>
    <definedName name="점멸기입력">#N/A</definedName>
    <definedName name="점포" localSheetId="13">#REF!</definedName>
    <definedName name="점포">#REF!</definedName>
    <definedName name="접" localSheetId="13">#REF!</definedName>
    <definedName name="접">#REF!</definedName>
    <definedName name="정" localSheetId="15" hidden="1">{#N/A,#N/A,FALSE,"ALM-ASISC"}</definedName>
    <definedName name="정" localSheetId="18" hidden="1">{#N/A,#N/A,FALSE,"ALM-ASISC"}</definedName>
    <definedName name="정" localSheetId="19" hidden="1">{#N/A,#N/A,FALSE,"ALM-ASISC"}</definedName>
    <definedName name="정" localSheetId="20" hidden="1">{#N/A,#N/A,FALSE,"ALM-ASISC"}</definedName>
    <definedName name="정" localSheetId="21" hidden="1">{#N/A,#N/A,FALSE,"ALM-ASISC"}</definedName>
    <definedName name="정" localSheetId="22" hidden="1">{#N/A,#N/A,FALSE,"ALM-ASISC"}</definedName>
    <definedName name="정" localSheetId="23" hidden="1">{#N/A,#N/A,FALSE,"ALM-ASISC"}</definedName>
    <definedName name="정" localSheetId="24" hidden="1">{#N/A,#N/A,FALSE,"ALM-ASISC"}</definedName>
    <definedName name="정" localSheetId="13" hidden="1">{#N/A,#N/A,FALSE,"ALM-ASISC"}</definedName>
    <definedName name="정" localSheetId="17" hidden="1">{#N/A,#N/A,FALSE,"ALM-ASISC"}</definedName>
    <definedName name="정" localSheetId="16" hidden="1">{#N/A,#N/A,FALSE,"ALM-ASISC"}</definedName>
    <definedName name="정" hidden="1">{#N/A,#N/A,FALSE,"ALM-ASISC"}</definedName>
    <definedName name="정___비___공" localSheetId="13">[172]노임단가!#REF!</definedName>
    <definedName name="정___비___공">[173]노임단가!#REF!</definedName>
    <definedName name="정근호" localSheetId="15" hidden="1">{#N/A,#N/A,TRUE,"토적및재료집계";#N/A,#N/A,TRUE,"토적및재료집계";#N/A,#N/A,TRUE,"단위량"}</definedName>
    <definedName name="정근호" localSheetId="18" hidden="1">{#N/A,#N/A,TRUE,"토적및재료집계";#N/A,#N/A,TRUE,"토적및재료집계";#N/A,#N/A,TRUE,"단위량"}</definedName>
    <definedName name="정근호" localSheetId="19" hidden="1">{#N/A,#N/A,TRUE,"토적및재료집계";#N/A,#N/A,TRUE,"토적및재료집계";#N/A,#N/A,TRUE,"단위량"}</definedName>
    <definedName name="정근호" localSheetId="20" hidden="1">{#N/A,#N/A,TRUE,"토적및재료집계";#N/A,#N/A,TRUE,"토적및재료집계";#N/A,#N/A,TRUE,"단위량"}</definedName>
    <definedName name="정근호" localSheetId="21" hidden="1">{#N/A,#N/A,TRUE,"토적및재료집계";#N/A,#N/A,TRUE,"토적및재료집계";#N/A,#N/A,TRUE,"단위량"}</definedName>
    <definedName name="정근호" localSheetId="22" hidden="1">{#N/A,#N/A,TRUE,"토적및재료집계";#N/A,#N/A,TRUE,"토적및재료집계";#N/A,#N/A,TRUE,"단위량"}</definedName>
    <definedName name="정근호" localSheetId="23" hidden="1">{#N/A,#N/A,TRUE,"토적및재료집계";#N/A,#N/A,TRUE,"토적및재료집계";#N/A,#N/A,TRUE,"단위량"}</definedName>
    <definedName name="정근호" localSheetId="24" hidden="1">{#N/A,#N/A,TRUE,"토적및재료집계";#N/A,#N/A,TRUE,"토적및재료집계";#N/A,#N/A,TRUE,"단위량"}</definedName>
    <definedName name="정근호" localSheetId="13" hidden="1">{#N/A,#N/A,TRUE,"토적및재료집계";#N/A,#N/A,TRUE,"토적및재료집계";#N/A,#N/A,TRUE,"단위량"}</definedName>
    <definedName name="정근호" localSheetId="17" hidden="1">{#N/A,#N/A,TRUE,"토적및재료집계";#N/A,#N/A,TRUE,"토적및재료집계";#N/A,#N/A,TRUE,"단위량"}</definedName>
    <definedName name="정근호" localSheetId="16" hidden="1">{#N/A,#N/A,TRUE,"토적및재료집계";#N/A,#N/A,TRUE,"토적및재료집계";#N/A,#N/A,TRUE,"단위량"}</definedName>
    <definedName name="정근호" hidden="1">{#N/A,#N/A,TRUE,"토적및재료집계";#N/A,#N/A,TRUE,"토적및재료집계";#N/A,#N/A,TRUE,"단위량"}</definedName>
    <definedName name="정류기" localSheetId="15" hidden="1">{#N/A,#N/A,FALSE,"3가";#N/A,#N/A,FALSE,"3나";#N/A,#N/A,FALSE,"3다"}</definedName>
    <definedName name="정류기" localSheetId="18" hidden="1">{#N/A,#N/A,FALSE,"3가";#N/A,#N/A,FALSE,"3나";#N/A,#N/A,FALSE,"3다"}</definedName>
    <definedName name="정류기" localSheetId="19" hidden="1">{#N/A,#N/A,FALSE,"3가";#N/A,#N/A,FALSE,"3나";#N/A,#N/A,FALSE,"3다"}</definedName>
    <definedName name="정류기" localSheetId="20" hidden="1">{#N/A,#N/A,FALSE,"3가";#N/A,#N/A,FALSE,"3나";#N/A,#N/A,FALSE,"3다"}</definedName>
    <definedName name="정류기" localSheetId="21" hidden="1">{#N/A,#N/A,FALSE,"3가";#N/A,#N/A,FALSE,"3나";#N/A,#N/A,FALSE,"3다"}</definedName>
    <definedName name="정류기" localSheetId="22" hidden="1">{#N/A,#N/A,FALSE,"3가";#N/A,#N/A,FALSE,"3나";#N/A,#N/A,FALSE,"3다"}</definedName>
    <definedName name="정류기" localSheetId="23" hidden="1">{#N/A,#N/A,FALSE,"3가";#N/A,#N/A,FALSE,"3나";#N/A,#N/A,FALSE,"3다"}</definedName>
    <definedName name="정류기" localSheetId="24" hidden="1">{#N/A,#N/A,FALSE,"3가";#N/A,#N/A,FALSE,"3나";#N/A,#N/A,FALSE,"3다"}</definedName>
    <definedName name="정류기" localSheetId="13" hidden="1">{#N/A,#N/A,FALSE,"3가";#N/A,#N/A,FALSE,"3나";#N/A,#N/A,FALSE,"3다"}</definedName>
    <definedName name="정류기" localSheetId="17" hidden="1">{#N/A,#N/A,FALSE,"3가";#N/A,#N/A,FALSE,"3나";#N/A,#N/A,FALSE,"3다"}</definedName>
    <definedName name="정류기" localSheetId="16" hidden="1">{#N/A,#N/A,FALSE,"3가";#N/A,#N/A,FALSE,"3나";#N/A,#N/A,FALSE,"3다"}</definedName>
    <definedName name="정류기" hidden="1">{#N/A,#N/A,FALSE,"3가";#N/A,#N/A,FALSE,"3나";#N/A,#N/A,FALSE,"3다"}</definedName>
    <definedName name="정리" localSheetId="15" hidden="1">{#N/A,#N/A,FALSE,"P.C.B"}</definedName>
    <definedName name="정리" localSheetId="11" hidden="1">{#N/A,#N/A,FALSE,"P.C.B"}</definedName>
    <definedName name="정리" localSheetId="14" hidden="1">{#N/A,#N/A,FALSE,"P.C.B"}</definedName>
    <definedName name="정리" localSheetId="18" hidden="1">{#N/A,#N/A,FALSE,"P.C.B"}</definedName>
    <definedName name="정리" localSheetId="19" hidden="1">{#N/A,#N/A,FALSE,"P.C.B"}</definedName>
    <definedName name="정리" localSheetId="20" hidden="1">{#N/A,#N/A,FALSE,"P.C.B"}</definedName>
    <definedName name="정리" localSheetId="21" hidden="1">{#N/A,#N/A,FALSE,"P.C.B"}</definedName>
    <definedName name="정리" localSheetId="22" hidden="1">{#N/A,#N/A,FALSE,"P.C.B"}</definedName>
    <definedName name="정리" localSheetId="23" hidden="1">{#N/A,#N/A,FALSE,"P.C.B"}</definedName>
    <definedName name="정리" localSheetId="24" hidden="1">{#N/A,#N/A,FALSE,"P.C.B"}</definedName>
    <definedName name="정리" localSheetId="13" hidden="1">{#N/A,#N/A,FALSE,"P.C.B"}</definedName>
    <definedName name="정리" localSheetId="17" hidden="1">{#N/A,#N/A,FALSE,"P.C.B"}</definedName>
    <definedName name="정리" localSheetId="16" hidden="1">{#N/A,#N/A,FALSE,"P.C.B"}</definedName>
    <definedName name="정리" hidden="1">{#N/A,#N/A,FALSE,"P.C.B"}</definedName>
    <definedName name="정산" localSheetId="15" hidden="1">#REF!</definedName>
    <definedName name="정산" localSheetId="18" hidden="1">#REF!</definedName>
    <definedName name="정산" localSheetId="19" hidden="1">#REF!</definedName>
    <definedName name="정산" localSheetId="20" hidden="1">#REF!</definedName>
    <definedName name="정산" localSheetId="21" hidden="1">#REF!</definedName>
    <definedName name="정산" localSheetId="22" hidden="1">#REF!</definedName>
    <definedName name="정산" localSheetId="23" hidden="1">#REF!</definedName>
    <definedName name="정산" localSheetId="24" hidden="1">#REF!</definedName>
    <definedName name="정산" localSheetId="13" hidden="1">#REF!</definedName>
    <definedName name="정산" localSheetId="17" hidden="1">#REF!</definedName>
    <definedName name="정산" hidden="1">#REF!</definedName>
    <definedName name="젖" localSheetId="15" hidden="1">{#N/A,#N/A,FALSE,"단축1";#N/A,#N/A,FALSE,"단축2";#N/A,#N/A,FALSE,"단축3";#N/A,#N/A,FALSE,"장축";#N/A,#N/A,FALSE,"4WD"}</definedName>
    <definedName name="젖" localSheetId="18" hidden="1">{#N/A,#N/A,FALSE,"단축1";#N/A,#N/A,FALSE,"단축2";#N/A,#N/A,FALSE,"단축3";#N/A,#N/A,FALSE,"장축";#N/A,#N/A,FALSE,"4WD"}</definedName>
    <definedName name="젖" localSheetId="19" hidden="1">{#N/A,#N/A,FALSE,"단축1";#N/A,#N/A,FALSE,"단축2";#N/A,#N/A,FALSE,"단축3";#N/A,#N/A,FALSE,"장축";#N/A,#N/A,FALSE,"4WD"}</definedName>
    <definedName name="젖" localSheetId="20" hidden="1">{#N/A,#N/A,FALSE,"단축1";#N/A,#N/A,FALSE,"단축2";#N/A,#N/A,FALSE,"단축3";#N/A,#N/A,FALSE,"장축";#N/A,#N/A,FALSE,"4WD"}</definedName>
    <definedName name="젖" localSheetId="21" hidden="1">{#N/A,#N/A,FALSE,"단축1";#N/A,#N/A,FALSE,"단축2";#N/A,#N/A,FALSE,"단축3";#N/A,#N/A,FALSE,"장축";#N/A,#N/A,FALSE,"4WD"}</definedName>
    <definedName name="젖" localSheetId="22" hidden="1">{#N/A,#N/A,FALSE,"단축1";#N/A,#N/A,FALSE,"단축2";#N/A,#N/A,FALSE,"단축3";#N/A,#N/A,FALSE,"장축";#N/A,#N/A,FALSE,"4WD"}</definedName>
    <definedName name="젖" localSheetId="23" hidden="1">{#N/A,#N/A,FALSE,"단축1";#N/A,#N/A,FALSE,"단축2";#N/A,#N/A,FALSE,"단축3";#N/A,#N/A,FALSE,"장축";#N/A,#N/A,FALSE,"4WD"}</definedName>
    <definedName name="젖" localSheetId="24" hidden="1">{#N/A,#N/A,FALSE,"단축1";#N/A,#N/A,FALSE,"단축2";#N/A,#N/A,FALSE,"단축3";#N/A,#N/A,FALSE,"장축";#N/A,#N/A,FALSE,"4WD"}</definedName>
    <definedName name="젖" localSheetId="13" hidden="1">{#N/A,#N/A,FALSE,"단축1";#N/A,#N/A,FALSE,"단축2";#N/A,#N/A,FALSE,"단축3";#N/A,#N/A,FALSE,"장축";#N/A,#N/A,FALSE,"4WD"}</definedName>
    <definedName name="젖" localSheetId="17" hidden="1">{#N/A,#N/A,FALSE,"단축1";#N/A,#N/A,FALSE,"단축2";#N/A,#N/A,FALSE,"단축3";#N/A,#N/A,FALSE,"장축";#N/A,#N/A,FALSE,"4WD"}</definedName>
    <definedName name="젖" localSheetId="16" hidden="1">{#N/A,#N/A,FALSE,"단축1";#N/A,#N/A,FALSE,"단축2";#N/A,#N/A,FALSE,"단축3";#N/A,#N/A,FALSE,"장축";#N/A,#N/A,FALSE,"4WD"}</definedName>
    <definedName name="젖" hidden="1">{#N/A,#N/A,FALSE,"단축1";#N/A,#N/A,FALSE,"단축2";#N/A,#N/A,FALSE,"단축3";#N/A,#N/A,FALSE,"장축";#N/A,#N/A,FALSE,"4WD"}</definedName>
    <definedName name="제___재___공" localSheetId="13">[172]노임단가!#REF!</definedName>
    <definedName name="제___재___공">[173]노임단가!#REF!</definedName>
    <definedName name="제경비율" localSheetId="13">#REF!</definedName>
    <definedName name="제경비율">#REF!</definedName>
    <definedName name="제로백백" localSheetId="15" hidden="1">{#N/A,#N/A,FALSE,"Tabelle3"}</definedName>
    <definedName name="제로백백" localSheetId="18" hidden="1">{#N/A,#N/A,FALSE,"Tabelle3"}</definedName>
    <definedName name="제로백백" localSheetId="19" hidden="1">{#N/A,#N/A,FALSE,"Tabelle3"}</definedName>
    <definedName name="제로백백" localSheetId="20" hidden="1">{#N/A,#N/A,FALSE,"Tabelle3"}</definedName>
    <definedName name="제로백백" localSheetId="21" hidden="1">{#N/A,#N/A,FALSE,"Tabelle3"}</definedName>
    <definedName name="제로백백" localSheetId="22" hidden="1">{#N/A,#N/A,FALSE,"Tabelle3"}</definedName>
    <definedName name="제로백백" localSheetId="23" hidden="1">{#N/A,#N/A,FALSE,"Tabelle3"}</definedName>
    <definedName name="제로백백" localSheetId="24" hidden="1">{#N/A,#N/A,FALSE,"Tabelle3"}</definedName>
    <definedName name="제로백백" localSheetId="13" hidden="1">{#N/A,#N/A,FALSE,"Tabelle3"}</definedName>
    <definedName name="제로백백" localSheetId="17" hidden="1">{#N/A,#N/A,FALSE,"Tabelle3"}</definedName>
    <definedName name="제로백백" localSheetId="16" hidden="1">{#N/A,#N/A,FALSE,"Tabelle3"}</definedName>
    <definedName name="제로백백" hidden="1">{#N/A,#N/A,FALSE,"Tabelle3"}</definedName>
    <definedName name="제목" localSheetId="13">#REF!</definedName>
    <definedName name="제목">#REF!</definedName>
    <definedName name="제수추가" localSheetId="15" hidden="1">{"'용역비'!$A$4:$C$8"}</definedName>
    <definedName name="제수추가" localSheetId="11" hidden="1">{"'용역비'!$A$4:$C$8"}</definedName>
    <definedName name="제수추가" localSheetId="14" hidden="1">{"'용역비'!$A$4:$C$8"}</definedName>
    <definedName name="제수추가" localSheetId="18" hidden="1">{"'용역비'!$A$4:$C$8"}</definedName>
    <definedName name="제수추가" localSheetId="19" hidden="1">{"'용역비'!$A$4:$C$8"}</definedName>
    <definedName name="제수추가" localSheetId="20" hidden="1">{"'용역비'!$A$4:$C$8"}</definedName>
    <definedName name="제수추가" localSheetId="21" hidden="1">{"'용역비'!$A$4:$C$8"}</definedName>
    <definedName name="제수추가" localSheetId="22" hidden="1">{"'용역비'!$A$4:$C$8"}</definedName>
    <definedName name="제수추가" localSheetId="23" hidden="1">{"'용역비'!$A$4:$C$8"}</definedName>
    <definedName name="제수추가" localSheetId="24" hidden="1">{"'용역비'!$A$4:$C$8"}</definedName>
    <definedName name="제수추가" localSheetId="13" hidden="1">{"'용역비'!$A$4:$C$8"}</definedName>
    <definedName name="제수추가" localSheetId="17" hidden="1">{"'용역비'!$A$4:$C$8"}</definedName>
    <definedName name="제수추가" localSheetId="16" hidden="1">{"'용역비'!$A$4:$C$8"}</definedName>
    <definedName name="제수추가" hidden="1">{"'용역비'!$A$4:$C$8"}</definedName>
    <definedName name="제안유무">#REF!</definedName>
    <definedName name="제작">#REF!</definedName>
    <definedName name="제작가이드">#REF!</definedName>
    <definedName name="제작가이드드">#REF!</definedName>
    <definedName name="제작비">#REF!</definedName>
    <definedName name="제작운영_1" localSheetId="15" hidden="1">{#N/A,#N/A,FALSE,"Aging Summary";#N/A,#N/A,FALSE,"Ratio Analysis";#N/A,#N/A,FALSE,"Test 120 Day Accts";#N/A,#N/A,FALSE,"Tickmarks"}</definedName>
    <definedName name="제작운영_1" localSheetId="18" hidden="1">{#N/A,#N/A,FALSE,"Aging Summary";#N/A,#N/A,FALSE,"Ratio Analysis";#N/A,#N/A,FALSE,"Test 120 Day Accts";#N/A,#N/A,FALSE,"Tickmarks"}</definedName>
    <definedName name="제작운영_1" localSheetId="19" hidden="1">{#N/A,#N/A,FALSE,"Aging Summary";#N/A,#N/A,FALSE,"Ratio Analysis";#N/A,#N/A,FALSE,"Test 120 Day Accts";#N/A,#N/A,FALSE,"Tickmarks"}</definedName>
    <definedName name="제작운영_1" localSheetId="20" hidden="1">{#N/A,#N/A,FALSE,"Aging Summary";#N/A,#N/A,FALSE,"Ratio Analysis";#N/A,#N/A,FALSE,"Test 120 Day Accts";#N/A,#N/A,FALSE,"Tickmarks"}</definedName>
    <definedName name="제작운영_1" localSheetId="21" hidden="1">{#N/A,#N/A,FALSE,"Aging Summary";#N/A,#N/A,FALSE,"Ratio Analysis";#N/A,#N/A,FALSE,"Test 120 Day Accts";#N/A,#N/A,FALSE,"Tickmarks"}</definedName>
    <definedName name="제작운영_1" localSheetId="22" hidden="1">{#N/A,#N/A,FALSE,"Aging Summary";#N/A,#N/A,FALSE,"Ratio Analysis";#N/A,#N/A,FALSE,"Test 120 Day Accts";#N/A,#N/A,FALSE,"Tickmarks"}</definedName>
    <definedName name="제작운영_1" localSheetId="23" hidden="1">{#N/A,#N/A,FALSE,"Aging Summary";#N/A,#N/A,FALSE,"Ratio Analysis";#N/A,#N/A,FALSE,"Test 120 Day Accts";#N/A,#N/A,FALSE,"Tickmarks"}</definedName>
    <definedName name="제작운영_1" localSheetId="24" hidden="1">{#N/A,#N/A,FALSE,"Aging Summary";#N/A,#N/A,FALSE,"Ratio Analysis";#N/A,#N/A,FALSE,"Test 120 Day Accts";#N/A,#N/A,FALSE,"Tickmarks"}</definedName>
    <definedName name="제작운영_1" localSheetId="13" hidden="1">{#N/A,#N/A,FALSE,"Aging Summary";#N/A,#N/A,FALSE,"Ratio Analysis";#N/A,#N/A,FALSE,"Test 120 Day Accts";#N/A,#N/A,FALSE,"Tickmarks"}</definedName>
    <definedName name="제작운영_1" localSheetId="17" hidden="1">{#N/A,#N/A,FALSE,"Aging Summary";#N/A,#N/A,FALSE,"Ratio Analysis";#N/A,#N/A,FALSE,"Test 120 Day Accts";#N/A,#N/A,FALSE,"Tickmarks"}</definedName>
    <definedName name="제작운영_1" localSheetId="16" hidden="1">{#N/A,#N/A,FALSE,"Aging Summary";#N/A,#N/A,FALSE,"Ratio Analysis";#N/A,#N/A,FALSE,"Test 120 Day Accts";#N/A,#N/A,FALSE,"Tickmarks"}</definedName>
    <definedName name="제작운영_1" hidden="1">{#N/A,#N/A,FALSE,"Aging Summary";#N/A,#N/A,FALSE,"Ratio Analysis";#N/A,#N/A,FALSE,"Test 120 Day Accts";#N/A,#N/A,FALSE,"Tickmarks"}</definedName>
    <definedName name="제잡">#N/A</definedName>
    <definedName name="제잡비" localSheetId="13">#REF!</definedName>
    <definedName name="제잡비">#REF!</definedName>
    <definedName name="제조" localSheetId="11" hidden="1">#REF!</definedName>
    <definedName name="제조" localSheetId="14" hidden="1">#REF!</definedName>
    <definedName name="제조" localSheetId="24" hidden="1">#REF!</definedName>
    <definedName name="제조" localSheetId="17" hidden="1">#REF!</definedName>
    <definedName name="제조" localSheetId="16" hidden="1">#REF!</definedName>
    <definedName name="제조" hidden="1">#REF!</definedName>
    <definedName name="제조3"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노임" localSheetId="13">'[16]N賃率-職'!#REF!</definedName>
    <definedName name="제조노임">'[257]N賃率-職'!#REF!</definedName>
    <definedName name="제주추가종합수정안" localSheetId="15" hidden="1">{#N/A,#N/A,FALSE,"3가";#N/A,#N/A,FALSE,"3나";#N/A,#N/A,FALSE,"3다"}</definedName>
    <definedName name="제주추가종합수정안" localSheetId="18" hidden="1">{#N/A,#N/A,FALSE,"3가";#N/A,#N/A,FALSE,"3나";#N/A,#N/A,FALSE,"3다"}</definedName>
    <definedName name="제주추가종합수정안" localSheetId="19" hidden="1">{#N/A,#N/A,FALSE,"3가";#N/A,#N/A,FALSE,"3나";#N/A,#N/A,FALSE,"3다"}</definedName>
    <definedName name="제주추가종합수정안" localSheetId="20" hidden="1">{#N/A,#N/A,FALSE,"3가";#N/A,#N/A,FALSE,"3나";#N/A,#N/A,FALSE,"3다"}</definedName>
    <definedName name="제주추가종합수정안" localSheetId="21" hidden="1">{#N/A,#N/A,FALSE,"3가";#N/A,#N/A,FALSE,"3나";#N/A,#N/A,FALSE,"3다"}</definedName>
    <definedName name="제주추가종합수정안" localSheetId="22" hidden="1">{#N/A,#N/A,FALSE,"3가";#N/A,#N/A,FALSE,"3나";#N/A,#N/A,FALSE,"3다"}</definedName>
    <definedName name="제주추가종합수정안" localSheetId="23" hidden="1">{#N/A,#N/A,FALSE,"3가";#N/A,#N/A,FALSE,"3나";#N/A,#N/A,FALSE,"3다"}</definedName>
    <definedName name="제주추가종합수정안" localSheetId="24" hidden="1">{#N/A,#N/A,FALSE,"3가";#N/A,#N/A,FALSE,"3나";#N/A,#N/A,FALSE,"3다"}</definedName>
    <definedName name="제주추가종합수정안" localSheetId="13" hidden="1">{#N/A,#N/A,FALSE,"3가";#N/A,#N/A,FALSE,"3나";#N/A,#N/A,FALSE,"3다"}</definedName>
    <definedName name="제주추가종합수정안" localSheetId="17" hidden="1">{#N/A,#N/A,FALSE,"3가";#N/A,#N/A,FALSE,"3나";#N/A,#N/A,FALSE,"3다"}</definedName>
    <definedName name="제주추가종합수정안" localSheetId="16" hidden="1">{#N/A,#N/A,FALSE,"3가";#N/A,#N/A,FALSE,"3나";#N/A,#N/A,FALSE,"3다"}</definedName>
    <definedName name="제주추가종합수정안" hidden="1">{#N/A,#N/A,FALSE,"3가";#N/A,#N/A,FALSE,"3나";#N/A,#N/A,FALSE,"3다"}</definedName>
    <definedName name="제휴비즈마케팅" localSheetId="13">OFFSET(#REF!,0,0,SUM(#REF!))</definedName>
    <definedName name="제휴비즈마케팅">OFFSET(#REF!,0,0,SUM(#REF!))</definedName>
    <definedName name="조" localSheetId="13">'[30]#REF'!#REF!</definedName>
    <definedName name="조">#REF!</definedName>
    <definedName name="조건영역" localSheetId="13">#REF!</definedName>
    <definedName name="조건영역">#REF!</definedName>
    <definedName name="조건표" localSheetId="13">#REF!</definedName>
    <definedName name="조건표">#REF!</definedName>
    <definedName name="조경공">#REF!</definedName>
    <definedName name="조경공B10">#REF!</definedName>
    <definedName name="조경공B4이하">#REF!</definedName>
    <definedName name="조경공B5">#REF!</definedName>
    <definedName name="조경공B6">#REF!</definedName>
    <definedName name="조경공B8">#REF!</definedName>
    <definedName name="조경공R10">#REF!</definedName>
    <definedName name="조경공R12">#REF!</definedName>
    <definedName name="조경공R15">#REF!</definedName>
    <definedName name="조경공R4이하">#REF!</definedName>
    <definedName name="조경공R5">#REF!</definedName>
    <definedName name="조경공R6">#REF!</definedName>
    <definedName name="조경공R7">#REF!</definedName>
    <definedName name="조경공R8">#REF!</definedName>
    <definedName name="조공">#REF!</definedName>
    <definedName name="조도등주종류">#N/A</definedName>
    <definedName name="조도케이블길이">#N/A</definedName>
    <definedName name="조력공" localSheetId="13">#REF!</definedName>
    <definedName name="조력공">#REF!</definedName>
    <definedName name="조명광고" localSheetId="13">#REF!</definedName>
    <definedName name="조명광고">#REF!</definedName>
    <definedName name="조명광고6호선" localSheetId="13">#REF!</definedName>
    <definedName name="조명광고6호선">#REF!</definedName>
    <definedName name="조별유형" localSheetId="17" hidden="1">#REF!</definedName>
    <definedName name="조별유형" hidden="1">#REF!</definedName>
    <definedName name="조수">#N/A</definedName>
    <definedName name="조원공_1.1_1.5" localSheetId="13">#REF!</definedName>
    <definedName name="조원공_1.1_1.5">#REF!</definedName>
    <definedName name="조원호" localSheetId="15" hidden="1">#REF!</definedName>
    <definedName name="조원호" localSheetId="24" hidden="1">#REF!</definedName>
    <definedName name="조원호" localSheetId="17" hidden="1">#REF!</definedName>
    <definedName name="조원호" hidden="1">#REF!</definedName>
    <definedName name="조인스">#N/A</definedName>
    <definedName name="조적공" localSheetId="13">#REF!</definedName>
    <definedName name="조적공">#REF!</definedName>
    <definedName name="조정" localSheetId="13">#REF!</definedName>
    <definedName name="조정">#REF!</definedName>
    <definedName name="조정조정" localSheetId="13">#REF!</definedName>
    <definedName name="조정조정">#REF!</definedName>
    <definedName name="조직현황1" localSheetId="13">BLCH</definedName>
    <definedName name="조직현황1">BLCH</definedName>
    <definedName name="조차장" localSheetId="15" hidden="1">{#N/A,#N/A,FALSE,"명세표"}</definedName>
    <definedName name="조차장" localSheetId="18" hidden="1">{#N/A,#N/A,FALSE,"명세표"}</definedName>
    <definedName name="조차장" localSheetId="19" hidden="1">{#N/A,#N/A,FALSE,"명세표"}</definedName>
    <definedName name="조차장" localSheetId="20" hidden="1">{#N/A,#N/A,FALSE,"명세표"}</definedName>
    <definedName name="조차장" localSheetId="21" hidden="1">{#N/A,#N/A,FALSE,"명세표"}</definedName>
    <definedName name="조차장" localSheetId="22" hidden="1">{#N/A,#N/A,FALSE,"명세표"}</definedName>
    <definedName name="조차장" localSheetId="23" hidden="1">{#N/A,#N/A,FALSE,"명세표"}</definedName>
    <definedName name="조차장" localSheetId="24" hidden="1">{#N/A,#N/A,FALSE,"명세표"}</definedName>
    <definedName name="조차장" localSheetId="13" hidden="1">{#N/A,#N/A,FALSE,"명세표"}</definedName>
    <definedName name="조차장" localSheetId="17" hidden="1">{#N/A,#N/A,FALSE,"명세표"}</definedName>
    <definedName name="조차장" localSheetId="16" hidden="1">{#N/A,#N/A,FALSE,"명세표"}</definedName>
    <definedName name="조차장" hidden="1">{#N/A,#N/A,FALSE,"명세표"}</definedName>
    <definedName name="조형가이즈까3010" localSheetId="13">#REF!</definedName>
    <definedName name="조형가이즈까3010">#REF!</definedName>
    <definedName name="조형가이즈까3012" localSheetId="13">#REF!</definedName>
    <definedName name="조형가이즈까3012">#REF!</definedName>
    <definedName name="조형가이즈까3014" localSheetId="13">#REF!</definedName>
    <definedName name="조형가이즈까3014">#REF!</definedName>
    <definedName name="조형가이즈까3516">#REF!</definedName>
    <definedName name="종22">#REF!</definedName>
    <definedName name="종목" localSheetId="13">[38]등록자료!$G$3:$G$52</definedName>
    <definedName name="종목">[202]등록자료!$G$3:$G$52</definedName>
    <definedName name="終業時間" localSheetId="13">#REF!</definedName>
    <definedName name="終業時間">#REF!</definedName>
    <definedName name="종합청사"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 localSheetId="13">#REF!</definedName>
    <definedName name="주">#REF!</definedName>
    <definedName name="주_시작" localSheetId="13">#REF!</definedName>
    <definedName name="주_시작">#REF!</definedName>
    <definedName name="주간남10대순위" localSheetId="13">#REF!</definedName>
    <definedName name="주간남10대순위">#REF!</definedName>
    <definedName name="주간남10대순위1">#REF!</definedName>
    <definedName name="주간남20대순위1">#REF!</definedName>
    <definedName name="주간남30대순위1">#REF!</definedName>
    <definedName name="주간남40대순위1">#REF!</definedName>
    <definedName name="주간남4세순위1">#REF!</definedName>
    <definedName name="주간남50대순위1">#REF!</definedName>
    <definedName name="주간여10대순위1">#REF!</definedName>
    <definedName name="주간여20대순위1">#REF!</definedName>
    <definedName name="주간여30대순위">#REF!</definedName>
    <definedName name="주간여30대순위1">#REF!</definedName>
    <definedName name="주간여40대순위1">#REF!</definedName>
    <definedName name="주간여4세순위">#REF!</definedName>
    <definedName name="주간여4세순위1">#REF!</definedName>
    <definedName name="주간여50대순위1">#REF!</definedName>
    <definedName name="주말KBS1">#REF!</definedName>
    <definedName name="주말민방시청자특성">#REF!</definedName>
    <definedName name="주말상영">#REF!</definedName>
    <definedName name="주말지역민방">#REF!</definedName>
    <definedName name="주무대" localSheetId="13">#REF!</definedName>
    <definedName name="주무대">#REF!</definedName>
    <definedName name="주민지">#REF!</definedName>
    <definedName name="주소" localSheetId="13">[38]등록자료!$E$3:$E$52</definedName>
    <definedName name="주소">[202]등록자료!$E$3:$E$52</definedName>
    <definedName name="주요" localSheetId="15" hidden="1">{#N/A,#N/A,TRUE,"Y생산";#N/A,#N/A,TRUE,"Y판매";#N/A,#N/A,TRUE,"Y총물량";#N/A,#N/A,TRUE,"Y능력";#N/A,#N/A,TRUE,"YKD"}</definedName>
    <definedName name="주요" localSheetId="18" hidden="1">{#N/A,#N/A,TRUE,"Y생산";#N/A,#N/A,TRUE,"Y판매";#N/A,#N/A,TRUE,"Y총물량";#N/A,#N/A,TRUE,"Y능력";#N/A,#N/A,TRUE,"YKD"}</definedName>
    <definedName name="주요" localSheetId="19" hidden="1">{#N/A,#N/A,TRUE,"Y생산";#N/A,#N/A,TRUE,"Y판매";#N/A,#N/A,TRUE,"Y총물량";#N/A,#N/A,TRUE,"Y능력";#N/A,#N/A,TRUE,"YKD"}</definedName>
    <definedName name="주요" localSheetId="20" hidden="1">{#N/A,#N/A,TRUE,"Y생산";#N/A,#N/A,TRUE,"Y판매";#N/A,#N/A,TRUE,"Y총물량";#N/A,#N/A,TRUE,"Y능력";#N/A,#N/A,TRUE,"YKD"}</definedName>
    <definedName name="주요" localSheetId="21" hidden="1">{#N/A,#N/A,TRUE,"Y생산";#N/A,#N/A,TRUE,"Y판매";#N/A,#N/A,TRUE,"Y총물량";#N/A,#N/A,TRUE,"Y능력";#N/A,#N/A,TRUE,"YKD"}</definedName>
    <definedName name="주요" localSheetId="22" hidden="1">{#N/A,#N/A,TRUE,"Y생산";#N/A,#N/A,TRUE,"Y판매";#N/A,#N/A,TRUE,"Y총물량";#N/A,#N/A,TRUE,"Y능력";#N/A,#N/A,TRUE,"YKD"}</definedName>
    <definedName name="주요" localSheetId="23" hidden="1">{#N/A,#N/A,TRUE,"Y생산";#N/A,#N/A,TRUE,"Y판매";#N/A,#N/A,TRUE,"Y총물량";#N/A,#N/A,TRUE,"Y능력";#N/A,#N/A,TRUE,"YKD"}</definedName>
    <definedName name="주요" localSheetId="24" hidden="1">{#N/A,#N/A,TRUE,"Y생산";#N/A,#N/A,TRUE,"Y판매";#N/A,#N/A,TRUE,"Y총물량";#N/A,#N/A,TRUE,"Y능력";#N/A,#N/A,TRUE,"YKD"}</definedName>
    <definedName name="주요" localSheetId="13" hidden="1">{#N/A,#N/A,TRUE,"Y생산";#N/A,#N/A,TRUE,"Y판매";#N/A,#N/A,TRUE,"Y총물량";#N/A,#N/A,TRUE,"Y능력";#N/A,#N/A,TRUE,"YKD"}</definedName>
    <definedName name="주요" localSheetId="17" hidden="1">{#N/A,#N/A,TRUE,"Y생산";#N/A,#N/A,TRUE,"Y판매";#N/A,#N/A,TRUE,"Y총물량";#N/A,#N/A,TRUE,"Y능력";#N/A,#N/A,TRUE,"YKD"}</definedName>
    <definedName name="주요" localSheetId="16" hidden="1">{#N/A,#N/A,TRUE,"Y생산";#N/A,#N/A,TRUE,"Y판매";#N/A,#N/A,TRUE,"Y총물량";#N/A,#N/A,TRUE,"Y능력";#N/A,#N/A,TRUE,"YKD"}</definedName>
    <definedName name="주요" hidden="1">{#N/A,#N/A,TRUE,"Y생산";#N/A,#N/A,TRUE,"Y판매";#N/A,#N/A,TRUE,"Y총물량";#N/A,#N/A,TRUE,"Y능력";#N/A,#N/A,TRUE,"YKD"}</definedName>
    <definedName name="주요업무2" localSheetId="15" hidden="1">{#N/A,#N/A,TRUE,"Y생산";#N/A,#N/A,TRUE,"Y판매";#N/A,#N/A,TRUE,"Y총물량";#N/A,#N/A,TRUE,"Y능력";#N/A,#N/A,TRUE,"YKD"}</definedName>
    <definedName name="주요업무2" localSheetId="18" hidden="1">{#N/A,#N/A,TRUE,"Y생산";#N/A,#N/A,TRUE,"Y판매";#N/A,#N/A,TRUE,"Y총물량";#N/A,#N/A,TRUE,"Y능력";#N/A,#N/A,TRUE,"YKD"}</definedName>
    <definedName name="주요업무2" localSheetId="19" hidden="1">{#N/A,#N/A,TRUE,"Y생산";#N/A,#N/A,TRUE,"Y판매";#N/A,#N/A,TRUE,"Y총물량";#N/A,#N/A,TRUE,"Y능력";#N/A,#N/A,TRUE,"YKD"}</definedName>
    <definedName name="주요업무2" localSheetId="20" hidden="1">{#N/A,#N/A,TRUE,"Y생산";#N/A,#N/A,TRUE,"Y판매";#N/A,#N/A,TRUE,"Y총물량";#N/A,#N/A,TRUE,"Y능력";#N/A,#N/A,TRUE,"YKD"}</definedName>
    <definedName name="주요업무2" localSheetId="21" hidden="1">{#N/A,#N/A,TRUE,"Y생산";#N/A,#N/A,TRUE,"Y판매";#N/A,#N/A,TRUE,"Y총물량";#N/A,#N/A,TRUE,"Y능력";#N/A,#N/A,TRUE,"YKD"}</definedName>
    <definedName name="주요업무2" localSheetId="22" hidden="1">{#N/A,#N/A,TRUE,"Y생산";#N/A,#N/A,TRUE,"Y판매";#N/A,#N/A,TRUE,"Y총물량";#N/A,#N/A,TRUE,"Y능력";#N/A,#N/A,TRUE,"YKD"}</definedName>
    <definedName name="주요업무2" localSheetId="23" hidden="1">{#N/A,#N/A,TRUE,"Y생산";#N/A,#N/A,TRUE,"Y판매";#N/A,#N/A,TRUE,"Y총물량";#N/A,#N/A,TRUE,"Y능력";#N/A,#N/A,TRUE,"YKD"}</definedName>
    <definedName name="주요업무2" localSheetId="24" hidden="1">{#N/A,#N/A,TRUE,"Y생산";#N/A,#N/A,TRUE,"Y판매";#N/A,#N/A,TRUE,"Y총물량";#N/A,#N/A,TRUE,"Y능력";#N/A,#N/A,TRUE,"YKD"}</definedName>
    <definedName name="주요업무2" localSheetId="13" hidden="1">{#N/A,#N/A,TRUE,"Y생산";#N/A,#N/A,TRUE,"Y판매";#N/A,#N/A,TRUE,"Y총물량";#N/A,#N/A,TRUE,"Y능력";#N/A,#N/A,TRUE,"YKD"}</definedName>
    <definedName name="주요업무2" localSheetId="17" hidden="1">{#N/A,#N/A,TRUE,"Y생산";#N/A,#N/A,TRUE,"Y판매";#N/A,#N/A,TRUE,"Y총물량";#N/A,#N/A,TRUE,"Y능력";#N/A,#N/A,TRUE,"YKD"}</definedName>
    <definedName name="주요업무2" localSheetId="16" hidden="1">{#N/A,#N/A,TRUE,"Y생산";#N/A,#N/A,TRUE,"Y판매";#N/A,#N/A,TRUE,"Y총물량";#N/A,#N/A,TRUE,"Y능력";#N/A,#N/A,TRUE,"YKD"}</definedName>
    <definedName name="주요업무2" hidden="1">{#N/A,#N/A,TRUE,"Y생산";#N/A,#N/A,TRUE,"Y판매";#N/A,#N/A,TRUE,"Y총물량";#N/A,#N/A,TRUE,"Y능력";#N/A,#N/A,TRUE,"YKD"}</definedName>
    <definedName name="주요업무3" localSheetId="15" hidden="1">{#N/A,#N/A,TRUE,"Y생산";#N/A,#N/A,TRUE,"Y판매";#N/A,#N/A,TRUE,"Y총물량";#N/A,#N/A,TRUE,"Y능력";#N/A,#N/A,TRUE,"YKD"}</definedName>
    <definedName name="주요업무3" localSheetId="18" hidden="1">{#N/A,#N/A,TRUE,"Y생산";#N/A,#N/A,TRUE,"Y판매";#N/A,#N/A,TRUE,"Y총물량";#N/A,#N/A,TRUE,"Y능력";#N/A,#N/A,TRUE,"YKD"}</definedName>
    <definedName name="주요업무3" localSheetId="19" hidden="1">{#N/A,#N/A,TRUE,"Y생산";#N/A,#N/A,TRUE,"Y판매";#N/A,#N/A,TRUE,"Y총물량";#N/A,#N/A,TRUE,"Y능력";#N/A,#N/A,TRUE,"YKD"}</definedName>
    <definedName name="주요업무3" localSheetId="20" hidden="1">{#N/A,#N/A,TRUE,"Y생산";#N/A,#N/A,TRUE,"Y판매";#N/A,#N/A,TRUE,"Y총물량";#N/A,#N/A,TRUE,"Y능력";#N/A,#N/A,TRUE,"YKD"}</definedName>
    <definedName name="주요업무3" localSheetId="21" hidden="1">{#N/A,#N/A,TRUE,"Y생산";#N/A,#N/A,TRUE,"Y판매";#N/A,#N/A,TRUE,"Y총물량";#N/A,#N/A,TRUE,"Y능력";#N/A,#N/A,TRUE,"YKD"}</definedName>
    <definedName name="주요업무3" localSheetId="22" hidden="1">{#N/A,#N/A,TRUE,"Y생산";#N/A,#N/A,TRUE,"Y판매";#N/A,#N/A,TRUE,"Y총물량";#N/A,#N/A,TRUE,"Y능력";#N/A,#N/A,TRUE,"YKD"}</definedName>
    <definedName name="주요업무3" localSheetId="23" hidden="1">{#N/A,#N/A,TRUE,"Y생산";#N/A,#N/A,TRUE,"Y판매";#N/A,#N/A,TRUE,"Y총물량";#N/A,#N/A,TRUE,"Y능력";#N/A,#N/A,TRUE,"YKD"}</definedName>
    <definedName name="주요업무3" localSheetId="24" hidden="1">{#N/A,#N/A,TRUE,"Y생산";#N/A,#N/A,TRUE,"Y판매";#N/A,#N/A,TRUE,"Y총물량";#N/A,#N/A,TRUE,"Y능력";#N/A,#N/A,TRUE,"YKD"}</definedName>
    <definedName name="주요업무3" localSheetId="13" hidden="1">{#N/A,#N/A,TRUE,"Y생산";#N/A,#N/A,TRUE,"Y판매";#N/A,#N/A,TRUE,"Y총물량";#N/A,#N/A,TRUE,"Y능력";#N/A,#N/A,TRUE,"YKD"}</definedName>
    <definedName name="주요업무3" localSheetId="17" hidden="1">{#N/A,#N/A,TRUE,"Y생산";#N/A,#N/A,TRUE,"Y판매";#N/A,#N/A,TRUE,"Y총물량";#N/A,#N/A,TRUE,"Y능력";#N/A,#N/A,TRUE,"YKD"}</definedName>
    <definedName name="주요업무3" localSheetId="16" hidden="1">{#N/A,#N/A,TRUE,"Y생산";#N/A,#N/A,TRUE,"Y판매";#N/A,#N/A,TRUE,"Y총물량";#N/A,#N/A,TRUE,"Y능력";#N/A,#N/A,TRUE,"YKD"}</definedName>
    <definedName name="주요업무3" hidden="1">{#N/A,#N/A,TRUE,"Y생산";#N/A,#N/A,TRUE,"Y판매";#N/A,#N/A,TRUE,"Y총물량";#N/A,#N/A,TRUE,"Y능력";#N/A,#N/A,TRUE,"YKD"}</definedName>
    <definedName name="주요제원" localSheetId="15" hidden="1">{#N/A,#N/A,FALSE,"단축1";#N/A,#N/A,FALSE,"단축2";#N/A,#N/A,FALSE,"단축3";#N/A,#N/A,FALSE,"장축";#N/A,#N/A,FALSE,"4WD"}</definedName>
    <definedName name="주요제원" localSheetId="18" hidden="1">{#N/A,#N/A,FALSE,"단축1";#N/A,#N/A,FALSE,"단축2";#N/A,#N/A,FALSE,"단축3";#N/A,#N/A,FALSE,"장축";#N/A,#N/A,FALSE,"4WD"}</definedName>
    <definedName name="주요제원" localSheetId="19" hidden="1">{#N/A,#N/A,FALSE,"단축1";#N/A,#N/A,FALSE,"단축2";#N/A,#N/A,FALSE,"단축3";#N/A,#N/A,FALSE,"장축";#N/A,#N/A,FALSE,"4WD"}</definedName>
    <definedName name="주요제원" localSheetId="20" hidden="1">{#N/A,#N/A,FALSE,"단축1";#N/A,#N/A,FALSE,"단축2";#N/A,#N/A,FALSE,"단축3";#N/A,#N/A,FALSE,"장축";#N/A,#N/A,FALSE,"4WD"}</definedName>
    <definedName name="주요제원" localSheetId="21" hidden="1">{#N/A,#N/A,FALSE,"단축1";#N/A,#N/A,FALSE,"단축2";#N/A,#N/A,FALSE,"단축3";#N/A,#N/A,FALSE,"장축";#N/A,#N/A,FALSE,"4WD"}</definedName>
    <definedName name="주요제원" localSheetId="22" hidden="1">{#N/A,#N/A,FALSE,"단축1";#N/A,#N/A,FALSE,"단축2";#N/A,#N/A,FALSE,"단축3";#N/A,#N/A,FALSE,"장축";#N/A,#N/A,FALSE,"4WD"}</definedName>
    <definedName name="주요제원" localSheetId="23" hidden="1">{#N/A,#N/A,FALSE,"단축1";#N/A,#N/A,FALSE,"단축2";#N/A,#N/A,FALSE,"단축3";#N/A,#N/A,FALSE,"장축";#N/A,#N/A,FALSE,"4WD"}</definedName>
    <definedName name="주요제원" localSheetId="24" hidden="1">{#N/A,#N/A,FALSE,"단축1";#N/A,#N/A,FALSE,"단축2";#N/A,#N/A,FALSE,"단축3";#N/A,#N/A,FALSE,"장축";#N/A,#N/A,FALSE,"4WD"}</definedName>
    <definedName name="주요제원" localSheetId="13" hidden="1">{#N/A,#N/A,FALSE,"단축1";#N/A,#N/A,FALSE,"단축2";#N/A,#N/A,FALSE,"단축3";#N/A,#N/A,FALSE,"장축";#N/A,#N/A,FALSE,"4WD"}</definedName>
    <definedName name="주요제원" localSheetId="17" hidden="1">{#N/A,#N/A,FALSE,"단축1";#N/A,#N/A,FALSE,"단축2";#N/A,#N/A,FALSE,"단축3";#N/A,#N/A,FALSE,"장축";#N/A,#N/A,FALSE,"4WD"}</definedName>
    <definedName name="주요제원" localSheetId="16" hidden="1">{#N/A,#N/A,FALSE,"단축1";#N/A,#N/A,FALSE,"단축2";#N/A,#N/A,FALSE,"단축3";#N/A,#N/A,FALSE,"장축";#N/A,#N/A,FALSE,"4WD"}</definedName>
    <definedName name="주요제원" hidden="1">{#N/A,#N/A,FALSE,"단축1";#N/A,#N/A,FALSE,"단축2";#N/A,#N/A,FALSE,"단축3";#N/A,#N/A,FALSE,"장축";#N/A,#N/A,FALSE,"4WD"}</definedName>
    <definedName name="주주" localSheetId="13">#REF!</definedName>
    <definedName name="주주">#REF!</definedName>
    <definedName name="주집" localSheetId="13">#REF!</definedName>
    <definedName name="주집">#REF!</definedName>
    <definedName name="죽전5차" localSheetId="15" hidden="1">{#N/A,#N/A,FALSE,"이태원철근"}</definedName>
    <definedName name="죽전5차" localSheetId="18" hidden="1">{#N/A,#N/A,FALSE,"이태원철근"}</definedName>
    <definedName name="죽전5차" localSheetId="19" hidden="1">{#N/A,#N/A,FALSE,"이태원철근"}</definedName>
    <definedName name="죽전5차" localSheetId="20" hidden="1">{#N/A,#N/A,FALSE,"이태원철근"}</definedName>
    <definedName name="죽전5차" localSheetId="21" hidden="1">{#N/A,#N/A,FALSE,"이태원철근"}</definedName>
    <definedName name="죽전5차" localSheetId="22" hidden="1">{#N/A,#N/A,FALSE,"이태원철근"}</definedName>
    <definedName name="죽전5차" localSheetId="23" hidden="1">{#N/A,#N/A,FALSE,"이태원철근"}</definedName>
    <definedName name="죽전5차" localSheetId="24" hidden="1">{#N/A,#N/A,FALSE,"이태원철근"}</definedName>
    <definedName name="죽전5차" localSheetId="13" hidden="1">{#N/A,#N/A,FALSE,"이태원철근"}</definedName>
    <definedName name="죽전5차" localSheetId="17" hidden="1">{#N/A,#N/A,FALSE,"이태원철근"}</definedName>
    <definedName name="죽전5차" localSheetId="16" hidden="1">{#N/A,#N/A,FALSE,"이태원철근"}</definedName>
    <definedName name="죽전5차" hidden="1">{#N/A,#N/A,FALSE,"이태원철근"}</definedName>
    <definedName name="준공검사원" localSheetId="15" hidden="1">{#N/A,#N/A,FALSE,"전력간선"}</definedName>
    <definedName name="준공검사원" localSheetId="11" hidden="1">{#N/A,#N/A,FALSE,"전력간선"}</definedName>
    <definedName name="준공검사원" localSheetId="14" hidden="1">{#N/A,#N/A,FALSE,"전력간선"}</definedName>
    <definedName name="준공검사원" localSheetId="18" hidden="1">{#N/A,#N/A,FALSE,"전력간선"}</definedName>
    <definedName name="준공검사원" localSheetId="19" hidden="1">{#N/A,#N/A,FALSE,"전력간선"}</definedName>
    <definedName name="준공검사원" localSheetId="20" hidden="1">{#N/A,#N/A,FALSE,"전력간선"}</definedName>
    <definedName name="준공검사원" localSheetId="21" hidden="1">{#N/A,#N/A,FALSE,"전력간선"}</definedName>
    <definedName name="준공검사원" localSheetId="22" hidden="1">{#N/A,#N/A,FALSE,"전력간선"}</definedName>
    <definedName name="준공검사원" localSheetId="23" hidden="1">{#N/A,#N/A,FALSE,"전력간선"}</definedName>
    <definedName name="준공검사원" localSheetId="24" hidden="1">{#N/A,#N/A,FALSE,"전력간선"}</definedName>
    <definedName name="준공검사원" localSheetId="13" hidden="1">{#N/A,#N/A,FALSE,"전력간선"}</definedName>
    <definedName name="준공검사원" localSheetId="17" hidden="1">{#N/A,#N/A,FALSE,"전력간선"}</definedName>
    <definedName name="준공검사원" localSheetId="16" hidden="1">{#N/A,#N/A,FALSE,"전력간선"}</definedName>
    <definedName name="준공검사원" hidden="1">{#N/A,#N/A,FALSE,"전력간선"}</definedName>
    <definedName name="줄눈공" localSheetId="13">#REF!</definedName>
    <definedName name="줄눈공">#REF!</definedName>
    <definedName name="중계정분류" localSheetId="15" hidden="1">{#N/A,#N/A,FALSE,"3가";#N/A,#N/A,FALSE,"3나";#N/A,#N/A,FALSE,"3다"}</definedName>
    <definedName name="중계정분류" localSheetId="18" hidden="1">{#N/A,#N/A,FALSE,"3가";#N/A,#N/A,FALSE,"3나";#N/A,#N/A,FALSE,"3다"}</definedName>
    <definedName name="중계정분류" localSheetId="19" hidden="1">{#N/A,#N/A,FALSE,"3가";#N/A,#N/A,FALSE,"3나";#N/A,#N/A,FALSE,"3다"}</definedName>
    <definedName name="중계정분류" localSheetId="20" hidden="1">{#N/A,#N/A,FALSE,"3가";#N/A,#N/A,FALSE,"3나";#N/A,#N/A,FALSE,"3다"}</definedName>
    <definedName name="중계정분류" localSheetId="21" hidden="1">{#N/A,#N/A,FALSE,"3가";#N/A,#N/A,FALSE,"3나";#N/A,#N/A,FALSE,"3다"}</definedName>
    <definedName name="중계정분류" localSheetId="22" hidden="1">{#N/A,#N/A,FALSE,"3가";#N/A,#N/A,FALSE,"3나";#N/A,#N/A,FALSE,"3다"}</definedName>
    <definedName name="중계정분류" localSheetId="23" hidden="1">{#N/A,#N/A,FALSE,"3가";#N/A,#N/A,FALSE,"3나";#N/A,#N/A,FALSE,"3다"}</definedName>
    <definedName name="중계정분류" localSheetId="24" hidden="1">{#N/A,#N/A,FALSE,"3가";#N/A,#N/A,FALSE,"3나";#N/A,#N/A,FALSE,"3다"}</definedName>
    <definedName name="중계정분류" localSheetId="13" hidden="1">{#N/A,#N/A,FALSE,"3가";#N/A,#N/A,FALSE,"3나";#N/A,#N/A,FALSE,"3다"}</definedName>
    <definedName name="중계정분류" localSheetId="17" hidden="1">{#N/A,#N/A,FALSE,"3가";#N/A,#N/A,FALSE,"3나";#N/A,#N/A,FALSE,"3다"}</definedName>
    <definedName name="중계정분류" localSheetId="16" hidden="1">{#N/A,#N/A,FALSE,"3가";#N/A,#N/A,FALSE,"3나";#N/A,#N/A,FALSE,"3다"}</definedName>
    <definedName name="중계정분류" hidden="1">{#N/A,#N/A,FALSE,"3가";#N/A,#N/A,FALSE,"3나";#N/A,#N/A,FALSE,"3다"}</definedName>
    <definedName name="중급" localSheetId="13">#REF!</definedName>
    <definedName name="중급">#REF!</definedName>
    <definedName name="중기공" localSheetId="13">#REF!</definedName>
    <definedName name="중기공">#REF!</definedName>
    <definedName name="중기기사">#N/A</definedName>
    <definedName name="중기산출서" localSheetId="13">[191]Sheet1!#REF!</definedName>
    <definedName name="중기산출서">[192]Sheet1!#REF!</definedName>
    <definedName name="중기예산" localSheetId="15" hidden="1">{#N/A,#N/A,FALSE,"3가";#N/A,#N/A,FALSE,"3나";#N/A,#N/A,FALSE,"3다"}</definedName>
    <definedName name="중기예산" localSheetId="18" hidden="1">{#N/A,#N/A,FALSE,"3가";#N/A,#N/A,FALSE,"3나";#N/A,#N/A,FALSE,"3다"}</definedName>
    <definedName name="중기예산" localSheetId="19" hidden="1">{#N/A,#N/A,FALSE,"3가";#N/A,#N/A,FALSE,"3나";#N/A,#N/A,FALSE,"3다"}</definedName>
    <definedName name="중기예산" localSheetId="20" hidden="1">{#N/A,#N/A,FALSE,"3가";#N/A,#N/A,FALSE,"3나";#N/A,#N/A,FALSE,"3다"}</definedName>
    <definedName name="중기예산" localSheetId="21" hidden="1">{#N/A,#N/A,FALSE,"3가";#N/A,#N/A,FALSE,"3나";#N/A,#N/A,FALSE,"3다"}</definedName>
    <definedName name="중기예산" localSheetId="22" hidden="1">{#N/A,#N/A,FALSE,"3가";#N/A,#N/A,FALSE,"3나";#N/A,#N/A,FALSE,"3다"}</definedName>
    <definedName name="중기예산" localSheetId="23" hidden="1">{#N/A,#N/A,FALSE,"3가";#N/A,#N/A,FALSE,"3나";#N/A,#N/A,FALSE,"3다"}</definedName>
    <definedName name="중기예산" localSheetId="24" hidden="1">{#N/A,#N/A,FALSE,"3가";#N/A,#N/A,FALSE,"3나";#N/A,#N/A,FALSE,"3다"}</definedName>
    <definedName name="중기예산" localSheetId="13" hidden="1">{#N/A,#N/A,FALSE,"3가";#N/A,#N/A,FALSE,"3나";#N/A,#N/A,FALSE,"3다"}</definedName>
    <definedName name="중기예산" localSheetId="17" hidden="1">{#N/A,#N/A,FALSE,"3가";#N/A,#N/A,FALSE,"3나";#N/A,#N/A,FALSE,"3다"}</definedName>
    <definedName name="중기예산" localSheetId="16" hidden="1">{#N/A,#N/A,FALSE,"3가";#N/A,#N/A,FALSE,"3나";#N/A,#N/A,FALSE,"3다"}</definedName>
    <definedName name="중기예산" hidden="1">{#N/A,#N/A,FALSE,"3가";#N/A,#N/A,FALSE,"3나";#N/A,#N/A,FALSE,"3다"}</definedName>
    <definedName name="중대가시설2">#N/A</definedName>
    <definedName name="중량산출" localSheetId="15" hidden="1">{#N/A,#N/A,FALSE,"Sheet1"}</definedName>
    <definedName name="중량산출" localSheetId="18" hidden="1">{#N/A,#N/A,FALSE,"Sheet1"}</definedName>
    <definedName name="중량산출" localSheetId="19" hidden="1">{#N/A,#N/A,FALSE,"Sheet1"}</definedName>
    <definedName name="중량산출" localSheetId="20" hidden="1">{#N/A,#N/A,FALSE,"Sheet1"}</definedName>
    <definedName name="중량산출" localSheetId="21" hidden="1">{#N/A,#N/A,FALSE,"Sheet1"}</definedName>
    <definedName name="중량산출" localSheetId="22" hidden="1">{#N/A,#N/A,FALSE,"Sheet1"}</definedName>
    <definedName name="중량산출" localSheetId="23" hidden="1">{#N/A,#N/A,FALSE,"Sheet1"}</definedName>
    <definedName name="중량산출" localSheetId="24" hidden="1">{#N/A,#N/A,FALSE,"Sheet1"}</definedName>
    <definedName name="중량산출" localSheetId="13" hidden="1">{#N/A,#N/A,FALSE,"Sheet1"}</definedName>
    <definedName name="중량산출" localSheetId="17" hidden="1">{#N/A,#N/A,FALSE,"Sheet1"}</definedName>
    <definedName name="중량산출" localSheetId="16" hidden="1">{#N/A,#N/A,FALSE,"Sheet1"}</definedName>
    <definedName name="중량산출" hidden="1">{#N/A,#N/A,FALSE,"Sheet1"}</definedName>
    <definedName name="중부" localSheetId="15" hidden="1">{#N/A,#N/A,FALSE,"3가";#N/A,#N/A,FALSE,"3나";#N/A,#N/A,FALSE,"3다"}</definedName>
    <definedName name="중부" localSheetId="18" hidden="1">{#N/A,#N/A,FALSE,"3가";#N/A,#N/A,FALSE,"3나";#N/A,#N/A,FALSE,"3다"}</definedName>
    <definedName name="중부" localSheetId="19" hidden="1">{#N/A,#N/A,FALSE,"3가";#N/A,#N/A,FALSE,"3나";#N/A,#N/A,FALSE,"3다"}</definedName>
    <definedName name="중부" localSheetId="20" hidden="1">{#N/A,#N/A,FALSE,"3가";#N/A,#N/A,FALSE,"3나";#N/A,#N/A,FALSE,"3다"}</definedName>
    <definedName name="중부" localSheetId="21" hidden="1">{#N/A,#N/A,FALSE,"3가";#N/A,#N/A,FALSE,"3나";#N/A,#N/A,FALSE,"3다"}</definedName>
    <definedName name="중부" localSheetId="22" hidden="1">{#N/A,#N/A,FALSE,"3가";#N/A,#N/A,FALSE,"3나";#N/A,#N/A,FALSE,"3다"}</definedName>
    <definedName name="중부" localSheetId="23" hidden="1">{#N/A,#N/A,FALSE,"3가";#N/A,#N/A,FALSE,"3나";#N/A,#N/A,FALSE,"3다"}</definedName>
    <definedName name="중부" localSheetId="24" hidden="1">{#N/A,#N/A,FALSE,"3가";#N/A,#N/A,FALSE,"3나";#N/A,#N/A,FALSE,"3다"}</definedName>
    <definedName name="중부" localSheetId="13" hidden="1">{#N/A,#N/A,FALSE,"3가";#N/A,#N/A,FALSE,"3나";#N/A,#N/A,FALSE,"3다"}</definedName>
    <definedName name="중부" localSheetId="17" hidden="1">{#N/A,#N/A,FALSE,"3가";#N/A,#N/A,FALSE,"3나";#N/A,#N/A,FALSE,"3다"}</definedName>
    <definedName name="중부" localSheetId="16" hidden="1">{#N/A,#N/A,FALSE,"3가";#N/A,#N/A,FALSE,"3나";#N/A,#N/A,FALSE,"3다"}</definedName>
    <definedName name="중부" hidden="1">{#N/A,#N/A,FALSE,"3가";#N/A,#N/A,FALSE,"3나";#N/A,#N/A,FALSE,"3다"}</definedName>
    <definedName name="중앙" localSheetId="15" hidden="1">{#N/A,#N/A,FALSE,"단축1";#N/A,#N/A,FALSE,"단축2";#N/A,#N/A,FALSE,"단축3";#N/A,#N/A,FALSE,"장축";#N/A,#N/A,FALSE,"4WD"}</definedName>
    <definedName name="중앙" localSheetId="18" hidden="1">{#N/A,#N/A,FALSE,"단축1";#N/A,#N/A,FALSE,"단축2";#N/A,#N/A,FALSE,"단축3";#N/A,#N/A,FALSE,"장축";#N/A,#N/A,FALSE,"4WD"}</definedName>
    <definedName name="중앙" localSheetId="19" hidden="1">{#N/A,#N/A,FALSE,"단축1";#N/A,#N/A,FALSE,"단축2";#N/A,#N/A,FALSE,"단축3";#N/A,#N/A,FALSE,"장축";#N/A,#N/A,FALSE,"4WD"}</definedName>
    <definedName name="중앙" localSheetId="20" hidden="1">{#N/A,#N/A,FALSE,"단축1";#N/A,#N/A,FALSE,"단축2";#N/A,#N/A,FALSE,"단축3";#N/A,#N/A,FALSE,"장축";#N/A,#N/A,FALSE,"4WD"}</definedName>
    <definedName name="중앙" localSheetId="21" hidden="1">{#N/A,#N/A,FALSE,"단축1";#N/A,#N/A,FALSE,"단축2";#N/A,#N/A,FALSE,"단축3";#N/A,#N/A,FALSE,"장축";#N/A,#N/A,FALSE,"4WD"}</definedName>
    <definedName name="중앙" localSheetId="22" hidden="1">{#N/A,#N/A,FALSE,"단축1";#N/A,#N/A,FALSE,"단축2";#N/A,#N/A,FALSE,"단축3";#N/A,#N/A,FALSE,"장축";#N/A,#N/A,FALSE,"4WD"}</definedName>
    <definedName name="중앙" localSheetId="23" hidden="1">{#N/A,#N/A,FALSE,"단축1";#N/A,#N/A,FALSE,"단축2";#N/A,#N/A,FALSE,"단축3";#N/A,#N/A,FALSE,"장축";#N/A,#N/A,FALSE,"4WD"}</definedName>
    <definedName name="중앙" localSheetId="24" hidden="1">{#N/A,#N/A,FALSE,"단축1";#N/A,#N/A,FALSE,"단축2";#N/A,#N/A,FALSE,"단축3";#N/A,#N/A,FALSE,"장축";#N/A,#N/A,FALSE,"4WD"}</definedName>
    <definedName name="중앙" localSheetId="13" hidden="1">{#N/A,#N/A,FALSE,"단축1";#N/A,#N/A,FALSE,"단축2";#N/A,#N/A,FALSE,"단축3";#N/A,#N/A,FALSE,"장축";#N/A,#N/A,FALSE,"4WD"}</definedName>
    <definedName name="중앙" localSheetId="17" hidden="1">{#N/A,#N/A,FALSE,"단축1";#N/A,#N/A,FALSE,"단축2";#N/A,#N/A,FALSE,"단축3";#N/A,#N/A,FALSE,"장축";#N/A,#N/A,FALSE,"4WD"}</definedName>
    <definedName name="중앙" localSheetId="16" hidden="1">{#N/A,#N/A,FALSE,"단축1";#N/A,#N/A,FALSE,"단축2";#N/A,#N/A,FALSE,"단축3";#N/A,#N/A,FALSE,"장축";#N/A,#N/A,FALSE,"4WD"}</definedName>
    <definedName name="중앙" hidden="1">{#N/A,#N/A,FALSE,"단축1";#N/A,#N/A,FALSE,"단축2";#N/A,#N/A,FALSE,"단축3";#N/A,#N/A,FALSE,"장축";#N/A,#N/A,FALSE,"4WD"}</definedName>
    <definedName name="증감분석96계획95실적" localSheetId="15" hidden="1">{#N/A,#N/A,FALSE,"97년 투자계획 세부내역 "}</definedName>
    <definedName name="증감분석96계획95실적" localSheetId="18" hidden="1">{#N/A,#N/A,FALSE,"97년 투자계획 세부내역 "}</definedName>
    <definedName name="증감분석96계획95실적" localSheetId="19" hidden="1">{#N/A,#N/A,FALSE,"97년 투자계획 세부내역 "}</definedName>
    <definedName name="증감분석96계획95실적" localSheetId="20" hidden="1">{#N/A,#N/A,FALSE,"97년 투자계획 세부내역 "}</definedName>
    <definedName name="증감분석96계획95실적" localSheetId="21" hidden="1">{#N/A,#N/A,FALSE,"97년 투자계획 세부내역 "}</definedName>
    <definedName name="증감분석96계획95실적" localSheetId="22" hidden="1">{#N/A,#N/A,FALSE,"97년 투자계획 세부내역 "}</definedName>
    <definedName name="증감분석96계획95실적" localSheetId="23" hidden="1">{#N/A,#N/A,FALSE,"97년 투자계획 세부내역 "}</definedName>
    <definedName name="증감분석96계획95실적" localSheetId="24" hidden="1">{#N/A,#N/A,FALSE,"97년 투자계획 세부내역 "}</definedName>
    <definedName name="증감분석96계획95실적" localSheetId="13" hidden="1">{#N/A,#N/A,FALSE,"97년 투자계획 세부내역 "}</definedName>
    <definedName name="증감분석96계획95실적" localSheetId="17" hidden="1">{#N/A,#N/A,FALSE,"97년 투자계획 세부내역 "}</definedName>
    <definedName name="증감분석96계획95실적" localSheetId="16" hidden="1">{#N/A,#N/A,FALSE,"97년 투자계획 세부내역 "}</definedName>
    <definedName name="증감분석96계획95실적" hidden="1">{#N/A,#N/A,FALSE,"97년 투자계획 세부내역 "}</definedName>
    <definedName name="증경" localSheetId="13">#REF!</definedName>
    <definedName name="증경">#REF!</definedName>
    <definedName name="증계" localSheetId="13">#REF!</definedName>
    <definedName name="증계">#REF!</definedName>
    <definedName name="증노" localSheetId="13">#REF!</definedName>
    <definedName name="증노">#REF!</definedName>
    <definedName name="증수">#REF!</definedName>
    <definedName name="증재">#REF!</definedName>
    <definedName name="지" localSheetId="15" hidden="1">{#N/A,#N/A,FALSE,"배수2"}</definedName>
    <definedName name="지" localSheetId="11" hidden="1">{#N/A,#N/A,FALSE,"배수2"}</definedName>
    <definedName name="지" localSheetId="14" hidden="1">{#N/A,#N/A,FALSE,"배수2"}</definedName>
    <definedName name="지" localSheetId="18" hidden="1">{#N/A,#N/A,FALSE,"배수2"}</definedName>
    <definedName name="지" localSheetId="19" hidden="1">{#N/A,#N/A,FALSE,"배수2"}</definedName>
    <definedName name="지" localSheetId="20" hidden="1">{#N/A,#N/A,FALSE,"배수2"}</definedName>
    <definedName name="지" localSheetId="21" hidden="1">{#N/A,#N/A,FALSE,"배수2"}</definedName>
    <definedName name="지" localSheetId="22" hidden="1">{#N/A,#N/A,FALSE,"배수2"}</definedName>
    <definedName name="지" localSheetId="23" hidden="1">{#N/A,#N/A,FALSE,"배수2"}</definedName>
    <definedName name="지" localSheetId="24" hidden="1">{#N/A,#N/A,FALSE,"배수2"}</definedName>
    <definedName name="지" localSheetId="13" hidden="1">{#N/A,#N/A,FALSE,"배수2"}</definedName>
    <definedName name="지" localSheetId="17" hidden="1">{#N/A,#N/A,FALSE,"배수2"}</definedName>
    <definedName name="지" localSheetId="16" hidden="1">{#N/A,#N/A,FALSE,"배수2"}</definedName>
    <definedName name="지" hidden="1">{#N/A,#N/A,FALSE,"배수2"}</definedName>
    <definedName name="지급보증받은사항" localSheetId="13">#REF!</definedName>
    <definedName name="지급보증받은사항">#REF!</definedName>
    <definedName name="지더" localSheetId="15" hidden="1">{#N/A,#N/A,FALSE,"ALM-ASISC"}</definedName>
    <definedName name="지더" localSheetId="18" hidden="1">{#N/A,#N/A,FALSE,"ALM-ASISC"}</definedName>
    <definedName name="지더" localSheetId="19" hidden="1">{#N/A,#N/A,FALSE,"ALM-ASISC"}</definedName>
    <definedName name="지더" localSheetId="20" hidden="1">{#N/A,#N/A,FALSE,"ALM-ASISC"}</definedName>
    <definedName name="지더" localSheetId="21" hidden="1">{#N/A,#N/A,FALSE,"ALM-ASISC"}</definedName>
    <definedName name="지더" localSheetId="22" hidden="1">{#N/A,#N/A,FALSE,"ALM-ASISC"}</definedName>
    <definedName name="지더" localSheetId="23" hidden="1">{#N/A,#N/A,FALSE,"ALM-ASISC"}</definedName>
    <definedName name="지더" localSheetId="24" hidden="1">{#N/A,#N/A,FALSE,"ALM-ASISC"}</definedName>
    <definedName name="지더" localSheetId="13" hidden="1">{#N/A,#N/A,FALSE,"ALM-ASISC"}</definedName>
    <definedName name="지더" localSheetId="17" hidden="1">{#N/A,#N/A,FALSE,"ALM-ASISC"}</definedName>
    <definedName name="지더" localSheetId="16" hidden="1">{#N/A,#N/A,FALSE,"ALM-ASISC"}</definedName>
    <definedName name="지더" hidden="1">{#N/A,#N/A,FALSE,"ALM-ASISC"}</definedName>
    <definedName name="지두" localSheetId="15" hidden="1">{#N/A,#N/A,FALSE,"ALM-ASISC"}</definedName>
    <definedName name="지두" localSheetId="18" hidden="1">{#N/A,#N/A,FALSE,"ALM-ASISC"}</definedName>
    <definedName name="지두" localSheetId="19" hidden="1">{#N/A,#N/A,FALSE,"ALM-ASISC"}</definedName>
    <definedName name="지두" localSheetId="20" hidden="1">{#N/A,#N/A,FALSE,"ALM-ASISC"}</definedName>
    <definedName name="지두" localSheetId="21" hidden="1">{#N/A,#N/A,FALSE,"ALM-ASISC"}</definedName>
    <definedName name="지두" localSheetId="22" hidden="1">{#N/A,#N/A,FALSE,"ALM-ASISC"}</definedName>
    <definedName name="지두" localSheetId="23" hidden="1">{#N/A,#N/A,FALSE,"ALM-ASISC"}</definedName>
    <definedName name="지두" localSheetId="24" hidden="1">{#N/A,#N/A,FALSE,"ALM-ASISC"}</definedName>
    <definedName name="지두" localSheetId="13" hidden="1">{#N/A,#N/A,FALSE,"ALM-ASISC"}</definedName>
    <definedName name="지두" localSheetId="17" hidden="1">{#N/A,#N/A,FALSE,"ALM-ASISC"}</definedName>
    <definedName name="지두" localSheetId="16" hidden="1">{#N/A,#N/A,FALSE,"ALM-ASISC"}</definedName>
    <definedName name="지두" hidden="1">{#N/A,#N/A,FALSE,"ALM-ASISC"}</definedName>
    <definedName name="지방방송" localSheetId="13">#REF!</definedName>
    <definedName name="지방방송">#REF!</definedName>
    <definedName name="지수1" localSheetId="13">#REF!</definedName>
    <definedName name="지수1">#REF!</definedName>
    <definedName name="지수표" localSheetId="13">#REF!</definedName>
    <definedName name="지수표">#REF!</definedName>
    <definedName name="지역">#N/A</definedName>
    <definedName name="지역본부" localSheetId="15" hidden="1">{#N/A,#N/A,FALSE,"DAOCM 2차 검토"}</definedName>
    <definedName name="지역본부" localSheetId="18" hidden="1">{#N/A,#N/A,FALSE,"DAOCM 2차 검토"}</definedName>
    <definedName name="지역본부" localSheetId="19" hidden="1">{#N/A,#N/A,FALSE,"DAOCM 2차 검토"}</definedName>
    <definedName name="지역본부" localSheetId="20" hidden="1">{#N/A,#N/A,FALSE,"DAOCM 2차 검토"}</definedName>
    <definedName name="지역본부" localSheetId="21" hidden="1">{#N/A,#N/A,FALSE,"DAOCM 2차 검토"}</definedName>
    <definedName name="지역본부" localSheetId="22" hidden="1">{#N/A,#N/A,FALSE,"DAOCM 2차 검토"}</definedName>
    <definedName name="지역본부" localSheetId="23" hidden="1">{#N/A,#N/A,FALSE,"DAOCM 2차 검토"}</definedName>
    <definedName name="지역본부" localSheetId="24" hidden="1">{#N/A,#N/A,FALSE,"DAOCM 2차 검토"}</definedName>
    <definedName name="지역본부" localSheetId="13" hidden="1">{#N/A,#N/A,FALSE,"DAOCM 2차 검토"}</definedName>
    <definedName name="지역본부" localSheetId="17" hidden="1">{#N/A,#N/A,FALSE,"DAOCM 2차 검토"}</definedName>
    <definedName name="지역본부" localSheetId="16" hidden="1">{#N/A,#N/A,FALSE,"DAOCM 2차 검토"}</definedName>
    <definedName name="지역본부" hidden="1">{#N/A,#N/A,FALSE,"DAOCM 2차 검토"}</definedName>
    <definedName name="지역업체" localSheetId="15" hidden="1">{#N/A,#N/A,FALSE,"배수2"}</definedName>
    <definedName name="지역업체" localSheetId="11" hidden="1">{#N/A,#N/A,FALSE,"배수2"}</definedName>
    <definedName name="지역업체" localSheetId="14" hidden="1">{#N/A,#N/A,FALSE,"배수2"}</definedName>
    <definedName name="지역업체" localSheetId="18" hidden="1">{#N/A,#N/A,FALSE,"배수2"}</definedName>
    <definedName name="지역업체" localSheetId="19" hidden="1">{#N/A,#N/A,FALSE,"배수2"}</definedName>
    <definedName name="지역업체" localSheetId="20" hidden="1">{#N/A,#N/A,FALSE,"배수2"}</definedName>
    <definedName name="지역업체" localSheetId="21" hidden="1">{#N/A,#N/A,FALSE,"배수2"}</definedName>
    <definedName name="지역업체" localSheetId="22" hidden="1">{#N/A,#N/A,FALSE,"배수2"}</definedName>
    <definedName name="지역업체" localSheetId="23" hidden="1">{#N/A,#N/A,FALSE,"배수2"}</definedName>
    <definedName name="지역업체" localSheetId="24" hidden="1">{#N/A,#N/A,FALSE,"배수2"}</definedName>
    <definedName name="지역업체" localSheetId="13" hidden="1">{#N/A,#N/A,FALSE,"배수2"}</definedName>
    <definedName name="지역업체" localSheetId="17" hidden="1">{#N/A,#N/A,FALSE,"배수2"}</definedName>
    <definedName name="지역업체" localSheetId="16" hidden="1">{#N/A,#N/A,FALSE,"배수2"}</definedName>
    <definedName name="지역업체" hidden="1">{#N/A,#N/A,FALSE,"배수2"}</definedName>
    <definedName name="지워야할" localSheetId="13">#REF!</definedName>
    <definedName name="지워야할">#REF!</definedName>
    <definedName name="지점코드" localSheetId="13">#REF!</definedName>
    <definedName name="지점코드">#REF!</definedName>
    <definedName name="지주">#N/A</definedName>
    <definedName name="지철" localSheetId="15" hidden="1">{#N/A,#N/A,FALSE,"포장2"}</definedName>
    <definedName name="지철" localSheetId="11" hidden="1">{#N/A,#N/A,FALSE,"포장2"}</definedName>
    <definedName name="지철" localSheetId="14" hidden="1">{#N/A,#N/A,FALSE,"포장2"}</definedName>
    <definedName name="지철" localSheetId="18" hidden="1">{#N/A,#N/A,FALSE,"포장2"}</definedName>
    <definedName name="지철" localSheetId="19" hidden="1">{#N/A,#N/A,FALSE,"포장2"}</definedName>
    <definedName name="지철" localSheetId="20" hidden="1">{#N/A,#N/A,FALSE,"포장2"}</definedName>
    <definedName name="지철" localSheetId="21" hidden="1">{#N/A,#N/A,FALSE,"포장2"}</definedName>
    <definedName name="지철" localSheetId="22" hidden="1">{#N/A,#N/A,FALSE,"포장2"}</definedName>
    <definedName name="지철" localSheetId="23" hidden="1">{#N/A,#N/A,FALSE,"포장2"}</definedName>
    <definedName name="지철" localSheetId="24" hidden="1">{#N/A,#N/A,FALSE,"포장2"}</definedName>
    <definedName name="지철" localSheetId="13" hidden="1">{#N/A,#N/A,FALSE,"포장2"}</definedName>
    <definedName name="지철" localSheetId="17" hidden="1">{#N/A,#N/A,FALSE,"포장2"}</definedName>
    <definedName name="지철" localSheetId="16" hidden="1">{#N/A,#N/A,FALSE,"포장2"}</definedName>
    <definedName name="지철" hidden="1">{#N/A,#N/A,FALSE,"포장2"}</definedName>
    <definedName name="지철자재" localSheetId="15" hidden="1">{#N/A,#N/A,FALSE,"포장2"}</definedName>
    <definedName name="지철자재" localSheetId="11" hidden="1">{#N/A,#N/A,FALSE,"포장2"}</definedName>
    <definedName name="지철자재" localSheetId="14" hidden="1">{#N/A,#N/A,FALSE,"포장2"}</definedName>
    <definedName name="지철자재" localSheetId="18" hidden="1">{#N/A,#N/A,FALSE,"포장2"}</definedName>
    <definedName name="지철자재" localSheetId="19" hidden="1">{#N/A,#N/A,FALSE,"포장2"}</definedName>
    <definedName name="지철자재" localSheetId="20" hidden="1">{#N/A,#N/A,FALSE,"포장2"}</definedName>
    <definedName name="지철자재" localSheetId="21" hidden="1">{#N/A,#N/A,FALSE,"포장2"}</definedName>
    <definedName name="지철자재" localSheetId="22" hidden="1">{#N/A,#N/A,FALSE,"포장2"}</definedName>
    <definedName name="지철자재" localSheetId="23" hidden="1">{#N/A,#N/A,FALSE,"포장2"}</definedName>
    <definedName name="지철자재" localSheetId="24" hidden="1">{#N/A,#N/A,FALSE,"포장2"}</definedName>
    <definedName name="지철자재" localSheetId="13" hidden="1">{#N/A,#N/A,FALSE,"포장2"}</definedName>
    <definedName name="지철자재" localSheetId="17" hidden="1">{#N/A,#N/A,FALSE,"포장2"}</definedName>
    <definedName name="지철자재" localSheetId="16" hidden="1">{#N/A,#N/A,FALSE,"포장2"}</definedName>
    <definedName name="지철자재" hidden="1">{#N/A,#N/A,FALSE,"포장2"}</definedName>
    <definedName name="지토" localSheetId="15" hidden="1">{#N/A,#N/A,FALSE,"포장1";#N/A,#N/A,FALSE,"포장1"}</definedName>
    <definedName name="지토" localSheetId="11" hidden="1">{#N/A,#N/A,FALSE,"포장1";#N/A,#N/A,FALSE,"포장1"}</definedName>
    <definedName name="지토" localSheetId="14" hidden="1">{#N/A,#N/A,FALSE,"포장1";#N/A,#N/A,FALSE,"포장1"}</definedName>
    <definedName name="지토" localSheetId="18" hidden="1">{#N/A,#N/A,FALSE,"포장1";#N/A,#N/A,FALSE,"포장1"}</definedName>
    <definedName name="지토" localSheetId="19" hidden="1">{#N/A,#N/A,FALSE,"포장1";#N/A,#N/A,FALSE,"포장1"}</definedName>
    <definedName name="지토" localSheetId="20" hidden="1">{#N/A,#N/A,FALSE,"포장1";#N/A,#N/A,FALSE,"포장1"}</definedName>
    <definedName name="지토" localSheetId="21" hidden="1">{#N/A,#N/A,FALSE,"포장1";#N/A,#N/A,FALSE,"포장1"}</definedName>
    <definedName name="지토" localSheetId="22" hidden="1">{#N/A,#N/A,FALSE,"포장1";#N/A,#N/A,FALSE,"포장1"}</definedName>
    <definedName name="지토" localSheetId="23" hidden="1">{#N/A,#N/A,FALSE,"포장1";#N/A,#N/A,FALSE,"포장1"}</definedName>
    <definedName name="지토" localSheetId="24" hidden="1">{#N/A,#N/A,FALSE,"포장1";#N/A,#N/A,FALSE,"포장1"}</definedName>
    <definedName name="지토" localSheetId="13" hidden="1">{#N/A,#N/A,FALSE,"포장1";#N/A,#N/A,FALSE,"포장1"}</definedName>
    <definedName name="지토" localSheetId="17" hidden="1">{#N/A,#N/A,FALSE,"포장1";#N/A,#N/A,FALSE,"포장1"}</definedName>
    <definedName name="지토" localSheetId="16" hidden="1">{#N/A,#N/A,FALSE,"포장1";#N/A,#N/A,FALSE,"포장1"}</definedName>
    <definedName name="지토" hidden="1">{#N/A,#N/A,FALSE,"포장1";#N/A,#N/A,FALSE,"포장1"}</definedName>
    <definedName name="지토자재" localSheetId="15" hidden="1">{#N/A,#N/A,FALSE,"포장2"}</definedName>
    <definedName name="지토자재" localSheetId="11" hidden="1">{#N/A,#N/A,FALSE,"포장2"}</definedName>
    <definedName name="지토자재" localSheetId="14" hidden="1">{#N/A,#N/A,FALSE,"포장2"}</definedName>
    <definedName name="지토자재" localSheetId="18" hidden="1">{#N/A,#N/A,FALSE,"포장2"}</definedName>
    <definedName name="지토자재" localSheetId="19" hidden="1">{#N/A,#N/A,FALSE,"포장2"}</definedName>
    <definedName name="지토자재" localSheetId="20" hidden="1">{#N/A,#N/A,FALSE,"포장2"}</definedName>
    <definedName name="지토자재" localSheetId="21" hidden="1">{#N/A,#N/A,FALSE,"포장2"}</definedName>
    <definedName name="지토자재" localSheetId="22" hidden="1">{#N/A,#N/A,FALSE,"포장2"}</definedName>
    <definedName name="지토자재" localSheetId="23" hidden="1">{#N/A,#N/A,FALSE,"포장2"}</definedName>
    <definedName name="지토자재" localSheetId="24" hidden="1">{#N/A,#N/A,FALSE,"포장2"}</definedName>
    <definedName name="지토자재" localSheetId="13" hidden="1">{#N/A,#N/A,FALSE,"포장2"}</definedName>
    <definedName name="지토자재" localSheetId="17" hidden="1">{#N/A,#N/A,FALSE,"포장2"}</definedName>
    <definedName name="지토자재" localSheetId="16" hidden="1">{#N/A,#N/A,FALSE,"포장2"}</definedName>
    <definedName name="지토자재" hidden="1">{#N/A,#N/A,FALSE,"포장2"}</definedName>
    <definedName name="직55p" localSheetId="15" hidden="1">{#N/A,#N/A,TRUE,"토적및재료집계";#N/A,#N/A,TRUE,"토적및재료집계";#N/A,#N/A,TRUE,"단위량"}</definedName>
    <definedName name="직55p" localSheetId="11" hidden="1">{#N/A,#N/A,TRUE,"토적및재료집계";#N/A,#N/A,TRUE,"토적및재료집계";#N/A,#N/A,TRUE,"단위량"}</definedName>
    <definedName name="직55p" localSheetId="14" hidden="1">{#N/A,#N/A,TRUE,"토적및재료집계";#N/A,#N/A,TRUE,"토적및재료집계";#N/A,#N/A,TRUE,"단위량"}</definedName>
    <definedName name="직55p" localSheetId="18" hidden="1">{#N/A,#N/A,TRUE,"토적및재료집계";#N/A,#N/A,TRUE,"토적및재료집계";#N/A,#N/A,TRUE,"단위량"}</definedName>
    <definedName name="직55p" localSheetId="19" hidden="1">{#N/A,#N/A,TRUE,"토적및재료집계";#N/A,#N/A,TRUE,"토적및재료집계";#N/A,#N/A,TRUE,"단위량"}</definedName>
    <definedName name="직55p" localSheetId="20" hidden="1">{#N/A,#N/A,TRUE,"토적및재료집계";#N/A,#N/A,TRUE,"토적및재료집계";#N/A,#N/A,TRUE,"단위량"}</definedName>
    <definedName name="직55p" localSheetId="21" hidden="1">{#N/A,#N/A,TRUE,"토적및재료집계";#N/A,#N/A,TRUE,"토적및재료집계";#N/A,#N/A,TRUE,"단위량"}</definedName>
    <definedName name="직55p" localSheetId="22" hidden="1">{#N/A,#N/A,TRUE,"토적및재료집계";#N/A,#N/A,TRUE,"토적및재료집계";#N/A,#N/A,TRUE,"단위량"}</definedName>
    <definedName name="직55p" localSheetId="23" hidden="1">{#N/A,#N/A,TRUE,"토적및재료집계";#N/A,#N/A,TRUE,"토적및재료집계";#N/A,#N/A,TRUE,"단위량"}</definedName>
    <definedName name="직55p" localSheetId="24" hidden="1">{#N/A,#N/A,TRUE,"토적및재료집계";#N/A,#N/A,TRUE,"토적및재료집계";#N/A,#N/A,TRUE,"단위량"}</definedName>
    <definedName name="직55p" localSheetId="13" hidden="1">{#N/A,#N/A,TRUE,"토적및재료집계";#N/A,#N/A,TRUE,"토적및재료집계";#N/A,#N/A,TRUE,"단위량"}</definedName>
    <definedName name="직55p" localSheetId="17" hidden="1">{#N/A,#N/A,TRUE,"토적및재료집계";#N/A,#N/A,TRUE,"토적및재료집계";#N/A,#N/A,TRUE,"단위량"}</definedName>
    <definedName name="직55p" localSheetId="16" hidden="1">{#N/A,#N/A,TRUE,"토적및재료집계";#N/A,#N/A,TRUE,"토적및재료집계";#N/A,#N/A,TRUE,"단위량"}</definedName>
    <definedName name="직55p" hidden="1">{#N/A,#N/A,TRUE,"토적및재료집계";#N/A,#N/A,TRUE,"토적및재료집계";#N/A,#N/A,TRUE,"단위량"}</definedName>
    <definedName name="직노" localSheetId="13">#REF!</definedName>
    <definedName name="직노">#REF!</definedName>
    <definedName name="직매52p" localSheetId="15" hidden="1">{#N/A,#N/A,TRUE,"토적및재료집계";#N/A,#N/A,TRUE,"토적및재료집계";#N/A,#N/A,TRUE,"단위량"}</definedName>
    <definedName name="직매52p" localSheetId="11" hidden="1">{#N/A,#N/A,TRUE,"토적및재료집계";#N/A,#N/A,TRUE,"토적및재료집계";#N/A,#N/A,TRUE,"단위량"}</definedName>
    <definedName name="직매52p" localSheetId="14" hidden="1">{#N/A,#N/A,TRUE,"토적및재료집계";#N/A,#N/A,TRUE,"토적및재료집계";#N/A,#N/A,TRUE,"단위량"}</definedName>
    <definedName name="직매52p" localSheetId="18" hidden="1">{#N/A,#N/A,TRUE,"토적및재료집계";#N/A,#N/A,TRUE,"토적및재료집계";#N/A,#N/A,TRUE,"단위량"}</definedName>
    <definedName name="직매52p" localSheetId="19" hidden="1">{#N/A,#N/A,TRUE,"토적및재료집계";#N/A,#N/A,TRUE,"토적및재료집계";#N/A,#N/A,TRUE,"단위량"}</definedName>
    <definedName name="직매52p" localSheetId="20" hidden="1">{#N/A,#N/A,TRUE,"토적및재료집계";#N/A,#N/A,TRUE,"토적및재료집계";#N/A,#N/A,TRUE,"단위량"}</definedName>
    <definedName name="직매52p" localSheetId="21" hidden="1">{#N/A,#N/A,TRUE,"토적및재료집계";#N/A,#N/A,TRUE,"토적및재료집계";#N/A,#N/A,TRUE,"단위량"}</definedName>
    <definedName name="직매52p" localSheetId="22" hidden="1">{#N/A,#N/A,TRUE,"토적및재료집계";#N/A,#N/A,TRUE,"토적및재료집계";#N/A,#N/A,TRUE,"단위량"}</definedName>
    <definedName name="직매52p" localSheetId="23" hidden="1">{#N/A,#N/A,TRUE,"토적및재료집계";#N/A,#N/A,TRUE,"토적및재료집계";#N/A,#N/A,TRUE,"단위량"}</definedName>
    <definedName name="직매52p" localSheetId="24" hidden="1">{#N/A,#N/A,TRUE,"토적및재료집계";#N/A,#N/A,TRUE,"토적및재료집계";#N/A,#N/A,TRUE,"단위량"}</definedName>
    <definedName name="직매52p" localSheetId="13" hidden="1">{#N/A,#N/A,TRUE,"토적및재료집계";#N/A,#N/A,TRUE,"토적및재료집계";#N/A,#N/A,TRUE,"단위량"}</definedName>
    <definedName name="직매52p" localSheetId="17" hidden="1">{#N/A,#N/A,TRUE,"토적및재료집계";#N/A,#N/A,TRUE,"토적및재료집계";#N/A,#N/A,TRUE,"단위량"}</definedName>
    <definedName name="직매52p" localSheetId="16" hidden="1">{#N/A,#N/A,TRUE,"토적및재료집계";#N/A,#N/A,TRUE,"토적및재료집계";#N/A,#N/A,TRUE,"단위량"}</definedName>
    <definedName name="직매52p" hidden="1">{#N/A,#N/A,TRUE,"토적및재료집계";#N/A,#N/A,TRUE,"토적및재료집계";#N/A,#N/A,TRUE,"단위량"}</definedName>
    <definedName name="직매54P" localSheetId="15" hidden="1">{#N/A,#N/A,TRUE,"토적및재료집계";#N/A,#N/A,TRUE,"토적및재료집계";#N/A,#N/A,TRUE,"단위량"}</definedName>
    <definedName name="직매54P" localSheetId="11" hidden="1">{#N/A,#N/A,TRUE,"토적및재료집계";#N/A,#N/A,TRUE,"토적및재료집계";#N/A,#N/A,TRUE,"단위량"}</definedName>
    <definedName name="직매54P" localSheetId="14" hidden="1">{#N/A,#N/A,TRUE,"토적및재료집계";#N/A,#N/A,TRUE,"토적및재료집계";#N/A,#N/A,TRUE,"단위량"}</definedName>
    <definedName name="직매54P" localSheetId="18" hidden="1">{#N/A,#N/A,TRUE,"토적및재료집계";#N/A,#N/A,TRUE,"토적및재료집계";#N/A,#N/A,TRUE,"단위량"}</definedName>
    <definedName name="직매54P" localSheetId="19" hidden="1">{#N/A,#N/A,TRUE,"토적및재료집계";#N/A,#N/A,TRUE,"토적및재료집계";#N/A,#N/A,TRUE,"단위량"}</definedName>
    <definedName name="직매54P" localSheetId="20" hidden="1">{#N/A,#N/A,TRUE,"토적및재료집계";#N/A,#N/A,TRUE,"토적및재료집계";#N/A,#N/A,TRUE,"단위량"}</definedName>
    <definedName name="직매54P" localSheetId="21" hidden="1">{#N/A,#N/A,TRUE,"토적및재료집계";#N/A,#N/A,TRUE,"토적및재료집계";#N/A,#N/A,TRUE,"단위량"}</definedName>
    <definedName name="직매54P" localSheetId="22" hidden="1">{#N/A,#N/A,TRUE,"토적및재료집계";#N/A,#N/A,TRUE,"토적및재료집계";#N/A,#N/A,TRUE,"단위량"}</definedName>
    <definedName name="직매54P" localSheetId="23" hidden="1">{#N/A,#N/A,TRUE,"토적및재료집계";#N/A,#N/A,TRUE,"토적및재료집계";#N/A,#N/A,TRUE,"단위량"}</definedName>
    <definedName name="직매54P" localSheetId="24" hidden="1">{#N/A,#N/A,TRUE,"토적및재료집계";#N/A,#N/A,TRUE,"토적및재료집계";#N/A,#N/A,TRUE,"단위량"}</definedName>
    <definedName name="직매54P" localSheetId="13" hidden="1">{#N/A,#N/A,TRUE,"토적및재료집계";#N/A,#N/A,TRUE,"토적및재료집계";#N/A,#N/A,TRUE,"단위량"}</definedName>
    <definedName name="직매54P" localSheetId="17" hidden="1">{#N/A,#N/A,TRUE,"토적및재료집계";#N/A,#N/A,TRUE,"토적및재료집계";#N/A,#N/A,TRUE,"단위량"}</definedName>
    <definedName name="직매54P" localSheetId="16" hidden="1">{#N/A,#N/A,TRUE,"토적및재료집계";#N/A,#N/A,TRUE,"토적및재료집계";#N/A,#N/A,TRUE,"단위량"}</definedName>
    <definedName name="직매54P" hidden="1">{#N/A,#N/A,TRUE,"토적및재료집계";#N/A,#N/A,TRUE,"토적및재료집계";#N/A,#N/A,TRUE,"단위량"}</definedName>
    <definedName name="직영비">#N/A</definedName>
    <definedName name="직재" localSheetId="15" hidden="1">{"'용역비'!$A$4:$C$8"}</definedName>
    <definedName name="직재" localSheetId="11" hidden="1">{"'용역비'!$A$4:$C$8"}</definedName>
    <definedName name="직재" localSheetId="14" hidden="1">{"'용역비'!$A$4:$C$8"}</definedName>
    <definedName name="직재" localSheetId="18" hidden="1">{"'용역비'!$A$4:$C$8"}</definedName>
    <definedName name="직재" localSheetId="19" hidden="1">{"'용역비'!$A$4:$C$8"}</definedName>
    <definedName name="직재" localSheetId="20" hidden="1">{"'용역비'!$A$4:$C$8"}</definedName>
    <definedName name="직재" localSheetId="21" hidden="1">{"'용역비'!$A$4:$C$8"}</definedName>
    <definedName name="직재" localSheetId="22" hidden="1">{"'용역비'!$A$4:$C$8"}</definedName>
    <definedName name="직재" localSheetId="23" hidden="1">{"'용역비'!$A$4:$C$8"}</definedName>
    <definedName name="직재" localSheetId="24" hidden="1">{"'용역비'!$A$4:$C$8"}</definedName>
    <definedName name="직재" localSheetId="13" hidden="1">{"'용역비'!$A$4:$C$8"}</definedName>
    <definedName name="직재" localSheetId="17" hidden="1">{"'용역비'!$A$4:$C$8"}</definedName>
    <definedName name="직재" localSheetId="16" hidden="1">{"'용역비'!$A$4:$C$8"}</definedName>
    <definedName name="직재" hidden="1">{"'용역비'!$A$4:$C$8"}</definedName>
    <definedName name="직접노무비">#REF!</definedName>
    <definedName name="직접노무비1" localSheetId="15" hidden="1">{"'5국공정'!$A$1:$E$128"}</definedName>
    <definedName name="직접노무비1" localSheetId="18" hidden="1">{"'5국공정'!$A$1:$E$128"}</definedName>
    <definedName name="직접노무비1" localSheetId="19" hidden="1">{"'5국공정'!$A$1:$E$128"}</definedName>
    <definedName name="직접노무비1" localSheetId="20" hidden="1">{"'5국공정'!$A$1:$E$128"}</definedName>
    <definedName name="직접노무비1" localSheetId="21" hidden="1">{"'5국공정'!$A$1:$E$128"}</definedName>
    <definedName name="직접노무비1" localSheetId="22" hidden="1">{"'5국공정'!$A$1:$E$128"}</definedName>
    <definedName name="직접노무비1" localSheetId="23" hidden="1">{"'5국공정'!$A$1:$E$128"}</definedName>
    <definedName name="직접노무비1" localSheetId="24" hidden="1">{"'5국공정'!$A$1:$E$128"}</definedName>
    <definedName name="직접노무비1" localSheetId="13" hidden="1">{"'5국공정'!$A$1:$E$128"}</definedName>
    <definedName name="직접노무비1" localSheetId="17" hidden="1">{"'5국공정'!$A$1:$E$128"}</definedName>
    <definedName name="직접노무비1" localSheetId="16" hidden="1">{"'5국공정'!$A$1:$E$128"}</definedName>
    <definedName name="직접노무비1" hidden="1">{"'5국공정'!$A$1:$E$128"}</definedName>
    <definedName name="直接人件費">#REF!</definedName>
    <definedName name="진" localSheetId="15" hidden="1">{#N/A,#N/A,FALSE,"3가";#N/A,#N/A,FALSE,"3나";#N/A,#N/A,FALSE,"3다"}</definedName>
    <definedName name="진" localSheetId="18" hidden="1">{#N/A,#N/A,FALSE,"3가";#N/A,#N/A,FALSE,"3나";#N/A,#N/A,FALSE,"3다"}</definedName>
    <definedName name="진" localSheetId="19" hidden="1">{#N/A,#N/A,FALSE,"3가";#N/A,#N/A,FALSE,"3나";#N/A,#N/A,FALSE,"3다"}</definedName>
    <definedName name="진" localSheetId="20" hidden="1">{#N/A,#N/A,FALSE,"3가";#N/A,#N/A,FALSE,"3나";#N/A,#N/A,FALSE,"3다"}</definedName>
    <definedName name="진" localSheetId="21" hidden="1">{#N/A,#N/A,FALSE,"3가";#N/A,#N/A,FALSE,"3나";#N/A,#N/A,FALSE,"3다"}</definedName>
    <definedName name="진" localSheetId="22" hidden="1">{#N/A,#N/A,FALSE,"3가";#N/A,#N/A,FALSE,"3나";#N/A,#N/A,FALSE,"3다"}</definedName>
    <definedName name="진" localSheetId="23" hidden="1">{#N/A,#N/A,FALSE,"3가";#N/A,#N/A,FALSE,"3나";#N/A,#N/A,FALSE,"3다"}</definedName>
    <definedName name="진" localSheetId="24" hidden="1">{#N/A,#N/A,FALSE,"3가";#N/A,#N/A,FALSE,"3나";#N/A,#N/A,FALSE,"3다"}</definedName>
    <definedName name="진" localSheetId="13" hidden="1">{#N/A,#N/A,FALSE,"3가";#N/A,#N/A,FALSE,"3나";#N/A,#N/A,FALSE,"3다"}</definedName>
    <definedName name="진" localSheetId="17" hidden="1">{#N/A,#N/A,FALSE,"3가";#N/A,#N/A,FALSE,"3나";#N/A,#N/A,FALSE,"3다"}</definedName>
    <definedName name="진" localSheetId="16" hidden="1">{#N/A,#N/A,FALSE,"3가";#N/A,#N/A,FALSE,"3나";#N/A,#N/A,FALSE,"3다"}</definedName>
    <definedName name="진" hidden="1">{#N/A,#N/A,FALSE,"3가";#N/A,#N/A,FALSE,"3나";#N/A,#N/A,FALSE,"3다"}</definedName>
    <definedName name="진영" localSheetId="15" hidden="1">{#N/A,#N/A,FALSE,"전력간선"}</definedName>
    <definedName name="진영" localSheetId="18" hidden="1">{#N/A,#N/A,FALSE,"전력간선"}</definedName>
    <definedName name="진영" localSheetId="19" hidden="1">{#N/A,#N/A,FALSE,"전력간선"}</definedName>
    <definedName name="진영" localSheetId="20" hidden="1">{#N/A,#N/A,FALSE,"전력간선"}</definedName>
    <definedName name="진영" localSheetId="21" hidden="1">{#N/A,#N/A,FALSE,"전력간선"}</definedName>
    <definedName name="진영" localSheetId="22" hidden="1">{#N/A,#N/A,FALSE,"전력간선"}</definedName>
    <definedName name="진영" localSheetId="23" hidden="1">{#N/A,#N/A,FALSE,"전력간선"}</definedName>
    <definedName name="진영" localSheetId="24" hidden="1">{#N/A,#N/A,FALSE,"전력간선"}</definedName>
    <definedName name="진영" localSheetId="13" hidden="1">{#N/A,#N/A,FALSE,"전력간선"}</definedName>
    <definedName name="진영" localSheetId="17" hidden="1">{#N/A,#N/A,FALSE,"전력간선"}</definedName>
    <definedName name="진영" localSheetId="16" hidden="1">{#N/A,#N/A,FALSE,"전력간선"}</definedName>
    <definedName name="진영" hidden="1">{#N/A,#N/A,FALSE,"전력간선"}</definedName>
    <definedName name="진짜" localSheetId="15" hidden="1">{#N/A,#N/A,FALSE,"단축1";#N/A,#N/A,FALSE,"단축2";#N/A,#N/A,FALSE,"단축3";#N/A,#N/A,FALSE,"장축";#N/A,#N/A,FALSE,"4WD"}</definedName>
    <definedName name="진짜" localSheetId="18" hidden="1">{#N/A,#N/A,FALSE,"단축1";#N/A,#N/A,FALSE,"단축2";#N/A,#N/A,FALSE,"단축3";#N/A,#N/A,FALSE,"장축";#N/A,#N/A,FALSE,"4WD"}</definedName>
    <definedName name="진짜" localSheetId="19" hidden="1">{#N/A,#N/A,FALSE,"단축1";#N/A,#N/A,FALSE,"단축2";#N/A,#N/A,FALSE,"단축3";#N/A,#N/A,FALSE,"장축";#N/A,#N/A,FALSE,"4WD"}</definedName>
    <definedName name="진짜" localSheetId="20" hidden="1">{#N/A,#N/A,FALSE,"단축1";#N/A,#N/A,FALSE,"단축2";#N/A,#N/A,FALSE,"단축3";#N/A,#N/A,FALSE,"장축";#N/A,#N/A,FALSE,"4WD"}</definedName>
    <definedName name="진짜" localSheetId="21" hidden="1">{#N/A,#N/A,FALSE,"단축1";#N/A,#N/A,FALSE,"단축2";#N/A,#N/A,FALSE,"단축3";#N/A,#N/A,FALSE,"장축";#N/A,#N/A,FALSE,"4WD"}</definedName>
    <definedName name="진짜" localSheetId="22" hidden="1">{#N/A,#N/A,FALSE,"단축1";#N/A,#N/A,FALSE,"단축2";#N/A,#N/A,FALSE,"단축3";#N/A,#N/A,FALSE,"장축";#N/A,#N/A,FALSE,"4WD"}</definedName>
    <definedName name="진짜" localSheetId="23" hidden="1">{#N/A,#N/A,FALSE,"단축1";#N/A,#N/A,FALSE,"단축2";#N/A,#N/A,FALSE,"단축3";#N/A,#N/A,FALSE,"장축";#N/A,#N/A,FALSE,"4WD"}</definedName>
    <definedName name="진짜" localSheetId="24" hidden="1">{#N/A,#N/A,FALSE,"단축1";#N/A,#N/A,FALSE,"단축2";#N/A,#N/A,FALSE,"단축3";#N/A,#N/A,FALSE,"장축";#N/A,#N/A,FALSE,"4WD"}</definedName>
    <definedName name="진짜" localSheetId="13" hidden="1">{#N/A,#N/A,FALSE,"단축1";#N/A,#N/A,FALSE,"단축2";#N/A,#N/A,FALSE,"단축3";#N/A,#N/A,FALSE,"장축";#N/A,#N/A,FALSE,"4WD"}</definedName>
    <definedName name="진짜" localSheetId="17" hidden="1">{#N/A,#N/A,FALSE,"단축1";#N/A,#N/A,FALSE,"단축2";#N/A,#N/A,FALSE,"단축3";#N/A,#N/A,FALSE,"장축";#N/A,#N/A,FALSE,"4WD"}</definedName>
    <definedName name="진짜" localSheetId="16" hidden="1">{#N/A,#N/A,FALSE,"단축1";#N/A,#N/A,FALSE,"단축2";#N/A,#N/A,FALSE,"단축3";#N/A,#N/A,FALSE,"장축";#N/A,#N/A,FALSE,"4WD"}</definedName>
    <definedName name="진짜" hidden="1">{#N/A,#N/A,FALSE,"단축1";#N/A,#N/A,FALSE,"단축2";#N/A,#N/A,FALSE,"단축3";#N/A,#N/A,FALSE,"장축";#N/A,#N/A,FALSE,"4WD"}</definedName>
    <definedName name="질문유형" localSheetId="13">#REF!</definedName>
    <definedName name="질문유형">#REF!</definedName>
    <definedName name="집계" localSheetId="15" hidden="1">{#N/A,#N/A,FALSE,"명세표"}</definedName>
    <definedName name="집계" localSheetId="11" hidden="1">{#N/A,#N/A,FALSE,"명세표"}</definedName>
    <definedName name="집계" localSheetId="14" hidden="1">{#N/A,#N/A,FALSE,"명세표"}</definedName>
    <definedName name="집계" localSheetId="18" hidden="1">{#N/A,#N/A,FALSE,"명세표"}</definedName>
    <definedName name="집계" localSheetId="19" hidden="1">{#N/A,#N/A,FALSE,"명세표"}</definedName>
    <definedName name="집계" localSheetId="20" hidden="1">{#N/A,#N/A,FALSE,"명세표"}</definedName>
    <definedName name="집계" localSheetId="21" hidden="1">{#N/A,#N/A,FALSE,"명세표"}</definedName>
    <definedName name="집계" localSheetId="22" hidden="1">{#N/A,#N/A,FALSE,"명세표"}</definedName>
    <definedName name="집계" localSheetId="23" hidden="1">{#N/A,#N/A,FALSE,"명세표"}</definedName>
    <definedName name="집계" localSheetId="24" hidden="1">{#N/A,#N/A,FALSE,"명세표"}</definedName>
    <definedName name="집계" localSheetId="13" hidden="1">{#N/A,#N/A,FALSE,"명세표"}</definedName>
    <definedName name="집계" localSheetId="17" hidden="1">{#N/A,#N/A,FALSE,"명세표"}</definedName>
    <definedName name="집계" localSheetId="16" hidden="1">{#N/A,#N/A,FALSE,"명세표"}</definedName>
    <definedName name="집계" hidden="1">{#N/A,#N/A,FALSE,"명세표"}</definedName>
    <definedName name="집계1" localSheetId="13">#REF!</definedName>
    <definedName name="집계1">#REF!</definedName>
    <definedName name="집계2" localSheetId="13">#REF!</definedName>
    <definedName name="집계2">#REF!</definedName>
    <definedName name="집기완료" localSheetId="13">#REF!</definedName>
    <definedName name="집기완료">#REF!</definedName>
    <definedName name="집행가능성">#REF!</definedName>
    <definedName name="집행금액" localSheetId="13">[227]bulk_data!$C$18:$C$44</definedName>
    <definedName name="집행금액">[228]bulk_data!$C$18:$C$44</definedName>
    <definedName name="집행기간" localSheetId="13">[227]bulk_data!$B$18:$B$44</definedName>
    <definedName name="집행기간">[228]bulk_data!$B$18:$B$44</definedName>
    <definedName name="집행상품" localSheetId="13">#REF!</definedName>
    <definedName name="집행상품">#REF!</definedName>
    <definedName name="징매54p" localSheetId="15" hidden="1">{#N/A,#N/A,TRUE,"토적및재료집계";#N/A,#N/A,TRUE,"토적및재료집계";#N/A,#N/A,TRUE,"단위량"}</definedName>
    <definedName name="징매54p" localSheetId="11" hidden="1">{#N/A,#N/A,TRUE,"토적및재료집계";#N/A,#N/A,TRUE,"토적및재료집계";#N/A,#N/A,TRUE,"단위량"}</definedName>
    <definedName name="징매54p" localSheetId="14" hidden="1">{#N/A,#N/A,TRUE,"토적및재료집계";#N/A,#N/A,TRUE,"토적및재료집계";#N/A,#N/A,TRUE,"단위량"}</definedName>
    <definedName name="징매54p" localSheetId="18" hidden="1">{#N/A,#N/A,TRUE,"토적및재료집계";#N/A,#N/A,TRUE,"토적및재료집계";#N/A,#N/A,TRUE,"단위량"}</definedName>
    <definedName name="징매54p" localSheetId="19" hidden="1">{#N/A,#N/A,TRUE,"토적및재료집계";#N/A,#N/A,TRUE,"토적및재료집계";#N/A,#N/A,TRUE,"단위량"}</definedName>
    <definedName name="징매54p" localSheetId="20" hidden="1">{#N/A,#N/A,TRUE,"토적및재료집계";#N/A,#N/A,TRUE,"토적및재료집계";#N/A,#N/A,TRUE,"단위량"}</definedName>
    <definedName name="징매54p" localSheetId="21" hidden="1">{#N/A,#N/A,TRUE,"토적및재료집계";#N/A,#N/A,TRUE,"토적및재료집계";#N/A,#N/A,TRUE,"단위량"}</definedName>
    <definedName name="징매54p" localSheetId="22" hidden="1">{#N/A,#N/A,TRUE,"토적및재료집계";#N/A,#N/A,TRUE,"토적및재료집계";#N/A,#N/A,TRUE,"단위량"}</definedName>
    <definedName name="징매54p" localSheetId="23" hidden="1">{#N/A,#N/A,TRUE,"토적및재료집계";#N/A,#N/A,TRUE,"토적및재료집계";#N/A,#N/A,TRUE,"단위량"}</definedName>
    <definedName name="징매54p" localSheetId="24" hidden="1">{#N/A,#N/A,TRUE,"토적및재료집계";#N/A,#N/A,TRUE,"토적및재료집계";#N/A,#N/A,TRUE,"단위량"}</definedName>
    <definedName name="징매54p" localSheetId="13" hidden="1">{#N/A,#N/A,TRUE,"토적및재료집계";#N/A,#N/A,TRUE,"토적및재료집계";#N/A,#N/A,TRUE,"단위량"}</definedName>
    <definedName name="징매54p" localSheetId="17" hidden="1">{#N/A,#N/A,TRUE,"토적및재료집계";#N/A,#N/A,TRUE,"토적및재료집계";#N/A,#N/A,TRUE,"단위량"}</definedName>
    <definedName name="징매54p" localSheetId="16" hidden="1">{#N/A,#N/A,TRUE,"토적및재료집계";#N/A,#N/A,TRUE,"토적및재료집계";#N/A,#N/A,TRUE,"단위량"}</definedName>
    <definedName name="징매54p" hidden="1">{#N/A,#N/A,TRUE,"토적및재료집계";#N/A,#N/A,TRUE,"토적및재료집계";#N/A,#N/A,TRUE,"단위량"}</definedName>
    <definedName name="짱공유" localSheetId="15" hidden="1">#REF!</definedName>
    <definedName name="짱공유" localSheetId="18" hidden="1">#REF!</definedName>
    <definedName name="짱공유" localSheetId="19" hidden="1">#REF!</definedName>
    <definedName name="짱공유" localSheetId="20" hidden="1">#REF!</definedName>
    <definedName name="짱공유" localSheetId="21" hidden="1">#REF!</definedName>
    <definedName name="짱공유" localSheetId="22" hidden="1">#REF!</definedName>
    <definedName name="짱공유" localSheetId="23" hidden="1">#REF!</definedName>
    <definedName name="짱공유" localSheetId="24" hidden="1">#REF!</definedName>
    <definedName name="짱공유" localSheetId="13" hidden="1">#REF!</definedName>
    <definedName name="짱공유" localSheetId="17" hidden="1">#REF!</definedName>
    <definedName name="짱공유" hidden="1">#REF!</definedName>
    <definedName name="짱나">#REF!</definedName>
    <definedName name="ㅊ" localSheetId="15" hidden="1">'[74]#REF'!#REF!</definedName>
    <definedName name="ㅊ" localSheetId="11" hidden="1">'[74]#REF'!#REF!</definedName>
    <definedName name="ㅊ" localSheetId="14" hidden="1">'[74]#REF'!#REF!</definedName>
    <definedName name="ㅊ" localSheetId="24" hidden="1">'[74]#REF'!#REF!</definedName>
    <definedName name="ㅊ" localSheetId="17" hidden="1">'[74]#REF'!#REF!</definedName>
    <definedName name="ㅊ" localSheetId="16" hidden="1">'[74]#REF'!#REF!</definedName>
    <definedName name="ㅊ" hidden="1">'[74]#REF'!#REF!</definedName>
    <definedName name="ㅊ12" localSheetId="13">#REF!</definedName>
    <definedName name="ㅊ12">#REF!</definedName>
    <definedName name="ㅊ20" localSheetId="13">#REF!</definedName>
    <definedName name="ㅊ20">#REF!</definedName>
    <definedName name="ㅊ2427" localSheetId="13">#REF!</definedName>
    <definedName name="ㅊ2427">#REF!</definedName>
    <definedName name="ㅊ4620">#REF!</definedName>
    <definedName name="ㅊ5">#REF!</definedName>
    <definedName name="ㅊ520">#REF!</definedName>
    <definedName name="ㅊ5710">#REF!</definedName>
    <definedName name="ㅊㄴ"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 localSheetId="2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 localSheetId="1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ㅇㄹㄻㄴㄻ" localSheetId="15" hidden="1">#REF!</definedName>
    <definedName name="ㅊㅇㄹㄻㄴㄻ" localSheetId="18" hidden="1">#REF!</definedName>
    <definedName name="ㅊㅇㄹㄻㄴㄻ" localSheetId="19" hidden="1">#REF!</definedName>
    <definedName name="ㅊㅇㄹㄻㄴㄻ" localSheetId="20" hidden="1">#REF!</definedName>
    <definedName name="ㅊㅇㄹㄻㄴㄻ" localSheetId="21" hidden="1">#REF!</definedName>
    <definedName name="ㅊㅇㄹㄻㄴㄻ" localSheetId="22" hidden="1">#REF!</definedName>
    <definedName name="ㅊㅇㄹㄻㄴㄻ" localSheetId="23" hidden="1">#REF!</definedName>
    <definedName name="ㅊㅇㄹㄻㄴㄻ" localSheetId="24" hidden="1">#REF!</definedName>
    <definedName name="ㅊㅇㄹㄻㄴㄻ" localSheetId="13" hidden="1">#REF!</definedName>
    <definedName name="ㅊㅇㄹㄻㄴㄻ" localSheetId="17" hidden="1">#REF!</definedName>
    <definedName name="ㅊㅇㄹㄻㄴㄻ" hidden="1">#REF!</definedName>
    <definedName name="ㅊㅇㅇ">#REF!</definedName>
    <definedName name="ㅊㅊ" localSheetId="15" hidden="1">{#N/A,#N/A,FALSE,"P.C.B"}</definedName>
    <definedName name="ㅊㅊ" localSheetId="11" hidden="1">{#N/A,#N/A,FALSE,"P.C.B"}</definedName>
    <definedName name="ㅊㅊ" localSheetId="14" hidden="1">{#N/A,#N/A,FALSE,"P.C.B"}</definedName>
    <definedName name="ㅊㅊ" localSheetId="18" hidden="1">{#N/A,#N/A,FALSE,"P.C.B"}</definedName>
    <definedName name="ㅊㅊ" localSheetId="19" hidden="1">{#N/A,#N/A,FALSE,"P.C.B"}</definedName>
    <definedName name="ㅊㅊ" localSheetId="20" hidden="1">{#N/A,#N/A,FALSE,"P.C.B"}</definedName>
    <definedName name="ㅊㅊ" localSheetId="21" hidden="1">{#N/A,#N/A,FALSE,"P.C.B"}</definedName>
    <definedName name="ㅊㅊ" localSheetId="22" hidden="1">{#N/A,#N/A,FALSE,"P.C.B"}</definedName>
    <definedName name="ㅊㅊ" localSheetId="23" hidden="1">{#N/A,#N/A,FALSE,"P.C.B"}</definedName>
    <definedName name="ㅊㅊ" localSheetId="24" hidden="1">{#N/A,#N/A,FALSE,"P.C.B"}</definedName>
    <definedName name="ㅊㅊ" localSheetId="13" hidden="1">{#N/A,#N/A,FALSE,"P.C.B"}</definedName>
    <definedName name="ㅊㅊ" localSheetId="17" hidden="1">{#N/A,#N/A,FALSE,"P.C.B"}</definedName>
    <definedName name="ㅊㅊ" localSheetId="16" hidden="1">{#N/A,#N/A,FALSE,"P.C.B"}</definedName>
    <definedName name="ㅊㅊ" hidden="1">{#N/A,#N/A,FALSE,"P.C.B"}</definedName>
    <definedName name="ㅊㅋㅋㅊㅍ">#N/A</definedName>
    <definedName name="ㅊㅌㅊㅌㅍ" localSheetId="15" hidden="1">{#N/A,#N/A,FALSE,"ALM-ASISC"}</definedName>
    <definedName name="ㅊㅌㅊㅌㅍ" localSheetId="18" hidden="1">{#N/A,#N/A,FALSE,"ALM-ASISC"}</definedName>
    <definedName name="ㅊㅌㅊㅌㅍ" localSheetId="19" hidden="1">{#N/A,#N/A,FALSE,"ALM-ASISC"}</definedName>
    <definedName name="ㅊㅌㅊㅌㅍ" localSheetId="20" hidden="1">{#N/A,#N/A,FALSE,"ALM-ASISC"}</definedName>
    <definedName name="ㅊㅌㅊㅌㅍ" localSheetId="21" hidden="1">{#N/A,#N/A,FALSE,"ALM-ASISC"}</definedName>
    <definedName name="ㅊㅌㅊㅌㅍ" localSheetId="22" hidden="1">{#N/A,#N/A,FALSE,"ALM-ASISC"}</definedName>
    <definedName name="ㅊㅌㅊㅌㅍ" localSheetId="23" hidden="1">{#N/A,#N/A,FALSE,"ALM-ASISC"}</definedName>
    <definedName name="ㅊㅌㅊㅌㅍ" localSheetId="24" hidden="1">{#N/A,#N/A,FALSE,"ALM-ASISC"}</definedName>
    <definedName name="ㅊㅌㅊㅌㅍ" localSheetId="13" hidden="1">{#N/A,#N/A,FALSE,"ALM-ASISC"}</definedName>
    <definedName name="ㅊㅌㅊㅌㅍ" localSheetId="17" hidden="1">{#N/A,#N/A,FALSE,"ALM-ASISC"}</definedName>
    <definedName name="ㅊㅌㅊㅌㅍ" localSheetId="16" hidden="1">{#N/A,#N/A,FALSE,"ALM-ASISC"}</definedName>
    <definedName name="ㅊㅌㅊㅌㅍ" hidden="1">{#N/A,#N/A,FALSE,"ALM-ASISC"}</definedName>
    <definedName name="ㅊㅍ" localSheetId="15" hidden="1">{#N/A,#N/A,FALSE,"단축1";#N/A,#N/A,FALSE,"단축2";#N/A,#N/A,FALSE,"단축3";#N/A,#N/A,FALSE,"장축";#N/A,#N/A,FALSE,"4WD"}</definedName>
    <definedName name="ㅊㅍ" localSheetId="18" hidden="1">{#N/A,#N/A,FALSE,"단축1";#N/A,#N/A,FALSE,"단축2";#N/A,#N/A,FALSE,"단축3";#N/A,#N/A,FALSE,"장축";#N/A,#N/A,FALSE,"4WD"}</definedName>
    <definedName name="ㅊㅍ" localSheetId="19" hidden="1">{#N/A,#N/A,FALSE,"단축1";#N/A,#N/A,FALSE,"단축2";#N/A,#N/A,FALSE,"단축3";#N/A,#N/A,FALSE,"장축";#N/A,#N/A,FALSE,"4WD"}</definedName>
    <definedName name="ㅊㅍ" localSheetId="20" hidden="1">{#N/A,#N/A,FALSE,"단축1";#N/A,#N/A,FALSE,"단축2";#N/A,#N/A,FALSE,"단축3";#N/A,#N/A,FALSE,"장축";#N/A,#N/A,FALSE,"4WD"}</definedName>
    <definedName name="ㅊㅍ" localSheetId="21" hidden="1">{#N/A,#N/A,FALSE,"단축1";#N/A,#N/A,FALSE,"단축2";#N/A,#N/A,FALSE,"단축3";#N/A,#N/A,FALSE,"장축";#N/A,#N/A,FALSE,"4WD"}</definedName>
    <definedName name="ㅊㅍ" localSheetId="22" hidden="1">{#N/A,#N/A,FALSE,"단축1";#N/A,#N/A,FALSE,"단축2";#N/A,#N/A,FALSE,"단축3";#N/A,#N/A,FALSE,"장축";#N/A,#N/A,FALSE,"4WD"}</definedName>
    <definedName name="ㅊㅍ" localSheetId="23" hidden="1">{#N/A,#N/A,FALSE,"단축1";#N/A,#N/A,FALSE,"단축2";#N/A,#N/A,FALSE,"단축3";#N/A,#N/A,FALSE,"장축";#N/A,#N/A,FALSE,"4WD"}</definedName>
    <definedName name="ㅊㅍ" localSheetId="24" hidden="1">{#N/A,#N/A,FALSE,"단축1";#N/A,#N/A,FALSE,"단축2";#N/A,#N/A,FALSE,"단축3";#N/A,#N/A,FALSE,"장축";#N/A,#N/A,FALSE,"4WD"}</definedName>
    <definedName name="ㅊㅍ" localSheetId="13" hidden="1">{#N/A,#N/A,FALSE,"단축1";#N/A,#N/A,FALSE,"단축2";#N/A,#N/A,FALSE,"단축3";#N/A,#N/A,FALSE,"장축";#N/A,#N/A,FALSE,"4WD"}</definedName>
    <definedName name="ㅊㅍ" localSheetId="17" hidden="1">{#N/A,#N/A,FALSE,"단축1";#N/A,#N/A,FALSE,"단축2";#N/A,#N/A,FALSE,"단축3";#N/A,#N/A,FALSE,"장축";#N/A,#N/A,FALSE,"4WD"}</definedName>
    <definedName name="ㅊㅍ" localSheetId="16" hidden="1">{#N/A,#N/A,FALSE,"단축1";#N/A,#N/A,FALSE,"단축2";#N/A,#N/A,FALSE,"단축3";#N/A,#N/A,FALSE,"장축";#N/A,#N/A,FALSE,"4WD"}</definedName>
    <definedName name="ㅊㅍ" hidden="1">{#N/A,#N/A,FALSE,"단축1";#N/A,#N/A,FALSE,"단축2";#N/A,#N/A,FALSE,"단축3";#N/A,#N/A,FALSE,"장축";#N/A,#N/A,FALSE,"4WD"}</definedName>
    <definedName name="ㅊㅎㅍㅍ" localSheetId="15" hidden="1">{"'용역비'!$A$4:$C$8"}</definedName>
    <definedName name="ㅊㅎㅍㅍ" localSheetId="11" hidden="1">{"'용역비'!$A$4:$C$8"}</definedName>
    <definedName name="ㅊㅎㅍㅍ" localSheetId="14" hidden="1">{"'용역비'!$A$4:$C$8"}</definedName>
    <definedName name="ㅊㅎㅍㅍ" localSheetId="18" hidden="1">{"'용역비'!$A$4:$C$8"}</definedName>
    <definedName name="ㅊㅎㅍㅍ" localSheetId="19" hidden="1">{"'용역비'!$A$4:$C$8"}</definedName>
    <definedName name="ㅊㅎㅍㅍ" localSheetId="20" hidden="1">{"'용역비'!$A$4:$C$8"}</definedName>
    <definedName name="ㅊㅎㅍㅍ" localSheetId="21" hidden="1">{"'용역비'!$A$4:$C$8"}</definedName>
    <definedName name="ㅊㅎㅍㅍ" localSheetId="22" hidden="1">{"'용역비'!$A$4:$C$8"}</definedName>
    <definedName name="ㅊㅎㅍㅍ" localSheetId="23" hidden="1">{"'용역비'!$A$4:$C$8"}</definedName>
    <definedName name="ㅊㅎㅍㅍ" localSheetId="24" hidden="1">{"'용역비'!$A$4:$C$8"}</definedName>
    <definedName name="ㅊㅎㅍㅍ" localSheetId="13" hidden="1">{"'용역비'!$A$4:$C$8"}</definedName>
    <definedName name="ㅊㅎㅍㅍ" localSheetId="17" hidden="1">{"'용역비'!$A$4:$C$8"}</definedName>
    <definedName name="ㅊㅎㅍㅍ" localSheetId="16" hidden="1">{"'용역비'!$A$4:$C$8"}</definedName>
    <definedName name="ㅊㅎㅍㅍ" hidden="1">{"'용역비'!$A$4:$C$8"}</definedName>
    <definedName name="ㅊ햐"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 localSheetId="2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 localSheetId="1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차" localSheetId="15" hidden="1">{#N/A,#N/A,FALSE,"ALM-ASISC"}</definedName>
    <definedName name="차" localSheetId="18" hidden="1">{#N/A,#N/A,FALSE,"ALM-ASISC"}</definedName>
    <definedName name="차" localSheetId="19" hidden="1">{#N/A,#N/A,FALSE,"ALM-ASISC"}</definedName>
    <definedName name="차" localSheetId="20" hidden="1">{#N/A,#N/A,FALSE,"ALM-ASISC"}</definedName>
    <definedName name="차" localSheetId="21" hidden="1">{#N/A,#N/A,FALSE,"ALM-ASISC"}</definedName>
    <definedName name="차" localSheetId="22" hidden="1">{#N/A,#N/A,FALSE,"ALM-ASISC"}</definedName>
    <definedName name="차" localSheetId="23" hidden="1">{#N/A,#N/A,FALSE,"ALM-ASISC"}</definedName>
    <definedName name="차" localSheetId="24" hidden="1">{#N/A,#N/A,FALSE,"ALM-ASISC"}</definedName>
    <definedName name="차" localSheetId="13" hidden="1">{#N/A,#N/A,FALSE,"ALM-ASISC"}</definedName>
    <definedName name="차" localSheetId="17" hidden="1">{#N/A,#N/A,FALSE,"ALM-ASISC"}</definedName>
    <definedName name="차" localSheetId="16" hidden="1">{#N/A,#N/A,FALSE,"ALM-ASISC"}</definedName>
    <definedName name="차" hidden="1">{#N/A,#N/A,FALSE,"ALM-ASISC"}</definedName>
    <definedName name="차체" localSheetId="15" hidden="1">{#N/A,#N/A,FALSE,"단축1";#N/A,#N/A,FALSE,"단축2";#N/A,#N/A,FALSE,"단축3";#N/A,#N/A,FALSE,"장축";#N/A,#N/A,FALSE,"4WD"}</definedName>
    <definedName name="차체" localSheetId="18" hidden="1">{#N/A,#N/A,FALSE,"단축1";#N/A,#N/A,FALSE,"단축2";#N/A,#N/A,FALSE,"단축3";#N/A,#N/A,FALSE,"장축";#N/A,#N/A,FALSE,"4WD"}</definedName>
    <definedName name="차체" localSheetId="19" hidden="1">{#N/A,#N/A,FALSE,"단축1";#N/A,#N/A,FALSE,"단축2";#N/A,#N/A,FALSE,"단축3";#N/A,#N/A,FALSE,"장축";#N/A,#N/A,FALSE,"4WD"}</definedName>
    <definedName name="차체" localSheetId="20" hidden="1">{#N/A,#N/A,FALSE,"단축1";#N/A,#N/A,FALSE,"단축2";#N/A,#N/A,FALSE,"단축3";#N/A,#N/A,FALSE,"장축";#N/A,#N/A,FALSE,"4WD"}</definedName>
    <definedName name="차체" localSheetId="21" hidden="1">{#N/A,#N/A,FALSE,"단축1";#N/A,#N/A,FALSE,"단축2";#N/A,#N/A,FALSE,"단축3";#N/A,#N/A,FALSE,"장축";#N/A,#N/A,FALSE,"4WD"}</definedName>
    <definedName name="차체" localSheetId="22" hidden="1">{#N/A,#N/A,FALSE,"단축1";#N/A,#N/A,FALSE,"단축2";#N/A,#N/A,FALSE,"단축3";#N/A,#N/A,FALSE,"장축";#N/A,#N/A,FALSE,"4WD"}</definedName>
    <definedName name="차체" localSheetId="23" hidden="1">{#N/A,#N/A,FALSE,"단축1";#N/A,#N/A,FALSE,"단축2";#N/A,#N/A,FALSE,"단축3";#N/A,#N/A,FALSE,"장축";#N/A,#N/A,FALSE,"4WD"}</definedName>
    <definedName name="차체" localSheetId="24" hidden="1">{#N/A,#N/A,FALSE,"단축1";#N/A,#N/A,FALSE,"단축2";#N/A,#N/A,FALSE,"단축3";#N/A,#N/A,FALSE,"장축";#N/A,#N/A,FALSE,"4WD"}</definedName>
    <definedName name="차체" localSheetId="13" hidden="1">{#N/A,#N/A,FALSE,"단축1";#N/A,#N/A,FALSE,"단축2";#N/A,#N/A,FALSE,"단축3";#N/A,#N/A,FALSE,"장축";#N/A,#N/A,FALSE,"4WD"}</definedName>
    <definedName name="차체" localSheetId="17" hidden="1">{#N/A,#N/A,FALSE,"단축1";#N/A,#N/A,FALSE,"단축2";#N/A,#N/A,FALSE,"단축3";#N/A,#N/A,FALSE,"장축";#N/A,#N/A,FALSE,"4WD"}</definedName>
    <definedName name="차체" localSheetId="16" hidden="1">{#N/A,#N/A,FALSE,"단축1";#N/A,#N/A,FALSE,"단축2";#N/A,#N/A,FALSE,"단축3";#N/A,#N/A,FALSE,"장축";#N/A,#N/A,FALSE,"4WD"}</definedName>
    <definedName name="차체" hidden="1">{#N/A,#N/A,FALSE,"단축1";#N/A,#N/A,FALSE,"단축2";#N/A,#N/A,FALSE,"단축3";#N/A,#N/A,FALSE,"장축";#N/A,#N/A,FALSE,"4WD"}</definedName>
    <definedName name="차커ㅑㅐㅁ" localSheetId="13">'[30]#REF'!#REF!</definedName>
    <definedName name="차커ㅑㅐㅁ">'[37]#REF'!#REF!</definedName>
    <definedName name="착공월" localSheetId="13">#REF!</definedName>
    <definedName name="착공월">#REF!</definedName>
    <definedName name="찰샇기" localSheetId="15" hidden="1">#REF!</definedName>
    <definedName name="찰샇기" localSheetId="17" hidden="1">#REF!</definedName>
    <definedName name="찰샇기" hidden="1">#REF!</definedName>
    <definedName name="참고" localSheetId="15" hidden="1">{#N/A,#N/A,FALSE,"단축1";#N/A,#N/A,FALSE,"단축2";#N/A,#N/A,FALSE,"단축3";#N/A,#N/A,FALSE,"장축";#N/A,#N/A,FALSE,"4WD"}</definedName>
    <definedName name="참고" localSheetId="18" hidden="1">{#N/A,#N/A,FALSE,"단축1";#N/A,#N/A,FALSE,"단축2";#N/A,#N/A,FALSE,"단축3";#N/A,#N/A,FALSE,"장축";#N/A,#N/A,FALSE,"4WD"}</definedName>
    <definedName name="참고" localSheetId="19" hidden="1">{#N/A,#N/A,FALSE,"단축1";#N/A,#N/A,FALSE,"단축2";#N/A,#N/A,FALSE,"단축3";#N/A,#N/A,FALSE,"장축";#N/A,#N/A,FALSE,"4WD"}</definedName>
    <definedName name="참고" localSheetId="20" hidden="1">{#N/A,#N/A,FALSE,"단축1";#N/A,#N/A,FALSE,"단축2";#N/A,#N/A,FALSE,"단축3";#N/A,#N/A,FALSE,"장축";#N/A,#N/A,FALSE,"4WD"}</definedName>
    <definedName name="참고" localSheetId="21" hidden="1">{#N/A,#N/A,FALSE,"단축1";#N/A,#N/A,FALSE,"단축2";#N/A,#N/A,FALSE,"단축3";#N/A,#N/A,FALSE,"장축";#N/A,#N/A,FALSE,"4WD"}</definedName>
    <definedName name="참고" localSheetId="22" hidden="1">{#N/A,#N/A,FALSE,"단축1";#N/A,#N/A,FALSE,"단축2";#N/A,#N/A,FALSE,"단축3";#N/A,#N/A,FALSE,"장축";#N/A,#N/A,FALSE,"4WD"}</definedName>
    <definedName name="참고" localSheetId="23" hidden="1">{#N/A,#N/A,FALSE,"단축1";#N/A,#N/A,FALSE,"단축2";#N/A,#N/A,FALSE,"단축3";#N/A,#N/A,FALSE,"장축";#N/A,#N/A,FALSE,"4WD"}</definedName>
    <definedName name="참고" localSheetId="24" hidden="1">{#N/A,#N/A,FALSE,"단축1";#N/A,#N/A,FALSE,"단축2";#N/A,#N/A,FALSE,"단축3";#N/A,#N/A,FALSE,"장축";#N/A,#N/A,FALSE,"4WD"}</definedName>
    <definedName name="참고" localSheetId="13" hidden="1">{#N/A,#N/A,FALSE,"단축1";#N/A,#N/A,FALSE,"단축2";#N/A,#N/A,FALSE,"단축3";#N/A,#N/A,FALSE,"장축";#N/A,#N/A,FALSE,"4WD"}</definedName>
    <definedName name="참고" localSheetId="17" hidden="1">{#N/A,#N/A,FALSE,"단축1";#N/A,#N/A,FALSE,"단축2";#N/A,#N/A,FALSE,"단축3";#N/A,#N/A,FALSE,"장축";#N/A,#N/A,FALSE,"4WD"}</definedName>
    <definedName name="참고" localSheetId="16" hidden="1">{#N/A,#N/A,FALSE,"단축1";#N/A,#N/A,FALSE,"단축2";#N/A,#N/A,FALSE,"단축3";#N/A,#N/A,FALSE,"장축";#N/A,#N/A,FALSE,"4WD"}</definedName>
    <definedName name="참고" hidden="1">{#N/A,#N/A,FALSE,"단축1";#N/A,#N/A,FALSE,"단축2";#N/A,#N/A,FALSE,"단축3";#N/A,#N/A,FALSE,"장축";#N/A,#N/A,FALSE,"4WD"}</definedName>
    <definedName name="참고1" localSheetId="15" hidden="1">{#N/A,#N/A,FALSE,"단축1";#N/A,#N/A,FALSE,"단축2";#N/A,#N/A,FALSE,"단축3";#N/A,#N/A,FALSE,"장축";#N/A,#N/A,FALSE,"4WD"}</definedName>
    <definedName name="참고1" localSheetId="18" hidden="1">{#N/A,#N/A,FALSE,"단축1";#N/A,#N/A,FALSE,"단축2";#N/A,#N/A,FALSE,"단축3";#N/A,#N/A,FALSE,"장축";#N/A,#N/A,FALSE,"4WD"}</definedName>
    <definedName name="참고1" localSheetId="19" hidden="1">{#N/A,#N/A,FALSE,"단축1";#N/A,#N/A,FALSE,"단축2";#N/A,#N/A,FALSE,"단축3";#N/A,#N/A,FALSE,"장축";#N/A,#N/A,FALSE,"4WD"}</definedName>
    <definedName name="참고1" localSheetId="20" hidden="1">{#N/A,#N/A,FALSE,"단축1";#N/A,#N/A,FALSE,"단축2";#N/A,#N/A,FALSE,"단축3";#N/A,#N/A,FALSE,"장축";#N/A,#N/A,FALSE,"4WD"}</definedName>
    <definedName name="참고1" localSheetId="21" hidden="1">{#N/A,#N/A,FALSE,"단축1";#N/A,#N/A,FALSE,"단축2";#N/A,#N/A,FALSE,"단축3";#N/A,#N/A,FALSE,"장축";#N/A,#N/A,FALSE,"4WD"}</definedName>
    <definedName name="참고1" localSheetId="22" hidden="1">{#N/A,#N/A,FALSE,"단축1";#N/A,#N/A,FALSE,"단축2";#N/A,#N/A,FALSE,"단축3";#N/A,#N/A,FALSE,"장축";#N/A,#N/A,FALSE,"4WD"}</definedName>
    <definedName name="참고1" localSheetId="23" hidden="1">{#N/A,#N/A,FALSE,"단축1";#N/A,#N/A,FALSE,"단축2";#N/A,#N/A,FALSE,"단축3";#N/A,#N/A,FALSE,"장축";#N/A,#N/A,FALSE,"4WD"}</definedName>
    <definedName name="참고1" localSheetId="24" hidden="1">{#N/A,#N/A,FALSE,"단축1";#N/A,#N/A,FALSE,"단축2";#N/A,#N/A,FALSE,"단축3";#N/A,#N/A,FALSE,"장축";#N/A,#N/A,FALSE,"4WD"}</definedName>
    <definedName name="참고1" localSheetId="13" hidden="1">{#N/A,#N/A,FALSE,"단축1";#N/A,#N/A,FALSE,"단축2";#N/A,#N/A,FALSE,"단축3";#N/A,#N/A,FALSE,"장축";#N/A,#N/A,FALSE,"4WD"}</definedName>
    <definedName name="참고1" localSheetId="17" hidden="1">{#N/A,#N/A,FALSE,"단축1";#N/A,#N/A,FALSE,"단축2";#N/A,#N/A,FALSE,"단축3";#N/A,#N/A,FALSE,"장축";#N/A,#N/A,FALSE,"4WD"}</definedName>
    <definedName name="참고1" localSheetId="16" hidden="1">{#N/A,#N/A,FALSE,"단축1";#N/A,#N/A,FALSE,"단축2";#N/A,#N/A,FALSE,"단축3";#N/A,#N/A,FALSE,"장축";#N/A,#N/A,FALSE,"4WD"}</definedName>
    <definedName name="참고1" hidden="1">{#N/A,#N/A,FALSE,"단축1";#N/A,#N/A,FALSE,"단축2";#N/A,#N/A,FALSE,"단축3";#N/A,#N/A,FALSE,"장축";#N/A,#N/A,FALSE,"4WD"}</definedName>
    <definedName name="참조">#N/A</definedName>
    <definedName name="창공" localSheetId="13">#REF!</definedName>
    <definedName name="창공">#REF!</definedName>
    <definedName name="창호" localSheetId="13">#REF!</definedName>
    <definedName name="창호">#REF!</definedName>
    <definedName name="창호목공" localSheetId="13">#REF!</definedName>
    <definedName name="창호목공">#REF!</definedName>
    <definedName name="채널">#REF!</definedName>
    <definedName name="채널명">[258]채널!$C$3:$C$21</definedName>
    <definedName name="챠01" localSheetId="13">#REF!</definedName>
    <definedName name="챠01">#REF!</definedName>
    <definedName name="챠02" localSheetId="13">#REF!</definedName>
    <definedName name="챠02">#REF!</definedName>
    <definedName name="처음" localSheetId="13">#REF!</definedName>
    <definedName name="처음">#REF!</definedName>
    <definedName name="천만원패키지">#REF!</definedName>
    <definedName name="천사" localSheetId="15" hidden="1">{"'용역비'!$A$4:$C$8"}</definedName>
    <definedName name="천사" localSheetId="11" hidden="1">{"'용역비'!$A$4:$C$8"}</definedName>
    <definedName name="천사" localSheetId="14" hidden="1">{"'용역비'!$A$4:$C$8"}</definedName>
    <definedName name="천사" localSheetId="18" hidden="1">{"'용역비'!$A$4:$C$8"}</definedName>
    <definedName name="천사" localSheetId="19" hidden="1">{"'용역비'!$A$4:$C$8"}</definedName>
    <definedName name="천사" localSheetId="20" hidden="1">{"'용역비'!$A$4:$C$8"}</definedName>
    <definedName name="천사" localSheetId="21" hidden="1">{"'용역비'!$A$4:$C$8"}</definedName>
    <definedName name="천사" localSheetId="22" hidden="1">{"'용역비'!$A$4:$C$8"}</definedName>
    <definedName name="천사" localSheetId="23" hidden="1">{"'용역비'!$A$4:$C$8"}</definedName>
    <definedName name="천사" localSheetId="24" hidden="1">{"'용역비'!$A$4:$C$8"}</definedName>
    <definedName name="천사" localSheetId="13" hidden="1">{"'용역비'!$A$4:$C$8"}</definedName>
    <definedName name="천사" localSheetId="17" hidden="1">{"'용역비'!$A$4:$C$8"}</definedName>
    <definedName name="천사" localSheetId="16" hidden="1">{"'용역비'!$A$4:$C$8"}</definedName>
    <definedName name="천사" hidden="1">{"'용역비'!$A$4:$C$8"}</definedName>
    <definedName name="철2" localSheetId="15" hidden="1">{#N/A,#N/A,FALSE,"혼합골재"}</definedName>
    <definedName name="철2" localSheetId="18" hidden="1">{#N/A,#N/A,FALSE,"혼합골재"}</definedName>
    <definedName name="철2" localSheetId="19" hidden="1">{#N/A,#N/A,FALSE,"혼합골재"}</definedName>
    <definedName name="철2" localSheetId="20" hidden="1">{#N/A,#N/A,FALSE,"혼합골재"}</definedName>
    <definedName name="철2" localSheetId="21" hidden="1">{#N/A,#N/A,FALSE,"혼합골재"}</definedName>
    <definedName name="철2" localSheetId="22" hidden="1">{#N/A,#N/A,FALSE,"혼합골재"}</definedName>
    <definedName name="철2" localSheetId="23" hidden="1">{#N/A,#N/A,FALSE,"혼합골재"}</definedName>
    <definedName name="철2" localSheetId="24" hidden="1">{#N/A,#N/A,FALSE,"혼합골재"}</definedName>
    <definedName name="철2" localSheetId="13" hidden="1">{#N/A,#N/A,FALSE,"혼합골재"}</definedName>
    <definedName name="철2" localSheetId="17" hidden="1">{#N/A,#N/A,FALSE,"혼합골재"}</definedName>
    <definedName name="철2" localSheetId="16" hidden="1">{#N/A,#N/A,FALSE,"혼합골재"}</definedName>
    <definedName name="철2" hidden="1">{#N/A,#N/A,FALSE,"혼합골재"}</definedName>
    <definedName name="철거" localSheetId="13">#REF!</definedName>
    <definedName name="철거">#REF!</definedName>
    <definedName name="철골공" localSheetId="13">#REF!</definedName>
    <definedName name="철골공">#REF!</definedName>
    <definedName name="철공" localSheetId="13">#REF!</definedName>
    <definedName name="철공">#REF!</definedName>
    <definedName name="철근공">#REF!</definedName>
    <definedName name="철도__궤도공" localSheetId="13">[172]노임단가!#REF!</definedName>
    <definedName name="철도__궤도공">[173]노임단가!#REF!</definedName>
    <definedName name="철판공" localSheetId="13">#REF!</definedName>
    <definedName name="철판공">#REF!</definedName>
    <definedName name="청마총괄" localSheetId="13">#REF!</definedName>
    <definedName name="청마총괄">#REF!</definedName>
    <definedName name="체적금액" localSheetId="13">#REF!</definedName>
    <definedName name="체적금액">#REF!</definedName>
    <definedName name="체크리스트">#REF!</definedName>
    <definedName name="쳐ㅑ"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 localSheetId="1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 localSheetId="1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 localSheetId="18"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 localSheetId="19"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 localSheetId="2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 localSheetId="2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 localSheetId="2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 localSheetId="2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 localSheetId="17"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 localSheetId="16"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초급" localSheetId="13">#REF!</definedName>
    <definedName name="초급">#REF!</definedName>
    <definedName name="초기여백" localSheetId="13">#REF!</definedName>
    <definedName name="초기여백">#REF!</definedName>
    <definedName name="초수" localSheetId="13">'[259]#REF'!$H$2:$H$32</definedName>
    <definedName name="초수">'[260]#REF'!$H$2:$H$32</definedName>
    <definedName name="총" localSheetId="15" hidden="1">{#N/A,#N/A,FALSE,"부대1"}</definedName>
    <definedName name="총" localSheetId="11" hidden="1">{#N/A,#N/A,FALSE,"부대1"}</definedName>
    <definedName name="총" localSheetId="14" hidden="1">{#N/A,#N/A,FALSE,"부대1"}</definedName>
    <definedName name="총" localSheetId="18" hidden="1">{#N/A,#N/A,FALSE,"부대1"}</definedName>
    <definedName name="총" localSheetId="19" hidden="1">{#N/A,#N/A,FALSE,"부대1"}</definedName>
    <definedName name="총" localSheetId="20" hidden="1">{#N/A,#N/A,FALSE,"부대1"}</definedName>
    <definedName name="총" localSheetId="21" hidden="1">{#N/A,#N/A,FALSE,"부대1"}</definedName>
    <definedName name="총" localSheetId="22" hidden="1">{#N/A,#N/A,FALSE,"부대1"}</definedName>
    <definedName name="총" localSheetId="23" hidden="1">{#N/A,#N/A,FALSE,"부대1"}</definedName>
    <definedName name="총" localSheetId="24" hidden="1">{#N/A,#N/A,FALSE,"부대1"}</definedName>
    <definedName name="총" localSheetId="13" hidden="1">{#N/A,#N/A,FALSE,"부대1"}</definedName>
    <definedName name="총" localSheetId="17" hidden="1">{#N/A,#N/A,FALSE,"부대1"}</definedName>
    <definedName name="총" localSheetId="16" hidden="1">{#N/A,#N/A,FALSE,"부대1"}</definedName>
    <definedName name="총" hidden="1">{#N/A,#N/A,FALSE,"부대1"}</definedName>
    <definedName name="총공" localSheetId="15" hidden="1">{#N/A,#N/A,FALSE,"운반시간"}</definedName>
    <definedName name="총공" localSheetId="18" hidden="1">{#N/A,#N/A,FALSE,"운반시간"}</definedName>
    <definedName name="총공" localSheetId="19" hidden="1">{#N/A,#N/A,FALSE,"운반시간"}</definedName>
    <definedName name="총공" localSheetId="20" hidden="1">{#N/A,#N/A,FALSE,"운반시간"}</definedName>
    <definedName name="총공" localSheetId="21" hidden="1">{#N/A,#N/A,FALSE,"운반시간"}</definedName>
    <definedName name="총공" localSheetId="22" hidden="1">{#N/A,#N/A,FALSE,"운반시간"}</definedName>
    <definedName name="총공" localSheetId="23" hidden="1">{#N/A,#N/A,FALSE,"운반시간"}</definedName>
    <definedName name="총공" localSheetId="24" hidden="1">{#N/A,#N/A,FALSE,"운반시간"}</definedName>
    <definedName name="총공" localSheetId="13" hidden="1">{#N/A,#N/A,FALSE,"운반시간"}</definedName>
    <definedName name="총공" localSheetId="17" hidden="1">{#N/A,#N/A,FALSE,"운반시간"}</definedName>
    <definedName name="총공" localSheetId="16" hidden="1">{#N/A,#N/A,FALSE,"운반시간"}</definedName>
    <definedName name="총공" hidden="1">{#N/A,#N/A,FALSE,"운반시간"}</definedName>
    <definedName name="총괄" localSheetId="15" hidden="1">#REF!</definedName>
    <definedName name="총괄" localSheetId="11" hidden="1">#REF!</definedName>
    <definedName name="총괄" localSheetId="14" hidden="1">#REF!</definedName>
    <definedName name="총괄" localSheetId="18" hidden="1">#REF!</definedName>
    <definedName name="총괄" localSheetId="19" hidden="1">#REF!</definedName>
    <definedName name="총괄" localSheetId="20" hidden="1">#REF!</definedName>
    <definedName name="총괄" localSheetId="21" hidden="1">#REF!</definedName>
    <definedName name="총괄" localSheetId="22" hidden="1">#REF!</definedName>
    <definedName name="총괄" localSheetId="23" hidden="1">#REF!</definedName>
    <definedName name="총괄" localSheetId="24" hidden="1">#REF!</definedName>
    <definedName name="총괄" localSheetId="13" hidden="1">#REF!</definedName>
    <definedName name="총괄" localSheetId="17" hidden="1">#REF!</definedName>
    <definedName name="총괄" localSheetId="16" hidden="1">#REF!</definedName>
    <definedName name="총괄" hidden="1">#REF!</definedName>
    <definedName name="총괄11" localSheetId="15" hidden="1">{#N/A,#N/A,FALSE,"3가";#N/A,#N/A,FALSE,"3나";#N/A,#N/A,FALSE,"3다"}</definedName>
    <definedName name="총괄11" localSheetId="18" hidden="1">{#N/A,#N/A,FALSE,"3가";#N/A,#N/A,FALSE,"3나";#N/A,#N/A,FALSE,"3다"}</definedName>
    <definedName name="총괄11" localSheetId="19" hidden="1">{#N/A,#N/A,FALSE,"3가";#N/A,#N/A,FALSE,"3나";#N/A,#N/A,FALSE,"3다"}</definedName>
    <definedName name="총괄11" localSheetId="20" hidden="1">{#N/A,#N/A,FALSE,"3가";#N/A,#N/A,FALSE,"3나";#N/A,#N/A,FALSE,"3다"}</definedName>
    <definedName name="총괄11" localSheetId="21" hidden="1">{#N/A,#N/A,FALSE,"3가";#N/A,#N/A,FALSE,"3나";#N/A,#N/A,FALSE,"3다"}</definedName>
    <definedName name="총괄11" localSheetId="22" hidden="1">{#N/A,#N/A,FALSE,"3가";#N/A,#N/A,FALSE,"3나";#N/A,#N/A,FALSE,"3다"}</definedName>
    <definedName name="총괄11" localSheetId="23" hidden="1">{#N/A,#N/A,FALSE,"3가";#N/A,#N/A,FALSE,"3나";#N/A,#N/A,FALSE,"3다"}</definedName>
    <definedName name="총괄11" localSheetId="24" hidden="1">{#N/A,#N/A,FALSE,"3가";#N/A,#N/A,FALSE,"3나";#N/A,#N/A,FALSE,"3다"}</definedName>
    <definedName name="총괄11" localSheetId="13" hidden="1">{#N/A,#N/A,FALSE,"3가";#N/A,#N/A,FALSE,"3나";#N/A,#N/A,FALSE,"3다"}</definedName>
    <definedName name="총괄11" localSheetId="17" hidden="1">{#N/A,#N/A,FALSE,"3가";#N/A,#N/A,FALSE,"3나";#N/A,#N/A,FALSE,"3다"}</definedName>
    <definedName name="총괄11" localSheetId="16" hidden="1">{#N/A,#N/A,FALSE,"3가";#N/A,#N/A,FALSE,"3나";#N/A,#N/A,FALSE,"3다"}</definedName>
    <definedName name="총괄11" hidden="1">{#N/A,#N/A,FALSE,"3가";#N/A,#N/A,FALSE,"3나";#N/A,#N/A,FALSE,"3다"}</definedName>
    <definedName name="총괄표" localSheetId="15" hidden="1">#REF!</definedName>
    <definedName name="총괄표" localSheetId="11" hidden="1">#REF!</definedName>
    <definedName name="총괄표" localSheetId="14" hidden="1">#REF!</definedName>
    <definedName name="총괄표" localSheetId="13">#REF!</definedName>
    <definedName name="총괄표" localSheetId="17" hidden="1">#REF!</definedName>
    <definedName name="총괄표" localSheetId="16" hidden="1">#REF!</definedName>
    <definedName name="총괄표" hidden="1">#REF!</definedName>
    <definedName name="총괄표2" localSheetId="13">#REF!,#REF!,#REF!</definedName>
    <definedName name="총괄표2">#REF!,#REF!,#REF!</definedName>
    <definedName name="총급여중급여" localSheetId="13">#REF!</definedName>
    <definedName name="총급여중급여">#REF!</definedName>
    <definedName name="總原價" localSheetId="13">#REF!</definedName>
    <definedName name="總原價">#REF!</definedName>
    <definedName name="총집계" localSheetId="13">#REF!</definedName>
    <definedName name="총집계">#REF!</definedName>
    <definedName name="총토탈">#REF!</definedName>
    <definedName name="총토탈1">#REF!</definedName>
    <definedName name="총토탈2">#REF!</definedName>
    <definedName name="최종">#REF!</definedName>
    <definedName name="최종갑지" localSheetId="15" hidden="1">{#N/A,#N/A,FALSE,"단가표지"}</definedName>
    <definedName name="최종갑지" localSheetId="11" hidden="1">{#N/A,#N/A,FALSE,"단가표지"}</definedName>
    <definedName name="최종갑지" localSheetId="14" hidden="1">{#N/A,#N/A,FALSE,"단가표지"}</definedName>
    <definedName name="최종갑지" localSheetId="18" hidden="1">{#N/A,#N/A,FALSE,"단가표지"}</definedName>
    <definedName name="최종갑지" localSheetId="19" hidden="1">{#N/A,#N/A,FALSE,"단가표지"}</definedName>
    <definedName name="최종갑지" localSheetId="20" hidden="1">{#N/A,#N/A,FALSE,"단가표지"}</definedName>
    <definedName name="최종갑지" localSheetId="21" hidden="1">{#N/A,#N/A,FALSE,"단가표지"}</definedName>
    <definedName name="최종갑지" localSheetId="22" hidden="1">{#N/A,#N/A,FALSE,"단가표지"}</definedName>
    <definedName name="최종갑지" localSheetId="23" hidden="1">{#N/A,#N/A,FALSE,"단가표지"}</definedName>
    <definedName name="최종갑지" localSheetId="24" hidden="1">{#N/A,#N/A,FALSE,"단가표지"}</definedName>
    <definedName name="최종갑지" localSheetId="13" hidden="1">{#N/A,#N/A,FALSE,"단가표지"}</definedName>
    <definedName name="최종갑지" localSheetId="17" hidden="1">{#N/A,#N/A,FALSE,"단가표지"}</definedName>
    <definedName name="최종갑지" localSheetId="16" hidden="1">{#N/A,#N/A,FALSE,"단가표지"}</definedName>
    <definedName name="최종갑지" hidden="1">{#N/A,#N/A,FALSE,"단가표지"}</definedName>
    <definedName name="최종견적" localSheetId="13">[112]I一般比!#REF!</definedName>
    <definedName name="최종견적">[16]I一般比!#REF!</definedName>
    <definedName name="최현주" localSheetId="15" hidden="1">{#N/A,#N/A,FALSE,"97년 투자계획 세부내역 "}</definedName>
    <definedName name="최현주" localSheetId="18" hidden="1">{#N/A,#N/A,FALSE,"97년 투자계획 세부내역 "}</definedName>
    <definedName name="최현주" localSheetId="19" hidden="1">{#N/A,#N/A,FALSE,"97년 투자계획 세부내역 "}</definedName>
    <definedName name="최현주" localSheetId="20" hidden="1">{#N/A,#N/A,FALSE,"97년 투자계획 세부내역 "}</definedName>
    <definedName name="최현주" localSheetId="21" hidden="1">{#N/A,#N/A,FALSE,"97년 투자계획 세부내역 "}</definedName>
    <definedName name="최현주" localSheetId="22" hidden="1">{#N/A,#N/A,FALSE,"97년 투자계획 세부내역 "}</definedName>
    <definedName name="최현주" localSheetId="23" hidden="1">{#N/A,#N/A,FALSE,"97년 투자계획 세부내역 "}</definedName>
    <definedName name="최현주" localSheetId="24" hidden="1">{#N/A,#N/A,FALSE,"97년 투자계획 세부내역 "}</definedName>
    <definedName name="최현주" localSheetId="13" hidden="1">{#N/A,#N/A,FALSE,"97년 투자계획 세부내역 "}</definedName>
    <definedName name="최현주" localSheetId="17" hidden="1">{#N/A,#N/A,FALSE,"97년 투자계획 세부내역 "}</definedName>
    <definedName name="최현주" localSheetId="16" hidden="1">{#N/A,#N/A,FALSE,"97년 투자계획 세부내역 "}</definedName>
    <definedName name="최현주" hidden="1">{#N/A,#N/A,FALSE,"97년 투자계획 세부내역 "}</definedName>
    <definedName name="추가" localSheetId="13">#REF!</definedName>
    <definedName name="추가">#REF!</definedName>
    <definedName name="추공내역서" localSheetId="15" hidden="1">#REF!</definedName>
    <definedName name="추공내역서" localSheetId="17" hidden="1">#REF!</definedName>
    <definedName name="추공내역서" hidden="1">#REF!</definedName>
    <definedName name="추정" localSheetId="15" hidden="1">{#N/A,#N/A,FALSE,"포장2"}</definedName>
    <definedName name="추정" localSheetId="11" hidden="1">{#N/A,#N/A,FALSE,"포장2"}</definedName>
    <definedName name="추정" localSheetId="14" hidden="1">{#N/A,#N/A,FALSE,"포장2"}</definedName>
    <definedName name="추정" localSheetId="18" hidden="1">{#N/A,#N/A,FALSE,"포장2"}</definedName>
    <definedName name="추정" localSheetId="19" hidden="1">{#N/A,#N/A,FALSE,"포장2"}</definedName>
    <definedName name="추정" localSheetId="20" hidden="1">{#N/A,#N/A,FALSE,"포장2"}</definedName>
    <definedName name="추정" localSheetId="21" hidden="1">{#N/A,#N/A,FALSE,"포장2"}</definedName>
    <definedName name="추정" localSheetId="22" hidden="1">{#N/A,#N/A,FALSE,"포장2"}</definedName>
    <definedName name="추정" localSheetId="23" hidden="1">{#N/A,#N/A,FALSE,"포장2"}</definedName>
    <definedName name="추정" localSheetId="24" hidden="1">{#N/A,#N/A,FALSE,"포장2"}</definedName>
    <definedName name="추정" localSheetId="13" hidden="1">{#N/A,#N/A,FALSE,"포장2"}</definedName>
    <definedName name="추정" localSheetId="17" hidden="1">{#N/A,#N/A,FALSE,"포장2"}</definedName>
    <definedName name="추정" localSheetId="16" hidden="1">{#N/A,#N/A,FALSE,"포장2"}</definedName>
    <definedName name="추정" hidden="1">{#N/A,#N/A,FALSE,"포장2"}</definedName>
    <definedName name="추정작성기준" localSheetId="15" hidden="1">#REF!</definedName>
    <definedName name="추정작성기준" localSheetId="18" hidden="1">#REF!</definedName>
    <definedName name="추정작성기준" localSheetId="19" hidden="1">#REF!</definedName>
    <definedName name="추정작성기준" localSheetId="20" hidden="1">#REF!</definedName>
    <definedName name="추정작성기준" localSheetId="21" hidden="1">#REF!</definedName>
    <definedName name="추정작성기준" localSheetId="22" hidden="1">#REF!</definedName>
    <definedName name="추정작성기준" localSheetId="23" hidden="1">#REF!</definedName>
    <definedName name="추정작성기준" localSheetId="24" hidden="1">#REF!</definedName>
    <definedName name="추정작성기준" localSheetId="13" hidden="1">#REF!</definedName>
    <definedName name="추정작성기준" localSheetId="17" hidden="1">#REF!</definedName>
    <definedName name="추정작성기준" hidden="1">#REF!</definedName>
    <definedName name="추진과제" localSheetId="15" hidden="1">{#N/A,#N/A,FALSE,"단축1";#N/A,#N/A,FALSE,"단축2";#N/A,#N/A,FALSE,"단축3";#N/A,#N/A,FALSE,"장축";#N/A,#N/A,FALSE,"4WD"}</definedName>
    <definedName name="추진과제" localSheetId="18" hidden="1">{#N/A,#N/A,FALSE,"단축1";#N/A,#N/A,FALSE,"단축2";#N/A,#N/A,FALSE,"단축3";#N/A,#N/A,FALSE,"장축";#N/A,#N/A,FALSE,"4WD"}</definedName>
    <definedName name="추진과제" localSheetId="19" hidden="1">{#N/A,#N/A,FALSE,"단축1";#N/A,#N/A,FALSE,"단축2";#N/A,#N/A,FALSE,"단축3";#N/A,#N/A,FALSE,"장축";#N/A,#N/A,FALSE,"4WD"}</definedName>
    <definedName name="추진과제" localSheetId="20" hidden="1">{#N/A,#N/A,FALSE,"단축1";#N/A,#N/A,FALSE,"단축2";#N/A,#N/A,FALSE,"단축3";#N/A,#N/A,FALSE,"장축";#N/A,#N/A,FALSE,"4WD"}</definedName>
    <definedName name="추진과제" localSheetId="21" hidden="1">{#N/A,#N/A,FALSE,"단축1";#N/A,#N/A,FALSE,"단축2";#N/A,#N/A,FALSE,"단축3";#N/A,#N/A,FALSE,"장축";#N/A,#N/A,FALSE,"4WD"}</definedName>
    <definedName name="추진과제" localSheetId="22" hidden="1">{#N/A,#N/A,FALSE,"단축1";#N/A,#N/A,FALSE,"단축2";#N/A,#N/A,FALSE,"단축3";#N/A,#N/A,FALSE,"장축";#N/A,#N/A,FALSE,"4WD"}</definedName>
    <definedName name="추진과제" localSheetId="23" hidden="1">{#N/A,#N/A,FALSE,"단축1";#N/A,#N/A,FALSE,"단축2";#N/A,#N/A,FALSE,"단축3";#N/A,#N/A,FALSE,"장축";#N/A,#N/A,FALSE,"4WD"}</definedName>
    <definedName name="추진과제" localSheetId="24" hidden="1">{#N/A,#N/A,FALSE,"단축1";#N/A,#N/A,FALSE,"단축2";#N/A,#N/A,FALSE,"단축3";#N/A,#N/A,FALSE,"장축";#N/A,#N/A,FALSE,"4WD"}</definedName>
    <definedName name="추진과제" localSheetId="13" hidden="1">{#N/A,#N/A,FALSE,"단축1";#N/A,#N/A,FALSE,"단축2";#N/A,#N/A,FALSE,"단축3";#N/A,#N/A,FALSE,"장축";#N/A,#N/A,FALSE,"4WD"}</definedName>
    <definedName name="추진과제" localSheetId="17" hidden="1">{#N/A,#N/A,FALSE,"단축1";#N/A,#N/A,FALSE,"단축2";#N/A,#N/A,FALSE,"단축3";#N/A,#N/A,FALSE,"장축";#N/A,#N/A,FALSE,"4WD"}</definedName>
    <definedName name="추진과제" localSheetId="16" hidden="1">{#N/A,#N/A,FALSE,"단축1";#N/A,#N/A,FALSE,"단축2";#N/A,#N/A,FALSE,"단축3";#N/A,#N/A,FALSE,"장축";#N/A,#N/A,FALSE,"4WD"}</definedName>
    <definedName name="추진과제" hidden="1">{#N/A,#N/A,FALSE,"단축1";#N/A,#N/A,FALSE,"단축2";#N/A,#N/A,FALSE,"단축3";#N/A,#N/A,FALSE,"장축";#N/A,#N/A,FALSE,"4WD"}</definedName>
    <definedName name="축소" localSheetId="13">#REF!</definedName>
    <definedName name="축소">#REF!</definedName>
    <definedName name="축소1" localSheetId="13">#REF!</definedName>
    <definedName name="축소1">#REF!</definedName>
    <definedName name="출" localSheetId="13">#REF!</definedName>
    <definedName name="출">#REF!</definedName>
    <definedName name="출고">#REF!</definedName>
    <definedName name="출고가">#REF!</definedName>
    <definedName name="출방경비" localSheetId="11" hidden="1">'[74]#REF'!#REF!</definedName>
    <definedName name="출방경비" localSheetId="14" hidden="1">'[74]#REF'!#REF!</definedName>
    <definedName name="출방경비" localSheetId="17" hidden="1">'[74]#REF'!#REF!</definedName>
    <definedName name="출방경비" localSheetId="16" hidden="1">'[74]#REF'!#REF!</definedName>
    <definedName name="출방경비" hidden="1">'[74]#REF'!#REF!</definedName>
    <definedName name="출장도시명">[261]해외출장조견표!$C$9:$C$70</definedName>
    <definedName name="춤무로골뱅이" localSheetId="13">#REF!</definedName>
    <definedName name="춤무로골뱅이">#REF!</definedName>
    <definedName name="취소">#N/A</definedName>
    <definedName name="측구1" localSheetId="13">#REF!</definedName>
    <definedName name="측구1">#REF!</definedName>
    <definedName name="측구2" localSheetId="13">[225]기본일위!$A:$IV</definedName>
    <definedName name="측구2">[226]기본일위!$1:$1048576</definedName>
    <definedName name="측량" localSheetId="13">#REF!</definedName>
    <definedName name="측량">#REF!</definedName>
    <definedName name="층1노무비합계" localSheetId="13">#REF!</definedName>
    <definedName name="층1노무비합계">#REF!</definedName>
    <definedName name="층1재료비합계" localSheetId="13">#REF!</definedName>
    <definedName name="층1재료비합계">#REF!</definedName>
    <definedName name="층2노무비합계">#REF!</definedName>
    <definedName name="층2재료비합계">#REF!</definedName>
    <definedName name="치">#REF!</definedName>
    <definedName name="ㅋ">#REF!</definedName>
    <definedName name="ㅋㅁ" localSheetId="15" hidden="1">{#N/A,#N/A,FALSE,"명세표"}</definedName>
    <definedName name="ㅋㅁ" localSheetId="11" hidden="1">{#N/A,#N/A,FALSE,"명세표"}</definedName>
    <definedName name="ㅋㅁ" localSheetId="14" hidden="1">{#N/A,#N/A,FALSE,"명세표"}</definedName>
    <definedName name="ㅋㅁ" localSheetId="18" hidden="1">{#N/A,#N/A,FALSE,"명세표"}</definedName>
    <definedName name="ㅋㅁ" localSheetId="19" hidden="1">{#N/A,#N/A,FALSE,"명세표"}</definedName>
    <definedName name="ㅋㅁ" localSheetId="20" hidden="1">{#N/A,#N/A,FALSE,"명세표"}</definedName>
    <definedName name="ㅋㅁ" localSheetId="21" hidden="1">{#N/A,#N/A,FALSE,"명세표"}</definedName>
    <definedName name="ㅋㅁ" localSheetId="22" hidden="1">{#N/A,#N/A,FALSE,"명세표"}</definedName>
    <definedName name="ㅋㅁ" localSheetId="23" hidden="1">{#N/A,#N/A,FALSE,"명세표"}</definedName>
    <definedName name="ㅋㅁ" localSheetId="24" hidden="1">{#N/A,#N/A,FALSE,"명세표"}</definedName>
    <definedName name="ㅋㅁ" localSheetId="13" hidden="1">{#N/A,#N/A,FALSE,"명세표"}</definedName>
    <definedName name="ㅋㅁ" localSheetId="17" hidden="1">{#N/A,#N/A,FALSE,"명세표"}</definedName>
    <definedName name="ㅋㅁ" localSheetId="16" hidden="1">{#N/A,#N/A,FALSE,"명세표"}</definedName>
    <definedName name="ㅋㅁ" hidden="1">{#N/A,#N/A,FALSE,"명세표"}</definedName>
    <definedName name="ㅋㅁㅁㅁㅌ" localSheetId="15" hidden="1">{#N/A,#N/A,FALSE,"ALM-ASISC"}</definedName>
    <definedName name="ㅋㅁㅁㅁㅌ" localSheetId="18" hidden="1">{#N/A,#N/A,FALSE,"ALM-ASISC"}</definedName>
    <definedName name="ㅋㅁㅁㅁㅌ" localSheetId="19" hidden="1">{#N/A,#N/A,FALSE,"ALM-ASISC"}</definedName>
    <definedName name="ㅋㅁㅁㅁㅌ" localSheetId="20" hidden="1">{#N/A,#N/A,FALSE,"ALM-ASISC"}</definedName>
    <definedName name="ㅋㅁㅁㅁㅌ" localSheetId="21" hidden="1">{#N/A,#N/A,FALSE,"ALM-ASISC"}</definedName>
    <definedName name="ㅋㅁㅁㅁㅌ" localSheetId="22" hidden="1">{#N/A,#N/A,FALSE,"ALM-ASISC"}</definedName>
    <definedName name="ㅋㅁㅁㅁㅌ" localSheetId="23" hidden="1">{#N/A,#N/A,FALSE,"ALM-ASISC"}</definedName>
    <definedName name="ㅋㅁㅁㅁㅌ" localSheetId="24" hidden="1">{#N/A,#N/A,FALSE,"ALM-ASISC"}</definedName>
    <definedName name="ㅋㅁㅁㅁㅌ" localSheetId="13" hidden="1">{#N/A,#N/A,FALSE,"ALM-ASISC"}</definedName>
    <definedName name="ㅋㅁㅁㅁㅌ" localSheetId="17" hidden="1">{#N/A,#N/A,FALSE,"ALM-ASISC"}</definedName>
    <definedName name="ㅋㅁㅁㅁㅌ" localSheetId="16" hidden="1">{#N/A,#N/A,FALSE,"ALM-ASISC"}</definedName>
    <definedName name="ㅋㅁㅁㅁㅌ" hidden="1">{#N/A,#N/A,FALSE,"ALM-ASISC"}</definedName>
    <definedName name="ㅋㅁㅁㅋㅁㅋ" localSheetId="15" hidden="1">{#N/A,#N/A,FALSE,"ALM-ASISC"}</definedName>
    <definedName name="ㅋㅁㅁㅋㅁㅋ" localSheetId="18" hidden="1">{#N/A,#N/A,FALSE,"ALM-ASISC"}</definedName>
    <definedName name="ㅋㅁㅁㅋㅁㅋ" localSheetId="19" hidden="1">{#N/A,#N/A,FALSE,"ALM-ASISC"}</definedName>
    <definedName name="ㅋㅁㅁㅋㅁㅋ" localSheetId="20" hidden="1">{#N/A,#N/A,FALSE,"ALM-ASISC"}</definedName>
    <definedName name="ㅋㅁㅁㅋㅁㅋ" localSheetId="21" hidden="1">{#N/A,#N/A,FALSE,"ALM-ASISC"}</definedName>
    <definedName name="ㅋㅁㅁㅋㅁㅋ" localSheetId="22" hidden="1">{#N/A,#N/A,FALSE,"ALM-ASISC"}</definedName>
    <definedName name="ㅋㅁㅁㅋㅁㅋ" localSheetId="23" hidden="1">{#N/A,#N/A,FALSE,"ALM-ASISC"}</definedName>
    <definedName name="ㅋㅁㅁㅋㅁㅋ" localSheetId="24" hidden="1">{#N/A,#N/A,FALSE,"ALM-ASISC"}</definedName>
    <definedName name="ㅋㅁㅁㅋㅁㅋ" localSheetId="13" hidden="1">{#N/A,#N/A,FALSE,"ALM-ASISC"}</definedName>
    <definedName name="ㅋㅁㅁㅋㅁㅋ" localSheetId="17" hidden="1">{#N/A,#N/A,FALSE,"ALM-ASISC"}</definedName>
    <definedName name="ㅋㅁㅁㅋㅁㅋ" localSheetId="16" hidden="1">{#N/A,#N/A,FALSE,"ALM-ASISC"}</definedName>
    <definedName name="ㅋㅁㅁㅋㅁㅋ" hidden="1">{#N/A,#N/A,FALSE,"ALM-ASISC"}</definedName>
    <definedName name="ㅋㅁㅋㅁㅁㅋ" localSheetId="15" hidden="1">{#N/A,#N/A,FALSE,"ALM-ASISC"}</definedName>
    <definedName name="ㅋㅁㅋㅁㅁㅋ" localSheetId="18" hidden="1">{#N/A,#N/A,FALSE,"ALM-ASISC"}</definedName>
    <definedName name="ㅋㅁㅋㅁㅁㅋ" localSheetId="19" hidden="1">{#N/A,#N/A,FALSE,"ALM-ASISC"}</definedName>
    <definedName name="ㅋㅁㅋㅁㅁㅋ" localSheetId="20" hidden="1">{#N/A,#N/A,FALSE,"ALM-ASISC"}</definedName>
    <definedName name="ㅋㅁㅋㅁㅁㅋ" localSheetId="21" hidden="1">{#N/A,#N/A,FALSE,"ALM-ASISC"}</definedName>
    <definedName name="ㅋㅁㅋㅁㅁㅋ" localSheetId="22" hidden="1">{#N/A,#N/A,FALSE,"ALM-ASISC"}</definedName>
    <definedName name="ㅋㅁㅋㅁㅁㅋ" localSheetId="23" hidden="1">{#N/A,#N/A,FALSE,"ALM-ASISC"}</definedName>
    <definedName name="ㅋㅁㅋㅁㅁㅋ" localSheetId="24" hidden="1">{#N/A,#N/A,FALSE,"ALM-ASISC"}</definedName>
    <definedName name="ㅋㅁㅋㅁㅁㅋ" localSheetId="13" hidden="1">{#N/A,#N/A,FALSE,"ALM-ASISC"}</definedName>
    <definedName name="ㅋㅁㅋㅁㅁㅋ" localSheetId="17" hidden="1">{#N/A,#N/A,FALSE,"ALM-ASISC"}</definedName>
    <definedName name="ㅋㅁㅋㅁㅁㅋ" localSheetId="16" hidden="1">{#N/A,#N/A,FALSE,"ALM-ASISC"}</definedName>
    <definedName name="ㅋㅁㅋㅁㅁㅋ" hidden="1">{#N/A,#N/A,FALSE,"ALM-ASISC"}</definedName>
    <definedName name="ㅋㅁㅋㅁㅋ" localSheetId="15" hidden="1">{#N/A,#N/A,FALSE,"ALM-ASISC"}</definedName>
    <definedName name="ㅋㅁㅋㅁㅋ" localSheetId="18" hidden="1">{#N/A,#N/A,FALSE,"ALM-ASISC"}</definedName>
    <definedName name="ㅋㅁㅋㅁㅋ" localSheetId="19" hidden="1">{#N/A,#N/A,FALSE,"ALM-ASISC"}</definedName>
    <definedName name="ㅋㅁㅋㅁㅋ" localSheetId="20" hidden="1">{#N/A,#N/A,FALSE,"ALM-ASISC"}</definedName>
    <definedName name="ㅋㅁㅋㅁㅋ" localSheetId="21" hidden="1">{#N/A,#N/A,FALSE,"ALM-ASISC"}</definedName>
    <definedName name="ㅋㅁㅋㅁㅋ" localSheetId="22" hidden="1">{#N/A,#N/A,FALSE,"ALM-ASISC"}</definedName>
    <definedName name="ㅋㅁㅋㅁㅋ" localSheetId="23" hidden="1">{#N/A,#N/A,FALSE,"ALM-ASISC"}</definedName>
    <definedName name="ㅋㅁㅋㅁㅋ" localSheetId="24" hidden="1">{#N/A,#N/A,FALSE,"ALM-ASISC"}</definedName>
    <definedName name="ㅋㅁㅋㅁㅋ" localSheetId="13" hidden="1">{#N/A,#N/A,FALSE,"ALM-ASISC"}</definedName>
    <definedName name="ㅋㅁㅋㅁㅋ" localSheetId="17" hidden="1">{#N/A,#N/A,FALSE,"ALM-ASISC"}</definedName>
    <definedName name="ㅋㅁㅋㅁㅋ" localSheetId="16" hidden="1">{#N/A,#N/A,FALSE,"ALM-ASISC"}</definedName>
    <definedName name="ㅋㅁㅋㅁㅋ" hidden="1">{#N/A,#N/A,FALSE,"ALM-ASISC"}</definedName>
    <definedName name="ㅋㅁㅋㅁㅋㅁ" localSheetId="15" hidden="1">{#N/A,#N/A,FALSE,"ALM-ASISC"}</definedName>
    <definedName name="ㅋㅁㅋㅁㅋㅁ" localSheetId="18" hidden="1">{#N/A,#N/A,FALSE,"ALM-ASISC"}</definedName>
    <definedName name="ㅋㅁㅋㅁㅋㅁ" localSheetId="19" hidden="1">{#N/A,#N/A,FALSE,"ALM-ASISC"}</definedName>
    <definedName name="ㅋㅁㅋㅁㅋㅁ" localSheetId="20" hidden="1">{#N/A,#N/A,FALSE,"ALM-ASISC"}</definedName>
    <definedName name="ㅋㅁㅋㅁㅋㅁ" localSheetId="21" hidden="1">{#N/A,#N/A,FALSE,"ALM-ASISC"}</definedName>
    <definedName name="ㅋㅁㅋㅁㅋㅁ" localSheetId="22" hidden="1">{#N/A,#N/A,FALSE,"ALM-ASISC"}</definedName>
    <definedName name="ㅋㅁㅋㅁㅋㅁ" localSheetId="23" hidden="1">{#N/A,#N/A,FALSE,"ALM-ASISC"}</definedName>
    <definedName name="ㅋㅁㅋㅁㅋㅁ" localSheetId="24" hidden="1">{#N/A,#N/A,FALSE,"ALM-ASISC"}</definedName>
    <definedName name="ㅋㅁㅋㅁㅋㅁ" localSheetId="13" hidden="1">{#N/A,#N/A,FALSE,"ALM-ASISC"}</definedName>
    <definedName name="ㅋㅁㅋㅁㅋㅁ" localSheetId="17" hidden="1">{#N/A,#N/A,FALSE,"ALM-ASISC"}</definedName>
    <definedName name="ㅋㅁㅋㅁㅋㅁ" localSheetId="16" hidden="1">{#N/A,#N/A,FALSE,"ALM-ASISC"}</definedName>
    <definedName name="ㅋㅁㅋㅁㅋㅁ" hidden="1">{#N/A,#N/A,FALSE,"ALM-ASISC"}</definedName>
    <definedName name="ㅋㅁㅋㅁㅋㅁㅋ" localSheetId="15" hidden="1">{#N/A,#N/A,FALSE,"ALM-ASISC"}</definedName>
    <definedName name="ㅋㅁㅋㅁㅋㅁㅋ" localSheetId="18" hidden="1">{#N/A,#N/A,FALSE,"ALM-ASISC"}</definedName>
    <definedName name="ㅋㅁㅋㅁㅋㅁㅋ" localSheetId="19" hidden="1">{#N/A,#N/A,FALSE,"ALM-ASISC"}</definedName>
    <definedName name="ㅋㅁㅋㅁㅋㅁㅋ" localSheetId="20" hidden="1">{#N/A,#N/A,FALSE,"ALM-ASISC"}</definedName>
    <definedName name="ㅋㅁㅋㅁㅋㅁㅋ" localSheetId="21" hidden="1">{#N/A,#N/A,FALSE,"ALM-ASISC"}</definedName>
    <definedName name="ㅋㅁㅋㅁㅋㅁㅋ" localSheetId="22" hidden="1">{#N/A,#N/A,FALSE,"ALM-ASISC"}</definedName>
    <definedName name="ㅋㅁㅋㅁㅋㅁㅋ" localSheetId="23" hidden="1">{#N/A,#N/A,FALSE,"ALM-ASISC"}</definedName>
    <definedName name="ㅋㅁㅋㅁㅋㅁㅋ" localSheetId="24" hidden="1">{#N/A,#N/A,FALSE,"ALM-ASISC"}</definedName>
    <definedName name="ㅋㅁㅋㅁㅋㅁㅋ" localSheetId="13" hidden="1">{#N/A,#N/A,FALSE,"ALM-ASISC"}</definedName>
    <definedName name="ㅋㅁㅋㅁㅋㅁㅋ" localSheetId="17" hidden="1">{#N/A,#N/A,FALSE,"ALM-ASISC"}</definedName>
    <definedName name="ㅋㅁㅋㅁㅋㅁㅋ" localSheetId="16" hidden="1">{#N/A,#N/A,FALSE,"ALM-ASISC"}</definedName>
    <definedName name="ㅋㅁㅋㅁㅋㅁㅋ" hidden="1">{#N/A,#N/A,FALSE,"ALM-ASISC"}</definedName>
    <definedName name="ㅋㅁㅋㅁㅋㅋㅁㅁ" localSheetId="15" hidden="1">{#N/A,#N/A,FALSE,"ALM-ASISC"}</definedName>
    <definedName name="ㅋㅁㅋㅁㅋㅋㅁㅁ" localSheetId="18" hidden="1">{#N/A,#N/A,FALSE,"ALM-ASISC"}</definedName>
    <definedName name="ㅋㅁㅋㅁㅋㅋㅁㅁ" localSheetId="19" hidden="1">{#N/A,#N/A,FALSE,"ALM-ASISC"}</definedName>
    <definedName name="ㅋㅁㅋㅁㅋㅋㅁㅁ" localSheetId="20" hidden="1">{#N/A,#N/A,FALSE,"ALM-ASISC"}</definedName>
    <definedName name="ㅋㅁㅋㅁㅋㅋㅁㅁ" localSheetId="21" hidden="1">{#N/A,#N/A,FALSE,"ALM-ASISC"}</definedName>
    <definedName name="ㅋㅁㅋㅁㅋㅋㅁㅁ" localSheetId="22" hidden="1">{#N/A,#N/A,FALSE,"ALM-ASISC"}</definedName>
    <definedName name="ㅋㅁㅋㅁㅋㅋㅁㅁ" localSheetId="23" hidden="1">{#N/A,#N/A,FALSE,"ALM-ASISC"}</definedName>
    <definedName name="ㅋㅁㅋㅁㅋㅋㅁㅁ" localSheetId="24" hidden="1">{#N/A,#N/A,FALSE,"ALM-ASISC"}</definedName>
    <definedName name="ㅋㅁㅋㅁㅋㅋㅁㅁ" localSheetId="13" hidden="1">{#N/A,#N/A,FALSE,"ALM-ASISC"}</definedName>
    <definedName name="ㅋㅁㅋㅁㅋㅋㅁㅁ" localSheetId="17" hidden="1">{#N/A,#N/A,FALSE,"ALM-ASISC"}</definedName>
    <definedName name="ㅋㅁㅋㅁㅋㅋㅁㅁ" localSheetId="16" hidden="1">{#N/A,#N/A,FALSE,"ALM-ASISC"}</definedName>
    <definedName name="ㅋㅁㅋㅁㅋㅋㅁㅁ" hidden="1">{#N/A,#N/A,FALSE,"ALM-ASISC"}</definedName>
    <definedName name="ㅋㅁㅋㅁㅋㅌㅌㅁㅌ" localSheetId="15" hidden="1">{#N/A,#N/A,FALSE,"ALM-ASISC"}</definedName>
    <definedName name="ㅋㅁㅋㅁㅋㅌㅌㅁㅌ" localSheetId="18" hidden="1">{#N/A,#N/A,FALSE,"ALM-ASISC"}</definedName>
    <definedName name="ㅋㅁㅋㅁㅋㅌㅌㅁㅌ" localSheetId="19" hidden="1">{#N/A,#N/A,FALSE,"ALM-ASISC"}</definedName>
    <definedName name="ㅋㅁㅋㅁㅋㅌㅌㅁㅌ" localSheetId="20" hidden="1">{#N/A,#N/A,FALSE,"ALM-ASISC"}</definedName>
    <definedName name="ㅋㅁㅋㅁㅋㅌㅌㅁㅌ" localSheetId="21" hidden="1">{#N/A,#N/A,FALSE,"ALM-ASISC"}</definedName>
    <definedName name="ㅋㅁㅋㅁㅋㅌㅌㅁㅌ" localSheetId="22" hidden="1">{#N/A,#N/A,FALSE,"ALM-ASISC"}</definedName>
    <definedName name="ㅋㅁㅋㅁㅋㅌㅌㅁㅌ" localSheetId="23" hidden="1">{#N/A,#N/A,FALSE,"ALM-ASISC"}</definedName>
    <definedName name="ㅋㅁㅋㅁㅋㅌㅌㅁㅌ" localSheetId="24" hidden="1">{#N/A,#N/A,FALSE,"ALM-ASISC"}</definedName>
    <definedName name="ㅋㅁㅋㅁㅋㅌㅌㅁㅌ" localSheetId="13" hidden="1">{#N/A,#N/A,FALSE,"ALM-ASISC"}</definedName>
    <definedName name="ㅋㅁㅋㅁㅋㅌㅌㅁㅌ" localSheetId="17" hidden="1">{#N/A,#N/A,FALSE,"ALM-ASISC"}</definedName>
    <definedName name="ㅋㅁㅋㅁㅋㅌㅌㅁㅌ" localSheetId="16" hidden="1">{#N/A,#N/A,FALSE,"ALM-ASISC"}</definedName>
    <definedName name="ㅋㅁㅋㅁㅋㅌㅌㅁㅌ" hidden="1">{#N/A,#N/A,FALSE,"ALM-ASISC"}</definedName>
    <definedName name="ㅋㅁㅋㅁㅌㄴㅌ" localSheetId="15" hidden="1">{#N/A,#N/A,FALSE,"ALM-ASISC"}</definedName>
    <definedName name="ㅋㅁㅋㅁㅌㄴㅌ" localSheetId="18" hidden="1">{#N/A,#N/A,FALSE,"ALM-ASISC"}</definedName>
    <definedName name="ㅋㅁㅋㅁㅌㄴㅌ" localSheetId="19" hidden="1">{#N/A,#N/A,FALSE,"ALM-ASISC"}</definedName>
    <definedName name="ㅋㅁㅋㅁㅌㄴㅌ" localSheetId="20" hidden="1">{#N/A,#N/A,FALSE,"ALM-ASISC"}</definedName>
    <definedName name="ㅋㅁㅋㅁㅌㄴㅌ" localSheetId="21" hidden="1">{#N/A,#N/A,FALSE,"ALM-ASISC"}</definedName>
    <definedName name="ㅋㅁㅋㅁㅌㄴㅌ" localSheetId="22" hidden="1">{#N/A,#N/A,FALSE,"ALM-ASISC"}</definedName>
    <definedName name="ㅋㅁㅋㅁㅌㄴㅌ" localSheetId="23" hidden="1">{#N/A,#N/A,FALSE,"ALM-ASISC"}</definedName>
    <definedName name="ㅋㅁㅋㅁㅌㄴㅌ" localSheetId="24" hidden="1">{#N/A,#N/A,FALSE,"ALM-ASISC"}</definedName>
    <definedName name="ㅋㅁㅋㅁㅌㄴㅌ" localSheetId="13" hidden="1">{#N/A,#N/A,FALSE,"ALM-ASISC"}</definedName>
    <definedName name="ㅋㅁㅋㅁㅌㄴㅌ" localSheetId="17" hidden="1">{#N/A,#N/A,FALSE,"ALM-ASISC"}</definedName>
    <definedName name="ㅋㅁㅋㅁㅌㄴㅌ" localSheetId="16" hidden="1">{#N/A,#N/A,FALSE,"ALM-ASISC"}</definedName>
    <definedName name="ㅋㅁㅋㅁㅌㄴㅌ" hidden="1">{#N/A,#N/A,FALSE,"ALM-ASISC"}</definedName>
    <definedName name="ㅋㅁㅋㅋㅁㅋㅋ" localSheetId="15" hidden="1">{#N/A,#N/A,FALSE,"ALM-ASISC"}</definedName>
    <definedName name="ㅋㅁㅋㅋㅁㅋㅋ" localSheetId="18" hidden="1">{#N/A,#N/A,FALSE,"ALM-ASISC"}</definedName>
    <definedName name="ㅋㅁㅋㅋㅁㅋㅋ" localSheetId="19" hidden="1">{#N/A,#N/A,FALSE,"ALM-ASISC"}</definedName>
    <definedName name="ㅋㅁㅋㅋㅁㅋㅋ" localSheetId="20" hidden="1">{#N/A,#N/A,FALSE,"ALM-ASISC"}</definedName>
    <definedName name="ㅋㅁㅋㅋㅁㅋㅋ" localSheetId="21" hidden="1">{#N/A,#N/A,FALSE,"ALM-ASISC"}</definedName>
    <definedName name="ㅋㅁㅋㅋㅁㅋㅋ" localSheetId="22" hidden="1">{#N/A,#N/A,FALSE,"ALM-ASISC"}</definedName>
    <definedName name="ㅋㅁㅋㅋㅁㅋㅋ" localSheetId="23" hidden="1">{#N/A,#N/A,FALSE,"ALM-ASISC"}</definedName>
    <definedName name="ㅋㅁㅋㅋㅁㅋㅋ" localSheetId="24" hidden="1">{#N/A,#N/A,FALSE,"ALM-ASISC"}</definedName>
    <definedName name="ㅋㅁㅋㅋㅁㅋㅋ" localSheetId="13" hidden="1">{#N/A,#N/A,FALSE,"ALM-ASISC"}</definedName>
    <definedName name="ㅋㅁㅋㅋㅁㅋㅋ" localSheetId="17" hidden="1">{#N/A,#N/A,FALSE,"ALM-ASISC"}</definedName>
    <definedName name="ㅋㅁㅋㅋㅁㅋㅋ" localSheetId="16" hidden="1">{#N/A,#N/A,FALSE,"ALM-ASISC"}</definedName>
    <definedName name="ㅋㅁㅋㅋㅁㅋㅋ" hidden="1">{#N/A,#N/A,FALSE,"ALM-ASISC"}</definedName>
    <definedName name="ㅋㅇ"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 localSheetId="2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 localSheetId="1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localSheetId="2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localSheetId="1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ㅋ" localSheetId="15" hidden="1">{#N/A,#N/A,FALSE,"P.C.B"}</definedName>
    <definedName name="ㅋㅋ" localSheetId="11" hidden="1">{#N/A,#N/A,FALSE,"P.C.B"}</definedName>
    <definedName name="ㅋㅋ" localSheetId="14" hidden="1">{#N/A,#N/A,FALSE,"P.C.B"}</definedName>
    <definedName name="ㅋㅋ" localSheetId="18" hidden="1">{#N/A,#N/A,FALSE,"P.C.B"}</definedName>
    <definedName name="ㅋㅋ" localSheetId="19" hidden="1">{#N/A,#N/A,FALSE,"P.C.B"}</definedName>
    <definedName name="ㅋㅋ" localSheetId="20" hidden="1">{#N/A,#N/A,FALSE,"P.C.B"}</definedName>
    <definedName name="ㅋㅋ" localSheetId="21" hidden="1">{#N/A,#N/A,FALSE,"P.C.B"}</definedName>
    <definedName name="ㅋㅋ" localSheetId="22" hidden="1">{#N/A,#N/A,FALSE,"P.C.B"}</definedName>
    <definedName name="ㅋㅋ" localSheetId="23" hidden="1">{#N/A,#N/A,FALSE,"P.C.B"}</definedName>
    <definedName name="ㅋㅋ" localSheetId="24" hidden="1">{#N/A,#N/A,FALSE,"P.C.B"}</definedName>
    <definedName name="ㅋㅋ" localSheetId="13" hidden="1">{#N/A,#N/A,FALSE,"P.C.B"}</definedName>
    <definedName name="ㅋㅋ" localSheetId="17" hidden="1">{#N/A,#N/A,FALSE,"P.C.B"}</definedName>
    <definedName name="ㅋㅋ" localSheetId="16" hidden="1">{#N/A,#N/A,FALSE,"P.C.B"}</definedName>
    <definedName name="ㅋㅋ" hidden="1">{#N/A,#N/A,FALSE,"P.C.B"}</definedName>
    <definedName name="ㅋㅋㅁㅁㅌ" localSheetId="15" hidden="1">{#N/A,#N/A,FALSE,"ALM-ASISC"}</definedName>
    <definedName name="ㅋㅋㅁㅁㅌ" localSheetId="18" hidden="1">{#N/A,#N/A,FALSE,"ALM-ASISC"}</definedName>
    <definedName name="ㅋㅋㅁㅁㅌ" localSheetId="19" hidden="1">{#N/A,#N/A,FALSE,"ALM-ASISC"}</definedName>
    <definedName name="ㅋㅋㅁㅁㅌ" localSheetId="20" hidden="1">{#N/A,#N/A,FALSE,"ALM-ASISC"}</definedName>
    <definedName name="ㅋㅋㅁㅁㅌ" localSheetId="21" hidden="1">{#N/A,#N/A,FALSE,"ALM-ASISC"}</definedName>
    <definedName name="ㅋㅋㅁㅁㅌ" localSheetId="22" hidden="1">{#N/A,#N/A,FALSE,"ALM-ASISC"}</definedName>
    <definedName name="ㅋㅋㅁㅁㅌ" localSheetId="23" hidden="1">{#N/A,#N/A,FALSE,"ALM-ASISC"}</definedName>
    <definedName name="ㅋㅋㅁㅁㅌ" localSheetId="24" hidden="1">{#N/A,#N/A,FALSE,"ALM-ASISC"}</definedName>
    <definedName name="ㅋㅋㅁㅁㅌ" localSheetId="13" hidden="1">{#N/A,#N/A,FALSE,"ALM-ASISC"}</definedName>
    <definedName name="ㅋㅋㅁㅁㅌ" localSheetId="17" hidden="1">{#N/A,#N/A,FALSE,"ALM-ASISC"}</definedName>
    <definedName name="ㅋㅋㅁㅁㅌ" localSheetId="16" hidden="1">{#N/A,#N/A,FALSE,"ALM-ASISC"}</definedName>
    <definedName name="ㅋㅋㅁㅁㅌ" hidden="1">{#N/A,#N/A,FALSE,"ALM-ASISC"}</definedName>
    <definedName name="ㅋㅋㅋ" localSheetId="15" hidden="1">{"'용역비'!$A$4:$C$8"}</definedName>
    <definedName name="ㅋㅋㅋ" localSheetId="11" hidden="1">{"'용역비'!$A$4:$C$8"}</definedName>
    <definedName name="ㅋㅋㅋ" localSheetId="14" hidden="1">{"'용역비'!$A$4:$C$8"}</definedName>
    <definedName name="ㅋㅋㅋ" localSheetId="18" hidden="1">{"'용역비'!$A$4:$C$8"}</definedName>
    <definedName name="ㅋㅋㅋ" localSheetId="19" hidden="1">{"'용역비'!$A$4:$C$8"}</definedName>
    <definedName name="ㅋㅋㅋ" localSheetId="20" hidden="1">{"'용역비'!$A$4:$C$8"}</definedName>
    <definedName name="ㅋㅋㅋ" localSheetId="21" hidden="1">{"'용역비'!$A$4:$C$8"}</definedName>
    <definedName name="ㅋㅋㅋ" localSheetId="22" hidden="1">{"'용역비'!$A$4:$C$8"}</definedName>
    <definedName name="ㅋㅋㅋ" localSheetId="23" hidden="1">{"'용역비'!$A$4:$C$8"}</definedName>
    <definedName name="ㅋㅋㅋ" localSheetId="24" hidden="1">{"'용역비'!$A$4:$C$8"}</definedName>
    <definedName name="ㅋㅋㅋ" localSheetId="13" hidden="1">{"'용역비'!$A$4:$C$8"}</definedName>
    <definedName name="ㅋㅋㅋ" localSheetId="17" hidden="1">{"'용역비'!$A$4:$C$8"}</definedName>
    <definedName name="ㅋㅋㅋ" localSheetId="16" hidden="1">{"'용역비'!$A$4:$C$8"}</definedName>
    <definedName name="ㅋㅋㅋ" hidden="1">{"'용역비'!$A$4:$C$8"}</definedName>
    <definedName name="ㅋㅋㅋㅋ" localSheetId="15" hidden="1">{#N/A,#N/A,FALSE,"ALM-ASISC"}</definedName>
    <definedName name="ㅋㅋㅋㅋ" localSheetId="18" hidden="1">{#N/A,#N/A,FALSE,"ALM-ASISC"}</definedName>
    <definedName name="ㅋㅋㅋㅋ" localSheetId="19" hidden="1">{#N/A,#N/A,FALSE,"ALM-ASISC"}</definedName>
    <definedName name="ㅋㅋㅋㅋ" localSheetId="20" hidden="1">{#N/A,#N/A,FALSE,"ALM-ASISC"}</definedName>
    <definedName name="ㅋㅋㅋㅋ" localSheetId="21" hidden="1">{#N/A,#N/A,FALSE,"ALM-ASISC"}</definedName>
    <definedName name="ㅋㅋㅋㅋ" localSheetId="22" hidden="1">{#N/A,#N/A,FALSE,"ALM-ASISC"}</definedName>
    <definedName name="ㅋㅋㅋㅋ" localSheetId="23" hidden="1">{#N/A,#N/A,FALSE,"ALM-ASISC"}</definedName>
    <definedName name="ㅋㅋㅋㅋ" localSheetId="24" hidden="1">{#N/A,#N/A,FALSE,"ALM-ASISC"}</definedName>
    <definedName name="ㅋㅋㅋㅋ" localSheetId="13" hidden="1">{#N/A,#N/A,FALSE,"ALM-ASISC"}</definedName>
    <definedName name="ㅋㅋㅋㅋ" localSheetId="17" hidden="1">{#N/A,#N/A,FALSE,"ALM-ASISC"}</definedName>
    <definedName name="ㅋㅋㅋㅋ" localSheetId="16" hidden="1">{#N/A,#N/A,FALSE,"ALM-ASISC"}</definedName>
    <definedName name="ㅋㅋㅋㅋ" hidden="1">{#N/A,#N/A,FALSE,"ALM-ASISC"}</definedName>
    <definedName name="ㅋㅋㅋㅋㅋ" localSheetId="15" hidden="1">{#N/A,#N/A,FALSE,"P.C.B"}</definedName>
    <definedName name="ㅋㅋㅋㅋㅋ" localSheetId="11" hidden="1">{#N/A,#N/A,FALSE,"P.C.B"}</definedName>
    <definedName name="ㅋㅋㅋㅋㅋ" localSheetId="14" hidden="1">{#N/A,#N/A,FALSE,"P.C.B"}</definedName>
    <definedName name="ㅋㅋㅋㅋㅋ" localSheetId="18" hidden="1">{#N/A,#N/A,FALSE,"P.C.B"}</definedName>
    <definedName name="ㅋㅋㅋㅋㅋ" localSheetId="19" hidden="1">{#N/A,#N/A,FALSE,"P.C.B"}</definedName>
    <definedName name="ㅋㅋㅋㅋㅋ" localSheetId="20" hidden="1">{#N/A,#N/A,FALSE,"P.C.B"}</definedName>
    <definedName name="ㅋㅋㅋㅋㅋ" localSheetId="21" hidden="1">{#N/A,#N/A,FALSE,"P.C.B"}</definedName>
    <definedName name="ㅋㅋㅋㅋㅋ" localSheetId="22" hidden="1">{#N/A,#N/A,FALSE,"P.C.B"}</definedName>
    <definedName name="ㅋㅋㅋㅋㅋ" localSheetId="23" hidden="1">{#N/A,#N/A,FALSE,"P.C.B"}</definedName>
    <definedName name="ㅋㅋㅋㅋㅋ" localSheetId="24" hidden="1">{#N/A,#N/A,FALSE,"P.C.B"}</definedName>
    <definedName name="ㅋㅋㅋㅋㅋ" localSheetId="13" hidden="1">{#N/A,#N/A,FALSE,"P.C.B"}</definedName>
    <definedName name="ㅋㅋㅋㅋㅋ" localSheetId="17" hidden="1">{#N/A,#N/A,FALSE,"P.C.B"}</definedName>
    <definedName name="ㅋㅋㅋㅋㅋ" localSheetId="16" hidden="1">{#N/A,#N/A,FALSE,"P.C.B"}</definedName>
    <definedName name="ㅋㅋㅋㅋㅋ" hidden="1">{#N/A,#N/A,FALSE,"P.C.B"}</definedName>
    <definedName name="ㅋㅋㅌ" localSheetId="15" hidden="1">{#N/A,#N/A,FALSE,"ALM-ASISC"}</definedName>
    <definedName name="ㅋㅋㅌ" localSheetId="18" hidden="1">{#N/A,#N/A,FALSE,"ALM-ASISC"}</definedName>
    <definedName name="ㅋㅋㅌ" localSheetId="19" hidden="1">{#N/A,#N/A,FALSE,"ALM-ASISC"}</definedName>
    <definedName name="ㅋㅋㅌ" localSheetId="20" hidden="1">{#N/A,#N/A,FALSE,"ALM-ASISC"}</definedName>
    <definedName name="ㅋㅋㅌ" localSheetId="21" hidden="1">{#N/A,#N/A,FALSE,"ALM-ASISC"}</definedName>
    <definedName name="ㅋㅋㅌ" localSheetId="22" hidden="1">{#N/A,#N/A,FALSE,"ALM-ASISC"}</definedName>
    <definedName name="ㅋㅋㅌ" localSheetId="23" hidden="1">{#N/A,#N/A,FALSE,"ALM-ASISC"}</definedName>
    <definedName name="ㅋㅋㅌ" localSheetId="24" hidden="1">{#N/A,#N/A,FALSE,"ALM-ASISC"}</definedName>
    <definedName name="ㅋㅋㅌ" localSheetId="13" hidden="1">{#N/A,#N/A,FALSE,"ALM-ASISC"}</definedName>
    <definedName name="ㅋㅋㅌ" localSheetId="17" hidden="1">{#N/A,#N/A,FALSE,"ALM-ASISC"}</definedName>
    <definedName name="ㅋㅋㅌ" localSheetId="16" hidden="1">{#N/A,#N/A,FALSE,"ALM-ASISC"}</definedName>
    <definedName name="ㅋㅋㅌ" hidden="1">{#N/A,#N/A,FALSE,"ALM-ASISC"}</definedName>
    <definedName name="ㅋㅋㅌㅋㅌ" localSheetId="15" hidden="1">{#N/A,#N/A,FALSE,"ALM-ASISC"}</definedName>
    <definedName name="ㅋㅋㅌㅋㅌ" localSheetId="18" hidden="1">{#N/A,#N/A,FALSE,"ALM-ASISC"}</definedName>
    <definedName name="ㅋㅋㅌㅋㅌ" localSheetId="19" hidden="1">{#N/A,#N/A,FALSE,"ALM-ASISC"}</definedName>
    <definedName name="ㅋㅋㅌㅋㅌ" localSheetId="20" hidden="1">{#N/A,#N/A,FALSE,"ALM-ASISC"}</definedName>
    <definedName name="ㅋㅋㅌㅋㅌ" localSheetId="21" hidden="1">{#N/A,#N/A,FALSE,"ALM-ASISC"}</definedName>
    <definedName name="ㅋㅋㅌㅋㅌ" localSheetId="22" hidden="1">{#N/A,#N/A,FALSE,"ALM-ASISC"}</definedName>
    <definedName name="ㅋㅋㅌㅋㅌ" localSheetId="23" hidden="1">{#N/A,#N/A,FALSE,"ALM-ASISC"}</definedName>
    <definedName name="ㅋㅋㅌㅋㅌ" localSheetId="24" hidden="1">{#N/A,#N/A,FALSE,"ALM-ASISC"}</definedName>
    <definedName name="ㅋㅋㅌㅋㅌ" localSheetId="13" hidden="1">{#N/A,#N/A,FALSE,"ALM-ASISC"}</definedName>
    <definedName name="ㅋㅋㅌㅋㅌ" localSheetId="17" hidden="1">{#N/A,#N/A,FALSE,"ALM-ASISC"}</definedName>
    <definedName name="ㅋㅋㅌㅋㅌ" localSheetId="16" hidden="1">{#N/A,#N/A,FALSE,"ALM-ASISC"}</definedName>
    <definedName name="ㅋㅋㅌㅋㅌ" hidden="1">{#N/A,#N/A,FALSE,"ALM-ASISC"}</definedName>
    <definedName name="ㅋㅌ" localSheetId="15" hidden="1">{"'용역비'!$A$4:$C$8"}</definedName>
    <definedName name="ㅋㅌ" localSheetId="11" hidden="1">{"'용역비'!$A$4:$C$8"}</definedName>
    <definedName name="ㅋㅌ" localSheetId="14" hidden="1">{"'용역비'!$A$4:$C$8"}</definedName>
    <definedName name="ㅋㅌ" localSheetId="18" hidden="1">{"'용역비'!$A$4:$C$8"}</definedName>
    <definedName name="ㅋㅌ" localSheetId="19" hidden="1">{"'용역비'!$A$4:$C$8"}</definedName>
    <definedName name="ㅋㅌ" localSheetId="20" hidden="1">{"'용역비'!$A$4:$C$8"}</definedName>
    <definedName name="ㅋㅌ" localSheetId="21" hidden="1">{"'용역비'!$A$4:$C$8"}</definedName>
    <definedName name="ㅋㅌ" localSheetId="22" hidden="1">{"'용역비'!$A$4:$C$8"}</definedName>
    <definedName name="ㅋㅌ" localSheetId="23" hidden="1">{"'용역비'!$A$4:$C$8"}</definedName>
    <definedName name="ㅋㅌ" localSheetId="24" hidden="1">{"'용역비'!$A$4:$C$8"}</definedName>
    <definedName name="ㅋㅌ" localSheetId="13" hidden="1">{"'용역비'!$A$4:$C$8"}</definedName>
    <definedName name="ㅋㅌ" localSheetId="17" hidden="1">{"'용역비'!$A$4:$C$8"}</definedName>
    <definedName name="ㅋㅌ" localSheetId="16" hidden="1">{"'용역비'!$A$4:$C$8"}</definedName>
    <definedName name="ㅋㅌ" hidden="1">{"'용역비'!$A$4:$C$8"}</definedName>
    <definedName name="ㅋㅌㅊ" localSheetId="15" hidden="1">{#N/A,#N/A,FALSE,"ALM-ASISC"}</definedName>
    <definedName name="ㅋㅌㅊ" localSheetId="18" hidden="1">{#N/A,#N/A,FALSE,"ALM-ASISC"}</definedName>
    <definedName name="ㅋㅌㅊ" localSheetId="19" hidden="1">{#N/A,#N/A,FALSE,"ALM-ASISC"}</definedName>
    <definedName name="ㅋㅌㅊ" localSheetId="20" hidden="1">{#N/A,#N/A,FALSE,"ALM-ASISC"}</definedName>
    <definedName name="ㅋㅌㅊ" localSheetId="21" hidden="1">{#N/A,#N/A,FALSE,"ALM-ASISC"}</definedName>
    <definedName name="ㅋㅌㅊ" localSheetId="22" hidden="1">{#N/A,#N/A,FALSE,"ALM-ASISC"}</definedName>
    <definedName name="ㅋㅌㅊ" localSheetId="23" hidden="1">{#N/A,#N/A,FALSE,"ALM-ASISC"}</definedName>
    <definedName name="ㅋㅌㅊ" localSheetId="24" hidden="1">{#N/A,#N/A,FALSE,"ALM-ASISC"}</definedName>
    <definedName name="ㅋㅌㅊ" localSheetId="13" hidden="1">{#N/A,#N/A,FALSE,"ALM-ASISC"}</definedName>
    <definedName name="ㅋㅌㅊ" localSheetId="17" hidden="1">{#N/A,#N/A,FALSE,"ALM-ASISC"}</definedName>
    <definedName name="ㅋㅌㅊ" localSheetId="16" hidden="1">{#N/A,#N/A,FALSE,"ALM-ASISC"}</definedName>
    <definedName name="ㅋㅌㅊ" hidden="1">{#N/A,#N/A,FALSE,"ALM-ASISC"}</definedName>
    <definedName name="ㅋㅌㅊㅋㅊㅌㅋ" localSheetId="15" hidden="1">{#N/A,#N/A,FALSE,"ALM-ASISC"}</definedName>
    <definedName name="ㅋㅌㅊㅋㅊㅌㅋ" localSheetId="18" hidden="1">{#N/A,#N/A,FALSE,"ALM-ASISC"}</definedName>
    <definedName name="ㅋㅌㅊㅋㅊㅌㅋ" localSheetId="19" hidden="1">{#N/A,#N/A,FALSE,"ALM-ASISC"}</definedName>
    <definedName name="ㅋㅌㅊㅋㅊㅌㅋ" localSheetId="20" hidden="1">{#N/A,#N/A,FALSE,"ALM-ASISC"}</definedName>
    <definedName name="ㅋㅌㅊㅋㅊㅌㅋ" localSheetId="21" hidden="1">{#N/A,#N/A,FALSE,"ALM-ASISC"}</definedName>
    <definedName name="ㅋㅌㅊㅋㅊㅌㅋ" localSheetId="22" hidden="1">{#N/A,#N/A,FALSE,"ALM-ASISC"}</definedName>
    <definedName name="ㅋㅌㅊㅋㅊㅌㅋ" localSheetId="23" hidden="1">{#N/A,#N/A,FALSE,"ALM-ASISC"}</definedName>
    <definedName name="ㅋㅌㅊㅋㅊㅌㅋ" localSheetId="24" hidden="1">{#N/A,#N/A,FALSE,"ALM-ASISC"}</definedName>
    <definedName name="ㅋㅌㅊㅋㅊㅌㅋ" localSheetId="13" hidden="1">{#N/A,#N/A,FALSE,"ALM-ASISC"}</definedName>
    <definedName name="ㅋㅌㅊㅋㅊㅌㅋ" localSheetId="17" hidden="1">{#N/A,#N/A,FALSE,"ALM-ASISC"}</definedName>
    <definedName name="ㅋㅌㅊㅋㅊㅌㅋ" localSheetId="16" hidden="1">{#N/A,#N/A,FALSE,"ALM-ASISC"}</definedName>
    <definedName name="ㅋㅌㅊㅋㅊㅌㅋ" hidden="1">{#N/A,#N/A,FALSE,"ALM-ASISC"}</definedName>
    <definedName name="ㅋㅌㅋㅌㅋ" localSheetId="15" hidden="1">{#N/A,#N/A,FALSE,"ALM-ASISC"}</definedName>
    <definedName name="ㅋㅌㅋㅌㅋ" localSheetId="18" hidden="1">{#N/A,#N/A,FALSE,"ALM-ASISC"}</definedName>
    <definedName name="ㅋㅌㅋㅌㅋ" localSheetId="19" hidden="1">{#N/A,#N/A,FALSE,"ALM-ASISC"}</definedName>
    <definedName name="ㅋㅌㅋㅌㅋ" localSheetId="20" hidden="1">{#N/A,#N/A,FALSE,"ALM-ASISC"}</definedName>
    <definedName name="ㅋㅌㅋㅌㅋ" localSheetId="21" hidden="1">{#N/A,#N/A,FALSE,"ALM-ASISC"}</definedName>
    <definedName name="ㅋㅌㅋㅌㅋ" localSheetId="22" hidden="1">{#N/A,#N/A,FALSE,"ALM-ASISC"}</definedName>
    <definedName name="ㅋㅌㅋㅌㅋ" localSheetId="23" hidden="1">{#N/A,#N/A,FALSE,"ALM-ASISC"}</definedName>
    <definedName name="ㅋㅌㅋㅌㅋ" localSheetId="24" hidden="1">{#N/A,#N/A,FALSE,"ALM-ASISC"}</definedName>
    <definedName name="ㅋㅌㅋㅌㅋ" localSheetId="13" hidden="1">{#N/A,#N/A,FALSE,"ALM-ASISC"}</definedName>
    <definedName name="ㅋㅌㅋㅌㅋ" localSheetId="17" hidden="1">{#N/A,#N/A,FALSE,"ALM-ASISC"}</definedName>
    <definedName name="ㅋㅌㅋㅌㅋ" localSheetId="16" hidden="1">{#N/A,#N/A,FALSE,"ALM-ASISC"}</definedName>
    <definedName name="ㅋㅌㅋㅌㅋ" hidden="1">{#N/A,#N/A,FALSE,"ALM-ASISC"}</definedName>
    <definedName name="ㅋㅌㅋㅌㅋㅌ" localSheetId="15" hidden="1">{#N/A,#N/A,FALSE,"ALM-ASISC"}</definedName>
    <definedName name="ㅋㅌㅋㅌㅋㅌ" localSheetId="18" hidden="1">{#N/A,#N/A,FALSE,"ALM-ASISC"}</definedName>
    <definedName name="ㅋㅌㅋㅌㅋㅌ" localSheetId="19" hidden="1">{#N/A,#N/A,FALSE,"ALM-ASISC"}</definedName>
    <definedName name="ㅋㅌㅋㅌㅋㅌ" localSheetId="20" hidden="1">{#N/A,#N/A,FALSE,"ALM-ASISC"}</definedName>
    <definedName name="ㅋㅌㅋㅌㅋㅌ" localSheetId="21" hidden="1">{#N/A,#N/A,FALSE,"ALM-ASISC"}</definedName>
    <definedName name="ㅋㅌㅋㅌㅋㅌ" localSheetId="22" hidden="1">{#N/A,#N/A,FALSE,"ALM-ASISC"}</definedName>
    <definedName name="ㅋㅌㅋㅌㅋㅌ" localSheetId="23" hidden="1">{#N/A,#N/A,FALSE,"ALM-ASISC"}</definedName>
    <definedName name="ㅋㅌㅋㅌㅋㅌ" localSheetId="24" hidden="1">{#N/A,#N/A,FALSE,"ALM-ASISC"}</definedName>
    <definedName name="ㅋㅌㅋㅌㅋㅌ" localSheetId="13" hidden="1">{#N/A,#N/A,FALSE,"ALM-ASISC"}</definedName>
    <definedName name="ㅋㅌㅋㅌㅋㅌ" localSheetId="17" hidden="1">{#N/A,#N/A,FALSE,"ALM-ASISC"}</definedName>
    <definedName name="ㅋㅌㅋㅌㅋㅌ" localSheetId="16" hidden="1">{#N/A,#N/A,FALSE,"ALM-ASISC"}</definedName>
    <definedName name="ㅋㅌㅋㅌㅋㅌ" hidden="1">{#N/A,#N/A,FALSE,"ALM-ASISC"}</definedName>
    <definedName name="ㅋㅌㅌㅋ" localSheetId="15" hidden="1">{#N/A,#N/A,FALSE,"ALM-ASISC"}</definedName>
    <definedName name="ㅋㅌㅌㅋ" localSheetId="18" hidden="1">{#N/A,#N/A,FALSE,"ALM-ASISC"}</definedName>
    <definedName name="ㅋㅌㅌㅋ" localSheetId="19" hidden="1">{#N/A,#N/A,FALSE,"ALM-ASISC"}</definedName>
    <definedName name="ㅋㅌㅌㅋ" localSheetId="20" hidden="1">{#N/A,#N/A,FALSE,"ALM-ASISC"}</definedName>
    <definedName name="ㅋㅌㅌㅋ" localSheetId="21" hidden="1">{#N/A,#N/A,FALSE,"ALM-ASISC"}</definedName>
    <definedName name="ㅋㅌㅌㅋ" localSheetId="22" hidden="1">{#N/A,#N/A,FALSE,"ALM-ASISC"}</definedName>
    <definedName name="ㅋㅌㅌㅋ" localSheetId="23" hidden="1">{#N/A,#N/A,FALSE,"ALM-ASISC"}</definedName>
    <definedName name="ㅋㅌㅌㅋ" localSheetId="24" hidden="1">{#N/A,#N/A,FALSE,"ALM-ASISC"}</definedName>
    <definedName name="ㅋㅌㅌㅋ" localSheetId="13" hidden="1">{#N/A,#N/A,FALSE,"ALM-ASISC"}</definedName>
    <definedName name="ㅋㅌㅌㅋ" localSheetId="17" hidden="1">{#N/A,#N/A,FALSE,"ALM-ASISC"}</definedName>
    <definedName name="ㅋㅌㅌㅋ" localSheetId="16" hidden="1">{#N/A,#N/A,FALSE,"ALM-ASISC"}</definedName>
    <definedName name="ㅋㅌㅌㅋ" hidden="1">{#N/A,#N/A,FALSE,"ALM-ASISC"}</definedName>
    <definedName name="ㅋㅌㅌㅋㅋㅋㅌ" localSheetId="15" hidden="1">{#N/A,#N/A,FALSE,"ALM-ASISC"}</definedName>
    <definedName name="ㅋㅌㅌㅋㅋㅋㅌ" localSheetId="18" hidden="1">{#N/A,#N/A,FALSE,"ALM-ASISC"}</definedName>
    <definedName name="ㅋㅌㅌㅋㅋㅋㅌ" localSheetId="19" hidden="1">{#N/A,#N/A,FALSE,"ALM-ASISC"}</definedName>
    <definedName name="ㅋㅌㅌㅋㅋㅋㅌ" localSheetId="20" hidden="1">{#N/A,#N/A,FALSE,"ALM-ASISC"}</definedName>
    <definedName name="ㅋㅌㅌㅋㅋㅋㅌ" localSheetId="21" hidden="1">{#N/A,#N/A,FALSE,"ALM-ASISC"}</definedName>
    <definedName name="ㅋㅌㅌㅋㅋㅋㅌ" localSheetId="22" hidden="1">{#N/A,#N/A,FALSE,"ALM-ASISC"}</definedName>
    <definedName name="ㅋㅌㅌㅋㅋㅋㅌ" localSheetId="23" hidden="1">{#N/A,#N/A,FALSE,"ALM-ASISC"}</definedName>
    <definedName name="ㅋㅌㅌㅋㅋㅋㅌ" localSheetId="24" hidden="1">{#N/A,#N/A,FALSE,"ALM-ASISC"}</definedName>
    <definedName name="ㅋㅌㅌㅋㅋㅋㅌ" localSheetId="13" hidden="1">{#N/A,#N/A,FALSE,"ALM-ASISC"}</definedName>
    <definedName name="ㅋㅌㅌㅋㅋㅋㅌ" localSheetId="17" hidden="1">{#N/A,#N/A,FALSE,"ALM-ASISC"}</definedName>
    <definedName name="ㅋㅌㅌㅋㅋㅋㅌ" localSheetId="16" hidden="1">{#N/A,#N/A,FALSE,"ALM-ASISC"}</definedName>
    <definedName name="ㅋㅌㅌㅋㅋㅋㅌ" hidden="1">{#N/A,#N/A,FALSE,"ALM-ASISC"}</definedName>
    <definedName name="ㅋㅌㅌㅌ" localSheetId="15" hidden="1">{#N/A,#N/A,FALSE,"ALM-ASISC"}</definedName>
    <definedName name="ㅋㅌㅌㅌ" localSheetId="18" hidden="1">{#N/A,#N/A,FALSE,"ALM-ASISC"}</definedName>
    <definedName name="ㅋㅌㅌㅌ" localSheetId="19" hidden="1">{#N/A,#N/A,FALSE,"ALM-ASISC"}</definedName>
    <definedName name="ㅋㅌㅌㅌ" localSheetId="20" hidden="1">{#N/A,#N/A,FALSE,"ALM-ASISC"}</definedName>
    <definedName name="ㅋㅌㅌㅌ" localSheetId="21" hidden="1">{#N/A,#N/A,FALSE,"ALM-ASISC"}</definedName>
    <definedName name="ㅋㅌㅌㅌ" localSheetId="22" hidden="1">{#N/A,#N/A,FALSE,"ALM-ASISC"}</definedName>
    <definedName name="ㅋㅌㅌㅌ" localSheetId="23" hidden="1">{#N/A,#N/A,FALSE,"ALM-ASISC"}</definedName>
    <definedName name="ㅋㅌㅌㅌ" localSheetId="24" hidden="1">{#N/A,#N/A,FALSE,"ALM-ASISC"}</definedName>
    <definedName name="ㅋㅌㅌㅌ" localSheetId="13" hidden="1">{#N/A,#N/A,FALSE,"ALM-ASISC"}</definedName>
    <definedName name="ㅋㅌㅌㅌ" localSheetId="17" hidden="1">{#N/A,#N/A,FALSE,"ALM-ASISC"}</definedName>
    <definedName name="ㅋㅌㅌㅌ" localSheetId="16" hidden="1">{#N/A,#N/A,FALSE,"ALM-ASISC"}</definedName>
    <definedName name="ㅋㅌㅌㅌ" hidden="1">{#N/A,#N/A,FALSE,"ALM-ASISC"}</definedName>
    <definedName name="ㅋ티ㅓ하ㅣ" localSheetId="13">'[30]#REF'!#REF!</definedName>
    <definedName name="ㅋ티ㅓ하ㅣ">'[37]#REF'!#REF!</definedName>
    <definedName name="카" localSheetId="13">#REF!</definedName>
    <definedName name="카">#REF!</definedName>
    <definedName name="카카" localSheetId="15" hidden="1">{#N/A,#N/A,FALSE,"전력간선"}</definedName>
    <definedName name="카카" localSheetId="18" hidden="1">{#N/A,#N/A,FALSE,"전력간선"}</definedName>
    <definedName name="카카" localSheetId="19" hidden="1">{#N/A,#N/A,FALSE,"전력간선"}</definedName>
    <definedName name="카카" localSheetId="20" hidden="1">{#N/A,#N/A,FALSE,"전력간선"}</definedName>
    <definedName name="카카" localSheetId="21" hidden="1">{#N/A,#N/A,FALSE,"전력간선"}</definedName>
    <definedName name="카카" localSheetId="22" hidden="1">{#N/A,#N/A,FALSE,"전력간선"}</definedName>
    <definedName name="카카" localSheetId="23" hidden="1">{#N/A,#N/A,FALSE,"전력간선"}</definedName>
    <definedName name="카카" localSheetId="24" hidden="1">{#N/A,#N/A,FALSE,"전력간선"}</definedName>
    <definedName name="카카" localSheetId="13" hidden="1">{#N/A,#N/A,FALSE,"전력간선"}</definedName>
    <definedName name="카카" localSheetId="17" hidden="1">{#N/A,#N/A,FALSE,"전력간선"}</definedName>
    <definedName name="카카" localSheetId="16" hidden="1">{#N/A,#N/A,FALSE,"전력간선"}</definedName>
    <definedName name="카카" hidden="1">{#N/A,#N/A,FALSE,"전력간선"}</definedName>
    <definedName name="카카1" localSheetId="15" hidden="1">{#N/A,#N/A,FALSE,"전력간선"}</definedName>
    <definedName name="카카1" localSheetId="18" hidden="1">{#N/A,#N/A,FALSE,"전력간선"}</definedName>
    <definedName name="카카1" localSheetId="19" hidden="1">{#N/A,#N/A,FALSE,"전력간선"}</definedName>
    <definedName name="카카1" localSheetId="20" hidden="1">{#N/A,#N/A,FALSE,"전력간선"}</definedName>
    <definedName name="카카1" localSheetId="21" hidden="1">{#N/A,#N/A,FALSE,"전력간선"}</definedName>
    <definedName name="카카1" localSheetId="22" hidden="1">{#N/A,#N/A,FALSE,"전력간선"}</definedName>
    <definedName name="카카1" localSheetId="23" hidden="1">{#N/A,#N/A,FALSE,"전력간선"}</definedName>
    <definedName name="카카1" localSheetId="24" hidden="1">{#N/A,#N/A,FALSE,"전력간선"}</definedName>
    <definedName name="카카1" localSheetId="13" hidden="1">{#N/A,#N/A,FALSE,"전력간선"}</definedName>
    <definedName name="카카1" localSheetId="17" hidden="1">{#N/A,#N/A,FALSE,"전력간선"}</definedName>
    <definedName name="카카1" localSheetId="16" hidden="1">{#N/A,#N/A,FALSE,"전력간선"}</definedName>
    <definedName name="카카1" hidden="1">{#N/A,#N/A,FALSE,"전력간선"}</definedName>
    <definedName name="카ㅓ치" localSheetId="13">'[30]#REF'!#REF!</definedName>
    <definedName name="카ㅓ치">'[37]#REF'!#REF!</definedName>
    <definedName name="캐시" localSheetId="13">#REF!</definedName>
    <definedName name="캐시">#REF!</definedName>
    <definedName name="캐시슬라이드1" localSheetId="13">#REF!</definedName>
    <definedName name="캐시슬라이드1">#REF!</definedName>
    <definedName name="컨텐츠" localSheetId="13">#REF!</definedName>
    <definedName name="컨텐츠">#REF!</definedName>
    <definedName name="케노피">#REF!</definedName>
    <definedName name="케이블">#REF!</definedName>
    <definedName name="케이블간지" localSheetId="15" hidden="1">{#N/A,#N/A,TRUE,"토적및재료집계";#N/A,#N/A,TRUE,"토적및재료집계";#N/A,#N/A,TRUE,"단위량"}</definedName>
    <definedName name="케이블간지" localSheetId="11" hidden="1">{#N/A,#N/A,TRUE,"토적및재료집계";#N/A,#N/A,TRUE,"토적및재료집계";#N/A,#N/A,TRUE,"단위량"}</definedName>
    <definedName name="케이블간지" localSheetId="14" hidden="1">{#N/A,#N/A,TRUE,"토적및재료집계";#N/A,#N/A,TRUE,"토적및재료집계";#N/A,#N/A,TRUE,"단위량"}</definedName>
    <definedName name="케이블간지" localSheetId="18" hidden="1">{#N/A,#N/A,TRUE,"토적및재료집계";#N/A,#N/A,TRUE,"토적및재료집계";#N/A,#N/A,TRUE,"단위량"}</definedName>
    <definedName name="케이블간지" localSheetId="19" hidden="1">{#N/A,#N/A,TRUE,"토적및재료집계";#N/A,#N/A,TRUE,"토적및재료집계";#N/A,#N/A,TRUE,"단위량"}</definedName>
    <definedName name="케이블간지" localSheetId="20" hidden="1">{#N/A,#N/A,TRUE,"토적및재료집계";#N/A,#N/A,TRUE,"토적및재료집계";#N/A,#N/A,TRUE,"단위량"}</definedName>
    <definedName name="케이블간지" localSheetId="21" hidden="1">{#N/A,#N/A,TRUE,"토적및재료집계";#N/A,#N/A,TRUE,"토적및재료집계";#N/A,#N/A,TRUE,"단위량"}</definedName>
    <definedName name="케이블간지" localSheetId="22" hidden="1">{#N/A,#N/A,TRUE,"토적및재료집계";#N/A,#N/A,TRUE,"토적및재료집계";#N/A,#N/A,TRUE,"단위량"}</definedName>
    <definedName name="케이블간지" localSheetId="23" hidden="1">{#N/A,#N/A,TRUE,"토적및재료집계";#N/A,#N/A,TRUE,"토적및재료집계";#N/A,#N/A,TRUE,"단위량"}</definedName>
    <definedName name="케이블간지" localSheetId="24" hidden="1">{#N/A,#N/A,TRUE,"토적및재료집계";#N/A,#N/A,TRUE,"토적및재료집계";#N/A,#N/A,TRUE,"단위량"}</definedName>
    <definedName name="케이블간지" localSheetId="13" hidden="1">{#N/A,#N/A,TRUE,"토적및재료집계";#N/A,#N/A,TRUE,"토적및재료집계";#N/A,#N/A,TRUE,"단위량"}</definedName>
    <definedName name="케이블간지" localSheetId="17" hidden="1">{#N/A,#N/A,TRUE,"토적및재료집계";#N/A,#N/A,TRUE,"토적및재료집계";#N/A,#N/A,TRUE,"단위량"}</definedName>
    <definedName name="케이블간지" localSheetId="16" hidden="1">{#N/A,#N/A,TRUE,"토적및재료집계";#N/A,#N/A,TRUE,"토적및재료집계";#N/A,#N/A,TRUE,"단위량"}</definedName>
    <definedName name="케이블간지" hidden="1">{#N/A,#N/A,TRUE,"토적및재료집계";#N/A,#N/A,TRUE,"토적및재료집계";#N/A,#N/A,TRUE,"단위량"}</definedName>
    <definedName name="코엑스전시" localSheetId="13">#REF!</definedName>
    <definedName name="코엑스전시">#REF!</definedName>
    <definedName name="콘_크_리_트_진_동_기" localSheetId="13">#REF!</definedName>
    <definedName name="콘_크_리_트_진_동_기">#REF!</definedName>
    <definedName name="콘크" localSheetId="13">#REF!</definedName>
    <definedName name="콘크">#REF!</definedName>
    <definedName name="콘크리트2" localSheetId="17" hidden="1">#REF!</definedName>
    <definedName name="콘크리트2" hidden="1">#REF!</definedName>
    <definedName name="콘크리트공">#REF!</definedName>
    <definedName name="콘크리트공_광의" localSheetId="13">[172]노임단가!#REF!</definedName>
    <definedName name="콘크리트공_광의">[173]노임단가!#REF!</definedName>
    <definedName name="콘크리트공사" localSheetId="13">#REF!</definedName>
    <definedName name="콘크리트공사">#REF!</definedName>
    <definedName name="콘트롤러" localSheetId="15" hidden="1">{"'용역비'!$A$4:$C$8"}</definedName>
    <definedName name="콘트롤러" localSheetId="11" hidden="1">{"'용역비'!$A$4:$C$8"}</definedName>
    <definedName name="콘트롤러" localSheetId="14" hidden="1">{"'용역비'!$A$4:$C$8"}</definedName>
    <definedName name="콘트롤러" localSheetId="18" hidden="1">{"'용역비'!$A$4:$C$8"}</definedName>
    <definedName name="콘트롤러" localSheetId="19" hidden="1">{"'용역비'!$A$4:$C$8"}</definedName>
    <definedName name="콘트롤러" localSheetId="20" hidden="1">{"'용역비'!$A$4:$C$8"}</definedName>
    <definedName name="콘트롤러" localSheetId="21" hidden="1">{"'용역비'!$A$4:$C$8"}</definedName>
    <definedName name="콘트롤러" localSheetId="22" hidden="1">{"'용역비'!$A$4:$C$8"}</definedName>
    <definedName name="콘트롤러" localSheetId="23" hidden="1">{"'용역비'!$A$4:$C$8"}</definedName>
    <definedName name="콘트롤러" localSheetId="24" hidden="1">{"'용역비'!$A$4:$C$8"}</definedName>
    <definedName name="콘트롤러" localSheetId="13" hidden="1">{"'용역비'!$A$4:$C$8"}</definedName>
    <definedName name="콘트롤러" localSheetId="17" hidden="1">{"'용역비'!$A$4:$C$8"}</definedName>
    <definedName name="콘트롤러" localSheetId="16" hidden="1">{"'용역비'!$A$4:$C$8"}</definedName>
    <definedName name="콘트롤러" hidden="1">{"'용역비'!$A$4:$C$8"}</definedName>
    <definedName name="쿨사이다">#REF!</definedName>
    <definedName name="쿼터">#REF!</definedName>
    <definedName name="큐시트">[61]!큐시트</definedName>
    <definedName name="크레인가격">#N/A</definedName>
    <definedName name="크크" localSheetId="13">#REF!</definedName>
    <definedName name="크크">#REF!</definedName>
    <definedName name="클릭" localSheetId="13">#REF!</definedName>
    <definedName name="클릭">#REF!</definedName>
    <definedName name="ㅌ" localSheetId="13">#REF!</definedName>
    <definedName name="ㅌ">#REF!</definedName>
    <definedName name="ㅌㄹ서"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 localSheetId="1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 localSheetId="1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 localSheetId="18"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 localSheetId="19"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 localSheetId="2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 localSheetId="2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 localSheetId="2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 localSheetId="2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 localSheetId="17"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 localSheetId="16"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1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1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18"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19"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2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2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2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2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17"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16"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료"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 localSheetId="2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 localSheetId="1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2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1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ㅊ" localSheetId="15" hidden="1">{"'디자인'!$A$2:$K$20"}</definedName>
    <definedName name="ㅌㅊ" localSheetId="18" hidden="1">{"'디자인'!$A$2:$K$20"}</definedName>
    <definedName name="ㅌㅊ" localSheetId="19" hidden="1">{"'디자인'!$A$2:$K$20"}</definedName>
    <definedName name="ㅌㅊ" localSheetId="20" hidden="1">{"'디자인'!$A$2:$K$20"}</definedName>
    <definedName name="ㅌㅊ" localSheetId="21" hidden="1">{"'디자인'!$A$2:$K$20"}</definedName>
    <definedName name="ㅌㅊ" localSheetId="22" hidden="1">{"'디자인'!$A$2:$K$20"}</definedName>
    <definedName name="ㅌㅊ" localSheetId="23" hidden="1">{"'디자인'!$A$2:$K$20"}</definedName>
    <definedName name="ㅌㅊ" localSheetId="24" hidden="1">{"'디자인'!$A$2:$K$20"}</definedName>
    <definedName name="ㅌㅊ" localSheetId="13" hidden="1">{"'디자인'!$A$2:$K$20"}</definedName>
    <definedName name="ㅌㅊ" localSheetId="17" hidden="1">{"'디자인'!$A$2:$K$20"}</definedName>
    <definedName name="ㅌㅊ" localSheetId="16" hidden="1">{"'디자인'!$A$2:$K$20"}</definedName>
    <definedName name="ㅌㅊ" hidden="1">{"'디자인'!$A$2:$K$20"}</definedName>
    <definedName name="ㅌㅊㅌ" localSheetId="15" hidden="1">{#N/A,#N/A,FALSE,"ALM-ASISC"}</definedName>
    <definedName name="ㅌㅊㅌ" localSheetId="18" hidden="1">{#N/A,#N/A,FALSE,"ALM-ASISC"}</definedName>
    <definedName name="ㅌㅊㅌ" localSheetId="19" hidden="1">{#N/A,#N/A,FALSE,"ALM-ASISC"}</definedName>
    <definedName name="ㅌㅊㅌ" localSheetId="20" hidden="1">{#N/A,#N/A,FALSE,"ALM-ASISC"}</definedName>
    <definedName name="ㅌㅊㅌ" localSheetId="21" hidden="1">{#N/A,#N/A,FALSE,"ALM-ASISC"}</definedName>
    <definedName name="ㅌㅊㅌ" localSheetId="22" hidden="1">{#N/A,#N/A,FALSE,"ALM-ASISC"}</definedName>
    <definedName name="ㅌㅊㅌ" localSheetId="23" hidden="1">{#N/A,#N/A,FALSE,"ALM-ASISC"}</definedName>
    <definedName name="ㅌㅊㅌ" localSheetId="24" hidden="1">{#N/A,#N/A,FALSE,"ALM-ASISC"}</definedName>
    <definedName name="ㅌㅊㅌ" localSheetId="13" hidden="1">{#N/A,#N/A,FALSE,"ALM-ASISC"}</definedName>
    <definedName name="ㅌㅊㅌ" localSheetId="17" hidden="1">{#N/A,#N/A,FALSE,"ALM-ASISC"}</definedName>
    <definedName name="ㅌㅊㅌ" localSheetId="16" hidden="1">{#N/A,#N/A,FALSE,"ALM-ASISC"}</definedName>
    <definedName name="ㅌㅊㅌ" hidden="1">{#N/A,#N/A,FALSE,"ALM-ASISC"}</definedName>
    <definedName name="ㅌㅊㅌㅊㅌ" localSheetId="15" hidden="1">{#N/A,#N/A,FALSE,"ALM-ASISC"}</definedName>
    <definedName name="ㅌㅊㅌㅊㅌ" localSheetId="18" hidden="1">{#N/A,#N/A,FALSE,"ALM-ASISC"}</definedName>
    <definedName name="ㅌㅊㅌㅊㅌ" localSheetId="19" hidden="1">{#N/A,#N/A,FALSE,"ALM-ASISC"}</definedName>
    <definedName name="ㅌㅊㅌㅊㅌ" localSheetId="20" hidden="1">{#N/A,#N/A,FALSE,"ALM-ASISC"}</definedName>
    <definedName name="ㅌㅊㅌㅊㅌ" localSheetId="21" hidden="1">{#N/A,#N/A,FALSE,"ALM-ASISC"}</definedName>
    <definedName name="ㅌㅊㅌㅊㅌ" localSheetId="22" hidden="1">{#N/A,#N/A,FALSE,"ALM-ASISC"}</definedName>
    <definedName name="ㅌㅊㅌㅊㅌ" localSheetId="23" hidden="1">{#N/A,#N/A,FALSE,"ALM-ASISC"}</definedName>
    <definedName name="ㅌㅊㅌㅊㅌ" localSheetId="24" hidden="1">{#N/A,#N/A,FALSE,"ALM-ASISC"}</definedName>
    <definedName name="ㅌㅊㅌㅊㅌ" localSheetId="13" hidden="1">{#N/A,#N/A,FALSE,"ALM-ASISC"}</definedName>
    <definedName name="ㅌㅊㅌㅊㅌ" localSheetId="17" hidden="1">{#N/A,#N/A,FALSE,"ALM-ASISC"}</definedName>
    <definedName name="ㅌㅊㅌㅊㅌ" localSheetId="16" hidden="1">{#N/A,#N/A,FALSE,"ALM-ASISC"}</definedName>
    <definedName name="ㅌㅊㅌㅊㅌ" hidden="1">{#N/A,#N/A,FALSE,"ALM-ASISC"}</definedName>
    <definedName name="ㅌㅊㅌㅋ" localSheetId="15" hidden="1">{#N/A,#N/A,FALSE,"ALM-ASISC"}</definedName>
    <definedName name="ㅌㅊㅌㅋ" localSheetId="18" hidden="1">{#N/A,#N/A,FALSE,"ALM-ASISC"}</definedName>
    <definedName name="ㅌㅊㅌㅋ" localSheetId="19" hidden="1">{#N/A,#N/A,FALSE,"ALM-ASISC"}</definedName>
    <definedName name="ㅌㅊㅌㅋ" localSheetId="20" hidden="1">{#N/A,#N/A,FALSE,"ALM-ASISC"}</definedName>
    <definedName name="ㅌㅊㅌㅋ" localSheetId="21" hidden="1">{#N/A,#N/A,FALSE,"ALM-ASISC"}</definedName>
    <definedName name="ㅌㅊㅌㅋ" localSheetId="22" hidden="1">{#N/A,#N/A,FALSE,"ALM-ASISC"}</definedName>
    <definedName name="ㅌㅊㅌㅋ" localSheetId="23" hidden="1">{#N/A,#N/A,FALSE,"ALM-ASISC"}</definedName>
    <definedName name="ㅌㅊㅌㅋ" localSheetId="24" hidden="1">{#N/A,#N/A,FALSE,"ALM-ASISC"}</definedName>
    <definedName name="ㅌㅊㅌㅋ" localSheetId="13" hidden="1">{#N/A,#N/A,FALSE,"ALM-ASISC"}</definedName>
    <definedName name="ㅌㅊㅌㅋ" localSheetId="17" hidden="1">{#N/A,#N/A,FALSE,"ALM-ASISC"}</definedName>
    <definedName name="ㅌㅊㅌㅋ" localSheetId="16" hidden="1">{#N/A,#N/A,FALSE,"ALM-ASISC"}</definedName>
    <definedName name="ㅌㅊㅌㅋ" hidden="1">{#N/A,#N/A,FALSE,"ALM-ASISC"}</definedName>
    <definedName name="ㅌ처포" localSheetId="13">#REF!</definedName>
    <definedName name="ㅌ처포">#REF!</definedName>
    <definedName name="ㅌㅋㅌㅋㅋㅌ" localSheetId="15" hidden="1">{#N/A,#N/A,FALSE,"ALM-ASISC"}</definedName>
    <definedName name="ㅌㅋㅌㅋㅋㅌ" localSheetId="18" hidden="1">{#N/A,#N/A,FALSE,"ALM-ASISC"}</definedName>
    <definedName name="ㅌㅋㅌㅋㅋㅌ" localSheetId="19" hidden="1">{#N/A,#N/A,FALSE,"ALM-ASISC"}</definedName>
    <definedName name="ㅌㅋㅌㅋㅋㅌ" localSheetId="20" hidden="1">{#N/A,#N/A,FALSE,"ALM-ASISC"}</definedName>
    <definedName name="ㅌㅋㅌㅋㅋㅌ" localSheetId="21" hidden="1">{#N/A,#N/A,FALSE,"ALM-ASISC"}</definedName>
    <definedName name="ㅌㅋㅌㅋㅋㅌ" localSheetId="22" hidden="1">{#N/A,#N/A,FALSE,"ALM-ASISC"}</definedName>
    <definedName name="ㅌㅋㅌㅋㅋㅌ" localSheetId="23" hidden="1">{#N/A,#N/A,FALSE,"ALM-ASISC"}</definedName>
    <definedName name="ㅌㅋㅌㅋㅋㅌ" localSheetId="24" hidden="1">{#N/A,#N/A,FALSE,"ALM-ASISC"}</definedName>
    <definedName name="ㅌㅋㅌㅋㅋㅌ" localSheetId="13" hidden="1">{#N/A,#N/A,FALSE,"ALM-ASISC"}</definedName>
    <definedName name="ㅌㅋㅌㅋㅋㅌ" localSheetId="17" hidden="1">{#N/A,#N/A,FALSE,"ALM-ASISC"}</definedName>
    <definedName name="ㅌㅋㅌㅋㅋㅌ" localSheetId="16" hidden="1">{#N/A,#N/A,FALSE,"ALM-ASISC"}</definedName>
    <definedName name="ㅌㅋㅌㅋㅋㅌ" hidden="1">{#N/A,#N/A,FALSE,"ALM-ASISC"}</definedName>
    <definedName name="ㅌㅋㅌㅋㅋㅌㅋ" localSheetId="15" hidden="1">{#N/A,#N/A,FALSE,"ALM-ASISC"}</definedName>
    <definedName name="ㅌㅋㅌㅋㅋㅌㅋ" localSheetId="18" hidden="1">{#N/A,#N/A,FALSE,"ALM-ASISC"}</definedName>
    <definedName name="ㅌㅋㅌㅋㅋㅌㅋ" localSheetId="19" hidden="1">{#N/A,#N/A,FALSE,"ALM-ASISC"}</definedName>
    <definedName name="ㅌㅋㅌㅋㅋㅌㅋ" localSheetId="20" hidden="1">{#N/A,#N/A,FALSE,"ALM-ASISC"}</definedName>
    <definedName name="ㅌㅋㅌㅋㅋㅌㅋ" localSheetId="21" hidden="1">{#N/A,#N/A,FALSE,"ALM-ASISC"}</definedName>
    <definedName name="ㅌㅋㅌㅋㅋㅌㅋ" localSheetId="22" hidden="1">{#N/A,#N/A,FALSE,"ALM-ASISC"}</definedName>
    <definedName name="ㅌㅋㅌㅋㅋㅌㅋ" localSheetId="23" hidden="1">{#N/A,#N/A,FALSE,"ALM-ASISC"}</definedName>
    <definedName name="ㅌㅋㅌㅋㅋㅌㅋ" localSheetId="24" hidden="1">{#N/A,#N/A,FALSE,"ALM-ASISC"}</definedName>
    <definedName name="ㅌㅋㅌㅋㅋㅌㅋ" localSheetId="13" hidden="1">{#N/A,#N/A,FALSE,"ALM-ASISC"}</definedName>
    <definedName name="ㅌㅋㅌㅋㅋㅌㅋ" localSheetId="17" hidden="1">{#N/A,#N/A,FALSE,"ALM-ASISC"}</definedName>
    <definedName name="ㅌㅋㅌㅋㅋㅌㅋ" localSheetId="16" hidden="1">{#N/A,#N/A,FALSE,"ALM-ASISC"}</definedName>
    <definedName name="ㅌㅋㅌㅋㅋㅌㅋ" hidden="1">{#N/A,#N/A,FALSE,"ALM-ASISC"}</definedName>
    <definedName name="ㅌㅋㅌㅌㅋㅌ" localSheetId="15" hidden="1">{#N/A,#N/A,FALSE,"ALM-ASISC"}</definedName>
    <definedName name="ㅌㅋㅌㅌㅋㅌ" localSheetId="18" hidden="1">{#N/A,#N/A,FALSE,"ALM-ASISC"}</definedName>
    <definedName name="ㅌㅋㅌㅌㅋㅌ" localSheetId="19" hidden="1">{#N/A,#N/A,FALSE,"ALM-ASISC"}</definedName>
    <definedName name="ㅌㅋㅌㅌㅋㅌ" localSheetId="20" hidden="1">{#N/A,#N/A,FALSE,"ALM-ASISC"}</definedName>
    <definedName name="ㅌㅋㅌㅌㅋㅌ" localSheetId="21" hidden="1">{#N/A,#N/A,FALSE,"ALM-ASISC"}</definedName>
    <definedName name="ㅌㅋㅌㅌㅋㅌ" localSheetId="22" hidden="1">{#N/A,#N/A,FALSE,"ALM-ASISC"}</definedName>
    <definedName name="ㅌㅋㅌㅌㅋㅌ" localSheetId="23" hidden="1">{#N/A,#N/A,FALSE,"ALM-ASISC"}</definedName>
    <definedName name="ㅌㅋㅌㅌㅋㅌ" localSheetId="24" hidden="1">{#N/A,#N/A,FALSE,"ALM-ASISC"}</definedName>
    <definedName name="ㅌㅋㅌㅌㅋㅌ" localSheetId="13" hidden="1">{#N/A,#N/A,FALSE,"ALM-ASISC"}</definedName>
    <definedName name="ㅌㅋㅌㅌㅋㅌ" localSheetId="17" hidden="1">{#N/A,#N/A,FALSE,"ALM-ASISC"}</definedName>
    <definedName name="ㅌㅋㅌㅌㅋㅌ" localSheetId="16" hidden="1">{#N/A,#N/A,FALSE,"ALM-ASISC"}</definedName>
    <definedName name="ㅌㅋㅌㅌㅋㅌ" hidden="1">{#N/A,#N/A,FALSE,"ALM-ASISC"}</definedName>
    <definedName name="ㅌㅋㅌㅌㅌㅋ" localSheetId="15" hidden="1">{#N/A,#N/A,FALSE,"ALM-ASISC"}</definedName>
    <definedName name="ㅌㅋㅌㅌㅌㅋ" localSheetId="18" hidden="1">{#N/A,#N/A,FALSE,"ALM-ASISC"}</definedName>
    <definedName name="ㅌㅋㅌㅌㅌㅋ" localSheetId="19" hidden="1">{#N/A,#N/A,FALSE,"ALM-ASISC"}</definedName>
    <definedName name="ㅌㅋㅌㅌㅌㅋ" localSheetId="20" hidden="1">{#N/A,#N/A,FALSE,"ALM-ASISC"}</definedName>
    <definedName name="ㅌㅋㅌㅌㅌㅋ" localSheetId="21" hidden="1">{#N/A,#N/A,FALSE,"ALM-ASISC"}</definedName>
    <definedName name="ㅌㅋㅌㅌㅌㅋ" localSheetId="22" hidden="1">{#N/A,#N/A,FALSE,"ALM-ASISC"}</definedName>
    <definedName name="ㅌㅋㅌㅌㅌㅋ" localSheetId="23" hidden="1">{#N/A,#N/A,FALSE,"ALM-ASISC"}</definedName>
    <definedName name="ㅌㅋㅌㅌㅌㅋ" localSheetId="24" hidden="1">{#N/A,#N/A,FALSE,"ALM-ASISC"}</definedName>
    <definedName name="ㅌㅋㅌㅌㅌㅋ" localSheetId="13" hidden="1">{#N/A,#N/A,FALSE,"ALM-ASISC"}</definedName>
    <definedName name="ㅌㅋㅌㅌㅌㅋ" localSheetId="17" hidden="1">{#N/A,#N/A,FALSE,"ALM-ASISC"}</definedName>
    <definedName name="ㅌㅋㅌㅌㅌㅋ" localSheetId="16" hidden="1">{#N/A,#N/A,FALSE,"ALM-ASISC"}</definedName>
    <definedName name="ㅌㅋㅌㅌㅌㅋ" hidden="1">{#N/A,#N/A,FALSE,"ALM-ASISC"}</definedName>
    <definedName name="ㅌㅌㅊㅋㅋㅋ" localSheetId="15" hidden="1">{#N/A,#N/A,FALSE,"ALM-ASISC"}</definedName>
    <definedName name="ㅌㅌㅊㅋㅋㅋ" localSheetId="18" hidden="1">{#N/A,#N/A,FALSE,"ALM-ASISC"}</definedName>
    <definedName name="ㅌㅌㅊㅋㅋㅋ" localSheetId="19" hidden="1">{#N/A,#N/A,FALSE,"ALM-ASISC"}</definedName>
    <definedName name="ㅌㅌㅊㅋㅋㅋ" localSheetId="20" hidden="1">{#N/A,#N/A,FALSE,"ALM-ASISC"}</definedName>
    <definedName name="ㅌㅌㅊㅋㅋㅋ" localSheetId="21" hidden="1">{#N/A,#N/A,FALSE,"ALM-ASISC"}</definedName>
    <definedName name="ㅌㅌㅊㅋㅋㅋ" localSheetId="22" hidden="1">{#N/A,#N/A,FALSE,"ALM-ASISC"}</definedName>
    <definedName name="ㅌㅌㅊㅋㅋㅋ" localSheetId="23" hidden="1">{#N/A,#N/A,FALSE,"ALM-ASISC"}</definedName>
    <definedName name="ㅌㅌㅊㅋㅋㅋ" localSheetId="24" hidden="1">{#N/A,#N/A,FALSE,"ALM-ASISC"}</definedName>
    <definedName name="ㅌㅌㅊㅋㅋㅋ" localSheetId="13" hidden="1">{#N/A,#N/A,FALSE,"ALM-ASISC"}</definedName>
    <definedName name="ㅌㅌㅊㅋㅋㅋ" localSheetId="17" hidden="1">{#N/A,#N/A,FALSE,"ALM-ASISC"}</definedName>
    <definedName name="ㅌㅌㅊㅋㅋㅋ" localSheetId="16" hidden="1">{#N/A,#N/A,FALSE,"ALM-ASISC"}</definedName>
    <definedName name="ㅌㅌㅊㅋㅋㅋ" hidden="1">{#N/A,#N/A,FALSE,"ALM-ASISC"}</definedName>
    <definedName name="ㅌㅌㅊㅌㅌ" localSheetId="15" hidden="1">{#N/A,#N/A,FALSE,"ALM-ASISC"}</definedName>
    <definedName name="ㅌㅌㅊㅌㅌ" localSheetId="18" hidden="1">{#N/A,#N/A,FALSE,"ALM-ASISC"}</definedName>
    <definedName name="ㅌㅌㅊㅌㅌ" localSheetId="19" hidden="1">{#N/A,#N/A,FALSE,"ALM-ASISC"}</definedName>
    <definedName name="ㅌㅌㅊㅌㅌ" localSheetId="20" hidden="1">{#N/A,#N/A,FALSE,"ALM-ASISC"}</definedName>
    <definedName name="ㅌㅌㅊㅌㅌ" localSheetId="21" hidden="1">{#N/A,#N/A,FALSE,"ALM-ASISC"}</definedName>
    <definedName name="ㅌㅌㅊㅌㅌ" localSheetId="22" hidden="1">{#N/A,#N/A,FALSE,"ALM-ASISC"}</definedName>
    <definedName name="ㅌㅌㅊㅌㅌ" localSheetId="23" hidden="1">{#N/A,#N/A,FALSE,"ALM-ASISC"}</definedName>
    <definedName name="ㅌㅌㅊㅌㅌ" localSheetId="24" hidden="1">{#N/A,#N/A,FALSE,"ALM-ASISC"}</definedName>
    <definedName name="ㅌㅌㅊㅌㅌ" localSheetId="13" hidden="1">{#N/A,#N/A,FALSE,"ALM-ASISC"}</definedName>
    <definedName name="ㅌㅌㅊㅌㅌ" localSheetId="17" hidden="1">{#N/A,#N/A,FALSE,"ALM-ASISC"}</definedName>
    <definedName name="ㅌㅌㅊㅌㅌ" localSheetId="16" hidden="1">{#N/A,#N/A,FALSE,"ALM-ASISC"}</definedName>
    <definedName name="ㅌㅌㅊㅌㅌ" hidden="1">{#N/A,#N/A,FALSE,"ALM-ASISC"}</definedName>
    <definedName name="ㅌㅌㅋㅌㅌ" localSheetId="15" hidden="1">{#N/A,#N/A,FALSE,"ALM-ASISC"}</definedName>
    <definedName name="ㅌㅌㅋㅌㅌ" localSheetId="18" hidden="1">{#N/A,#N/A,FALSE,"ALM-ASISC"}</definedName>
    <definedName name="ㅌㅌㅋㅌㅌ" localSheetId="19" hidden="1">{#N/A,#N/A,FALSE,"ALM-ASISC"}</definedName>
    <definedName name="ㅌㅌㅋㅌㅌ" localSheetId="20" hidden="1">{#N/A,#N/A,FALSE,"ALM-ASISC"}</definedName>
    <definedName name="ㅌㅌㅋㅌㅌ" localSheetId="21" hidden="1">{#N/A,#N/A,FALSE,"ALM-ASISC"}</definedName>
    <definedName name="ㅌㅌㅋㅌㅌ" localSheetId="22" hidden="1">{#N/A,#N/A,FALSE,"ALM-ASISC"}</definedName>
    <definedName name="ㅌㅌㅋㅌㅌ" localSheetId="23" hidden="1">{#N/A,#N/A,FALSE,"ALM-ASISC"}</definedName>
    <definedName name="ㅌㅌㅋㅌㅌ" localSheetId="24" hidden="1">{#N/A,#N/A,FALSE,"ALM-ASISC"}</definedName>
    <definedName name="ㅌㅌㅋㅌㅌ" localSheetId="13" hidden="1">{#N/A,#N/A,FALSE,"ALM-ASISC"}</definedName>
    <definedName name="ㅌㅌㅋㅌㅌ" localSheetId="17" hidden="1">{#N/A,#N/A,FALSE,"ALM-ASISC"}</definedName>
    <definedName name="ㅌㅌㅋㅌㅌ" localSheetId="16" hidden="1">{#N/A,#N/A,FALSE,"ALM-ASISC"}</definedName>
    <definedName name="ㅌㅌㅋㅌㅌ" hidden="1">{#N/A,#N/A,FALSE,"ALM-ASISC"}</definedName>
    <definedName name="ㅌㅌㅌㅌㄴㄴㅁㄴㅁ" localSheetId="15" hidden="1">{#N/A,#N/A,FALSE,"ALM-ASISC"}</definedName>
    <definedName name="ㅌㅌㅌㅌㄴㄴㅁㄴㅁ" localSheetId="18" hidden="1">{#N/A,#N/A,FALSE,"ALM-ASISC"}</definedName>
    <definedName name="ㅌㅌㅌㅌㄴㄴㅁㄴㅁ" localSheetId="19" hidden="1">{#N/A,#N/A,FALSE,"ALM-ASISC"}</definedName>
    <definedName name="ㅌㅌㅌㅌㄴㄴㅁㄴㅁ" localSheetId="20" hidden="1">{#N/A,#N/A,FALSE,"ALM-ASISC"}</definedName>
    <definedName name="ㅌㅌㅌㅌㄴㄴㅁㄴㅁ" localSheetId="21" hidden="1">{#N/A,#N/A,FALSE,"ALM-ASISC"}</definedName>
    <definedName name="ㅌㅌㅌㅌㄴㄴㅁㄴㅁ" localSheetId="22" hidden="1">{#N/A,#N/A,FALSE,"ALM-ASISC"}</definedName>
    <definedName name="ㅌㅌㅌㅌㄴㄴㅁㄴㅁ" localSheetId="23" hidden="1">{#N/A,#N/A,FALSE,"ALM-ASISC"}</definedName>
    <definedName name="ㅌㅌㅌㅌㄴㄴㅁㄴㅁ" localSheetId="24" hidden="1">{#N/A,#N/A,FALSE,"ALM-ASISC"}</definedName>
    <definedName name="ㅌㅌㅌㅌㄴㄴㅁㄴㅁ" localSheetId="13" hidden="1">{#N/A,#N/A,FALSE,"ALM-ASISC"}</definedName>
    <definedName name="ㅌㅌㅌㅌㄴㄴㅁㄴㅁ" localSheetId="17" hidden="1">{#N/A,#N/A,FALSE,"ALM-ASISC"}</definedName>
    <definedName name="ㅌㅌㅌㅌㄴㄴㅁㄴㅁ" localSheetId="16" hidden="1">{#N/A,#N/A,FALSE,"ALM-ASISC"}</definedName>
    <definedName name="ㅌㅌㅌㅌㄴㄴㅁㄴㅁ" hidden="1">{#N/A,#N/A,FALSE,"ALM-ASISC"}</definedName>
    <definedName name="ㅌㅌㅌㅌㅌ" localSheetId="15" hidden="1">{#N/A,#N/A,FALSE,"ALM-ASISC"}</definedName>
    <definedName name="ㅌㅌㅌㅌㅌ" localSheetId="18" hidden="1">{#N/A,#N/A,FALSE,"ALM-ASISC"}</definedName>
    <definedName name="ㅌㅌㅌㅌㅌ" localSheetId="19" hidden="1">{#N/A,#N/A,FALSE,"ALM-ASISC"}</definedName>
    <definedName name="ㅌㅌㅌㅌㅌ" localSheetId="20" hidden="1">{#N/A,#N/A,FALSE,"ALM-ASISC"}</definedName>
    <definedName name="ㅌㅌㅌㅌㅌ" localSheetId="21" hidden="1">{#N/A,#N/A,FALSE,"ALM-ASISC"}</definedName>
    <definedName name="ㅌㅌㅌㅌㅌ" localSheetId="22" hidden="1">{#N/A,#N/A,FALSE,"ALM-ASISC"}</definedName>
    <definedName name="ㅌㅌㅌㅌㅌ" localSheetId="23" hidden="1">{#N/A,#N/A,FALSE,"ALM-ASISC"}</definedName>
    <definedName name="ㅌㅌㅌㅌㅌ" localSheetId="24" hidden="1">{#N/A,#N/A,FALSE,"ALM-ASISC"}</definedName>
    <definedName name="ㅌㅌㅌㅌㅌ" localSheetId="13" hidden="1">{#N/A,#N/A,FALSE,"ALM-ASISC"}</definedName>
    <definedName name="ㅌㅌㅌㅌㅌ" localSheetId="17" hidden="1">{#N/A,#N/A,FALSE,"ALM-ASISC"}</definedName>
    <definedName name="ㅌㅌㅌㅌㅌ" localSheetId="16" hidden="1">{#N/A,#N/A,FALSE,"ALM-ASISC"}</definedName>
    <definedName name="ㅌㅌㅌㅌㅌ" hidden="1">{#N/A,#N/A,FALSE,"ALM-ASISC"}</definedName>
    <definedName name="ㅌㅌㅌㅌㅌㅌ" localSheetId="15" hidden="1">{#N/A,#N/A,FALSE,"ALM-ASISC"}</definedName>
    <definedName name="ㅌㅌㅌㅌㅌㅌ" localSheetId="18" hidden="1">{#N/A,#N/A,FALSE,"ALM-ASISC"}</definedName>
    <definedName name="ㅌㅌㅌㅌㅌㅌ" localSheetId="19" hidden="1">{#N/A,#N/A,FALSE,"ALM-ASISC"}</definedName>
    <definedName name="ㅌㅌㅌㅌㅌㅌ" localSheetId="20" hidden="1">{#N/A,#N/A,FALSE,"ALM-ASISC"}</definedName>
    <definedName name="ㅌㅌㅌㅌㅌㅌ" localSheetId="21" hidden="1">{#N/A,#N/A,FALSE,"ALM-ASISC"}</definedName>
    <definedName name="ㅌㅌㅌㅌㅌㅌ" localSheetId="22" hidden="1">{#N/A,#N/A,FALSE,"ALM-ASISC"}</definedName>
    <definedName name="ㅌㅌㅌㅌㅌㅌ" localSheetId="23" hidden="1">{#N/A,#N/A,FALSE,"ALM-ASISC"}</definedName>
    <definedName name="ㅌㅌㅌㅌㅌㅌ" localSheetId="24" hidden="1">{#N/A,#N/A,FALSE,"ALM-ASISC"}</definedName>
    <definedName name="ㅌㅌㅌㅌㅌㅌ" localSheetId="13" hidden="1">{#N/A,#N/A,FALSE,"ALM-ASISC"}</definedName>
    <definedName name="ㅌㅌㅌㅌㅌㅌ" localSheetId="17" hidden="1">{#N/A,#N/A,FALSE,"ALM-ASISC"}</definedName>
    <definedName name="ㅌㅌㅌㅌㅌㅌ" localSheetId="16" hidden="1">{#N/A,#N/A,FALSE,"ALM-ASISC"}</definedName>
    <definedName name="ㅌㅌㅌㅌㅌㅌ" hidden="1">{#N/A,#N/A,FALSE,"ALM-ASISC"}</definedName>
    <definedName name="타" localSheetId="15" hidden="1">{#N/A,#N/A,FALSE,"ALM-ASISC"}</definedName>
    <definedName name="타" localSheetId="18" hidden="1">{#N/A,#N/A,FALSE,"ALM-ASISC"}</definedName>
    <definedName name="타" localSheetId="19" hidden="1">{#N/A,#N/A,FALSE,"ALM-ASISC"}</definedName>
    <definedName name="타" localSheetId="20" hidden="1">{#N/A,#N/A,FALSE,"ALM-ASISC"}</definedName>
    <definedName name="타" localSheetId="21" hidden="1">{#N/A,#N/A,FALSE,"ALM-ASISC"}</definedName>
    <definedName name="타" localSheetId="22" hidden="1">{#N/A,#N/A,FALSE,"ALM-ASISC"}</definedName>
    <definedName name="타" localSheetId="23" hidden="1">{#N/A,#N/A,FALSE,"ALM-ASISC"}</definedName>
    <definedName name="타" localSheetId="24" hidden="1">{#N/A,#N/A,FALSE,"ALM-ASISC"}</definedName>
    <definedName name="타" localSheetId="13" hidden="1">{#N/A,#N/A,FALSE,"ALM-ASISC"}</definedName>
    <definedName name="타" localSheetId="17" hidden="1">{#N/A,#N/A,FALSE,"ALM-ASISC"}</definedName>
    <definedName name="타" localSheetId="16" hidden="1">{#N/A,#N/A,FALSE,"ALM-ASISC"}</definedName>
    <definedName name="타" hidden="1">{#N/A,#N/A,FALSE,"ALM-ASISC"}</definedName>
    <definedName name="타겟팅" localSheetId="13">#REF!</definedName>
    <definedName name="타겟팅">#REF!</definedName>
    <definedName name="타공100" localSheetId="13">#REF!</definedName>
    <definedName name="타공100">#REF!</definedName>
    <definedName name="타공150" localSheetId="13">#REF!</definedName>
    <definedName name="타공150">#REF!</definedName>
    <definedName name="타공200">#REF!</definedName>
    <definedName name="타공250">#REF!</definedName>
    <definedName name="타일공">#REF!</definedName>
    <definedName name="타임보드">#REF!</definedName>
    <definedName name="타ㅐㅁㄴ" localSheetId="13">'[30]#REF'!#REF!</definedName>
    <definedName name="타ㅐㅁㄴ">'[37]#REF'!#REF!</definedName>
    <definedName name="태영지급" localSheetId="15" hidden="1">{#N/A,#N/A,FALSE,"부대1"}</definedName>
    <definedName name="태영지급" localSheetId="11" hidden="1">{#N/A,#N/A,FALSE,"부대1"}</definedName>
    <definedName name="태영지급" localSheetId="14" hidden="1">{#N/A,#N/A,FALSE,"부대1"}</definedName>
    <definedName name="태영지급" localSheetId="18" hidden="1">{#N/A,#N/A,FALSE,"부대1"}</definedName>
    <definedName name="태영지급" localSheetId="19" hidden="1">{#N/A,#N/A,FALSE,"부대1"}</definedName>
    <definedName name="태영지급" localSheetId="20" hidden="1">{#N/A,#N/A,FALSE,"부대1"}</definedName>
    <definedName name="태영지급" localSheetId="21" hidden="1">{#N/A,#N/A,FALSE,"부대1"}</definedName>
    <definedName name="태영지급" localSheetId="22" hidden="1">{#N/A,#N/A,FALSE,"부대1"}</definedName>
    <definedName name="태영지급" localSheetId="23" hidden="1">{#N/A,#N/A,FALSE,"부대1"}</definedName>
    <definedName name="태영지급" localSheetId="24" hidden="1">{#N/A,#N/A,FALSE,"부대1"}</definedName>
    <definedName name="태영지급" localSheetId="13" hidden="1">{#N/A,#N/A,FALSE,"부대1"}</definedName>
    <definedName name="태영지급" localSheetId="17" hidden="1">{#N/A,#N/A,FALSE,"부대1"}</definedName>
    <definedName name="태영지급" localSheetId="16" hidden="1">{#N/A,#N/A,FALSE,"부대1"}</definedName>
    <definedName name="태영지급" hidden="1">{#N/A,#N/A,FALSE,"부대1"}</definedName>
    <definedName name="터파기깊이" localSheetId="13">#REF!</definedName>
    <definedName name="터파기깊이">#REF!</definedName>
    <definedName name="터파기반경" localSheetId="13">#REF!</definedName>
    <definedName name="터파기반경">#REF!</definedName>
    <definedName name="터파기체적" localSheetId="13">#REF!</definedName>
    <definedName name="터파기체적">#REF!</definedName>
    <definedName name="털털털털털털">#REF!</definedName>
    <definedName name="텍스트_배경컬러">#REF!</definedName>
    <definedName name="텍스트_본문컬러">#REF!</definedName>
    <definedName name="텍스트_제목컬러">#REF!</definedName>
    <definedName name="템플리트모듈1" localSheetId="13">BlankMacro1</definedName>
    <definedName name="템플리트모듈1">BlankMacro1</definedName>
    <definedName name="템플리트모듈2" localSheetId="13">BlankMacro1</definedName>
    <definedName name="템플리트모듈2">BlankMacro1</definedName>
    <definedName name="템플리트모듈3" localSheetId="13">BlankMacro1</definedName>
    <definedName name="템플리트모듈3">BlankMacro1</definedName>
    <definedName name="템플리트모듈4" localSheetId="13">BlankMacro1</definedName>
    <definedName name="템플리트모듈4">BlankMacro1</definedName>
    <definedName name="템플리트모듈5" localSheetId="13">BlankMacro1</definedName>
    <definedName name="템플리트모듈5">BlankMacro1</definedName>
    <definedName name="템플리트모듈6" localSheetId="13">BlankMacro1</definedName>
    <definedName name="템플리트모듈6">BlankMacro1</definedName>
    <definedName name="토" localSheetId="15" hidden="1">#REF!</definedName>
    <definedName name="토" localSheetId="11" hidden="1">#REF!</definedName>
    <definedName name="토" localSheetId="14" hidden="1">#REF!</definedName>
    <definedName name="토" localSheetId="18" hidden="1">#REF!</definedName>
    <definedName name="토" localSheetId="19" hidden="1">#REF!</definedName>
    <definedName name="토" localSheetId="20" hidden="1">#REF!</definedName>
    <definedName name="토" localSheetId="21" hidden="1">#REF!</definedName>
    <definedName name="토" localSheetId="22" hidden="1">#REF!</definedName>
    <definedName name="토" localSheetId="23" hidden="1">#REF!</definedName>
    <definedName name="토" localSheetId="24" hidden="1">#REF!</definedName>
    <definedName name="토" localSheetId="13" hidden="1">#REF!</definedName>
    <definedName name="토" localSheetId="17" hidden="1">#REF!</definedName>
    <definedName name="토" localSheetId="16" hidden="1">#REF!</definedName>
    <definedName name="토" hidden="1">#REF!</definedName>
    <definedName name="토공" localSheetId="15" hidden="1">{#N/A,#N/A,FALSE,"포장2"}</definedName>
    <definedName name="토공" localSheetId="11" hidden="1">{#N/A,#N/A,FALSE,"포장2"}</definedName>
    <definedName name="토공" localSheetId="14" hidden="1">{#N/A,#N/A,FALSE,"포장2"}</definedName>
    <definedName name="토공" localSheetId="18" hidden="1">{#N/A,#N/A,FALSE,"포장2"}</definedName>
    <definedName name="토공" localSheetId="19" hidden="1">{#N/A,#N/A,FALSE,"포장2"}</definedName>
    <definedName name="토공" localSheetId="20" hidden="1">{#N/A,#N/A,FALSE,"포장2"}</definedName>
    <definedName name="토공" localSheetId="21" hidden="1">{#N/A,#N/A,FALSE,"포장2"}</definedName>
    <definedName name="토공" localSheetId="22" hidden="1">{#N/A,#N/A,FALSE,"포장2"}</definedName>
    <definedName name="토공" localSheetId="23" hidden="1">{#N/A,#N/A,FALSE,"포장2"}</definedName>
    <definedName name="토공" localSheetId="24" hidden="1">{#N/A,#N/A,FALSE,"포장2"}</definedName>
    <definedName name="토공" localSheetId="13" hidden="1">{#N/A,#N/A,FALSE,"포장2"}</definedName>
    <definedName name="토공" localSheetId="17" hidden="1">{#N/A,#N/A,FALSE,"포장2"}</definedName>
    <definedName name="토공" localSheetId="16" hidden="1">{#N/A,#N/A,FALSE,"포장2"}</definedName>
    <definedName name="토공" hidden="1">{#N/A,#N/A,FALSE,"포장2"}</definedName>
    <definedName name="토공11" localSheetId="15" hidden="1">{#N/A,#N/A,FALSE,"포장2"}</definedName>
    <definedName name="토공11" localSheetId="11" hidden="1">{#N/A,#N/A,FALSE,"포장2"}</definedName>
    <definedName name="토공11" localSheetId="14" hidden="1">{#N/A,#N/A,FALSE,"포장2"}</definedName>
    <definedName name="토공11" localSheetId="18" hidden="1">{#N/A,#N/A,FALSE,"포장2"}</definedName>
    <definedName name="토공11" localSheetId="19" hidden="1">{#N/A,#N/A,FALSE,"포장2"}</definedName>
    <definedName name="토공11" localSheetId="20" hidden="1">{#N/A,#N/A,FALSE,"포장2"}</definedName>
    <definedName name="토공11" localSheetId="21" hidden="1">{#N/A,#N/A,FALSE,"포장2"}</definedName>
    <definedName name="토공11" localSheetId="22" hidden="1">{#N/A,#N/A,FALSE,"포장2"}</definedName>
    <definedName name="토공11" localSheetId="23" hidden="1">{#N/A,#N/A,FALSE,"포장2"}</definedName>
    <definedName name="토공11" localSheetId="24" hidden="1">{#N/A,#N/A,FALSE,"포장2"}</definedName>
    <definedName name="토공11" localSheetId="13" hidden="1">{#N/A,#N/A,FALSE,"포장2"}</definedName>
    <definedName name="토공11" localSheetId="17" hidden="1">{#N/A,#N/A,FALSE,"포장2"}</definedName>
    <definedName name="토공11" localSheetId="16" hidden="1">{#N/A,#N/A,FALSE,"포장2"}</definedName>
    <definedName name="토공11" hidden="1">{#N/A,#N/A,FALSE,"포장2"}</definedName>
    <definedName name="토공2" localSheetId="15" hidden="1">{#N/A,#N/A,FALSE,"2~8번"}</definedName>
    <definedName name="토공2" localSheetId="18" hidden="1">{#N/A,#N/A,FALSE,"2~8번"}</definedName>
    <definedName name="토공2" localSheetId="19" hidden="1">{#N/A,#N/A,FALSE,"2~8번"}</definedName>
    <definedName name="토공2" localSheetId="20" hidden="1">{#N/A,#N/A,FALSE,"2~8번"}</definedName>
    <definedName name="토공2" localSheetId="21" hidden="1">{#N/A,#N/A,FALSE,"2~8번"}</definedName>
    <definedName name="토공2" localSheetId="22" hidden="1">{#N/A,#N/A,FALSE,"2~8번"}</definedName>
    <definedName name="토공2" localSheetId="23" hidden="1">{#N/A,#N/A,FALSE,"2~8번"}</definedName>
    <definedName name="토공2" localSheetId="24" hidden="1">{#N/A,#N/A,FALSE,"2~8번"}</definedName>
    <definedName name="토공2" localSheetId="13" hidden="1">{#N/A,#N/A,FALSE,"2~8번"}</definedName>
    <definedName name="토공2" localSheetId="17" hidden="1">{#N/A,#N/A,FALSE,"2~8번"}</definedName>
    <definedName name="토공2" localSheetId="16" hidden="1">{#N/A,#N/A,FALSE,"2~8번"}</definedName>
    <definedName name="토공2" hidden="1">{#N/A,#N/A,FALSE,"2~8번"}</definedName>
    <definedName name="토공전체" localSheetId="15" hidden="1">{#N/A,#N/A,FALSE,"운반시간"}</definedName>
    <definedName name="토공전체" localSheetId="18" hidden="1">{#N/A,#N/A,FALSE,"운반시간"}</definedName>
    <definedName name="토공전체" localSheetId="19" hidden="1">{#N/A,#N/A,FALSE,"운반시간"}</definedName>
    <definedName name="토공전체" localSheetId="20" hidden="1">{#N/A,#N/A,FALSE,"운반시간"}</definedName>
    <definedName name="토공전체" localSheetId="21" hidden="1">{#N/A,#N/A,FALSE,"운반시간"}</definedName>
    <definedName name="토공전체" localSheetId="22" hidden="1">{#N/A,#N/A,FALSE,"운반시간"}</definedName>
    <definedName name="토공전체" localSheetId="23" hidden="1">{#N/A,#N/A,FALSE,"운반시간"}</definedName>
    <definedName name="토공전체" localSheetId="24" hidden="1">{#N/A,#N/A,FALSE,"운반시간"}</definedName>
    <definedName name="토공전체" localSheetId="13" hidden="1">{#N/A,#N/A,FALSE,"운반시간"}</definedName>
    <definedName name="토공전체" localSheetId="17" hidden="1">{#N/A,#N/A,FALSE,"운반시간"}</definedName>
    <definedName name="토공전체" localSheetId="16" hidden="1">{#N/A,#N/A,FALSE,"운반시간"}</definedName>
    <definedName name="토공전체" hidden="1">{#N/A,#N/A,FALSE,"운반시간"}</definedName>
    <definedName name="토목" localSheetId="13">#REF!</definedName>
    <definedName name="토목">#REF!</definedName>
    <definedName name="토목공사" localSheetId="15" hidden="1">{#N/A,#N/A,FALSE,"이태원철근"}</definedName>
    <definedName name="토목공사" localSheetId="18" hidden="1">{#N/A,#N/A,FALSE,"이태원철근"}</definedName>
    <definedName name="토목공사" localSheetId="19" hidden="1">{#N/A,#N/A,FALSE,"이태원철근"}</definedName>
    <definedName name="토목공사" localSheetId="20" hidden="1">{#N/A,#N/A,FALSE,"이태원철근"}</definedName>
    <definedName name="토목공사" localSheetId="21" hidden="1">{#N/A,#N/A,FALSE,"이태원철근"}</definedName>
    <definedName name="토목공사" localSheetId="22" hidden="1">{#N/A,#N/A,FALSE,"이태원철근"}</definedName>
    <definedName name="토목공사" localSheetId="23" hidden="1">{#N/A,#N/A,FALSE,"이태원철근"}</definedName>
    <definedName name="토목공사" localSheetId="24" hidden="1">{#N/A,#N/A,FALSE,"이태원철근"}</definedName>
    <definedName name="토목공사" localSheetId="13" hidden="1">{#N/A,#N/A,FALSE,"이태원철근"}</definedName>
    <definedName name="토목공사" localSheetId="17" hidden="1">{#N/A,#N/A,FALSE,"이태원철근"}</definedName>
    <definedName name="토목공사" localSheetId="16" hidden="1">{#N/A,#N/A,FALSE,"이태원철근"}</definedName>
    <definedName name="토목공사" hidden="1">{#N/A,#N/A,FALSE,"이태원철근"}</definedName>
    <definedName name="토목공사강릉" localSheetId="15" hidden="1">#REF!</definedName>
    <definedName name="토목공사강릉" localSheetId="18" hidden="1">#REF!</definedName>
    <definedName name="토목공사강릉" localSheetId="19" hidden="1">#REF!</definedName>
    <definedName name="토목공사강릉" localSheetId="20" hidden="1">#REF!</definedName>
    <definedName name="토목공사강릉" localSheetId="21" hidden="1">#REF!</definedName>
    <definedName name="토목공사강릉" localSheetId="22" hidden="1">#REF!</definedName>
    <definedName name="토목공사강릉" localSheetId="23" hidden="1">#REF!</definedName>
    <definedName name="토목공사강릉" localSheetId="24" hidden="1">#REF!</definedName>
    <definedName name="토목공사강릉" localSheetId="13" hidden="1">#REF!</definedName>
    <definedName name="토목공사강릉" localSheetId="17" hidden="1">#REF!</definedName>
    <definedName name="토목공사강릉" hidden="1">#REF!</definedName>
    <definedName name="토목내역">#REF!</definedName>
    <definedName name="토목설계" localSheetId="15" hidden="1">{#N/A,#N/A,FALSE,"골재소요량";#N/A,#N/A,FALSE,"골재소요량"}</definedName>
    <definedName name="토목설계" localSheetId="11" hidden="1">{#N/A,#N/A,FALSE,"골재소요량";#N/A,#N/A,FALSE,"골재소요량"}</definedName>
    <definedName name="토목설계" localSheetId="14" hidden="1">{#N/A,#N/A,FALSE,"골재소요량";#N/A,#N/A,FALSE,"골재소요량"}</definedName>
    <definedName name="토목설계" localSheetId="18" hidden="1">{#N/A,#N/A,FALSE,"골재소요량";#N/A,#N/A,FALSE,"골재소요량"}</definedName>
    <definedName name="토목설계" localSheetId="19" hidden="1">{#N/A,#N/A,FALSE,"골재소요량";#N/A,#N/A,FALSE,"골재소요량"}</definedName>
    <definedName name="토목설계" localSheetId="20" hidden="1">{#N/A,#N/A,FALSE,"골재소요량";#N/A,#N/A,FALSE,"골재소요량"}</definedName>
    <definedName name="토목설계" localSheetId="21" hidden="1">{#N/A,#N/A,FALSE,"골재소요량";#N/A,#N/A,FALSE,"골재소요량"}</definedName>
    <definedName name="토목설계" localSheetId="22" hidden="1">{#N/A,#N/A,FALSE,"골재소요량";#N/A,#N/A,FALSE,"골재소요량"}</definedName>
    <definedName name="토목설계" localSheetId="23" hidden="1">{#N/A,#N/A,FALSE,"골재소요량";#N/A,#N/A,FALSE,"골재소요량"}</definedName>
    <definedName name="토목설계" localSheetId="24" hidden="1">{#N/A,#N/A,FALSE,"골재소요량";#N/A,#N/A,FALSE,"골재소요량"}</definedName>
    <definedName name="토목설계" localSheetId="13" hidden="1">{#N/A,#N/A,FALSE,"골재소요량";#N/A,#N/A,FALSE,"골재소요량"}</definedName>
    <definedName name="토목설계" localSheetId="17" hidden="1">{#N/A,#N/A,FALSE,"골재소요량";#N/A,#N/A,FALSE,"골재소요량"}</definedName>
    <definedName name="토목설계" localSheetId="16" hidden="1">{#N/A,#N/A,FALSE,"골재소요량";#N/A,#N/A,FALSE,"골재소요량"}</definedName>
    <definedName name="토목설계" hidden="1">{#N/A,#N/A,FALSE,"골재소요량";#N/A,#N/A,FALSE,"골재소요량"}</definedName>
    <definedName name="토목실견적" localSheetId="15" hidden="1">{#N/A,#N/A,FALSE,"이태원철근"}</definedName>
    <definedName name="토목실견적" localSheetId="18" hidden="1">{#N/A,#N/A,FALSE,"이태원철근"}</definedName>
    <definedName name="토목실견적" localSheetId="19" hidden="1">{#N/A,#N/A,FALSE,"이태원철근"}</definedName>
    <definedName name="토목실견적" localSheetId="20" hidden="1">{#N/A,#N/A,FALSE,"이태원철근"}</definedName>
    <definedName name="토목실견적" localSheetId="21" hidden="1">{#N/A,#N/A,FALSE,"이태원철근"}</definedName>
    <definedName name="토목실견적" localSheetId="22" hidden="1">{#N/A,#N/A,FALSE,"이태원철근"}</definedName>
    <definedName name="토목실견적" localSheetId="23" hidden="1">{#N/A,#N/A,FALSE,"이태원철근"}</definedName>
    <definedName name="토목실견적" localSheetId="24" hidden="1">{#N/A,#N/A,FALSE,"이태원철근"}</definedName>
    <definedName name="토목실견적" localSheetId="13" hidden="1">{#N/A,#N/A,FALSE,"이태원철근"}</definedName>
    <definedName name="토목실견적" localSheetId="17" hidden="1">{#N/A,#N/A,FALSE,"이태원철근"}</definedName>
    <definedName name="토목실견적" localSheetId="16" hidden="1">{#N/A,#N/A,FALSE,"이태원철근"}</definedName>
    <definedName name="토목실견적" hidden="1">{#N/A,#N/A,FALSE,"이태원철근"}</definedName>
    <definedName name="토목집계" localSheetId="13">#REF!</definedName>
    <definedName name="토목집계">#REF!</definedName>
    <definedName name="토적1" localSheetId="13">[262]기본일위!$A:$IV</definedName>
    <definedName name="토적1">[263]기본일위!$1:$1048576</definedName>
    <definedName name="토적표1" localSheetId="13">[179]기본일위!$A:$IV</definedName>
    <definedName name="토적표1">[264]기본일위!$1:$1048576</definedName>
    <definedName name="톤콘" localSheetId="13">#REF!</definedName>
    <definedName name="톤콘">#REF!</definedName>
    <definedName name="통내" localSheetId="13">#REF!</definedName>
    <definedName name="통내">#REF!</definedName>
    <definedName name="통설" localSheetId="13">#REF!</definedName>
    <definedName name="통설">#REF!</definedName>
    <definedName name="통신" localSheetId="15" hidden="1">{#N/A,#N/A,FALSE,"ALM-ASISC"}</definedName>
    <definedName name="통신" localSheetId="18" hidden="1">{#N/A,#N/A,FALSE,"ALM-ASISC"}</definedName>
    <definedName name="통신" localSheetId="19" hidden="1">{#N/A,#N/A,FALSE,"ALM-ASISC"}</definedName>
    <definedName name="통신" localSheetId="20" hidden="1">{#N/A,#N/A,FALSE,"ALM-ASISC"}</definedName>
    <definedName name="통신" localSheetId="21" hidden="1">{#N/A,#N/A,FALSE,"ALM-ASISC"}</definedName>
    <definedName name="통신" localSheetId="22" hidden="1">{#N/A,#N/A,FALSE,"ALM-ASISC"}</definedName>
    <definedName name="통신" localSheetId="23" hidden="1">{#N/A,#N/A,FALSE,"ALM-ASISC"}</definedName>
    <definedName name="통신" localSheetId="24" hidden="1">{#N/A,#N/A,FALSE,"ALM-ASISC"}</definedName>
    <definedName name="통신" localSheetId="13" hidden="1">{#N/A,#N/A,FALSE,"ALM-ASISC"}</definedName>
    <definedName name="통신" localSheetId="17" hidden="1">{#N/A,#N/A,FALSE,"ALM-ASISC"}</definedName>
    <definedName name="통신" localSheetId="16" hidden="1">{#N/A,#N/A,FALSE,"ALM-ASISC"}</definedName>
    <definedName name="통신" hidden="1">{#N/A,#N/A,FALSE,"ALM-ASISC"}</definedName>
    <definedName name="통신공사" localSheetId="15" hidden="1">{#N/A,#N/A,FALSE,"3가";#N/A,#N/A,FALSE,"3나";#N/A,#N/A,FALSE,"3다"}</definedName>
    <definedName name="통신공사" localSheetId="18" hidden="1">{#N/A,#N/A,FALSE,"3가";#N/A,#N/A,FALSE,"3나";#N/A,#N/A,FALSE,"3다"}</definedName>
    <definedName name="통신공사" localSheetId="19" hidden="1">{#N/A,#N/A,FALSE,"3가";#N/A,#N/A,FALSE,"3나";#N/A,#N/A,FALSE,"3다"}</definedName>
    <definedName name="통신공사" localSheetId="20" hidden="1">{#N/A,#N/A,FALSE,"3가";#N/A,#N/A,FALSE,"3나";#N/A,#N/A,FALSE,"3다"}</definedName>
    <definedName name="통신공사" localSheetId="21" hidden="1">{#N/A,#N/A,FALSE,"3가";#N/A,#N/A,FALSE,"3나";#N/A,#N/A,FALSE,"3다"}</definedName>
    <definedName name="통신공사" localSheetId="22" hidden="1">{#N/A,#N/A,FALSE,"3가";#N/A,#N/A,FALSE,"3나";#N/A,#N/A,FALSE,"3다"}</definedName>
    <definedName name="통신공사" localSheetId="23" hidden="1">{#N/A,#N/A,FALSE,"3가";#N/A,#N/A,FALSE,"3나";#N/A,#N/A,FALSE,"3다"}</definedName>
    <definedName name="통신공사" localSheetId="24" hidden="1">{#N/A,#N/A,FALSE,"3가";#N/A,#N/A,FALSE,"3나";#N/A,#N/A,FALSE,"3다"}</definedName>
    <definedName name="통신공사" localSheetId="13" hidden="1">{#N/A,#N/A,FALSE,"3가";#N/A,#N/A,FALSE,"3나";#N/A,#N/A,FALSE,"3다"}</definedName>
    <definedName name="통신공사" localSheetId="17" hidden="1">{#N/A,#N/A,FALSE,"3가";#N/A,#N/A,FALSE,"3나";#N/A,#N/A,FALSE,"3다"}</definedName>
    <definedName name="통신공사" localSheetId="16" hidden="1">{#N/A,#N/A,FALSE,"3가";#N/A,#N/A,FALSE,"3나";#N/A,#N/A,FALSE,"3다"}</definedName>
    <definedName name="통신공사" hidden="1">{#N/A,#N/A,FALSE,"3가";#N/A,#N/A,FALSE,"3나";#N/A,#N/A,FALSE,"3다"}</definedName>
    <definedName name="통케" localSheetId="13">#REF!</definedName>
    <definedName name="통케">#REF!</definedName>
    <definedName name="통합">#N/A</definedName>
    <definedName name="퇴직" localSheetId="13">#REF!</definedName>
    <definedName name="퇴직">#REF!</definedName>
    <definedName name="퇴충대상급상" localSheetId="13">#REF!</definedName>
    <definedName name="퇴충대상급상">#REF!</definedName>
    <definedName name="투3" localSheetId="15" hidden="1">{#N/A,#N/A,FALSE,"배수2"}</definedName>
    <definedName name="투3" localSheetId="11" hidden="1">{#N/A,#N/A,FALSE,"배수2"}</definedName>
    <definedName name="투3" localSheetId="14" hidden="1">{#N/A,#N/A,FALSE,"배수2"}</definedName>
    <definedName name="투3" localSheetId="18" hidden="1">{#N/A,#N/A,FALSE,"배수2"}</definedName>
    <definedName name="투3" localSheetId="19" hidden="1">{#N/A,#N/A,FALSE,"배수2"}</definedName>
    <definedName name="투3" localSheetId="20" hidden="1">{#N/A,#N/A,FALSE,"배수2"}</definedName>
    <definedName name="투3" localSheetId="21" hidden="1">{#N/A,#N/A,FALSE,"배수2"}</definedName>
    <definedName name="투3" localSheetId="22" hidden="1">{#N/A,#N/A,FALSE,"배수2"}</definedName>
    <definedName name="투3" localSheetId="23" hidden="1">{#N/A,#N/A,FALSE,"배수2"}</definedName>
    <definedName name="투3" localSheetId="24" hidden="1">{#N/A,#N/A,FALSE,"배수2"}</definedName>
    <definedName name="투3" localSheetId="13" hidden="1">{#N/A,#N/A,FALSE,"배수2"}</definedName>
    <definedName name="투3" localSheetId="17" hidden="1">{#N/A,#N/A,FALSE,"배수2"}</definedName>
    <definedName name="투3" localSheetId="16" hidden="1">{#N/A,#N/A,FALSE,"배수2"}</definedName>
    <definedName name="투3" hidden="1">{#N/A,#N/A,FALSE,"배수2"}</definedName>
    <definedName name="투자" localSheetId="15" hidden="1">{#N/A,#N/A,FALSE,"97년 투자계획 세부내역 "}</definedName>
    <definedName name="투자" localSheetId="18" hidden="1">{#N/A,#N/A,FALSE,"97년 투자계획 세부내역 "}</definedName>
    <definedName name="투자" localSheetId="19" hidden="1">{#N/A,#N/A,FALSE,"97년 투자계획 세부내역 "}</definedName>
    <definedName name="투자" localSheetId="20" hidden="1">{#N/A,#N/A,FALSE,"97년 투자계획 세부내역 "}</definedName>
    <definedName name="투자" localSheetId="21" hidden="1">{#N/A,#N/A,FALSE,"97년 투자계획 세부내역 "}</definedName>
    <definedName name="투자" localSheetId="22" hidden="1">{#N/A,#N/A,FALSE,"97년 투자계획 세부내역 "}</definedName>
    <definedName name="투자" localSheetId="23" hidden="1">{#N/A,#N/A,FALSE,"97년 투자계획 세부내역 "}</definedName>
    <definedName name="투자" localSheetId="24" hidden="1">{#N/A,#N/A,FALSE,"97년 투자계획 세부내역 "}</definedName>
    <definedName name="투자" localSheetId="13" hidden="1">{#N/A,#N/A,FALSE,"97년 투자계획 세부내역 "}</definedName>
    <definedName name="투자" localSheetId="17" hidden="1">{#N/A,#N/A,FALSE,"97년 투자계획 세부내역 "}</definedName>
    <definedName name="투자" localSheetId="16" hidden="1">{#N/A,#N/A,FALSE,"97년 투자계획 세부내역 "}</definedName>
    <definedName name="투자" hidden="1">{#N/A,#N/A,FALSE,"97년 투자계획 세부내역 "}</definedName>
    <definedName name="투자비000" localSheetId="15" hidden="1">{#N/A,#N/A,FALSE,"단축1";#N/A,#N/A,FALSE,"단축2";#N/A,#N/A,FALSE,"단축3";#N/A,#N/A,FALSE,"장축";#N/A,#N/A,FALSE,"4WD"}</definedName>
    <definedName name="투자비000" localSheetId="18" hidden="1">{#N/A,#N/A,FALSE,"단축1";#N/A,#N/A,FALSE,"단축2";#N/A,#N/A,FALSE,"단축3";#N/A,#N/A,FALSE,"장축";#N/A,#N/A,FALSE,"4WD"}</definedName>
    <definedName name="투자비000" localSheetId="19" hidden="1">{#N/A,#N/A,FALSE,"단축1";#N/A,#N/A,FALSE,"단축2";#N/A,#N/A,FALSE,"단축3";#N/A,#N/A,FALSE,"장축";#N/A,#N/A,FALSE,"4WD"}</definedName>
    <definedName name="투자비000" localSheetId="20" hidden="1">{#N/A,#N/A,FALSE,"단축1";#N/A,#N/A,FALSE,"단축2";#N/A,#N/A,FALSE,"단축3";#N/A,#N/A,FALSE,"장축";#N/A,#N/A,FALSE,"4WD"}</definedName>
    <definedName name="투자비000" localSheetId="21" hidden="1">{#N/A,#N/A,FALSE,"단축1";#N/A,#N/A,FALSE,"단축2";#N/A,#N/A,FALSE,"단축3";#N/A,#N/A,FALSE,"장축";#N/A,#N/A,FALSE,"4WD"}</definedName>
    <definedName name="투자비000" localSheetId="22" hidden="1">{#N/A,#N/A,FALSE,"단축1";#N/A,#N/A,FALSE,"단축2";#N/A,#N/A,FALSE,"단축3";#N/A,#N/A,FALSE,"장축";#N/A,#N/A,FALSE,"4WD"}</definedName>
    <definedName name="투자비000" localSheetId="23" hidden="1">{#N/A,#N/A,FALSE,"단축1";#N/A,#N/A,FALSE,"단축2";#N/A,#N/A,FALSE,"단축3";#N/A,#N/A,FALSE,"장축";#N/A,#N/A,FALSE,"4WD"}</definedName>
    <definedName name="투자비000" localSheetId="24" hidden="1">{#N/A,#N/A,FALSE,"단축1";#N/A,#N/A,FALSE,"단축2";#N/A,#N/A,FALSE,"단축3";#N/A,#N/A,FALSE,"장축";#N/A,#N/A,FALSE,"4WD"}</definedName>
    <definedName name="투자비000" localSheetId="13" hidden="1">{#N/A,#N/A,FALSE,"단축1";#N/A,#N/A,FALSE,"단축2";#N/A,#N/A,FALSE,"단축3";#N/A,#N/A,FALSE,"장축";#N/A,#N/A,FALSE,"4WD"}</definedName>
    <definedName name="투자비000" localSheetId="17" hidden="1">{#N/A,#N/A,FALSE,"단축1";#N/A,#N/A,FALSE,"단축2";#N/A,#N/A,FALSE,"단축3";#N/A,#N/A,FALSE,"장축";#N/A,#N/A,FALSE,"4WD"}</definedName>
    <definedName name="투자비000" localSheetId="16" hidden="1">{#N/A,#N/A,FALSE,"단축1";#N/A,#N/A,FALSE,"단축2";#N/A,#N/A,FALSE,"단축3";#N/A,#N/A,FALSE,"장축";#N/A,#N/A,FALSE,"4WD"}</definedName>
    <definedName name="투자비000" hidden="1">{#N/A,#N/A,FALSE,"단축1";#N/A,#N/A,FALSE,"단축2";#N/A,#N/A,FALSE,"단축3";#N/A,#N/A,FALSE,"장축";#N/A,#N/A,FALSE,"4WD"}</definedName>
    <definedName name="투자비복" localSheetId="15" hidden="1">{#N/A,#N/A,FALSE,"단축1";#N/A,#N/A,FALSE,"단축2";#N/A,#N/A,FALSE,"단축3";#N/A,#N/A,FALSE,"장축";#N/A,#N/A,FALSE,"4WD"}</definedName>
    <definedName name="투자비복" localSheetId="18" hidden="1">{#N/A,#N/A,FALSE,"단축1";#N/A,#N/A,FALSE,"단축2";#N/A,#N/A,FALSE,"단축3";#N/A,#N/A,FALSE,"장축";#N/A,#N/A,FALSE,"4WD"}</definedName>
    <definedName name="투자비복" localSheetId="19" hidden="1">{#N/A,#N/A,FALSE,"단축1";#N/A,#N/A,FALSE,"단축2";#N/A,#N/A,FALSE,"단축3";#N/A,#N/A,FALSE,"장축";#N/A,#N/A,FALSE,"4WD"}</definedName>
    <definedName name="투자비복" localSheetId="20" hidden="1">{#N/A,#N/A,FALSE,"단축1";#N/A,#N/A,FALSE,"단축2";#N/A,#N/A,FALSE,"단축3";#N/A,#N/A,FALSE,"장축";#N/A,#N/A,FALSE,"4WD"}</definedName>
    <definedName name="투자비복" localSheetId="21" hidden="1">{#N/A,#N/A,FALSE,"단축1";#N/A,#N/A,FALSE,"단축2";#N/A,#N/A,FALSE,"단축3";#N/A,#N/A,FALSE,"장축";#N/A,#N/A,FALSE,"4WD"}</definedName>
    <definedName name="투자비복" localSheetId="22" hidden="1">{#N/A,#N/A,FALSE,"단축1";#N/A,#N/A,FALSE,"단축2";#N/A,#N/A,FALSE,"단축3";#N/A,#N/A,FALSE,"장축";#N/A,#N/A,FALSE,"4WD"}</definedName>
    <definedName name="투자비복" localSheetId="23" hidden="1">{#N/A,#N/A,FALSE,"단축1";#N/A,#N/A,FALSE,"단축2";#N/A,#N/A,FALSE,"단축3";#N/A,#N/A,FALSE,"장축";#N/A,#N/A,FALSE,"4WD"}</definedName>
    <definedName name="투자비복" localSheetId="24" hidden="1">{#N/A,#N/A,FALSE,"단축1";#N/A,#N/A,FALSE,"단축2";#N/A,#N/A,FALSE,"단축3";#N/A,#N/A,FALSE,"장축";#N/A,#N/A,FALSE,"4WD"}</definedName>
    <definedName name="투자비복" localSheetId="13" hidden="1">{#N/A,#N/A,FALSE,"단축1";#N/A,#N/A,FALSE,"단축2";#N/A,#N/A,FALSE,"단축3";#N/A,#N/A,FALSE,"장축";#N/A,#N/A,FALSE,"4WD"}</definedName>
    <definedName name="투자비복" localSheetId="17" hidden="1">{#N/A,#N/A,FALSE,"단축1";#N/A,#N/A,FALSE,"단축2";#N/A,#N/A,FALSE,"단축3";#N/A,#N/A,FALSE,"장축";#N/A,#N/A,FALSE,"4WD"}</definedName>
    <definedName name="투자비복" localSheetId="16" hidden="1">{#N/A,#N/A,FALSE,"단축1";#N/A,#N/A,FALSE,"단축2";#N/A,#N/A,FALSE,"단축3";#N/A,#N/A,FALSE,"장축";#N/A,#N/A,FALSE,"4WD"}</definedName>
    <definedName name="투자비복" hidden="1">{#N/A,#N/A,FALSE,"단축1";#N/A,#N/A,FALSE,"단축2";#N/A,#N/A,FALSE,"단축3";#N/A,#N/A,FALSE,"장축";#N/A,#N/A,FALSE,"4WD"}</definedName>
    <definedName name="투자자산" localSheetId="13">#REF!</definedName>
    <definedName name="투자자산">#REF!</definedName>
    <definedName name="특급" localSheetId="13">#REF!</definedName>
    <definedName name="특급">#REF!</definedName>
    <definedName name="특기시방" localSheetId="15" hidden="1">#REF!</definedName>
    <definedName name="특기시방" localSheetId="11" hidden="1">#REF!</definedName>
    <definedName name="특기시방" localSheetId="24" hidden="1">#REF!</definedName>
    <definedName name="특기시방" hidden="1">#REF!</definedName>
    <definedName name="특별시방서1" localSheetId="15" hidden="1">{#N/A,#N/A,FALSE,"ALM-ASISC"}</definedName>
    <definedName name="특별시방서1" localSheetId="18" hidden="1">{#N/A,#N/A,FALSE,"ALM-ASISC"}</definedName>
    <definedName name="특별시방서1" localSheetId="19" hidden="1">{#N/A,#N/A,FALSE,"ALM-ASISC"}</definedName>
    <definedName name="특별시방서1" localSheetId="20" hidden="1">{#N/A,#N/A,FALSE,"ALM-ASISC"}</definedName>
    <definedName name="특별시방서1" localSheetId="21" hidden="1">{#N/A,#N/A,FALSE,"ALM-ASISC"}</definedName>
    <definedName name="특별시방서1" localSheetId="22" hidden="1">{#N/A,#N/A,FALSE,"ALM-ASISC"}</definedName>
    <definedName name="특별시방서1" localSheetId="23" hidden="1">{#N/A,#N/A,FALSE,"ALM-ASISC"}</definedName>
    <definedName name="특별시방서1" localSheetId="24" hidden="1">{#N/A,#N/A,FALSE,"ALM-ASISC"}</definedName>
    <definedName name="특별시방서1" localSheetId="13" hidden="1">{#N/A,#N/A,FALSE,"ALM-ASISC"}</definedName>
    <definedName name="특별시방서1" localSheetId="17" hidden="1">{#N/A,#N/A,FALSE,"ALM-ASISC"}</definedName>
    <definedName name="특별시방서1" localSheetId="16" hidden="1">{#N/A,#N/A,FALSE,"ALM-ASISC"}</definedName>
    <definedName name="특별시방서1" hidden="1">{#N/A,#N/A,FALSE,"ALM-ASISC"}</definedName>
    <definedName name="특별인부" localSheetId="13">#REF!</definedName>
    <definedName name="특별인부">#REF!</definedName>
    <definedName name="특수비계공" localSheetId="13">#REF!</definedName>
    <definedName name="특수비계공">#REF!</definedName>
    <definedName name="틀공" localSheetId="13">#REF!</definedName>
    <definedName name="틀공">#REF!</definedName>
    <definedName name="팀">#REF!</definedName>
    <definedName name="팀업종">INDIRECT(INDIRECT(ADDRESS(ROW(),COLUMN()-1,4,1))&amp;"업종")</definedName>
    <definedName name="ㅍ" localSheetId="15" hidden="1">{#N/A,#N/A,FALSE,"P.C.B"}</definedName>
    <definedName name="ㅍ" localSheetId="11" hidden="1">{#N/A,#N/A,FALSE,"P.C.B"}</definedName>
    <definedName name="ㅍ" localSheetId="14" hidden="1">{#N/A,#N/A,FALSE,"P.C.B"}</definedName>
    <definedName name="ㅍ" localSheetId="18" hidden="1">{#N/A,#N/A,FALSE,"P.C.B"}</definedName>
    <definedName name="ㅍ" localSheetId="19" hidden="1">{#N/A,#N/A,FALSE,"P.C.B"}</definedName>
    <definedName name="ㅍ" localSheetId="20" hidden="1">{#N/A,#N/A,FALSE,"P.C.B"}</definedName>
    <definedName name="ㅍ" localSheetId="21" hidden="1">{#N/A,#N/A,FALSE,"P.C.B"}</definedName>
    <definedName name="ㅍ" localSheetId="22" hidden="1">{#N/A,#N/A,FALSE,"P.C.B"}</definedName>
    <definedName name="ㅍ" localSheetId="23" hidden="1">{#N/A,#N/A,FALSE,"P.C.B"}</definedName>
    <definedName name="ㅍ" localSheetId="24" hidden="1">{#N/A,#N/A,FALSE,"P.C.B"}</definedName>
    <definedName name="ㅍ" localSheetId="13" hidden="1">{#N/A,#N/A,FALSE,"P.C.B"}</definedName>
    <definedName name="ㅍ" localSheetId="17" hidden="1">{#N/A,#N/A,FALSE,"P.C.B"}</definedName>
    <definedName name="ㅍ" localSheetId="16" hidden="1">{#N/A,#N/A,FALSE,"P.C.B"}</definedName>
    <definedName name="ㅍ" hidden="1">{#N/A,#N/A,FALSE,"P.C.B"}</definedName>
    <definedName name="ㅍㅊㅍ" localSheetId="13">#REF!</definedName>
    <definedName name="ㅍㅊㅍ">#REF!</definedName>
    <definedName name="ㅍ큪ㅊㅋ" localSheetId="15" hidden="1">#REF!</definedName>
    <definedName name="ㅍ큪ㅊㅋ" localSheetId="11" hidden="1">#REF!</definedName>
    <definedName name="ㅍ큪ㅊㅋ" localSheetId="14" hidden="1">#REF!</definedName>
    <definedName name="ㅍ큪ㅊㅋ" localSheetId="24" hidden="1">#REF!</definedName>
    <definedName name="ㅍ큪ㅊㅋ" localSheetId="17" hidden="1">#REF!</definedName>
    <definedName name="ㅍ큪ㅊㅋ" localSheetId="16" hidden="1">#REF!</definedName>
    <definedName name="ㅍ큪ㅊㅋ" hidden="1">#REF!</definedName>
    <definedName name="ㅍㅍ" localSheetId="15" hidden="1">{#N/A,#N/A,FALSE,"단축1";#N/A,#N/A,FALSE,"단축2";#N/A,#N/A,FALSE,"단축3";#N/A,#N/A,FALSE,"장축";#N/A,#N/A,FALSE,"4WD"}</definedName>
    <definedName name="ㅍㅍ" localSheetId="18" hidden="1">{#N/A,#N/A,FALSE,"단축1";#N/A,#N/A,FALSE,"단축2";#N/A,#N/A,FALSE,"단축3";#N/A,#N/A,FALSE,"장축";#N/A,#N/A,FALSE,"4WD"}</definedName>
    <definedName name="ㅍㅍ" localSheetId="19" hidden="1">{#N/A,#N/A,FALSE,"단축1";#N/A,#N/A,FALSE,"단축2";#N/A,#N/A,FALSE,"단축3";#N/A,#N/A,FALSE,"장축";#N/A,#N/A,FALSE,"4WD"}</definedName>
    <definedName name="ㅍㅍ" localSheetId="20" hidden="1">{#N/A,#N/A,FALSE,"단축1";#N/A,#N/A,FALSE,"단축2";#N/A,#N/A,FALSE,"단축3";#N/A,#N/A,FALSE,"장축";#N/A,#N/A,FALSE,"4WD"}</definedName>
    <definedName name="ㅍㅍ" localSheetId="21" hidden="1">{#N/A,#N/A,FALSE,"단축1";#N/A,#N/A,FALSE,"단축2";#N/A,#N/A,FALSE,"단축3";#N/A,#N/A,FALSE,"장축";#N/A,#N/A,FALSE,"4WD"}</definedName>
    <definedName name="ㅍㅍ" localSheetId="22" hidden="1">{#N/A,#N/A,FALSE,"단축1";#N/A,#N/A,FALSE,"단축2";#N/A,#N/A,FALSE,"단축3";#N/A,#N/A,FALSE,"장축";#N/A,#N/A,FALSE,"4WD"}</definedName>
    <definedName name="ㅍㅍ" localSheetId="23" hidden="1">{#N/A,#N/A,FALSE,"단축1";#N/A,#N/A,FALSE,"단축2";#N/A,#N/A,FALSE,"단축3";#N/A,#N/A,FALSE,"장축";#N/A,#N/A,FALSE,"4WD"}</definedName>
    <definedName name="ㅍㅍ" localSheetId="24" hidden="1">{#N/A,#N/A,FALSE,"단축1";#N/A,#N/A,FALSE,"단축2";#N/A,#N/A,FALSE,"단축3";#N/A,#N/A,FALSE,"장축";#N/A,#N/A,FALSE,"4WD"}</definedName>
    <definedName name="ㅍㅍ" localSheetId="13" hidden="1">{#N/A,#N/A,FALSE,"단축1";#N/A,#N/A,FALSE,"단축2";#N/A,#N/A,FALSE,"단축3";#N/A,#N/A,FALSE,"장축";#N/A,#N/A,FALSE,"4WD"}</definedName>
    <definedName name="ㅍㅍ" localSheetId="17" hidden="1">{#N/A,#N/A,FALSE,"단축1";#N/A,#N/A,FALSE,"단축2";#N/A,#N/A,FALSE,"단축3";#N/A,#N/A,FALSE,"장축";#N/A,#N/A,FALSE,"4WD"}</definedName>
    <definedName name="ㅍㅍ" localSheetId="16" hidden="1">{#N/A,#N/A,FALSE,"단축1";#N/A,#N/A,FALSE,"단축2";#N/A,#N/A,FALSE,"단축3";#N/A,#N/A,FALSE,"장축";#N/A,#N/A,FALSE,"4WD"}</definedName>
    <definedName name="ㅍㅍ" hidden="1">{#N/A,#N/A,FALSE,"단축1";#N/A,#N/A,FALSE,"단축2";#N/A,#N/A,FALSE,"단축3";#N/A,#N/A,FALSE,"장축";#N/A,#N/A,FALSE,"4WD"}</definedName>
    <definedName name="ㅍㅍㄹ"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ㅍ" localSheetId="15" hidden="1">{#N/A,#N/A,FALSE,"P.C.B"}</definedName>
    <definedName name="ㅍㅍㅍㅍ" localSheetId="11" hidden="1">{#N/A,#N/A,FALSE,"P.C.B"}</definedName>
    <definedName name="ㅍㅍㅍㅍ" localSheetId="14" hidden="1">{#N/A,#N/A,FALSE,"P.C.B"}</definedName>
    <definedName name="ㅍㅍㅍㅍ" localSheetId="18" hidden="1">{#N/A,#N/A,FALSE,"P.C.B"}</definedName>
    <definedName name="ㅍㅍㅍㅍ" localSheetId="19" hidden="1">{#N/A,#N/A,FALSE,"P.C.B"}</definedName>
    <definedName name="ㅍㅍㅍㅍ" localSheetId="20" hidden="1">{#N/A,#N/A,FALSE,"P.C.B"}</definedName>
    <definedName name="ㅍㅍㅍㅍ" localSheetId="21" hidden="1">{#N/A,#N/A,FALSE,"P.C.B"}</definedName>
    <definedName name="ㅍㅍㅍㅍ" localSheetId="22" hidden="1">{#N/A,#N/A,FALSE,"P.C.B"}</definedName>
    <definedName name="ㅍㅍㅍㅍ" localSheetId="23" hidden="1">{#N/A,#N/A,FALSE,"P.C.B"}</definedName>
    <definedName name="ㅍㅍㅍㅍ" localSheetId="24" hidden="1">{#N/A,#N/A,FALSE,"P.C.B"}</definedName>
    <definedName name="ㅍㅍㅍㅍ" localSheetId="13" hidden="1">{#N/A,#N/A,FALSE,"P.C.B"}</definedName>
    <definedName name="ㅍㅍㅍㅍ" localSheetId="17" hidden="1">{#N/A,#N/A,FALSE,"P.C.B"}</definedName>
    <definedName name="ㅍㅍㅍㅍ" localSheetId="16" hidden="1">{#N/A,#N/A,FALSE,"P.C.B"}</definedName>
    <definedName name="ㅍㅍㅍㅍ" hidden="1">{#N/A,#N/A,FALSE,"P.C.B"}</definedName>
    <definedName name="ㅍㅍㅍㅍㅍㅍㅍㅍ" localSheetId="15" hidden="1">{#N/A,#N/A,FALSE,"P.C.B"}</definedName>
    <definedName name="ㅍㅍㅍㅍㅍㅍㅍㅍ" localSheetId="11" hidden="1">{#N/A,#N/A,FALSE,"P.C.B"}</definedName>
    <definedName name="ㅍㅍㅍㅍㅍㅍㅍㅍ" localSheetId="14" hidden="1">{#N/A,#N/A,FALSE,"P.C.B"}</definedName>
    <definedName name="ㅍㅍㅍㅍㅍㅍㅍㅍ" localSheetId="18" hidden="1">{#N/A,#N/A,FALSE,"P.C.B"}</definedName>
    <definedName name="ㅍㅍㅍㅍㅍㅍㅍㅍ" localSheetId="19" hidden="1">{#N/A,#N/A,FALSE,"P.C.B"}</definedName>
    <definedName name="ㅍㅍㅍㅍㅍㅍㅍㅍ" localSheetId="20" hidden="1">{#N/A,#N/A,FALSE,"P.C.B"}</definedName>
    <definedName name="ㅍㅍㅍㅍㅍㅍㅍㅍ" localSheetId="21" hidden="1">{#N/A,#N/A,FALSE,"P.C.B"}</definedName>
    <definedName name="ㅍㅍㅍㅍㅍㅍㅍㅍ" localSheetId="22" hidden="1">{#N/A,#N/A,FALSE,"P.C.B"}</definedName>
    <definedName name="ㅍㅍㅍㅍㅍㅍㅍㅍ" localSheetId="23" hidden="1">{#N/A,#N/A,FALSE,"P.C.B"}</definedName>
    <definedName name="ㅍㅍㅍㅍㅍㅍㅍㅍ" localSheetId="24" hidden="1">{#N/A,#N/A,FALSE,"P.C.B"}</definedName>
    <definedName name="ㅍㅍㅍㅍㅍㅍㅍㅍ" localSheetId="13" hidden="1">{#N/A,#N/A,FALSE,"P.C.B"}</definedName>
    <definedName name="ㅍㅍㅍㅍㅍㅍㅍㅍ" localSheetId="17" hidden="1">{#N/A,#N/A,FALSE,"P.C.B"}</definedName>
    <definedName name="ㅍㅍㅍㅍㅍㅍㅍㅍ" localSheetId="16" hidden="1">{#N/A,#N/A,FALSE,"P.C.B"}</definedName>
    <definedName name="ㅍㅍㅍㅍㅍㅍㅍㅍ" hidden="1">{#N/A,#N/A,FALSE,"P.C.B"}</definedName>
    <definedName name="파" localSheetId="15" hidden="1">{#N/A,#N/A,FALSE,"ALM-ASISC"}</definedName>
    <definedName name="파" localSheetId="18" hidden="1">{#N/A,#N/A,FALSE,"ALM-ASISC"}</definedName>
    <definedName name="파" localSheetId="19" hidden="1">{#N/A,#N/A,FALSE,"ALM-ASISC"}</definedName>
    <definedName name="파" localSheetId="20" hidden="1">{#N/A,#N/A,FALSE,"ALM-ASISC"}</definedName>
    <definedName name="파" localSheetId="21" hidden="1">{#N/A,#N/A,FALSE,"ALM-ASISC"}</definedName>
    <definedName name="파" localSheetId="22" hidden="1">{#N/A,#N/A,FALSE,"ALM-ASISC"}</definedName>
    <definedName name="파" localSheetId="23" hidden="1">{#N/A,#N/A,FALSE,"ALM-ASISC"}</definedName>
    <definedName name="파" localSheetId="24" hidden="1">{#N/A,#N/A,FALSE,"ALM-ASISC"}</definedName>
    <definedName name="파" localSheetId="13" hidden="1">{#N/A,#N/A,FALSE,"ALM-ASISC"}</definedName>
    <definedName name="파" localSheetId="17" hidden="1">{#N/A,#N/A,FALSE,"ALM-ASISC"}</definedName>
    <definedName name="파" localSheetId="16" hidden="1">{#N/A,#N/A,FALSE,"ALM-ASISC"}</definedName>
    <definedName name="파" hidden="1">{#N/A,#N/A,FALSE,"ALM-ASISC"}</definedName>
    <definedName name="파라미트" localSheetId="13">#REF!</definedName>
    <definedName name="파라미트">#REF!</definedName>
    <definedName name="파일" localSheetId="15" hidden="1">#REF!</definedName>
    <definedName name="파일" localSheetId="24" hidden="1">#REF!</definedName>
    <definedName name="파일" localSheetId="17" hidden="1">#REF!</definedName>
    <definedName name="파일" hidden="1">#REF!</definedName>
    <definedName name="파일산출3" localSheetId="15" hidden="1">#REF!</definedName>
    <definedName name="파일산출3" localSheetId="24" hidden="1">#REF!</definedName>
    <definedName name="파일산출3" hidden="1">#REF!</definedName>
    <definedName name="팍스넷">#REF!</definedName>
    <definedName name="판매가격" localSheetId="15" hidden="1">{#N/A,#N/A,FALSE,"단축1";#N/A,#N/A,FALSE,"단축2";#N/A,#N/A,FALSE,"단축3";#N/A,#N/A,FALSE,"장축";#N/A,#N/A,FALSE,"4WD"}</definedName>
    <definedName name="판매가격" localSheetId="18" hidden="1">{#N/A,#N/A,FALSE,"단축1";#N/A,#N/A,FALSE,"단축2";#N/A,#N/A,FALSE,"단축3";#N/A,#N/A,FALSE,"장축";#N/A,#N/A,FALSE,"4WD"}</definedName>
    <definedName name="판매가격" localSheetId="19" hidden="1">{#N/A,#N/A,FALSE,"단축1";#N/A,#N/A,FALSE,"단축2";#N/A,#N/A,FALSE,"단축3";#N/A,#N/A,FALSE,"장축";#N/A,#N/A,FALSE,"4WD"}</definedName>
    <definedName name="판매가격" localSheetId="20" hidden="1">{#N/A,#N/A,FALSE,"단축1";#N/A,#N/A,FALSE,"단축2";#N/A,#N/A,FALSE,"단축3";#N/A,#N/A,FALSE,"장축";#N/A,#N/A,FALSE,"4WD"}</definedName>
    <definedName name="판매가격" localSheetId="21" hidden="1">{#N/A,#N/A,FALSE,"단축1";#N/A,#N/A,FALSE,"단축2";#N/A,#N/A,FALSE,"단축3";#N/A,#N/A,FALSE,"장축";#N/A,#N/A,FALSE,"4WD"}</definedName>
    <definedName name="판매가격" localSheetId="22" hidden="1">{#N/A,#N/A,FALSE,"단축1";#N/A,#N/A,FALSE,"단축2";#N/A,#N/A,FALSE,"단축3";#N/A,#N/A,FALSE,"장축";#N/A,#N/A,FALSE,"4WD"}</definedName>
    <definedName name="판매가격" localSheetId="23" hidden="1">{#N/A,#N/A,FALSE,"단축1";#N/A,#N/A,FALSE,"단축2";#N/A,#N/A,FALSE,"단축3";#N/A,#N/A,FALSE,"장축";#N/A,#N/A,FALSE,"4WD"}</definedName>
    <definedName name="판매가격" localSheetId="24" hidden="1">{#N/A,#N/A,FALSE,"단축1";#N/A,#N/A,FALSE,"단축2";#N/A,#N/A,FALSE,"단축3";#N/A,#N/A,FALSE,"장축";#N/A,#N/A,FALSE,"4WD"}</definedName>
    <definedName name="판매가격" localSheetId="13" hidden="1">{#N/A,#N/A,FALSE,"단축1";#N/A,#N/A,FALSE,"단축2";#N/A,#N/A,FALSE,"단축3";#N/A,#N/A,FALSE,"장축";#N/A,#N/A,FALSE,"4WD"}</definedName>
    <definedName name="판매가격" localSheetId="17" hidden="1">{#N/A,#N/A,FALSE,"단축1";#N/A,#N/A,FALSE,"단축2";#N/A,#N/A,FALSE,"단축3";#N/A,#N/A,FALSE,"장축";#N/A,#N/A,FALSE,"4WD"}</definedName>
    <definedName name="판매가격" localSheetId="16" hidden="1">{#N/A,#N/A,FALSE,"단축1";#N/A,#N/A,FALSE,"단축2";#N/A,#N/A,FALSE,"단축3";#N/A,#N/A,FALSE,"장축";#N/A,#N/A,FALSE,"4WD"}</definedName>
    <definedName name="판매가격" hidden="1">{#N/A,#N/A,FALSE,"단축1";#N/A,#N/A,FALSE,"단축2";#N/A,#N/A,FALSE,"단축3";#N/A,#N/A,FALSE,"장축";#N/A,#N/A,FALSE,"4WD"}</definedName>
    <definedName name="판매계획" localSheetId="13">#REF!</definedName>
    <definedName name="판매계획">#REF!</definedName>
    <definedName name="판스티커" localSheetId="13">#REF!</definedName>
    <definedName name="판스티커">#REF!</definedName>
    <definedName name="판촉" localSheetId="13">#REF!</definedName>
    <definedName name="판촉">#REF!</definedName>
    <definedName name="팔" localSheetId="11" hidden="1">#REF!</definedName>
    <definedName name="팔" hidden="1">#REF!</definedName>
    <definedName name="팝송">#REF!</definedName>
    <definedName name="패션">#REF!</definedName>
    <definedName name="패션잡화">#REF!</definedName>
    <definedName name="패턴화면">#REF!</definedName>
    <definedName name="편성">#N/A</definedName>
    <definedName name="편성안">#N/A</definedName>
    <definedName name="편성표">#N/A</definedName>
    <definedName name="편집용" localSheetId="13">#REF!</definedName>
    <definedName name="편집용">#REF!</definedName>
    <definedName name="편집용2" localSheetId="13">#REF!</definedName>
    <definedName name="편집용2">#REF!</definedName>
    <definedName name="평균검색" localSheetId="13">#REF!</definedName>
    <definedName name="평균검색">#REF!</definedName>
    <definedName name="평균이자율" localSheetId="13" hidden="1">[265]이자율!#REF!</definedName>
    <definedName name="평균이자율" localSheetId="17" hidden="1">[266]이자율!#REF!</definedName>
    <definedName name="평균이자율" hidden="1">[266]이자율!#REF!</definedName>
    <definedName name="평일" localSheetId="13">{"월요일","화요일","수요일","목요일","금요일","토요일","일요일"}</definedName>
    <definedName name="평일">{"월요일","화요일","수요일","목요일","금요일","토요일","일요일"}</definedName>
    <definedName name="평일_질의1" localSheetId="13">#REF!</definedName>
    <definedName name="평일_질의1">#REF!</definedName>
    <definedName name="평일_질의1_MBC_" localSheetId="13">#REF!</definedName>
    <definedName name="평일_질의1_MBC_">#REF!</definedName>
    <definedName name="평일지역민방" localSheetId="13">#REF!</definedName>
    <definedName name="평일지역민방">#REF!</definedName>
    <definedName name="포럼" localSheetId="11" hidden="1">#REF!</definedName>
    <definedName name="포럼" hidden="1">#REF!</definedName>
    <definedName name="포장" localSheetId="13">[267]기본일위!$A:$IV</definedName>
    <definedName name="포장">[268]기본일위!$1:$1048576</definedName>
    <definedName name="포장공사" localSheetId="13">#REF!</definedName>
    <definedName name="포장공사">#REF!</definedName>
    <definedName name="포지1" localSheetId="15" hidden="1">{#N/A,#N/A,FALSE,"단축1";#N/A,#N/A,FALSE,"단축2";#N/A,#N/A,FALSE,"단축3";#N/A,#N/A,FALSE,"장축";#N/A,#N/A,FALSE,"4WD"}</definedName>
    <definedName name="포지1" localSheetId="18" hidden="1">{#N/A,#N/A,FALSE,"단축1";#N/A,#N/A,FALSE,"단축2";#N/A,#N/A,FALSE,"단축3";#N/A,#N/A,FALSE,"장축";#N/A,#N/A,FALSE,"4WD"}</definedName>
    <definedName name="포지1" localSheetId="19" hidden="1">{#N/A,#N/A,FALSE,"단축1";#N/A,#N/A,FALSE,"단축2";#N/A,#N/A,FALSE,"단축3";#N/A,#N/A,FALSE,"장축";#N/A,#N/A,FALSE,"4WD"}</definedName>
    <definedName name="포지1" localSheetId="20" hidden="1">{#N/A,#N/A,FALSE,"단축1";#N/A,#N/A,FALSE,"단축2";#N/A,#N/A,FALSE,"단축3";#N/A,#N/A,FALSE,"장축";#N/A,#N/A,FALSE,"4WD"}</definedName>
    <definedName name="포지1" localSheetId="21" hidden="1">{#N/A,#N/A,FALSE,"단축1";#N/A,#N/A,FALSE,"단축2";#N/A,#N/A,FALSE,"단축3";#N/A,#N/A,FALSE,"장축";#N/A,#N/A,FALSE,"4WD"}</definedName>
    <definedName name="포지1" localSheetId="22" hidden="1">{#N/A,#N/A,FALSE,"단축1";#N/A,#N/A,FALSE,"단축2";#N/A,#N/A,FALSE,"단축3";#N/A,#N/A,FALSE,"장축";#N/A,#N/A,FALSE,"4WD"}</definedName>
    <definedName name="포지1" localSheetId="23" hidden="1">{#N/A,#N/A,FALSE,"단축1";#N/A,#N/A,FALSE,"단축2";#N/A,#N/A,FALSE,"단축3";#N/A,#N/A,FALSE,"장축";#N/A,#N/A,FALSE,"4WD"}</definedName>
    <definedName name="포지1" localSheetId="24" hidden="1">{#N/A,#N/A,FALSE,"단축1";#N/A,#N/A,FALSE,"단축2";#N/A,#N/A,FALSE,"단축3";#N/A,#N/A,FALSE,"장축";#N/A,#N/A,FALSE,"4WD"}</definedName>
    <definedName name="포지1" localSheetId="13" hidden="1">{#N/A,#N/A,FALSE,"단축1";#N/A,#N/A,FALSE,"단축2";#N/A,#N/A,FALSE,"단축3";#N/A,#N/A,FALSE,"장축";#N/A,#N/A,FALSE,"4WD"}</definedName>
    <definedName name="포지1" localSheetId="17" hidden="1">{#N/A,#N/A,FALSE,"단축1";#N/A,#N/A,FALSE,"단축2";#N/A,#N/A,FALSE,"단축3";#N/A,#N/A,FALSE,"장축";#N/A,#N/A,FALSE,"4WD"}</definedName>
    <definedName name="포지1" localSheetId="16" hidden="1">{#N/A,#N/A,FALSE,"단축1";#N/A,#N/A,FALSE,"단축2";#N/A,#N/A,FALSE,"단축3";#N/A,#N/A,FALSE,"장축";#N/A,#N/A,FALSE,"4WD"}</definedName>
    <definedName name="포지1" hidden="1">{#N/A,#N/A,FALSE,"단축1";#N/A,#N/A,FALSE,"단축2";#N/A,#N/A,FALSE,"단축3";#N/A,#N/A,FALSE,"장축";#N/A,#N/A,FALSE,"4WD"}</definedName>
    <definedName name="표" localSheetId="13">#REF!</definedName>
    <definedName name="표">#REF!</definedName>
    <definedName name="표준공수" localSheetId="13">#REF!</definedName>
    <definedName name="표준공수">#REF!</definedName>
    <definedName name="표지" localSheetId="13">#REF!</definedName>
    <definedName name="표지">#REF!</definedName>
    <definedName name="표지_PTN" localSheetId="15" hidden="1">{#N/A,#N/A,TRUE,"Y생산";#N/A,#N/A,TRUE,"Y판매";#N/A,#N/A,TRUE,"Y총물량";#N/A,#N/A,TRUE,"Y능력";#N/A,#N/A,TRUE,"YKD"}</definedName>
    <definedName name="표지_PTN" localSheetId="18" hidden="1">{#N/A,#N/A,TRUE,"Y생산";#N/A,#N/A,TRUE,"Y판매";#N/A,#N/A,TRUE,"Y총물량";#N/A,#N/A,TRUE,"Y능력";#N/A,#N/A,TRUE,"YKD"}</definedName>
    <definedName name="표지_PTN" localSheetId="19" hidden="1">{#N/A,#N/A,TRUE,"Y생산";#N/A,#N/A,TRUE,"Y판매";#N/A,#N/A,TRUE,"Y총물량";#N/A,#N/A,TRUE,"Y능력";#N/A,#N/A,TRUE,"YKD"}</definedName>
    <definedName name="표지_PTN" localSheetId="20" hidden="1">{#N/A,#N/A,TRUE,"Y생산";#N/A,#N/A,TRUE,"Y판매";#N/A,#N/A,TRUE,"Y총물량";#N/A,#N/A,TRUE,"Y능력";#N/A,#N/A,TRUE,"YKD"}</definedName>
    <definedName name="표지_PTN" localSheetId="21" hidden="1">{#N/A,#N/A,TRUE,"Y생산";#N/A,#N/A,TRUE,"Y판매";#N/A,#N/A,TRUE,"Y총물량";#N/A,#N/A,TRUE,"Y능력";#N/A,#N/A,TRUE,"YKD"}</definedName>
    <definedName name="표지_PTN" localSheetId="22" hidden="1">{#N/A,#N/A,TRUE,"Y생산";#N/A,#N/A,TRUE,"Y판매";#N/A,#N/A,TRUE,"Y총물량";#N/A,#N/A,TRUE,"Y능력";#N/A,#N/A,TRUE,"YKD"}</definedName>
    <definedName name="표지_PTN" localSheetId="23" hidden="1">{#N/A,#N/A,TRUE,"Y생산";#N/A,#N/A,TRUE,"Y판매";#N/A,#N/A,TRUE,"Y총물량";#N/A,#N/A,TRUE,"Y능력";#N/A,#N/A,TRUE,"YKD"}</definedName>
    <definedName name="표지_PTN" localSheetId="24" hidden="1">{#N/A,#N/A,TRUE,"Y생산";#N/A,#N/A,TRUE,"Y판매";#N/A,#N/A,TRUE,"Y총물량";#N/A,#N/A,TRUE,"Y능력";#N/A,#N/A,TRUE,"YKD"}</definedName>
    <definedName name="표지_PTN" localSheetId="13" hidden="1">{#N/A,#N/A,TRUE,"Y생산";#N/A,#N/A,TRUE,"Y판매";#N/A,#N/A,TRUE,"Y총물량";#N/A,#N/A,TRUE,"Y능력";#N/A,#N/A,TRUE,"YKD"}</definedName>
    <definedName name="표지_PTN" localSheetId="17" hidden="1">{#N/A,#N/A,TRUE,"Y생산";#N/A,#N/A,TRUE,"Y판매";#N/A,#N/A,TRUE,"Y총물량";#N/A,#N/A,TRUE,"Y능력";#N/A,#N/A,TRUE,"YKD"}</definedName>
    <definedName name="표지_PTN" localSheetId="16" hidden="1">{#N/A,#N/A,TRUE,"Y생산";#N/A,#N/A,TRUE,"Y판매";#N/A,#N/A,TRUE,"Y총물량";#N/A,#N/A,TRUE,"Y능력";#N/A,#N/A,TRUE,"YKD"}</definedName>
    <definedName name="표지_PTN" hidden="1">{#N/A,#N/A,TRUE,"Y생산";#N/A,#N/A,TRUE,"Y판매";#N/A,#N/A,TRUE,"Y총물량";#N/A,#N/A,TRUE,"Y능력";#N/A,#N/A,TRUE,"YKD"}</definedName>
    <definedName name="표표표표" localSheetId="13">#REF!</definedName>
    <definedName name="표표표표">#REF!</definedName>
    <definedName name="표품_통신_6_13" localSheetId="13">[109]일위대가목록!#REF!</definedName>
    <definedName name="표품_통신_6_13">[110]일위대가목록!#REF!</definedName>
    <definedName name="푸하하" localSheetId="13">'[269]2005년 1월 인원(749명) (4)'!$A$1:$C$750</definedName>
    <definedName name="푸하하">'[270]2005년 1월 인원(749명) (4)'!$A$1:$C$750</definedName>
    <definedName name="푸헐" localSheetId="13">#REF!</definedName>
    <definedName name="푸헐">#REF!</definedName>
    <definedName name="품" localSheetId="13">#REF!</definedName>
    <definedName name="품">#REF!</definedName>
    <definedName name="품_______">#N/A</definedName>
    <definedName name="품명" localSheetId="13">#REF!</definedName>
    <definedName name="품명">#REF!</definedName>
    <definedName name="품목별수주출하현황" hidden="1">60</definedName>
    <definedName name="품목집계" hidden="1">20</definedName>
    <definedName name="품보" localSheetId="15" hidden="1">{#N/A,#N/A,FALSE,"3가";#N/A,#N/A,FALSE,"3나";#N/A,#N/A,FALSE,"3다"}</definedName>
    <definedName name="품보" localSheetId="18" hidden="1">{#N/A,#N/A,FALSE,"3가";#N/A,#N/A,FALSE,"3나";#N/A,#N/A,FALSE,"3다"}</definedName>
    <definedName name="품보" localSheetId="19" hidden="1">{#N/A,#N/A,FALSE,"3가";#N/A,#N/A,FALSE,"3나";#N/A,#N/A,FALSE,"3다"}</definedName>
    <definedName name="품보" localSheetId="20" hidden="1">{#N/A,#N/A,FALSE,"3가";#N/A,#N/A,FALSE,"3나";#N/A,#N/A,FALSE,"3다"}</definedName>
    <definedName name="품보" localSheetId="21" hidden="1">{#N/A,#N/A,FALSE,"3가";#N/A,#N/A,FALSE,"3나";#N/A,#N/A,FALSE,"3다"}</definedName>
    <definedName name="품보" localSheetId="22" hidden="1">{#N/A,#N/A,FALSE,"3가";#N/A,#N/A,FALSE,"3나";#N/A,#N/A,FALSE,"3다"}</definedName>
    <definedName name="품보" localSheetId="23" hidden="1">{#N/A,#N/A,FALSE,"3가";#N/A,#N/A,FALSE,"3나";#N/A,#N/A,FALSE,"3다"}</definedName>
    <definedName name="품보" localSheetId="24" hidden="1">{#N/A,#N/A,FALSE,"3가";#N/A,#N/A,FALSE,"3나";#N/A,#N/A,FALSE,"3다"}</definedName>
    <definedName name="품보" localSheetId="13" hidden="1">{#N/A,#N/A,FALSE,"3가";#N/A,#N/A,FALSE,"3나";#N/A,#N/A,FALSE,"3다"}</definedName>
    <definedName name="품보" localSheetId="17" hidden="1">{#N/A,#N/A,FALSE,"3가";#N/A,#N/A,FALSE,"3나";#N/A,#N/A,FALSE,"3다"}</definedName>
    <definedName name="품보" localSheetId="16" hidden="1">{#N/A,#N/A,FALSE,"3가";#N/A,#N/A,FALSE,"3나";#N/A,#N/A,FALSE,"3다"}</definedName>
    <definedName name="품보" hidden="1">{#N/A,#N/A,FALSE,"3가";#N/A,#N/A,FALSE,"3나";#N/A,#N/A,FALSE,"3다"}</definedName>
    <definedName name="품셈" localSheetId="13">#REF!</definedName>
    <definedName name="품셈">#REF!</definedName>
    <definedName name="품셈2" localSheetId="13">#REF!</definedName>
    <definedName name="품셈2">#REF!</definedName>
    <definedName name="품셈근거" localSheetId="13">#REF!</definedName>
    <definedName name="품셈근거">#REF!</definedName>
    <definedName name="품의" localSheetId="15" hidden="1">{#N/A,#N/A,FALSE,"97년 투자계획 세부내역 "}</definedName>
    <definedName name="품의" localSheetId="18" hidden="1">{#N/A,#N/A,FALSE,"97년 투자계획 세부내역 "}</definedName>
    <definedName name="품의" localSheetId="19" hidden="1">{#N/A,#N/A,FALSE,"97년 투자계획 세부내역 "}</definedName>
    <definedName name="품의" localSheetId="20" hidden="1">{#N/A,#N/A,FALSE,"97년 투자계획 세부내역 "}</definedName>
    <definedName name="품의" localSheetId="21" hidden="1">{#N/A,#N/A,FALSE,"97년 투자계획 세부내역 "}</definedName>
    <definedName name="품의" localSheetId="22" hidden="1">{#N/A,#N/A,FALSE,"97년 투자계획 세부내역 "}</definedName>
    <definedName name="품의" localSheetId="23" hidden="1">{#N/A,#N/A,FALSE,"97년 투자계획 세부내역 "}</definedName>
    <definedName name="품의" localSheetId="24" hidden="1">{#N/A,#N/A,FALSE,"97년 투자계획 세부내역 "}</definedName>
    <definedName name="품의" localSheetId="13" hidden="1">{#N/A,#N/A,FALSE,"97년 투자계획 세부내역 "}</definedName>
    <definedName name="품의" localSheetId="17" hidden="1">{#N/A,#N/A,FALSE,"97년 투자계획 세부내역 "}</definedName>
    <definedName name="품의" localSheetId="16" hidden="1">{#N/A,#N/A,FALSE,"97년 투자계획 세부내역 "}</definedName>
    <definedName name="품의" hidden="1">{#N/A,#N/A,FALSE,"97년 투자계획 세부내역 "}</definedName>
    <definedName name="품질목표2000" localSheetId="15" hidden="1">{#N/A,#N/A,TRUE,"Y생산";#N/A,#N/A,TRUE,"Y판매";#N/A,#N/A,TRUE,"Y총물량";#N/A,#N/A,TRUE,"Y능력";#N/A,#N/A,TRUE,"YKD"}</definedName>
    <definedName name="품질목표2000" localSheetId="18" hidden="1">{#N/A,#N/A,TRUE,"Y생산";#N/A,#N/A,TRUE,"Y판매";#N/A,#N/A,TRUE,"Y총물량";#N/A,#N/A,TRUE,"Y능력";#N/A,#N/A,TRUE,"YKD"}</definedName>
    <definedName name="품질목표2000" localSheetId="19" hidden="1">{#N/A,#N/A,TRUE,"Y생산";#N/A,#N/A,TRUE,"Y판매";#N/A,#N/A,TRUE,"Y총물량";#N/A,#N/A,TRUE,"Y능력";#N/A,#N/A,TRUE,"YKD"}</definedName>
    <definedName name="품질목표2000" localSheetId="20" hidden="1">{#N/A,#N/A,TRUE,"Y생산";#N/A,#N/A,TRUE,"Y판매";#N/A,#N/A,TRUE,"Y총물량";#N/A,#N/A,TRUE,"Y능력";#N/A,#N/A,TRUE,"YKD"}</definedName>
    <definedName name="품질목표2000" localSheetId="21" hidden="1">{#N/A,#N/A,TRUE,"Y생산";#N/A,#N/A,TRUE,"Y판매";#N/A,#N/A,TRUE,"Y총물량";#N/A,#N/A,TRUE,"Y능력";#N/A,#N/A,TRUE,"YKD"}</definedName>
    <definedName name="품질목표2000" localSheetId="22" hidden="1">{#N/A,#N/A,TRUE,"Y생산";#N/A,#N/A,TRUE,"Y판매";#N/A,#N/A,TRUE,"Y총물량";#N/A,#N/A,TRUE,"Y능력";#N/A,#N/A,TRUE,"YKD"}</definedName>
    <definedName name="품질목표2000" localSheetId="23" hidden="1">{#N/A,#N/A,TRUE,"Y생산";#N/A,#N/A,TRUE,"Y판매";#N/A,#N/A,TRUE,"Y총물량";#N/A,#N/A,TRUE,"Y능력";#N/A,#N/A,TRUE,"YKD"}</definedName>
    <definedName name="품질목표2000" localSheetId="24" hidden="1">{#N/A,#N/A,TRUE,"Y생산";#N/A,#N/A,TRUE,"Y판매";#N/A,#N/A,TRUE,"Y총물량";#N/A,#N/A,TRUE,"Y능력";#N/A,#N/A,TRUE,"YKD"}</definedName>
    <definedName name="품질목표2000" localSheetId="13" hidden="1">{#N/A,#N/A,TRUE,"Y생산";#N/A,#N/A,TRUE,"Y판매";#N/A,#N/A,TRUE,"Y총물량";#N/A,#N/A,TRUE,"Y능력";#N/A,#N/A,TRUE,"YKD"}</definedName>
    <definedName name="품질목표2000" localSheetId="17" hidden="1">{#N/A,#N/A,TRUE,"Y생산";#N/A,#N/A,TRUE,"Y판매";#N/A,#N/A,TRUE,"Y총물량";#N/A,#N/A,TRUE,"Y능력";#N/A,#N/A,TRUE,"YKD"}</definedName>
    <definedName name="품질목표2000" localSheetId="16" hidden="1">{#N/A,#N/A,TRUE,"Y생산";#N/A,#N/A,TRUE,"Y판매";#N/A,#N/A,TRUE,"Y총물량";#N/A,#N/A,TRUE,"Y능력";#N/A,#N/A,TRUE,"YKD"}</definedName>
    <definedName name="품질목표2000" hidden="1">{#N/A,#N/A,TRUE,"Y생산";#N/A,#N/A,TRUE,"Y판매";#N/A,#N/A,TRUE,"Y총물량";#N/A,#N/A,TRUE,"Y능력";#N/A,#N/A,TRUE,"YKD"}</definedName>
    <definedName name="품질생산합격" localSheetId="15" hidden="1">{#N/A,#N/A,TRUE,"Y생산";#N/A,#N/A,TRUE,"Y판매";#N/A,#N/A,TRUE,"Y총물량";#N/A,#N/A,TRUE,"Y능력";#N/A,#N/A,TRUE,"YKD"}</definedName>
    <definedName name="품질생산합격" localSheetId="18" hidden="1">{#N/A,#N/A,TRUE,"Y생산";#N/A,#N/A,TRUE,"Y판매";#N/A,#N/A,TRUE,"Y총물량";#N/A,#N/A,TRUE,"Y능력";#N/A,#N/A,TRUE,"YKD"}</definedName>
    <definedName name="품질생산합격" localSheetId="19" hidden="1">{#N/A,#N/A,TRUE,"Y생산";#N/A,#N/A,TRUE,"Y판매";#N/A,#N/A,TRUE,"Y총물량";#N/A,#N/A,TRUE,"Y능력";#N/A,#N/A,TRUE,"YKD"}</definedName>
    <definedName name="품질생산합격" localSheetId="20" hidden="1">{#N/A,#N/A,TRUE,"Y생산";#N/A,#N/A,TRUE,"Y판매";#N/A,#N/A,TRUE,"Y총물량";#N/A,#N/A,TRUE,"Y능력";#N/A,#N/A,TRUE,"YKD"}</definedName>
    <definedName name="품질생산합격" localSheetId="21" hidden="1">{#N/A,#N/A,TRUE,"Y생산";#N/A,#N/A,TRUE,"Y판매";#N/A,#N/A,TRUE,"Y총물량";#N/A,#N/A,TRUE,"Y능력";#N/A,#N/A,TRUE,"YKD"}</definedName>
    <definedName name="품질생산합격" localSheetId="22" hidden="1">{#N/A,#N/A,TRUE,"Y생산";#N/A,#N/A,TRUE,"Y판매";#N/A,#N/A,TRUE,"Y총물량";#N/A,#N/A,TRUE,"Y능력";#N/A,#N/A,TRUE,"YKD"}</definedName>
    <definedName name="품질생산합격" localSheetId="23" hidden="1">{#N/A,#N/A,TRUE,"Y생산";#N/A,#N/A,TRUE,"Y판매";#N/A,#N/A,TRUE,"Y총물량";#N/A,#N/A,TRUE,"Y능력";#N/A,#N/A,TRUE,"YKD"}</definedName>
    <definedName name="품질생산합격" localSheetId="24" hidden="1">{#N/A,#N/A,TRUE,"Y생산";#N/A,#N/A,TRUE,"Y판매";#N/A,#N/A,TRUE,"Y총물량";#N/A,#N/A,TRUE,"Y능력";#N/A,#N/A,TRUE,"YKD"}</definedName>
    <definedName name="품질생산합격" localSheetId="13" hidden="1">{#N/A,#N/A,TRUE,"Y생산";#N/A,#N/A,TRUE,"Y판매";#N/A,#N/A,TRUE,"Y총물량";#N/A,#N/A,TRUE,"Y능력";#N/A,#N/A,TRUE,"YKD"}</definedName>
    <definedName name="품질생산합격" localSheetId="17" hidden="1">{#N/A,#N/A,TRUE,"Y생산";#N/A,#N/A,TRUE,"Y판매";#N/A,#N/A,TRUE,"Y총물량";#N/A,#N/A,TRUE,"Y능력";#N/A,#N/A,TRUE,"YKD"}</definedName>
    <definedName name="품질생산합격" localSheetId="16" hidden="1">{#N/A,#N/A,TRUE,"Y생산";#N/A,#N/A,TRUE,"Y판매";#N/A,#N/A,TRUE,"Y총물량";#N/A,#N/A,TRUE,"Y능력";#N/A,#N/A,TRUE,"YKD"}</definedName>
    <definedName name="품질생산합격" hidden="1">{#N/A,#N/A,TRUE,"Y생산";#N/A,#N/A,TRUE,"Y판매";#N/A,#N/A,TRUE,"Y총물량";#N/A,#N/A,TRUE,"Y능력";#N/A,#N/A,TRUE,"YKD"}</definedName>
    <definedName name="품품품셈셈" localSheetId="13">#REF!</definedName>
    <definedName name="품품품셈셈">#REF!</definedName>
    <definedName name="풋풋" localSheetId="13">#REF!</definedName>
    <definedName name="풋풋">#REF!</definedName>
    <definedName name="프레스" localSheetId="15" hidden="1">{#N/A,#N/A,FALSE,"단축1";#N/A,#N/A,FALSE,"단축2";#N/A,#N/A,FALSE,"단축3";#N/A,#N/A,FALSE,"장축";#N/A,#N/A,FALSE,"4WD"}</definedName>
    <definedName name="프레스" localSheetId="18" hidden="1">{#N/A,#N/A,FALSE,"단축1";#N/A,#N/A,FALSE,"단축2";#N/A,#N/A,FALSE,"단축3";#N/A,#N/A,FALSE,"장축";#N/A,#N/A,FALSE,"4WD"}</definedName>
    <definedName name="프레스" localSheetId="19" hidden="1">{#N/A,#N/A,FALSE,"단축1";#N/A,#N/A,FALSE,"단축2";#N/A,#N/A,FALSE,"단축3";#N/A,#N/A,FALSE,"장축";#N/A,#N/A,FALSE,"4WD"}</definedName>
    <definedName name="프레스" localSheetId="20" hidden="1">{#N/A,#N/A,FALSE,"단축1";#N/A,#N/A,FALSE,"단축2";#N/A,#N/A,FALSE,"단축3";#N/A,#N/A,FALSE,"장축";#N/A,#N/A,FALSE,"4WD"}</definedName>
    <definedName name="프레스" localSheetId="21" hidden="1">{#N/A,#N/A,FALSE,"단축1";#N/A,#N/A,FALSE,"단축2";#N/A,#N/A,FALSE,"단축3";#N/A,#N/A,FALSE,"장축";#N/A,#N/A,FALSE,"4WD"}</definedName>
    <definedName name="프레스" localSheetId="22" hidden="1">{#N/A,#N/A,FALSE,"단축1";#N/A,#N/A,FALSE,"단축2";#N/A,#N/A,FALSE,"단축3";#N/A,#N/A,FALSE,"장축";#N/A,#N/A,FALSE,"4WD"}</definedName>
    <definedName name="프레스" localSheetId="23" hidden="1">{#N/A,#N/A,FALSE,"단축1";#N/A,#N/A,FALSE,"단축2";#N/A,#N/A,FALSE,"단축3";#N/A,#N/A,FALSE,"장축";#N/A,#N/A,FALSE,"4WD"}</definedName>
    <definedName name="프레스" localSheetId="24" hidden="1">{#N/A,#N/A,FALSE,"단축1";#N/A,#N/A,FALSE,"단축2";#N/A,#N/A,FALSE,"단축3";#N/A,#N/A,FALSE,"장축";#N/A,#N/A,FALSE,"4WD"}</definedName>
    <definedName name="프레스" localSheetId="13" hidden="1">{#N/A,#N/A,FALSE,"단축1";#N/A,#N/A,FALSE,"단축2";#N/A,#N/A,FALSE,"단축3";#N/A,#N/A,FALSE,"장축";#N/A,#N/A,FALSE,"4WD"}</definedName>
    <definedName name="프레스" localSheetId="17" hidden="1">{#N/A,#N/A,FALSE,"단축1";#N/A,#N/A,FALSE,"단축2";#N/A,#N/A,FALSE,"단축3";#N/A,#N/A,FALSE,"장축";#N/A,#N/A,FALSE,"4WD"}</definedName>
    <definedName name="프레스" localSheetId="16" hidden="1">{#N/A,#N/A,FALSE,"단축1";#N/A,#N/A,FALSE,"단축2";#N/A,#N/A,FALSE,"단축3";#N/A,#N/A,FALSE,"장축";#N/A,#N/A,FALSE,"4WD"}</definedName>
    <definedName name="프레스" hidden="1">{#N/A,#N/A,FALSE,"단축1";#N/A,#N/A,FALSE,"단축2";#N/A,#N/A,FALSE,"단축3";#N/A,#N/A,FALSE,"장축";#N/A,#N/A,FALSE,"4WD"}</definedName>
    <definedName name="프레지오" localSheetId="15" hidden="1">{#N/A,#N/A,FALSE,"단축1";#N/A,#N/A,FALSE,"단축2";#N/A,#N/A,FALSE,"단축3";#N/A,#N/A,FALSE,"장축";#N/A,#N/A,FALSE,"4WD"}</definedName>
    <definedName name="프레지오" localSheetId="18" hidden="1">{#N/A,#N/A,FALSE,"단축1";#N/A,#N/A,FALSE,"단축2";#N/A,#N/A,FALSE,"단축3";#N/A,#N/A,FALSE,"장축";#N/A,#N/A,FALSE,"4WD"}</definedName>
    <definedName name="프레지오" localSheetId="19" hidden="1">{#N/A,#N/A,FALSE,"단축1";#N/A,#N/A,FALSE,"단축2";#N/A,#N/A,FALSE,"단축3";#N/A,#N/A,FALSE,"장축";#N/A,#N/A,FALSE,"4WD"}</definedName>
    <definedName name="프레지오" localSheetId="20" hidden="1">{#N/A,#N/A,FALSE,"단축1";#N/A,#N/A,FALSE,"단축2";#N/A,#N/A,FALSE,"단축3";#N/A,#N/A,FALSE,"장축";#N/A,#N/A,FALSE,"4WD"}</definedName>
    <definedName name="프레지오" localSheetId="21" hidden="1">{#N/A,#N/A,FALSE,"단축1";#N/A,#N/A,FALSE,"단축2";#N/A,#N/A,FALSE,"단축3";#N/A,#N/A,FALSE,"장축";#N/A,#N/A,FALSE,"4WD"}</definedName>
    <definedName name="프레지오" localSheetId="22" hidden="1">{#N/A,#N/A,FALSE,"단축1";#N/A,#N/A,FALSE,"단축2";#N/A,#N/A,FALSE,"단축3";#N/A,#N/A,FALSE,"장축";#N/A,#N/A,FALSE,"4WD"}</definedName>
    <definedName name="프레지오" localSheetId="23" hidden="1">{#N/A,#N/A,FALSE,"단축1";#N/A,#N/A,FALSE,"단축2";#N/A,#N/A,FALSE,"단축3";#N/A,#N/A,FALSE,"장축";#N/A,#N/A,FALSE,"4WD"}</definedName>
    <definedName name="프레지오" localSheetId="24" hidden="1">{#N/A,#N/A,FALSE,"단축1";#N/A,#N/A,FALSE,"단축2";#N/A,#N/A,FALSE,"단축3";#N/A,#N/A,FALSE,"장축";#N/A,#N/A,FALSE,"4WD"}</definedName>
    <definedName name="프레지오" localSheetId="13" hidden="1">{#N/A,#N/A,FALSE,"단축1";#N/A,#N/A,FALSE,"단축2";#N/A,#N/A,FALSE,"단축3";#N/A,#N/A,FALSE,"장축";#N/A,#N/A,FALSE,"4WD"}</definedName>
    <definedName name="프레지오" localSheetId="17" hidden="1">{#N/A,#N/A,FALSE,"단축1";#N/A,#N/A,FALSE,"단축2";#N/A,#N/A,FALSE,"단축3";#N/A,#N/A,FALSE,"장축";#N/A,#N/A,FALSE,"4WD"}</definedName>
    <definedName name="프레지오" localSheetId="16" hidden="1">{#N/A,#N/A,FALSE,"단축1";#N/A,#N/A,FALSE,"단축2";#N/A,#N/A,FALSE,"단축3";#N/A,#N/A,FALSE,"장축";#N/A,#N/A,FALSE,"4WD"}</definedName>
    <definedName name="프레지오" hidden="1">{#N/A,#N/A,FALSE,"단축1";#N/A,#N/A,FALSE,"단축2";#N/A,#N/A,FALSE,"단축3";#N/A,#N/A,FALSE,"장축";#N/A,#N/A,FALSE,"4WD"}</definedName>
    <definedName name="프로내용_4월" localSheetId="15" hidden="1">#REF!</definedName>
    <definedName name="프로내용_4월" localSheetId="18" hidden="1">#REF!</definedName>
    <definedName name="프로내용_4월" localSheetId="19" hidden="1">#REF!</definedName>
    <definedName name="프로내용_4월" localSheetId="20" hidden="1">#REF!</definedName>
    <definedName name="프로내용_4월" localSheetId="21" hidden="1">#REF!</definedName>
    <definedName name="프로내용_4월" localSheetId="22" hidden="1">#REF!</definedName>
    <definedName name="프로내용_4월" localSheetId="23" hidden="1">#REF!</definedName>
    <definedName name="프로내용_4월" localSheetId="24" hidden="1">#REF!</definedName>
    <definedName name="프로내용_4월" localSheetId="13" hidden="1">#REF!</definedName>
    <definedName name="프로내용_4월" localSheetId="17" hidden="1">#REF!</definedName>
    <definedName name="프로내용_4월" hidden="1">#REF!</definedName>
    <definedName name="프로덕션" localSheetId="13">'[16]N賃率-職'!#REF!</definedName>
    <definedName name="프로덕션">'[17]N賃率-職'!#REF!</definedName>
    <definedName name="프로모션" localSheetId="13">#REF!</definedName>
    <definedName name="프로모션">#REF!</definedName>
    <definedName name="프로모션1" localSheetId="13">#REF!</definedName>
    <definedName name="프로모션1">#REF!</definedName>
    <definedName name="프로젝트시작" localSheetId="13">#REF!</definedName>
    <definedName name="프로젝트시작">#REF!</definedName>
    <definedName name="프리롤">#REF!</definedName>
    <definedName name="프리미엄">#REF!</definedName>
    <definedName name="프리베나_Daily_Report">#REF!</definedName>
    <definedName name="프린트">#REF!</definedName>
    <definedName name="플라타너스B8">#REF!</definedName>
    <definedName name="플랜트기계설치공">#REF!</definedName>
    <definedName name="플러스" localSheetId="1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localSheetId="1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localSheetId="1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localSheetId="2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localSheetId="2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localSheetId="2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localSheetId="2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localSheetId="1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localSheetId="1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피로티" localSheetId="15" hidden="1">{#N/A,#N/A,FALSE,"이태원철근"}</definedName>
    <definedName name="피로티" localSheetId="18" hidden="1">{#N/A,#N/A,FALSE,"이태원철근"}</definedName>
    <definedName name="피로티" localSheetId="19" hidden="1">{#N/A,#N/A,FALSE,"이태원철근"}</definedName>
    <definedName name="피로티" localSheetId="20" hidden="1">{#N/A,#N/A,FALSE,"이태원철근"}</definedName>
    <definedName name="피로티" localSheetId="21" hidden="1">{#N/A,#N/A,FALSE,"이태원철근"}</definedName>
    <definedName name="피로티" localSheetId="22" hidden="1">{#N/A,#N/A,FALSE,"이태원철근"}</definedName>
    <definedName name="피로티" localSheetId="23" hidden="1">{#N/A,#N/A,FALSE,"이태원철근"}</definedName>
    <definedName name="피로티" localSheetId="24" hidden="1">{#N/A,#N/A,FALSE,"이태원철근"}</definedName>
    <definedName name="피로티" localSheetId="13" hidden="1">{#N/A,#N/A,FALSE,"이태원철근"}</definedName>
    <definedName name="피로티" localSheetId="17" hidden="1">{#N/A,#N/A,FALSE,"이태원철근"}</definedName>
    <definedName name="피로티" localSheetId="16" hidden="1">{#N/A,#N/A,FALSE,"이태원철근"}</definedName>
    <definedName name="피로티" hidden="1">{#N/A,#N/A,FALSE,"이태원철근"}</definedName>
    <definedName name="피로티1" localSheetId="15" hidden="1">{#N/A,#N/A,FALSE,"이태원철근"}</definedName>
    <definedName name="피로티1" localSheetId="18" hidden="1">{#N/A,#N/A,FALSE,"이태원철근"}</definedName>
    <definedName name="피로티1" localSheetId="19" hidden="1">{#N/A,#N/A,FALSE,"이태원철근"}</definedName>
    <definedName name="피로티1" localSheetId="20" hidden="1">{#N/A,#N/A,FALSE,"이태원철근"}</definedName>
    <definedName name="피로티1" localSheetId="21" hidden="1">{#N/A,#N/A,FALSE,"이태원철근"}</definedName>
    <definedName name="피로티1" localSheetId="22" hidden="1">{#N/A,#N/A,FALSE,"이태원철근"}</definedName>
    <definedName name="피로티1" localSheetId="23" hidden="1">{#N/A,#N/A,FALSE,"이태원철근"}</definedName>
    <definedName name="피로티1" localSheetId="24" hidden="1">{#N/A,#N/A,FALSE,"이태원철근"}</definedName>
    <definedName name="피로티1" localSheetId="13" hidden="1">{#N/A,#N/A,FALSE,"이태원철근"}</definedName>
    <definedName name="피로티1" localSheetId="17" hidden="1">{#N/A,#N/A,FALSE,"이태원철근"}</definedName>
    <definedName name="피로티1" localSheetId="16" hidden="1">{#N/A,#N/A,FALSE,"이태원철근"}</definedName>
    <definedName name="피로티1" hidden="1">{#N/A,#N/A,FALSE,"이태원철근"}</definedName>
    <definedName name="필드" localSheetId="13">#REF!</definedName>
    <definedName name="필드">#REF!</definedName>
    <definedName name="ㅎ" localSheetId="15" hidden="1">{"'용역비'!$A$4:$C$8"}</definedName>
    <definedName name="ㅎ" localSheetId="11" hidden="1">{"'용역비'!$A$4:$C$8"}</definedName>
    <definedName name="ㅎ" localSheetId="14" hidden="1">{"'용역비'!$A$4:$C$8"}</definedName>
    <definedName name="ㅎ" localSheetId="18" hidden="1">{"'용역비'!$A$4:$C$8"}</definedName>
    <definedName name="ㅎ" localSheetId="19" hidden="1">{"'용역비'!$A$4:$C$8"}</definedName>
    <definedName name="ㅎ" localSheetId="20" hidden="1">{"'용역비'!$A$4:$C$8"}</definedName>
    <definedName name="ㅎ" localSheetId="21" hidden="1">{"'용역비'!$A$4:$C$8"}</definedName>
    <definedName name="ㅎ" localSheetId="22" hidden="1">{"'용역비'!$A$4:$C$8"}</definedName>
    <definedName name="ㅎ" localSheetId="23" hidden="1">{"'용역비'!$A$4:$C$8"}</definedName>
    <definedName name="ㅎ" localSheetId="24" hidden="1">{"'용역비'!$A$4:$C$8"}</definedName>
    <definedName name="ㅎ" localSheetId="13" hidden="1">{"'용역비'!$A$4:$C$8"}</definedName>
    <definedName name="ㅎ" localSheetId="17" hidden="1">{"'용역비'!$A$4:$C$8"}</definedName>
    <definedName name="ㅎ" localSheetId="16" hidden="1">{"'용역비'!$A$4:$C$8"}</definedName>
    <definedName name="ㅎ" hidden="1">{"'용역비'!$A$4:$C$8"}</definedName>
    <definedName name="ㅎ10">#REF!</definedName>
    <definedName name="ㅎ314">#REF!</definedName>
    <definedName name="ㅎ434">#REF!</definedName>
    <definedName name="ㅎ689">#REF!</definedName>
    <definedName name="ㅎㄴ" localSheetId="15" hidden="1">{#N/A,#N/A,FALSE,"명세표"}</definedName>
    <definedName name="ㅎㄴ" localSheetId="11" hidden="1">{#N/A,#N/A,FALSE,"명세표"}</definedName>
    <definedName name="ㅎㄴ" localSheetId="14" hidden="1">{#N/A,#N/A,FALSE,"명세표"}</definedName>
    <definedName name="ㅎㄴ" localSheetId="18" hidden="1">{#N/A,#N/A,FALSE,"명세표"}</definedName>
    <definedName name="ㅎㄴ" localSheetId="19" hidden="1">{#N/A,#N/A,FALSE,"명세표"}</definedName>
    <definedName name="ㅎㄴ" localSheetId="20" hidden="1">{#N/A,#N/A,FALSE,"명세표"}</definedName>
    <definedName name="ㅎㄴ" localSheetId="21" hidden="1">{#N/A,#N/A,FALSE,"명세표"}</definedName>
    <definedName name="ㅎㄴ" localSheetId="22" hidden="1">{#N/A,#N/A,FALSE,"명세표"}</definedName>
    <definedName name="ㅎㄴ" localSheetId="23" hidden="1">{#N/A,#N/A,FALSE,"명세표"}</definedName>
    <definedName name="ㅎㄴ" localSheetId="24" hidden="1">{#N/A,#N/A,FALSE,"명세표"}</definedName>
    <definedName name="ㅎㄴ" localSheetId="13" hidden="1">{#N/A,#N/A,FALSE,"명세표"}</definedName>
    <definedName name="ㅎㄴ" localSheetId="17" hidden="1">{#N/A,#N/A,FALSE,"명세표"}</definedName>
    <definedName name="ㅎㄴ" localSheetId="16" hidden="1">{#N/A,#N/A,FALSE,"명세표"}</definedName>
    <definedName name="ㅎㄴ" hidden="1">{#N/A,#N/A,FALSE,"명세표"}</definedName>
    <definedName name="ㅎㄷㅎㄷ" localSheetId="13">[271]전체단가표!$A$2:$F$135</definedName>
    <definedName name="ㅎㄷㅎㄷ">[272]전체단가표!$A$2:$F$135</definedName>
    <definedName name="ㅎㄹ" localSheetId="15" hidden="1">#REF!</definedName>
    <definedName name="ㅎㄹ" localSheetId="11" hidden="1">#REF!</definedName>
    <definedName name="ㅎㄹ" localSheetId="14" hidden="1">#REF!</definedName>
    <definedName name="ㅎㄹ" localSheetId="18" hidden="1">#REF!</definedName>
    <definedName name="ㅎㄹ" localSheetId="19" hidden="1">#REF!</definedName>
    <definedName name="ㅎㄹ" localSheetId="20" hidden="1">#REF!</definedName>
    <definedName name="ㅎㄹ" localSheetId="21" hidden="1">#REF!</definedName>
    <definedName name="ㅎㄹ" localSheetId="22" hidden="1">#REF!</definedName>
    <definedName name="ㅎㄹ" localSheetId="23" hidden="1">#REF!</definedName>
    <definedName name="ㅎㄹ" localSheetId="24" hidden="1">#REF!</definedName>
    <definedName name="ㅎㄹ" localSheetId="13" hidden="1">#REF!</definedName>
    <definedName name="ㅎㄹ" localSheetId="17" hidden="1">#REF!</definedName>
    <definedName name="ㅎㄹ" localSheetId="16" hidden="1">#REF!</definedName>
    <definedName name="ㅎㄹ" hidden="1">#REF!</definedName>
    <definedName name="ㅎㄹ오하ㅓ"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략" localSheetId="13">#REF!</definedName>
    <definedName name="ㅎ략">#REF!</definedName>
    <definedName name="ㅎㅀㄹ"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 localSheetId="15" hidden="1">#REF!</definedName>
    <definedName name="ㅎㅀㅀ" localSheetId="11" hidden="1">#REF!</definedName>
    <definedName name="ㅎㅀㅀ" localSheetId="14" hidden="1">#REF!</definedName>
    <definedName name="ㅎㅀㅀ" localSheetId="18" hidden="1">#REF!</definedName>
    <definedName name="ㅎㅀㅀ" localSheetId="19" hidden="1">#REF!</definedName>
    <definedName name="ㅎㅀㅀ" localSheetId="20" hidden="1">#REF!</definedName>
    <definedName name="ㅎㅀㅀ" localSheetId="21" hidden="1">#REF!</definedName>
    <definedName name="ㅎㅀㅀ" localSheetId="22" hidden="1">#REF!</definedName>
    <definedName name="ㅎㅀㅀ" localSheetId="23" hidden="1">#REF!</definedName>
    <definedName name="ㅎㅀㅀ" localSheetId="24" hidden="1">#REF!</definedName>
    <definedName name="ㅎㅀㅀ" localSheetId="13" hidden="1">#REF!</definedName>
    <definedName name="ㅎㅀㅀ" localSheetId="17" hidden="1">#REF!</definedName>
    <definedName name="ㅎㅀㅀ" localSheetId="16" hidden="1">#REF!</definedName>
    <definedName name="ㅎㅀㅀ" hidden="1">#REF!</definedName>
    <definedName name="ㅎㅀㅀㅀㅀㄹ" localSheetId="15" hidden="1">{#N/A,#N/A,FALSE,"CCTV"}</definedName>
    <definedName name="ㅎㅀㅀㅀㅀㄹ" localSheetId="18" hidden="1">{#N/A,#N/A,FALSE,"CCTV"}</definedName>
    <definedName name="ㅎㅀㅀㅀㅀㄹ" localSheetId="19" hidden="1">{#N/A,#N/A,FALSE,"CCTV"}</definedName>
    <definedName name="ㅎㅀㅀㅀㅀㄹ" localSheetId="20" hidden="1">{#N/A,#N/A,FALSE,"CCTV"}</definedName>
    <definedName name="ㅎㅀㅀㅀㅀㄹ" localSheetId="21" hidden="1">{#N/A,#N/A,FALSE,"CCTV"}</definedName>
    <definedName name="ㅎㅀㅀㅀㅀㄹ" localSheetId="22" hidden="1">{#N/A,#N/A,FALSE,"CCTV"}</definedName>
    <definedName name="ㅎㅀㅀㅀㅀㄹ" localSheetId="23" hidden="1">{#N/A,#N/A,FALSE,"CCTV"}</definedName>
    <definedName name="ㅎㅀㅀㅀㅀㄹ" localSheetId="24" hidden="1">{#N/A,#N/A,FALSE,"CCTV"}</definedName>
    <definedName name="ㅎㅀㅀㅀㅀㄹ" localSheetId="13" hidden="1">{#N/A,#N/A,FALSE,"CCTV"}</definedName>
    <definedName name="ㅎㅀㅀㅀㅀㄹ" localSheetId="17" hidden="1">{#N/A,#N/A,FALSE,"CCTV"}</definedName>
    <definedName name="ㅎㅀㅀㅀㅀㄹ" localSheetId="16" hidden="1">{#N/A,#N/A,FALSE,"CCTV"}</definedName>
    <definedName name="ㅎㅀㅀㅀㅀㄹ" hidden="1">{#N/A,#N/A,FALSE,"CCTV"}</definedName>
    <definedName name="ㅎㅀㅇ" localSheetId="15" hidden="1">#REF!</definedName>
    <definedName name="ㅎㅀㅇ" localSheetId="11" hidden="1">#REF!</definedName>
    <definedName name="ㅎㅀㅇ" localSheetId="14" hidden="1">#REF!</definedName>
    <definedName name="ㅎㅀㅇ" localSheetId="18" hidden="1">#REF!</definedName>
    <definedName name="ㅎㅀㅇ" localSheetId="19" hidden="1">#REF!</definedName>
    <definedName name="ㅎㅀㅇ" localSheetId="20" hidden="1">#REF!</definedName>
    <definedName name="ㅎㅀㅇ" localSheetId="21" hidden="1">#REF!</definedName>
    <definedName name="ㅎㅀㅇ" localSheetId="22" hidden="1">#REF!</definedName>
    <definedName name="ㅎㅀㅇ" localSheetId="23" hidden="1">#REF!</definedName>
    <definedName name="ㅎㅀㅇ" localSheetId="24" hidden="1">#REF!</definedName>
    <definedName name="ㅎㅀㅇ" localSheetId="13" hidden="1">#REF!</definedName>
    <definedName name="ㅎㅀㅇ" localSheetId="17" hidden="1">#REF!</definedName>
    <definedName name="ㅎㅀㅇ" localSheetId="16" hidden="1">#REF!</definedName>
    <definedName name="ㅎㅀㅇ" hidden="1">#REF!</definedName>
    <definedName name="ㅎㅁㄴ" localSheetId="15" hidden="1">#REF!</definedName>
    <definedName name="ㅎㅁㄴ" localSheetId="11" hidden="1">#REF!</definedName>
    <definedName name="ㅎㅁㄴ" localSheetId="14" hidden="1">#REF!</definedName>
    <definedName name="ㅎㅁㄴ" localSheetId="24" hidden="1">#REF!</definedName>
    <definedName name="ㅎㅁㄴ" localSheetId="17" hidden="1">#REF!</definedName>
    <definedName name="ㅎㅁㄴ" localSheetId="16" hidden="1">#REF!</definedName>
    <definedName name="ㅎㅁㄴ" hidden="1">#REF!</definedName>
    <definedName name="ㅎㅇ" localSheetId="15" hidden="1">{"'용역비'!$A$4:$C$8"}</definedName>
    <definedName name="ㅎㅇ" localSheetId="11" hidden="1">{"'용역비'!$A$4:$C$8"}</definedName>
    <definedName name="ㅎㅇ" localSheetId="14" hidden="1">{"'용역비'!$A$4:$C$8"}</definedName>
    <definedName name="ㅎㅇ" localSheetId="18" hidden="1">{"'용역비'!$A$4:$C$8"}</definedName>
    <definedName name="ㅎㅇ" localSheetId="19" hidden="1">{"'용역비'!$A$4:$C$8"}</definedName>
    <definedName name="ㅎㅇ" localSheetId="20" hidden="1">{"'용역비'!$A$4:$C$8"}</definedName>
    <definedName name="ㅎㅇ" localSheetId="21" hidden="1">{"'용역비'!$A$4:$C$8"}</definedName>
    <definedName name="ㅎㅇ" localSheetId="22" hidden="1">{"'용역비'!$A$4:$C$8"}</definedName>
    <definedName name="ㅎㅇ" localSheetId="23" hidden="1">{"'용역비'!$A$4:$C$8"}</definedName>
    <definedName name="ㅎㅇ" localSheetId="24" hidden="1">{"'용역비'!$A$4:$C$8"}</definedName>
    <definedName name="ㅎㅇ" localSheetId="13" hidden="1">{"'용역비'!$A$4:$C$8"}</definedName>
    <definedName name="ㅎㅇ" localSheetId="17" hidden="1">{"'용역비'!$A$4:$C$8"}</definedName>
    <definedName name="ㅎㅇ" localSheetId="16" hidden="1">{"'용역비'!$A$4:$C$8"}</definedName>
    <definedName name="ㅎㅇ" hidden="1">{"'용역비'!$A$4:$C$8"}</definedName>
    <definedName name="ㅎㅇㄶㄷㄱ" localSheetId="11" hidden="1">#REF!</definedName>
    <definedName name="ㅎㅇㄶㄷㄱ" hidden="1">#REF!</definedName>
    <definedName name="ㅎㅇㄹㅇㄹㅇㄹㅇ" localSheetId="15" hidden="1">{#N/A,#N/A,FALSE,"97년 투자계획 세부내역 "}</definedName>
    <definedName name="ㅎㅇㄹㅇㄹㅇㄹㅇ" localSheetId="18" hidden="1">{#N/A,#N/A,FALSE,"97년 투자계획 세부내역 "}</definedName>
    <definedName name="ㅎㅇㄹㅇㄹㅇㄹㅇ" localSheetId="19" hidden="1">{#N/A,#N/A,FALSE,"97년 투자계획 세부내역 "}</definedName>
    <definedName name="ㅎㅇㄹㅇㄹㅇㄹㅇ" localSheetId="20" hidden="1">{#N/A,#N/A,FALSE,"97년 투자계획 세부내역 "}</definedName>
    <definedName name="ㅎㅇㄹㅇㄹㅇㄹㅇ" localSheetId="21" hidden="1">{#N/A,#N/A,FALSE,"97년 투자계획 세부내역 "}</definedName>
    <definedName name="ㅎㅇㄹㅇㄹㅇㄹㅇ" localSheetId="22" hidden="1">{#N/A,#N/A,FALSE,"97년 투자계획 세부내역 "}</definedName>
    <definedName name="ㅎㅇㄹㅇㄹㅇㄹㅇ" localSheetId="23" hidden="1">{#N/A,#N/A,FALSE,"97년 투자계획 세부내역 "}</definedName>
    <definedName name="ㅎㅇㄹㅇㄹㅇㄹㅇ" localSheetId="24" hidden="1">{#N/A,#N/A,FALSE,"97년 투자계획 세부내역 "}</definedName>
    <definedName name="ㅎㅇㄹㅇㄹㅇㄹㅇ" localSheetId="13" hidden="1">{#N/A,#N/A,FALSE,"97년 투자계획 세부내역 "}</definedName>
    <definedName name="ㅎㅇㄹㅇㄹㅇㄹㅇ" localSheetId="17" hidden="1">{#N/A,#N/A,FALSE,"97년 투자계획 세부내역 "}</definedName>
    <definedName name="ㅎㅇㄹㅇㄹㅇㄹㅇ" localSheetId="16" hidden="1">{#N/A,#N/A,FALSE,"97년 투자계획 세부내역 "}</definedName>
    <definedName name="ㅎㅇㄹㅇㄹㅇㄹㅇ" hidden="1">{#N/A,#N/A,FALSE,"97년 투자계획 세부내역 "}</definedName>
    <definedName name="ㅎㅇㅋㅍㅀㅇㄹㅇㄴㄻㄴㄹㅇㄴㅁㄻ" localSheetId="13">#REF!</definedName>
    <definedName name="ㅎㅇㅋㅍㅀㅇㄹㅇㄴㄻㄴㄹㅇㄴㅁㄻ">#REF!</definedName>
    <definedName name="ㅎㅇㅎㅇㅎ" localSheetId="15" hidden="1">#REF!</definedName>
    <definedName name="ㅎㅇㅎㅇㅎ" localSheetId="24" hidden="1">#REF!</definedName>
    <definedName name="ㅎㅇㅎㅇㅎ" localSheetId="17" hidden="1">#REF!</definedName>
    <definedName name="ㅎㅇㅎㅇㅎ" hidden="1">#REF!</definedName>
    <definedName name="ㅎ오" localSheetId="15" hidden="1">{"'용역비'!$A$4:$C$8"}</definedName>
    <definedName name="ㅎ오" localSheetId="11" hidden="1">{"'용역비'!$A$4:$C$8"}</definedName>
    <definedName name="ㅎ오" localSheetId="14" hidden="1">{"'용역비'!$A$4:$C$8"}</definedName>
    <definedName name="ㅎ오" localSheetId="18" hidden="1">{"'용역비'!$A$4:$C$8"}</definedName>
    <definedName name="ㅎ오" localSheetId="19" hidden="1">{"'용역비'!$A$4:$C$8"}</definedName>
    <definedName name="ㅎ오" localSheetId="20" hidden="1">{"'용역비'!$A$4:$C$8"}</definedName>
    <definedName name="ㅎ오" localSheetId="21" hidden="1">{"'용역비'!$A$4:$C$8"}</definedName>
    <definedName name="ㅎ오" localSheetId="22" hidden="1">{"'용역비'!$A$4:$C$8"}</definedName>
    <definedName name="ㅎ오" localSheetId="23" hidden="1">{"'용역비'!$A$4:$C$8"}</definedName>
    <definedName name="ㅎ오" localSheetId="24" hidden="1">{"'용역비'!$A$4:$C$8"}</definedName>
    <definedName name="ㅎ오" localSheetId="13" hidden="1">{"'용역비'!$A$4:$C$8"}</definedName>
    <definedName name="ㅎ오" localSheetId="17" hidden="1">{"'용역비'!$A$4:$C$8"}</definedName>
    <definedName name="ㅎ오" localSheetId="16" hidden="1">{"'용역비'!$A$4:$C$8"}</definedName>
    <definedName name="ㅎ오" hidden="1">{"'용역비'!$A$4:$C$8"}</definedName>
    <definedName name="ㅎㅎ">#REF!</definedName>
    <definedName name="ㅎㅎ314">#REF!</definedName>
    <definedName name="ㅎㅎㅎ" localSheetId="15" hidden="1">{#N/A,#N/A,FALSE,"P.C.B"}</definedName>
    <definedName name="ㅎㅎㅎ" localSheetId="11" hidden="1">{#N/A,#N/A,FALSE,"P.C.B"}</definedName>
    <definedName name="ㅎㅎㅎ" localSheetId="14" hidden="1">{#N/A,#N/A,FALSE,"P.C.B"}</definedName>
    <definedName name="ㅎㅎㅎ" localSheetId="18" hidden="1">{#N/A,#N/A,FALSE,"P.C.B"}</definedName>
    <definedName name="ㅎㅎㅎ" localSheetId="19" hidden="1">{#N/A,#N/A,FALSE,"P.C.B"}</definedName>
    <definedName name="ㅎㅎㅎ" localSheetId="20" hidden="1">{#N/A,#N/A,FALSE,"P.C.B"}</definedName>
    <definedName name="ㅎㅎㅎ" localSheetId="21" hidden="1">{#N/A,#N/A,FALSE,"P.C.B"}</definedName>
    <definedName name="ㅎㅎㅎ" localSheetId="22" hidden="1">{#N/A,#N/A,FALSE,"P.C.B"}</definedName>
    <definedName name="ㅎㅎㅎ" localSheetId="23" hidden="1">{#N/A,#N/A,FALSE,"P.C.B"}</definedName>
    <definedName name="ㅎㅎㅎ" localSheetId="24" hidden="1">{#N/A,#N/A,FALSE,"P.C.B"}</definedName>
    <definedName name="ㅎㅎㅎ" localSheetId="13" hidden="1">{"'용역비'!$A$4:$C$8"}</definedName>
    <definedName name="ㅎㅎㅎ" localSheetId="17" hidden="1">{#N/A,#N/A,FALSE,"P.C.B"}</definedName>
    <definedName name="ㅎㅎㅎ" localSheetId="16" hidden="1">{#N/A,#N/A,FALSE,"P.C.B"}</definedName>
    <definedName name="ㅎㅎㅎ" hidden="1">{#N/A,#N/A,FALSE,"P.C.B"}</definedName>
    <definedName name="ㅎㅎㅎㅇ"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13">#REF!</definedName>
    <definedName name="ㅎㅎㅎㅎ">#REF!</definedName>
    <definedName name="ㅎㅎㅎㅎㅎ" localSheetId="13">#REF!</definedName>
    <definedName name="ㅎㅎㅎㅎㅎ">#REF!</definedName>
    <definedName name="ㅎㅎㅎㅎㅎㅎ" localSheetId="13">#REF!</definedName>
    <definedName name="ㅎㅎㅎㅎㅎㅎ">#REF!</definedName>
    <definedName name="ㅎㅎㅎㅎㅎㅎㅎㅎ">#REF!</definedName>
    <definedName name="ㅎㅎㅎㅎㅎㅎㅎㅎㅎㅎ">#REF!</definedName>
    <definedName name="ㅎㅎㅎㅎㅎㅎㅎㅎㅎㅎㅎ">#REF!</definedName>
    <definedName name="ㅎㅎㅎㅎㅎㅎㅎㅎㅎㅎㅎㅎㅎ">#REF!</definedName>
    <definedName name="ㅎㅎㅎㅎㅎㅎㅎㅎㅎㅎㅎㅎㅎㅎㅎ">#REF!</definedName>
    <definedName name="ㅎㅎㅎㅎㅎㅎㅎㅎㅎㅎㅎㅎㅎㅎㅎㅎ">#REF!</definedName>
    <definedName name="ㅎㅎㅎㅎㅎㅎㅎㅎㅎㅎㅎㅎㅎㅎㅎㅎㅎ">#REF!</definedName>
    <definedName name="ㅎㅎㅎㅎㅎㅎㅎㅎㅎㅎㅎㅎㅎㅎㅎㅎㅎㅎㅎ">#REF!</definedName>
    <definedName name="ㅎㅎㅎㅎㅎㅎㅎㅎㅎㅎㅎㅎㅎㅎㅎㅎㅎㅎㅎㅎ">#REF!</definedName>
    <definedName name="ㅎㅎㅎㅎㅎㅎㅎㅎㅎㅎㅎㅎㅎㅎㅎㅎㅎㅎㅎㅎㅎㅎ">#REF!</definedName>
    <definedName name="ㅎㅎㅎㅎㅎㅎㅎㅎㅎㅎㅎㅎㅎㅎㅎㅎㅎㅎㅎㅎㅎㅎㅎㅎㅎㅎㅎ">#REF!</definedName>
    <definedName name="ㅎㅎㅎㅎㅎㅎㅎㅎㅎㅎㅎㅎㅎㅎㅎㅎㅎㅎㅎㅎㅎㅎㅎㅎㅎㅎㅎㅎㅎㅎㅎㅎ">#REF!</definedName>
    <definedName name="ㅎㅎㅎㅎㅎㅎㅎㅎㅎㅎㅎㅎㅎㅎㅎㅎㅎㅎㅎㅎㅎㅎㅎㅎㅎㅎㅎㅎㅎㅎㅎㅎㅎㅎ">#REF!</definedName>
    <definedName name="ㅎㅎㅎㅎㅎㅎㅎㅎㅎㅎㅎㅎㅎㅎㅎㅎㅎㅎㅎㅎㅎㅎㅎㅎㅎㅎㅎㅎㅎㅎㅎㅎㅎㅎㅎ">#REF!</definedName>
    <definedName name="ㅎㅎㅎㅎㅎㅎㅎㅎㅎㅎㅎㅎㅎㅎㅎㅎㅎㅎㅎㅎㅎㅎㅎㅎㅎㅎㅎㅎㅎㅎㅎㅎㅎㅎㅎㅎㅎ">#REF!</definedName>
    <definedName name="ㅎㅎㅎㅎㅎㅎㅎㅎㅎㅎㅎㅎㅎㅎㅎㅎㅎㅎㅎㅎㅎㅎㅎㅎㅎㅎㅎㅎㅎㅎㅎㅎㅎㅎㅎㅎㅎㅎㅎㅎ">#REF!</definedName>
    <definedName name="ㅎㅎㅎㅎㅎㅎㅎㅎㅎㅎㅎㅎㅎㅎㅎㅎㅎㅎㅎㅎㅎㅎㅎㅎㅎㅎㅎㅎㅎㅎㅎㅎㅎㅎㅎㅎㅎㅎㅎㅎㅎㅎㅎㅎㅎ">#REF!</definedName>
    <definedName name="ㅎㅎㅎㅎㅎㅎㅎㅎㅎㅎㅎㅎㅎㅎㅎㅎㅎㅎㅎㅎㅎㅎㅎㅎㅎㅎㅎㅎㅎㅎㅎㅎㅎㅎㅎㅎㅎㅎㅎㅎㅎㅎㅎㅎㅎㅎ">#REF!</definedName>
    <definedName name="ㅎㅎㅎㅎㅎㅎㅎㅎㅎㅎㅎㅎㅎㅎㅎㅎㅎㅎㅎㅎㅎㅎㅎㅎㅎㅎㅎㅎㅎㅎㅎㅎㅎㅎㅎㅎㅎㅎㅎㅎㅎㅎㅎㅎㅎㅎㅎㅎㅎㅎㅎㅎ">#REF!</definedName>
    <definedName name="하" localSheetId="15" hidden="1">{#N/A,#N/A,FALSE,"ALM-ASISC"}</definedName>
    <definedName name="하" localSheetId="18" hidden="1">{#N/A,#N/A,FALSE,"ALM-ASISC"}</definedName>
    <definedName name="하" localSheetId="19" hidden="1">{#N/A,#N/A,FALSE,"ALM-ASISC"}</definedName>
    <definedName name="하" localSheetId="20" hidden="1">{#N/A,#N/A,FALSE,"ALM-ASISC"}</definedName>
    <definedName name="하" localSheetId="21" hidden="1">{#N/A,#N/A,FALSE,"ALM-ASISC"}</definedName>
    <definedName name="하" localSheetId="22" hidden="1">{#N/A,#N/A,FALSE,"ALM-ASISC"}</definedName>
    <definedName name="하" localSheetId="23" hidden="1">{#N/A,#N/A,FALSE,"ALM-ASISC"}</definedName>
    <definedName name="하" localSheetId="24" hidden="1">{#N/A,#N/A,FALSE,"ALM-ASISC"}</definedName>
    <definedName name="하" localSheetId="13" hidden="1">{#N/A,#N/A,FALSE,"ALM-ASISC"}</definedName>
    <definedName name="하" localSheetId="17" hidden="1">{#N/A,#N/A,FALSE,"ALM-ASISC"}</definedName>
    <definedName name="하" localSheetId="16" hidden="1">{#N/A,#N/A,FALSE,"ALM-ASISC"}</definedName>
    <definedName name="하" hidden="1">{#N/A,#N/A,FALSE,"ALM-ASISC"}</definedName>
    <definedName name="하나둘" localSheetId="13">#REF!</definedName>
    <definedName name="하나둘">#REF!</definedName>
    <definedName name="하늘1" localSheetId="15" hidden="1">{#N/A,#N/A,FALSE,"전력간선"}</definedName>
    <definedName name="하늘1" localSheetId="18" hidden="1">{#N/A,#N/A,FALSE,"전력간선"}</definedName>
    <definedName name="하늘1" localSheetId="19" hidden="1">{#N/A,#N/A,FALSE,"전력간선"}</definedName>
    <definedName name="하늘1" localSheetId="20" hidden="1">{#N/A,#N/A,FALSE,"전력간선"}</definedName>
    <definedName name="하늘1" localSheetId="21" hidden="1">{#N/A,#N/A,FALSE,"전력간선"}</definedName>
    <definedName name="하늘1" localSheetId="22" hidden="1">{#N/A,#N/A,FALSE,"전력간선"}</definedName>
    <definedName name="하늘1" localSheetId="23" hidden="1">{#N/A,#N/A,FALSE,"전력간선"}</definedName>
    <definedName name="하늘1" localSheetId="24" hidden="1">{#N/A,#N/A,FALSE,"전력간선"}</definedName>
    <definedName name="하늘1" localSheetId="13" hidden="1">{#N/A,#N/A,FALSE,"전력간선"}</definedName>
    <definedName name="하늘1" localSheetId="17" hidden="1">{#N/A,#N/A,FALSE,"전력간선"}</definedName>
    <definedName name="하늘1" localSheetId="16" hidden="1">{#N/A,#N/A,FALSE,"전력간선"}</definedName>
    <definedName name="하늘1" hidden="1">{#N/A,#N/A,FALSE,"전력간선"}</definedName>
    <definedName name="하도" localSheetId="15" hidden="1">{#N/A,#N/A,FALSE,"이정표"}</definedName>
    <definedName name="하도" localSheetId="11" hidden="1">{#N/A,#N/A,FALSE,"이정표"}</definedName>
    <definedName name="하도" localSheetId="14" hidden="1">{#N/A,#N/A,FALSE,"이정표"}</definedName>
    <definedName name="하도" localSheetId="18" hidden="1">{#N/A,#N/A,FALSE,"이정표"}</definedName>
    <definedName name="하도" localSheetId="19" hidden="1">{#N/A,#N/A,FALSE,"이정표"}</definedName>
    <definedName name="하도" localSheetId="20" hidden="1">{#N/A,#N/A,FALSE,"이정표"}</definedName>
    <definedName name="하도" localSheetId="21" hidden="1">{#N/A,#N/A,FALSE,"이정표"}</definedName>
    <definedName name="하도" localSheetId="22" hidden="1">{#N/A,#N/A,FALSE,"이정표"}</definedName>
    <definedName name="하도" localSheetId="23" hidden="1">{#N/A,#N/A,FALSE,"이정표"}</definedName>
    <definedName name="하도" localSheetId="24" hidden="1">{#N/A,#N/A,FALSE,"이정표"}</definedName>
    <definedName name="하도" localSheetId="13" hidden="1">{#N/A,#N/A,FALSE,"이정표"}</definedName>
    <definedName name="하도" localSheetId="17" hidden="1">{#N/A,#N/A,FALSE,"이정표"}</definedName>
    <definedName name="하도" localSheetId="16" hidden="1">{#N/A,#N/A,FALSE,"이정표"}</definedName>
    <definedName name="하도" hidden="1">{#N/A,#N/A,FALSE,"이정표"}</definedName>
    <definedName name="하도사"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업체명">#N/A</definedName>
    <definedName name="하동사"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부장단가" localSheetId="13">#REF!</definedName>
    <definedName name="하부장단가">#REF!</definedName>
    <definedName name="하수도2"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아드" localSheetId="13">[59]실행내역!#REF!</definedName>
    <definedName name="하아드">[60]실행내역!#REF!</definedName>
    <definedName name="하위직심사기준" localSheetId="15" hidden="1">{#N/A,#N/A,FALSE,"생산성";#N/A,#N/A,FALSE,"인력1";#N/A,#N/A,FALSE,"인력2";#N/A,#N/A,FALSE,"인력3";#N/A,#N/A,FALSE,"인건1";#N/A,#N/A,FALSE,"인건2";#N/A,#N/A,FALSE,"인건3";#N/A,#N/A,FALSE,"인원증감";#N/A,#N/A,FALSE,"인건증감";#N/A,#N/A,FALSE,"표지등"}</definedName>
    <definedName name="하위직심사기준" localSheetId="18" hidden="1">{#N/A,#N/A,FALSE,"생산성";#N/A,#N/A,FALSE,"인력1";#N/A,#N/A,FALSE,"인력2";#N/A,#N/A,FALSE,"인력3";#N/A,#N/A,FALSE,"인건1";#N/A,#N/A,FALSE,"인건2";#N/A,#N/A,FALSE,"인건3";#N/A,#N/A,FALSE,"인원증감";#N/A,#N/A,FALSE,"인건증감";#N/A,#N/A,FALSE,"표지등"}</definedName>
    <definedName name="하위직심사기준" localSheetId="19" hidden="1">{#N/A,#N/A,FALSE,"생산성";#N/A,#N/A,FALSE,"인력1";#N/A,#N/A,FALSE,"인력2";#N/A,#N/A,FALSE,"인력3";#N/A,#N/A,FALSE,"인건1";#N/A,#N/A,FALSE,"인건2";#N/A,#N/A,FALSE,"인건3";#N/A,#N/A,FALSE,"인원증감";#N/A,#N/A,FALSE,"인건증감";#N/A,#N/A,FALSE,"표지등"}</definedName>
    <definedName name="하위직심사기준" localSheetId="20" hidden="1">{#N/A,#N/A,FALSE,"생산성";#N/A,#N/A,FALSE,"인력1";#N/A,#N/A,FALSE,"인력2";#N/A,#N/A,FALSE,"인력3";#N/A,#N/A,FALSE,"인건1";#N/A,#N/A,FALSE,"인건2";#N/A,#N/A,FALSE,"인건3";#N/A,#N/A,FALSE,"인원증감";#N/A,#N/A,FALSE,"인건증감";#N/A,#N/A,FALSE,"표지등"}</definedName>
    <definedName name="하위직심사기준" localSheetId="21" hidden="1">{#N/A,#N/A,FALSE,"생산성";#N/A,#N/A,FALSE,"인력1";#N/A,#N/A,FALSE,"인력2";#N/A,#N/A,FALSE,"인력3";#N/A,#N/A,FALSE,"인건1";#N/A,#N/A,FALSE,"인건2";#N/A,#N/A,FALSE,"인건3";#N/A,#N/A,FALSE,"인원증감";#N/A,#N/A,FALSE,"인건증감";#N/A,#N/A,FALSE,"표지등"}</definedName>
    <definedName name="하위직심사기준" localSheetId="22" hidden="1">{#N/A,#N/A,FALSE,"생산성";#N/A,#N/A,FALSE,"인력1";#N/A,#N/A,FALSE,"인력2";#N/A,#N/A,FALSE,"인력3";#N/A,#N/A,FALSE,"인건1";#N/A,#N/A,FALSE,"인건2";#N/A,#N/A,FALSE,"인건3";#N/A,#N/A,FALSE,"인원증감";#N/A,#N/A,FALSE,"인건증감";#N/A,#N/A,FALSE,"표지등"}</definedName>
    <definedName name="하위직심사기준" localSheetId="23" hidden="1">{#N/A,#N/A,FALSE,"생산성";#N/A,#N/A,FALSE,"인력1";#N/A,#N/A,FALSE,"인력2";#N/A,#N/A,FALSE,"인력3";#N/A,#N/A,FALSE,"인건1";#N/A,#N/A,FALSE,"인건2";#N/A,#N/A,FALSE,"인건3";#N/A,#N/A,FALSE,"인원증감";#N/A,#N/A,FALSE,"인건증감";#N/A,#N/A,FALSE,"표지등"}</definedName>
    <definedName name="하위직심사기준" localSheetId="24" hidden="1">{#N/A,#N/A,FALSE,"생산성";#N/A,#N/A,FALSE,"인력1";#N/A,#N/A,FALSE,"인력2";#N/A,#N/A,FALSE,"인력3";#N/A,#N/A,FALSE,"인건1";#N/A,#N/A,FALSE,"인건2";#N/A,#N/A,FALSE,"인건3";#N/A,#N/A,FALSE,"인원증감";#N/A,#N/A,FALSE,"인건증감";#N/A,#N/A,FALSE,"표지등"}</definedName>
    <definedName name="하위직심사기준" localSheetId="13" hidden="1">{#N/A,#N/A,FALSE,"생산성";#N/A,#N/A,FALSE,"인력1";#N/A,#N/A,FALSE,"인력2";#N/A,#N/A,FALSE,"인력3";#N/A,#N/A,FALSE,"인건1";#N/A,#N/A,FALSE,"인건2";#N/A,#N/A,FALSE,"인건3";#N/A,#N/A,FALSE,"인원증감";#N/A,#N/A,FALSE,"인건증감";#N/A,#N/A,FALSE,"표지등"}</definedName>
    <definedName name="하위직심사기준" localSheetId="17" hidden="1">{#N/A,#N/A,FALSE,"생산성";#N/A,#N/A,FALSE,"인력1";#N/A,#N/A,FALSE,"인력2";#N/A,#N/A,FALSE,"인력3";#N/A,#N/A,FALSE,"인건1";#N/A,#N/A,FALSE,"인건2";#N/A,#N/A,FALSE,"인건3";#N/A,#N/A,FALSE,"인원증감";#N/A,#N/A,FALSE,"인건증감";#N/A,#N/A,FALSE,"표지등"}</definedName>
    <definedName name="하위직심사기준" localSheetId="16" hidden="1">{#N/A,#N/A,FALSE,"생산성";#N/A,#N/A,FALSE,"인력1";#N/A,#N/A,FALSE,"인력2";#N/A,#N/A,FALSE,"인력3";#N/A,#N/A,FALSE,"인건1";#N/A,#N/A,FALSE,"인건2";#N/A,#N/A,FALSE,"인건3";#N/A,#N/A,FALSE,"인원증감";#N/A,#N/A,FALSE,"인건증감";#N/A,#N/A,FALSE,"표지등"}</definedName>
    <definedName name="하위직심사기준" hidden="1">{#N/A,#N/A,FALSE,"생산성";#N/A,#N/A,FALSE,"인력1";#N/A,#N/A,FALSE,"인력2";#N/A,#N/A,FALSE,"인력3";#N/A,#N/A,FALSE,"인건1";#N/A,#N/A,FALSE,"인건2";#N/A,#N/A,FALSE,"인건3";#N/A,#N/A,FALSE,"인원증감";#N/A,#N/A,FALSE,"인건증감";#N/A,#N/A,FALSE,"표지등"}</definedName>
    <definedName name="하하" localSheetId="13">#REF!</definedName>
    <definedName name="하하">#REF!</definedName>
    <definedName name="하하하" localSheetId="15" hidden="1">{#N/A,#N/A,FALSE,"단가표지"}</definedName>
    <definedName name="하하하" localSheetId="18" hidden="1">{#N/A,#N/A,FALSE,"단가표지"}</definedName>
    <definedName name="하하하" localSheetId="19" hidden="1">{#N/A,#N/A,FALSE,"단가표지"}</definedName>
    <definedName name="하하하" localSheetId="20" hidden="1">{#N/A,#N/A,FALSE,"단가표지"}</definedName>
    <definedName name="하하하" localSheetId="21" hidden="1">{#N/A,#N/A,FALSE,"단가표지"}</definedName>
    <definedName name="하하하" localSheetId="22" hidden="1">{#N/A,#N/A,FALSE,"단가표지"}</definedName>
    <definedName name="하하하" localSheetId="23" hidden="1">{#N/A,#N/A,FALSE,"단가표지"}</definedName>
    <definedName name="하하하" localSheetId="24" hidden="1">{#N/A,#N/A,FALSE,"단가표지"}</definedName>
    <definedName name="하하하" localSheetId="13" hidden="1">{#N/A,#N/A,FALSE,"단가표지"}</definedName>
    <definedName name="하하하" localSheetId="17" hidden="1">{#N/A,#N/A,FALSE,"단가표지"}</definedName>
    <definedName name="하하하" localSheetId="16" hidden="1">{#N/A,#N/A,FALSE,"단가표지"}</definedName>
    <definedName name="하하하" hidden="1">{#N/A,#N/A,FALSE,"단가표지"}</definedName>
    <definedName name="하한선" localSheetId="15" hidden="1">{#N/A,#N/A,FALSE,"배수2"}</definedName>
    <definedName name="하한선" localSheetId="11" hidden="1">{#N/A,#N/A,FALSE,"배수2"}</definedName>
    <definedName name="하한선" localSheetId="14" hidden="1">{#N/A,#N/A,FALSE,"배수2"}</definedName>
    <definedName name="하한선" localSheetId="18" hidden="1">{#N/A,#N/A,FALSE,"배수2"}</definedName>
    <definedName name="하한선" localSheetId="19" hidden="1">{#N/A,#N/A,FALSE,"배수2"}</definedName>
    <definedName name="하한선" localSheetId="20" hidden="1">{#N/A,#N/A,FALSE,"배수2"}</definedName>
    <definedName name="하한선" localSheetId="21" hidden="1">{#N/A,#N/A,FALSE,"배수2"}</definedName>
    <definedName name="하한선" localSheetId="22" hidden="1">{#N/A,#N/A,FALSE,"배수2"}</definedName>
    <definedName name="하한선" localSheetId="23" hidden="1">{#N/A,#N/A,FALSE,"배수2"}</definedName>
    <definedName name="하한선" localSheetId="24" hidden="1">{#N/A,#N/A,FALSE,"배수2"}</definedName>
    <definedName name="하한선" localSheetId="13" hidden="1">{#N/A,#N/A,FALSE,"배수2"}</definedName>
    <definedName name="하한선" localSheetId="17" hidden="1">{#N/A,#N/A,FALSE,"배수2"}</definedName>
    <definedName name="하한선" localSheetId="16" hidden="1">{#N/A,#N/A,FALSE,"배수2"}</definedName>
    <definedName name="하한선" hidden="1">{#N/A,#N/A,FALSE,"배수2"}</definedName>
    <definedName name="학교" localSheetId="13">#REF!</definedName>
    <definedName name="학교">#REF!</definedName>
    <definedName name="학교2" localSheetId="13">#REF!</definedName>
    <definedName name="학교2">#REF!</definedName>
    <definedName name="한" localSheetId="17" hidden="1">#REF!</definedName>
    <definedName name="한" hidden="1">#REF!</definedName>
    <definedName name="한영사전" localSheetId="15" hidden="1">{#N/A,#N/A,TRUE,"Y생산";#N/A,#N/A,TRUE,"Y판매";#N/A,#N/A,TRUE,"Y총물량";#N/A,#N/A,TRUE,"Y능력";#N/A,#N/A,TRUE,"YKD"}</definedName>
    <definedName name="한영사전" localSheetId="18" hidden="1">{#N/A,#N/A,TRUE,"Y생산";#N/A,#N/A,TRUE,"Y판매";#N/A,#N/A,TRUE,"Y총물량";#N/A,#N/A,TRUE,"Y능력";#N/A,#N/A,TRUE,"YKD"}</definedName>
    <definedName name="한영사전" localSheetId="19" hidden="1">{#N/A,#N/A,TRUE,"Y생산";#N/A,#N/A,TRUE,"Y판매";#N/A,#N/A,TRUE,"Y총물량";#N/A,#N/A,TRUE,"Y능력";#N/A,#N/A,TRUE,"YKD"}</definedName>
    <definedName name="한영사전" localSheetId="20" hidden="1">{#N/A,#N/A,TRUE,"Y생산";#N/A,#N/A,TRUE,"Y판매";#N/A,#N/A,TRUE,"Y총물량";#N/A,#N/A,TRUE,"Y능력";#N/A,#N/A,TRUE,"YKD"}</definedName>
    <definedName name="한영사전" localSheetId="21" hidden="1">{#N/A,#N/A,TRUE,"Y생산";#N/A,#N/A,TRUE,"Y판매";#N/A,#N/A,TRUE,"Y총물량";#N/A,#N/A,TRUE,"Y능력";#N/A,#N/A,TRUE,"YKD"}</definedName>
    <definedName name="한영사전" localSheetId="22" hidden="1">{#N/A,#N/A,TRUE,"Y생산";#N/A,#N/A,TRUE,"Y판매";#N/A,#N/A,TRUE,"Y총물량";#N/A,#N/A,TRUE,"Y능력";#N/A,#N/A,TRUE,"YKD"}</definedName>
    <definedName name="한영사전" localSheetId="23" hidden="1">{#N/A,#N/A,TRUE,"Y생산";#N/A,#N/A,TRUE,"Y판매";#N/A,#N/A,TRUE,"Y총물량";#N/A,#N/A,TRUE,"Y능력";#N/A,#N/A,TRUE,"YKD"}</definedName>
    <definedName name="한영사전" localSheetId="24" hidden="1">{#N/A,#N/A,TRUE,"Y생산";#N/A,#N/A,TRUE,"Y판매";#N/A,#N/A,TRUE,"Y총물량";#N/A,#N/A,TRUE,"Y능력";#N/A,#N/A,TRUE,"YKD"}</definedName>
    <definedName name="한영사전" localSheetId="13" hidden="1">{#N/A,#N/A,TRUE,"Y생산";#N/A,#N/A,TRUE,"Y판매";#N/A,#N/A,TRUE,"Y총물량";#N/A,#N/A,TRUE,"Y능력";#N/A,#N/A,TRUE,"YKD"}</definedName>
    <definedName name="한영사전" localSheetId="17" hidden="1">{#N/A,#N/A,TRUE,"Y생산";#N/A,#N/A,TRUE,"Y판매";#N/A,#N/A,TRUE,"Y총물량";#N/A,#N/A,TRUE,"Y능력";#N/A,#N/A,TRUE,"YKD"}</definedName>
    <definedName name="한영사전" localSheetId="16" hidden="1">{#N/A,#N/A,TRUE,"Y생산";#N/A,#N/A,TRUE,"Y판매";#N/A,#N/A,TRUE,"Y총물량";#N/A,#N/A,TRUE,"Y능력";#N/A,#N/A,TRUE,"YKD"}</definedName>
    <definedName name="한영사전" hidden="1">{#N/A,#N/A,TRUE,"Y생산";#N/A,#N/A,TRUE,"Y판매";#N/A,#N/A,TRUE,"Y총물량";#N/A,#N/A,TRUE,"Y능력";#N/A,#N/A,TRUE,"YKD"}</definedName>
    <definedName name="할증" localSheetId="13">#REF!</definedName>
    <definedName name="할증">#REF!</definedName>
    <definedName name="함석공" localSheetId="13">#REF!</definedName>
    <definedName name="함석공">#REF!</definedName>
    <definedName name="합" localSheetId="15" hidden="1">{#N/A,#N/A,FALSE,"포장2"}</definedName>
    <definedName name="합" localSheetId="11" hidden="1">{#N/A,#N/A,FALSE,"포장2"}</definedName>
    <definedName name="합" localSheetId="14" hidden="1">{#N/A,#N/A,FALSE,"포장2"}</definedName>
    <definedName name="합" localSheetId="18" hidden="1">{#N/A,#N/A,FALSE,"포장2"}</definedName>
    <definedName name="합" localSheetId="19" hidden="1">{#N/A,#N/A,FALSE,"포장2"}</definedName>
    <definedName name="합" localSheetId="20" hidden="1">{#N/A,#N/A,FALSE,"포장2"}</definedName>
    <definedName name="합" localSheetId="21" hidden="1">{#N/A,#N/A,FALSE,"포장2"}</definedName>
    <definedName name="합" localSheetId="22" hidden="1">{#N/A,#N/A,FALSE,"포장2"}</definedName>
    <definedName name="합" localSheetId="23" hidden="1">{#N/A,#N/A,FALSE,"포장2"}</definedName>
    <definedName name="합" localSheetId="24" hidden="1">{#N/A,#N/A,FALSE,"포장2"}</definedName>
    <definedName name="합" localSheetId="13" hidden="1">{#N/A,#N/A,FALSE,"포장2"}</definedName>
    <definedName name="합" localSheetId="17" hidden="1">{#N/A,#N/A,FALSE,"포장2"}</definedName>
    <definedName name="합" localSheetId="16" hidden="1">{#N/A,#N/A,FALSE,"포장2"}</definedName>
    <definedName name="합" hidden="1">{#N/A,#N/A,FALSE,"포장2"}</definedName>
    <definedName name="합계" localSheetId="13">#REF!</definedName>
    <definedName name="합계">#REF!</definedName>
    <definedName name="항" localSheetId="15" hidden="1">{#N/A,#N/A,FALSE,"단축1";#N/A,#N/A,FALSE,"단축2";#N/A,#N/A,FALSE,"단축3";#N/A,#N/A,FALSE,"장축";#N/A,#N/A,FALSE,"4WD"}</definedName>
    <definedName name="항" localSheetId="18" hidden="1">{#N/A,#N/A,FALSE,"단축1";#N/A,#N/A,FALSE,"단축2";#N/A,#N/A,FALSE,"단축3";#N/A,#N/A,FALSE,"장축";#N/A,#N/A,FALSE,"4WD"}</definedName>
    <definedName name="항" localSheetId="19" hidden="1">{#N/A,#N/A,FALSE,"단축1";#N/A,#N/A,FALSE,"단축2";#N/A,#N/A,FALSE,"단축3";#N/A,#N/A,FALSE,"장축";#N/A,#N/A,FALSE,"4WD"}</definedName>
    <definedName name="항" localSheetId="20" hidden="1">{#N/A,#N/A,FALSE,"단축1";#N/A,#N/A,FALSE,"단축2";#N/A,#N/A,FALSE,"단축3";#N/A,#N/A,FALSE,"장축";#N/A,#N/A,FALSE,"4WD"}</definedName>
    <definedName name="항" localSheetId="21" hidden="1">{#N/A,#N/A,FALSE,"단축1";#N/A,#N/A,FALSE,"단축2";#N/A,#N/A,FALSE,"단축3";#N/A,#N/A,FALSE,"장축";#N/A,#N/A,FALSE,"4WD"}</definedName>
    <definedName name="항" localSheetId="22" hidden="1">{#N/A,#N/A,FALSE,"단축1";#N/A,#N/A,FALSE,"단축2";#N/A,#N/A,FALSE,"단축3";#N/A,#N/A,FALSE,"장축";#N/A,#N/A,FALSE,"4WD"}</definedName>
    <definedName name="항" localSheetId="23" hidden="1">{#N/A,#N/A,FALSE,"단축1";#N/A,#N/A,FALSE,"단축2";#N/A,#N/A,FALSE,"단축3";#N/A,#N/A,FALSE,"장축";#N/A,#N/A,FALSE,"4WD"}</definedName>
    <definedName name="항" localSheetId="24" hidden="1">{#N/A,#N/A,FALSE,"단축1";#N/A,#N/A,FALSE,"단축2";#N/A,#N/A,FALSE,"단축3";#N/A,#N/A,FALSE,"장축";#N/A,#N/A,FALSE,"4WD"}</definedName>
    <definedName name="항" localSheetId="13" hidden="1">{#N/A,#N/A,FALSE,"단축1";#N/A,#N/A,FALSE,"단축2";#N/A,#N/A,FALSE,"단축3";#N/A,#N/A,FALSE,"장축";#N/A,#N/A,FALSE,"4WD"}</definedName>
    <definedName name="항" localSheetId="17" hidden="1">{#N/A,#N/A,FALSE,"단축1";#N/A,#N/A,FALSE,"단축2";#N/A,#N/A,FALSE,"단축3";#N/A,#N/A,FALSE,"장축";#N/A,#N/A,FALSE,"4WD"}</definedName>
    <definedName name="항" localSheetId="16" hidden="1">{#N/A,#N/A,FALSE,"단축1";#N/A,#N/A,FALSE,"단축2";#N/A,#N/A,FALSE,"단축3";#N/A,#N/A,FALSE,"장축";#N/A,#N/A,FALSE,"4WD"}</definedName>
    <definedName name="항" hidden="1">{#N/A,#N/A,FALSE,"단축1";#N/A,#N/A,FALSE,"단축2";#N/A,#N/A,FALSE,"단축3";#N/A,#N/A,FALSE,"장축";#N/A,#N/A,FALSE,"4WD"}</definedName>
    <definedName name="해외" localSheetId="13">#REF!</definedName>
    <definedName name="해외">#REF!</definedName>
    <definedName name="해외교육과정설계5" localSheetId="15" hidden="1">{#N/A,#N/A,FALSE,"3가";#N/A,#N/A,FALSE,"3나";#N/A,#N/A,FALSE,"3다"}</definedName>
    <definedName name="해외교육과정설계5" localSheetId="18" hidden="1">{#N/A,#N/A,FALSE,"3가";#N/A,#N/A,FALSE,"3나";#N/A,#N/A,FALSE,"3다"}</definedName>
    <definedName name="해외교육과정설계5" localSheetId="19" hidden="1">{#N/A,#N/A,FALSE,"3가";#N/A,#N/A,FALSE,"3나";#N/A,#N/A,FALSE,"3다"}</definedName>
    <definedName name="해외교육과정설계5" localSheetId="20" hidden="1">{#N/A,#N/A,FALSE,"3가";#N/A,#N/A,FALSE,"3나";#N/A,#N/A,FALSE,"3다"}</definedName>
    <definedName name="해외교육과정설계5" localSheetId="21" hidden="1">{#N/A,#N/A,FALSE,"3가";#N/A,#N/A,FALSE,"3나";#N/A,#N/A,FALSE,"3다"}</definedName>
    <definedName name="해외교육과정설계5" localSheetId="22" hidden="1">{#N/A,#N/A,FALSE,"3가";#N/A,#N/A,FALSE,"3나";#N/A,#N/A,FALSE,"3다"}</definedName>
    <definedName name="해외교육과정설계5" localSheetId="23" hidden="1">{#N/A,#N/A,FALSE,"3가";#N/A,#N/A,FALSE,"3나";#N/A,#N/A,FALSE,"3다"}</definedName>
    <definedName name="해외교육과정설계5" localSheetId="24" hidden="1">{#N/A,#N/A,FALSE,"3가";#N/A,#N/A,FALSE,"3나";#N/A,#N/A,FALSE,"3다"}</definedName>
    <definedName name="해외교육과정설계5" localSheetId="13" hidden="1">{#N/A,#N/A,FALSE,"3가";#N/A,#N/A,FALSE,"3나";#N/A,#N/A,FALSE,"3다"}</definedName>
    <definedName name="해외교육과정설계5" localSheetId="17" hidden="1">{#N/A,#N/A,FALSE,"3가";#N/A,#N/A,FALSE,"3나";#N/A,#N/A,FALSE,"3다"}</definedName>
    <definedName name="해외교육과정설계5" localSheetId="16" hidden="1">{#N/A,#N/A,FALSE,"3가";#N/A,#N/A,FALSE,"3나";#N/A,#N/A,FALSE,"3다"}</definedName>
    <definedName name="해외교육과정설계5" hidden="1">{#N/A,#N/A,FALSE,"3가";#N/A,#N/A,FALSE,"3나";#N/A,#N/A,FALSE,"3다"}</definedName>
    <definedName name="해외출장비세부내역" localSheetId="15" hidden="1">{#N/A,#N/A,FALSE,"3가";#N/A,#N/A,FALSE,"3나";#N/A,#N/A,FALSE,"3다"}</definedName>
    <definedName name="해외출장비세부내역" localSheetId="18" hidden="1">{#N/A,#N/A,FALSE,"3가";#N/A,#N/A,FALSE,"3나";#N/A,#N/A,FALSE,"3다"}</definedName>
    <definedName name="해외출장비세부내역" localSheetId="19" hidden="1">{#N/A,#N/A,FALSE,"3가";#N/A,#N/A,FALSE,"3나";#N/A,#N/A,FALSE,"3다"}</definedName>
    <definedName name="해외출장비세부내역" localSheetId="20" hidden="1">{#N/A,#N/A,FALSE,"3가";#N/A,#N/A,FALSE,"3나";#N/A,#N/A,FALSE,"3다"}</definedName>
    <definedName name="해외출장비세부내역" localSheetId="21" hidden="1">{#N/A,#N/A,FALSE,"3가";#N/A,#N/A,FALSE,"3나";#N/A,#N/A,FALSE,"3다"}</definedName>
    <definedName name="해외출장비세부내역" localSheetId="22" hidden="1">{#N/A,#N/A,FALSE,"3가";#N/A,#N/A,FALSE,"3나";#N/A,#N/A,FALSE,"3다"}</definedName>
    <definedName name="해외출장비세부내역" localSheetId="23" hidden="1">{#N/A,#N/A,FALSE,"3가";#N/A,#N/A,FALSE,"3나";#N/A,#N/A,FALSE,"3다"}</definedName>
    <definedName name="해외출장비세부내역" localSheetId="24" hidden="1">{#N/A,#N/A,FALSE,"3가";#N/A,#N/A,FALSE,"3나";#N/A,#N/A,FALSE,"3다"}</definedName>
    <definedName name="해외출장비세부내역" localSheetId="13" hidden="1">{#N/A,#N/A,FALSE,"3가";#N/A,#N/A,FALSE,"3나";#N/A,#N/A,FALSE,"3다"}</definedName>
    <definedName name="해외출장비세부내역" localSheetId="17" hidden="1">{#N/A,#N/A,FALSE,"3가";#N/A,#N/A,FALSE,"3나";#N/A,#N/A,FALSE,"3다"}</definedName>
    <definedName name="해외출장비세부내역" localSheetId="16" hidden="1">{#N/A,#N/A,FALSE,"3가";#N/A,#N/A,FALSE,"3나";#N/A,#N/A,FALSE,"3다"}</definedName>
    <definedName name="해외출장비세부내역" hidden="1">{#N/A,#N/A,FALSE,"3가";#N/A,#N/A,FALSE,"3나";#N/A,#N/A,FALSE,"3다"}</definedName>
    <definedName name="행복" localSheetId="15" hidden="1">{#N/A,#N/A,FALSE,"단축1";#N/A,#N/A,FALSE,"단축2";#N/A,#N/A,FALSE,"단축3";#N/A,#N/A,FALSE,"장축";#N/A,#N/A,FALSE,"4WD"}</definedName>
    <definedName name="행복" localSheetId="18" hidden="1">{#N/A,#N/A,FALSE,"단축1";#N/A,#N/A,FALSE,"단축2";#N/A,#N/A,FALSE,"단축3";#N/A,#N/A,FALSE,"장축";#N/A,#N/A,FALSE,"4WD"}</definedName>
    <definedName name="행복" localSheetId="19" hidden="1">{#N/A,#N/A,FALSE,"단축1";#N/A,#N/A,FALSE,"단축2";#N/A,#N/A,FALSE,"단축3";#N/A,#N/A,FALSE,"장축";#N/A,#N/A,FALSE,"4WD"}</definedName>
    <definedName name="행복" localSheetId="20" hidden="1">{#N/A,#N/A,FALSE,"단축1";#N/A,#N/A,FALSE,"단축2";#N/A,#N/A,FALSE,"단축3";#N/A,#N/A,FALSE,"장축";#N/A,#N/A,FALSE,"4WD"}</definedName>
    <definedName name="행복" localSheetId="21" hidden="1">{#N/A,#N/A,FALSE,"단축1";#N/A,#N/A,FALSE,"단축2";#N/A,#N/A,FALSE,"단축3";#N/A,#N/A,FALSE,"장축";#N/A,#N/A,FALSE,"4WD"}</definedName>
    <definedName name="행복" localSheetId="22" hidden="1">{#N/A,#N/A,FALSE,"단축1";#N/A,#N/A,FALSE,"단축2";#N/A,#N/A,FALSE,"단축3";#N/A,#N/A,FALSE,"장축";#N/A,#N/A,FALSE,"4WD"}</definedName>
    <definedName name="행복" localSheetId="23" hidden="1">{#N/A,#N/A,FALSE,"단축1";#N/A,#N/A,FALSE,"단축2";#N/A,#N/A,FALSE,"단축3";#N/A,#N/A,FALSE,"장축";#N/A,#N/A,FALSE,"4WD"}</definedName>
    <definedName name="행복" localSheetId="24" hidden="1">{#N/A,#N/A,FALSE,"단축1";#N/A,#N/A,FALSE,"단축2";#N/A,#N/A,FALSE,"단축3";#N/A,#N/A,FALSE,"장축";#N/A,#N/A,FALSE,"4WD"}</definedName>
    <definedName name="행복" localSheetId="13" hidden="1">{#N/A,#N/A,FALSE,"단축1";#N/A,#N/A,FALSE,"단축2";#N/A,#N/A,FALSE,"단축3";#N/A,#N/A,FALSE,"장축";#N/A,#N/A,FALSE,"4WD"}</definedName>
    <definedName name="행복" localSheetId="17" hidden="1">{#N/A,#N/A,FALSE,"단축1";#N/A,#N/A,FALSE,"단축2";#N/A,#N/A,FALSE,"단축3";#N/A,#N/A,FALSE,"장축";#N/A,#N/A,FALSE,"4WD"}</definedName>
    <definedName name="행복" localSheetId="16" hidden="1">{#N/A,#N/A,FALSE,"단축1";#N/A,#N/A,FALSE,"단축2";#N/A,#N/A,FALSE,"단축3";#N/A,#N/A,FALSE,"장축";#N/A,#N/A,FALSE,"4WD"}</definedName>
    <definedName name="행복" hidden="1">{#N/A,#N/A,FALSE,"단축1";#N/A,#N/A,FALSE,"단축2";#N/A,#N/A,FALSE,"단축3";#N/A,#N/A,FALSE,"장축";#N/A,#N/A,FALSE,"4WD"}</definedName>
    <definedName name="행사1_1" localSheetId="15" hidden="1">{#N/A,#N/A,FALSE,"97년 투자계획 세부내역 "}</definedName>
    <definedName name="행사1_1" localSheetId="18" hidden="1">{#N/A,#N/A,FALSE,"97년 투자계획 세부내역 "}</definedName>
    <definedName name="행사1_1" localSheetId="19" hidden="1">{#N/A,#N/A,FALSE,"97년 투자계획 세부내역 "}</definedName>
    <definedName name="행사1_1" localSheetId="20" hidden="1">{#N/A,#N/A,FALSE,"97년 투자계획 세부내역 "}</definedName>
    <definedName name="행사1_1" localSheetId="21" hidden="1">{#N/A,#N/A,FALSE,"97년 투자계획 세부내역 "}</definedName>
    <definedName name="행사1_1" localSheetId="22" hidden="1">{#N/A,#N/A,FALSE,"97년 투자계획 세부내역 "}</definedName>
    <definedName name="행사1_1" localSheetId="23" hidden="1">{#N/A,#N/A,FALSE,"97년 투자계획 세부내역 "}</definedName>
    <definedName name="행사1_1" localSheetId="24" hidden="1">{#N/A,#N/A,FALSE,"97년 투자계획 세부내역 "}</definedName>
    <definedName name="행사1_1" localSheetId="13" hidden="1">{#N/A,#N/A,FALSE,"97년 투자계획 세부내역 "}</definedName>
    <definedName name="행사1_1" localSheetId="17" hidden="1">{#N/A,#N/A,FALSE,"97년 투자계획 세부내역 "}</definedName>
    <definedName name="행사1_1" localSheetId="16" hidden="1">{#N/A,#N/A,FALSE,"97년 투자계획 세부내역 "}</definedName>
    <definedName name="행사1_1" hidden="1">{#N/A,#N/A,FALSE,"97년 투자계획 세부내역 "}</definedName>
    <definedName name="행사2" localSheetId="15" hidden="1">{#N/A,#N/A,FALSE,"97년 투자계획 세부내역 "}</definedName>
    <definedName name="행사2" localSheetId="18" hidden="1">{#N/A,#N/A,FALSE,"97년 투자계획 세부내역 "}</definedName>
    <definedName name="행사2" localSheetId="19" hidden="1">{#N/A,#N/A,FALSE,"97년 투자계획 세부내역 "}</definedName>
    <definedName name="행사2" localSheetId="20" hidden="1">{#N/A,#N/A,FALSE,"97년 투자계획 세부내역 "}</definedName>
    <definedName name="행사2" localSheetId="21" hidden="1">{#N/A,#N/A,FALSE,"97년 투자계획 세부내역 "}</definedName>
    <definedName name="행사2" localSheetId="22" hidden="1">{#N/A,#N/A,FALSE,"97년 투자계획 세부내역 "}</definedName>
    <definedName name="행사2" localSheetId="23" hidden="1">{#N/A,#N/A,FALSE,"97년 투자계획 세부내역 "}</definedName>
    <definedName name="행사2" localSheetId="24" hidden="1">{#N/A,#N/A,FALSE,"97년 투자계획 세부내역 "}</definedName>
    <definedName name="행사2" localSheetId="13" hidden="1">{#N/A,#N/A,FALSE,"97년 투자계획 세부내역 "}</definedName>
    <definedName name="행사2" localSheetId="17" hidden="1">{#N/A,#N/A,FALSE,"97년 투자계획 세부내역 "}</definedName>
    <definedName name="행사2" localSheetId="16" hidden="1">{#N/A,#N/A,FALSE,"97년 투자계획 세부내역 "}</definedName>
    <definedName name="행사2" hidden="1">{#N/A,#N/A,FALSE,"97년 투자계획 세부내역 "}</definedName>
    <definedName name="행사네이버1" localSheetId="15" hidden="1">{#N/A,#N/A,FALSE,"97년 투자계획 세부내역 "}</definedName>
    <definedName name="행사네이버1" localSheetId="18" hidden="1">{#N/A,#N/A,FALSE,"97년 투자계획 세부내역 "}</definedName>
    <definedName name="행사네이버1" localSheetId="19" hidden="1">{#N/A,#N/A,FALSE,"97년 투자계획 세부내역 "}</definedName>
    <definedName name="행사네이버1" localSheetId="20" hidden="1">{#N/A,#N/A,FALSE,"97년 투자계획 세부내역 "}</definedName>
    <definedName name="행사네이버1" localSheetId="21" hidden="1">{#N/A,#N/A,FALSE,"97년 투자계획 세부내역 "}</definedName>
    <definedName name="행사네이버1" localSheetId="22" hidden="1">{#N/A,#N/A,FALSE,"97년 투자계획 세부내역 "}</definedName>
    <definedName name="행사네이버1" localSheetId="23" hidden="1">{#N/A,#N/A,FALSE,"97년 투자계획 세부내역 "}</definedName>
    <definedName name="행사네이버1" localSheetId="24" hidden="1">{#N/A,#N/A,FALSE,"97년 투자계획 세부내역 "}</definedName>
    <definedName name="행사네이버1" localSheetId="13" hidden="1">{#N/A,#N/A,FALSE,"97년 투자계획 세부내역 "}</definedName>
    <definedName name="행사네이버1" localSheetId="17" hidden="1">{#N/A,#N/A,FALSE,"97년 투자계획 세부내역 "}</definedName>
    <definedName name="행사네이버1" localSheetId="16" hidden="1">{#N/A,#N/A,FALSE,"97년 투자계획 세부내역 "}</definedName>
    <definedName name="행사네이버1" hidden="1">{#N/A,#N/A,FALSE,"97년 투자계획 세부내역 "}</definedName>
    <definedName name="향후계획1" localSheetId="15" hidden="1">{#N/A,#N/A,FALSE,"단축1";#N/A,#N/A,FALSE,"단축2";#N/A,#N/A,FALSE,"단축3";#N/A,#N/A,FALSE,"장축";#N/A,#N/A,FALSE,"4WD"}</definedName>
    <definedName name="향후계획1" localSheetId="18" hidden="1">{#N/A,#N/A,FALSE,"단축1";#N/A,#N/A,FALSE,"단축2";#N/A,#N/A,FALSE,"단축3";#N/A,#N/A,FALSE,"장축";#N/A,#N/A,FALSE,"4WD"}</definedName>
    <definedName name="향후계획1" localSheetId="19" hidden="1">{#N/A,#N/A,FALSE,"단축1";#N/A,#N/A,FALSE,"단축2";#N/A,#N/A,FALSE,"단축3";#N/A,#N/A,FALSE,"장축";#N/A,#N/A,FALSE,"4WD"}</definedName>
    <definedName name="향후계획1" localSheetId="20" hidden="1">{#N/A,#N/A,FALSE,"단축1";#N/A,#N/A,FALSE,"단축2";#N/A,#N/A,FALSE,"단축3";#N/A,#N/A,FALSE,"장축";#N/A,#N/A,FALSE,"4WD"}</definedName>
    <definedName name="향후계획1" localSheetId="21" hidden="1">{#N/A,#N/A,FALSE,"단축1";#N/A,#N/A,FALSE,"단축2";#N/A,#N/A,FALSE,"단축3";#N/A,#N/A,FALSE,"장축";#N/A,#N/A,FALSE,"4WD"}</definedName>
    <definedName name="향후계획1" localSheetId="22" hidden="1">{#N/A,#N/A,FALSE,"단축1";#N/A,#N/A,FALSE,"단축2";#N/A,#N/A,FALSE,"단축3";#N/A,#N/A,FALSE,"장축";#N/A,#N/A,FALSE,"4WD"}</definedName>
    <definedName name="향후계획1" localSheetId="23" hidden="1">{#N/A,#N/A,FALSE,"단축1";#N/A,#N/A,FALSE,"단축2";#N/A,#N/A,FALSE,"단축3";#N/A,#N/A,FALSE,"장축";#N/A,#N/A,FALSE,"4WD"}</definedName>
    <definedName name="향후계획1" localSheetId="24" hidden="1">{#N/A,#N/A,FALSE,"단축1";#N/A,#N/A,FALSE,"단축2";#N/A,#N/A,FALSE,"단축3";#N/A,#N/A,FALSE,"장축";#N/A,#N/A,FALSE,"4WD"}</definedName>
    <definedName name="향후계획1" localSheetId="13" hidden="1">{#N/A,#N/A,FALSE,"단축1";#N/A,#N/A,FALSE,"단축2";#N/A,#N/A,FALSE,"단축3";#N/A,#N/A,FALSE,"장축";#N/A,#N/A,FALSE,"4WD"}</definedName>
    <definedName name="향후계획1" localSheetId="17" hidden="1">{#N/A,#N/A,FALSE,"단축1";#N/A,#N/A,FALSE,"단축2";#N/A,#N/A,FALSE,"단축3";#N/A,#N/A,FALSE,"장축";#N/A,#N/A,FALSE,"4WD"}</definedName>
    <definedName name="향후계획1" localSheetId="16" hidden="1">{#N/A,#N/A,FALSE,"단축1";#N/A,#N/A,FALSE,"단축2";#N/A,#N/A,FALSE,"단축3";#N/A,#N/A,FALSE,"장축";#N/A,#N/A,FALSE,"4WD"}</definedName>
    <definedName name="향후계획1" hidden="1">{#N/A,#N/A,FALSE,"단축1";#N/A,#N/A,FALSE,"단축2";#N/A,#N/A,FALSE,"단축3";#N/A,#N/A,FALSE,"장축";#N/A,#N/A,FALSE,"4WD"}</definedName>
    <definedName name="헝그리앱" localSheetId="13">#REF!</definedName>
    <definedName name="헝그리앱">#REF!</definedName>
    <definedName name="헝그리앱1" localSheetId="13">#REF!</definedName>
    <definedName name="헝그리앱1">#REF!</definedName>
    <definedName name="현대카드" localSheetId="13">#REF!</definedName>
    <definedName name="현대카드">#REF!</definedName>
    <definedName name="현조" localSheetId="11" hidden="1">#REF!</definedName>
    <definedName name="현조" hidden="1">#REF!</definedName>
    <definedName name="현찰계약금">#N/A</definedName>
    <definedName name="협" localSheetId="15" hidden="1">{#N/A,#N/A,FALSE,"배수2"}</definedName>
    <definedName name="협" localSheetId="11" hidden="1">{#N/A,#N/A,FALSE,"배수2"}</definedName>
    <definedName name="협" localSheetId="14" hidden="1">{#N/A,#N/A,FALSE,"배수2"}</definedName>
    <definedName name="협" localSheetId="18" hidden="1">{#N/A,#N/A,FALSE,"배수2"}</definedName>
    <definedName name="협" localSheetId="19" hidden="1">{#N/A,#N/A,FALSE,"배수2"}</definedName>
    <definedName name="협" localSheetId="20" hidden="1">{#N/A,#N/A,FALSE,"배수2"}</definedName>
    <definedName name="협" localSheetId="21" hidden="1">{#N/A,#N/A,FALSE,"배수2"}</definedName>
    <definedName name="협" localSheetId="22" hidden="1">{#N/A,#N/A,FALSE,"배수2"}</definedName>
    <definedName name="협" localSheetId="23" hidden="1">{#N/A,#N/A,FALSE,"배수2"}</definedName>
    <definedName name="협" localSheetId="24" hidden="1">{#N/A,#N/A,FALSE,"배수2"}</definedName>
    <definedName name="협" localSheetId="13" hidden="1">{#N/A,#N/A,FALSE,"배수2"}</definedName>
    <definedName name="협" localSheetId="17" hidden="1">{#N/A,#N/A,FALSE,"배수2"}</definedName>
    <definedName name="협" localSheetId="16" hidden="1">{#N/A,#N/A,FALSE,"배수2"}</definedName>
    <definedName name="협" hidden="1">{#N/A,#N/A,FALSE,"배수2"}</definedName>
    <definedName name="협력" localSheetId="15" hidden="1">{#N/A,#N/A,FALSE,"포장2"}</definedName>
    <definedName name="협력" localSheetId="11" hidden="1">{#N/A,#N/A,FALSE,"포장2"}</definedName>
    <definedName name="협력" localSheetId="14" hidden="1">{#N/A,#N/A,FALSE,"포장2"}</definedName>
    <definedName name="협력" localSheetId="18" hidden="1">{#N/A,#N/A,FALSE,"포장2"}</definedName>
    <definedName name="협력" localSheetId="19" hidden="1">{#N/A,#N/A,FALSE,"포장2"}</definedName>
    <definedName name="협력" localSheetId="20" hidden="1">{#N/A,#N/A,FALSE,"포장2"}</definedName>
    <definedName name="협력" localSheetId="21" hidden="1">{#N/A,#N/A,FALSE,"포장2"}</definedName>
    <definedName name="협력" localSheetId="22" hidden="1">{#N/A,#N/A,FALSE,"포장2"}</definedName>
    <definedName name="협력" localSheetId="23" hidden="1">{#N/A,#N/A,FALSE,"포장2"}</definedName>
    <definedName name="협력" localSheetId="24" hidden="1">{#N/A,#N/A,FALSE,"포장2"}</definedName>
    <definedName name="협력" localSheetId="13" hidden="1">{#N/A,#N/A,FALSE,"포장2"}</definedName>
    <definedName name="협력" localSheetId="17" hidden="1">{#N/A,#N/A,FALSE,"포장2"}</definedName>
    <definedName name="협력" localSheetId="16" hidden="1">{#N/A,#N/A,FALSE,"포장2"}</definedName>
    <definedName name="협력" hidden="1">{#N/A,#N/A,FALSE,"포장2"}</definedName>
    <definedName name="협력업체" localSheetId="15" hidden="1">{#N/A,#N/A,FALSE,"포장2"}</definedName>
    <definedName name="협력업체" localSheetId="11" hidden="1">{#N/A,#N/A,FALSE,"포장2"}</definedName>
    <definedName name="협력업체" localSheetId="14" hidden="1">{#N/A,#N/A,FALSE,"포장2"}</definedName>
    <definedName name="협력업체" localSheetId="18" hidden="1">{#N/A,#N/A,FALSE,"포장2"}</definedName>
    <definedName name="협력업체" localSheetId="19" hidden="1">{#N/A,#N/A,FALSE,"포장2"}</definedName>
    <definedName name="협력업체" localSheetId="20" hidden="1">{#N/A,#N/A,FALSE,"포장2"}</definedName>
    <definedName name="협력업체" localSheetId="21" hidden="1">{#N/A,#N/A,FALSE,"포장2"}</definedName>
    <definedName name="협력업체" localSheetId="22" hidden="1">{#N/A,#N/A,FALSE,"포장2"}</definedName>
    <definedName name="협력업체" localSheetId="23" hidden="1">{#N/A,#N/A,FALSE,"포장2"}</definedName>
    <definedName name="협력업체" localSheetId="24" hidden="1">{#N/A,#N/A,FALSE,"포장2"}</definedName>
    <definedName name="협력업체" localSheetId="13" hidden="1">{#N/A,#N/A,FALSE,"포장2"}</definedName>
    <definedName name="협력업체" localSheetId="17" hidden="1">{#N/A,#N/A,FALSE,"포장2"}</definedName>
    <definedName name="협력업체" localSheetId="16" hidden="1">{#N/A,#N/A,FALSE,"포장2"}</definedName>
    <definedName name="협력업체" hidden="1">{#N/A,#N/A,FALSE,"포장2"}</definedName>
    <definedName name="협조" localSheetId="13">#REF!</definedName>
    <definedName name="협조">#REF!</definedName>
    <definedName name="협철" localSheetId="15" hidden="1">{#N/A,#N/A,FALSE,"포장2"}</definedName>
    <definedName name="협철" localSheetId="11" hidden="1">{#N/A,#N/A,FALSE,"포장2"}</definedName>
    <definedName name="협철" localSheetId="14" hidden="1">{#N/A,#N/A,FALSE,"포장2"}</definedName>
    <definedName name="협철" localSheetId="18" hidden="1">{#N/A,#N/A,FALSE,"포장2"}</definedName>
    <definedName name="협철" localSheetId="19" hidden="1">{#N/A,#N/A,FALSE,"포장2"}</definedName>
    <definedName name="협철" localSheetId="20" hidden="1">{#N/A,#N/A,FALSE,"포장2"}</definedName>
    <definedName name="협철" localSheetId="21" hidden="1">{#N/A,#N/A,FALSE,"포장2"}</definedName>
    <definedName name="협철" localSheetId="22" hidden="1">{#N/A,#N/A,FALSE,"포장2"}</definedName>
    <definedName name="협철" localSheetId="23" hidden="1">{#N/A,#N/A,FALSE,"포장2"}</definedName>
    <definedName name="협철" localSheetId="24" hidden="1">{#N/A,#N/A,FALSE,"포장2"}</definedName>
    <definedName name="협철" localSheetId="13" hidden="1">{#N/A,#N/A,FALSE,"포장2"}</definedName>
    <definedName name="협철" localSheetId="17" hidden="1">{#N/A,#N/A,FALSE,"포장2"}</definedName>
    <definedName name="협철" localSheetId="16" hidden="1">{#N/A,#N/A,FALSE,"포장2"}</definedName>
    <definedName name="협철" hidden="1">{#N/A,#N/A,FALSE,"포장2"}</definedName>
    <definedName name="협토" localSheetId="15" hidden="1">{#N/A,#N/A,FALSE,"포장1";#N/A,#N/A,FALSE,"포장1"}</definedName>
    <definedName name="협토" localSheetId="11" hidden="1">{#N/A,#N/A,FALSE,"포장1";#N/A,#N/A,FALSE,"포장1"}</definedName>
    <definedName name="협토" localSheetId="14" hidden="1">{#N/A,#N/A,FALSE,"포장1";#N/A,#N/A,FALSE,"포장1"}</definedName>
    <definedName name="협토" localSheetId="18" hidden="1">{#N/A,#N/A,FALSE,"포장1";#N/A,#N/A,FALSE,"포장1"}</definedName>
    <definedName name="협토" localSheetId="19" hidden="1">{#N/A,#N/A,FALSE,"포장1";#N/A,#N/A,FALSE,"포장1"}</definedName>
    <definedName name="협토" localSheetId="20" hidden="1">{#N/A,#N/A,FALSE,"포장1";#N/A,#N/A,FALSE,"포장1"}</definedName>
    <definedName name="협토" localSheetId="21" hidden="1">{#N/A,#N/A,FALSE,"포장1";#N/A,#N/A,FALSE,"포장1"}</definedName>
    <definedName name="협토" localSheetId="22" hidden="1">{#N/A,#N/A,FALSE,"포장1";#N/A,#N/A,FALSE,"포장1"}</definedName>
    <definedName name="협토" localSheetId="23" hidden="1">{#N/A,#N/A,FALSE,"포장1";#N/A,#N/A,FALSE,"포장1"}</definedName>
    <definedName name="협토" localSheetId="24" hidden="1">{#N/A,#N/A,FALSE,"포장1";#N/A,#N/A,FALSE,"포장1"}</definedName>
    <definedName name="협토" localSheetId="13" hidden="1">{#N/A,#N/A,FALSE,"포장1";#N/A,#N/A,FALSE,"포장1"}</definedName>
    <definedName name="협토" localSheetId="17" hidden="1">{#N/A,#N/A,FALSE,"포장1";#N/A,#N/A,FALSE,"포장1"}</definedName>
    <definedName name="협토" localSheetId="16" hidden="1">{#N/A,#N/A,FALSE,"포장1";#N/A,#N/A,FALSE,"포장1"}</definedName>
    <definedName name="협토" hidden="1">{#N/A,#N/A,FALSE,"포장1";#N/A,#N/A,FALSE,"포장1"}</definedName>
    <definedName name="협토1" localSheetId="15" hidden="1">{#N/A,#N/A,FALSE,"포장2"}</definedName>
    <definedName name="협토1" localSheetId="11" hidden="1">{#N/A,#N/A,FALSE,"포장2"}</definedName>
    <definedName name="협토1" localSheetId="14" hidden="1">{#N/A,#N/A,FALSE,"포장2"}</definedName>
    <definedName name="협토1" localSheetId="18" hidden="1">{#N/A,#N/A,FALSE,"포장2"}</definedName>
    <definedName name="협토1" localSheetId="19" hidden="1">{#N/A,#N/A,FALSE,"포장2"}</definedName>
    <definedName name="협토1" localSheetId="20" hidden="1">{#N/A,#N/A,FALSE,"포장2"}</definedName>
    <definedName name="협토1" localSheetId="21" hidden="1">{#N/A,#N/A,FALSE,"포장2"}</definedName>
    <definedName name="협토1" localSheetId="22" hidden="1">{#N/A,#N/A,FALSE,"포장2"}</definedName>
    <definedName name="협토1" localSheetId="23" hidden="1">{#N/A,#N/A,FALSE,"포장2"}</definedName>
    <definedName name="협토1" localSheetId="24" hidden="1">{#N/A,#N/A,FALSE,"포장2"}</definedName>
    <definedName name="협토1" localSheetId="13" hidden="1">{#N/A,#N/A,FALSE,"포장2"}</definedName>
    <definedName name="협토1" localSheetId="17" hidden="1">{#N/A,#N/A,FALSE,"포장2"}</definedName>
    <definedName name="협토1" localSheetId="16" hidden="1">{#N/A,#N/A,FALSE,"포장2"}</definedName>
    <definedName name="협토1" hidden="1">{#N/A,#N/A,FALSE,"포장2"}</definedName>
    <definedName name="협토자재" localSheetId="15" hidden="1">{#N/A,#N/A,FALSE,"포장2"}</definedName>
    <definedName name="협토자재" localSheetId="11" hidden="1">{#N/A,#N/A,FALSE,"포장2"}</definedName>
    <definedName name="협토자재" localSheetId="14" hidden="1">{#N/A,#N/A,FALSE,"포장2"}</definedName>
    <definedName name="협토자재" localSheetId="18" hidden="1">{#N/A,#N/A,FALSE,"포장2"}</definedName>
    <definedName name="협토자재" localSheetId="19" hidden="1">{#N/A,#N/A,FALSE,"포장2"}</definedName>
    <definedName name="협토자재" localSheetId="20" hidden="1">{#N/A,#N/A,FALSE,"포장2"}</definedName>
    <definedName name="협토자재" localSheetId="21" hidden="1">{#N/A,#N/A,FALSE,"포장2"}</definedName>
    <definedName name="협토자재" localSheetId="22" hidden="1">{#N/A,#N/A,FALSE,"포장2"}</definedName>
    <definedName name="협토자재" localSheetId="23" hidden="1">{#N/A,#N/A,FALSE,"포장2"}</definedName>
    <definedName name="협토자재" localSheetId="24" hidden="1">{#N/A,#N/A,FALSE,"포장2"}</definedName>
    <definedName name="협토자재" localSheetId="13" hidden="1">{#N/A,#N/A,FALSE,"포장2"}</definedName>
    <definedName name="협토자재" localSheetId="17" hidden="1">{#N/A,#N/A,FALSE,"포장2"}</definedName>
    <definedName name="협토자재" localSheetId="16" hidden="1">{#N/A,#N/A,FALSE,"포장2"}</definedName>
    <definedName name="협토자재" hidden="1">{#N/A,#N/A,FALSE,"포장2"}</definedName>
    <definedName name="형제" localSheetId="15" hidden="1">{#N/A,#N/A,FALSE,"포장2"}</definedName>
    <definedName name="형제" localSheetId="11" hidden="1">{#N/A,#N/A,FALSE,"포장2"}</definedName>
    <definedName name="형제" localSheetId="14" hidden="1">{#N/A,#N/A,FALSE,"포장2"}</definedName>
    <definedName name="형제" localSheetId="18" hidden="1">{#N/A,#N/A,FALSE,"포장2"}</definedName>
    <definedName name="형제" localSheetId="19" hidden="1">{#N/A,#N/A,FALSE,"포장2"}</definedName>
    <definedName name="형제" localSheetId="20" hidden="1">{#N/A,#N/A,FALSE,"포장2"}</definedName>
    <definedName name="형제" localSheetId="21" hidden="1">{#N/A,#N/A,FALSE,"포장2"}</definedName>
    <definedName name="형제" localSheetId="22" hidden="1">{#N/A,#N/A,FALSE,"포장2"}</definedName>
    <definedName name="형제" localSheetId="23" hidden="1">{#N/A,#N/A,FALSE,"포장2"}</definedName>
    <definedName name="형제" localSheetId="24" hidden="1">{#N/A,#N/A,FALSE,"포장2"}</definedName>
    <definedName name="형제" localSheetId="13" hidden="1">{#N/A,#N/A,FALSE,"포장2"}</definedName>
    <definedName name="형제" localSheetId="17" hidden="1">{#N/A,#N/A,FALSE,"포장2"}</definedName>
    <definedName name="형제" localSheetId="16" hidden="1">{#N/A,#N/A,FALSE,"포장2"}</definedName>
    <definedName name="형제" hidden="1">{#N/A,#N/A,FALSE,"포장2"}</definedName>
    <definedName name="형틀" localSheetId="13">#REF!</definedName>
    <definedName name="형틀">#REF!</definedName>
    <definedName name="형틀목공" localSheetId="13">#REF!</definedName>
    <definedName name="형틀목공">#REF!</definedName>
    <definedName name="호" localSheetId="13">#REF!</definedName>
    <definedName name="호">#REF!</definedName>
    <definedName name="호박">#REF!</definedName>
    <definedName name="호ㅎ"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localSheetId="15" hidden="1">{#N/A,#N/A,FALSE,"부대1"}</definedName>
    <definedName name="호호" localSheetId="11" hidden="1">{#N/A,#N/A,FALSE,"부대1"}</definedName>
    <definedName name="호호" localSheetId="14" hidden="1">{#N/A,#N/A,FALSE,"부대1"}</definedName>
    <definedName name="호호" localSheetId="18" hidden="1">{#N/A,#N/A,FALSE,"부대1"}</definedName>
    <definedName name="호호" localSheetId="19" hidden="1">{#N/A,#N/A,FALSE,"부대1"}</definedName>
    <definedName name="호호" localSheetId="20" hidden="1">{#N/A,#N/A,FALSE,"부대1"}</definedName>
    <definedName name="호호" localSheetId="21" hidden="1">{#N/A,#N/A,FALSE,"부대1"}</definedName>
    <definedName name="호호" localSheetId="22" hidden="1">{#N/A,#N/A,FALSE,"부대1"}</definedName>
    <definedName name="호호" localSheetId="23" hidden="1">{#N/A,#N/A,FALSE,"부대1"}</definedName>
    <definedName name="호호" localSheetId="24" hidden="1">{#N/A,#N/A,FALSE,"부대1"}</definedName>
    <definedName name="호호" localSheetId="13" hidden="1">{#N/A,#N/A,FALSE,"부대1"}</definedName>
    <definedName name="호호" localSheetId="17" hidden="1">{#N/A,#N/A,FALSE,"부대1"}</definedName>
    <definedName name="호호" localSheetId="16" hidden="1">{#N/A,#N/A,FALSE,"부대1"}</definedName>
    <definedName name="호호" hidden="1">{#N/A,#N/A,FALSE,"부대1"}</definedName>
    <definedName name="호호호호" localSheetId="13">#REF!</definedName>
    <definedName name="호호호호">#REF!</definedName>
    <definedName name="호호홍" localSheetId="13">#REF!</definedName>
    <definedName name="호호홍">#REF!</definedName>
    <definedName name="호ㅓ" localSheetId="15" hidden="1">{"'용역비'!$A$4:$C$8"}</definedName>
    <definedName name="호ㅓ" localSheetId="11" hidden="1">{"'용역비'!$A$4:$C$8"}</definedName>
    <definedName name="호ㅓ" localSheetId="14" hidden="1">{"'용역비'!$A$4:$C$8"}</definedName>
    <definedName name="호ㅓ" localSheetId="18" hidden="1">{"'용역비'!$A$4:$C$8"}</definedName>
    <definedName name="호ㅓ" localSheetId="19" hidden="1">{"'용역비'!$A$4:$C$8"}</definedName>
    <definedName name="호ㅓ" localSheetId="20" hidden="1">{"'용역비'!$A$4:$C$8"}</definedName>
    <definedName name="호ㅓ" localSheetId="21" hidden="1">{"'용역비'!$A$4:$C$8"}</definedName>
    <definedName name="호ㅓ" localSheetId="22" hidden="1">{"'용역비'!$A$4:$C$8"}</definedName>
    <definedName name="호ㅓ" localSheetId="23" hidden="1">{"'용역비'!$A$4:$C$8"}</definedName>
    <definedName name="호ㅓ" localSheetId="24" hidden="1">{"'용역비'!$A$4:$C$8"}</definedName>
    <definedName name="호ㅓ" localSheetId="13" hidden="1">{"'용역비'!$A$4:$C$8"}</definedName>
    <definedName name="호ㅓ" localSheetId="17" hidden="1">{"'용역비'!$A$4:$C$8"}</definedName>
    <definedName name="호ㅓ" localSheetId="16" hidden="1">{"'용역비'!$A$4:$C$8"}</definedName>
    <definedName name="호ㅓ" hidden="1">{"'용역비'!$A$4:$C$8"}</definedName>
    <definedName name="홀">#N/A</definedName>
    <definedName name="홈6월">#N/A</definedName>
    <definedName name="홈타임보드_대기현황_2월" localSheetId="13">#REF!</definedName>
    <definedName name="홈타임보드_대기현황_2월">#REF!</definedName>
    <definedName name="홍" localSheetId="13">'[30]#REF'!#REF!</definedName>
    <definedName name="홍">'[37]#REF'!#REF!</definedName>
    <definedName name="홍ㄹㄴㄷㄱ" localSheetId="15" hidden="1">#REF!</definedName>
    <definedName name="홍ㄹㄴㄷㄱ" localSheetId="11" hidden="1">#REF!</definedName>
    <definedName name="홍ㄹㄴㄷㄱ" localSheetId="14" hidden="1">#REF!</definedName>
    <definedName name="홍ㄹㄴㄷㄱ" localSheetId="18" hidden="1">#REF!</definedName>
    <definedName name="홍ㄹㄴㄷㄱ" localSheetId="19" hidden="1">#REF!</definedName>
    <definedName name="홍ㄹㄴㄷㄱ" localSheetId="20" hidden="1">#REF!</definedName>
    <definedName name="홍ㄹㄴㄷㄱ" localSheetId="21" hidden="1">#REF!</definedName>
    <definedName name="홍ㄹㄴㄷㄱ" localSheetId="22" hidden="1">#REF!</definedName>
    <definedName name="홍ㄹㄴㄷㄱ" localSheetId="23" hidden="1">#REF!</definedName>
    <definedName name="홍ㄹㄴㄷㄱ" localSheetId="24" hidden="1">#REF!</definedName>
    <definedName name="홍ㄹㄴㄷㄱ" localSheetId="13" hidden="1">#REF!</definedName>
    <definedName name="홍ㄹㄴㄷㄱ" localSheetId="17" hidden="1">#REF!</definedName>
    <definedName name="홍ㄹㄴㄷㄱ" localSheetId="16" hidden="1">#REF!</definedName>
    <definedName name="홍ㄹㄴㄷㄱ" hidden="1">#REF!</definedName>
    <definedName name="홍ㅇ호" localSheetId="15" hidden="1">{"'용역비'!$A$4:$C$8"}</definedName>
    <definedName name="홍ㅇ호" localSheetId="11" hidden="1">{"'용역비'!$A$4:$C$8"}</definedName>
    <definedName name="홍ㅇ호" localSheetId="14" hidden="1">{"'용역비'!$A$4:$C$8"}</definedName>
    <definedName name="홍ㅇ호" localSheetId="18" hidden="1">{"'용역비'!$A$4:$C$8"}</definedName>
    <definedName name="홍ㅇ호" localSheetId="19" hidden="1">{"'용역비'!$A$4:$C$8"}</definedName>
    <definedName name="홍ㅇ호" localSheetId="20" hidden="1">{"'용역비'!$A$4:$C$8"}</definedName>
    <definedName name="홍ㅇ호" localSheetId="21" hidden="1">{"'용역비'!$A$4:$C$8"}</definedName>
    <definedName name="홍ㅇ호" localSheetId="22" hidden="1">{"'용역비'!$A$4:$C$8"}</definedName>
    <definedName name="홍ㅇ호" localSheetId="23" hidden="1">{"'용역비'!$A$4:$C$8"}</definedName>
    <definedName name="홍ㅇ호" localSheetId="24" hidden="1">{"'용역비'!$A$4:$C$8"}</definedName>
    <definedName name="홍ㅇ호" localSheetId="13" hidden="1">{"'용역비'!$A$4:$C$8"}</definedName>
    <definedName name="홍ㅇ호" localSheetId="17" hidden="1">{"'용역비'!$A$4:$C$8"}</definedName>
    <definedName name="홍ㅇ호" localSheetId="16" hidden="1">{"'용역비'!$A$4:$C$8"}</definedName>
    <definedName name="홍ㅇ호" hidden="1">{"'용역비'!$A$4:$C$8"}</definedName>
    <definedName name="홎ㅅㄱ도" localSheetId="15" hidden="1">{#N/A,#N/A,FALSE,"ALM-ASISC"}</definedName>
    <definedName name="홎ㅅㄱ도" localSheetId="18" hidden="1">{#N/A,#N/A,FALSE,"ALM-ASISC"}</definedName>
    <definedName name="홎ㅅㄱ도" localSheetId="19" hidden="1">{#N/A,#N/A,FALSE,"ALM-ASISC"}</definedName>
    <definedName name="홎ㅅㄱ도" localSheetId="20" hidden="1">{#N/A,#N/A,FALSE,"ALM-ASISC"}</definedName>
    <definedName name="홎ㅅㄱ도" localSheetId="21" hidden="1">{#N/A,#N/A,FALSE,"ALM-ASISC"}</definedName>
    <definedName name="홎ㅅㄱ도" localSheetId="22" hidden="1">{#N/A,#N/A,FALSE,"ALM-ASISC"}</definedName>
    <definedName name="홎ㅅㄱ도" localSheetId="23" hidden="1">{#N/A,#N/A,FALSE,"ALM-ASISC"}</definedName>
    <definedName name="홎ㅅㄱ도" localSheetId="24" hidden="1">{#N/A,#N/A,FALSE,"ALM-ASISC"}</definedName>
    <definedName name="홎ㅅㄱ도" localSheetId="13" hidden="1">{#N/A,#N/A,FALSE,"ALM-ASISC"}</definedName>
    <definedName name="홎ㅅㄱ도" localSheetId="17" hidden="1">{#N/A,#N/A,FALSE,"ALM-ASISC"}</definedName>
    <definedName name="홎ㅅㄱ도" localSheetId="16" hidden="1">{#N/A,#N/A,FALSE,"ALM-ASISC"}</definedName>
    <definedName name="홎ㅅㄱ도" hidden="1">{#N/A,#N/A,FALSE,"ALM-ASISC"}</definedName>
    <definedName name="화니" localSheetId="13">#REF!</definedName>
    <definedName name="화니">#REF!</definedName>
    <definedName name="황">#N/A</definedName>
    <definedName name="황병길" localSheetId="13">#REF!</definedName>
    <definedName name="황병길">#REF!</definedName>
    <definedName name="회계매출1" localSheetId="13">#REF!</definedName>
    <definedName name="회계매출1">#REF!</definedName>
    <definedName name="횟수" localSheetId="13">#REF!</definedName>
    <definedName name="횟수">#REF!</definedName>
    <definedName name="휴가키">'[170]1월'!$C$2</definedName>
    <definedName name="흄관" localSheetId="13">#REF!</definedName>
    <definedName name="흄관">#REF!</definedName>
    <definedName name="히"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 localSheetId="1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 localSheetId="1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 localSheetId="18"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 localSheetId="19"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 localSheetId="2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 localSheetId="2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 localSheetId="2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 localSheetId="2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 localSheetId="17"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 localSheetId="16"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므로ㅓ날" localSheetId="13">#REF!</definedName>
    <definedName name="히므로ㅓ날">#REF!</definedName>
    <definedName name="ㅏ" localSheetId="13">#REF!</definedName>
    <definedName name="ㅏ">#REF!</definedName>
    <definedName name="ㅏ1" localSheetId="11" hidden="1">#REF!</definedName>
    <definedName name="ㅏ1" localSheetId="17" hidden="1">#REF!</definedName>
    <definedName name="ㅏ1" hidden="1">#REF!</definedName>
    <definedName name="ㅏㄴ얼">#REF!</definedName>
    <definedName name="ㅏ눞ㄴ" localSheetId="13">'[30]#REF'!#REF!</definedName>
    <definedName name="ㅏ눞ㄴ">'[37]#REF'!#REF!</definedName>
    <definedName name="ㅏㄷ" localSheetId="15" hidden="1">{#N/A,#N/A,FALSE,"ALM-ASISC"}</definedName>
    <definedName name="ㅏㄷ" localSheetId="18" hidden="1">{#N/A,#N/A,FALSE,"ALM-ASISC"}</definedName>
    <definedName name="ㅏㄷ" localSheetId="19" hidden="1">{#N/A,#N/A,FALSE,"ALM-ASISC"}</definedName>
    <definedName name="ㅏㄷ" localSheetId="20" hidden="1">{#N/A,#N/A,FALSE,"ALM-ASISC"}</definedName>
    <definedName name="ㅏㄷ" localSheetId="21" hidden="1">{#N/A,#N/A,FALSE,"ALM-ASISC"}</definedName>
    <definedName name="ㅏㄷ" localSheetId="22" hidden="1">{#N/A,#N/A,FALSE,"ALM-ASISC"}</definedName>
    <definedName name="ㅏㄷ" localSheetId="23" hidden="1">{#N/A,#N/A,FALSE,"ALM-ASISC"}</definedName>
    <definedName name="ㅏㄷ" localSheetId="24" hidden="1">{#N/A,#N/A,FALSE,"ALM-ASISC"}</definedName>
    <definedName name="ㅏㄷ" localSheetId="13" hidden="1">{#N/A,#N/A,FALSE,"ALM-ASISC"}</definedName>
    <definedName name="ㅏㄷ" localSheetId="17" hidden="1">{#N/A,#N/A,FALSE,"ALM-ASISC"}</definedName>
    <definedName name="ㅏㄷ" localSheetId="16" hidden="1">{#N/A,#N/A,FALSE,"ALM-ASISC"}</definedName>
    <definedName name="ㅏㄷ" hidden="1">{#N/A,#N/A,FALSE,"ALM-ASISC"}</definedName>
    <definedName name="ㅏ딪" localSheetId="15" hidden="1">{#N/A,#N/A,FALSE,"ALM-ASISC"}</definedName>
    <definedName name="ㅏ딪" localSheetId="18" hidden="1">{#N/A,#N/A,FALSE,"ALM-ASISC"}</definedName>
    <definedName name="ㅏ딪" localSheetId="19" hidden="1">{#N/A,#N/A,FALSE,"ALM-ASISC"}</definedName>
    <definedName name="ㅏ딪" localSheetId="20" hidden="1">{#N/A,#N/A,FALSE,"ALM-ASISC"}</definedName>
    <definedName name="ㅏ딪" localSheetId="21" hidden="1">{#N/A,#N/A,FALSE,"ALM-ASISC"}</definedName>
    <definedName name="ㅏ딪" localSheetId="22" hidden="1">{#N/A,#N/A,FALSE,"ALM-ASISC"}</definedName>
    <definedName name="ㅏ딪" localSheetId="23" hidden="1">{#N/A,#N/A,FALSE,"ALM-ASISC"}</definedName>
    <definedName name="ㅏ딪" localSheetId="24" hidden="1">{#N/A,#N/A,FALSE,"ALM-ASISC"}</definedName>
    <definedName name="ㅏ딪" localSheetId="13" hidden="1">{#N/A,#N/A,FALSE,"ALM-ASISC"}</definedName>
    <definedName name="ㅏ딪" localSheetId="17" hidden="1">{#N/A,#N/A,FALSE,"ALM-ASISC"}</definedName>
    <definedName name="ㅏ딪" localSheetId="16" hidden="1">{#N/A,#N/A,FALSE,"ALM-ASISC"}</definedName>
    <definedName name="ㅏ딪" hidden="1">{#N/A,#N/A,FALSE,"ALM-ASISC"}</definedName>
    <definedName name="ㅏㅇ" localSheetId="15" hidden="1">{#N/A,#N/A,FALSE,"ALM-ASISC"}</definedName>
    <definedName name="ㅏㅇ" localSheetId="18" hidden="1">{#N/A,#N/A,FALSE,"ALM-ASISC"}</definedName>
    <definedName name="ㅏㅇ" localSheetId="19" hidden="1">{#N/A,#N/A,FALSE,"ALM-ASISC"}</definedName>
    <definedName name="ㅏㅇ" localSheetId="20" hidden="1">{#N/A,#N/A,FALSE,"ALM-ASISC"}</definedName>
    <definedName name="ㅏㅇ" localSheetId="21" hidden="1">{#N/A,#N/A,FALSE,"ALM-ASISC"}</definedName>
    <definedName name="ㅏㅇ" localSheetId="22" hidden="1">{#N/A,#N/A,FALSE,"ALM-ASISC"}</definedName>
    <definedName name="ㅏㅇ" localSheetId="23" hidden="1">{#N/A,#N/A,FALSE,"ALM-ASISC"}</definedName>
    <definedName name="ㅏㅇ" localSheetId="24" hidden="1">{#N/A,#N/A,FALSE,"ALM-ASISC"}</definedName>
    <definedName name="ㅏㅇ" localSheetId="13" hidden="1">{#N/A,#N/A,FALSE,"ALM-ASISC"}</definedName>
    <definedName name="ㅏㅇ" localSheetId="17" hidden="1">{#N/A,#N/A,FALSE,"ALM-ASISC"}</definedName>
    <definedName name="ㅏㅇ" localSheetId="16" hidden="1">{#N/A,#N/A,FALSE,"ALM-ASISC"}</definedName>
    <definedName name="ㅏㅇ" hidden="1">{#N/A,#N/A,FALSE,"ALM-ASISC"}</definedName>
    <definedName name="ㅏㅇㄹ너ㅑ" localSheetId="13">#REF!</definedName>
    <definedName name="ㅏㅇㄹ너ㅑ">#REF!</definedName>
    <definedName name="ㅏ잊" localSheetId="15" hidden="1">{#N/A,#N/A,FALSE,"ALM-ASISC"}</definedName>
    <definedName name="ㅏ잊" localSheetId="18" hidden="1">{#N/A,#N/A,FALSE,"ALM-ASISC"}</definedName>
    <definedName name="ㅏ잊" localSheetId="19" hidden="1">{#N/A,#N/A,FALSE,"ALM-ASISC"}</definedName>
    <definedName name="ㅏ잊" localSheetId="20" hidden="1">{#N/A,#N/A,FALSE,"ALM-ASISC"}</definedName>
    <definedName name="ㅏ잊" localSheetId="21" hidden="1">{#N/A,#N/A,FALSE,"ALM-ASISC"}</definedName>
    <definedName name="ㅏ잊" localSheetId="22" hidden="1">{#N/A,#N/A,FALSE,"ALM-ASISC"}</definedName>
    <definedName name="ㅏ잊" localSheetId="23" hidden="1">{#N/A,#N/A,FALSE,"ALM-ASISC"}</definedName>
    <definedName name="ㅏ잊" localSheetId="24" hidden="1">{#N/A,#N/A,FALSE,"ALM-ASISC"}</definedName>
    <definedName name="ㅏ잊" localSheetId="13" hidden="1">{#N/A,#N/A,FALSE,"ALM-ASISC"}</definedName>
    <definedName name="ㅏ잊" localSheetId="17" hidden="1">{#N/A,#N/A,FALSE,"ALM-ASISC"}</definedName>
    <definedName name="ㅏ잊" localSheetId="16" hidden="1">{#N/A,#N/A,FALSE,"ALM-ASISC"}</definedName>
    <definedName name="ㅏ잊" hidden="1">{#N/A,#N/A,FALSE,"ALM-ASISC"}</definedName>
    <definedName name="ㅏ짇" localSheetId="15" hidden="1">{#N/A,#N/A,FALSE,"ALM-ASISC"}</definedName>
    <definedName name="ㅏ짇" localSheetId="18" hidden="1">{#N/A,#N/A,FALSE,"ALM-ASISC"}</definedName>
    <definedName name="ㅏ짇" localSheetId="19" hidden="1">{#N/A,#N/A,FALSE,"ALM-ASISC"}</definedName>
    <definedName name="ㅏ짇" localSheetId="20" hidden="1">{#N/A,#N/A,FALSE,"ALM-ASISC"}</definedName>
    <definedName name="ㅏ짇" localSheetId="21" hidden="1">{#N/A,#N/A,FALSE,"ALM-ASISC"}</definedName>
    <definedName name="ㅏ짇" localSheetId="22" hidden="1">{#N/A,#N/A,FALSE,"ALM-ASISC"}</definedName>
    <definedName name="ㅏ짇" localSheetId="23" hidden="1">{#N/A,#N/A,FALSE,"ALM-ASISC"}</definedName>
    <definedName name="ㅏ짇" localSheetId="24" hidden="1">{#N/A,#N/A,FALSE,"ALM-ASISC"}</definedName>
    <definedName name="ㅏ짇" localSheetId="13" hidden="1">{#N/A,#N/A,FALSE,"ALM-ASISC"}</definedName>
    <definedName name="ㅏ짇" localSheetId="17" hidden="1">{#N/A,#N/A,FALSE,"ALM-ASISC"}</definedName>
    <definedName name="ㅏ짇" localSheetId="16" hidden="1">{#N/A,#N/A,FALSE,"ALM-ASISC"}</definedName>
    <definedName name="ㅏ짇" hidden="1">{#N/A,#N/A,FALSE,"ALM-ASISC"}</definedName>
    <definedName name="ㅏ커" localSheetId="13">#REF!</definedName>
    <definedName name="ㅏ커">#REF!</definedName>
    <definedName name="ㅏㅏ" localSheetId="15" hidden="1">{#N/A,#N/A,FALSE,"P.C.B"}</definedName>
    <definedName name="ㅏㅏ" localSheetId="11" hidden="1">{#N/A,#N/A,FALSE,"P.C.B"}</definedName>
    <definedName name="ㅏㅏ" localSheetId="14" hidden="1">{#N/A,#N/A,FALSE,"P.C.B"}</definedName>
    <definedName name="ㅏㅏ" localSheetId="18" hidden="1">{#N/A,#N/A,FALSE,"P.C.B"}</definedName>
    <definedName name="ㅏㅏ" localSheetId="19" hidden="1">{#N/A,#N/A,FALSE,"P.C.B"}</definedName>
    <definedName name="ㅏㅏ" localSheetId="20" hidden="1">{#N/A,#N/A,FALSE,"P.C.B"}</definedName>
    <definedName name="ㅏㅏ" localSheetId="21" hidden="1">{#N/A,#N/A,FALSE,"P.C.B"}</definedName>
    <definedName name="ㅏㅏ" localSheetId="22" hidden="1">{#N/A,#N/A,FALSE,"P.C.B"}</definedName>
    <definedName name="ㅏㅏ" localSheetId="23" hidden="1">{#N/A,#N/A,FALSE,"P.C.B"}</definedName>
    <definedName name="ㅏㅏ" localSheetId="24" hidden="1">{#N/A,#N/A,FALSE,"P.C.B"}</definedName>
    <definedName name="ㅏㅏ" localSheetId="13" hidden="1">{#N/A,#N/A,FALSE,"P.C.B"}</definedName>
    <definedName name="ㅏㅏ" localSheetId="17" hidden="1">{#N/A,#N/A,FALSE,"P.C.B"}</definedName>
    <definedName name="ㅏㅏ" localSheetId="16" hidden="1">{#N/A,#N/A,FALSE,"P.C.B"}</definedName>
    <definedName name="ㅏㅏ" hidden="1">{#N/A,#N/A,FALSE,"P.C.B"}</definedName>
    <definedName name="ㅏㅏㅇ라너" localSheetId="13">#REF!</definedName>
    <definedName name="ㅏㅏㅇ라너">#REF!</definedName>
    <definedName name="ㅏㅏㅏ"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localSheetId="15" hidden="1">{#N/A,#N/A,FALSE,"P.C.B"}</definedName>
    <definedName name="ㅏㅏㅏㅏㅏ" localSheetId="11" hidden="1">{#N/A,#N/A,FALSE,"P.C.B"}</definedName>
    <definedName name="ㅏㅏㅏㅏㅏ" localSheetId="14" hidden="1">{#N/A,#N/A,FALSE,"P.C.B"}</definedName>
    <definedName name="ㅏㅏㅏㅏㅏ" localSheetId="18" hidden="1">{#N/A,#N/A,FALSE,"P.C.B"}</definedName>
    <definedName name="ㅏㅏㅏㅏㅏ" localSheetId="19" hidden="1">{#N/A,#N/A,FALSE,"P.C.B"}</definedName>
    <definedName name="ㅏㅏㅏㅏㅏ" localSheetId="20" hidden="1">{#N/A,#N/A,FALSE,"P.C.B"}</definedName>
    <definedName name="ㅏㅏㅏㅏㅏ" localSheetId="21" hidden="1">{#N/A,#N/A,FALSE,"P.C.B"}</definedName>
    <definedName name="ㅏㅏㅏㅏㅏ" localSheetId="22" hidden="1">{#N/A,#N/A,FALSE,"P.C.B"}</definedName>
    <definedName name="ㅏㅏㅏㅏㅏ" localSheetId="23" hidden="1">{#N/A,#N/A,FALSE,"P.C.B"}</definedName>
    <definedName name="ㅏㅏㅏㅏㅏ" localSheetId="24" hidden="1">{#N/A,#N/A,FALSE,"P.C.B"}</definedName>
    <definedName name="ㅏㅏㅏㅏㅏ" localSheetId="13" hidden="1">{#N/A,#N/A,FALSE,"P.C.B"}</definedName>
    <definedName name="ㅏㅏㅏㅏㅏ" localSheetId="17" hidden="1">{#N/A,#N/A,FALSE,"P.C.B"}</definedName>
    <definedName name="ㅏㅏㅏㅏㅏ" localSheetId="16" hidden="1">{#N/A,#N/A,FALSE,"P.C.B"}</definedName>
    <definedName name="ㅏㅏㅏㅏㅏ" hidden="1">{#N/A,#N/A,FALSE,"P.C.B"}</definedName>
    <definedName name="ㅏㅏㅣ"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ㅐㅐ" localSheetId="15" hidden="1">#REF!</definedName>
    <definedName name="ㅏㅐㅐ" localSheetId="18" hidden="1">#REF!</definedName>
    <definedName name="ㅏㅐㅐ" localSheetId="19" hidden="1">#REF!</definedName>
    <definedName name="ㅏㅐㅐ" localSheetId="20" hidden="1">#REF!</definedName>
    <definedName name="ㅏㅐㅐ" localSheetId="21" hidden="1">#REF!</definedName>
    <definedName name="ㅏㅐㅐ" localSheetId="22" hidden="1">#REF!</definedName>
    <definedName name="ㅏㅐㅐ" localSheetId="23" hidden="1">#REF!</definedName>
    <definedName name="ㅏㅐㅐ" localSheetId="24" hidden="1">#REF!</definedName>
    <definedName name="ㅏㅐㅐ" localSheetId="13" hidden="1">#REF!</definedName>
    <definedName name="ㅏㅐㅐ" localSheetId="17" hidden="1">#REF!</definedName>
    <definedName name="ㅏㅐㅐ" hidden="1">#REF!</definedName>
    <definedName name="ㅏㅣㄴ" localSheetId="15" hidden="1">{#N/A,#N/A,FALSE,"ALM-ASISC"}</definedName>
    <definedName name="ㅏㅣㄴ" localSheetId="18" hidden="1">{#N/A,#N/A,FALSE,"ALM-ASISC"}</definedName>
    <definedName name="ㅏㅣㄴ" localSheetId="19" hidden="1">{#N/A,#N/A,FALSE,"ALM-ASISC"}</definedName>
    <definedName name="ㅏㅣㄴ" localSheetId="20" hidden="1">{#N/A,#N/A,FALSE,"ALM-ASISC"}</definedName>
    <definedName name="ㅏㅣㄴ" localSheetId="21" hidden="1">{#N/A,#N/A,FALSE,"ALM-ASISC"}</definedName>
    <definedName name="ㅏㅣㄴ" localSheetId="22" hidden="1">{#N/A,#N/A,FALSE,"ALM-ASISC"}</definedName>
    <definedName name="ㅏㅣㄴ" localSheetId="23" hidden="1">{#N/A,#N/A,FALSE,"ALM-ASISC"}</definedName>
    <definedName name="ㅏㅣㄴ" localSheetId="24" hidden="1">{#N/A,#N/A,FALSE,"ALM-ASISC"}</definedName>
    <definedName name="ㅏㅣㄴ" localSheetId="13" hidden="1">{#N/A,#N/A,FALSE,"ALM-ASISC"}</definedName>
    <definedName name="ㅏㅣㄴ" localSheetId="17" hidden="1">{#N/A,#N/A,FALSE,"ALM-ASISC"}</definedName>
    <definedName name="ㅏㅣㄴ" localSheetId="16" hidden="1">{#N/A,#N/A,FALSE,"ALM-ASISC"}</definedName>
    <definedName name="ㅏㅣㄴ" hidden="1">{#N/A,#N/A,FALSE,"ALM-ASISC"}</definedName>
    <definedName name="ㅏㅣㄷ" localSheetId="15" hidden="1">{#N/A,#N/A,FALSE,"ALM-ASISC"}</definedName>
    <definedName name="ㅏㅣㄷ" localSheetId="18" hidden="1">{#N/A,#N/A,FALSE,"ALM-ASISC"}</definedName>
    <definedName name="ㅏㅣㄷ" localSheetId="19" hidden="1">{#N/A,#N/A,FALSE,"ALM-ASISC"}</definedName>
    <definedName name="ㅏㅣㄷ" localSheetId="20" hidden="1">{#N/A,#N/A,FALSE,"ALM-ASISC"}</definedName>
    <definedName name="ㅏㅣㄷ" localSheetId="21" hidden="1">{#N/A,#N/A,FALSE,"ALM-ASISC"}</definedName>
    <definedName name="ㅏㅣㄷ" localSheetId="22" hidden="1">{#N/A,#N/A,FALSE,"ALM-ASISC"}</definedName>
    <definedName name="ㅏㅣㄷ" localSheetId="23" hidden="1">{#N/A,#N/A,FALSE,"ALM-ASISC"}</definedName>
    <definedName name="ㅏㅣㄷ" localSheetId="24" hidden="1">{#N/A,#N/A,FALSE,"ALM-ASISC"}</definedName>
    <definedName name="ㅏㅣㄷ" localSheetId="13" hidden="1">{#N/A,#N/A,FALSE,"ALM-ASISC"}</definedName>
    <definedName name="ㅏㅣㄷ" localSheetId="17" hidden="1">{#N/A,#N/A,FALSE,"ALM-ASISC"}</definedName>
    <definedName name="ㅏㅣㄷ" localSheetId="16" hidden="1">{#N/A,#N/A,FALSE,"ALM-ASISC"}</definedName>
    <definedName name="ㅏㅣㄷ" hidden="1">{#N/A,#N/A,FALSE,"ALM-ASISC"}</definedName>
    <definedName name="ㅏㅣㅇ널" localSheetId="13">#REF!</definedName>
    <definedName name="ㅏㅣㅇ널">#REF!</definedName>
    <definedName name="ㅐ" localSheetId="15" hidden="1">{#N/A,#N/A,FALSE,"이태원철근"}</definedName>
    <definedName name="ㅐ" localSheetId="18" hidden="1">{#N/A,#N/A,FALSE,"이태원철근"}</definedName>
    <definedName name="ㅐ" localSheetId="19" hidden="1">{#N/A,#N/A,FALSE,"이태원철근"}</definedName>
    <definedName name="ㅐ" localSheetId="20" hidden="1">{#N/A,#N/A,FALSE,"이태원철근"}</definedName>
    <definedName name="ㅐ" localSheetId="21" hidden="1">{#N/A,#N/A,FALSE,"이태원철근"}</definedName>
    <definedName name="ㅐ" localSheetId="22" hidden="1">{#N/A,#N/A,FALSE,"이태원철근"}</definedName>
    <definedName name="ㅐ" localSheetId="23" hidden="1">{#N/A,#N/A,FALSE,"이태원철근"}</definedName>
    <definedName name="ㅐ" localSheetId="24" hidden="1">{#N/A,#N/A,FALSE,"이태원철근"}</definedName>
    <definedName name="ㅐ" localSheetId="13" hidden="1">{#N/A,#N/A,FALSE,"이태원철근"}</definedName>
    <definedName name="ㅐ" localSheetId="17" hidden="1">{#N/A,#N/A,FALSE,"이태원철근"}</definedName>
    <definedName name="ㅐ" localSheetId="16" hidden="1">{#N/A,#N/A,FALSE,"이태원철근"}</definedName>
    <definedName name="ㅐ" hidden="1">{#N/A,#N/A,FALSE,"이태원철근"}</definedName>
    <definedName name="ㅐㅏ" localSheetId="15" hidden="1">{#N/A,#N/A,FALSE,"P.C.B"}</definedName>
    <definedName name="ㅐㅏ" localSheetId="11" hidden="1">{#N/A,#N/A,FALSE,"P.C.B"}</definedName>
    <definedName name="ㅐㅏ" localSheetId="14" hidden="1">{#N/A,#N/A,FALSE,"P.C.B"}</definedName>
    <definedName name="ㅐㅏ" localSheetId="18" hidden="1">{#N/A,#N/A,FALSE,"P.C.B"}</definedName>
    <definedName name="ㅐㅏ" localSheetId="19" hidden="1">{#N/A,#N/A,FALSE,"P.C.B"}</definedName>
    <definedName name="ㅐㅏ" localSheetId="20" hidden="1">{#N/A,#N/A,FALSE,"P.C.B"}</definedName>
    <definedName name="ㅐㅏ" localSheetId="21" hidden="1">{#N/A,#N/A,FALSE,"P.C.B"}</definedName>
    <definedName name="ㅐㅏ" localSheetId="22" hidden="1">{#N/A,#N/A,FALSE,"P.C.B"}</definedName>
    <definedName name="ㅐㅏ" localSheetId="23" hidden="1">{#N/A,#N/A,FALSE,"P.C.B"}</definedName>
    <definedName name="ㅐㅏ" localSheetId="24" hidden="1">{#N/A,#N/A,FALSE,"P.C.B"}</definedName>
    <definedName name="ㅐㅏ" localSheetId="13" hidden="1">{#N/A,#N/A,FALSE,"P.C.B"}</definedName>
    <definedName name="ㅐㅏ" localSheetId="17" hidden="1">{#N/A,#N/A,FALSE,"P.C.B"}</definedName>
    <definedName name="ㅐㅏ" localSheetId="16" hidden="1">{#N/A,#N/A,FALSE,"P.C.B"}</definedName>
    <definedName name="ㅐㅏ" hidden="1">{#N/A,#N/A,FALSE,"P.C.B"}</definedName>
    <definedName name="ㅐㅐ" localSheetId="13">[273]Slopes!#REF!</definedName>
    <definedName name="ㅐㅐ">[274]Slopes!#REF!</definedName>
    <definedName name="ㅑ" localSheetId="15" hidden="1">{#N/A,#N/A,FALSE,"단축1";#N/A,#N/A,FALSE,"단축2";#N/A,#N/A,FALSE,"단축3";#N/A,#N/A,FALSE,"장축";#N/A,#N/A,FALSE,"4WD"}</definedName>
    <definedName name="ㅑ" localSheetId="18" hidden="1">{#N/A,#N/A,FALSE,"단축1";#N/A,#N/A,FALSE,"단축2";#N/A,#N/A,FALSE,"단축3";#N/A,#N/A,FALSE,"장축";#N/A,#N/A,FALSE,"4WD"}</definedName>
    <definedName name="ㅑ" localSheetId="19" hidden="1">{#N/A,#N/A,FALSE,"단축1";#N/A,#N/A,FALSE,"단축2";#N/A,#N/A,FALSE,"단축3";#N/A,#N/A,FALSE,"장축";#N/A,#N/A,FALSE,"4WD"}</definedName>
    <definedName name="ㅑ" localSheetId="20" hidden="1">{#N/A,#N/A,FALSE,"단축1";#N/A,#N/A,FALSE,"단축2";#N/A,#N/A,FALSE,"단축3";#N/A,#N/A,FALSE,"장축";#N/A,#N/A,FALSE,"4WD"}</definedName>
    <definedName name="ㅑ" localSheetId="21" hidden="1">{#N/A,#N/A,FALSE,"단축1";#N/A,#N/A,FALSE,"단축2";#N/A,#N/A,FALSE,"단축3";#N/A,#N/A,FALSE,"장축";#N/A,#N/A,FALSE,"4WD"}</definedName>
    <definedName name="ㅑ" localSheetId="22" hidden="1">{#N/A,#N/A,FALSE,"단축1";#N/A,#N/A,FALSE,"단축2";#N/A,#N/A,FALSE,"단축3";#N/A,#N/A,FALSE,"장축";#N/A,#N/A,FALSE,"4WD"}</definedName>
    <definedName name="ㅑ" localSheetId="23" hidden="1">{#N/A,#N/A,FALSE,"단축1";#N/A,#N/A,FALSE,"단축2";#N/A,#N/A,FALSE,"단축3";#N/A,#N/A,FALSE,"장축";#N/A,#N/A,FALSE,"4WD"}</definedName>
    <definedName name="ㅑ" localSheetId="24" hidden="1">{#N/A,#N/A,FALSE,"단축1";#N/A,#N/A,FALSE,"단축2";#N/A,#N/A,FALSE,"단축3";#N/A,#N/A,FALSE,"장축";#N/A,#N/A,FALSE,"4WD"}</definedName>
    <definedName name="ㅑ" localSheetId="13" hidden="1">{#N/A,#N/A,FALSE,"단축1";#N/A,#N/A,FALSE,"단축2";#N/A,#N/A,FALSE,"단축3";#N/A,#N/A,FALSE,"장축";#N/A,#N/A,FALSE,"4WD"}</definedName>
    <definedName name="ㅑ" localSheetId="17" hidden="1">{#N/A,#N/A,FALSE,"단축1";#N/A,#N/A,FALSE,"단축2";#N/A,#N/A,FALSE,"단축3";#N/A,#N/A,FALSE,"장축";#N/A,#N/A,FALSE,"4WD"}</definedName>
    <definedName name="ㅑ" localSheetId="16" hidden="1">{#N/A,#N/A,FALSE,"단축1";#N/A,#N/A,FALSE,"단축2";#N/A,#N/A,FALSE,"단축3";#N/A,#N/A,FALSE,"장축";#N/A,#N/A,FALSE,"4WD"}</definedName>
    <definedName name="ㅑ" hidden="1">{#N/A,#N/A,FALSE,"단축1";#N/A,#N/A,FALSE,"단축2";#N/A,#N/A,FALSE,"단축3";#N/A,#N/A,FALSE,"장축";#N/A,#N/A,FALSE,"4WD"}</definedName>
    <definedName name="ㅑ110" localSheetId="13">#REF!</definedName>
    <definedName name="ㅑ110">#REF!</definedName>
    <definedName name="ㅑ러ㅑ" localSheetId="13">#REF!</definedName>
    <definedName name="ㅑ러ㅑ">#REF!</definedName>
    <definedName name="ㅑㅐ" localSheetId="15" hidden="1">{#N/A,#N/A,FALSE,"ALM-ASISC"}</definedName>
    <definedName name="ㅑㅐ" localSheetId="18" hidden="1">{#N/A,#N/A,FALSE,"ALM-ASISC"}</definedName>
    <definedName name="ㅑㅐ" localSheetId="19" hidden="1">{#N/A,#N/A,FALSE,"ALM-ASISC"}</definedName>
    <definedName name="ㅑㅐ" localSheetId="20" hidden="1">{#N/A,#N/A,FALSE,"ALM-ASISC"}</definedName>
    <definedName name="ㅑㅐ" localSheetId="21" hidden="1">{#N/A,#N/A,FALSE,"ALM-ASISC"}</definedName>
    <definedName name="ㅑㅐ" localSheetId="22" hidden="1">{#N/A,#N/A,FALSE,"ALM-ASISC"}</definedName>
    <definedName name="ㅑㅐ" localSheetId="23" hidden="1">{#N/A,#N/A,FALSE,"ALM-ASISC"}</definedName>
    <definedName name="ㅑㅐ" localSheetId="24" hidden="1">{#N/A,#N/A,FALSE,"ALM-ASISC"}</definedName>
    <definedName name="ㅑㅐ" localSheetId="13" hidden="1">{#N/A,#N/A,FALSE,"ALM-ASISC"}</definedName>
    <definedName name="ㅑㅐ" localSheetId="17" hidden="1">{#N/A,#N/A,FALSE,"ALM-ASISC"}</definedName>
    <definedName name="ㅑㅐ" localSheetId="16" hidden="1">{#N/A,#N/A,FALSE,"ALM-ASISC"}</definedName>
    <definedName name="ㅑㅐ" hidden="1">{#N/A,#N/A,FALSE,"ALM-ASISC"}</definedName>
    <definedName name="ㅑㅑ" localSheetId="15" hidden="1">{"'용역비'!$A$4:$C$8"}</definedName>
    <definedName name="ㅑㅑ" localSheetId="11" hidden="1">{"'용역비'!$A$4:$C$8"}</definedName>
    <definedName name="ㅑㅑ" localSheetId="14" hidden="1">{"'용역비'!$A$4:$C$8"}</definedName>
    <definedName name="ㅑㅑ" localSheetId="18" hidden="1">{"'용역비'!$A$4:$C$8"}</definedName>
    <definedName name="ㅑㅑ" localSheetId="19" hidden="1">{"'용역비'!$A$4:$C$8"}</definedName>
    <definedName name="ㅑㅑ" localSheetId="20" hidden="1">{"'용역비'!$A$4:$C$8"}</definedName>
    <definedName name="ㅑㅑ" localSheetId="21" hidden="1">{"'용역비'!$A$4:$C$8"}</definedName>
    <definedName name="ㅑㅑ" localSheetId="22" hidden="1">{"'용역비'!$A$4:$C$8"}</definedName>
    <definedName name="ㅑㅑ" localSheetId="23" hidden="1">{"'용역비'!$A$4:$C$8"}</definedName>
    <definedName name="ㅑㅑ" localSheetId="24" hidden="1">{"'용역비'!$A$4:$C$8"}</definedName>
    <definedName name="ㅑㅑ" localSheetId="13" hidden="1">{"'용역비'!$A$4:$C$8"}</definedName>
    <definedName name="ㅑㅑ" localSheetId="17" hidden="1">{"'용역비'!$A$4:$C$8"}</definedName>
    <definedName name="ㅑㅑ" localSheetId="16" hidden="1">{"'용역비'!$A$4:$C$8"}</definedName>
    <definedName name="ㅑㅑ" hidden="1">{"'용역비'!$A$4:$C$8"}</definedName>
    <definedName name="ㅑㅑㅑ" localSheetId="15" hidden="1">{"'용역비'!$A$4:$C$8"}</definedName>
    <definedName name="ㅑㅑㅑ" localSheetId="11" hidden="1">{"'용역비'!$A$4:$C$8"}</definedName>
    <definedName name="ㅑㅑㅑ" localSheetId="14" hidden="1">{"'용역비'!$A$4:$C$8"}</definedName>
    <definedName name="ㅑㅑㅑ" localSheetId="18" hidden="1">{"'용역비'!$A$4:$C$8"}</definedName>
    <definedName name="ㅑㅑㅑ" localSheetId="19" hidden="1">{"'용역비'!$A$4:$C$8"}</definedName>
    <definedName name="ㅑㅑㅑ" localSheetId="20" hidden="1">{"'용역비'!$A$4:$C$8"}</definedName>
    <definedName name="ㅑㅑㅑ" localSheetId="21" hidden="1">{"'용역비'!$A$4:$C$8"}</definedName>
    <definedName name="ㅑㅑㅑ" localSheetId="22" hidden="1">{"'용역비'!$A$4:$C$8"}</definedName>
    <definedName name="ㅑㅑㅑ" localSheetId="23" hidden="1">{"'용역비'!$A$4:$C$8"}</definedName>
    <definedName name="ㅑㅑㅑ" localSheetId="24" hidden="1">{"'용역비'!$A$4:$C$8"}</definedName>
    <definedName name="ㅑㅑㅑ" localSheetId="13" hidden="1">{"'용역비'!$A$4:$C$8"}</definedName>
    <definedName name="ㅑㅑㅑ" localSheetId="17" hidden="1">{"'용역비'!$A$4:$C$8"}</definedName>
    <definedName name="ㅑㅑㅑ" localSheetId="16" hidden="1">{"'용역비'!$A$4:$C$8"}</definedName>
    <definedName name="ㅑㅑㅑ" hidden="1">{"'용역비'!$A$4:$C$8"}</definedName>
    <definedName name="ㅑㅑㅑㅑㅑ" localSheetId="15" hidden="1">{"'용역비'!$A$4:$C$8"}</definedName>
    <definedName name="ㅑㅑㅑㅑㅑ" localSheetId="11" hidden="1">{"'용역비'!$A$4:$C$8"}</definedName>
    <definedName name="ㅑㅑㅑㅑㅑ" localSheetId="14" hidden="1">{"'용역비'!$A$4:$C$8"}</definedName>
    <definedName name="ㅑㅑㅑㅑㅑ" localSheetId="18" hidden="1">{"'용역비'!$A$4:$C$8"}</definedName>
    <definedName name="ㅑㅑㅑㅑㅑ" localSheetId="19" hidden="1">{"'용역비'!$A$4:$C$8"}</definedName>
    <definedName name="ㅑㅑㅑㅑㅑ" localSheetId="20" hidden="1">{"'용역비'!$A$4:$C$8"}</definedName>
    <definedName name="ㅑㅑㅑㅑㅑ" localSheetId="21" hidden="1">{"'용역비'!$A$4:$C$8"}</definedName>
    <definedName name="ㅑㅑㅑㅑㅑ" localSheetId="22" hidden="1">{"'용역비'!$A$4:$C$8"}</definedName>
    <definedName name="ㅑㅑㅑㅑㅑ" localSheetId="23" hidden="1">{"'용역비'!$A$4:$C$8"}</definedName>
    <definedName name="ㅑㅑㅑㅑㅑ" localSheetId="24" hidden="1">{"'용역비'!$A$4:$C$8"}</definedName>
    <definedName name="ㅑㅑㅑㅑㅑ" localSheetId="13" hidden="1">{"'용역비'!$A$4:$C$8"}</definedName>
    <definedName name="ㅑㅑㅑㅑㅑ" localSheetId="17" hidden="1">{"'용역비'!$A$4:$C$8"}</definedName>
    <definedName name="ㅑㅑㅑㅑㅑ" localSheetId="16" hidden="1">{"'용역비'!$A$4:$C$8"}</definedName>
    <definedName name="ㅑㅑㅑㅑㅑ" hidden="1">{"'용역비'!$A$4:$C$8"}</definedName>
    <definedName name="ㅑㅑㅑㅑㅑㅑ" localSheetId="15" hidden="1">{"'용역비'!$A$4:$C$8"}</definedName>
    <definedName name="ㅑㅑㅑㅑㅑㅑ" localSheetId="11" hidden="1">{"'용역비'!$A$4:$C$8"}</definedName>
    <definedName name="ㅑㅑㅑㅑㅑㅑ" localSheetId="14" hidden="1">{"'용역비'!$A$4:$C$8"}</definedName>
    <definedName name="ㅑㅑㅑㅑㅑㅑ" localSheetId="18" hidden="1">{"'용역비'!$A$4:$C$8"}</definedName>
    <definedName name="ㅑㅑㅑㅑㅑㅑ" localSheetId="19" hidden="1">{"'용역비'!$A$4:$C$8"}</definedName>
    <definedName name="ㅑㅑㅑㅑㅑㅑ" localSheetId="20" hidden="1">{"'용역비'!$A$4:$C$8"}</definedName>
    <definedName name="ㅑㅑㅑㅑㅑㅑ" localSheetId="21" hidden="1">{"'용역비'!$A$4:$C$8"}</definedName>
    <definedName name="ㅑㅑㅑㅑㅑㅑ" localSheetId="22" hidden="1">{"'용역비'!$A$4:$C$8"}</definedName>
    <definedName name="ㅑㅑㅑㅑㅑㅑ" localSheetId="23" hidden="1">{"'용역비'!$A$4:$C$8"}</definedName>
    <definedName name="ㅑㅑㅑㅑㅑㅑ" localSheetId="24" hidden="1">{"'용역비'!$A$4:$C$8"}</definedName>
    <definedName name="ㅑㅑㅑㅑㅑㅑ" localSheetId="13" hidden="1">{"'용역비'!$A$4:$C$8"}</definedName>
    <definedName name="ㅑㅑㅑㅑㅑㅑ" localSheetId="17" hidden="1">{"'용역비'!$A$4:$C$8"}</definedName>
    <definedName name="ㅑㅑㅑㅑㅑㅑ" localSheetId="16" hidden="1">{"'용역비'!$A$4:$C$8"}</definedName>
    <definedName name="ㅑㅑㅑㅑㅑㅑ" hidden="1">{"'용역비'!$A$4:$C$8"}</definedName>
    <definedName name="ㅑㅕㅑ" localSheetId="15" hidden="1">{#N/A,#N/A,FALSE,"전력간선"}</definedName>
    <definedName name="ㅑㅕㅑ" localSheetId="18" hidden="1">{#N/A,#N/A,FALSE,"전력간선"}</definedName>
    <definedName name="ㅑㅕㅑ" localSheetId="19" hidden="1">{#N/A,#N/A,FALSE,"전력간선"}</definedName>
    <definedName name="ㅑㅕㅑ" localSheetId="20" hidden="1">{#N/A,#N/A,FALSE,"전력간선"}</definedName>
    <definedName name="ㅑㅕㅑ" localSheetId="21" hidden="1">{#N/A,#N/A,FALSE,"전력간선"}</definedName>
    <definedName name="ㅑㅕㅑ" localSheetId="22" hidden="1">{#N/A,#N/A,FALSE,"전력간선"}</definedName>
    <definedName name="ㅑㅕㅑ" localSheetId="23" hidden="1">{#N/A,#N/A,FALSE,"전력간선"}</definedName>
    <definedName name="ㅑㅕㅑ" localSheetId="24" hidden="1">{#N/A,#N/A,FALSE,"전력간선"}</definedName>
    <definedName name="ㅑㅕㅑ" localSheetId="13" hidden="1">{#N/A,#N/A,FALSE,"전력간선"}</definedName>
    <definedName name="ㅑㅕㅑ" localSheetId="17" hidden="1">{#N/A,#N/A,FALSE,"전력간선"}</definedName>
    <definedName name="ㅑㅕㅑ" localSheetId="16" hidden="1">{#N/A,#N/A,FALSE,"전력간선"}</definedName>
    <definedName name="ㅑㅕㅑ" hidden="1">{#N/A,#N/A,FALSE,"전력간선"}</definedName>
    <definedName name="ㅑㅕㅕ" localSheetId="15" hidden="1">{"'용역비'!$A$4:$C$8"}</definedName>
    <definedName name="ㅑㅕㅕ" localSheetId="11" hidden="1">{"'용역비'!$A$4:$C$8"}</definedName>
    <definedName name="ㅑㅕㅕ" localSheetId="14" hidden="1">{"'용역비'!$A$4:$C$8"}</definedName>
    <definedName name="ㅑㅕㅕ" localSheetId="18" hidden="1">{"'용역비'!$A$4:$C$8"}</definedName>
    <definedName name="ㅑㅕㅕ" localSheetId="19" hidden="1">{"'용역비'!$A$4:$C$8"}</definedName>
    <definedName name="ㅑㅕㅕ" localSheetId="20" hidden="1">{"'용역비'!$A$4:$C$8"}</definedName>
    <definedName name="ㅑㅕㅕ" localSheetId="21" hidden="1">{"'용역비'!$A$4:$C$8"}</definedName>
    <definedName name="ㅑㅕㅕ" localSheetId="22" hidden="1">{"'용역비'!$A$4:$C$8"}</definedName>
    <definedName name="ㅑㅕㅕ" localSheetId="23" hidden="1">{"'용역비'!$A$4:$C$8"}</definedName>
    <definedName name="ㅑㅕㅕ" localSheetId="24" hidden="1">{"'용역비'!$A$4:$C$8"}</definedName>
    <definedName name="ㅑㅕㅕ" localSheetId="13" hidden="1">{"'용역비'!$A$4:$C$8"}</definedName>
    <definedName name="ㅑㅕㅕ" localSheetId="17" hidden="1">{"'용역비'!$A$4:$C$8"}</definedName>
    <definedName name="ㅑㅕㅕ" localSheetId="16" hidden="1">{"'용역비'!$A$4:$C$8"}</definedName>
    <definedName name="ㅑㅕㅕ" hidden="1">{"'용역비'!$A$4:$C$8"}</definedName>
    <definedName name="ㅑㅣㅐㅍ" localSheetId="15" hidden="1">{#N/A,#N/A,FALSE,"단축1";#N/A,#N/A,FALSE,"단축2";#N/A,#N/A,FALSE,"단축3";#N/A,#N/A,FALSE,"장축";#N/A,#N/A,FALSE,"4WD"}</definedName>
    <definedName name="ㅑㅣㅐㅍ" localSheetId="18" hidden="1">{#N/A,#N/A,FALSE,"단축1";#N/A,#N/A,FALSE,"단축2";#N/A,#N/A,FALSE,"단축3";#N/A,#N/A,FALSE,"장축";#N/A,#N/A,FALSE,"4WD"}</definedName>
    <definedName name="ㅑㅣㅐㅍ" localSheetId="19" hidden="1">{#N/A,#N/A,FALSE,"단축1";#N/A,#N/A,FALSE,"단축2";#N/A,#N/A,FALSE,"단축3";#N/A,#N/A,FALSE,"장축";#N/A,#N/A,FALSE,"4WD"}</definedName>
    <definedName name="ㅑㅣㅐㅍ" localSheetId="20" hidden="1">{#N/A,#N/A,FALSE,"단축1";#N/A,#N/A,FALSE,"단축2";#N/A,#N/A,FALSE,"단축3";#N/A,#N/A,FALSE,"장축";#N/A,#N/A,FALSE,"4WD"}</definedName>
    <definedName name="ㅑㅣㅐㅍ" localSheetId="21" hidden="1">{#N/A,#N/A,FALSE,"단축1";#N/A,#N/A,FALSE,"단축2";#N/A,#N/A,FALSE,"단축3";#N/A,#N/A,FALSE,"장축";#N/A,#N/A,FALSE,"4WD"}</definedName>
    <definedName name="ㅑㅣㅐㅍ" localSheetId="22" hidden="1">{#N/A,#N/A,FALSE,"단축1";#N/A,#N/A,FALSE,"단축2";#N/A,#N/A,FALSE,"단축3";#N/A,#N/A,FALSE,"장축";#N/A,#N/A,FALSE,"4WD"}</definedName>
    <definedName name="ㅑㅣㅐㅍ" localSheetId="23" hidden="1">{#N/A,#N/A,FALSE,"단축1";#N/A,#N/A,FALSE,"단축2";#N/A,#N/A,FALSE,"단축3";#N/A,#N/A,FALSE,"장축";#N/A,#N/A,FALSE,"4WD"}</definedName>
    <definedName name="ㅑㅣㅐㅍ" localSheetId="24" hidden="1">{#N/A,#N/A,FALSE,"단축1";#N/A,#N/A,FALSE,"단축2";#N/A,#N/A,FALSE,"단축3";#N/A,#N/A,FALSE,"장축";#N/A,#N/A,FALSE,"4WD"}</definedName>
    <definedName name="ㅑㅣㅐㅍ" localSheetId="13" hidden="1">{#N/A,#N/A,FALSE,"단축1";#N/A,#N/A,FALSE,"단축2";#N/A,#N/A,FALSE,"단축3";#N/A,#N/A,FALSE,"장축";#N/A,#N/A,FALSE,"4WD"}</definedName>
    <definedName name="ㅑㅣㅐㅍ" localSheetId="17" hidden="1">{#N/A,#N/A,FALSE,"단축1";#N/A,#N/A,FALSE,"단축2";#N/A,#N/A,FALSE,"단축3";#N/A,#N/A,FALSE,"장축";#N/A,#N/A,FALSE,"4WD"}</definedName>
    <definedName name="ㅑㅣㅐㅍ" localSheetId="16" hidden="1">{#N/A,#N/A,FALSE,"단축1";#N/A,#N/A,FALSE,"단축2";#N/A,#N/A,FALSE,"단축3";#N/A,#N/A,FALSE,"장축";#N/A,#N/A,FALSE,"4WD"}</definedName>
    <definedName name="ㅑㅣㅐㅍ" hidden="1">{#N/A,#N/A,FALSE,"단축1";#N/A,#N/A,FALSE,"단축2";#N/A,#N/A,FALSE,"단축3";#N/A,#N/A,FALSE,"장축";#N/A,#N/A,FALSE,"4WD"}</definedName>
    <definedName name="ㅓ" localSheetId="13">#REF!</definedName>
    <definedName name="ㅓ">#REF!</definedName>
    <definedName name="ㅓㄴㄱ"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 localSheetId="2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 localSheetId="1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난"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ㄹ"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 localSheetId="2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 localSheetId="1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localSheetId="2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localSheetId="1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아ㅣㄷ" localSheetId="15" hidden="1">{#N/A,#N/A,FALSE,"ALM-ASISC"}</definedName>
    <definedName name="ㅓ아ㅣㄷ" localSheetId="18" hidden="1">{#N/A,#N/A,FALSE,"ALM-ASISC"}</definedName>
    <definedName name="ㅓ아ㅣㄷ" localSheetId="19" hidden="1">{#N/A,#N/A,FALSE,"ALM-ASISC"}</definedName>
    <definedName name="ㅓ아ㅣㄷ" localSheetId="20" hidden="1">{#N/A,#N/A,FALSE,"ALM-ASISC"}</definedName>
    <definedName name="ㅓ아ㅣㄷ" localSheetId="21" hidden="1">{#N/A,#N/A,FALSE,"ALM-ASISC"}</definedName>
    <definedName name="ㅓ아ㅣㄷ" localSheetId="22" hidden="1">{#N/A,#N/A,FALSE,"ALM-ASISC"}</definedName>
    <definedName name="ㅓ아ㅣㄷ" localSheetId="23" hidden="1">{#N/A,#N/A,FALSE,"ALM-ASISC"}</definedName>
    <definedName name="ㅓ아ㅣㄷ" localSheetId="24" hidden="1">{#N/A,#N/A,FALSE,"ALM-ASISC"}</definedName>
    <definedName name="ㅓ아ㅣㄷ" localSheetId="13" hidden="1">{#N/A,#N/A,FALSE,"ALM-ASISC"}</definedName>
    <definedName name="ㅓ아ㅣㄷ" localSheetId="17" hidden="1">{#N/A,#N/A,FALSE,"ALM-ASISC"}</definedName>
    <definedName name="ㅓ아ㅣㄷ" localSheetId="16" hidden="1">{#N/A,#N/A,FALSE,"ALM-ASISC"}</definedName>
    <definedName name="ㅓ아ㅣㄷ" hidden="1">{#N/A,#N/A,FALSE,"ALM-ASISC"}</definedName>
    <definedName name="ㅓㅏ" localSheetId="15" hidden="1">{#N/A,#N/A,FALSE,"명세표"}</definedName>
    <definedName name="ㅓㅏ" localSheetId="11" hidden="1">{#N/A,#N/A,FALSE,"명세표"}</definedName>
    <definedName name="ㅓㅏ" localSheetId="14" hidden="1">{#N/A,#N/A,FALSE,"명세표"}</definedName>
    <definedName name="ㅓㅏ" localSheetId="18" hidden="1">{#N/A,#N/A,FALSE,"명세표"}</definedName>
    <definedName name="ㅓㅏ" localSheetId="19" hidden="1">{#N/A,#N/A,FALSE,"명세표"}</definedName>
    <definedName name="ㅓㅏ" localSheetId="20" hidden="1">{#N/A,#N/A,FALSE,"명세표"}</definedName>
    <definedName name="ㅓㅏ" localSheetId="21" hidden="1">{#N/A,#N/A,FALSE,"명세표"}</definedName>
    <definedName name="ㅓㅏ" localSheetId="22" hidden="1">{#N/A,#N/A,FALSE,"명세표"}</definedName>
    <definedName name="ㅓㅏ" localSheetId="23" hidden="1">{#N/A,#N/A,FALSE,"명세표"}</definedName>
    <definedName name="ㅓㅏ" localSheetId="24" hidden="1">{#N/A,#N/A,FALSE,"명세표"}</definedName>
    <definedName name="ㅓㅏ" localSheetId="13" hidden="1">{#N/A,#N/A,FALSE,"명세표"}</definedName>
    <definedName name="ㅓㅏ" localSheetId="17" hidden="1">{#N/A,#N/A,FALSE,"명세표"}</definedName>
    <definedName name="ㅓㅏ" localSheetId="16" hidden="1">{#N/A,#N/A,FALSE,"명세표"}</definedName>
    <definedName name="ㅓㅏ" hidden="1">{#N/A,#N/A,FALSE,"명세표"}</definedName>
    <definedName name="ㅓㅏㅏㅣ" localSheetId="13">BLCH</definedName>
    <definedName name="ㅓㅏㅏㅣ">BLCH</definedName>
    <definedName name="ㅓㅓ"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 localSheetId="13">#REF!</definedName>
    <definedName name="ㅓㅓㅓ">#REF!</definedName>
    <definedName name="ㅓㅓㅓㄴ"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ㅓㅓ" localSheetId="15" hidden="1">{#N/A,#N/A,FALSE,"P.C.B"}</definedName>
    <definedName name="ㅓㅓㅓㅓㅓㅓㅓ" localSheetId="11" hidden="1">{#N/A,#N/A,FALSE,"P.C.B"}</definedName>
    <definedName name="ㅓㅓㅓㅓㅓㅓㅓ" localSheetId="14" hidden="1">{#N/A,#N/A,FALSE,"P.C.B"}</definedName>
    <definedName name="ㅓㅓㅓㅓㅓㅓㅓ" localSheetId="18" hidden="1">{#N/A,#N/A,FALSE,"P.C.B"}</definedName>
    <definedName name="ㅓㅓㅓㅓㅓㅓㅓ" localSheetId="19" hidden="1">{#N/A,#N/A,FALSE,"P.C.B"}</definedName>
    <definedName name="ㅓㅓㅓㅓㅓㅓㅓ" localSheetId="20" hidden="1">{#N/A,#N/A,FALSE,"P.C.B"}</definedName>
    <definedName name="ㅓㅓㅓㅓㅓㅓㅓ" localSheetId="21" hidden="1">{#N/A,#N/A,FALSE,"P.C.B"}</definedName>
    <definedName name="ㅓㅓㅓㅓㅓㅓㅓ" localSheetId="22" hidden="1">{#N/A,#N/A,FALSE,"P.C.B"}</definedName>
    <definedName name="ㅓㅓㅓㅓㅓㅓㅓ" localSheetId="23" hidden="1">{#N/A,#N/A,FALSE,"P.C.B"}</definedName>
    <definedName name="ㅓㅓㅓㅓㅓㅓㅓ" localSheetId="24" hidden="1">{#N/A,#N/A,FALSE,"P.C.B"}</definedName>
    <definedName name="ㅓㅓㅓㅓㅓㅓㅓ" localSheetId="13" hidden="1">{#N/A,#N/A,FALSE,"P.C.B"}</definedName>
    <definedName name="ㅓㅓㅓㅓㅓㅓㅓ" localSheetId="17" hidden="1">{#N/A,#N/A,FALSE,"P.C.B"}</definedName>
    <definedName name="ㅓㅓㅓㅓㅓㅓㅓ" localSheetId="16" hidden="1">{#N/A,#N/A,FALSE,"P.C.B"}</definedName>
    <definedName name="ㅓㅓㅓㅓㅓㅓㅓ" hidden="1">{#N/A,#N/A,FALSE,"P.C.B"}</definedName>
    <definedName name="ㅓㅕ" localSheetId="15" hidden="1">{"'용역비'!$A$4:$C$8"}</definedName>
    <definedName name="ㅓㅕ" localSheetId="11" hidden="1">{"'용역비'!$A$4:$C$8"}</definedName>
    <definedName name="ㅓㅕ" localSheetId="14" hidden="1">{"'용역비'!$A$4:$C$8"}</definedName>
    <definedName name="ㅓㅕ" localSheetId="18" hidden="1">{"'용역비'!$A$4:$C$8"}</definedName>
    <definedName name="ㅓㅕ" localSheetId="19" hidden="1">{"'용역비'!$A$4:$C$8"}</definedName>
    <definedName name="ㅓㅕ" localSheetId="20" hidden="1">{"'용역비'!$A$4:$C$8"}</definedName>
    <definedName name="ㅓㅕ" localSheetId="21" hidden="1">{"'용역비'!$A$4:$C$8"}</definedName>
    <definedName name="ㅓㅕ" localSheetId="22" hidden="1">{"'용역비'!$A$4:$C$8"}</definedName>
    <definedName name="ㅓㅕ" localSheetId="23" hidden="1">{"'용역비'!$A$4:$C$8"}</definedName>
    <definedName name="ㅓㅕ" localSheetId="24" hidden="1">{"'용역비'!$A$4:$C$8"}</definedName>
    <definedName name="ㅓㅕ" localSheetId="13" hidden="1">{"'용역비'!$A$4:$C$8"}</definedName>
    <definedName name="ㅓㅕ" localSheetId="17" hidden="1">{"'용역비'!$A$4:$C$8"}</definedName>
    <definedName name="ㅓㅕ" localSheetId="16" hidden="1">{"'용역비'!$A$4:$C$8"}</definedName>
    <definedName name="ㅓㅕ" hidden="1">{"'용역비'!$A$4:$C$8"}</definedName>
    <definedName name="ㅓㅗ">#REF!</definedName>
    <definedName name="ㅓㅗ허" localSheetId="13">'[30]#REF'!#REF!</definedName>
    <definedName name="ㅓㅗ허">'[37]#REF'!#REF!</definedName>
    <definedName name="ㅓㅛㅇ"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 localSheetId="1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 localSheetId="1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 localSheetId="18"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 localSheetId="19"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 localSheetId="2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 localSheetId="2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 localSheetId="2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 localSheetId="2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 localSheetId="17"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 localSheetId="16"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ㅣ망래ㅑ" localSheetId="13">'[30]#REF'!#REF!</definedName>
    <definedName name="ㅓㅣ망래ㅑ">'[37]#REF'!#REF!</definedName>
    <definedName name="ㅔ" localSheetId="15" hidden="1">{#N/A,#N/A,FALSE,"단축1";#N/A,#N/A,FALSE,"단축2";#N/A,#N/A,FALSE,"단축3";#N/A,#N/A,FALSE,"장축";#N/A,#N/A,FALSE,"4WD"}</definedName>
    <definedName name="ㅔ" localSheetId="18" hidden="1">{#N/A,#N/A,FALSE,"단축1";#N/A,#N/A,FALSE,"단축2";#N/A,#N/A,FALSE,"단축3";#N/A,#N/A,FALSE,"장축";#N/A,#N/A,FALSE,"4WD"}</definedName>
    <definedName name="ㅔ" localSheetId="19" hidden="1">{#N/A,#N/A,FALSE,"단축1";#N/A,#N/A,FALSE,"단축2";#N/A,#N/A,FALSE,"단축3";#N/A,#N/A,FALSE,"장축";#N/A,#N/A,FALSE,"4WD"}</definedName>
    <definedName name="ㅔ" localSheetId="20" hidden="1">{#N/A,#N/A,FALSE,"단축1";#N/A,#N/A,FALSE,"단축2";#N/A,#N/A,FALSE,"단축3";#N/A,#N/A,FALSE,"장축";#N/A,#N/A,FALSE,"4WD"}</definedName>
    <definedName name="ㅔ" localSheetId="21" hidden="1">{#N/A,#N/A,FALSE,"단축1";#N/A,#N/A,FALSE,"단축2";#N/A,#N/A,FALSE,"단축3";#N/A,#N/A,FALSE,"장축";#N/A,#N/A,FALSE,"4WD"}</definedName>
    <definedName name="ㅔ" localSheetId="22" hidden="1">{#N/A,#N/A,FALSE,"단축1";#N/A,#N/A,FALSE,"단축2";#N/A,#N/A,FALSE,"단축3";#N/A,#N/A,FALSE,"장축";#N/A,#N/A,FALSE,"4WD"}</definedName>
    <definedName name="ㅔ" localSheetId="23" hidden="1">{#N/A,#N/A,FALSE,"단축1";#N/A,#N/A,FALSE,"단축2";#N/A,#N/A,FALSE,"단축3";#N/A,#N/A,FALSE,"장축";#N/A,#N/A,FALSE,"4WD"}</definedName>
    <definedName name="ㅔ" localSheetId="24" hidden="1">{#N/A,#N/A,FALSE,"단축1";#N/A,#N/A,FALSE,"단축2";#N/A,#N/A,FALSE,"단축3";#N/A,#N/A,FALSE,"장축";#N/A,#N/A,FALSE,"4WD"}</definedName>
    <definedName name="ㅔ" localSheetId="13" hidden="1">{#N/A,#N/A,FALSE,"단축1";#N/A,#N/A,FALSE,"단축2";#N/A,#N/A,FALSE,"단축3";#N/A,#N/A,FALSE,"장축";#N/A,#N/A,FALSE,"4WD"}</definedName>
    <definedName name="ㅔ" localSheetId="17" hidden="1">{#N/A,#N/A,FALSE,"단축1";#N/A,#N/A,FALSE,"단축2";#N/A,#N/A,FALSE,"단축3";#N/A,#N/A,FALSE,"장축";#N/A,#N/A,FALSE,"4WD"}</definedName>
    <definedName name="ㅔ" localSheetId="16" hidden="1">{#N/A,#N/A,FALSE,"단축1";#N/A,#N/A,FALSE,"단축2";#N/A,#N/A,FALSE,"단축3";#N/A,#N/A,FALSE,"장축";#N/A,#N/A,FALSE,"4WD"}</definedName>
    <definedName name="ㅔ" hidden="1">{#N/A,#N/A,FALSE,"단축1";#N/A,#N/A,FALSE,"단축2";#N/A,#N/A,FALSE,"단축3";#N/A,#N/A,FALSE,"장축";#N/A,#N/A,FALSE,"4WD"}</definedName>
    <definedName name="ㅔㅔㅅ">#N/A</definedName>
    <definedName name="ㅔㅔㅔ" localSheetId="15" hidden="1">{#N/A,#N/A,TRUE,"토적및재료집계";#N/A,#N/A,TRUE,"토적및재료집계";#N/A,#N/A,TRUE,"단위량"}</definedName>
    <definedName name="ㅔㅔㅔ" localSheetId="18" hidden="1">{#N/A,#N/A,TRUE,"토적및재료집계";#N/A,#N/A,TRUE,"토적및재료집계";#N/A,#N/A,TRUE,"단위량"}</definedName>
    <definedName name="ㅔㅔㅔ" localSheetId="19" hidden="1">{#N/A,#N/A,TRUE,"토적및재료집계";#N/A,#N/A,TRUE,"토적및재료집계";#N/A,#N/A,TRUE,"단위량"}</definedName>
    <definedName name="ㅔㅔㅔ" localSheetId="20" hidden="1">{#N/A,#N/A,TRUE,"토적및재료집계";#N/A,#N/A,TRUE,"토적및재료집계";#N/A,#N/A,TRUE,"단위량"}</definedName>
    <definedName name="ㅔㅔㅔ" localSheetId="21" hidden="1">{#N/A,#N/A,TRUE,"토적및재료집계";#N/A,#N/A,TRUE,"토적및재료집계";#N/A,#N/A,TRUE,"단위량"}</definedName>
    <definedName name="ㅔㅔㅔ" localSheetId="22" hidden="1">{#N/A,#N/A,TRUE,"토적및재료집계";#N/A,#N/A,TRUE,"토적및재료집계";#N/A,#N/A,TRUE,"단위량"}</definedName>
    <definedName name="ㅔㅔㅔ" localSheetId="23" hidden="1">{#N/A,#N/A,TRUE,"토적및재료집계";#N/A,#N/A,TRUE,"토적및재료집계";#N/A,#N/A,TRUE,"단위량"}</definedName>
    <definedName name="ㅔㅔㅔ" localSheetId="24" hidden="1">{#N/A,#N/A,TRUE,"토적및재료집계";#N/A,#N/A,TRUE,"토적및재료집계";#N/A,#N/A,TRUE,"단위량"}</definedName>
    <definedName name="ㅔㅔㅔ" localSheetId="13" hidden="1">{#N/A,#N/A,TRUE,"토적및재료집계";#N/A,#N/A,TRUE,"토적및재료집계";#N/A,#N/A,TRUE,"단위량"}</definedName>
    <definedName name="ㅔㅔㅔ" localSheetId="17" hidden="1">{#N/A,#N/A,TRUE,"토적및재료집계";#N/A,#N/A,TRUE,"토적및재료집계";#N/A,#N/A,TRUE,"단위량"}</definedName>
    <definedName name="ㅔㅔㅔ" localSheetId="16" hidden="1">{#N/A,#N/A,TRUE,"토적및재료집계";#N/A,#N/A,TRUE,"토적및재료집계";#N/A,#N/A,TRUE,"단위량"}</definedName>
    <definedName name="ㅔㅔㅔ" hidden="1">{#N/A,#N/A,TRUE,"토적및재료집계";#N/A,#N/A,TRUE,"토적및재료집계";#N/A,#N/A,TRUE,"단위량"}</definedName>
    <definedName name="ㅔㅣ" localSheetId="15" hidden="1">{"'용역비'!$A$4:$C$8"}</definedName>
    <definedName name="ㅔㅣ" localSheetId="11" hidden="1">{"'용역비'!$A$4:$C$8"}</definedName>
    <definedName name="ㅔㅣ" localSheetId="14" hidden="1">{"'용역비'!$A$4:$C$8"}</definedName>
    <definedName name="ㅔㅣ" localSheetId="18" hidden="1">{"'용역비'!$A$4:$C$8"}</definedName>
    <definedName name="ㅔㅣ" localSheetId="19" hidden="1">{"'용역비'!$A$4:$C$8"}</definedName>
    <definedName name="ㅔㅣ" localSheetId="20" hidden="1">{"'용역비'!$A$4:$C$8"}</definedName>
    <definedName name="ㅔㅣ" localSheetId="21" hidden="1">{"'용역비'!$A$4:$C$8"}</definedName>
    <definedName name="ㅔㅣ" localSheetId="22" hidden="1">{"'용역비'!$A$4:$C$8"}</definedName>
    <definedName name="ㅔㅣ" localSheetId="23" hidden="1">{"'용역비'!$A$4:$C$8"}</definedName>
    <definedName name="ㅔㅣ" localSheetId="24" hidden="1">{"'용역비'!$A$4:$C$8"}</definedName>
    <definedName name="ㅔㅣ" localSheetId="13" hidden="1">{"'용역비'!$A$4:$C$8"}</definedName>
    <definedName name="ㅔㅣ" localSheetId="17" hidden="1">{"'용역비'!$A$4:$C$8"}</definedName>
    <definedName name="ㅔㅣ" localSheetId="16" hidden="1">{"'용역비'!$A$4:$C$8"}</definedName>
    <definedName name="ㅔㅣ" hidden="1">{"'용역비'!$A$4:$C$8"}</definedName>
    <definedName name="ㅕ">#REF!</definedName>
    <definedName name="ㅕㅕㅕ"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 localSheetId="1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 localSheetId="1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 localSheetId="18"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 localSheetId="19"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 localSheetId="2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 localSheetId="2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 localSheetId="2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 localSheetId="2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 localSheetId="17"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 localSheetId="16"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461" localSheetId="13">#REF!</definedName>
    <definedName name="ㅗ461">#REF!</definedName>
    <definedName name="ㅗ5192" localSheetId="13">#REF!</definedName>
    <definedName name="ㅗ5192">#REF!</definedName>
    <definedName name="ㅗ8ㅎㄹ9" localSheetId="13">#REF!</definedName>
    <definedName name="ㅗ8ㅎㄹ9">#REF!</definedName>
    <definedName name="ㅗㄱㅇ"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 localSheetId="2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 localSheetId="1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2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1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2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1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로" localSheetId="13">#REF!</definedName>
    <definedName name="ㅗ로">#REF!</definedName>
    <definedName name="ㅗ마ㅓ리"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ㄴㄱ"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 localSheetId="1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 localSheetId="1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 localSheetId="18"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 localSheetId="19"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 localSheetId="2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 localSheetId="2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 localSheetId="2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 localSheetId="2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 localSheetId="17"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 localSheetId="16"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ㅎ" localSheetId="15" hidden="1">{"'5국공정'!$A$1:$E$128"}</definedName>
    <definedName name="ㅗㅎ" localSheetId="18" hidden="1">{"'5국공정'!$A$1:$E$128"}</definedName>
    <definedName name="ㅗㅎ" localSheetId="19" hidden="1">{"'5국공정'!$A$1:$E$128"}</definedName>
    <definedName name="ㅗㅎ" localSheetId="20" hidden="1">{"'5국공정'!$A$1:$E$128"}</definedName>
    <definedName name="ㅗㅎ" localSheetId="21" hidden="1">{"'5국공정'!$A$1:$E$128"}</definedName>
    <definedName name="ㅗㅎ" localSheetId="22" hidden="1">{"'5국공정'!$A$1:$E$128"}</definedName>
    <definedName name="ㅗㅎ" localSheetId="23" hidden="1">{"'5국공정'!$A$1:$E$128"}</definedName>
    <definedName name="ㅗㅎ" localSheetId="24" hidden="1">{"'5국공정'!$A$1:$E$128"}</definedName>
    <definedName name="ㅗㅎ" localSheetId="13" hidden="1">{"'5국공정'!$A$1:$E$128"}</definedName>
    <definedName name="ㅗㅎ" localSheetId="17" hidden="1">{"'5국공정'!$A$1:$E$128"}</definedName>
    <definedName name="ㅗㅎ" localSheetId="16" hidden="1">{"'5국공정'!$A$1:$E$128"}</definedName>
    <definedName name="ㅗㅎ" hidden="1">{"'5국공정'!$A$1:$E$128"}</definedName>
    <definedName name="ㅗ할ㅇㄱ">#REF!</definedName>
    <definedName name="ㅗㅗ" localSheetId="15" hidden="1">{#N/A,#N/A,FALSE,"명세표"}</definedName>
    <definedName name="ㅗㅗ" localSheetId="11" hidden="1">{#N/A,#N/A,FALSE,"명세표"}</definedName>
    <definedName name="ㅗㅗ" localSheetId="14" hidden="1">{#N/A,#N/A,FALSE,"명세표"}</definedName>
    <definedName name="ㅗㅗ" localSheetId="18" hidden="1">{#N/A,#N/A,FALSE,"명세표"}</definedName>
    <definedName name="ㅗㅗ" localSheetId="19" hidden="1">{#N/A,#N/A,FALSE,"명세표"}</definedName>
    <definedName name="ㅗㅗ" localSheetId="20" hidden="1">{#N/A,#N/A,FALSE,"명세표"}</definedName>
    <definedName name="ㅗㅗ" localSheetId="21" hidden="1">{#N/A,#N/A,FALSE,"명세표"}</definedName>
    <definedName name="ㅗㅗ" localSheetId="22" hidden="1">{#N/A,#N/A,FALSE,"명세표"}</definedName>
    <definedName name="ㅗㅗ" localSheetId="23" hidden="1">{#N/A,#N/A,FALSE,"명세표"}</definedName>
    <definedName name="ㅗㅗ" localSheetId="24" hidden="1">{#N/A,#N/A,FALSE,"명세표"}</definedName>
    <definedName name="ㅗㅗ" localSheetId="13" hidden="1">{#N/A,#N/A,FALSE,"명세표"}</definedName>
    <definedName name="ㅗㅗ" localSheetId="17" hidden="1">{#N/A,#N/A,FALSE,"명세표"}</definedName>
    <definedName name="ㅗㅗ" localSheetId="16" hidden="1">{#N/A,#N/A,FALSE,"명세표"}</definedName>
    <definedName name="ㅗㅗ" hidden="1">{#N/A,#N/A,FALSE,"명세표"}</definedName>
    <definedName name="ㅗㅗㅗ"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13">#REF!</definedName>
    <definedName name="ㅗㅗㅗㅗㅗ">#REF!</definedName>
    <definedName name="ㅗㅗㅗㅗㅗㅗㅗㅗㅗㅗㅗㅗㅗㅗ" localSheetId="13">#REF!</definedName>
    <definedName name="ㅗㅗㅗㅗㅗㅗㅗㅗㅗㅗㅗㅗㅗㅗ">#REF!</definedName>
    <definedName name="ㅗㅗㅗㅗㅗㅗㅗㅗㅗㅗㅗㅗㅗㅗㅗ" localSheetId="13">#REF!</definedName>
    <definedName name="ㅗㅗㅗㅗㅗㅗㅗㅗㅗㅗㅗㅗㅗㅗㅗ">#REF!</definedName>
    <definedName name="ㅗㅗㅗㅗㅗㅗㅗㅗㅗㅗㅗㅗㅗㅗㅗㅗ">#REF!</definedName>
    <definedName name="ㅗㅗㅗㅗㅗㅗㅗㅗㅗㅗㅗㅗㅗㅗㅗㅗㅗㅗㅗㅗ">#REF!</definedName>
    <definedName name="ㅗㅗㅗㅗㅗㅗㅗㅗㅗㅗㅗㅗㅗㅗㅗㅗㅗㅗㅗㅗㅗ">#REF!</definedName>
    <definedName name="ㅗㅗㅗㅗㅗㅗㅗㅗㅗㅗㅗㅗㅗㅗㅗㅗㅗㅗㅗㅗㅗㅗㅗㅗㅗㅗㅗㅗㅗㅗㅗㅗㅗㅗ">#REF!</definedName>
    <definedName name="ㅛ" localSheetId="15" hidden="1">{"'용역비'!$A$4:$C$8"}</definedName>
    <definedName name="ㅛ" localSheetId="11" hidden="1">{"'용역비'!$A$4:$C$8"}</definedName>
    <definedName name="ㅛ" localSheetId="14" hidden="1">{"'용역비'!$A$4:$C$8"}</definedName>
    <definedName name="ㅛ" localSheetId="18" hidden="1">{"'용역비'!$A$4:$C$8"}</definedName>
    <definedName name="ㅛ" localSheetId="19" hidden="1">{"'용역비'!$A$4:$C$8"}</definedName>
    <definedName name="ㅛ" localSheetId="20" hidden="1">{"'용역비'!$A$4:$C$8"}</definedName>
    <definedName name="ㅛ" localSheetId="21" hidden="1">{"'용역비'!$A$4:$C$8"}</definedName>
    <definedName name="ㅛ" localSheetId="22" hidden="1">{"'용역비'!$A$4:$C$8"}</definedName>
    <definedName name="ㅛ" localSheetId="23" hidden="1">{"'용역비'!$A$4:$C$8"}</definedName>
    <definedName name="ㅛ" localSheetId="24" hidden="1">{"'용역비'!$A$4:$C$8"}</definedName>
    <definedName name="ㅛ" localSheetId="13" hidden="1">{"'용역비'!$A$4:$C$8"}</definedName>
    <definedName name="ㅛ" localSheetId="17" hidden="1">{"'용역비'!$A$4:$C$8"}</definedName>
    <definedName name="ㅛ" localSheetId="16" hidden="1">{"'용역비'!$A$4:$C$8"}</definedName>
    <definedName name="ㅛ" hidden="1">{"'용역비'!$A$4:$C$8"}</definedName>
    <definedName name="ㅛㅅ" localSheetId="15" hidden="1">{"'5국공정'!$A$1:$E$128"}</definedName>
    <definedName name="ㅛㅅ" localSheetId="18" hidden="1">{"'5국공정'!$A$1:$E$128"}</definedName>
    <definedName name="ㅛㅅ" localSheetId="19" hidden="1">{"'5국공정'!$A$1:$E$128"}</definedName>
    <definedName name="ㅛㅅ" localSheetId="20" hidden="1">{"'5국공정'!$A$1:$E$128"}</definedName>
    <definedName name="ㅛㅅ" localSheetId="21" hidden="1">{"'5국공정'!$A$1:$E$128"}</definedName>
    <definedName name="ㅛㅅ" localSheetId="22" hidden="1">{"'5국공정'!$A$1:$E$128"}</definedName>
    <definedName name="ㅛㅅ" localSheetId="23" hidden="1">{"'5국공정'!$A$1:$E$128"}</definedName>
    <definedName name="ㅛㅅ" localSheetId="24" hidden="1">{"'5국공정'!$A$1:$E$128"}</definedName>
    <definedName name="ㅛㅅ" localSheetId="13" hidden="1">{"'5국공정'!$A$1:$E$128"}</definedName>
    <definedName name="ㅛㅅ" localSheetId="17" hidden="1">{"'5국공정'!$A$1:$E$128"}</definedName>
    <definedName name="ㅛㅅ" localSheetId="16" hidden="1">{"'5국공정'!$A$1:$E$128"}</definedName>
    <definedName name="ㅛㅅ" hidden="1">{"'5국공정'!$A$1:$E$128"}</definedName>
    <definedName name="ㅛㅌ"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 localSheetId="2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 localSheetId="1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ㅗㅁ" localSheetId="15"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 localSheetId="1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 localSheetId="1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 localSheetId="18"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 localSheetId="19"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 localSheetId="2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 localSheetId="2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 localSheetId="2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 localSheetId="2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 localSheetId="17"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 localSheetId="16"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ㅛ" localSheetId="15" hidden="1">{"'용역비'!$A$4:$C$8"}</definedName>
    <definedName name="ㅛㅛ" localSheetId="11" hidden="1">{"'용역비'!$A$4:$C$8"}</definedName>
    <definedName name="ㅛㅛ" localSheetId="14" hidden="1">{"'용역비'!$A$4:$C$8"}</definedName>
    <definedName name="ㅛㅛ" localSheetId="18" hidden="1">{"'용역비'!$A$4:$C$8"}</definedName>
    <definedName name="ㅛㅛ" localSheetId="19" hidden="1">{"'용역비'!$A$4:$C$8"}</definedName>
    <definedName name="ㅛㅛ" localSheetId="20" hidden="1">{"'용역비'!$A$4:$C$8"}</definedName>
    <definedName name="ㅛㅛ" localSheetId="21" hidden="1">{"'용역비'!$A$4:$C$8"}</definedName>
    <definedName name="ㅛㅛ" localSheetId="22" hidden="1">{"'용역비'!$A$4:$C$8"}</definedName>
    <definedName name="ㅛㅛ" localSheetId="23" hidden="1">{"'용역비'!$A$4:$C$8"}</definedName>
    <definedName name="ㅛㅛ" localSheetId="24" hidden="1">{"'용역비'!$A$4:$C$8"}</definedName>
    <definedName name="ㅛㅛ" localSheetId="13" hidden="1">{"'용역비'!$A$4:$C$8"}</definedName>
    <definedName name="ㅛㅛ" localSheetId="17" hidden="1">{"'용역비'!$A$4:$C$8"}</definedName>
    <definedName name="ㅛㅛ" localSheetId="16" hidden="1">{"'용역비'!$A$4:$C$8"}</definedName>
    <definedName name="ㅛㅛ" hidden="1">{"'용역비'!$A$4:$C$8"}</definedName>
    <definedName name="ㅛㅛㅕㅗㅓ" localSheetId="15" hidden="1">{#N/A,#N/A,FALSE,"단축1";#N/A,#N/A,FALSE,"단축2";#N/A,#N/A,FALSE,"단축3";#N/A,#N/A,FALSE,"장축";#N/A,#N/A,FALSE,"4WD"}</definedName>
    <definedName name="ㅛㅛㅕㅗㅓ" localSheetId="18" hidden="1">{#N/A,#N/A,FALSE,"단축1";#N/A,#N/A,FALSE,"단축2";#N/A,#N/A,FALSE,"단축3";#N/A,#N/A,FALSE,"장축";#N/A,#N/A,FALSE,"4WD"}</definedName>
    <definedName name="ㅛㅛㅕㅗㅓ" localSheetId="19" hidden="1">{#N/A,#N/A,FALSE,"단축1";#N/A,#N/A,FALSE,"단축2";#N/A,#N/A,FALSE,"단축3";#N/A,#N/A,FALSE,"장축";#N/A,#N/A,FALSE,"4WD"}</definedName>
    <definedName name="ㅛㅛㅕㅗㅓ" localSheetId="20" hidden="1">{#N/A,#N/A,FALSE,"단축1";#N/A,#N/A,FALSE,"단축2";#N/A,#N/A,FALSE,"단축3";#N/A,#N/A,FALSE,"장축";#N/A,#N/A,FALSE,"4WD"}</definedName>
    <definedName name="ㅛㅛㅕㅗㅓ" localSheetId="21" hidden="1">{#N/A,#N/A,FALSE,"단축1";#N/A,#N/A,FALSE,"단축2";#N/A,#N/A,FALSE,"단축3";#N/A,#N/A,FALSE,"장축";#N/A,#N/A,FALSE,"4WD"}</definedName>
    <definedName name="ㅛㅛㅕㅗㅓ" localSheetId="22" hidden="1">{#N/A,#N/A,FALSE,"단축1";#N/A,#N/A,FALSE,"단축2";#N/A,#N/A,FALSE,"단축3";#N/A,#N/A,FALSE,"장축";#N/A,#N/A,FALSE,"4WD"}</definedName>
    <definedName name="ㅛㅛㅕㅗㅓ" localSheetId="23" hidden="1">{#N/A,#N/A,FALSE,"단축1";#N/A,#N/A,FALSE,"단축2";#N/A,#N/A,FALSE,"단축3";#N/A,#N/A,FALSE,"장축";#N/A,#N/A,FALSE,"4WD"}</definedName>
    <definedName name="ㅛㅛㅕㅗㅓ" localSheetId="24" hidden="1">{#N/A,#N/A,FALSE,"단축1";#N/A,#N/A,FALSE,"단축2";#N/A,#N/A,FALSE,"단축3";#N/A,#N/A,FALSE,"장축";#N/A,#N/A,FALSE,"4WD"}</definedName>
    <definedName name="ㅛㅛㅕㅗㅓ" localSheetId="13" hidden="1">{#N/A,#N/A,FALSE,"단축1";#N/A,#N/A,FALSE,"단축2";#N/A,#N/A,FALSE,"단축3";#N/A,#N/A,FALSE,"장축";#N/A,#N/A,FALSE,"4WD"}</definedName>
    <definedName name="ㅛㅛㅕㅗㅓ" localSheetId="17" hidden="1">{#N/A,#N/A,FALSE,"단축1";#N/A,#N/A,FALSE,"단축2";#N/A,#N/A,FALSE,"단축3";#N/A,#N/A,FALSE,"장축";#N/A,#N/A,FALSE,"4WD"}</definedName>
    <definedName name="ㅛㅛㅕㅗㅓ" localSheetId="16" hidden="1">{#N/A,#N/A,FALSE,"단축1";#N/A,#N/A,FALSE,"단축2";#N/A,#N/A,FALSE,"단축3";#N/A,#N/A,FALSE,"장축";#N/A,#N/A,FALSE,"4WD"}</definedName>
    <definedName name="ㅛㅛㅕㅗㅓ" hidden="1">{#N/A,#N/A,FALSE,"단축1";#N/A,#N/A,FALSE,"단축2";#N/A,#N/A,FALSE,"단축3";#N/A,#N/A,FALSE,"장축";#N/A,#N/A,FALSE,"4WD"}</definedName>
    <definedName name="ㅛㅛㅛ" localSheetId="15" hidden="1">{"'용역비'!$A$4:$C$8"}</definedName>
    <definedName name="ㅛㅛㅛ" localSheetId="11" hidden="1">{"'용역비'!$A$4:$C$8"}</definedName>
    <definedName name="ㅛㅛㅛ" localSheetId="14" hidden="1">{"'용역비'!$A$4:$C$8"}</definedName>
    <definedName name="ㅛㅛㅛ" localSheetId="18" hidden="1">{"'용역비'!$A$4:$C$8"}</definedName>
    <definedName name="ㅛㅛㅛ" localSheetId="19" hidden="1">{"'용역비'!$A$4:$C$8"}</definedName>
    <definedName name="ㅛㅛㅛ" localSheetId="20" hidden="1">{"'용역비'!$A$4:$C$8"}</definedName>
    <definedName name="ㅛㅛㅛ" localSheetId="21" hidden="1">{"'용역비'!$A$4:$C$8"}</definedName>
    <definedName name="ㅛㅛㅛ" localSheetId="22" hidden="1">{"'용역비'!$A$4:$C$8"}</definedName>
    <definedName name="ㅛㅛㅛ" localSheetId="23" hidden="1">{"'용역비'!$A$4:$C$8"}</definedName>
    <definedName name="ㅛㅛㅛ" localSheetId="24" hidden="1">{"'용역비'!$A$4:$C$8"}</definedName>
    <definedName name="ㅛㅛㅛ" localSheetId="13" hidden="1">{"'용역비'!$A$4:$C$8"}</definedName>
    <definedName name="ㅛㅛㅛ" localSheetId="17" hidden="1">{"'용역비'!$A$4:$C$8"}</definedName>
    <definedName name="ㅛㅛㅛ" localSheetId="16" hidden="1">{"'용역비'!$A$4:$C$8"}</definedName>
    <definedName name="ㅛㅛㅛ" hidden="1">{"'용역비'!$A$4:$C$8"}</definedName>
    <definedName name="ㅛㅛㅛㅛㅛㅛㅛㅛㅛㅛㅛㅛㅛㅛㅛㅛㅛㅛㅛ" localSheetId="15" hidden="1">{#N/A,#N/A,FALSE,"97년 투자계획 세부내역 "}</definedName>
    <definedName name="ㅛㅛㅛㅛㅛㅛㅛㅛㅛㅛㅛㅛㅛㅛㅛㅛㅛㅛㅛ" localSheetId="18" hidden="1">{#N/A,#N/A,FALSE,"97년 투자계획 세부내역 "}</definedName>
    <definedName name="ㅛㅛㅛㅛㅛㅛㅛㅛㅛㅛㅛㅛㅛㅛㅛㅛㅛㅛㅛ" localSheetId="19" hidden="1">{#N/A,#N/A,FALSE,"97년 투자계획 세부내역 "}</definedName>
    <definedName name="ㅛㅛㅛㅛㅛㅛㅛㅛㅛㅛㅛㅛㅛㅛㅛㅛㅛㅛㅛ" localSheetId="20" hidden="1">{#N/A,#N/A,FALSE,"97년 투자계획 세부내역 "}</definedName>
    <definedName name="ㅛㅛㅛㅛㅛㅛㅛㅛㅛㅛㅛㅛㅛㅛㅛㅛㅛㅛㅛ" localSheetId="21" hidden="1">{#N/A,#N/A,FALSE,"97년 투자계획 세부내역 "}</definedName>
    <definedName name="ㅛㅛㅛㅛㅛㅛㅛㅛㅛㅛㅛㅛㅛㅛㅛㅛㅛㅛㅛ" localSheetId="22" hidden="1">{#N/A,#N/A,FALSE,"97년 투자계획 세부내역 "}</definedName>
    <definedName name="ㅛㅛㅛㅛㅛㅛㅛㅛㅛㅛㅛㅛㅛㅛㅛㅛㅛㅛㅛ" localSheetId="23" hidden="1">{#N/A,#N/A,FALSE,"97년 투자계획 세부내역 "}</definedName>
    <definedName name="ㅛㅛㅛㅛㅛㅛㅛㅛㅛㅛㅛㅛㅛㅛㅛㅛㅛㅛㅛ" localSheetId="24" hidden="1">{#N/A,#N/A,FALSE,"97년 투자계획 세부내역 "}</definedName>
    <definedName name="ㅛㅛㅛㅛㅛㅛㅛㅛㅛㅛㅛㅛㅛㅛㅛㅛㅛㅛㅛ" localSheetId="13" hidden="1">{#N/A,#N/A,FALSE,"97년 투자계획 세부내역 "}</definedName>
    <definedName name="ㅛㅛㅛㅛㅛㅛㅛㅛㅛㅛㅛㅛㅛㅛㅛㅛㅛㅛㅛ" localSheetId="17" hidden="1">{#N/A,#N/A,FALSE,"97년 투자계획 세부내역 "}</definedName>
    <definedName name="ㅛㅛㅛㅛㅛㅛㅛㅛㅛㅛㅛㅛㅛㅛㅛㅛㅛㅛㅛ" localSheetId="16" hidden="1">{#N/A,#N/A,FALSE,"97년 투자계획 세부내역 "}</definedName>
    <definedName name="ㅛㅛㅛㅛㅛㅛㅛㅛㅛㅛㅛㅛㅛㅛㅛㅛㅛㅛㅛ" hidden="1">{#N/A,#N/A,FALSE,"97년 투자계획 세부내역 "}</definedName>
    <definedName name="ㅜ"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#REF!</definedName>
    <definedName name="ㅜ다" localSheetId="15" hidden="1">{#N/A,#N/A,FALSE,"ALM-ASISC"}</definedName>
    <definedName name="ㅜ다" localSheetId="18" hidden="1">{#N/A,#N/A,FALSE,"ALM-ASISC"}</definedName>
    <definedName name="ㅜ다" localSheetId="19" hidden="1">{#N/A,#N/A,FALSE,"ALM-ASISC"}</definedName>
    <definedName name="ㅜ다" localSheetId="20" hidden="1">{#N/A,#N/A,FALSE,"ALM-ASISC"}</definedName>
    <definedName name="ㅜ다" localSheetId="21" hidden="1">{#N/A,#N/A,FALSE,"ALM-ASISC"}</definedName>
    <definedName name="ㅜ다" localSheetId="22" hidden="1">{#N/A,#N/A,FALSE,"ALM-ASISC"}</definedName>
    <definedName name="ㅜ다" localSheetId="23" hidden="1">{#N/A,#N/A,FALSE,"ALM-ASISC"}</definedName>
    <definedName name="ㅜ다" localSheetId="24" hidden="1">{#N/A,#N/A,FALSE,"ALM-ASISC"}</definedName>
    <definedName name="ㅜ다" localSheetId="13" hidden="1">{#N/A,#N/A,FALSE,"ALM-ASISC"}</definedName>
    <definedName name="ㅜ다" localSheetId="17" hidden="1">{#N/A,#N/A,FALSE,"ALM-ASISC"}</definedName>
    <definedName name="ㅜ다" localSheetId="16" hidden="1">{#N/A,#N/A,FALSE,"ALM-ASISC"}</definedName>
    <definedName name="ㅜ다" hidden="1">{#N/A,#N/A,FALSE,"ALM-ASISC"}</definedName>
    <definedName name="ㅜㅇ" localSheetId="15" hidden="1">{#N/A,#N/A,FALSE,"3가";#N/A,#N/A,FALSE,"3나";#N/A,#N/A,FALSE,"3다"}</definedName>
    <definedName name="ㅜㅇ" localSheetId="18" hidden="1">{#N/A,#N/A,FALSE,"3가";#N/A,#N/A,FALSE,"3나";#N/A,#N/A,FALSE,"3다"}</definedName>
    <definedName name="ㅜㅇ" localSheetId="19" hidden="1">{#N/A,#N/A,FALSE,"3가";#N/A,#N/A,FALSE,"3나";#N/A,#N/A,FALSE,"3다"}</definedName>
    <definedName name="ㅜㅇ" localSheetId="20" hidden="1">{#N/A,#N/A,FALSE,"3가";#N/A,#N/A,FALSE,"3나";#N/A,#N/A,FALSE,"3다"}</definedName>
    <definedName name="ㅜㅇ" localSheetId="21" hidden="1">{#N/A,#N/A,FALSE,"3가";#N/A,#N/A,FALSE,"3나";#N/A,#N/A,FALSE,"3다"}</definedName>
    <definedName name="ㅜㅇ" localSheetId="22" hidden="1">{#N/A,#N/A,FALSE,"3가";#N/A,#N/A,FALSE,"3나";#N/A,#N/A,FALSE,"3다"}</definedName>
    <definedName name="ㅜㅇ" localSheetId="23" hidden="1">{#N/A,#N/A,FALSE,"3가";#N/A,#N/A,FALSE,"3나";#N/A,#N/A,FALSE,"3다"}</definedName>
    <definedName name="ㅜㅇ" localSheetId="24" hidden="1">{#N/A,#N/A,FALSE,"3가";#N/A,#N/A,FALSE,"3나";#N/A,#N/A,FALSE,"3다"}</definedName>
    <definedName name="ㅜㅇ" localSheetId="13" hidden="1">{#N/A,#N/A,FALSE,"3가";#N/A,#N/A,FALSE,"3나";#N/A,#N/A,FALSE,"3다"}</definedName>
    <definedName name="ㅜㅇ" localSheetId="17" hidden="1">{#N/A,#N/A,FALSE,"3가";#N/A,#N/A,FALSE,"3나";#N/A,#N/A,FALSE,"3다"}</definedName>
    <definedName name="ㅜㅇ" localSheetId="16" hidden="1">{#N/A,#N/A,FALSE,"3가";#N/A,#N/A,FALSE,"3나";#N/A,#N/A,FALSE,"3다"}</definedName>
    <definedName name="ㅜㅇ" hidden="1">{#N/A,#N/A,FALSE,"3가";#N/A,#N/A,FALSE,"3나";#N/A,#N/A,FALSE,"3다"}</definedName>
    <definedName name="ㅜㅈ다" localSheetId="15" hidden="1">{#N/A,#N/A,FALSE,"ALM-ASISC"}</definedName>
    <definedName name="ㅜㅈ다" localSheetId="18" hidden="1">{#N/A,#N/A,FALSE,"ALM-ASISC"}</definedName>
    <definedName name="ㅜㅈ다" localSheetId="19" hidden="1">{#N/A,#N/A,FALSE,"ALM-ASISC"}</definedName>
    <definedName name="ㅜㅈ다" localSheetId="20" hidden="1">{#N/A,#N/A,FALSE,"ALM-ASISC"}</definedName>
    <definedName name="ㅜㅈ다" localSheetId="21" hidden="1">{#N/A,#N/A,FALSE,"ALM-ASISC"}</definedName>
    <definedName name="ㅜㅈ다" localSheetId="22" hidden="1">{#N/A,#N/A,FALSE,"ALM-ASISC"}</definedName>
    <definedName name="ㅜㅈ다" localSheetId="23" hidden="1">{#N/A,#N/A,FALSE,"ALM-ASISC"}</definedName>
    <definedName name="ㅜㅈ다" localSheetId="24" hidden="1">{#N/A,#N/A,FALSE,"ALM-ASISC"}</definedName>
    <definedName name="ㅜㅈ다" localSheetId="13" hidden="1">{#N/A,#N/A,FALSE,"ALM-ASISC"}</definedName>
    <definedName name="ㅜㅈ다" localSheetId="17" hidden="1">{#N/A,#N/A,FALSE,"ALM-ASISC"}</definedName>
    <definedName name="ㅜㅈ다" localSheetId="16" hidden="1">{#N/A,#N/A,FALSE,"ALM-ASISC"}</definedName>
    <definedName name="ㅜㅈ다" hidden="1">{#N/A,#N/A,FALSE,"ALM-ASISC"}</definedName>
    <definedName name="ㅜ자ㅣㅂ" localSheetId="15" hidden="1">{#N/A,#N/A,FALSE,"ALM-ASISC"}</definedName>
    <definedName name="ㅜ자ㅣㅂ" localSheetId="18" hidden="1">{#N/A,#N/A,FALSE,"ALM-ASISC"}</definedName>
    <definedName name="ㅜ자ㅣㅂ" localSheetId="19" hidden="1">{#N/A,#N/A,FALSE,"ALM-ASISC"}</definedName>
    <definedName name="ㅜ자ㅣㅂ" localSheetId="20" hidden="1">{#N/A,#N/A,FALSE,"ALM-ASISC"}</definedName>
    <definedName name="ㅜ자ㅣㅂ" localSheetId="21" hidden="1">{#N/A,#N/A,FALSE,"ALM-ASISC"}</definedName>
    <definedName name="ㅜ자ㅣㅂ" localSheetId="22" hidden="1">{#N/A,#N/A,FALSE,"ALM-ASISC"}</definedName>
    <definedName name="ㅜ자ㅣㅂ" localSheetId="23" hidden="1">{#N/A,#N/A,FALSE,"ALM-ASISC"}</definedName>
    <definedName name="ㅜ자ㅣㅂ" localSheetId="24" hidden="1">{#N/A,#N/A,FALSE,"ALM-ASISC"}</definedName>
    <definedName name="ㅜ자ㅣㅂ" localSheetId="13" hidden="1">{#N/A,#N/A,FALSE,"ALM-ASISC"}</definedName>
    <definedName name="ㅜ자ㅣㅂ" localSheetId="17" hidden="1">{#N/A,#N/A,FALSE,"ALM-ASISC"}</definedName>
    <definedName name="ㅜ자ㅣㅂ" localSheetId="16" hidden="1">{#N/A,#N/A,FALSE,"ALM-ASISC"}</definedName>
    <definedName name="ㅜ자ㅣㅂ" hidden="1">{#N/A,#N/A,FALSE,"ALM-ASISC"}</definedName>
    <definedName name="ㅜㅎ" localSheetId="15" hidden="1">{#N/A,#N/A,FALSE,"97년 투자계획 세부내역 "}</definedName>
    <definedName name="ㅜㅎ" localSheetId="18" hidden="1">{#N/A,#N/A,FALSE,"97년 투자계획 세부내역 "}</definedName>
    <definedName name="ㅜㅎ" localSheetId="19" hidden="1">{#N/A,#N/A,FALSE,"97년 투자계획 세부내역 "}</definedName>
    <definedName name="ㅜㅎ" localSheetId="20" hidden="1">{#N/A,#N/A,FALSE,"97년 투자계획 세부내역 "}</definedName>
    <definedName name="ㅜㅎ" localSheetId="21" hidden="1">{#N/A,#N/A,FALSE,"97년 투자계획 세부내역 "}</definedName>
    <definedName name="ㅜㅎ" localSheetId="22" hidden="1">{#N/A,#N/A,FALSE,"97년 투자계획 세부내역 "}</definedName>
    <definedName name="ㅜㅎ" localSheetId="23" hidden="1">{#N/A,#N/A,FALSE,"97년 투자계획 세부내역 "}</definedName>
    <definedName name="ㅜㅎ" localSheetId="24" hidden="1">{#N/A,#N/A,FALSE,"97년 투자계획 세부내역 "}</definedName>
    <definedName name="ㅜㅎ" localSheetId="13" hidden="1">{#N/A,#N/A,FALSE,"97년 투자계획 세부내역 "}</definedName>
    <definedName name="ㅜㅎ" localSheetId="17" hidden="1">{#N/A,#N/A,FALSE,"97년 투자계획 세부내역 "}</definedName>
    <definedName name="ㅜㅎ" localSheetId="16" hidden="1">{#N/A,#N/A,FALSE,"97년 투자계획 세부내역 "}</definedName>
    <definedName name="ㅜㅎ" hidden="1">{#N/A,#N/A,FALSE,"97년 투자계획 세부내역 "}</definedName>
    <definedName name="ㅜㅜㅜㅜ." localSheetId="15" hidden="1">{"'용역비'!$A$4:$C$8"}</definedName>
    <definedName name="ㅜㅜㅜㅜ." localSheetId="11" hidden="1">{"'용역비'!$A$4:$C$8"}</definedName>
    <definedName name="ㅜㅜㅜㅜ." localSheetId="14" hidden="1">{"'용역비'!$A$4:$C$8"}</definedName>
    <definedName name="ㅜㅜㅜㅜ." localSheetId="18" hidden="1">{"'용역비'!$A$4:$C$8"}</definedName>
    <definedName name="ㅜㅜㅜㅜ." localSheetId="19" hidden="1">{"'용역비'!$A$4:$C$8"}</definedName>
    <definedName name="ㅜㅜㅜㅜ." localSheetId="20" hidden="1">{"'용역비'!$A$4:$C$8"}</definedName>
    <definedName name="ㅜㅜㅜㅜ." localSheetId="21" hidden="1">{"'용역비'!$A$4:$C$8"}</definedName>
    <definedName name="ㅜㅜㅜㅜ." localSheetId="22" hidden="1">{"'용역비'!$A$4:$C$8"}</definedName>
    <definedName name="ㅜㅜㅜㅜ." localSheetId="23" hidden="1">{"'용역비'!$A$4:$C$8"}</definedName>
    <definedName name="ㅜㅜㅜㅜ." localSheetId="24" hidden="1">{"'용역비'!$A$4:$C$8"}</definedName>
    <definedName name="ㅜㅜㅜㅜ." localSheetId="13" hidden="1">{"'용역비'!$A$4:$C$8"}</definedName>
    <definedName name="ㅜㅜㅜㅜ." localSheetId="17" hidden="1">{"'용역비'!$A$4:$C$8"}</definedName>
    <definedName name="ㅜㅜㅜㅜ." localSheetId="16" hidden="1">{"'용역비'!$A$4:$C$8"}</definedName>
    <definedName name="ㅜㅜㅜㅜ." hidden="1">{"'용역비'!$A$4:$C$8"}</definedName>
    <definedName name="ㅜㅜㅜㅜㅜㅜㅜㅜㅜㅜㅜㅜㅜㅜㅜㅜㅜㅜㅜ" localSheetId="15" hidden="1">{"'용역비'!$A$4:$C$8"}</definedName>
    <definedName name="ㅜㅜㅜㅜㅜㅜㅜㅜㅜㅜㅜㅜㅜㅜㅜㅜㅜㅜㅜ" localSheetId="11" hidden="1">{"'용역비'!$A$4:$C$8"}</definedName>
    <definedName name="ㅜㅜㅜㅜㅜㅜㅜㅜㅜㅜㅜㅜㅜㅜㅜㅜㅜㅜㅜ" localSheetId="14" hidden="1">{"'용역비'!$A$4:$C$8"}</definedName>
    <definedName name="ㅜㅜㅜㅜㅜㅜㅜㅜㅜㅜㅜㅜㅜㅜㅜㅜㅜㅜㅜ" localSheetId="18" hidden="1">{"'용역비'!$A$4:$C$8"}</definedName>
    <definedName name="ㅜㅜㅜㅜㅜㅜㅜㅜㅜㅜㅜㅜㅜㅜㅜㅜㅜㅜㅜ" localSheetId="19" hidden="1">{"'용역비'!$A$4:$C$8"}</definedName>
    <definedName name="ㅜㅜㅜㅜㅜㅜㅜㅜㅜㅜㅜㅜㅜㅜㅜㅜㅜㅜㅜ" localSheetId="20" hidden="1">{"'용역비'!$A$4:$C$8"}</definedName>
    <definedName name="ㅜㅜㅜㅜㅜㅜㅜㅜㅜㅜㅜㅜㅜㅜㅜㅜㅜㅜㅜ" localSheetId="21" hidden="1">{"'용역비'!$A$4:$C$8"}</definedName>
    <definedName name="ㅜㅜㅜㅜㅜㅜㅜㅜㅜㅜㅜㅜㅜㅜㅜㅜㅜㅜㅜ" localSheetId="22" hidden="1">{"'용역비'!$A$4:$C$8"}</definedName>
    <definedName name="ㅜㅜㅜㅜㅜㅜㅜㅜㅜㅜㅜㅜㅜㅜㅜㅜㅜㅜㅜ" localSheetId="23" hidden="1">{"'용역비'!$A$4:$C$8"}</definedName>
    <definedName name="ㅜㅜㅜㅜㅜㅜㅜㅜㅜㅜㅜㅜㅜㅜㅜㅜㅜㅜㅜ" localSheetId="24" hidden="1">{"'용역비'!$A$4:$C$8"}</definedName>
    <definedName name="ㅜㅜㅜㅜㅜㅜㅜㅜㅜㅜㅜㅜㅜㅜㅜㅜㅜㅜㅜ" localSheetId="13" hidden="1">{"'용역비'!$A$4:$C$8"}</definedName>
    <definedName name="ㅜㅜㅜㅜㅜㅜㅜㅜㅜㅜㅜㅜㅜㅜㅜㅜㅜㅜㅜ" localSheetId="17" hidden="1">{"'용역비'!$A$4:$C$8"}</definedName>
    <definedName name="ㅜㅜㅜㅜㅜㅜㅜㅜㅜㅜㅜㅜㅜㅜㅜㅜㅜㅜㅜ" localSheetId="16" hidden="1">{"'용역비'!$A$4:$C$8"}</definedName>
    <definedName name="ㅜㅜㅜㅜㅜㅜㅜㅜㅜㅜㅜㅜㅜㅜㅜㅜㅜㅜㅜ" hidden="1">{"'용역비'!$A$4:$C$8"}</definedName>
    <definedName name="ㅜㅜㅜㅜㅜㅜㅜㅜㅜㅜㅜㅜㅜㅜㅜㅜㅜㅜㅜㅜㅜㅜㅜㅜㅜㅜㅜㅜㅜㅜㅜㅜㅜㅜㅜㅜㅜㅜㅜㅜㅜㅜ" localSheetId="15" hidden="1">{#N/A,#N/A,FALSE,"CCTV"}</definedName>
    <definedName name="ㅜㅜㅜㅜㅜㅜㅜㅜㅜㅜㅜㅜㅜㅜㅜㅜㅜㅜㅜㅜㅜㅜㅜㅜㅜㅜㅜㅜㅜㅜㅜㅜㅜㅜㅜㅜㅜㅜㅜㅜㅜㅜ" localSheetId="18" hidden="1">{#N/A,#N/A,FALSE,"CCTV"}</definedName>
    <definedName name="ㅜㅜㅜㅜㅜㅜㅜㅜㅜㅜㅜㅜㅜㅜㅜㅜㅜㅜㅜㅜㅜㅜㅜㅜㅜㅜㅜㅜㅜㅜㅜㅜㅜㅜㅜㅜㅜㅜㅜㅜㅜㅜ" localSheetId="19" hidden="1">{#N/A,#N/A,FALSE,"CCTV"}</definedName>
    <definedName name="ㅜㅜㅜㅜㅜㅜㅜㅜㅜㅜㅜㅜㅜㅜㅜㅜㅜㅜㅜㅜㅜㅜㅜㅜㅜㅜㅜㅜㅜㅜㅜㅜㅜㅜㅜㅜㅜㅜㅜㅜㅜㅜ" localSheetId="20" hidden="1">{#N/A,#N/A,FALSE,"CCTV"}</definedName>
    <definedName name="ㅜㅜㅜㅜㅜㅜㅜㅜㅜㅜㅜㅜㅜㅜㅜㅜㅜㅜㅜㅜㅜㅜㅜㅜㅜㅜㅜㅜㅜㅜㅜㅜㅜㅜㅜㅜㅜㅜㅜㅜㅜㅜ" localSheetId="21" hidden="1">{#N/A,#N/A,FALSE,"CCTV"}</definedName>
    <definedName name="ㅜㅜㅜㅜㅜㅜㅜㅜㅜㅜㅜㅜㅜㅜㅜㅜㅜㅜㅜㅜㅜㅜㅜㅜㅜㅜㅜㅜㅜㅜㅜㅜㅜㅜㅜㅜㅜㅜㅜㅜㅜㅜ" localSheetId="22" hidden="1">{#N/A,#N/A,FALSE,"CCTV"}</definedName>
    <definedName name="ㅜㅜㅜㅜㅜㅜㅜㅜㅜㅜㅜㅜㅜㅜㅜㅜㅜㅜㅜㅜㅜㅜㅜㅜㅜㅜㅜㅜㅜㅜㅜㅜㅜㅜㅜㅜㅜㅜㅜㅜㅜㅜ" localSheetId="23" hidden="1">{#N/A,#N/A,FALSE,"CCTV"}</definedName>
    <definedName name="ㅜㅜㅜㅜㅜㅜㅜㅜㅜㅜㅜㅜㅜㅜㅜㅜㅜㅜㅜㅜㅜㅜㅜㅜㅜㅜㅜㅜㅜㅜㅜㅜㅜㅜㅜㅜㅜㅜㅜㅜㅜㅜ" localSheetId="24" hidden="1">{#N/A,#N/A,FALSE,"CCTV"}</definedName>
    <definedName name="ㅜㅜㅜㅜㅜㅜㅜㅜㅜㅜㅜㅜㅜㅜㅜㅜㅜㅜㅜㅜㅜㅜㅜㅜㅜㅜㅜㅜㅜㅜㅜㅜㅜㅜㅜㅜㅜㅜㅜㅜㅜㅜ" localSheetId="13" hidden="1">{#N/A,#N/A,FALSE,"CCTV"}</definedName>
    <definedName name="ㅜㅜㅜㅜㅜㅜㅜㅜㅜㅜㅜㅜㅜㅜㅜㅜㅜㅜㅜㅜㅜㅜㅜㅜㅜㅜㅜㅜㅜㅜㅜㅜㅜㅜㅜㅜㅜㅜㅜㅜㅜㅜ" localSheetId="17" hidden="1">{#N/A,#N/A,FALSE,"CCTV"}</definedName>
    <definedName name="ㅜㅜㅜㅜㅜㅜㅜㅜㅜㅜㅜㅜㅜㅜㅜㅜㅜㅜㅜㅜㅜㅜㅜㅜㅜㅜㅜㅜㅜㅜㅜㅜㅜㅜㅜㅜㅜㅜㅜㅜㅜㅜ" localSheetId="16" hidden="1">{#N/A,#N/A,FALSE,"CCTV"}</definedName>
    <definedName name="ㅜㅜㅜㅜㅜㅜㅜㅜㅜㅜㅜㅜㅜㅜㅜㅜㅜㅜㅜㅜㅜㅜㅜㅜㅜㅜㅜㅜㅜㅜㅜㅜㅜㅜㅜㅜㅜㅜㅜㅜㅜㅜ" hidden="1">{#N/A,#N/A,FALSE,"CCTV"}</definedName>
    <definedName name="ㅜㅠㅊ퓨ㅜ" localSheetId="15" hidden="1">#REF!</definedName>
    <definedName name="ㅜㅠㅊ퓨ㅜ" localSheetId="11" hidden="1">#REF!</definedName>
    <definedName name="ㅜㅠㅊ퓨ㅜ" localSheetId="14" hidden="1">#REF!</definedName>
    <definedName name="ㅜㅠㅊ퓨ㅜ" localSheetId="18" hidden="1">#REF!</definedName>
    <definedName name="ㅜㅠㅊ퓨ㅜ" localSheetId="19" hidden="1">#REF!</definedName>
    <definedName name="ㅜㅠㅊ퓨ㅜ" localSheetId="20" hidden="1">#REF!</definedName>
    <definedName name="ㅜㅠㅊ퓨ㅜ" localSheetId="21" hidden="1">#REF!</definedName>
    <definedName name="ㅜㅠㅊ퓨ㅜ" localSheetId="22" hidden="1">#REF!</definedName>
    <definedName name="ㅜㅠㅊ퓨ㅜ" localSheetId="23" hidden="1">#REF!</definedName>
    <definedName name="ㅜㅠㅊ퓨ㅜ" localSheetId="24" hidden="1">#REF!</definedName>
    <definedName name="ㅜㅠㅊ퓨ㅜ" localSheetId="13" hidden="1">#REF!</definedName>
    <definedName name="ㅜㅠㅊ퓨ㅜ" localSheetId="17" hidden="1">#REF!</definedName>
    <definedName name="ㅜㅠㅊ퓨ㅜ" localSheetId="16" hidden="1">#REF!</definedName>
    <definedName name="ㅜㅠㅊ퓨ㅜ" hidden="1">#REF!</definedName>
    <definedName name="ㅠ" localSheetId="15" hidden="1">{#N/A,#N/A,FALSE,"이태원철근"}</definedName>
    <definedName name="ㅠ" localSheetId="18" hidden="1">{#N/A,#N/A,FALSE,"이태원철근"}</definedName>
    <definedName name="ㅠ" localSheetId="19" hidden="1">{#N/A,#N/A,FALSE,"이태원철근"}</definedName>
    <definedName name="ㅠ" localSheetId="20" hidden="1">{#N/A,#N/A,FALSE,"이태원철근"}</definedName>
    <definedName name="ㅠ" localSheetId="21" hidden="1">{#N/A,#N/A,FALSE,"이태원철근"}</definedName>
    <definedName name="ㅠ" localSheetId="22" hidden="1">{#N/A,#N/A,FALSE,"이태원철근"}</definedName>
    <definedName name="ㅠ" localSheetId="23" hidden="1">{#N/A,#N/A,FALSE,"이태원철근"}</definedName>
    <definedName name="ㅠ" localSheetId="24" hidden="1">{#N/A,#N/A,FALSE,"이태원철근"}</definedName>
    <definedName name="ㅠ" localSheetId="13" hidden="1">{#N/A,#N/A,FALSE,"이태원철근"}</definedName>
    <definedName name="ㅠ" localSheetId="17" hidden="1">{#N/A,#N/A,FALSE,"이태원철근"}</definedName>
    <definedName name="ㅠ" localSheetId="16" hidden="1">{#N/A,#N/A,FALSE,"이태원철근"}</definedName>
    <definedName name="ㅠ" hidden="1">{#N/A,#N/A,FALSE,"이태원철근"}</definedName>
    <definedName name="ㅠㄱ" localSheetId="15" hidden="1">{"'용역비'!$A$4:$C$8"}</definedName>
    <definedName name="ㅠㄱ" localSheetId="11" hidden="1">{"'용역비'!$A$4:$C$8"}</definedName>
    <definedName name="ㅠㄱ" localSheetId="14" hidden="1">{"'용역비'!$A$4:$C$8"}</definedName>
    <definedName name="ㅠㄱ" localSheetId="18" hidden="1">{"'용역비'!$A$4:$C$8"}</definedName>
    <definedName name="ㅠㄱ" localSheetId="19" hidden="1">{"'용역비'!$A$4:$C$8"}</definedName>
    <definedName name="ㅠㄱ" localSheetId="20" hidden="1">{"'용역비'!$A$4:$C$8"}</definedName>
    <definedName name="ㅠㄱ" localSheetId="21" hidden="1">{"'용역비'!$A$4:$C$8"}</definedName>
    <definedName name="ㅠㄱ" localSheetId="22" hidden="1">{"'용역비'!$A$4:$C$8"}</definedName>
    <definedName name="ㅠㄱ" localSheetId="23" hidden="1">{"'용역비'!$A$4:$C$8"}</definedName>
    <definedName name="ㅠㄱ" localSheetId="24" hidden="1">{"'용역비'!$A$4:$C$8"}</definedName>
    <definedName name="ㅠㄱ" localSheetId="13" hidden="1">{"'용역비'!$A$4:$C$8"}</definedName>
    <definedName name="ㅠㄱ" localSheetId="17" hidden="1">{"'용역비'!$A$4:$C$8"}</definedName>
    <definedName name="ㅠㄱ" localSheetId="16" hidden="1">{"'용역비'!$A$4:$C$8"}</definedName>
    <definedName name="ㅠㄱ" hidden="1">{"'용역비'!$A$4:$C$8"}</definedName>
    <definedName name="ㅠ뮤ㅐ" localSheetId="17" hidden="1">#REF!</definedName>
    <definedName name="ㅠ뮤ㅐ" hidden="1">#REF!</definedName>
    <definedName name="ㅠㅍ" localSheetId="1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2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7"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ㅜ1" localSheetId="13">#REF!</definedName>
    <definedName name="ㅠㅜ1">#REF!</definedName>
    <definedName name="ㅠㅠㅠ" localSheetId="13">#REF!</definedName>
    <definedName name="ㅠㅠㅠ">#REF!</definedName>
    <definedName name="ㅡ" localSheetId="13">#REF!</definedName>
    <definedName name="ㅡ">#REF!</definedName>
    <definedName name="ㅡㅡ" localSheetId="15" hidden="1">{#N/A,#N/A,FALSE,"명세표"}</definedName>
    <definedName name="ㅡㅡ" localSheetId="11" hidden="1">{#N/A,#N/A,FALSE,"명세표"}</definedName>
    <definedName name="ㅡㅡ" localSheetId="14" hidden="1">{#N/A,#N/A,FALSE,"명세표"}</definedName>
    <definedName name="ㅡㅡ" localSheetId="18" hidden="1">{#N/A,#N/A,FALSE,"명세표"}</definedName>
    <definedName name="ㅡㅡ" localSheetId="19" hidden="1">{#N/A,#N/A,FALSE,"명세표"}</definedName>
    <definedName name="ㅡㅡ" localSheetId="20" hidden="1">{#N/A,#N/A,FALSE,"명세표"}</definedName>
    <definedName name="ㅡㅡ" localSheetId="21" hidden="1">{#N/A,#N/A,FALSE,"명세표"}</definedName>
    <definedName name="ㅡㅡ" localSheetId="22" hidden="1">{#N/A,#N/A,FALSE,"명세표"}</definedName>
    <definedName name="ㅡㅡ" localSheetId="23" hidden="1">{#N/A,#N/A,FALSE,"명세표"}</definedName>
    <definedName name="ㅡㅡ" localSheetId="24" hidden="1">{#N/A,#N/A,FALSE,"명세표"}</definedName>
    <definedName name="ㅡㅡ" localSheetId="13">#REF!</definedName>
    <definedName name="ㅡㅡ" localSheetId="17" hidden="1">{#N/A,#N/A,FALSE,"명세표"}</definedName>
    <definedName name="ㅡㅡ" localSheetId="16" hidden="1">{#N/A,#N/A,FALSE,"명세표"}</definedName>
    <definedName name="ㅡㅡ" hidden="1">{#N/A,#N/A,FALSE,"명세표"}</definedName>
    <definedName name="ㅡㅡㅡㅡㅡ" localSheetId="13">#REF!,#REF!</definedName>
    <definedName name="ㅡㅡㅡㅡㅡ">#REF!,#REF!</definedName>
    <definedName name="ㅡㅡㅡㅡㅡㅡㅡㅡㅡㅡㅡㅡㅡㅡㅡ" localSheetId="15" hidden="1">{#N/A,#N/A,FALSE,"P.C.B"}</definedName>
    <definedName name="ㅡㅡㅡㅡㅡㅡㅡㅡㅡㅡㅡㅡㅡㅡㅡ" localSheetId="11" hidden="1">{#N/A,#N/A,FALSE,"P.C.B"}</definedName>
    <definedName name="ㅡㅡㅡㅡㅡㅡㅡㅡㅡㅡㅡㅡㅡㅡㅡ" localSheetId="14" hidden="1">{#N/A,#N/A,FALSE,"P.C.B"}</definedName>
    <definedName name="ㅡㅡㅡㅡㅡㅡㅡㅡㅡㅡㅡㅡㅡㅡㅡ" localSheetId="18" hidden="1">{#N/A,#N/A,FALSE,"P.C.B"}</definedName>
    <definedName name="ㅡㅡㅡㅡㅡㅡㅡㅡㅡㅡㅡㅡㅡㅡㅡ" localSheetId="19" hidden="1">{#N/A,#N/A,FALSE,"P.C.B"}</definedName>
    <definedName name="ㅡㅡㅡㅡㅡㅡㅡㅡㅡㅡㅡㅡㅡㅡㅡ" localSheetId="20" hidden="1">{#N/A,#N/A,FALSE,"P.C.B"}</definedName>
    <definedName name="ㅡㅡㅡㅡㅡㅡㅡㅡㅡㅡㅡㅡㅡㅡㅡ" localSheetId="21" hidden="1">{#N/A,#N/A,FALSE,"P.C.B"}</definedName>
    <definedName name="ㅡㅡㅡㅡㅡㅡㅡㅡㅡㅡㅡㅡㅡㅡㅡ" localSheetId="22" hidden="1">{#N/A,#N/A,FALSE,"P.C.B"}</definedName>
    <definedName name="ㅡㅡㅡㅡㅡㅡㅡㅡㅡㅡㅡㅡㅡㅡㅡ" localSheetId="23" hidden="1">{#N/A,#N/A,FALSE,"P.C.B"}</definedName>
    <definedName name="ㅡㅡㅡㅡㅡㅡㅡㅡㅡㅡㅡㅡㅡㅡㅡ" localSheetId="24" hidden="1">{#N/A,#N/A,FALSE,"P.C.B"}</definedName>
    <definedName name="ㅡㅡㅡㅡㅡㅡㅡㅡㅡㅡㅡㅡㅡㅡㅡ" localSheetId="13" hidden="1">{#N/A,#N/A,FALSE,"P.C.B"}</definedName>
    <definedName name="ㅡㅡㅡㅡㅡㅡㅡㅡㅡㅡㅡㅡㅡㅡㅡ" localSheetId="17" hidden="1">{#N/A,#N/A,FALSE,"P.C.B"}</definedName>
    <definedName name="ㅡㅡㅡㅡㅡㅡㅡㅡㅡㅡㅡㅡㅡㅡㅡ" localSheetId="16" hidden="1">{#N/A,#N/A,FALSE,"P.C.B"}</definedName>
    <definedName name="ㅡㅡㅡㅡㅡㅡㅡㅡㅡㅡㅡㅡㅡㅡㅡ" hidden="1">{#N/A,#N/A,FALSE,"P.C.B"}</definedName>
    <definedName name="ㅣ" localSheetId="13">#REF!</definedName>
    <definedName name="ㅣ">#REF!</definedName>
    <definedName name="ㅣ닺" localSheetId="15" hidden="1">{#N/A,#N/A,FALSE,"ALM-ASISC"}</definedName>
    <definedName name="ㅣ닺" localSheetId="18" hidden="1">{#N/A,#N/A,FALSE,"ALM-ASISC"}</definedName>
    <definedName name="ㅣ닺" localSheetId="19" hidden="1">{#N/A,#N/A,FALSE,"ALM-ASISC"}</definedName>
    <definedName name="ㅣ닺" localSheetId="20" hidden="1">{#N/A,#N/A,FALSE,"ALM-ASISC"}</definedName>
    <definedName name="ㅣ닺" localSheetId="21" hidden="1">{#N/A,#N/A,FALSE,"ALM-ASISC"}</definedName>
    <definedName name="ㅣ닺" localSheetId="22" hidden="1">{#N/A,#N/A,FALSE,"ALM-ASISC"}</definedName>
    <definedName name="ㅣ닺" localSheetId="23" hidden="1">{#N/A,#N/A,FALSE,"ALM-ASISC"}</definedName>
    <definedName name="ㅣ닺" localSheetId="24" hidden="1">{#N/A,#N/A,FALSE,"ALM-ASISC"}</definedName>
    <definedName name="ㅣ닺" localSheetId="13" hidden="1">{#N/A,#N/A,FALSE,"ALM-ASISC"}</definedName>
    <definedName name="ㅣ닺" localSheetId="17" hidden="1">{#N/A,#N/A,FALSE,"ALM-ASISC"}</definedName>
    <definedName name="ㅣ닺" localSheetId="16" hidden="1">{#N/A,#N/A,FALSE,"ALM-ASISC"}</definedName>
    <definedName name="ㅣ닺" hidden="1">{#N/A,#N/A,FALSE,"ALM-ASISC"}</definedName>
    <definedName name="ㅣㅇ" localSheetId="15" hidden="1">{#N/A,#N/A,FALSE,"ALM-ASISC"}</definedName>
    <definedName name="ㅣㅇ" localSheetId="18" hidden="1">{#N/A,#N/A,FALSE,"ALM-ASISC"}</definedName>
    <definedName name="ㅣㅇ" localSheetId="19" hidden="1">{#N/A,#N/A,FALSE,"ALM-ASISC"}</definedName>
    <definedName name="ㅣㅇ" localSheetId="20" hidden="1">{#N/A,#N/A,FALSE,"ALM-ASISC"}</definedName>
    <definedName name="ㅣㅇ" localSheetId="21" hidden="1">{#N/A,#N/A,FALSE,"ALM-ASISC"}</definedName>
    <definedName name="ㅣㅇ" localSheetId="22" hidden="1">{#N/A,#N/A,FALSE,"ALM-ASISC"}</definedName>
    <definedName name="ㅣㅇ" localSheetId="23" hidden="1">{#N/A,#N/A,FALSE,"ALM-ASISC"}</definedName>
    <definedName name="ㅣㅇ" localSheetId="24" hidden="1">{#N/A,#N/A,FALSE,"ALM-ASISC"}</definedName>
    <definedName name="ㅣㅇ" localSheetId="13" hidden="1">{#N/A,#N/A,FALSE,"ALM-ASISC"}</definedName>
    <definedName name="ㅣㅇ" localSheetId="17" hidden="1">{#N/A,#N/A,FALSE,"ALM-ASISC"}</definedName>
    <definedName name="ㅣㅇ" localSheetId="16" hidden="1">{#N/A,#N/A,FALSE,"ALM-ASISC"}</definedName>
    <definedName name="ㅣㅇ" hidden="1">{#N/A,#N/A,FALSE,"ALM-ASISC"}</definedName>
    <definedName name="ㅣㅈ다" localSheetId="15" hidden="1">{#N/A,#N/A,FALSE,"ALM-ASISC"}</definedName>
    <definedName name="ㅣㅈ다" localSheetId="18" hidden="1">{#N/A,#N/A,FALSE,"ALM-ASISC"}</definedName>
    <definedName name="ㅣㅈ다" localSheetId="19" hidden="1">{#N/A,#N/A,FALSE,"ALM-ASISC"}</definedName>
    <definedName name="ㅣㅈ다" localSheetId="20" hidden="1">{#N/A,#N/A,FALSE,"ALM-ASISC"}</definedName>
    <definedName name="ㅣㅈ다" localSheetId="21" hidden="1">{#N/A,#N/A,FALSE,"ALM-ASISC"}</definedName>
    <definedName name="ㅣㅈ다" localSheetId="22" hidden="1">{#N/A,#N/A,FALSE,"ALM-ASISC"}</definedName>
    <definedName name="ㅣㅈ다" localSheetId="23" hidden="1">{#N/A,#N/A,FALSE,"ALM-ASISC"}</definedName>
    <definedName name="ㅣㅈ다" localSheetId="24" hidden="1">{#N/A,#N/A,FALSE,"ALM-ASISC"}</definedName>
    <definedName name="ㅣㅈ다" localSheetId="13" hidden="1">{#N/A,#N/A,FALSE,"ALM-ASISC"}</definedName>
    <definedName name="ㅣㅈ다" localSheetId="17" hidden="1">{#N/A,#N/A,FALSE,"ALM-ASISC"}</definedName>
    <definedName name="ㅣㅈ다" localSheetId="16" hidden="1">{#N/A,#N/A,FALSE,"ALM-ASISC"}</definedName>
    <definedName name="ㅣㅈ다" hidden="1">{#N/A,#N/A,FALSE,"ALM-ASISC"}</definedName>
    <definedName name="ㅣ잗" localSheetId="15" hidden="1">{#N/A,#N/A,FALSE,"ALM-ASISC"}</definedName>
    <definedName name="ㅣ잗" localSheetId="18" hidden="1">{#N/A,#N/A,FALSE,"ALM-ASISC"}</definedName>
    <definedName name="ㅣ잗" localSheetId="19" hidden="1">{#N/A,#N/A,FALSE,"ALM-ASISC"}</definedName>
    <definedName name="ㅣ잗" localSheetId="20" hidden="1">{#N/A,#N/A,FALSE,"ALM-ASISC"}</definedName>
    <definedName name="ㅣ잗" localSheetId="21" hidden="1">{#N/A,#N/A,FALSE,"ALM-ASISC"}</definedName>
    <definedName name="ㅣ잗" localSheetId="22" hidden="1">{#N/A,#N/A,FALSE,"ALM-ASISC"}</definedName>
    <definedName name="ㅣ잗" localSheetId="23" hidden="1">{#N/A,#N/A,FALSE,"ALM-ASISC"}</definedName>
    <definedName name="ㅣ잗" localSheetId="24" hidden="1">{#N/A,#N/A,FALSE,"ALM-ASISC"}</definedName>
    <definedName name="ㅣ잗" localSheetId="13" hidden="1">{#N/A,#N/A,FALSE,"ALM-ASISC"}</definedName>
    <definedName name="ㅣ잗" localSheetId="17" hidden="1">{#N/A,#N/A,FALSE,"ALM-ASISC"}</definedName>
    <definedName name="ㅣ잗" localSheetId="16" hidden="1">{#N/A,#N/A,FALSE,"ALM-ASISC"}</definedName>
    <definedName name="ㅣ잗" hidden="1">{#N/A,#N/A,FALSE,"ALM-ASISC"}</definedName>
    <definedName name="ㅣ젇" localSheetId="15" hidden="1">{#N/A,#N/A,FALSE,"ALM-ASISC"}</definedName>
    <definedName name="ㅣ젇" localSheetId="18" hidden="1">{#N/A,#N/A,FALSE,"ALM-ASISC"}</definedName>
    <definedName name="ㅣ젇" localSheetId="19" hidden="1">{#N/A,#N/A,FALSE,"ALM-ASISC"}</definedName>
    <definedName name="ㅣ젇" localSheetId="20" hidden="1">{#N/A,#N/A,FALSE,"ALM-ASISC"}</definedName>
    <definedName name="ㅣ젇" localSheetId="21" hidden="1">{#N/A,#N/A,FALSE,"ALM-ASISC"}</definedName>
    <definedName name="ㅣ젇" localSheetId="22" hidden="1">{#N/A,#N/A,FALSE,"ALM-ASISC"}</definedName>
    <definedName name="ㅣ젇" localSheetId="23" hidden="1">{#N/A,#N/A,FALSE,"ALM-ASISC"}</definedName>
    <definedName name="ㅣ젇" localSheetId="24" hidden="1">{#N/A,#N/A,FALSE,"ALM-ASISC"}</definedName>
    <definedName name="ㅣ젇" localSheetId="13" hidden="1">{#N/A,#N/A,FALSE,"ALM-ASISC"}</definedName>
    <definedName name="ㅣ젇" localSheetId="17" hidden="1">{#N/A,#N/A,FALSE,"ALM-ASISC"}</definedName>
    <definedName name="ㅣ젇" localSheetId="16" hidden="1">{#N/A,#N/A,FALSE,"ALM-ASISC"}</definedName>
    <definedName name="ㅣ젇" hidden="1">{#N/A,#N/A,FALSE,"ALM-ASISC"}</definedName>
    <definedName name="ㅣㅎ"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 localSheetId="2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 localSheetId="1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ㅏ아ㅓㄴ"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 localSheetId="15" hidden="1">{#N/A,#N/A,FALSE,"97년 투자계획 세부내역 "}</definedName>
    <definedName name="ㅣㅏㅓ" localSheetId="18" hidden="1">{#N/A,#N/A,FALSE,"97년 투자계획 세부내역 "}</definedName>
    <definedName name="ㅣㅏㅓ" localSheetId="19" hidden="1">{#N/A,#N/A,FALSE,"97년 투자계획 세부내역 "}</definedName>
    <definedName name="ㅣㅏㅓ" localSheetId="20" hidden="1">{#N/A,#N/A,FALSE,"97년 투자계획 세부내역 "}</definedName>
    <definedName name="ㅣㅏㅓ" localSheetId="21" hidden="1">{#N/A,#N/A,FALSE,"97년 투자계획 세부내역 "}</definedName>
    <definedName name="ㅣㅏㅓ" localSheetId="22" hidden="1">{#N/A,#N/A,FALSE,"97년 투자계획 세부내역 "}</definedName>
    <definedName name="ㅣㅏㅓ" localSheetId="23" hidden="1">{#N/A,#N/A,FALSE,"97년 투자계획 세부내역 "}</definedName>
    <definedName name="ㅣㅏㅓ" localSheetId="24" hidden="1">{#N/A,#N/A,FALSE,"97년 투자계획 세부내역 "}</definedName>
    <definedName name="ㅣㅏㅓ" localSheetId="13" hidden="1">{#N/A,#N/A,FALSE,"97년 투자계획 세부내역 "}</definedName>
    <definedName name="ㅣㅏㅓ" localSheetId="17" hidden="1">{#N/A,#N/A,FALSE,"97년 투자계획 세부내역 "}</definedName>
    <definedName name="ㅣㅏㅓ" localSheetId="16" hidden="1">{#N/A,#N/A,FALSE,"97년 투자계획 세부내역 "}</definedName>
    <definedName name="ㅣㅏㅓ" hidden="1">{#N/A,#N/A,FALSE,"97년 투자계획 세부내역 "}</definedName>
    <definedName name="ㅣㅑㅑ" localSheetId="15" hidden="1">{#N/A,#N/A,FALSE,"단가표지"}</definedName>
    <definedName name="ㅣㅑㅑ" localSheetId="18" hidden="1">{#N/A,#N/A,FALSE,"단가표지"}</definedName>
    <definedName name="ㅣㅑㅑ" localSheetId="19" hidden="1">{#N/A,#N/A,FALSE,"단가표지"}</definedName>
    <definedName name="ㅣㅑㅑ" localSheetId="20" hidden="1">{#N/A,#N/A,FALSE,"단가표지"}</definedName>
    <definedName name="ㅣㅑㅑ" localSheetId="21" hidden="1">{#N/A,#N/A,FALSE,"단가표지"}</definedName>
    <definedName name="ㅣㅑㅑ" localSheetId="22" hidden="1">{#N/A,#N/A,FALSE,"단가표지"}</definedName>
    <definedName name="ㅣㅑㅑ" localSheetId="23" hidden="1">{#N/A,#N/A,FALSE,"단가표지"}</definedName>
    <definedName name="ㅣㅑㅑ" localSheetId="24" hidden="1">{#N/A,#N/A,FALSE,"단가표지"}</definedName>
    <definedName name="ㅣㅑㅑ" localSheetId="13" hidden="1">{#N/A,#N/A,FALSE,"단가표지"}</definedName>
    <definedName name="ㅣㅑㅑ" localSheetId="17" hidden="1">{#N/A,#N/A,FALSE,"단가표지"}</definedName>
    <definedName name="ㅣㅑㅑ" localSheetId="16" hidden="1">{#N/A,#N/A,FALSE,"단가표지"}</definedName>
    <definedName name="ㅣㅑㅑ" hidden="1">{#N/A,#N/A,FALSE,"단가표지"}</definedName>
    <definedName name="ㅣㅑㅕㅗ" localSheetId="15" hidden="1">#REF!</definedName>
    <definedName name="ㅣㅑㅕㅗ" localSheetId="11" hidden="1">#REF!</definedName>
    <definedName name="ㅣㅑㅕㅗ" localSheetId="14" hidden="1">#REF!</definedName>
    <definedName name="ㅣㅑㅕㅗ" localSheetId="18" hidden="1">#REF!</definedName>
    <definedName name="ㅣㅑㅕㅗ" localSheetId="19" hidden="1">#REF!</definedName>
    <definedName name="ㅣㅑㅕㅗ" localSheetId="20" hidden="1">#REF!</definedName>
    <definedName name="ㅣㅑㅕㅗ" localSheetId="21" hidden="1">#REF!</definedName>
    <definedName name="ㅣㅑㅕㅗ" localSheetId="22" hidden="1">#REF!</definedName>
    <definedName name="ㅣㅑㅕㅗ" localSheetId="23" hidden="1">#REF!</definedName>
    <definedName name="ㅣㅑㅕㅗ" localSheetId="24" hidden="1">#REF!</definedName>
    <definedName name="ㅣㅑㅕㅗ" localSheetId="13" hidden="1">#REF!</definedName>
    <definedName name="ㅣㅑㅕㅗ" localSheetId="17" hidden="1">#REF!</definedName>
    <definedName name="ㅣㅑㅕㅗ" localSheetId="16" hidden="1">#REF!</definedName>
    <definedName name="ㅣㅑㅕㅗ" hidden="1">#REF!</definedName>
    <definedName name="ㅣㅣ" localSheetId="15" hidden="1">{#N/A,#N/A,FALSE,"단축1";#N/A,#N/A,FALSE,"단축2";#N/A,#N/A,FALSE,"단축3";#N/A,#N/A,FALSE,"장축";#N/A,#N/A,FALSE,"4WD"}</definedName>
    <definedName name="ㅣㅣ" localSheetId="18" hidden="1">{#N/A,#N/A,FALSE,"단축1";#N/A,#N/A,FALSE,"단축2";#N/A,#N/A,FALSE,"단축3";#N/A,#N/A,FALSE,"장축";#N/A,#N/A,FALSE,"4WD"}</definedName>
    <definedName name="ㅣㅣ" localSheetId="19" hidden="1">{#N/A,#N/A,FALSE,"단축1";#N/A,#N/A,FALSE,"단축2";#N/A,#N/A,FALSE,"단축3";#N/A,#N/A,FALSE,"장축";#N/A,#N/A,FALSE,"4WD"}</definedName>
    <definedName name="ㅣㅣ" localSheetId="20" hidden="1">{#N/A,#N/A,FALSE,"단축1";#N/A,#N/A,FALSE,"단축2";#N/A,#N/A,FALSE,"단축3";#N/A,#N/A,FALSE,"장축";#N/A,#N/A,FALSE,"4WD"}</definedName>
    <definedName name="ㅣㅣ" localSheetId="21" hidden="1">{#N/A,#N/A,FALSE,"단축1";#N/A,#N/A,FALSE,"단축2";#N/A,#N/A,FALSE,"단축3";#N/A,#N/A,FALSE,"장축";#N/A,#N/A,FALSE,"4WD"}</definedName>
    <definedName name="ㅣㅣ" localSheetId="22" hidden="1">{#N/A,#N/A,FALSE,"단축1";#N/A,#N/A,FALSE,"단축2";#N/A,#N/A,FALSE,"단축3";#N/A,#N/A,FALSE,"장축";#N/A,#N/A,FALSE,"4WD"}</definedName>
    <definedName name="ㅣㅣ" localSheetId="23" hidden="1">{#N/A,#N/A,FALSE,"단축1";#N/A,#N/A,FALSE,"단축2";#N/A,#N/A,FALSE,"단축3";#N/A,#N/A,FALSE,"장축";#N/A,#N/A,FALSE,"4WD"}</definedName>
    <definedName name="ㅣㅣ" localSheetId="24" hidden="1">{#N/A,#N/A,FALSE,"단축1";#N/A,#N/A,FALSE,"단축2";#N/A,#N/A,FALSE,"단축3";#N/A,#N/A,FALSE,"장축";#N/A,#N/A,FALSE,"4WD"}</definedName>
    <definedName name="ㅣㅣ" localSheetId="13" hidden="1">{#N/A,#N/A,FALSE,"단축1";#N/A,#N/A,FALSE,"단축2";#N/A,#N/A,FALSE,"단축3";#N/A,#N/A,FALSE,"장축";#N/A,#N/A,FALSE,"4WD"}</definedName>
    <definedName name="ㅣㅣ" localSheetId="17" hidden="1">{#N/A,#N/A,FALSE,"단축1";#N/A,#N/A,FALSE,"단축2";#N/A,#N/A,FALSE,"단축3";#N/A,#N/A,FALSE,"장축";#N/A,#N/A,FALSE,"4WD"}</definedName>
    <definedName name="ㅣㅣ" localSheetId="16" hidden="1">{#N/A,#N/A,FALSE,"단축1";#N/A,#N/A,FALSE,"단축2";#N/A,#N/A,FALSE,"단축3";#N/A,#N/A,FALSE,"장축";#N/A,#N/A,FALSE,"4WD"}</definedName>
    <definedName name="ㅣㅣ" hidden="1">{#N/A,#N/A,FALSE,"단축1";#N/A,#N/A,FALSE,"단축2";#N/A,#N/A,FALSE,"단축3";#N/A,#N/A,FALSE,"장축";#N/A,#N/A,FALSE,"4WD"}</definedName>
    <definedName name="ㅣㅣㅣ" localSheetId="1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2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17"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localSheetId="15" hidden="1">{#N/A,#N/A,FALSE,"P.C.B"}</definedName>
    <definedName name="ㅣㅣㅣㅣ" localSheetId="11" hidden="1">{#N/A,#N/A,FALSE,"P.C.B"}</definedName>
    <definedName name="ㅣㅣㅣㅣ" localSheetId="14" hidden="1">{#N/A,#N/A,FALSE,"P.C.B"}</definedName>
    <definedName name="ㅣㅣㅣㅣ" localSheetId="18" hidden="1">{#N/A,#N/A,FALSE,"P.C.B"}</definedName>
    <definedName name="ㅣㅣㅣㅣ" localSheetId="19" hidden="1">{#N/A,#N/A,FALSE,"P.C.B"}</definedName>
    <definedName name="ㅣㅣㅣㅣ" localSheetId="20" hidden="1">{#N/A,#N/A,FALSE,"P.C.B"}</definedName>
    <definedName name="ㅣㅣㅣㅣ" localSheetId="21" hidden="1">{#N/A,#N/A,FALSE,"P.C.B"}</definedName>
    <definedName name="ㅣㅣㅣㅣ" localSheetId="22" hidden="1">{#N/A,#N/A,FALSE,"P.C.B"}</definedName>
    <definedName name="ㅣㅣㅣㅣ" localSheetId="23" hidden="1">{#N/A,#N/A,FALSE,"P.C.B"}</definedName>
    <definedName name="ㅣㅣㅣㅣ" localSheetId="24" hidden="1">{#N/A,#N/A,FALSE,"P.C.B"}</definedName>
    <definedName name="ㅣㅣㅣㅣ" localSheetId="13" hidden="1">{#N/A,#N/A,FALSE,"P.C.B"}</definedName>
    <definedName name="ㅣㅣㅣㅣ" localSheetId="17" hidden="1">{#N/A,#N/A,FALSE,"P.C.B"}</definedName>
    <definedName name="ㅣㅣㅣㅣ" localSheetId="16" hidden="1">{#N/A,#N/A,FALSE,"P.C.B"}</definedName>
    <definedName name="ㅣㅣㅣㅣ" hidden="1">{#N/A,#N/A,FALSE,"P.C.B"}</definedName>
  </definedNames>
  <calcPr calcId="191029"/>
  <extLst>
    <ext xmlns:x14="http://schemas.microsoft.com/office/spreadsheetml/2009/9/main" uri="{79F54976-1DA5-4618-B147-4CDE4B953A38}">
      <x14:workbookPr defaultImageDpi="15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55" l="1"/>
  <c r="G12" i="55" s="1"/>
  <c r="F12" i="55" s="1"/>
  <c r="H11" i="55"/>
  <c r="G11" i="55"/>
  <c r="F11" i="55"/>
  <c r="F13" i="55" s="1"/>
  <c r="G13" i="55" l="1"/>
  <c r="G14" i="55"/>
  <c r="F14" i="55"/>
  <c r="C6" i="55" s="1"/>
  <c r="I19" i="39" l="1"/>
  <c r="M30" i="54" l="1"/>
  <c r="L30" i="54"/>
  <c r="I32" i="54" s="1"/>
  <c r="J30" i="54"/>
  <c r="I33" i="54" s="1"/>
  <c r="I30" i="54"/>
  <c r="G30" i="54"/>
  <c r="F30" i="54"/>
  <c r="C32" i="54" s="1"/>
  <c r="D30" i="54"/>
  <c r="C30" i="54"/>
  <c r="C33" i="54" l="1"/>
  <c r="F28" i="21"/>
  <c r="F27" i="21"/>
  <c r="F26" i="21"/>
  <c r="F25" i="21"/>
  <c r="F24" i="21"/>
  <c r="F23" i="21"/>
  <c r="F22" i="21"/>
  <c r="F20" i="21"/>
  <c r="F19" i="21"/>
  <c r="F18" i="21"/>
  <c r="F21" i="21" s="1"/>
  <c r="F16" i="21"/>
  <c r="F15" i="21"/>
  <c r="F17" i="21" s="1"/>
  <c r="F14" i="21"/>
  <c r="F13" i="21"/>
  <c r="F29" i="21" l="1"/>
  <c r="F30" i="21" s="1"/>
  <c r="F32" i="21" s="1"/>
  <c r="F31" i="21"/>
  <c r="H119" i="53"/>
  <c r="G115" i="53"/>
  <c r="G79" i="53"/>
  <c r="G76" i="53"/>
  <c r="G72" i="53"/>
  <c r="G69" i="53"/>
  <c r="G65" i="53"/>
  <c r="G54" i="53"/>
  <c r="G50" i="53"/>
  <c r="G49" i="53"/>
  <c r="G48" i="53"/>
  <c r="G47" i="53"/>
  <c r="G46" i="53"/>
  <c r="G44" i="53"/>
  <c r="G43" i="53"/>
  <c r="G42" i="53"/>
  <c r="G41" i="53"/>
  <c r="G37" i="53"/>
  <c r="G36" i="53"/>
  <c r="G34" i="53"/>
  <c r="H32" i="53"/>
  <c r="H33" i="53" s="1"/>
  <c r="H120" i="53" l="1"/>
  <c r="G15" i="21" s="1"/>
  <c r="H121" i="53"/>
  <c r="H122" i="53"/>
  <c r="H121" i="52"/>
  <c r="G77" i="52"/>
  <c r="G74" i="52"/>
  <c r="G70" i="52"/>
  <c r="G67" i="52"/>
  <c r="G63" i="52"/>
  <c r="G52" i="52"/>
  <c r="G48" i="52"/>
  <c r="G47" i="52"/>
  <c r="G46" i="52"/>
  <c r="G45" i="52"/>
  <c r="G44" i="52"/>
  <c r="G42" i="52"/>
  <c r="G41" i="52"/>
  <c r="G40" i="52"/>
  <c r="G39" i="52"/>
  <c r="G35" i="52"/>
  <c r="G34" i="52"/>
  <c r="G32" i="52"/>
  <c r="H30" i="52"/>
  <c r="H31" i="52" s="1"/>
  <c r="H124" i="52" l="1"/>
  <c r="H122" i="52"/>
  <c r="H123" i="52"/>
  <c r="H124" i="53"/>
  <c r="H125" i="52"/>
  <c r="H126" i="52" s="1"/>
  <c r="H12" i="50"/>
  <c r="H16" i="50" s="1"/>
  <c r="H17" i="50" s="1"/>
  <c r="D7" i="50" s="1"/>
  <c r="H18" i="49"/>
  <c r="H19" i="49" s="1"/>
  <c r="D7" i="49" s="1"/>
  <c r="H13" i="48"/>
  <c r="H14" i="48" s="1"/>
  <c r="D7" i="48" s="1"/>
  <c r="H13" i="47"/>
  <c r="H14" i="47" s="1"/>
  <c r="D7" i="47" s="1"/>
  <c r="H13" i="46"/>
  <c r="H15" i="45"/>
  <c r="H16" i="45" s="1"/>
  <c r="D7" i="45" s="1"/>
  <c r="H12" i="44"/>
  <c r="I23" i="39" s="1"/>
  <c r="I25" i="39" s="1"/>
  <c r="F39" i="43"/>
  <c r="F38" i="43"/>
  <c r="F37" i="43"/>
  <c r="F36" i="43"/>
  <c r="F35" i="43"/>
  <c r="E34" i="43"/>
  <c r="F34" i="43" s="1"/>
  <c r="F33" i="43"/>
  <c r="E32" i="43"/>
  <c r="F32" i="43" s="1"/>
  <c r="F31" i="43"/>
  <c r="F30" i="43"/>
  <c r="E29" i="43"/>
  <c r="F29" i="43" s="1"/>
  <c r="E28" i="43"/>
  <c r="F28" i="43" s="1"/>
  <c r="H26" i="43"/>
  <c r="E26" i="43"/>
  <c r="E27" i="43" s="1"/>
  <c r="F27" i="43" s="1"/>
  <c r="E24" i="43"/>
  <c r="F23" i="43"/>
  <c r="E21" i="43"/>
  <c r="E22" i="43" s="1"/>
  <c r="F22" i="43" s="1"/>
  <c r="F20" i="43"/>
  <c r="E19" i="43"/>
  <c r="F19" i="43" s="1"/>
  <c r="F18" i="43"/>
  <c r="E16" i="43"/>
  <c r="E17" i="43" s="1"/>
  <c r="F17" i="43" s="1"/>
  <c r="E14" i="43"/>
  <c r="E12" i="43"/>
  <c r="E11" i="43"/>
  <c r="F11" i="43" s="1"/>
  <c r="F10" i="43"/>
  <c r="E9" i="43"/>
  <c r="F9" i="43" s="1"/>
  <c r="F8" i="43"/>
  <c r="E7" i="43"/>
  <c r="F7" i="43" s="1"/>
  <c r="F6" i="43"/>
  <c r="E5" i="43"/>
  <c r="F5" i="43" s="1"/>
  <c r="F4" i="43"/>
  <c r="O51" i="42"/>
  <c r="O47" i="42"/>
  <c r="I47" i="42"/>
  <c r="H47" i="42"/>
  <c r="H46" i="42" s="1"/>
  <c r="G47" i="42"/>
  <c r="F47" i="42"/>
  <c r="E47" i="42"/>
  <c r="D47" i="42"/>
  <c r="I46" i="42"/>
  <c r="G46" i="42"/>
  <c r="F46" i="42"/>
  <c r="E46" i="42"/>
  <c r="I39" i="42"/>
  <c r="I38" i="42" s="1"/>
  <c r="H39" i="42"/>
  <c r="G39" i="42"/>
  <c r="F39" i="42"/>
  <c r="E39" i="42"/>
  <c r="D39" i="42"/>
  <c r="H38" i="42"/>
  <c r="G38" i="42"/>
  <c r="F38" i="42"/>
  <c r="E38" i="42"/>
  <c r="I35" i="42"/>
  <c r="H35" i="42"/>
  <c r="H34" i="42" s="1"/>
  <c r="G35" i="42"/>
  <c r="G34" i="42" s="1"/>
  <c r="F35" i="42"/>
  <c r="F34" i="42" s="1"/>
  <c r="E35" i="42"/>
  <c r="E34" i="42" s="1"/>
  <c r="D35" i="42"/>
  <c r="F11" i="39" s="1"/>
  <c r="I34" i="42"/>
  <c r="I31" i="42"/>
  <c r="H31" i="42"/>
  <c r="G31" i="42"/>
  <c r="F31" i="42"/>
  <c r="E31" i="42"/>
  <c r="E30" i="42" s="1"/>
  <c r="D31" i="42"/>
  <c r="I30" i="42"/>
  <c r="H30" i="42"/>
  <c r="G30" i="42"/>
  <c r="F30" i="42"/>
  <c r="I7" i="42"/>
  <c r="I6" i="42" s="1"/>
  <c r="I5" i="42" s="1"/>
  <c r="H7" i="42"/>
  <c r="H6" i="42" s="1"/>
  <c r="G7" i="42"/>
  <c r="G6" i="42" s="1"/>
  <c r="F7" i="42"/>
  <c r="F6" i="42" s="1"/>
  <c r="E7" i="42"/>
  <c r="D7" i="42"/>
  <c r="E6" i="42"/>
  <c r="L4" i="42"/>
  <c r="G12" i="39" s="1"/>
  <c r="L3" i="42"/>
  <c r="U13" i="41"/>
  <c r="T13" i="41"/>
  <c r="S13" i="41" s="1"/>
  <c r="Q13" i="41"/>
  <c r="P13" i="41" s="1"/>
  <c r="O13" i="41"/>
  <c r="N13" i="41"/>
  <c r="M13" i="41"/>
  <c r="L13" i="41"/>
  <c r="G13" i="41"/>
  <c r="D13" i="41"/>
  <c r="U12" i="41"/>
  <c r="T12" i="41"/>
  <c r="S12" i="41"/>
  <c r="R12" i="41"/>
  <c r="Q12" i="41"/>
  <c r="P12" i="41"/>
  <c r="O12" i="41"/>
  <c r="N12" i="41"/>
  <c r="M12" i="41" s="1"/>
  <c r="L12" i="41"/>
  <c r="G12" i="41"/>
  <c r="D12" i="41"/>
  <c r="U10" i="41"/>
  <c r="T10" i="41"/>
  <c r="S10" i="41" s="1"/>
  <c r="R10" i="41"/>
  <c r="Q10" i="41"/>
  <c r="P10" i="41" s="1"/>
  <c r="F10" i="41" s="1"/>
  <c r="O10" i="41"/>
  <c r="N10" i="41"/>
  <c r="M10" i="41"/>
  <c r="L10" i="41"/>
  <c r="K10" i="41"/>
  <c r="J10" i="41" s="1"/>
  <c r="I10" i="41"/>
  <c r="H10" i="41"/>
  <c r="G10" i="41"/>
  <c r="D10" i="41"/>
  <c r="U9" i="41"/>
  <c r="T9" i="41"/>
  <c r="R9" i="41"/>
  <c r="Q9" i="41"/>
  <c r="P9" i="41"/>
  <c r="O9" i="41"/>
  <c r="N9" i="41"/>
  <c r="M9" i="41" s="1"/>
  <c r="L9" i="41"/>
  <c r="K9" i="41"/>
  <c r="J9" i="41"/>
  <c r="G9" i="41"/>
  <c r="D9" i="41"/>
  <c r="U8" i="41"/>
  <c r="T8" i="41"/>
  <c r="S8" i="41" s="1"/>
  <c r="R8" i="41"/>
  <c r="Q8" i="41"/>
  <c r="P8" i="41" s="1"/>
  <c r="O8" i="41"/>
  <c r="N8" i="41"/>
  <c r="M8" i="41"/>
  <c r="L8" i="41"/>
  <c r="G8" i="41"/>
  <c r="D8" i="41"/>
  <c r="U7" i="41"/>
  <c r="U6" i="41" s="1"/>
  <c r="T7" i="41"/>
  <c r="S7" i="41" s="1"/>
  <c r="R7" i="41"/>
  <c r="R6" i="41" s="1"/>
  <c r="Q7" i="41"/>
  <c r="O7" i="41"/>
  <c r="N7" i="41"/>
  <c r="L7" i="41"/>
  <c r="K7" i="41"/>
  <c r="J7" i="41"/>
  <c r="G7" i="41"/>
  <c r="D7" i="41"/>
  <c r="I6" i="41"/>
  <c r="H6" i="41"/>
  <c r="L37" i="40"/>
  <c r="F37" i="40" s="1"/>
  <c r="L36" i="40"/>
  <c r="F36" i="40"/>
  <c r="F33" i="40"/>
  <c r="L32" i="40"/>
  <c r="F32" i="40" s="1"/>
  <c r="L31" i="40"/>
  <c r="F31" i="40"/>
  <c r="L30" i="40"/>
  <c r="F30" i="40"/>
  <c r="L29" i="40"/>
  <c r="F29" i="40"/>
  <c r="L28" i="40"/>
  <c r="F28" i="40"/>
  <c r="L27" i="40"/>
  <c r="F27" i="40" s="1"/>
  <c r="L26" i="40"/>
  <c r="F26" i="40" s="1"/>
  <c r="L24" i="40"/>
  <c r="F24" i="40"/>
  <c r="L23" i="40"/>
  <c r="F23" i="40"/>
  <c r="L22" i="40"/>
  <c r="F22" i="40" s="1"/>
  <c r="L21" i="40"/>
  <c r="F21" i="40"/>
  <c r="L20" i="40"/>
  <c r="F20" i="40"/>
  <c r="L19" i="40"/>
  <c r="F19" i="40"/>
  <c r="L18" i="40"/>
  <c r="F18" i="40"/>
  <c r="L17" i="40"/>
  <c r="F17" i="40"/>
  <c r="L16" i="40"/>
  <c r="F16" i="40" s="1"/>
  <c r="L15" i="40"/>
  <c r="F15" i="40"/>
  <c r="L14" i="40"/>
  <c r="F14" i="40"/>
  <c r="L13" i="40"/>
  <c r="F13" i="40" s="1"/>
  <c r="L12" i="40"/>
  <c r="F12" i="40"/>
  <c r="L11" i="40"/>
  <c r="F11" i="40"/>
  <c r="L10" i="40"/>
  <c r="F10" i="40"/>
  <c r="L9" i="40"/>
  <c r="F9" i="40"/>
  <c r="L8" i="40"/>
  <c r="F8" i="40"/>
  <c r="L7" i="40"/>
  <c r="F7" i="40" s="1"/>
  <c r="L6" i="40"/>
  <c r="F6" i="40"/>
  <c r="H48" i="39"/>
  <c r="H45" i="39"/>
  <c r="I44" i="39"/>
  <c r="J44" i="39" s="1"/>
  <c r="H42" i="39"/>
  <c r="I41" i="39"/>
  <c r="H41" i="39"/>
  <c r="I40" i="39"/>
  <c r="I39" i="39"/>
  <c r="H39" i="39"/>
  <c r="I38" i="39"/>
  <c r="H38" i="39"/>
  <c r="I37" i="39"/>
  <c r="J37" i="39" s="1"/>
  <c r="H36" i="39"/>
  <c r="I35" i="39"/>
  <c r="J35" i="39" s="1"/>
  <c r="H34" i="39"/>
  <c r="I33" i="39"/>
  <c r="J33" i="39" s="1"/>
  <c r="H32" i="39"/>
  <c r="I30" i="39"/>
  <c r="J30" i="39" s="1"/>
  <c r="I29" i="39"/>
  <c r="J29" i="39" s="1"/>
  <c r="H28" i="39"/>
  <c r="I27" i="39"/>
  <c r="J27" i="39" s="1"/>
  <c r="I26" i="39"/>
  <c r="I28" i="39" s="1"/>
  <c r="H25" i="39"/>
  <c r="I24" i="39"/>
  <c r="I21" i="39"/>
  <c r="H21" i="39"/>
  <c r="I20" i="39"/>
  <c r="H20" i="39"/>
  <c r="H19" i="39"/>
  <c r="H22" i="39" s="1"/>
  <c r="I17" i="39"/>
  <c r="J17" i="39" s="1"/>
  <c r="H16" i="39"/>
  <c r="H15" i="39"/>
  <c r="H14" i="39"/>
  <c r="H13" i="39"/>
  <c r="H12" i="39"/>
  <c r="H11" i="39"/>
  <c r="H10" i="39"/>
  <c r="H9" i="39"/>
  <c r="H8" i="39"/>
  <c r="H7" i="39"/>
  <c r="I6" i="39"/>
  <c r="H6" i="39"/>
  <c r="J5" i="39"/>
  <c r="I12" i="39" l="1"/>
  <c r="J12" i="39" s="1"/>
  <c r="F12" i="41"/>
  <c r="E12" i="41" s="1"/>
  <c r="G5" i="42"/>
  <c r="S9" i="41"/>
  <c r="O6" i="41"/>
  <c r="L6" i="41"/>
  <c r="H15" i="46"/>
  <c r="H16" i="46" s="1"/>
  <c r="D7" i="46" s="1"/>
  <c r="I31" i="39"/>
  <c r="E25" i="43"/>
  <c r="F25" i="43" s="1"/>
  <c r="F24" i="43"/>
  <c r="K12" i="41"/>
  <c r="J12" i="41" s="1"/>
  <c r="I15" i="39"/>
  <c r="J15" i="39" s="1"/>
  <c r="F15" i="39"/>
  <c r="F13" i="39"/>
  <c r="F14" i="39"/>
  <c r="F12" i="39"/>
  <c r="F10" i="39"/>
  <c r="F9" i="39"/>
  <c r="F8" i="39"/>
  <c r="F7" i="39"/>
  <c r="G13" i="39"/>
  <c r="G15" i="39"/>
  <c r="G9" i="39"/>
  <c r="I36" i="39"/>
  <c r="I42" i="39"/>
  <c r="J42" i="39" s="1"/>
  <c r="H18" i="39"/>
  <c r="J21" i="39"/>
  <c r="G28" i="21"/>
  <c r="I22" i="39"/>
  <c r="J22" i="39" s="1"/>
  <c r="J19" i="39"/>
  <c r="J6" i="39"/>
  <c r="H5" i="42"/>
  <c r="J25" i="39"/>
  <c r="J28" i="39"/>
  <c r="G24" i="21"/>
  <c r="F5" i="42"/>
  <c r="E5" i="42"/>
  <c r="I5" i="40" s="1"/>
  <c r="L5" i="40" s="1"/>
  <c r="F5" i="40" s="1"/>
  <c r="F26" i="43"/>
  <c r="G14" i="39"/>
  <c r="G22" i="21"/>
  <c r="J20" i="39"/>
  <c r="L38" i="40"/>
  <c r="F38" i="40" s="1"/>
  <c r="K8" i="41"/>
  <c r="I43" i="39"/>
  <c r="G11" i="39"/>
  <c r="I16" i="39"/>
  <c r="J16" i="39" s="1"/>
  <c r="G8" i="39"/>
  <c r="I8" i="39"/>
  <c r="J8" i="39" s="1"/>
  <c r="I34" i="39"/>
  <c r="J34" i="39" s="1"/>
  <c r="K13" i="41"/>
  <c r="J13" i="41" s="1"/>
  <c r="F16" i="39"/>
  <c r="H14" i="44"/>
  <c r="H15" i="44" s="1"/>
  <c r="D7" i="44" s="1"/>
  <c r="G16" i="39"/>
  <c r="J26" i="39"/>
  <c r="G10" i="39"/>
  <c r="L34" i="40"/>
  <c r="F34" i="40" s="1"/>
  <c r="F1" i="40" s="1"/>
  <c r="G6" i="41"/>
  <c r="F13" i="41"/>
  <c r="E13" i="41" s="1"/>
  <c r="N6" i="41"/>
  <c r="G7" i="39"/>
  <c r="H125" i="53"/>
  <c r="G16" i="21"/>
  <c r="Q6" i="41"/>
  <c r="I14" i="39"/>
  <c r="J14" i="39" s="1"/>
  <c r="H127" i="52"/>
  <c r="I9" i="39"/>
  <c r="J9" i="39" s="1"/>
  <c r="M7" i="41"/>
  <c r="M6" i="41" s="1"/>
  <c r="T6" i="41"/>
  <c r="I10" i="39"/>
  <c r="J10" i="39" s="1"/>
  <c r="I7" i="39"/>
  <c r="E13" i="43"/>
  <c r="F13" i="43" s="1"/>
  <c r="P7" i="41"/>
  <c r="P6" i="41" s="1"/>
  <c r="E10" i="41"/>
  <c r="I13" i="39"/>
  <c r="J13" i="39" s="1"/>
  <c r="F21" i="43"/>
  <c r="F12" i="43"/>
  <c r="F14" i="43"/>
  <c r="I11" i="39"/>
  <c r="J11" i="39" s="1"/>
  <c r="E15" i="43"/>
  <c r="F15" i="43" s="1"/>
  <c r="F16" i="43"/>
  <c r="F9" i="41" l="1"/>
  <c r="E9" i="41" s="1"/>
  <c r="S6" i="41"/>
  <c r="J31" i="39"/>
  <c r="I32" i="39"/>
  <c r="J32" i="39" s="1"/>
  <c r="J36" i="39"/>
  <c r="G27" i="21"/>
  <c r="I45" i="39"/>
  <c r="J43" i="39"/>
  <c r="K6" i="41"/>
  <c r="J8" i="41"/>
  <c r="I4" i="40"/>
  <c r="L4" i="40" s="1"/>
  <c r="H126" i="53"/>
  <c r="H127" i="53" s="1"/>
  <c r="G25" i="21"/>
  <c r="I18" i="39"/>
  <c r="G23" i="21" s="1"/>
  <c r="J7" i="39"/>
  <c r="H128" i="52"/>
  <c r="H129" i="52" s="1"/>
  <c r="F7" i="41"/>
  <c r="L25" i="40"/>
  <c r="F4" i="40"/>
  <c r="I46" i="39"/>
  <c r="I47" i="39"/>
  <c r="F8" i="41" l="1"/>
  <c r="J6" i="41"/>
  <c r="J45" i="39"/>
  <c r="G26" i="21"/>
  <c r="J18" i="39"/>
  <c r="E7" i="41"/>
  <c r="I48" i="39"/>
  <c r="J48" i="39" s="1"/>
  <c r="F25" i="40"/>
  <c r="L35" i="40"/>
  <c r="E8" i="41" l="1"/>
  <c r="F6" i="41"/>
  <c r="E6" i="41"/>
  <c r="L40" i="40"/>
  <c r="L41" i="40" s="1"/>
  <c r="L39" i="40"/>
  <c r="F39" i="40" s="1"/>
  <c r="F35" i="40"/>
  <c r="H121" i="38" l="1"/>
  <c r="H123" i="38" s="1"/>
  <c r="G77" i="38"/>
  <c r="G74" i="38"/>
  <c r="G70" i="38"/>
  <c r="G67" i="38"/>
  <c r="G63" i="38"/>
  <c r="G52" i="38"/>
  <c r="G48" i="38"/>
  <c r="G47" i="38"/>
  <c r="G46" i="38"/>
  <c r="G45" i="38"/>
  <c r="G44" i="38"/>
  <c r="G42" i="38"/>
  <c r="G41" i="38"/>
  <c r="G40" i="38"/>
  <c r="G39" i="38"/>
  <c r="G35" i="38"/>
  <c r="G34" i="38"/>
  <c r="G32" i="38"/>
  <c r="H30" i="38"/>
  <c r="H31" i="38" s="1"/>
  <c r="M13" i="37"/>
  <c r="M12" i="37"/>
  <c r="M11" i="37"/>
  <c r="O8" i="37"/>
  <c r="P8" i="37" s="1"/>
  <c r="N8" i="37"/>
  <c r="O7" i="37"/>
  <c r="P7" i="37" s="1"/>
  <c r="N7" i="37"/>
  <c r="Q7" i="37" s="1"/>
  <c r="O6" i="37"/>
  <c r="P6" i="37" s="1"/>
  <c r="Q6" i="37" s="1"/>
  <c r="N6" i="37"/>
  <c r="O5" i="37"/>
  <c r="P5" i="37" s="1"/>
  <c r="N5" i="37"/>
  <c r="Q5" i="37" s="1"/>
  <c r="I9" i="36"/>
  <c r="H9" i="36"/>
  <c r="G9" i="36"/>
  <c r="F9" i="36"/>
  <c r="I8" i="36"/>
  <c r="H8" i="36"/>
  <c r="G8" i="36"/>
  <c r="F8" i="36"/>
  <c r="I5" i="36"/>
  <c r="H5" i="36"/>
  <c r="G5" i="36"/>
  <c r="F5" i="36"/>
  <c r="I4" i="36"/>
  <c r="H4" i="36"/>
  <c r="F4" i="36"/>
  <c r="Q8" i="37" l="1"/>
  <c r="E9" i="37"/>
  <c r="I9" i="37" s="1"/>
  <c r="E5" i="37"/>
  <c r="I5" i="37" s="1"/>
  <c r="J4" i="36" s="1"/>
  <c r="K2" i="36" s="1"/>
  <c r="E10" i="37"/>
  <c r="I10" i="37" s="1"/>
  <c r="J9" i="36" s="1"/>
  <c r="E6" i="37"/>
  <c r="I6" i="37" s="1"/>
  <c r="J5" i="36" s="1"/>
  <c r="H124" i="38"/>
  <c r="H125" i="38"/>
  <c r="H122" i="38"/>
  <c r="H126" i="38" l="1"/>
  <c r="H127" i="38"/>
  <c r="H128" i="38" s="1"/>
  <c r="H129" i="38" s="1"/>
  <c r="I11" i="37"/>
  <c r="I12" i="37" s="1"/>
  <c r="J8" i="36"/>
  <c r="J10" i="36" s="1"/>
  <c r="J11" i="36" s="1"/>
  <c r="J6" i="36"/>
  <c r="J7" i="36" s="1"/>
  <c r="I7" i="37"/>
  <c r="I8" i="37" s="1"/>
  <c r="J12" i="36" l="1"/>
  <c r="J13" i="36" s="1"/>
  <c r="J14" i="36" s="1"/>
  <c r="G14" i="21"/>
  <c r="AO14" i="35" l="1"/>
  <c r="AP14" i="35" s="1"/>
  <c r="AN14" i="35"/>
  <c r="AH14" i="35"/>
  <c r="AI14" i="35" s="1"/>
  <c r="AG14" i="35"/>
  <c r="AJ14" i="35" s="1"/>
  <c r="AA14" i="35"/>
  <c r="AB14" i="35" s="1"/>
  <c r="Z14" i="35"/>
  <c r="AO13" i="35"/>
  <c r="AP13" i="35" s="1"/>
  <c r="AQ13" i="35" s="1"/>
  <c r="AN13" i="35"/>
  <c r="AH13" i="35"/>
  <c r="AI13" i="35" s="1"/>
  <c r="AJ13" i="35" s="1"/>
  <c r="AG13" i="35"/>
  <c r="AB13" i="35"/>
  <c r="AA13" i="35"/>
  <c r="Z13" i="35"/>
  <c r="AC13" i="35" s="1"/>
  <c r="AO12" i="35"/>
  <c r="AP12" i="35" s="1"/>
  <c r="AQ12" i="35" s="1"/>
  <c r="AN12" i="35"/>
  <c r="AH12" i="35"/>
  <c r="AI12" i="35" s="1"/>
  <c r="AG12" i="35"/>
  <c r="AA12" i="35"/>
  <c r="AB12" i="35" s="1"/>
  <c r="Z12" i="35"/>
  <c r="AO11" i="35"/>
  <c r="AP11" i="35" s="1"/>
  <c r="AN11" i="35"/>
  <c r="AQ11" i="35" s="1"/>
  <c r="AH11" i="35"/>
  <c r="AI11" i="35" s="1"/>
  <c r="AG11" i="35"/>
  <c r="AA11" i="35"/>
  <c r="AB11" i="35" s="1"/>
  <c r="Z11" i="35"/>
  <c r="T27" i="34"/>
  <c r="T18" i="34"/>
  <c r="AP14" i="34"/>
  <c r="AQ14" i="34" s="1"/>
  <c r="AO14" i="34"/>
  <c r="AI14" i="34"/>
  <c r="AJ14" i="34" s="1"/>
  <c r="AH14" i="34"/>
  <c r="AB14" i="34"/>
  <c r="AC14" i="34" s="1"/>
  <c r="AA14" i="34"/>
  <c r="AD14" i="34" s="1"/>
  <c r="AP13" i="34"/>
  <c r="AQ13" i="34" s="1"/>
  <c r="AO13" i="34"/>
  <c r="AI13" i="34"/>
  <c r="AJ13" i="34" s="1"/>
  <c r="AK13" i="34" s="1"/>
  <c r="AH13" i="34"/>
  <c r="AB13" i="34"/>
  <c r="AC13" i="34" s="1"/>
  <c r="AD13" i="34" s="1"/>
  <c r="AA13" i="34"/>
  <c r="AP12" i="34"/>
  <c r="AQ12" i="34" s="1"/>
  <c r="AO12" i="34"/>
  <c r="AR12" i="34" s="1"/>
  <c r="AI12" i="34"/>
  <c r="AJ12" i="34" s="1"/>
  <c r="AK12" i="34" s="1"/>
  <c r="AH12" i="34"/>
  <c r="AB12" i="34"/>
  <c r="AC12" i="34" s="1"/>
  <c r="AA12" i="34"/>
  <c r="AP11" i="34"/>
  <c r="AQ11" i="34" s="1"/>
  <c r="AR11" i="34" s="1"/>
  <c r="AO11" i="34"/>
  <c r="AI11" i="34"/>
  <c r="AJ11" i="34" s="1"/>
  <c r="AK11" i="34" s="1"/>
  <c r="AH11" i="34"/>
  <c r="AB11" i="34"/>
  <c r="AC11" i="34" s="1"/>
  <c r="AD11" i="34" s="1"/>
  <c r="AA11" i="34"/>
  <c r="S23" i="33"/>
  <c r="S22" i="33"/>
  <c r="S21" i="33"/>
  <c r="S20" i="33"/>
  <c r="S19" i="33"/>
  <c r="S18" i="33"/>
  <c r="S17" i="33"/>
  <c r="S16" i="33"/>
  <c r="S15" i="33"/>
  <c r="S24" i="33" s="1"/>
  <c r="AQ14" i="35" l="1"/>
  <c r="AJ12" i="35"/>
  <c r="AC12" i="35"/>
  <c r="AJ11" i="35"/>
  <c r="AC11" i="35"/>
  <c r="P15" i="35" s="1"/>
  <c r="S15" i="35" s="1"/>
  <c r="AR14" i="34"/>
  <c r="AK14" i="34"/>
  <c r="AR13" i="34"/>
  <c r="AC14" i="35"/>
  <c r="AD12" i="34"/>
  <c r="P18" i="35"/>
  <c r="S18" i="35" s="1"/>
  <c r="P16" i="35"/>
  <c r="S16" i="35" s="1"/>
  <c r="P17" i="35"/>
  <c r="S17" i="35" s="1"/>
  <c r="Q26" i="34"/>
  <c r="T26" i="34" s="1"/>
  <c r="Q17" i="34"/>
  <c r="T17" i="34" s="1"/>
  <c r="Q16" i="34"/>
  <c r="T16" i="34" s="1"/>
  <c r="Q15" i="34"/>
  <c r="T15" i="34" s="1"/>
  <c r="Q21" i="34"/>
  <c r="T21" i="34" s="1"/>
  <c r="Q19" i="34"/>
  <c r="T19" i="34" s="1"/>
  <c r="Q22" i="34"/>
  <c r="T22" i="34" s="1"/>
  <c r="Q23" i="34"/>
  <c r="T23" i="34" s="1"/>
  <c r="Q20" i="34"/>
  <c r="T20" i="34" s="1"/>
  <c r="S25" i="33"/>
  <c r="S26" i="33" s="1"/>
  <c r="C6" i="33" s="1"/>
  <c r="D8" i="32" s="1"/>
  <c r="G19" i="21" s="1"/>
  <c r="Q25" i="34" l="1"/>
  <c r="T25" i="34" s="1"/>
  <c r="Q24" i="34"/>
  <c r="T24" i="34" s="1"/>
  <c r="T28" i="34" s="1"/>
  <c r="S19" i="35"/>
  <c r="S20" i="35" l="1"/>
  <c r="S21" i="35" s="1"/>
  <c r="C6" i="35" s="1"/>
  <c r="D10" i="32" s="1"/>
  <c r="G20" i="21" s="1"/>
  <c r="T29" i="34"/>
  <c r="T30" i="34" s="1"/>
  <c r="C6" i="34" s="1"/>
  <c r="D9" i="32" s="1"/>
  <c r="G18" i="21" s="1"/>
  <c r="D11" i="32" l="1"/>
  <c r="D12" i="32" s="1"/>
  <c r="G21" i="21" l="1"/>
  <c r="G31" i="21" s="1"/>
  <c r="G17" i="21" l="1"/>
  <c r="G29" i="21" l="1"/>
  <c r="G13" i="21"/>
  <c r="G30" i="21" l="1"/>
  <c r="G32" i="21" s="1"/>
  <c r="C6" i="21" l="1"/>
</calcChain>
</file>

<file path=xl/sharedStrings.xml><?xml version="1.0" encoding="utf-8"?>
<sst xmlns="http://schemas.openxmlformats.org/spreadsheetml/2006/main" count="1978" uniqueCount="865">
  <si>
    <t>항목</t>
  </si>
  <si>
    <t>단위</t>
    <phoneticPr fontId="2" type="noConversion"/>
  </si>
  <si>
    <t>수량</t>
    <phoneticPr fontId="2" type="noConversion"/>
  </si>
  <si>
    <t>운영</t>
    <phoneticPr fontId="2" type="noConversion"/>
  </si>
  <si>
    <t>제작물</t>
    <phoneticPr fontId="2" type="noConversion"/>
  </si>
  <si>
    <t>기획비</t>
    <phoneticPr fontId="2" type="noConversion"/>
  </si>
  <si>
    <t>식</t>
    <phoneticPr fontId="2" type="noConversion"/>
  </si>
  <si>
    <t>시스템</t>
    <phoneticPr fontId="2" type="noConversion"/>
  </si>
  <si>
    <t xml:space="preserve"> </t>
    <phoneticPr fontId="2" type="noConversion"/>
  </si>
  <si>
    <t>보험</t>
    <phoneticPr fontId="2" type="noConversion"/>
  </si>
  <si>
    <t>물류</t>
    <phoneticPr fontId="2" type="noConversion"/>
  </si>
  <si>
    <t>공급받는자</t>
    <phoneticPr fontId="2" type="noConversion"/>
  </si>
  <si>
    <t>[ 행사 표준 견적서 ]</t>
  </si>
  <si>
    <t>공급자</t>
    <phoneticPr fontId="2" type="noConversion"/>
  </si>
  <si>
    <t>CLIENT</t>
  </si>
  <si>
    <t>아래와 같이 견적 합니다.</t>
  </si>
  <si>
    <t>회사명</t>
  </si>
  <si>
    <t>PROJECT</t>
  </si>
  <si>
    <t>대표자</t>
  </si>
  <si>
    <t>김종현</t>
    <phoneticPr fontId="2" type="noConversion"/>
  </si>
  <si>
    <t>PROJECT No.</t>
  </si>
  <si>
    <t>사업자번호</t>
  </si>
  <si>
    <t>견적금액</t>
  </si>
  <si>
    <t>주소</t>
  </si>
  <si>
    <t>담당자/연락처</t>
  </si>
  <si>
    <t>구분</t>
    <phoneticPr fontId="2" type="noConversion"/>
  </si>
  <si>
    <t>항목</t>
    <phoneticPr fontId="2" type="noConversion"/>
  </si>
  <si>
    <t>세부내역</t>
  </si>
  <si>
    <t>비고</t>
    <phoneticPr fontId="2" type="noConversion"/>
  </si>
  <si>
    <t>대관</t>
    <phoneticPr fontId="2" type="noConversion"/>
  </si>
  <si>
    <t>참가비</t>
    <phoneticPr fontId="2" type="noConversion"/>
  </si>
  <si>
    <t>독립부스 (96부스)</t>
    <phoneticPr fontId="2" type="noConversion"/>
  </si>
  <si>
    <t>대관료 합계</t>
    <phoneticPr fontId="2" type="noConversion"/>
  </si>
  <si>
    <t>전시</t>
    <phoneticPr fontId="2" type="noConversion"/>
  </si>
  <si>
    <t>WIS 전시, 집기 제작</t>
    <phoneticPr fontId="2" type="noConversion"/>
  </si>
  <si>
    <t>전시, 집기공사</t>
    <phoneticPr fontId="2" type="noConversion"/>
  </si>
  <si>
    <t>필수보험료</t>
    <phoneticPr fontId="2" type="noConversion"/>
  </si>
  <si>
    <t>WIS 전시, 집기 합계</t>
    <phoneticPr fontId="2" type="noConversion"/>
  </si>
  <si>
    <t>키트</t>
    <phoneticPr fontId="2" type="noConversion"/>
  </si>
  <si>
    <t>WIS 키트, 그래픽</t>
    <phoneticPr fontId="2" type="noConversion"/>
  </si>
  <si>
    <t>컨텐츠 및 디자인</t>
    <phoneticPr fontId="2" type="noConversion"/>
  </si>
  <si>
    <t>WIS 키트, 그래픽 합계</t>
    <phoneticPr fontId="2" type="noConversion"/>
  </si>
  <si>
    <t>플래닝</t>
    <phoneticPr fontId="2" type="noConversion"/>
  </si>
  <si>
    <t>인력</t>
    <phoneticPr fontId="2" type="noConversion"/>
  </si>
  <si>
    <t>운영 합계</t>
    <phoneticPr fontId="2" type="noConversion"/>
  </si>
  <si>
    <t>외주비 소계</t>
    <phoneticPr fontId="2" type="noConversion"/>
  </si>
  <si>
    <t>대행수수료</t>
    <phoneticPr fontId="2" type="noConversion"/>
  </si>
  <si>
    <t>2025 WIS 총계</t>
    <phoneticPr fontId="2" type="noConversion"/>
  </si>
  <si>
    <t>금액</t>
    <phoneticPr fontId="2" type="noConversion"/>
  </si>
  <si>
    <t>1. 집기 제작</t>
    <phoneticPr fontId="2" type="noConversion"/>
  </si>
  <si>
    <t>집기 제작 소계</t>
    <phoneticPr fontId="2" type="noConversion"/>
  </si>
  <si>
    <t>집기 제작 합계</t>
    <phoneticPr fontId="2" type="noConversion"/>
  </si>
  <si>
    <t>목공사</t>
    <phoneticPr fontId="2" type="noConversion"/>
  </si>
  <si>
    <t>전시 공사 소계</t>
    <phoneticPr fontId="2" type="noConversion"/>
  </si>
  <si>
    <t>전시 공사 합계</t>
    <phoneticPr fontId="2" type="noConversion"/>
  </si>
  <si>
    <t>3. 필수보험료</t>
    <phoneticPr fontId="2" type="noConversion"/>
  </si>
  <si>
    <t>산재보험료</t>
  </si>
  <si>
    <t>고용보험료</t>
  </si>
  <si>
    <t>보증보험료</t>
  </si>
  <si>
    <t>필수보험료 총계</t>
    <phoneticPr fontId="2" type="noConversion"/>
  </si>
  <si>
    <t>보험료 5%, 이외 17.65%</t>
    <phoneticPr fontId="2" type="noConversion"/>
  </si>
  <si>
    <t>2025 거래가격</t>
    <phoneticPr fontId="2" type="noConversion"/>
  </si>
  <si>
    <t>2026 WIS 삼성전자관</t>
    <phoneticPr fontId="2" type="noConversion"/>
  </si>
  <si>
    <t>박형석 프로</t>
    <phoneticPr fontId="2" type="noConversion"/>
  </si>
  <si>
    <t>공사금액(VAT포함) * 0.102%</t>
    <phoneticPr fontId="2" type="noConversion"/>
  </si>
  <si>
    <t>공사금액 * 0.8738%</t>
    <phoneticPr fontId="2" type="noConversion"/>
  </si>
  <si>
    <t>공사금액 * 0.7023%</t>
    <phoneticPr fontId="2" type="noConversion"/>
  </si>
  <si>
    <t>설치 및 철거</t>
    <phoneticPr fontId="2" type="noConversion"/>
  </si>
  <si>
    <t>컨텐츠</t>
    <phoneticPr fontId="2" type="noConversion"/>
  </si>
  <si>
    <t>구분</t>
  </si>
  <si>
    <t>보험, 운송, 단순구매 5% 이외 17.65% 적용</t>
    <phoneticPr fontId="2" type="noConversion"/>
  </si>
  <si>
    <t>외주비 합계</t>
    <phoneticPr fontId="2" type="noConversion"/>
  </si>
  <si>
    <t>소계 (10)</t>
    <phoneticPr fontId="182" type="noConversion"/>
  </si>
  <si>
    <t>현장 근무자 보험료</t>
    <phoneticPr fontId="2" type="noConversion"/>
  </si>
  <si>
    <t>4/22-04/24 운영기간 행사 보험</t>
    <phoneticPr fontId="2" type="noConversion"/>
  </si>
  <si>
    <t>행사장 보험료</t>
  </si>
  <si>
    <t>소계 (9)</t>
    <phoneticPr fontId="182" type="noConversion"/>
  </si>
  <si>
    <t>콘솔 컨트롤러</t>
    <phoneticPr fontId="2" type="noConversion"/>
  </si>
  <si>
    <t>○ 운영 소모품 구입
 - 04.22~04.24 / 3일 사용 물품 구매
 - 제품닦이 융, 가그린 750ml, 스트랩실, 섬유탈취제, 테이프클리너, 물티슈, 마른걸레, 
   먼지 제거제 스프레이, 3M 양면테이프, 박스테이프, 모서리캡, 비상약, 계수기 등</t>
    <phoneticPr fontId="2" type="noConversion"/>
  </si>
  <si>
    <t>운영 물품 구입비</t>
    <phoneticPr fontId="2" type="noConversion"/>
  </si>
  <si>
    <t>설치 / 세팅 물자 운송비</t>
    <phoneticPr fontId="2" type="noConversion"/>
  </si>
  <si>
    <t>운영 물품 및 물류</t>
    <phoneticPr fontId="2" type="noConversion"/>
  </si>
  <si>
    <t>소계 (8)</t>
    <phoneticPr fontId="182" type="noConversion"/>
  </si>
  <si>
    <t>○ 휴게공간 및 현장 운영사무실 공간조성 물품 렌탈 [렌탈 증빙 시트 참고]
 - 파티션80ea, 테이블35ea, 의자70ea, 행거 6ea, 전신거울2ea, 냉온수기 5식, 쓰레기통 5식 등
○ 운영 물품 렌탈
 - 무전기 20ea, 복합기1ea,, 멀티탭 40ea, 소화기 15ea 등</t>
    <phoneticPr fontId="2" type="noConversion"/>
  </si>
  <si>
    <t>휴게 공간 및 현장 운영사무실 물품 렌탈</t>
    <phoneticPr fontId="2" type="noConversion"/>
  </si>
  <si>
    <t>렌탈</t>
    <phoneticPr fontId="2" type="noConversion"/>
  </si>
  <si>
    <t>소계 (7)</t>
    <phoneticPr fontId="182" type="noConversion"/>
  </si>
  <si>
    <t>행사장 네트워크 구축 및 사용비</t>
    <phoneticPr fontId="2" type="noConversion"/>
  </si>
  <si>
    <t>네트워크</t>
    <phoneticPr fontId="2" type="noConversion"/>
  </si>
  <si>
    <t>소계 (6)</t>
    <phoneticPr fontId="182" type="noConversion"/>
  </si>
  <si>
    <t>개</t>
    <phoneticPr fontId="2" type="noConversion"/>
  </si>
  <si>
    <t>운영스텝 유니폼</t>
    <phoneticPr fontId="2" type="noConversion"/>
  </si>
  <si>
    <t>○ 버즈 커스텀 체험용 꾸미기 스티커 구매 비용</t>
  </si>
  <si>
    <t>장</t>
    <phoneticPr fontId="2" type="noConversion"/>
  </si>
  <si>
    <t>버즈 꾸미기 스티커</t>
    <phoneticPr fontId="2" type="noConversion"/>
  </si>
  <si>
    <t>체험 안내 POP</t>
    <phoneticPr fontId="2" type="noConversion"/>
  </si>
  <si>
    <t>소계 (5)</t>
    <phoneticPr fontId="182" type="noConversion"/>
  </si>
  <si>
    <t>○ 사용기간 
 - 4/22~4/24 / 3일</t>
    <phoneticPr fontId="2" type="noConversion"/>
  </si>
  <si>
    <t>XR 나우웨이팅 시스템 및 메시지 전송 비용</t>
    <phoneticPr fontId="2" type="noConversion"/>
  </si>
  <si>
    <t>소계 (4)</t>
    <phoneticPr fontId="182" type="noConversion"/>
  </si>
  <si>
    <t>○ 영문 스크립트 번역 작업
 - 5분/10분 VIP 도슨트 버전 번역</t>
    <phoneticPr fontId="2" type="noConversion"/>
  </si>
  <si>
    <t>○ 국문 스크립트 작성 작업 
 - 총 6종 (Micro RGB / 크로스 플랫폼 / 갤럭시XR / 버즈 청음&amp;꾸미기 / 더프리스타일 / Vision AI)
 - 5분/10분 VIP 도슨트 버전</t>
    <phoneticPr fontId="2" type="noConversion"/>
  </si>
  <si>
    <t>소계 (3)</t>
    <phoneticPr fontId="182" type="noConversion"/>
  </si>
  <si>
    <t>인</t>
    <phoneticPr fontId="2" type="noConversion"/>
  </si>
  <si>
    <t>세탁비</t>
    <phoneticPr fontId="2" type="noConversion"/>
  </si>
  <si>
    <t>부대
인건비</t>
    <phoneticPr fontId="2" type="noConversion"/>
  </si>
  <si>
    <t>소계 (2)</t>
    <phoneticPr fontId="182" type="noConversion"/>
  </si>
  <si>
    <t xml:space="preserve">○ 팬큐레이터 초상권 비용
 - 보도자료 촬영 초상권노출 비용
</t>
    <phoneticPr fontId="2" type="noConversion"/>
  </si>
  <si>
    <t>팬큐레이터 초상권</t>
    <phoneticPr fontId="2" type="noConversion"/>
  </si>
  <si>
    <t>○ 현장 세팅
  -4/21 (12시간) / 10시-22시</t>
    <phoneticPr fontId="2" type="noConversion"/>
  </si>
  <si>
    <t>운영요원 사전 세팅 인건비</t>
    <phoneticPr fontId="2" type="noConversion"/>
  </si>
  <si>
    <t>운영요원 운영 인건비</t>
  </si>
  <si>
    <t>슈퍼바이저 운영 인건비</t>
    <phoneticPr fontId="2" type="noConversion"/>
  </si>
  <si>
    <t>영문 도슨트 팬큐레이터 리허설 인건비</t>
    <phoneticPr fontId="2" type="noConversion"/>
  </si>
  <si>
    <t>○ 근무일자 및 시간
 - 영문 도슨트 2인
 -04/22 1일차 (10.5시간) / 07시-17시30분
 -04/23 2일차 (8시간) / 09시30분-17시30분
 -04/24 3일차 (8시간) / 09시30분-17시30분</t>
    <phoneticPr fontId="2" type="noConversion"/>
  </si>
  <si>
    <t>영문 도슨트 팬큐레이터 운영 인건비</t>
    <phoneticPr fontId="2" type="noConversion"/>
  </si>
  <si>
    <t>팬큐레이터 리허설 인건비</t>
    <phoneticPr fontId="2" type="noConversion"/>
  </si>
  <si>
    <t>팬큐레이터 운영 인건비</t>
    <phoneticPr fontId="2" type="noConversion"/>
  </si>
  <si>
    <t>인건비</t>
    <phoneticPr fontId="2" type="noConversion"/>
  </si>
  <si>
    <t>소계 (1)</t>
    <phoneticPr fontId="182" type="noConversion"/>
  </si>
  <si>
    <t xml:space="preserve">○ 제안서 기획, 실행계획 및 운영매뉴얼 작성         </t>
    <phoneticPr fontId="2" type="noConversion"/>
  </si>
  <si>
    <t>행사 운영 기획비</t>
    <phoneticPr fontId="2" type="noConversion"/>
  </si>
  <si>
    <t>공통</t>
    <phoneticPr fontId="182" type="noConversion"/>
  </si>
  <si>
    <t>비고</t>
  </si>
  <si>
    <t>차액</t>
    <phoneticPr fontId="2" type="noConversion"/>
  </si>
  <si>
    <t>거래가격</t>
  </si>
  <si>
    <t>사전견적</t>
    <phoneticPr fontId="2" type="noConversion"/>
  </si>
  <si>
    <t>일</t>
    <phoneticPr fontId="2" type="noConversion"/>
  </si>
  <si>
    <t>구성</t>
  </si>
  <si>
    <t>( 단위 : KRW)</t>
    <phoneticPr fontId="182" type="noConversion"/>
  </si>
  <si>
    <t>인건비 및 부대 인건비, 세탁비 포함</t>
    <phoneticPr fontId="2" type="noConversion"/>
  </si>
  <si>
    <t>행사 보험 및 근무자 보험 일체</t>
    <phoneticPr fontId="2" type="noConversion"/>
  </si>
  <si>
    <t>네트워크 및 무전기, 운영사무실 집기 등</t>
    <phoneticPr fontId="2" type="noConversion"/>
  </si>
  <si>
    <t>렌탈, 네트워크, 운영물품</t>
    <phoneticPr fontId="2" type="noConversion"/>
  </si>
  <si>
    <t>국문 도슨트 팬큐레이터 운영 인건비</t>
    <phoneticPr fontId="2" type="noConversion"/>
  </si>
  <si>
    <t>국문 도슨트 팬큐레이터 리허설 인건비</t>
    <phoneticPr fontId="2" type="noConversion"/>
  </si>
  <si>
    <t>운영 식대</t>
    <phoneticPr fontId="2" type="noConversion"/>
  </si>
  <si>
    <t>도슨트 음향 (이동식 스피커)</t>
    <phoneticPr fontId="2" type="noConversion"/>
  </si>
  <si>
    <t>팬큐레이터 유니폼 인쇄</t>
    <phoneticPr fontId="2" type="noConversion"/>
  </si>
  <si>
    <t>2026 WIS 운영 합계</t>
    <phoneticPr fontId="182" type="noConversion"/>
  </si>
  <si>
    <t>*전관방송 삭제 및 나우웨이팅 활용</t>
    <phoneticPr fontId="2" type="noConversion"/>
  </si>
  <si>
    <t>스크립트 작성</t>
    <phoneticPr fontId="2" type="noConversion"/>
  </si>
  <si>
    <t>*VAC 및 스페이셜사이니지 제작, ACC월</t>
    <phoneticPr fontId="2" type="noConversion"/>
  </si>
  <si>
    <t>국영문스크립트, 버즈 꾸미기 스티커 일체</t>
    <phoneticPr fontId="2" type="noConversion"/>
  </si>
  <si>
    <t>내역</t>
    <phoneticPr fontId="2" type="noConversion"/>
  </si>
  <si>
    <t>합계</t>
    <phoneticPr fontId="2" type="noConversion"/>
  </si>
  <si>
    <t>전체금액</t>
    <phoneticPr fontId="2" type="noConversion"/>
  </si>
  <si>
    <t>부문</t>
  </si>
  <si>
    <t>소항목</t>
  </si>
  <si>
    <t>단가</t>
    <phoneticPr fontId="2" type="noConversion"/>
  </si>
  <si>
    <t>인원</t>
    <phoneticPr fontId="2" type="noConversion"/>
  </si>
  <si>
    <t>수량
(시간)</t>
    <phoneticPr fontId="2" type="noConversion"/>
  </si>
  <si>
    <t>일수</t>
    <phoneticPr fontId="2" type="noConversion"/>
  </si>
  <si>
    <t>금액</t>
  </si>
  <si>
    <t>팬큐레이터</t>
    <phoneticPr fontId="2" type="noConversion"/>
  </si>
  <si>
    <t>팬큐레이터 운영인건비
 - 제품 및 진행 이벤트 등 대 고객 정보전달 업무 수행</t>
    <phoneticPr fontId="2" type="noConversion"/>
  </si>
  <si>
    <t>○근무일자 및 시간
 -04/22 1일차 (10.5시간) / 07시-17시30분</t>
    <phoneticPr fontId="2" type="noConversion"/>
  </si>
  <si>
    <t>○근무일자 및 시간
 -04/23 2일차 (8시간) / 09시30분-17시30분
 -04/24 3일차 (8시간) / 09시30분-17시30분</t>
    <phoneticPr fontId="2" type="noConversion"/>
  </si>
  <si>
    <t>팬큐레이터 사전리허설</t>
    <phoneticPr fontId="2" type="noConversion"/>
  </si>
  <si>
    <t>국문 도슨트</t>
    <phoneticPr fontId="2" type="noConversion"/>
  </si>
  <si>
    <t>국문 도슨트 운영인건비
 - VIP 도슨트(국문) 진행 업무 수행</t>
    <phoneticPr fontId="2" type="noConversion"/>
  </si>
  <si>
    <t>국문 도슨트 사전리허설</t>
    <phoneticPr fontId="2" type="noConversion"/>
  </si>
  <si>
    <t>영문 도슨트</t>
    <phoneticPr fontId="2" type="noConversion"/>
  </si>
  <si>
    <t>영문 도슨트 운영인건비
 - VIP 도슨트(국문) 진행 업무 수행</t>
    <phoneticPr fontId="2" type="noConversion"/>
  </si>
  <si>
    <t>영문 도슨트 사전리허설</t>
    <phoneticPr fontId="2" type="noConversion"/>
  </si>
  <si>
    <t>슈퍼바이저</t>
    <phoneticPr fontId="2" type="noConversion"/>
  </si>
  <si>
    <t>슈퍼바이저 운영인건비</t>
    <phoneticPr fontId="2" type="noConversion"/>
  </si>
  <si>
    <t>○근무일자 및 시간
 -04/22 1일차 (11시간) / 07시-18시</t>
    <phoneticPr fontId="2" type="noConversion"/>
  </si>
  <si>
    <t>슈퍼바이져 세팅수당</t>
    <phoneticPr fontId="2" type="noConversion"/>
  </si>
  <si>
    <t>○ 현장 세팅 수당 6인</t>
    <phoneticPr fontId="2" type="noConversion"/>
  </si>
  <si>
    <t>운영요원</t>
    <phoneticPr fontId="2" type="noConversion"/>
  </si>
  <si>
    <t>운영요원 운영인건비(평일 기본근무)</t>
    <phoneticPr fontId="2" type="noConversion"/>
  </si>
  <si>
    <t>운영요원 사전세팅 (기본근무)</t>
    <phoneticPr fontId="2" type="noConversion"/>
  </si>
  <si>
    <t>운영요원 사전세팅 (연장근무)</t>
    <phoneticPr fontId="2" type="noConversion"/>
  </si>
  <si>
    <t>운영인건비 소계</t>
    <phoneticPr fontId="2" type="noConversion"/>
  </si>
  <si>
    <t>운영비</t>
    <phoneticPr fontId="2" type="noConversion"/>
  </si>
  <si>
    <t>세탁</t>
    <phoneticPr fontId="2" type="noConversion"/>
  </si>
  <si>
    <t>현장 베뉴 근무인력 세탁비</t>
    <phoneticPr fontId="2" type="noConversion"/>
  </si>
  <si>
    <t>식대</t>
    <phoneticPr fontId="2" type="noConversion"/>
  </si>
  <si>
    <t>현장 베뉴 근무 인원 식대 - 팬큐레이터</t>
    <phoneticPr fontId="2" type="noConversion"/>
  </si>
  <si>
    <t>현장 베뉴 근무 인원 식대 - 슈퍼바이저</t>
    <phoneticPr fontId="2" type="noConversion"/>
  </si>
  <si>
    <t>현장 베뉴 근무 인원 식대 - 운영요원</t>
    <phoneticPr fontId="2" type="noConversion"/>
  </si>
  <si>
    <t>현장 베뉴 근무 인원 식대 - 팬큐레이터 리허설</t>
    <phoneticPr fontId="2" type="noConversion"/>
  </si>
  <si>
    <t>현장 베뉴 근무 인원 식대 - 슈퍼바이저 세팅/철수</t>
    <phoneticPr fontId="2" type="noConversion"/>
  </si>
  <si>
    <t>현장 베뉴 근무 인원 식대 - 운영요원 세팅/철수</t>
    <phoneticPr fontId="2" type="noConversion"/>
  </si>
  <si>
    <t>운영비 소계</t>
    <phoneticPr fontId="2" type="noConversion"/>
  </si>
  <si>
    <t>2026 WIS 삼성전자관 인건비 소계</t>
    <phoneticPr fontId="0" type="Hiragana"/>
  </si>
  <si>
    <t>인력비용 기타</t>
    <phoneticPr fontId="2" type="noConversion"/>
  </si>
  <si>
    <t>유니폼</t>
    <phoneticPr fontId="2" type="noConversion"/>
  </si>
  <si>
    <t>팬큐레이터 유니폼</t>
    <phoneticPr fontId="2" type="noConversion"/>
  </si>
  <si>
    <t>인력비용 기타 소계</t>
    <phoneticPr fontId="0" type="Hiragana"/>
  </si>
  <si>
    <t>2026 WIS 삼성전자관 인건비 합계</t>
    <phoneticPr fontId="266" type="noConversion"/>
  </si>
  <si>
    <t>대행수수료</t>
    <phoneticPr fontId="266" type="noConversion"/>
  </si>
  <si>
    <t>총액</t>
    <phoneticPr fontId="266" type="noConversion"/>
  </si>
  <si>
    <t>□ 매장별 근무표</t>
    <phoneticPr fontId="2" type="noConversion"/>
  </si>
  <si>
    <t>화</t>
    <phoneticPr fontId="2" type="noConversion"/>
  </si>
  <si>
    <t>수</t>
    <phoneticPr fontId="2" type="noConversion"/>
  </si>
  <si>
    <t>목</t>
    <phoneticPr fontId="2" type="noConversion"/>
  </si>
  <si>
    <t>금</t>
    <phoneticPr fontId="2" type="noConversion"/>
  </si>
  <si>
    <t>計</t>
    <phoneticPr fontId="2" type="noConversion"/>
  </si>
  <si>
    <t>A</t>
    <phoneticPr fontId="2" type="noConversion"/>
  </si>
  <si>
    <t>B</t>
    <phoneticPr fontId="2" type="noConversion"/>
  </si>
  <si>
    <t>C</t>
    <phoneticPr fontId="2" type="noConversion"/>
  </si>
  <si>
    <t>D</t>
    <phoneticPr fontId="2" type="noConversion"/>
  </si>
  <si>
    <t>E</t>
    <phoneticPr fontId="2" type="noConversion"/>
  </si>
  <si>
    <t>F</t>
    <phoneticPr fontId="2" type="noConversion"/>
  </si>
  <si>
    <t>G</t>
    <phoneticPr fontId="2" type="noConversion"/>
  </si>
  <si>
    <t>H</t>
    <phoneticPr fontId="2" type="noConversion"/>
  </si>
  <si>
    <t>I</t>
    <phoneticPr fontId="2" type="noConversion"/>
  </si>
  <si>
    <t>J</t>
    <phoneticPr fontId="2" type="noConversion"/>
  </si>
  <si>
    <t>K</t>
    <phoneticPr fontId="2" type="noConversion"/>
  </si>
  <si>
    <t>L</t>
    <phoneticPr fontId="2" type="noConversion"/>
  </si>
  <si>
    <t>M</t>
    <phoneticPr fontId="2" type="noConversion"/>
  </si>
  <si>
    <t>N</t>
    <phoneticPr fontId="2" type="noConversion"/>
  </si>
  <si>
    <t>O</t>
    <phoneticPr fontId="2" type="noConversion"/>
  </si>
  <si>
    <t>P</t>
    <phoneticPr fontId="2" type="noConversion"/>
  </si>
  <si>
    <t>Q</t>
    <phoneticPr fontId="2" type="noConversion"/>
  </si>
  <si>
    <t>R</t>
    <phoneticPr fontId="2" type="noConversion"/>
  </si>
  <si>
    <t>S</t>
    <phoneticPr fontId="2" type="noConversion"/>
  </si>
  <si>
    <t>T</t>
    <phoneticPr fontId="2" type="noConversion"/>
  </si>
  <si>
    <t>U</t>
    <phoneticPr fontId="2" type="noConversion"/>
  </si>
  <si>
    <t>V</t>
    <phoneticPr fontId="2" type="noConversion"/>
  </si>
  <si>
    <t>2026 갤럭시 스튜디오 제일기획 인건비 단가표</t>
    <phoneticPr fontId="2" type="noConversion"/>
  </si>
  <si>
    <t>'26년 시급</t>
    <phoneticPr fontId="2" type="noConversion"/>
  </si>
  <si>
    <t>제일기획 대행료 적용 단가</t>
    <phoneticPr fontId="2" type="noConversion"/>
  </si>
  <si>
    <t xml:space="preserve">인건비
</t>
    <phoneticPr fontId="2" type="noConversion"/>
  </si>
  <si>
    <t>우수 팬큐레이터</t>
    <phoneticPr fontId="2" type="noConversion"/>
  </si>
  <si>
    <t>시간당 단가_서울,경기</t>
    <phoneticPr fontId="2" type="noConversion"/>
  </si>
  <si>
    <r>
      <t xml:space="preserve"> ○ 서울/경기 : 서울 전지역, 인천, 경기도
</t>
    </r>
    <r>
      <rPr>
        <sz val="14"/>
        <color rgb="FF0070C0"/>
        <rFont val="맑은 고딕"/>
        <family val="3"/>
        <charset val="129"/>
      </rPr>
      <t xml:space="preserve">                  서울(종로 기준)에서 50km이상인 경우 지방페이 검토 </t>
    </r>
    <phoneticPr fontId="2" type="noConversion"/>
  </si>
  <si>
    <t>전년비 동일</t>
    <phoneticPr fontId="2" type="noConversion"/>
  </si>
  <si>
    <t>시간당 단가_지방 (15% 추가)</t>
    <phoneticPr fontId="2" type="noConversion"/>
  </si>
  <si>
    <t xml:space="preserve"> ○ 지방 : 서울/인천/경기를 제외한 전 지역  </t>
    <phoneticPr fontId="2" type="noConversion"/>
  </si>
  <si>
    <t>경력 팬큐레이터
(최근 2시즌 이상 참여)</t>
    <phoneticPr fontId="2" type="noConversion"/>
  </si>
  <si>
    <r>
      <t xml:space="preserve"> ○ 서울/경기 : 서울 전지역, 인천, 경기도
</t>
    </r>
    <r>
      <rPr>
        <sz val="14"/>
        <color rgb="FF0070C0"/>
        <rFont val="맑은 고딕"/>
        <family val="3"/>
        <charset val="129"/>
      </rPr>
      <t xml:space="preserve">                 서울(종로 기준)에서 50km이상인 경우 지방페이 검토  </t>
    </r>
    <phoneticPr fontId="2" type="noConversion"/>
  </si>
  <si>
    <t xml:space="preserve"> ○ 지방 : 서울/인천/경기를 제외한 전 지역</t>
    <phoneticPr fontId="2" type="noConversion"/>
  </si>
  <si>
    <t>신규 팬큐레이터</t>
    <phoneticPr fontId="2" type="noConversion"/>
  </si>
  <si>
    <r>
      <t xml:space="preserve"> ○ 서울/경기 : 서울 전지역, 인천, 경기도
</t>
    </r>
    <r>
      <rPr>
        <sz val="14"/>
        <color rgb="FF0070C0"/>
        <rFont val="맑은 고딕"/>
        <family val="3"/>
        <charset val="129"/>
      </rPr>
      <t xml:space="preserve">                  서울(종로 기준)에서 50km이상인 경우 지방페이 검토</t>
    </r>
    <r>
      <rPr>
        <b/>
        <sz val="14"/>
        <color rgb="FF0070C0"/>
        <rFont val="맑은 고딕"/>
        <family val="3"/>
        <charset val="129"/>
      </rPr>
      <t xml:space="preserve">  </t>
    </r>
    <phoneticPr fontId="2" type="noConversion"/>
  </si>
  <si>
    <t>외국인 팬큐레이터
: 외국어 응대를 위한 근무인력
  (영어 및 스페인어, 불어 등 제2외국어)</t>
    <phoneticPr fontId="2" type="noConversion"/>
  </si>
  <si>
    <t>(단기 이벤트)팬큐레이터</t>
    <phoneticPr fontId="2" type="noConversion"/>
  </si>
  <si>
    <t>시간 단가_서울,경기</t>
    <phoneticPr fontId="2" type="noConversion"/>
  </si>
  <si>
    <t xml:space="preserve"> ○ 서울/경기 : 서울 전지역, 인천, 경기도
                  서울(종로 기준)에서 50km이상인 경우 지방페이 검토 </t>
    <phoneticPr fontId="2" type="noConversion"/>
  </si>
  <si>
    <t>□ 단기이벤트 정의:
행사기간 기준, 4일 이하의 행사
기준이 모호한 특수한 행사의 경우 별도 협의 가능</t>
    <phoneticPr fontId="2" type="noConversion"/>
  </si>
  <si>
    <t>시간 단가_지방 (15% 추가)</t>
    <phoneticPr fontId="2" type="noConversion"/>
  </si>
  <si>
    <t>(단기 이벤트)영문 도슨트</t>
    <phoneticPr fontId="2" type="noConversion"/>
  </si>
  <si>
    <t>(단기 이벤트)국문 도슨트</t>
    <phoneticPr fontId="2" type="noConversion"/>
  </si>
  <si>
    <r>
      <t xml:space="preserve"> ○ 서울/경기 : 서울 전지역, 인천, 경기도
</t>
    </r>
    <r>
      <rPr>
        <sz val="14"/>
        <color rgb="FF0070C0"/>
        <rFont val="맑은 고딕"/>
        <family val="3"/>
        <charset val="129"/>
      </rPr>
      <t xml:space="preserve">                  서울(종로 기준)에서 50km이상인 경우 지방페이 검토</t>
    </r>
    <phoneticPr fontId="2" type="noConversion"/>
  </si>
  <si>
    <t>세팅 수당</t>
    <phoneticPr fontId="2" type="noConversion"/>
  </si>
  <si>
    <t xml:space="preserve"> ○ 세팅수당 : 행사 세팅 최종일 1회 지급 (서울지방 동일)</t>
    <phoneticPr fontId="2" type="noConversion"/>
  </si>
  <si>
    <t>(단기 이벤트)슈퍼바이저</t>
    <phoneticPr fontId="2" type="noConversion"/>
  </si>
  <si>
    <t>단가_서울, 지방 동일 (평일 기본 단가)</t>
    <phoneticPr fontId="2" type="noConversion"/>
  </si>
  <si>
    <t xml:space="preserve"> ○ (평일) 1일 8시간 이하 근무 시간당 단가</t>
    <phoneticPr fontId="2" type="noConversion"/>
  </si>
  <si>
    <t>□ 2026 최저시급: 10,320원
(25년 10,030원, 상승률 적용)</t>
    <phoneticPr fontId="2" type="noConversion"/>
  </si>
  <si>
    <t>단가_서울, 지방 동일 (평일 추가 근무)</t>
    <phoneticPr fontId="2" type="noConversion"/>
  </si>
  <si>
    <t xml:space="preserve"> ○ (평일) 1일 8시간 초과 근무 시간당 단가</t>
    <phoneticPr fontId="2" type="noConversion"/>
  </si>
  <si>
    <t>단가_서울, 지방 동일 (주말 기본 단가)</t>
    <phoneticPr fontId="2" type="noConversion"/>
  </si>
  <si>
    <t xml:space="preserve"> ○ (주말) 1일 8시간 이하 근무 시간당 단가</t>
    <phoneticPr fontId="2" type="noConversion"/>
  </si>
  <si>
    <t>단가_서울, 지방 동일 (주말 추가 근무)</t>
    <phoneticPr fontId="2" type="noConversion"/>
  </si>
  <si>
    <t xml:space="preserve"> ○ (주말) 1일 8시간 초과 근무 시간당 단가</t>
    <phoneticPr fontId="2" type="noConversion"/>
  </si>
  <si>
    <t>단가_서울, 지방 동일 (심야근무)</t>
    <phoneticPr fontId="2" type="noConversion"/>
  </si>
  <si>
    <t xml:space="preserve"> ○ (평일) 22시 ~ 06시 근무 시 </t>
    <phoneticPr fontId="2" type="noConversion"/>
  </si>
  <si>
    <t xml:space="preserve"> ○ (주말) 22시 ~ 06시 근무 시 </t>
    <phoneticPr fontId="2" type="noConversion"/>
  </si>
  <si>
    <t>주휴 수당(주중 8시간기준)</t>
    <phoneticPr fontId="2" type="noConversion"/>
  </si>
  <si>
    <t xml:space="preserve"> ○ 주 40시간 이상 근무자 대상 주 1회 지급</t>
    <phoneticPr fontId="2" type="noConversion"/>
  </si>
  <si>
    <t>전 인력(경호 요원 제외)</t>
    <phoneticPr fontId="2" type="noConversion"/>
  </si>
  <si>
    <t>야외 근무수당</t>
    <phoneticPr fontId="2" type="noConversion"/>
  </si>
  <si>
    <t xml:space="preserve"> ○ 1일 1회 지급</t>
    <phoneticPr fontId="2" type="noConversion"/>
  </si>
  <si>
    <t>주간 경호 요원</t>
    <phoneticPr fontId="2" type="noConversion"/>
  </si>
  <si>
    <t>단가 (12시간 기준)_서울, 지방 동일</t>
    <phoneticPr fontId="2" type="noConversion"/>
  </si>
  <si>
    <t xml:space="preserve"> ○ 서울, 지방 동일 단가 적용</t>
    <phoneticPr fontId="2" type="noConversion"/>
  </si>
  <si>
    <t>추가 근무 보상</t>
  </si>
  <si>
    <t xml:space="preserve"> ○ 주간근무자1시간 연장 당 단가의 10% 지급</t>
    <phoneticPr fontId="2" type="noConversion"/>
  </si>
  <si>
    <t>야간 경호 요원</t>
    <phoneticPr fontId="2" type="noConversion"/>
  </si>
  <si>
    <t xml:space="preserve"> ○ 야간근무자 1시간 연장 당 단가의 10% 지급</t>
    <phoneticPr fontId="2" type="noConversion"/>
  </si>
  <si>
    <t>팬큐레이터 모델촬영</t>
    <phoneticPr fontId="2" type="noConversion"/>
  </si>
  <si>
    <t>PR컷 촬영</t>
    <phoneticPr fontId="2" type="noConversion"/>
  </si>
  <si>
    <t>단가(1회당 기준)</t>
    <phoneticPr fontId="2" type="noConversion"/>
  </si>
  <si>
    <t xml:space="preserve"> ○ 1회차 초상권 활용비용</t>
    <phoneticPr fontId="2" type="noConversion"/>
  </si>
  <si>
    <t>부대비용</t>
    <phoneticPr fontId="2" type="noConversion"/>
  </si>
  <si>
    <t>1회 단가 (2일 1회)</t>
    <phoneticPr fontId="2" type="noConversion"/>
  </si>
  <si>
    <t xml:space="preserve"> ○ 상의/하의/티셔츠 경우</t>
    <phoneticPr fontId="2" type="noConversion"/>
  </si>
  <si>
    <t xml:space="preserve"> ○ 상의/티셔츠 경우</t>
    <phoneticPr fontId="2" type="noConversion"/>
  </si>
  <si>
    <t>진행비성
경비</t>
    <phoneticPr fontId="2" type="noConversion"/>
  </si>
  <si>
    <t>식대비</t>
    <phoneticPr fontId="2" type="noConversion"/>
  </si>
  <si>
    <t>1식단가</t>
    <phoneticPr fontId="2" type="noConversion"/>
  </si>
  <si>
    <t xml:space="preserve"> ○ 서울/지방 동일 1일 2식</t>
    <phoneticPr fontId="2" type="noConversion"/>
  </si>
  <si>
    <t>숙박비</t>
    <phoneticPr fontId="2" type="noConversion"/>
  </si>
  <si>
    <t>1박 단가</t>
    <phoneticPr fontId="2" type="noConversion"/>
  </si>
  <si>
    <t xml:space="preserve"> ○ 2인 1실 제공/ 지방 베뉴 근무 시 제공 기준 
    단, 수도권 베뉴 중 서울(종로 기준)에서 50km이상인 경우                                  or 편도 이동 시간이 2시간 이상인 경우                                                                or 이용 가능한 대중교통이 없을 경우 숙박 제공 검토</t>
    <phoneticPr fontId="2" type="noConversion"/>
  </si>
  <si>
    <t>이동 교통비</t>
    <phoneticPr fontId="2" type="noConversion"/>
  </si>
  <si>
    <t xml:space="preserve"> ○ 지방베뉴 이동 시 제공 : KTX 비용, 택시비용</t>
    <phoneticPr fontId="2" type="noConversion"/>
  </si>
  <si>
    <t>실비 적용</t>
    <phoneticPr fontId="2" type="noConversion"/>
  </si>
  <si>
    <t>17.65% 적용</t>
    <phoneticPr fontId="2" type="noConversion"/>
  </si>
  <si>
    <t>발생시 사전 협의 必 
실비 청구시 영수증 반드시 첨부 필요</t>
    <phoneticPr fontId="2" type="noConversion"/>
  </si>
  <si>
    <t>심야 교통비</t>
    <phoneticPr fontId="2" type="noConversion"/>
  </si>
  <si>
    <t xml:space="preserve"> ○ 오후 11시 이후 근무 종료 시, 거주지까지 제공 : 택시 비용
* 추후 증빙 첨부 필요</t>
    <phoneticPr fontId="2" type="noConversion"/>
  </si>
  <si>
    <t>운영사 현장출장비</t>
    <phoneticPr fontId="2" type="noConversion"/>
  </si>
  <si>
    <t xml:space="preserve"> ○ 지방베뉴 운영에 따른 현장출장비
 : 교통비, 출장비, 숙박비 실비 청구
 * 숙박비와 지방이동 교통비는 팬큐레이터 등 현장근무인력과 동일기준</t>
    <phoneticPr fontId="2" type="noConversion"/>
  </si>
  <si>
    <t>근무자 보험 가입</t>
    <phoneticPr fontId="2" type="noConversion"/>
  </si>
  <si>
    <t>단가 (1회당 기준)</t>
    <phoneticPr fontId="2" type="noConversion"/>
  </si>
  <si>
    <t xml:space="preserve"> ○ 실제 발생한 보험비 청구                                                                * 추후 증빙 첨부 필요</t>
    <phoneticPr fontId="2" type="noConversion"/>
  </si>
  <si>
    <t>5% 적용</t>
    <phoneticPr fontId="2" type="noConversion"/>
  </si>
  <si>
    <t>○ 근무일자 및 시간
 - 팬큐레이터 22인
 -04/22 1일차 (10.5시간) / 07시-17시30분
 -04/23 2일차 (8시간) / 09시30분-17시30분
 -04/24 3일차 (8시간) / 09시30분-17시30분</t>
    <phoneticPr fontId="2" type="noConversion"/>
  </si>
  <si>
    <t>○ 사전 현장 교육 및 리허설
 -04/21 교육 및 리허설 (3시간) / 16시-19시</t>
    <phoneticPr fontId="2" type="noConversion"/>
  </si>
  <si>
    <t>○ 식비
 - 현장 세팅 식비
  : 04/21,24 슈퍼바이저 6인, 운영요원 11인 (1일2식)
 - 현장 리허설 식비
  : 04/21, 팬큐레이터 26인 (1일1식)
 - 근무 운영 식비
  : 04/22~23, 슈퍼바이저 6인, 운영요원 12인 (1일 1식)
  : 04/22~24, 팬큐레이터 26인 (1일1식)</t>
    <phoneticPr fontId="2" type="noConversion"/>
  </si>
  <si>
    <t>○ 팬큐레이터 상의 유니폼 로고 인쇄 (창고 재고 활용)
 - 32벌(여벌 포함)</t>
    <phoneticPr fontId="2" type="noConversion"/>
  </si>
  <si>
    <t>팬큐레이터 초상권비</t>
    <phoneticPr fontId="2" type="noConversion"/>
  </si>
  <si>
    <t>○ 팬큐레이터 초상권 비용
: 남/여 각 1인, 총 2인</t>
    <phoneticPr fontId="2" type="noConversion"/>
  </si>
  <si>
    <t>○ 세탁비
 - 팬큐레이터 26인, 운영요원 11인 / 운영 종료 후 세탁비</t>
    <phoneticPr fontId="2" type="noConversion"/>
  </si>
  <si>
    <t>○ 총 2회선 (유/무선 2개)
○ 04월 19일 / 11:00~14:00(3시간) / SKT 기사 2인, 메인 1인, 서브 1인
○ 04월 21일 / 24:00~08:00(8시간) / 메인 1인. 서브 1인, 
   -  EPS실 UTP연결 작업 및  회선 OPEN 테스팅 작업
      건물 내부 노후화 확인 및 설계
      내부 인터넷 선 확인 작업, 회선 포설 위치 계획 작업 
      내부 벽체 판넬 및 외부 선 진입로 파악, 전시사 협의 
   - 야간 행사장 부스  각 포인트 UTP 포설 및 매립 작업(내부 철야 작업)
     UTP 회선 설계 진행
     (UTP 작업 : 유선 인테넷을 공유기를 사용 할 수 있도록 무선 회선량 및 회선 분리 작업) 
   - 행사장 부스 포인트에 공유기 간선 및 설치 , UTP 연결 셋팅(내부/외부 철야 작업)
   - UTP 무선 인터넷 연결 작업 및 효율성 셋팅
     셋팅 후 컨트롤에 따라 회선 사용량 한도 조절 및 회선 분배 작업 
○ 04월 22일 / 15:00~21:00(6시간) /  메인 1인, 서브 1인
   - 인터넷 연결 테스팅 및 감리</t>
    <phoneticPr fontId="2" type="noConversion"/>
  </si>
  <si>
    <t>○ 버즈 커스텀 테이블 매트 및 스티커 배치 트레이 &amp; 핀셋 구매</t>
    <phoneticPr fontId="2" type="noConversion"/>
  </si>
  <si>
    <t>○ 고객 체험 안내 POP (5종)
 : 초상권 안내 2ea
 : 운영준비중 2ea
 : AI Live Show 시간표 1ea</t>
    <phoneticPr fontId="2" type="noConversion"/>
  </si>
  <si>
    <t>○ 팬큐레이터 상의 유니폼[블루 셔츠] 삼성로고 실크 인쇄 비용
 -버퍼 포함 32벌</t>
    <phoneticPr fontId="2" type="noConversion"/>
  </si>
  <si>
    <t>슈퍼바이저 사전 / 현장 세팅  인건비</t>
    <phoneticPr fontId="2" type="noConversion"/>
  </si>
  <si>
    <t>○ 세부현황
 - 총 43인 (팬큐26인, 슈바6인,운영요원11인), 4/21~4/22 총 4일, 1회</t>
    <phoneticPr fontId="2" type="noConversion"/>
  </si>
  <si>
    <t>○ 팬큐레이터 세탁비
  - 운영 종료 후 / 26인: 1회
○ 운영요원 세탁비
  - 운영 종료 후 / 11인: 1회</t>
    <phoneticPr fontId="2" type="noConversion"/>
  </si>
  <si>
    <t xml:space="preserve">버즈 커스텀 용품 </t>
    <phoneticPr fontId="2" type="noConversion"/>
  </si>
  <si>
    <t>○ 현장 세팅
  -4/21 (휴게 1시간 포함 12시간) / 10시-22시</t>
    <phoneticPr fontId="2" type="noConversion"/>
  </si>
  <si>
    <t>○ 현장 세팅
  -4/21 (12시간/휴게 1시간 포함) / 10시-22시</t>
    <phoneticPr fontId="2" type="noConversion"/>
  </si>
  <si>
    <t>合 計</t>
    <phoneticPr fontId="2" type="noConversion"/>
  </si>
  <si>
    <t xml:space="preserve">총 운영 일수 </t>
    <phoneticPr fontId="2" type="noConversion"/>
  </si>
  <si>
    <t>리허설 일수</t>
    <phoneticPr fontId="2" type="noConversion"/>
  </si>
  <si>
    <t>기본근무</t>
    <phoneticPr fontId="2" type="noConversion"/>
  </si>
  <si>
    <t>초과근무</t>
    <phoneticPr fontId="2" type="noConversion"/>
  </si>
  <si>
    <t>4/21 운영요원     인당 근무시간</t>
    <phoneticPr fontId="2" type="noConversion"/>
  </si>
  <si>
    <t>4/22 운영요원     인당 근무시간</t>
    <phoneticPr fontId="2" type="noConversion"/>
  </si>
  <si>
    <t>□ 2026 WIS 시급기준 인건비 산출</t>
    <phoneticPr fontId="2" type="noConversion"/>
  </si>
  <si>
    <t>구분1</t>
    <phoneticPr fontId="2" type="noConversion"/>
  </si>
  <si>
    <t>구분2</t>
    <phoneticPr fontId="2" type="noConversion"/>
  </si>
  <si>
    <t>시급</t>
    <phoneticPr fontId="2" type="noConversion"/>
  </si>
  <si>
    <t>청구 기준 금액
(수수료 제외)</t>
    <phoneticPr fontId="2" type="noConversion"/>
  </si>
  <si>
    <t>총 근무시간</t>
    <phoneticPr fontId="2" type="noConversion"/>
  </si>
  <si>
    <t>4/21(화)</t>
    <phoneticPr fontId="2" type="noConversion"/>
  </si>
  <si>
    <t>4/22(수)</t>
    <phoneticPr fontId="2" type="noConversion"/>
  </si>
  <si>
    <t>4/23(목)</t>
    <phoneticPr fontId="2" type="noConversion"/>
  </si>
  <si>
    <t>4/24(금)</t>
    <phoneticPr fontId="2" type="noConversion"/>
  </si>
  <si>
    <t>총 근무</t>
    <phoneticPr fontId="2" type="noConversion"/>
  </si>
  <si>
    <t>근무시간</t>
    <phoneticPr fontId="2" type="noConversion"/>
  </si>
  <si>
    <t>시간</t>
    <phoneticPr fontId="2" type="noConversion"/>
  </si>
  <si>
    <t>(단기 이벤트)팬큐레이터</t>
  </si>
  <si>
    <t>시간당 단가_서울,경기</t>
  </si>
  <si>
    <t>(단기 이벤트)영문 도슨트</t>
  </si>
  <si>
    <t>(단기 이벤트)국문 도슨트</t>
  </si>
  <si>
    <t>(단기 이벤트)슈퍼바이저</t>
  </si>
  <si>
    <t>운영요원</t>
  </si>
  <si>
    <t>단가_서울, 지방 동일 (평일 기본 단가)</t>
  </si>
  <si>
    <t>단가_서울, 지방 동일 (평일 추가 근무)</t>
  </si>
  <si>
    <t>(단위: 원)</t>
    <phoneticPr fontId="2" type="noConversion"/>
  </si>
  <si>
    <t>브랜드</t>
    <phoneticPr fontId="2" type="noConversion"/>
  </si>
  <si>
    <t>청구액</t>
    <phoneticPr fontId="2" type="noConversion"/>
  </si>
  <si>
    <t>2026 WIS</t>
    <phoneticPr fontId="182" type="noConversion"/>
  </si>
  <si>
    <t>WIS 키트</t>
    <phoneticPr fontId="2" type="noConversion"/>
  </si>
  <si>
    <t>* 시트 WIS 키트 견적서 및 세부 증빙 참고</t>
    <phoneticPr fontId="2" type="noConversion"/>
  </si>
  <si>
    <t>WIS 컨텐츠/솔루션</t>
    <phoneticPr fontId="2" type="noConversion"/>
  </si>
  <si>
    <t>* 시트 WIS 컨텐츠 및 솔루션 견적서 및 세부 증빙 참고</t>
    <phoneticPr fontId="2" type="noConversion"/>
  </si>
  <si>
    <t>WIS 설치 및 철거</t>
    <phoneticPr fontId="2" type="noConversion"/>
  </si>
  <si>
    <t>* 시트 WIS 설치 및 철거 견적서 및 세부 증빙 참고</t>
    <phoneticPr fontId="2" type="noConversion"/>
  </si>
  <si>
    <t>키트 총계</t>
    <phoneticPr fontId="182" type="noConversion"/>
  </si>
  <si>
    <t>총 합계</t>
    <phoneticPr fontId="182" type="noConversion"/>
  </si>
  <si>
    <t>[ 행사 표준 견적서 ]</t>
    <phoneticPr fontId="2" type="noConversion"/>
  </si>
  <si>
    <t>공급하는자</t>
  </si>
  <si>
    <t xml:space="preserve">삼성전자㈜ </t>
    <phoneticPr fontId="2" type="noConversion"/>
  </si>
  <si>
    <t>아래와 같이 견적 합니다.</t>
    <phoneticPr fontId="2" type="noConversion"/>
  </si>
  <si>
    <t>회사명</t>
    <phoneticPr fontId="2" type="noConversion"/>
  </si>
  <si>
    <t>㈜ 제일기획</t>
    <phoneticPr fontId="2" type="noConversion"/>
  </si>
  <si>
    <t>(주) 제일기획</t>
    <phoneticPr fontId="2" type="noConversion"/>
  </si>
  <si>
    <t xml:space="preserve">202-81-45960  </t>
    <phoneticPr fontId="2" type="noConversion"/>
  </si>
  <si>
    <t>(VAT별도)</t>
  </si>
  <si>
    <t xml:space="preserve">서울시 용산구 한남동 736-1				</t>
    <phoneticPr fontId="2" type="noConversion"/>
  </si>
  <si>
    <t>참여 인력</t>
    <phoneticPr fontId="2" type="noConversion"/>
  </si>
  <si>
    <t>최종금액</t>
    <phoneticPr fontId="2" type="noConversion"/>
  </si>
  <si>
    <t>증빙 사진</t>
    <phoneticPr fontId="2" type="noConversion"/>
  </si>
  <si>
    <t>디자이너</t>
    <phoneticPr fontId="2" type="noConversion"/>
  </si>
  <si>
    <t>SW 기술자</t>
    <phoneticPr fontId="2" type="noConversion"/>
  </si>
  <si>
    <t>엔지니어링 기술자</t>
    <phoneticPr fontId="2" type="noConversion"/>
  </si>
  <si>
    <t>특급</t>
    <phoneticPr fontId="2" type="noConversion"/>
  </si>
  <si>
    <t>고급</t>
    <phoneticPr fontId="2" type="noConversion"/>
  </si>
  <si>
    <t>중급</t>
    <phoneticPr fontId="2" type="noConversion"/>
  </si>
  <si>
    <t>초급</t>
    <phoneticPr fontId="2" type="noConversion"/>
  </si>
  <si>
    <t>응용
SW개발자</t>
    <phoneticPr fontId="2" type="noConversion"/>
  </si>
  <si>
    <t>UI/UX
기획/개발자</t>
    <phoneticPr fontId="2" type="noConversion"/>
  </si>
  <si>
    <t>UI/UX
디자이너</t>
    <phoneticPr fontId="2" type="noConversion"/>
  </si>
  <si>
    <t>제작</t>
    <phoneticPr fontId="2" type="noConversion"/>
  </si>
  <si>
    <t>오디세이 
POP 플레이트</t>
    <phoneticPr fontId="2" type="noConversion"/>
  </si>
  <si>
    <t>○ POP 플레이트
- 오디세이G9 POP 플레이트 부착
- 아크릴 화이트 무광처리 인쇄
- 평판 부착형</t>
    <phoneticPr fontId="2" type="noConversion"/>
  </si>
  <si>
    <t>버즈 키트</t>
    <phoneticPr fontId="2" type="noConversion"/>
  </si>
  <si>
    <t xml:space="preserve">○ 유선 시건 크래들 교체 하우징 가공 및 마감 공정
  - 회수 키트 재활용을 위한 시건줄 장착 및 키트 보수 작업 </t>
    <phoneticPr fontId="2" type="noConversion"/>
  </si>
  <si>
    <t>핸즈온 키트
[ 세로형 ]
Galaxy S26 Ultra</t>
    <phoneticPr fontId="2" type="noConversion"/>
  </si>
  <si>
    <t>○ 베이스 - 재활용
- 기존 핸즈온(Hands-on) 몸체의 손상 없는 네임플레이트 정밀 탈거 및 부착면 본딩,양면 제거, 표면 평활화(Sanding) 등 최적의 도장을 위한 기초 표면 처리
- 반투명 화이트 컬러의 특수 조색 진행 및 전체 하우징 도장/코팅 마감 처리를 통한 신규 제품 수준의 퀄리티 제작
○ 네임플레이트 - 신규제작 ( Galaxy S26 Ultra )
- 투명 아크릴 CNC 머시닝 : 투명 아크릴 소재를 활용하여 오차 범위를 최소화한 지정 규격 정밀 CNC 절삭 및 외곽 가공
- 반투명 S26 히어로 컬러의 특수 조색 진행 및 네임플레이트 도장/코팅 마감 처리, 신규 로고 화이트 1도 실크인쇄 마감
○ 고속 마그네틱 충전 케이블 및 충전 어댑터 - 구매
- 기존의 파손 및 단자 분실, 고장 케이블 제거 후 신규 충전 케이블 장착</t>
    <phoneticPr fontId="2" type="noConversion"/>
  </si>
  <si>
    <t>리모컨 대형 목업</t>
    <phoneticPr fontId="2" type="noConversion"/>
  </si>
  <si>
    <t>○ 리모컨 대형 목업 리터치
- 사이즈: 1600*800*150
- 재료 : abs
- 1차 자제 가공 : 레이저 ,cnc가공, mct가공
- 2차: 가공품 사상및 조립
'- 3차 : 제품 도장 (하도 우레탄 도장) 
- 상도 클리어 
- 1도 실크인쇄 
'○ 버튼 패드 도장 
 - 전체 화이트 도장 (하도 우레탄 도장) 
- 문구 1도 실크인쇄</t>
    <phoneticPr fontId="2" type="noConversion"/>
  </si>
  <si>
    <t>○ 제품 테두리 라인 라이팅 제작
- 사이즈 50*50*4000
- 재료 : 알루미늄 프레임, led스트립,smps등, 무빙 프로그램및 컨트롤러</t>
    <phoneticPr fontId="2" type="noConversion"/>
  </si>
  <si>
    <t>ACC 월</t>
    <phoneticPr fontId="2" type="noConversion"/>
  </si>
  <si>
    <t>○ 260 판 X 12ea , 스트랩 고정 핀
- ABS 판 제단
- 후처리 작업(모래센딩)
- 지정컬러 도장
- 아크릴 고정부속 제작+ 타공, 나사 작업</t>
    <phoneticPr fontId="2" type="noConversion"/>
  </si>
  <si>
    <t>○ '260 판 X 12ea , 버즈 고정 핀
- ABS 판 제단
- 후처리 작업(모래센딩)
- 지정컬러 도장
- 아크릴 고정부속 제작+ 타공, 나사 작업</t>
    <phoneticPr fontId="2" type="noConversion"/>
  </si>
  <si>
    <t>○ 밑판3ea(인조가죽 싸바리)
- 워치 스탠드 2ea</t>
    <phoneticPr fontId="2" type="noConversion"/>
  </si>
  <si>
    <t>탭 포디움</t>
    <phoneticPr fontId="2" type="noConversion"/>
  </si>
  <si>
    <t>○ 탭 포디움 스크레치, 연결부위 보수 작업 
- 재도장 작업을 위한 표면 마감 처리
- 우레탄 스프레이 (자동차 도료) 
- 우레탄 페인트를 신너 등과 혼합하여 목표(메탈릭 실버) 색상에 도달
- 제품 표면에 균일하게 분사</t>
    <phoneticPr fontId="2" type="noConversion"/>
  </si>
  <si>
    <t>총계</t>
    <phoneticPr fontId="2" type="noConversion"/>
  </si>
  <si>
    <t>대행수수료 포함 총계</t>
    <phoneticPr fontId="2" type="noConversion"/>
  </si>
  <si>
    <t>디자이너 (서비스∙경험) 등급별 노임단가 (2026)</t>
    <phoneticPr fontId="2" type="noConversion"/>
  </si>
  <si>
    <t>SW기술자 등급별 노임단가 (2026)</t>
    <phoneticPr fontId="2" type="noConversion"/>
  </si>
  <si>
    <t>엔지니어링 기술자 (기계∙설비) 등급별 노임단가 (2026)</t>
    <phoneticPr fontId="2" type="noConversion"/>
  </si>
  <si>
    <t>직접인건비</t>
    <phoneticPr fontId="2" type="noConversion"/>
  </si>
  <si>
    <t>직접경비</t>
    <phoneticPr fontId="2" type="noConversion"/>
  </si>
  <si>
    <t>재경비</t>
    <phoneticPr fontId="2" type="noConversion"/>
  </si>
  <si>
    <t>기술료</t>
    <phoneticPr fontId="2" type="noConversion"/>
  </si>
  <si>
    <t>최종 수렴 비용</t>
    <phoneticPr fontId="2" type="noConversion"/>
  </si>
  <si>
    <t>특급 기술자</t>
    <phoneticPr fontId="2" type="noConversion"/>
  </si>
  <si>
    <t>응용SW개발자</t>
    <phoneticPr fontId="2" type="noConversion"/>
  </si>
  <si>
    <t>IT PM</t>
    <phoneticPr fontId="2" type="noConversion"/>
  </si>
  <si>
    <t>고급 기술자</t>
    <phoneticPr fontId="2" type="noConversion"/>
  </si>
  <si>
    <t>UI/UX 기획/개발자</t>
    <phoneticPr fontId="2" type="noConversion"/>
  </si>
  <si>
    <t>중급 기술자</t>
    <phoneticPr fontId="2" type="noConversion"/>
  </si>
  <si>
    <t>UI/UX 디자이너</t>
    <phoneticPr fontId="2" type="noConversion"/>
  </si>
  <si>
    <t>초급 기술자</t>
    <phoneticPr fontId="2" type="noConversion"/>
  </si>
  <si>
    <t>스페이셜
사이니지</t>
    <phoneticPr fontId="2" type="noConversion"/>
  </si>
  <si>
    <t>○ 전체 일정 관리 및 커뮤니케이션 총괄
- 전체 제작 마스터 스케줄 수립 및 단계별 마일스톤 관리 (기획 → 디자인 → 편집 → QA → 납품)
- 파트 간 작업 의존성 조율 및 병목 구간 사전 식별·대응
- 납품 포맷·해상도·재생 사양 등 기술 스펙 확인 및 각 파트 공유
- 현장 설치 일정 조율 및 하드웨어 팀과의 납품 체크리스트 관리</t>
    <phoneticPr fontId="2" type="noConversion"/>
  </si>
  <si>
    <t>○ AI 팬큐 연출 및 영상 콘셉트/스크립트 기획(UI/UX 기획/개발)
- 스페이셜 키오스크 4종 각각의 영상 콘셉트 수립 
- AI 생성 휴먼 캐릭터 4종의 페르소나 설정 (성별, 연령대, 톤앤매너, 역할 등)
- 영상별 스크립트 작성 및 내레이션·자막 방향 기획, 컨펌 대응
- AI 오브제 및 배경 요소 구성안 작성 및 연출 콘티 제작
- 키오스크 공간 특성(전면 배치, 관람 동선)을 고려한 영상 연출 구조 및 시선 유도 방향 기획</t>
    <phoneticPr fontId="2" type="noConversion"/>
  </si>
  <si>
    <t>○ 스페이셜 사이니지 하드웨어 
- [ASUS] NUC14 Performance NUC14SRKU7 + Win11pro
- 기타 케이블 및 키보드 관리용 모니터, 라우터 등 일체</t>
    <phoneticPr fontId="2" type="noConversion"/>
  </si>
  <si>
    <t>수평 고정
슈퍼스테디</t>
    <phoneticPr fontId="2" type="noConversion"/>
  </si>
  <si>
    <t xml:space="preserve">○ 컨텐츠 수정(자젼거 ver) 
- 변경된 콘텐츠 영상 기반 무빙스타일 아이들 및 체험 화면 이미지 변경 작업
- 체험 탭 이미지 변경 작업 및 모션 추가 작업
- 영상 콘텐츠 테스트 작업 및 체험플로우 업데이트 작업 </t>
    <phoneticPr fontId="2" type="noConversion"/>
  </si>
  <si>
    <t>○ 시스템 업데이트
- 소프트웨어 시스템 업데이트 작업</t>
    <phoneticPr fontId="2" type="noConversion"/>
  </si>
  <si>
    <t>존 사이니지/
탭 컨텐츠/
기타</t>
    <phoneticPr fontId="2" type="noConversion"/>
  </si>
  <si>
    <t>○ 존 사이니지 그래픽 디자인 작업
- WIS 향 기능별 백그라운드 그래픽 베리에이션 및 비주얼 작업 
- 55"TV 컨텐츠 6ea
- 43" 더무빙스타일 4ea</t>
    <phoneticPr fontId="2" type="noConversion"/>
  </si>
  <si>
    <t xml:space="preserve">○ 탭 포디움 그래픽 디자인 작업 
- 스페이셜 사이니지 설명 / Micro RGB(85’’) 설명 안내 문구
- Tab S9 Ultra 3ea </t>
    <phoneticPr fontId="2" type="noConversion"/>
  </si>
  <si>
    <t>○ SNS/서베이 부분 제외 / APK 재빌드
- WIS용 갤럭시 스토어 디자인 수정
- WIS용 2억화소 탭 컨텐츠 (플로우 간소화 변경)</t>
    <phoneticPr fontId="2" type="noConversion"/>
  </si>
  <si>
    <t>청음존 모바일
AOD 화면</t>
    <phoneticPr fontId="2" type="noConversion"/>
  </si>
  <si>
    <t>○ 청음존 핸즈온 키트 AOD 화면 디자인
- 세로형 핸즈온/ 버즈 핸즈온 배치 3D렌더링 시안 및 설치 도면화 작업
- 모바일 AOD 화면 그래픽 디자인 작업</t>
    <phoneticPr fontId="2" type="noConversion"/>
  </si>
  <si>
    <t>쇼룸
(인터렉션 월 / 
라이브쇼 미러링)</t>
    <phoneticPr fontId="2" type="noConversion"/>
  </si>
  <si>
    <t>○ 쇼룸 러닝 인터렉션 월 LED월 규격 변경에 따른 배경 에셋 리사이징 및 재제작
- 화면 비율에 맞춘 레이아웃 재배치 및 해상도 업스케일링
○ 캐릭터 렌더링 및 비주얼 정합성 최적화
- 바뀐 해상도에서 캐릭터 6종의 외형이 뭉개지거나 왜곡되지 않도록 텍스처 맵핑 최적화 및 렌더링 품질 재조정</t>
    <phoneticPr fontId="2" type="noConversion"/>
  </si>
  <si>
    <t>○ 시스템 업데이트
- WIS 미디어월 해상도 및 물리적 화면 비율(Aspect Ratio)에 따른 콘텐츠 표시 영역 재설계
- 변경된 디스플레이 사양에 맞춘 모바일-서버-미디어월 간의 데이터 전송 및 출력 규격 재정의</t>
    <phoneticPr fontId="2" type="noConversion"/>
  </si>
  <si>
    <t>○ 쇼룸 인터렉션 하드웨어
- World IT show 인터렉션 PC
- 모바일 확인용 모니터 22인치
- PC ↔ 화면 ↔ 모바일용  Wifi 공유기 
'○ 쇼룸 미러링 솔루션 하드웨어
- Mini PC 1ea,, HDMI 1ea, HDMI Switch 1ea, 멀티탭 1ea, USB-A to C 1ea, LTE Router 1ea / 일부 재활용</t>
    <phoneticPr fontId="2" type="noConversion"/>
  </si>
  <si>
    <t>설치 및 철거</t>
    <phoneticPr fontId="294" type="noConversion"/>
  </si>
  <si>
    <t>설치</t>
    <phoneticPr fontId="294" type="noConversion"/>
  </si>
  <si>
    <t>○ 컨텐츠, 솔루선, 키트 설치
- 투입 기간 : 4/21
- 총 1매장(식비,유류비,물류비 포함)
- 제작 키트 설치
- 설치 키트 : 스페이셜 사이니지 4ea, 탭 포디움 3ea, 프라이버시 디스플레이 쇼케이스 2ea, 2억 화소 2ea, 슈퍼스테디 2ea, 갤럭시 스토어 2ea, VAC존 버튼 킷 1ea, 리모컨 거치대, 리모컨 대형 목업, ACC 월, 포토어시스트 6ea, 버즈 키트 6ea, Miracle 핸즈온 17ea</t>
    <phoneticPr fontId="294" type="noConversion"/>
  </si>
  <si>
    <t>오픈대기</t>
    <phoneticPr fontId="294" type="noConversion"/>
  </si>
  <si>
    <t>○ 오픈대기
- 투입기간: 4/22
- 오픈 이슈 대응 대기 인원 (VAC 버튼 솔루션 및 키트 전체)</t>
    <phoneticPr fontId="294" type="noConversion"/>
  </si>
  <si>
    <t>무선시건</t>
    <phoneticPr fontId="294" type="noConversion"/>
  </si>
  <si>
    <t>○ 무선시건 설치
- 투입 기간 : 4/21</t>
    <phoneticPr fontId="294" type="noConversion"/>
  </si>
  <si>
    <t>철거</t>
    <phoneticPr fontId="294" type="noConversion"/>
  </si>
  <si>
    <t>○ 컨텐츠, 솔루선, 키트 철거
- 투입기간 : 4/24
- 철거 키트 : 스페이셜 사이니지 4ea, 탭 포디움 3ea, 프라이버시 디스플레이 쇼케이스 2ea, 2억 화소 2ea, 슈퍼스테디 2ea, 갤럭시 스토어 2ea, VAC존 버튼 킷 1ea, 리모컨 거치대, 리모컨 대형 목업, ACC 월, 포토어시스트 6ea, 버즈 키트 6ea, Miracle 핸즈온 17ea</t>
    <phoneticPr fontId="294" type="noConversion"/>
  </si>
  <si>
    <t>증빙 상세 내역(공통_2026 World IT Show)</t>
    <phoneticPr fontId="2" type="noConversion"/>
  </si>
  <si>
    <t>투입률</t>
    <phoneticPr fontId="2" type="noConversion"/>
  </si>
  <si>
    <t>사진</t>
    <phoneticPr fontId="2" type="noConversion"/>
  </si>
  <si>
    <t xml:space="preserve">공시된 엔지니어링 업체 노임 단가 기준표 </t>
    <phoneticPr fontId="2" type="noConversion"/>
  </si>
  <si>
    <t>공간디자인</t>
    <phoneticPr fontId="2" type="noConversion"/>
  </si>
  <si>
    <t>디자인 개발</t>
    <phoneticPr fontId="2" type="noConversion"/>
  </si>
  <si>
    <t>○기획 설계 
 -공간 기획 및 레이아웃
 -투시도 작업 및 수정 보완
 -사인 그래픽 2D 작업, 수정 보완
 -마감 스펙 제안</t>
    <phoneticPr fontId="2" type="noConversion"/>
  </si>
  <si>
    <t>참여인력</t>
    <phoneticPr fontId="2" type="noConversion"/>
  </si>
  <si>
    <t xml:space="preserve">○기간: 2026.03.11 ~ 2026.04.07 (20일)
* 26년 엔지니어링 건설 기술자 노임 단가 기준 
(직접인건비, 직접경비, 제경비, 기술료 포함)  
[공간디자인 및 실시설계]
직접경비: 직접인건비의 10%
제경비: 직접인건비의 20%
기술료: (직접인건비+제경비)의 40% </t>
    <phoneticPr fontId="2" type="noConversion"/>
  </si>
  <si>
    <t>디자인 개발 소계</t>
    <phoneticPr fontId="2" type="noConversion"/>
  </si>
  <si>
    <t>디자인 개발 합계</t>
    <phoneticPr fontId="2" type="noConversion"/>
  </si>
  <si>
    <t xml:space="preserve">실시 설계 </t>
    <phoneticPr fontId="2" type="noConversion"/>
  </si>
  <si>
    <t>○실시 설계
- 제작 및 도면설계 총괄
- 실시설계도 및 제작물 시공 감리</t>
    <phoneticPr fontId="2" type="noConversion"/>
  </si>
  <si>
    <t xml:space="preserve">○기간: 2026.04.08 ~ 2026.04.21 (10일)
* 26년 엔지니어링 건설 기술자 노임 단가 기준 
(직접인건비, 직접경비, 제경비, 기술료 포함)  
[공간디자인 및 실시설계]
직접경비: 직접인건비의 10%
제경비: 직접인건비의 20%
기술료: (직접인건비+제경비)의 40% </t>
    <phoneticPr fontId="2" type="noConversion"/>
  </si>
  <si>
    <t>실시 설계 소계</t>
    <phoneticPr fontId="2" type="noConversion"/>
  </si>
  <si>
    <t>실시 설계 합계</t>
    <phoneticPr fontId="2" type="noConversion"/>
  </si>
  <si>
    <t>2026 World IT Show 소계</t>
    <phoneticPr fontId="2" type="noConversion"/>
  </si>
  <si>
    <t>2026 World IT Show 총계</t>
    <phoneticPr fontId="2" type="noConversion"/>
  </si>
  <si>
    <t>기획 및 디자인 인건비 금액 기준표</t>
    <phoneticPr fontId="2" type="noConversion"/>
  </si>
  <si>
    <t>*26년 엔지니어링 기술자 및 SW 기술자 노임 단가 기준</t>
    <phoneticPr fontId="2" type="noConversion"/>
  </si>
  <si>
    <t xml:space="preserve"> 투입률 100%
기준 합계 </t>
  </si>
  <si>
    <t>인원</t>
  </si>
  <si>
    <t>수량</t>
  </si>
  <si>
    <t>투입률</t>
  </si>
  <si>
    <t>비용</t>
  </si>
  <si>
    <t>직접인건비</t>
  </si>
  <si>
    <t>직접경비</t>
  </si>
  <si>
    <t>제경비</t>
  </si>
  <si>
    <t>기술료</t>
  </si>
  <si>
    <t>최종 방향 금액</t>
  </si>
  <si>
    <t>** &lt;참고자료&gt; 「엔지니어링산업 진흥법」 제31조제2항에 따른 엔지니어링사업의 대가의 기준 "실비정액가산방식"</t>
    <phoneticPr fontId="2" type="noConversion"/>
  </si>
  <si>
    <t>2026 World IT Show</t>
    <phoneticPr fontId="2" type="noConversion"/>
  </si>
  <si>
    <t>2026.03.11 ~ 2026.04.07</t>
    <phoneticPr fontId="2" type="noConversion"/>
  </si>
  <si>
    <t>중급 기술자</t>
  </si>
  <si>
    <t>직접경비: 직접인건비의 10%</t>
  </si>
  <si>
    <t>소계</t>
  </si>
  <si>
    <t>제경비: 직접인건비의 20%</t>
  </si>
  <si>
    <t>디자인 개발비 합계</t>
    <phoneticPr fontId="2" type="noConversion"/>
  </si>
  <si>
    <t xml:space="preserve">기술료: (직접인건비+제경비)의 40% </t>
  </si>
  <si>
    <t>실시 설계</t>
    <phoneticPr fontId="2" type="noConversion"/>
  </si>
  <si>
    <t>2026.04.08 ~ 2026.04.21</t>
    <phoneticPr fontId="2" type="noConversion"/>
  </si>
  <si>
    <t>투입률 (근로 100% = 1일 8시간)</t>
    <phoneticPr fontId="2" type="noConversion"/>
  </si>
  <si>
    <t>** &lt;참고자료&gt; 「근로기준법」 제56조(연장ㆍ야간 및 휴일 근로)에 따른 투입률 기준 산정 방식, 해당 기준 이내 근로 투입</t>
    <phoneticPr fontId="2" type="noConversion"/>
  </si>
  <si>
    <t>주간 근로</t>
  </si>
  <si>
    <t>1일 8시간</t>
  </si>
  <si>
    <t>실시 설계비 합계</t>
    <phoneticPr fontId="2" type="noConversion"/>
  </si>
  <si>
    <t>연장 근로</t>
  </si>
  <si>
    <r>
      <t>1</t>
    </r>
    <r>
      <rPr>
        <sz val="11"/>
        <color theme="6"/>
        <rFont val="Malgun Gothic"/>
        <family val="2"/>
        <charset val="129"/>
      </rPr>
      <t>일</t>
    </r>
    <r>
      <rPr>
        <sz val="11"/>
        <color theme="6"/>
        <rFont val="Arial"/>
        <family val="2"/>
      </rPr>
      <t xml:space="preserve"> 8</t>
    </r>
    <r>
      <rPr>
        <sz val="11"/>
        <color theme="6"/>
        <rFont val="Malgun Gothic"/>
        <family val="2"/>
        <charset val="129"/>
      </rPr>
      <t>시간</t>
    </r>
    <r>
      <rPr>
        <sz val="11"/>
        <color theme="6"/>
        <rFont val="Arial"/>
        <family val="2"/>
      </rPr>
      <t xml:space="preserve">, </t>
    </r>
    <r>
      <rPr>
        <sz val="11"/>
        <color theme="6"/>
        <rFont val="Malgun Gothic"/>
        <family val="2"/>
        <charset val="129"/>
      </rPr>
      <t>주</t>
    </r>
    <r>
      <rPr>
        <sz val="11"/>
        <color theme="6"/>
        <rFont val="Arial"/>
        <family val="2"/>
      </rPr>
      <t xml:space="preserve"> 40</t>
    </r>
    <r>
      <rPr>
        <sz val="11"/>
        <color theme="6"/>
        <rFont val="Malgun Gothic"/>
        <family val="2"/>
        <charset val="129"/>
      </rPr>
      <t>시간</t>
    </r>
    <r>
      <rPr>
        <sz val="11"/>
        <color theme="6"/>
        <rFont val="Arial"/>
        <family val="2"/>
      </rPr>
      <t>(</t>
    </r>
    <r>
      <rPr>
        <sz val="11"/>
        <color theme="6"/>
        <rFont val="Malgun Gothic"/>
        <family val="2"/>
        <charset val="129"/>
      </rPr>
      <t>법정근로시간</t>
    </r>
    <r>
      <rPr>
        <sz val="11"/>
        <color theme="6"/>
        <rFont val="Arial"/>
        <family val="2"/>
      </rPr>
      <t>)</t>
    </r>
    <r>
      <rPr>
        <sz val="11"/>
        <color theme="6"/>
        <rFont val="Malgun Gothic"/>
        <family val="2"/>
        <charset val="129"/>
      </rPr>
      <t>을</t>
    </r>
    <r>
      <rPr>
        <sz val="11"/>
        <color theme="6"/>
        <rFont val="Arial"/>
        <family val="2"/>
      </rPr>
      <t xml:space="preserve"> </t>
    </r>
    <r>
      <rPr>
        <sz val="11"/>
        <color theme="6"/>
        <rFont val="Malgun Gothic"/>
        <family val="2"/>
        <charset val="129"/>
      </rPr>
      <t>초과하는</t>
    </r>
    <r>
      <rPr>
        <sz val="11"/>
        <color theme="6"/>
        <rFont val="Arial"/>
        <family val="2"/>
      </rPr>
      <t xml:space="preserve"> </t>
    </r>
    <r>
      <rPr>
        <sz val="11"/>
        <color theme="6"/>
        <rFont val="Malgun Gothic"/>
        <family val="2"/>
        <charset val="129"/>
      </rPr>
      <t>근로시간으로</t>
    </r>
    <r>
      <rPr>
        <sz val="11"/>
        <color theme="6"/>
        <rFont val="Arial"/>
        <family val="2"/>
      </rPr>
      <t xml:space="preserve"> </t>
    </r>
    <r>
      <rPr>
        <sz val="11"/>
        <color theme="6"/>
        <rFont val="Malgun Gothic"/>
        <family val="2"/>
        <charset val="129"/>
      </rPr>
      <t>소정근로시간을</t>
    </r>
    <r>
      <rPr>
        <sz val="11"/>
        <color theme="6"/>
        <rFont val="Arial"/>
        <family val="2"/>
      </rPr>
      <t xml:space="preserve"> </t>
    </r>
    <r>
      <rPr>
        <sz val="11"/>
        <color theme="6"/>
        <rFont val="Malgun Gothic"/>
        <family val="2"/>
        <charset val="129"/>
      </rPr>
      <t>초과한</t>
    </r>
    <r>
      <rPr>
        <sz val="11"/>
        <color theme="6"/>
        <rFont val="Arial"/>
        <family val="2"/>
      </rPr>
      <t xml:space="preserve"> </t>
    </r>
    <r>
      <rPr>
        <sz val="11"/>
        <color theme="6"/>
        <rFont val="Malgun Gothic"/>
        <family val="2"/>
        <charset val="129"/>
      </rPr>
      <t>근로</t>
    </r>
    <r>
      <rPr>
        <sz val="11"/>
        <color theme="6"/>
        <rFont val="Arial"/>
        <family val="2"/>
      </rPr>
      <t xml:space="preserve"> / 통상임금의 100분의 50 이상 가산</t>
    </r>
    <phoneticPr fontId="2" type="noConversion"/>
  </si>
  <si>
    <t>야간 근로</t>
  </si>
  <si>
    <r>
      <rPr>
        <sz val="11"/>
        <color theme="6"/>
        <rFont val="Malgun Gothic"/>
        <family val="2"/>
        <charset val="129"/>
      </rPr>
      <t>오후</t>
    </r>
    <r>
      <rPr>
        <sz val="11"/>
        <color theme="6"/>
        <rFont val="Arial"/>
        <family val="2"/>
      </rPr>
      <t xml:space="preserve"> 10</t>
    </r>
    <r>
      <rPr>
        <sz val="11"/>
        <color theme="6"/>
        <rFont val="Malgun Gothic"/>
        <family val="2"/>
        <charset val="129"/>
      </rPr>
      <t>시</t>
    </r>
    <r>
      <rPr>
        <sz val="11"/>
        <color theme="6"/>
        <rFont val="Arial"/>
        <family val="2"/>
      </rPr>
      <t xml:space="preserve"> ~ </t>
    </r>
    <r>
      <rPr>
        <sz val="11"/>
        <color theme="6"/>
        <rFont val="Malgun Gothic"/>
        <family val="2"/>
        <charset val="129"/>
      </rPr>
      <t>다음날</t>
    </r>
    <r>
      <rPr>
        <sz val="11"/>
        <color theme="6"/>
        <rFont val="Arial"/>
        <family val="2"/>
      </rPr>
      <t xml:space="preserve"> </t>
    </r>
    <r>
      <rPr>
        <sz val="11"/>
        <color theme="6"/>
        <rFont val="Malgun Gothic"/>
        <family val="2"/>
        <charset val="129"/>
      </rPr>
      <t>오전</t>
    </r>
    <r>
      <rPr>
        <sz val="11"/>
        <color theme="6"/>
        <rFont val="Arial"/>
        <family val="2"/>
      </rPr>
      <t xml:space="preserve"> 6</t>
    </r>
    <r>
      <rPr>
        <sz val="11"/>
        <color theme="6"/>
        <rFont val="Malgun Gothic"/>
        <family val="2"/>
        <charset val="129"/>
      </rPr>
      <t>시</t>
    </r>
    <r>
      <rPr>
        <sz val="11"/>
        <color theme="6"/>
        <rFont val="Arial"/>
        <family val="2"/>
      </rPr>
      <t xml:space="preserve"> </t>
    </r>
    <r>
      <rPr>
        <sz val="11"/>
        <color theme="6"/>
        <rFont val="Malgun Gothic"/>
        <family val="2"/>
        <charset val="129"/>
      </rPr>
      <t>사이의</t>
    </r>
    <r>
      <rPr>
        <sz val="11"/>
        <color theme="6"/>
        <rFont val="Arial"/>
        <family val="2"/>
      </rPr>
      <t xml:space="preserve"> </t>
    </r>
    <r>
      <rPr>
        <sz val="11"/>
        <color theme="6"/>
        <rFont val="Malgun Gothic"/>
        <family val="2"/>
        <charset val="129"/>
      </rPr>
      <t>근로</t>
    </r>
    <r>
      <rPr>
        <sz val="11"/>
        <color theme="6"/>
        <rFont val="Arial"/>
        <family val="2"/>
      </rPr>
      <t xml:space="preserve"> / </t>
    </r>
    <r>
      <rPr>
        <sz val="11"/>
        <color theme="6"/>
        <rFont val="Malgun Gothic"/>
        <family val="2"/>
        <charset val="129"/>
      </rPr>
      <t>통상임금의</t>
    </r>
    <r>
      <rPr>
        <sz val="11"/>
        <color theme="6"/>
        <rFont val="Arial"/>
        <family val="2"/>
      </rPr>
      <t xml:space="preserve"> 100</t>
    </r>
    <r>
      <rPr>
        <sz val="11"/>
        <color theme="6"/>
        <rFont val="Malgun Gothic"/>
        <family val="2"/>
        <charset val="129"/>
      </rPr>
      <t>분의</t>
    </r>
    <r>
      <rPr>
        <sz val="11"/>
        <color theme="6"/>
        <rFont val="Arial"/>
        <family val="2"/>
      </rPr>
      <t xml:space="preserve"> 50 </t>
    </r>
    <r>
      <rPr>
        <sz val="11"/>
        <color theme="6"/>
        <rFont val="Malgun Gothic"/>
        <family val="2"/>
        <charset val="129"/>
      </rPr>
      <t>이상</t>
    </r>
    <r>
      <rPr>
        <sz val="11"/>
        <color theme="6"/>
        <rFont val="Arial"/>
        <family val="2"/>
      </rPr>
      <t xml:space="preserve"> </t>
    </r>
    <r>
      <rPr>
        <sz val="11"/>
        <color theme="6"/>
        <rFont val="Malgun Gothic"/>
        <family val="2"/>
        <charset val="129"/>
      </rPr>
      <t>가산</t>
    </r>
    <phoneticPr fontId="2" type="noConversion"/>
  </si>
  <si>
    <t>휴일 근로</t>
  </si>
  <si>
    <r>
      <rPr>
        <sz val="11"/>
        <color theme="6"/>
        <rFont val="Malgun Gothic"/>
        <family val="2"/>
        <charset val="129"/>
      </rPr>
      <t>소정근로일이</t>
    </r>
    <r>
      <rPr>
        <sz val="11"/>
        <color theme="6"/>
        <rFont val="Arial"/>
        <family val="2"/>
      </rPr>
      <t xml:space="preserve"> </t>
    </r>
    <r>
      <rPr>
        <sz val="11"/>
        <color theme="6"/>
        <rFont val="Malgun Gothic"/>
        <family val="2"/>
        <charset val="129"/>
      </rPr>
      <t>아닌</t>
    </r>
    <r>
      <rPr>
        <sz val="11"/>
        <color theme="6"/>
        <rFont val="Arial"/>
        <family val="2"/>
      </rPr>
      <t xml:space="preserve"> </t>
    </r>
    <r>
      <rPr>
        <sz val="11"/>
        <color theme="6"/>
        <rFont val="Malgun Gothic"/>
        <family val="2"/>
        <charset val="129"/>
      </rPr>
      <t>휴일</t>
    </r>
    <r>
      <rPr>
        <sz val="11"/>
        <color theme="6"/>
        <rFont val="Arial"/>
        <family val="2"/>
      </rPr>
      <t>(</t>
    </r>
    <r>
      <rPr>
        <sz val="11"/>
        <color theme="6"/>
        <rFont val="Malgun Gothic"/>
        <family val="2"/>
        <charset val="129"/>
      </rPr>
      <t>공휴일</t>
    </r>
    <r>
      <rPr>
        <sz val="11"/>
        <color theme="6"/>
        <rFont val="Arial"/>
        <family val="2"/>
      </rPr>
      <t xml:space="preserve"> </t>
    </r>
    <r>
      <rPr>
        <sz val="11"/>
        <color theme="6"/>
        <rFont val="Malgun Gothic"/>
        <family val="2"/>
        <charset val="129"/>
      </rPr>
      <t>포함</t>
    </r>
    <r>
      <rPr>
        <sz val="11"/>
        <color theme="6"/>
        <rFont val="Arial"/>
        <family val="2"/>
      </rPr>
      <t>)</t>
    </r>
    <r>
      <rPr>
        <sz val="11"/>
        <color theme="6"/>
        <rFont val="Malgun Gothic"/>
        <family val="2"/>
        <charset val="129"/>
      </rPr>
      <t>에</t>
    </r>
    <r>
      <rPr>
        <sz val="11"/>
        <color theme="6"/>
        <rFont val="Arial"/>
        <family val="2"/>
      </rPr>
      <t xml:space="preserve"> </t>
    </r>
    <r>
      <rPr>
        <sz val="11"/>
        <color theme="6"/>
        <rFont val="Malgun Gothic"/>
        <family val="2"/>
        <charset val="129"/>
      </rPr>
      <t>일한</t>
    </r>
    <r>
      <rPr>
        <sz val="11"/>
        <color theme="6"/>
        <rFont val="Arial"/>
        <family val="2"/>
      </rPr>
      <t xml:space="preserve"> </t>
    </r>
    <r>
      <rPr>
        <sz val="11"/>
        <color theme="6"/>
        <rFont val="Malgun Gothic"/>
        <family val="2"/>
        <charset val="129"/>
      </rPr>
      <t>근로시간</t>
    </r>
    <r>
      <rPr>
        <sz val="11"/>
        <color theme="6"/>
        <rFont val="Arial"/>
        <family val="2"/>
      </rPr>
      <t xml:space="preserve"> / 8시간 이내의 휴일근로 : 통상임금의 100분의 50 이상 가산, 8시간 초과 휴일근로 : 통상임금의 100분의 100 가산</t>
    </r>
    <phoneticPr fontId="2" type="noConversion"/>
  </si>
  <si>
    <t>증빙 상세 내역(전시제작_2026 World IT Show)</t>
    <phoneticPr fontId="2" type="noConversion"/>
  </si>
  <si>
    <t>현장사진</t>
    <phoneticPr fontId="2" type="noConversion"/>
  </si>
  <si>
    <t>Intro</t>
    <phoneticPr fontId="2" type="noConversion"/>
  </si>
  <si>
    <t>스페이셜 사이니지 거치대</t>
    <phoneticPr fontId="2" type="noConversion"/>
  </si>
  <si>
    <t>[집기 제작]
- 1,200X2,100X600
- 1.5T EGI 절곡 및 레이저 가공
- 각파이프 내부보강
- 잠금도어 경첩(자석) 하드웨어
- 지정 분체 도장 마감</t>
    <phoneticPr fontId="2" type="noConversion"/>
  </si>
  <si>
    <t>EA</t>
    <phoneticPr fontId="2" type="noConversion"/>
  </si>
  <si>
    <t>Micro RGB 바닥단</t>
    <phoneticPr fontId="2" type="noConversion"/>
  </si>
  <si>
    <t>[집기 제작]
- 4,500X1,500X150
- 12T, 15T, 18T MDF NC 가공 
- LED 간접조명
- 지정 우레탄 도장 마감</t>
    <phoneticPr fontId="2" type="noConversion"/>
  </si>
  <si>
    <t>Micro RGB 포디움</t>
    <phoneticPr fontId="2" type="noConversion"/>
  </si>
  <si>
    <t>[집기 제작]
- 3,200X700X500
- 12T, 15T, 18T MDF NC 가공
- 점검도어 경첩(자석) 하드웨어
- 지정 우레탄 도장 마감</t>
    <phoneticPr fontId="2" type="noConversion"/>
  </si>
  <si>
    <t>Zone 1
S26 Ultra</t>
    <phoneticPr fontId="2" type="noConversion"/>
  </si>
  <si>
    <t>2억화소 테이블-01</t>
    <phoneticPr fontId="2" type="noConversion"/>
  </si>
  <si>
    <r>
      <t xml:space="preserve">[재활용]
- 900X900X100
- 12T, 15T, 18T MDF NC 가공
</t>
    </r>
    <r>
      <rPr>
        <sz val="12"/>
        <color rgb="FFFF0000"/>
        <rFont val="맑은 고딕"/>
        <family val="2"/>
        <charset val="129"/>
        <scheme val="minor"/>
      </rPr>
      <t>- 상판 제작 교체 
- 지정 필름 마감</t>
    </r>
    <phoneticPr fontId="2" type="noConversion"/>
  </si>
  <si>
    <t>2억화소 테이블-02</t>
    <phoneticPr fontId="2" type="noConversion"/>
  </si>
  <si>
    <t xml:space="preserve">[재활용]
- 900X900X100 
- 12T, 15T, 18T MDF NC 가공
- 지정 필름 마감
</t>
    <phoneticPr fontId="2" type="noConversion"/>
  </si>
  <si>
    <t>슈퍼스테디 테이블-01</t>
    <phoneticPr fontId="2" type="noConversion"/>
  </si>
  <si>
    <t>슈퍼스테디 테이블-02</t>
    <phoneticPr fontId="2" type="noConversion"/>
  </si>
  <si>
    <t>Zone 2
크로스 플랫폼</t>
    <phoneticPr fontId="2" type="noConversion"/>
  </si>
  <si>
    <t>크로스 플랫폼 테이블-01</t>
    <phoneticPr fontId="2" type="noConversion"/>
  </si>
  <si>
    <t>[집기 제작]
- 3,000X600X900
- 12T, 15T, 18T MDF NC 가공
- 점검도어 경첩(자석) 하드웨어
- 2도 우레탄 도장 마감</t>
    <phoneticPr fontId="2" type="noConversion"/>
  </si>
  <si>
    <t>크로스 플랫폼 테이블-02</t>
    <phoneticPr fontId="2" type="noConversion"/>
  </si>
  <si>
    <t>[집기 제작]
- 3,200X450X500
- 12T, 15T, 18T MDF NC 가공
- 점검도어 경첩(자석) 하드웨어
- 지정 우레탄 도장 마감</t>
    <phoneticPr fontId="2" type="noConversion"/>
  </si>
  <si>
    <t>크로스 플랫폼 테이블-03</t>
    <phoneticPr fontId="2" type="noConversion"/>
  </si>
  <si>
    <t>[집기 제작]
- 5,000X600X900
- 12T, 15T, 18T MDF NC 가공
- 점검도어 경첩(자석) 하드웨어
- 2도 우레탄 도장 마감</t>
    <phoneticPr fontId="2" type="noConversion"/>
  </si>
  <si>
    <t>크로스 플랫폼 소파</t>
    <phoneticPr fontId="2" type="noConversion"/>
  </si>
  <si>
    <r>
      <t xml:space="preserve">[재활용]
- 1,630X500X690
</t>
    </r>
    <r>
      <rPr>
        <sz val="12"/>
        <color rgb="FFFF0000"/>
        <rFont val="맑은 고딕"/>
        <family val="2"/>
        <charset val="129"/>
        <scheme val="minor"/>
      </rPr>
      <t>- 지정 필름 마감 교체</t>
    </r>
    <r>
      <rPr>
        <sz val="12"/>
        <rFont val="맑은 고딕"/>
        <family val="2"/>
        <charset val="129"/>
        <scheme val="minor"/>
      </rPr>
      <t xml:space="preserve">
</t>
    </r>
    <phoneticPr fontId="2" type="noConversion"/>
  </si>
  <si>
    <t>크로스 플랫폼 선반-01</t>
    <phoneticPr fontId="2" type="noConversion"/>
  </si>
  <si>
    <t>[집기 제작]
- 1,860X500X150
- 9T, 15T MDF NC 가공
- 점검도어 경첩(자석) 하드웨어
- 지정 우레탄 도장 마감</t>
    <phoneticPr fontId="2" type="noConversion"/>
  </si>
  <si>
    <t>크로스 플랫폼 선반-02</t>
    <phoneticPr fontId="2" type="noConversion"/>
  </si>
  <si>
    <t>[집기 제작]
- 1,400X350X35
- 9T, 15T MDF NC 가공
- 지정 우레탄 도장 마감</t>
    <phoneticPr fontId="2" type="noConversion"/>
  </si>
  <si>
    <t>크로스 플랫폼 노트북 거치대</t>
    <phoneticPr fontId="2" type="noConversion"/>
  </si>
  <si>
    <t>[집기 제작]
- 500X350X80
- 18T MDF NC 가공
- 지정 우레탄 도장 마감</t>
    <phoneticPr fontId="2" type="noConversion"/>
  </si>
  <si>
    <t>피규어 쇼케이스
(크라운리스)</t>
    <phoneticPr fontId="2" type="noConversion"/>
  </si>
  <si>
    <t>[집기 제작]
- 510X400X540
- 12T, 15T, 18T MDF NC 가공
- 5T 투명아크릴 BOX 
- 지정 우레탄 도장 마감</t>
    <phoneticPr fontId="2" type="noConversion"/>
  </si>
  <si>
    <t>피규어 쇼케이스
(파수인)</t>
    <phoneticPr fontId="2" type="noConversion"/>
  </si>
  <si>
    <t>[집기 제작]
- 300X300X520
- 12T, 15T, 18T MDF NC 가공
- 5T 투명아크릴 BOX 
- 지정 우레탄 도장 마감</t>
    <phoneticPr fontId="2" type="noConversion"/>
  </si>
  <si>
    <t>핸즈온 테이블</t>
    <phoneticPr fontId="2" type="noConversion"/>
  </si>
  <si>
    <r>
      <t xml:space="preserve">[재활용]
- 500X300X690 
- 18T MDF NC 가공
</t>
    </r>
    <r>
      <rPr>
        <sz val="12"/>
        <color rgb="FFFF0000"/>
        <rFont val="맑은 고딕"/>
        <family val="2"/>
        <charset val="129"/>
        <scheme val="minor"/>
      </rPr>
      <t>- 9T 레이저 가공 (보수 - 하부 금속베이스 제작) 
- 상판 제작
- 지정 우레탄 도장 마감</t>
    </r>
    <phoneticPr fontId="2" type="noConversion"/>
  </si>
  <si>
    <t>핸즈온 스툴</t>
    <phoneticPr fontId="2" type="noConversion"/>
  </si>
  <si>
    <t>[재활용] 
- 430X350X450
- 기성 하늘색 가구</t>
    <phoneticPr fontId="2" type="noConversion"/>
  </si>
  <si>
    <t>XR 소파</t>
    <phoneticPr fontId="2" type="noConversion"/>
  </si>
  <si>
    <t>[재활용] 
- 750X600X780 사이드모듈
- 600X600X780 코너모듈 
- 삼성강남 소파</t>
    <phoneticPr fontId="2" type="noConversion"/>
  </si>
  <si>
    <t>XR 트레이</t>
    <phoneticPr fontId="2" type="noConversion"/>
  </si>
  <si>
    <t>[집기 제작]
- 320X380X12
- 3T, 12T 발크로멧(칼라MDF) NC 가공
- 지정 인조가죽, 우레탄 도장 마감</t>
    <phoneticPr fontId="2" type="noConversion"/>
  </si>
  <si>
    <t>Zone 3
시청각 경험</t>
    <phoneticPr fontId="2" type="noConversion"/>
  </si>
  <si>
    <t>버즈 청음 테이블</t>
    <phoneticPr fontId="2" type="noConversion"/>
  </si>
  <si>
    <r>
      <t xml:space="preserve">[재활용] 
- 1,800X900X100
- 15T, 18T MDF NC 가공 
</t>
    </r>
    <r>
      <rPr>
        <sz val="12"/>
        <color rgb="FFFF0000"/>
        <rFont val="맑은 고딕"/>
        <family val="2"/>
        <charset val="129"/>
        <scheme val="minor"/>
      </rPr>
      <t>- 상판 제작 교체 
- 필름마감</t>
    </r>
    <phoneticPr fontId="2" type="noConversion"/>
  </si>
  <si>
    <t>더 프리스타일 테이블</t>
    <phoneticPr fontId="2" type="noConversion"/>
  </si>
  <si>
    <t>[재활용] 
- 미디어데이 더 프리스타일 테이블</t>
    <phoneticPr fontId="2" type="noConversion"/>
  </si>
  <si>
    <t>Zone 4
갤럭시 AI</t>
    <phoneticPr fontId="2" type="noConversion"/>
  </si>
  <si>
    <t>AI 라이브쇼 테이블</t>
    <phoneticPr fontId="2" type="noConversion"/>
  </si>
  <si>
    <r>
      <t xml:space="preserve">[재활용] 
- 2,650X1,200X750
- 1,935X720X750
</t>
    </r>
    <r>
      <rPr>
        <sz val="12"/>
        <color rgb="FFFF0000"/>
        <rFont val="맑은 고딕"/>
        <family val="2"/>
        <charset val="129"/>
        <scheme val="minor"/>
      </rPr>
      <t>- 지정 우레탄 도장 마감 (상판 보수)</t>
    </r>
    <r>
      <rPr>
        <sz val="12"/>
        <rFont val="맑은 고딕"/>
        <family val="2"/>
        <charset val="129"/>
        <scheme val="minor"/>
      </rPr>
      <t xml:space="preserve">
</t>
    </r>
    <phoneticPr fontId="2" type="noConversion"/>
  </si>
  <si>
    <t>AI 라이브쇼 스툴</t>
    <phoneticPr fontId="2" type="noConversion"/>
  </si>
  <si>
    <t>[재활용] 
- Ø430*H420
- 홍대 라이브쇼 스툴</t>
    <phoneticPr fontId="2" type="noConversion"/>
  </si>
  <si>
    <t>베뉴 전반</t>
    <phoneticPr fontId="2" type="noConversion"/>
  </si>
  <si>
    <t>제작집기 반입/설치</t>
    <phoneticPr fontId="2" type="noConversion"/>
  </si>
  <si>
    <t>[제작집기 반입]
- 2.5톤 1대 4월 6일 (삼성강남-&gt;경기광주)
- 3.5톤 1대, 1톤 2대 4월 13일 (평택창고-&gt;경기광주) 
- 1톤 1대 4월 17일 (삼성강남-&gt;경기광주)
- 3.5톤 1대, 1톤 2대 4월 20일 (경기광주-&gt;코엑스) 
- 3.5톤 1대, 1톤 2대 4월 21일 (경기광주-&gt;코엑스) 
- 집기 반입</t>
    <phoneticPr fontId="2" type="noConversion"/>
  </si>
  <si>
    <t>[제작집기 셋팅비]
- 집기 양중, 집기 배치, 집기 조립
- 현장 셋팅 잡자재 및 공구 사용</t>
    <phoneticPr fontId="2" type="noConversion"/>
  </si>
  <si>
    <t>2. 전시 제작</t>
    <phoneticPr fontId="2" type="noConversion"/>
  </si>
  <si>
    <t>가설 공사</t>
    <phoneticPr fontId="2" type="noConversion"/>
  </si>
  <si>
    <t>[주변 보양 및 현장 정리] 
- 30,000X29,000
- 양중 동선 보양 및 현장 정리정돈 (보양자재 포함)
- 준공 청소 (설치일 및 오픈 당일)
- 현장 주야간 작업</t>
    <phoneticPr fontId="2" type="noConversion"/>
  </si>
  <si>
    <t>M2</t>
    <phoneticPr fontId="2" type="noConversion"/>
  </si>
  <si>
    <t>[고소작업 리프트]
- 설치: (1일차*8대)+(2일차*8대)+(3일차*4대)=20대</t>
    <phoneticPr fontId="2" type="noConversion"/>
  </si>
  <si>
    <t>[기본 바닥단]
- 24,000X23,000
- 9T, 15T 합판 및 MDF NC 가공
- 방염도장
- 제작 및 현장 설치 작업</t>
    <phoneticPr fontId="2" type="noConversion"/>
  </si>
  <si>
    <t>[기본벽체 구조]
- 55,700X5,000
- 30X30각재, 5T, 12T, 15T 합판(라운드합판포함) 및 MDF NC 가공
- 상부 라운드 구조 포함
- 방염도장
- 제작 및 현장 설치 작업</t>
    <phoneticPr fontId="2" type="noConversion"/>
  </si>
  <si>
    <t>[슈퍼스테디 벽체]
- 6,000X3,000
- 30X30각재, 5T, 12T, 15T 합판 및 MDF NC 가공
- 방염도장
- 템바보드 20mm 지정 색 수성도장 마감
- 제작 및 현장 설치 작업</t>
    <phoneticPr fontId="2" type="noConversion"/>
  </si>
  <si>
    <t>[슈퍼스테디 천장]
- 5,000X1,000
- 30X30각재, 5T, 12T, 15T 합판 및 MDF NC 가공
- 방염도장
- 제작 및 현장 설치 작업</t>
    <phoneticPr fontId="2" type="noConversion"/>
  </si>
  <si>
    <t>[크로스 플랫폼 벽체]
- 17,000X3,000
- 30X30각재, 5T, 12T, 15T 합판 및 MDF NC 가공
- 방염도장
- 간접조명 프레임 지정 필름 마감
- 제작 및 현장 설치 작업</t>
    <phoneticPr fontId="2" type="noConversion"/>
  </si>
  <si>
    <t>[크로스 플랫폼 천장]
- 8,100X5,500
- 30X30각재, 5T, 12T, 15T 합판 및 MDF NC 가공
- 방염도장
- 천정 처짐 방지 보강 구조
- 제작 및 현장 설치 작업</t>
    <phoneticPr fontId="2" type="noConversion"/>
  </si>
  <si>
    <t>[더 프리스타일 벽체]
- 10,000X3,000
- 30X30각재, 5T, 12T, 15T 합판 및 MDF NC 가공
- 방염도장, 지정 수성도장 마감
- 제작 및 현장 설치 작업</t>
    <phoneticPr fontId="2" type="noConversion"/>
  </si>
  <si>
    <t>[더 프리스타일 천장]
- 4,000X3,000
- 30X30각재, 5T, 9T, 15T 합판 및 MDF NC 가공
- 방염도장, 지정 수성도장 마감
- 제작 및 현장 설치 작업</t>
    <phoneticPr fontId="2" type="noConversion"/>
  </si>
  <si>
    <t>[VAC 벽체]
- 8,000X3,000
- 30X30각재, 5T, 12T, 15T 합판 및 MDF NC 가공
- 방염도장
- 템바보드 20mm 지정 색 수성도장 마감
- 제작 및 현장 설치 작업</t>
    <phoneticPr fontId="2" type="noConversion"/>
  </si>
  <si>
    <t>[VAC 천장]
- 7,000X1,000
- 30X30각재, 5T, 12T, 15T 합판 및 MDF NC 가공
- 방염도장
- 제작 및 현장 설치 작업</t>
    <phoneticPr fontId="2" type="noConversion"/>
  </si>
  <si>
    <t>[기둥 벽체]
- 8.500X3,000
- 30X30각재, 5T, 12T, 15T 합판 및 MDF NC 가공
- 도어 경첩(자석) 하드웨어
- 방염도장
- 쇼케이스 내부 지정 우레탄도장 마감
- 제작 및 현장 설치 작업</t>
    <phoneticPr fontId="2" type="noConversion"/>
  </si>
  <si>
    <t>금속 공사</t>
    <phoneticPr fontId="2" type="noConversion"/>
  </si>
  <si>
    <t>[바닥마감대]
- 120X61,000
- 1.5T SUS H/L 절곡 및 용접 가공
- 내부보강용 EGI갈바 THK 1.6T
- 제작 및 현장 설치 작업</t>
    <phoneticPr fontId="2" type="noConversion"/>
  </si>
  <si>
    <t>[크로스 플랫폼 금속 메쉬망]
- 4,600X3,000
- 각파이프, 메탈라스(50X20)
- 벽부고정브라켓 3T EGI 절곡 및 레이저 가공
- 지정색 분체도장
- 제작 및 현장 설치 작업</t>
    <phoneticPr fontId="2" type="noConversion"/>
  </si>
  <si>
    <t>전기 공사</t>
    <phoneticPr fontId="2" type="noConversion"/>
  </si>
  <si>
    <t>[분전반 및 배관배선] 
- 분전함 4개소 설치
- F-CV 3.5SQ 메인간선 작업 및 분전반 결선 
- VCT 케이블 벽체 및 바닥 배선</t>
    <phoneticPr fontId="2" type="noConversion"/>
  </si>
  <si>
    <t>[콘센트 및 조명 설치]
- 2구산업용노출콘센트 및 멀티콘센트
- 존별 천장 일반 매입조명 및 디밍용 매입조명 디머스위치 포함 
- 트러스 전관조명200w LED투광기 34EA
- 현장 설치 작업</t>
    <phoneticPr fontId="2" type="noConversion"/>
  </si>
  <si>
    <t>수장 공사</t>
    <phoneticPr fontId="2" type="noConversion"/>
  </si>
  <si>
    <t>[외부구조 인테리어필름 마감]
- 1,200X84,000
- 지정 인테리어필름 (KCC/KS418, 현대/S216)
- 퍼티 및 샌딩, 프라이머
- LOSS 포함 
- 현장 설치 작업</t>
    <phoneticPr fontId="2" type="noConversion"/>
  </si>
  <si>
    <t>M2</t>
  </si>
  <si>
    <t>[외부구조 도배지 마감]
- 1,200X150,000
- 지정 도배지 (KWS/K114-3)
- 퍼티 및 샌딩, 프라이머, 본드
- LOSS 포함
- 현장 설치 작업</t>
    <phoneticPr fontId="2" type="noConversion"/>
  </si>
  <si>
    <t>[내부구조 인테리어필름 마감]
- 1,200X161,000
- 지정 인테리어필름 (현대/S186, KCC/KS423, 현대/ZX162)
- 퍼티 및 샌딩, 프라이머
- LOSS 포함 
- 현장 설치 작업</t>
    <phoneticPr fontId="2" type="noConversion"/>
  </si>
  <si>
    <t>[바닥 마감]
- 24,000X25,000
- 지정 데코타일 (NOX / NOT 1625 , NEH 2614)
- 데코타일 본드
- LOSS 포함 
- 현장 설치 작업</t>
    <phoneticPr fontId="2" type="noConversion"/>
  </si>
  <si>
    <t>[카페트 마감]
- 8,000X4,000+2,500X2,500
- 지정 카페트 구매 (스완 / BA102)
- 카페트 본드
- LOSS 포함 
- 현장 설치 작업</t>
    <phoneticPr fontId="2" type="noConversion"/>
  </si>
  <si>
    <t>그래픽 사인공사</t>
    <phoneticPr fontId="2" type="noConversion"/>
  </si>
  <si>
    <t>[조명형 메인로고 사인]
- SAMSUNG H:900 잔넬 재활용
- 재활용 보수 보완 가공 작업(도장 및 시트 부착 등) 
- 행잉 거치프레임 50x50 각파이프 가공 / 용접 및 연마 / 지정색 분체도장
- 제작 및 현장 설치 작업</t>
    <phoneticPr fontId="2" type="noConversion"/>
  </si>
  <si>
    <t>[Micro RGB 로고 사인] 
- 미디어데이 Micro RGB 잔넬 재활용
- 조명형 로고사인 후면 도장 및 배선 등 보수작업
- 거치프레임 각파이프,1.2T갈바 절곡 및 레이저 가공 / 지정색 분체도장 
- SMPS교체 및 디머 포함
- 제작 및 현장 설치 작업</t>
    <phoneticPr fontId="2" type="noConversion"/>
  </si>
  <si>
    <t>[아크릴 스카시]
- 아크릴입체스카시 5T NC 및 레이저가공
- 현도 컷팅시트 / 실사 돔보컷팅
- 제작 및 현장 설치 작업</t>
    <phoneticPr fontId="2" type="noConversion"/>
  </si>
  <si>
    <t>[간접 LED]
- 기본벽체 LED 간접조명
- 크로스 플랫폼 LED 간접조명, RGB연출 컨트롤 
- 더프리스타일존 선반 LED 간접조명
- 버즈, 워치 ACC 쇼케이스 천정 LED 간접조명, 광확산PC 아크릴
- 제작 및 현장 설치 작업</t>
    <phoneticPr fontId="2" type="noConversion"/>
  </si>
  <si>
    <t>[VMD 소품 연출]
- VMD 디자인 및 스타일링
- 크로스 플랫폼 핸즈온 테이블 쿠키런 미니어쳐 연출 
- 크로스 플랫폼 배틀그라운드 소품 연출
- 더프리스타일존 커튼 화이트/ 그레이 
- 더프리스타일존 오브제/화분/탁상 시계/탁상 캘릭더/모형책 
- 더프리스타일존 액자 제작 
- 현장 설치 작업</t>
    <phoneticPr fontId="2" type="noConversion"/>
  </si>
  <si>
    <t>[아크릴 소도구 제작]
- 쿠키런 피규어 아크릴 받침대 4EA
- 갤럭시탭 악세서리 거치대 3EA</t>
    <phoneticPr fontId="2" type="noConversion"/>
  </si>
  <si>
    <t>영상하드웨어 공사</t>
    <phoneticPr fontId="2" type="noConversion"/>
  </si>
  <si>
    <t>[AI Live Show LED]
- P1.98 Flat LED 4,500X2.500
- 컨트롤러 및 PC 기타 부속품류
- 현장 설치 작업</t>
    <phoneticPr fontId="2" type="noConversion"/>
  </si>
  <si>
    <t>[TV 및 사이니지 설치]
- 더 무빙 스타일 27", 무빙 스타일 43", 55", 75" TV 설치
- MicroRGB 85", MicroRGB 115", OLED 83" 설치
- Monitor ODYSSEY G9 설치
- Sound BAR 설치
- 통신, 영상케이블 배선 바닥, 벽체, 집기 포설작업
- 현장 설치 작업</t>
    <phoneticPr fontId="2" type="noConversion"/>
  </si>
  <si>
    <t>[스페이셜사니이지 렌탈 및 설치]
- 스페이셜사이니지 렌탈
- 현장 설치 작업</t>
    <phoneticPr fontId="2" type="noConversion"/>
  </si>
  <si>
    <t>리깅 공사</t>
    <phoneticPr fontId="2" type="noConversion"/>
  </si>
  <si>
    <t>[트러스 리깅]
- 14,000X9,100
- 트러스리깅, 리깅 안전진단비 포함
- 잡자재 및 공구사용, 공과잡비 포함 
- 현장 설치 작업</t>
    <phoneticPr fontId="2" type="noConversion"/>
  </si>
  <si>
    <t>안전관리비</t>
    <phoneticPr fontId="2" type="noConversion"/>
  </si>
  <si>
    <t>[안전관리비]
- 안전모, 안전화, 안전벨트, 사다리아웃트리거, 말비계 낙상방지기, 소화기 등</t>
    <phoneticPr fontId="2" type="noConversion"/>
  </si>
  <si>
    <t>소방 공사</t>
    <phoneticPr fontId="2" type="noConversion"/>
  </si>
  <si>
    <t xml:space="preserve">[자동 확산 소화기 설치]
- 더프리스타일존 1EA
- 크로스 플랫폼 2EA
</t>
    <phoneticPr fontId="2" type="noConversion"/>
  </si>
  <si>
    <t>철거 공사</t>
    <phoneticPr fontId="2" type="noConversion"/>
  </si>
  <si>
    <t>[구조물 현장 철거 및 정리 정돈, 원복]
- 구조 철거 현장 작업
- 폐기물처리비
- 철거 잡자재 및 공구사용</t>
    <phoneticPr fontId="2" type="noConversion"/>
  </si>
  <si>
    <t>[재활용 집기 현장 철거 및 정리 정돈, 원복] 
- 집기/ 3.5톤 2대, 1톤 3대 4월24일, 4월 25일 (코엑스-&gt;평택창고) 
- TV/ 3.5톤 1대 4월24일, 4월25일 (코엑스-&gt;평택창고) 
- 잔넬/ 1톤 1대 4월 25일 (코엑스-&gt;평택창고) 
- XR소파/ 1톤 2대 4월 25일 (코엑스-&gt;삼성강남) 
- 집기 반출 현장 철야 작업
- 평택 창고 입고 작업 
- 삼성강남 XR쇼파 원복 작업</t>
    <phoneticPr fontId="2" type="noConversion"/>
  </si>
  <si>
    <t xml:space="preserve">필수보험료 </t>
    <phoneticPr fontId="2" type="noConversion"/>
  </si>
  <si>
    <t>2026 World IT Show 삼성전자관 운영 청구서</t>
    <phoneticPr fontId="182" type="noConversion"/>
  </si>
  <si>
    <t>2025 WIS / 2025 KES 동일비용</t>
    <phoneticPr fontId="2" type="noConversion"/>
  </si>
  <si>
    <t xml:space="preserve"> 4/23 국가 AI전략위, 4/24 방통위 VIP 건으로 인한 조기 출근(9시)으로 비용 추가</t>
    <phoneticPr fontId="2" type="noConversion"/>
  </si>
  <si>
    <t>○ 사전 현장 교육 및 리허설
 - 4/21 국문 사전 리허설 (3시간) / 16시-19시</t>
    <phoneticPr fontId="2" type="noConversion"/>
  </si>
  <si>
    <t>4/24 방통위 VIP건으로 인한 조기 오픈 세팅비용 추가</t>
    <phoneticPr fontId="2" type="noConversion"/>
  </si>
  <si>
    <t>○ 사전 세팅
  -4/20 (11시간) / 10시-21시
○ 현장 세팅
  -4/21 (12시간) / 10시-22시
  -현장 세팅 수당 6인</t>
    <phoneticPr fontId="2" type="noConversion"/>
  </si>
  <si>
    <t>○ 근무일자 및 시간
 - 운영요원 11인
 -04/22 1일차 (11시간/휴게 1시간 포함) / 07시-18시
 -04/23 2일차 (9시간/휴게 1시간 포함) / 09시-18시
 -04/24 3일차 (10시간/휴게 1시간 포함) / 09시-19시</t>
    <phoneticPr fontId="2" type="noConversion"/>
  </si>
  <si>
    <t>4/24 철거시, 운영요원 1시간 연장 근무</t>
    <phoneticPr fontId="2" type="noConversion"/>
  </si>
  <si>
    <t>○ 이동 택시비
 - 26.04.03 한남동(RX) → 서교동(삼성스토어 홍대) / 갤럭시XR 테스트 및 버즈4 수령
 - 26.04.09 한남동(RX) → 서교동(삼성스토어 홍대) / 갤럭시XR 및 비전 AI 컴패니언 테스트
 - 26.04.15 한남동(RX) → 서초동(삼성 강남) / 미디어데이 답사 및 인계 물자 점검
 - 26.04.17 한남동(RX) → 서초동(삼성 강남) / 미디어데이 인계 물자 수령
 - 26.04.17 서초동(삼성 강남) → 한남동(RX) / 미디어데이 인계 물자 이동</t>
    <phoneticPr fontId="2" type="noConversion"/>
  </si>
  <si>
    <t xml:space="preserve">○ 운영스텝 상의 맨투맨 
 - 3벌 </t>
    <phoneticPr fontId="2" type="noConversion"/>
  </si>
  <si>
    <t xml:space="preserve">재고분 부족하여 3벌 구매 </t>
    <phoneticPr fontId="2" type="noConversion"/>
  </si>
  <si>
    <t xml:space="preserve">○ 베뉴 세팅 물자(세팅 제품, 운영물자) 운송비 총 12건
</t>
    <phoneticPr fontId="2" type="noConversion"/>
  </si>
  <si>
    <t>○ 운영 소모품 구입
 - 04.22~04.24 / 3일 사용 물품 구매
 - 제품닦이 융, 가그린 750ml, 스트랩실, 섬유탈취제, 테이프클리너, 물티슈, 마른걸레, 
   먼지 제거제 스프레이, 3M 양면테이프, 박스테이프, 모서리캡, 비상약, 계수기 등
 ○ 노트북 보호캡
 - USB 포트 봉인용 보호캡 구매</t>
    <phoneticPr fontId="2" type="noConversion"/>
  </si>
  <si>
    <t>○ 버즈 커스텀 체험용 꾸미기 스티커 구매 비용
: 이니셜 스티커 250ea
: 꾸미기 스티커 150ea
; 테이프 스티커 9ea
: 3D 에폭시 스티커 50ea
: 미니 데코 스티커 150ea</t>
    <phoneticPr fontId="2" type="noConversion"/>
  </si>
  <si>
    <t xml:space="preserve">보험 </t>
    <phoneticPr fontId="2" type="noConversion"/>
  </si>
  <si>
    <t>○ 현장 근무자 보험
 - 총 43인(팬큐레이터 22인, 도슨트 팬큐레이터 4인, 슈퍼바이져 6인, 운영요원 11인)
 - 04/22-04/24</t>
    <phoneticPr fontId="2" type="noConversion"/>
  </si>
  <si>
    <t>○근무일자 및 시간
 -04/23 2일차 (8.5시간) / 09시 -17시30분
 -04/24 3일차 (8.5시간) / 09시-17시30분</t>
    <phoneticPr fontId="2" type="noConversion"/>
  </si>
  <si>
    <t>○근무일자 및 시간
 -04/23 2일차 (9시간) / 09시-18시</t>
    <phoneticPr fontId="2" type="noConversion"/>
  </si>
  <si>
    <t>○근무일자 및 시간
 -04/24 3일차 (10.5시간) / 08시30분-19시</t>
    <phoneticPr fontId="2" type="noConversion"/>
  </si>
  <si>
    <t>○ 사전 세팅
  -4/20 (11시간) / 10시-21시</t>
    <phoneticPr fontId="2" type="noConversion"/>
  </si>
  <si>
    <t>○ 근무일자 및 시간
 - 운영요원 11인
 -04/22 1일차 (휴게 1시간 포함 11시간) / 07시-18시
 -04/23 2일차 (휴게 1시간 포함 9시간) / 09시-18시
 -04/24 3일차 (휴게 1시간 포함 10시간) / 09시-19시</t>
    <phoneticPr fontId="2" type="noConversion"/>
  </si>
  <si>
    <t>운영요원 운영인건비(4/22 연장근무)</t>
    <phoneticPr fontId="2" type="noConversion"/>
  </si>
  <si>
    <t>운영요원 운영인건비(4/24 연장근무)</t>
    <phoneticPr fontId="2" type="noConversion"/>
  </si>
  <si>
    <t>교통비</t>
    <phoneticPr fontId="2" type="noConversion"/>
  </si>
  <si>
    <t>이동교통비</t>
    <phoneticPr fontId="2" type="noConversion"/>
  </si>
  <si>
    <t>제품 테스트 및 물자 수령 이동 교통비</t>
    <phoneticPr fontId="2" type="noConversion"/>
  </si>
  <si>
    <t>4/20(월)</t>
    <phoneticPr fontId="2" type="noConversion"/>
  </si>
  <si>
    <t>월</t>
    <phoneticPr fontId="2" type="noConversion"/>
  </si>
  <si>
    <t>4/24 운영요원     인당 근무시간</t>
    <phoneticPr fontId="2" type="noConversion"/>
  </si>
  <si>
    <t>거래명세서 (콘텐츠_스크립트)</t>
    <phoneticPr fontId="2" type="noConversion"/>
  </si>
  <si>
    <t>[ 전시 / 리테일 ]</t>
    <phoneticPr fontId="2" type="noConversion"/>
  </si>
  <si>
    <t>공급자</t>
    <phoneticPr fontId="182" type="noConversion"/>
  </si>
  <si>
    <t xml:space="preserve">CLIENT </t>
    <phoneticPr fontId="312" type="noConversion"/>
  </si>
  <si>
    <t>㈜제일기획</t>
    <phoneticPr fontId="2" type="noConversion"/>
  </si>
  <si>
    <t>아래와 같이 
견적 합니다.
[산출물 : 제작결과물]</t>
    <phoneticPr fontId="182" type="noConversion"/>
  </si>
  <si>
    <t>회사명</t>
    <phoneticPr fontId="182" type="noConversion"/>
  </si>
  <si>
    <t>원리테일익스페리언스코리아리미티드(영업소)</t>
  </si>
  <si>
    <t>JOB</t>
    <phoneticPr fontId="312" type="noConversion"/>
  </si>
  <si>
    <t>2026 삼성전자 World IT Show 운영</t>
    <phoneticPr fontId="182" type="noConversion"/>
  </si>
  <si>
    <t>대표이사</t>
    <phoneticPr fontId="182" type="noConversion"/>
  </si>
  <si>
    <t>김동진</t>
    <phoneticPr fontId="182" type="noConversion"/>
  </si>
  <si>
    <t>Job No.</t>
    <phoneticPr fontId="312" type="noConversion"/>
  </si>
  <si>
    <t>K2S26915001</t>
    <phoneticPr fontId="2" type="noConversion"/>
  </si>
  <si>
    <t>사업자등록번호</t>
    <phoneticPr fontId="182" type="noConversion"/>
  </si>
  <si>
    <t>839-84-00015</t>
  </si>
  <si>
    <t>거래가격</t>
    <phoneticPr fontId="312" type="noConversion"/>
  </si>
  <si>
    <t>(VAT별도)</t>
    <phoneticPr fontId="2" type="noConversion"/>
  </si>
  <si>
    <t>사업장주소</t>
    <phoneticPr fontId="182" type="noConversion"/>
  </si>
  <si>
    <t>서울시 강남구 학동로 105, 3층(논현동, 제이빌딩)</t>
  </si>
  <si>
    <t>담당자/연락처</t>
    <phoneticPr fontId="312" type="noConversion"/>
  </si>
  <si>
    <t>허진영 프로</t>
    <phoneticPr fontId="2" type="noConversion"/>
  </si>
  <si>
    <t>담당자/연락처</t>
    <phoneticPr fontId="182" type="noConversion"/>
  </si>
  <si>
    <t>문정기 프로</t>
    <phoneticPr fontId="2" type="noConversion"/>
  </si>
  <si>
    <t>소항목</t>
    <phoneticPr fontId="2" type="noConversion"/>
  </si>
  <si>
    <t>2. 컨텐츠</t>
    <phoneticPr fontId="2" type="noConversion"/>
  </si>
  <si>
    <t>스크립트</t>
    <phoneticPr fontId="2" type="noConversion"/>
  </si>
  <si>
    <t>국문 스크립트</t>
    <phoneticPr fontId="2" type="noConversion"/>
  </si>
  <si>
    <t>고객 체험 스크립트 및
도슨트 스크립트 작성</t>
    <phoneticPr fontId="2" type="noConversion"/>
  </si>
  <si>
    <t>ea</t>
    <phoneticPr fontId="2" type="noConversion"/>
  </si>
  <si>
    <t>○ 국문 스크립트 작성 작업 
 - 총 6종 (Micro RGB / 크로스 플랫폼 / 갤럭시XR / 버즈 청음&amp;꾸미기 / 더프리스타일 / Vision AI)
 - 5분/10분 VIP 도슨트 스크립트</t>
    <phoneticPr fontId="2" type="noConversion"/>
  </si>
  <si>
    <t>영문 스크립트</t>
    <phoneticPr fontId="2" type="noConversion"/>
  </si>
  <si>
    <t>도슨트 스크립트 영문 번역 작업</t>
    <phoneticPr fontId="2" type="noConversion"/>
  </si>
  <si>
    <t>콘텐츠_스크립트 소계</t>
    <phoneticPr fontId="2" type="noConversion"/>
  </si>
  <si>
    <t>총 계</t>
    <phoneticPr fontId="2" type="noConversion"/>
  </si>
  <si>
    <t>※ 당사는 본 견적서에 당사의 원가 또는 원가를 추정할 수 있는 정보를 기입하지 않았으며, 이 밖에 당사의 원가 또는 원가를 추정할 수 있는 자료를 제일기획에 제출하지 않았음을 확인합니다.</t>
  </si>
  <si>
    <t>거래명세서 (시스템)</t>
    <phoneticPr fontId="2" type="noConversion"/>
  </si>
  <si>
    <t>3. 시스템</t>
    <phoneticPr fontId="2" type="noConversion"/>
  </si>
  <si>
    <t>나우웨이팅</t>
    <phoneticPr fontId="2" type="noConversion"/>
  </si>
  <si>
    <t>나우웨이팅 시스템 이용료</t>
    <phoneticPr fontId="2" type="noConversion"/>
  </si>
  <si>
    <t>나우웨이팅 대기 고객 메시지 전송 비용</t>
    <phoneticPr fontId="2" type="noConversion"/>
  </si>
  <si>
    <t>○ 알림 메시지 전송
 - 카카오톡 메시지 전송 / 총 1,219건 / 건당 9.9원
 - SMS 메시지 전송 / 13건 / 건당 16.5원</t>
    <phoneticPr fontId="2" type="noConversion"/>
  </si>
  <si>
    <t>도슨트 음향</t>
    <phoneticPr fontId="2" type="noConversion"/>
  </si>
  <si>
    <t>시스템 소계</t>
    <phoneticPr fontId="2" type="noConversion"/>
  </si>
  <si>
    <t>거래명세서 (제작물)</t>
    <phoneticPr fontId="2" type="noConversion"/>
  </si>
  <si>
    <t>4. 제작물</t>
    <phoneticPr fontId="2" type="noConversion"/>
  </si>
  <si>
    <t>로고 인쇄</t>
    <phoneticPr fontId="2" type="noConversion"/>
  </si>
  <si>
    <t>○ 팬큐레이터 상의 유니폼
 - 32벌</t>
    <phoneticPr fontId="2" type="noConversion"/>
  </si>
  <si>
    <t>스텝 유니폼</t>
    <phoneticPr fontId="2" type="noConversion"/>
  </si>
  <si>
    <t>○ 스텝 상의 유니폼
 - 3벌</t>
    <phoneticPr fontId="2" type="noConversion"/>
  </si>
  <si>
    <t>POP</t>
    <phoneticPr fontId="2" type="noConversion"/>
  </si>
  <si>
    <t>POP 출력</t>
    <phoneticPr fontId="2" type="noConversion"/>
  </si>
  <si>
    <t>A3 / 포맥스 2T</t>
    <phoneticPr fontId="2" type="noConversion"/>
  </si>
  <si>
    <t>○ 고객 체험 안내 POP
 : 초상권 안내 2ea
 : 운영준비중 2ea
 : AI Live Show 시간표 1ea</t>
    <phoneticPr fontId="2" type="noConversion"/>
  </si>
  <si>
    <t>제작물 소계</t>
    <phoneticPr fontId="2" type="noConversion"/>
  </si>
  <si>
    <t>거래명세서 (네트워크)</t>
    <phoneticPr fontId="2" type="noConversion"/>
  </si>
  <si>
    <t xml:space="preserve">5. 네트워크
</t>
    <phoneticPr fontId="2" type="noConversion"/>
  </si>
  <si>
    <t>유/무선 네트워크 설치 및 운영</t>
    <phoneticPr fontId="2" type="noConversion"/>
  </si>
  <si>
    <t>네트워크 소계</t>
    <phoneticPr fontId="2" type="noConversion"/>
  </si>
  <si>
    <t>거래명세서 (렌탈)</t>
    <phoneticPr fontId="2" type="noConversion"/>
  </si>
  <si>
    <t>6. 렌탈</t>
    <phoneticPr fontId="2" type="noConversion"/>
  </si>
  <si>
    <t>휴게 공간 및 운영사무국 물품 렌탈</t>
    <phoneticPr fontId="2" type="noConversion"/>
  </si>
  <si>
    <t>○ 휴게공간 및 운영사무국 공간조성 물품 렌탈
 - 파티션, 테이블, 의자, 무전기, 냉온수기, 복합기, 쓰레기통 등</t>
    <phoneticPr fontId="2" type="noConversion"/>
  </si>
  <si>
    <t>렌탈 소계</t>
    <phoneticPr fontId="2" type="noConversion"/>
  </si>
  <si>
    <t>거래명세서 (구매/운송)</t>
    <phoneticPr fontId="2" type="noConversion"/>
  </si>
  <si>
    <t>김동진</t>
  </si>
  <si>
    <t>7. 구매/운송</t>
    <phoneticPr fontId="2" type="noConversion"/>
  </si>
  <si>
    <t>운영 물품</t>
    <phoneticPr fontId="2" type="noConversion"/>
  </si>
  <si>
    <t>노트북 보호캡 구매</t>
    <phoneticPr fontId="2" type="noConversion"/>
  </si>
  <si>
    <t>○ 노트북 보호캡
 - USB 포트 봉인용 보호캡 구매</t>
    <phoneticPr fontId="2" type="noConversion"/>
  </si>
  <si>
    <t>크로스플랫폼 컨트롤러 구매</t>
    <phoneticPr fontId="2" type="noConversion"/>
  </si>
  <si>
    <t>○ 크로스플랫폼용 컨트롤러
 - 엑스박스 컨트롤러 1ea 구매</t>
    <phoneticPr fontId="2" type="noConversion"/>
  </si>
  <si>
    <t>버즈 커스텀 용품 (핀셋&amp;보관함)</t>
    <phoneticPr fontId="2" type="noConversion"/>
  </si>
  <si>
    <t>○ 버즈 커스텀 체험용 아크릴 및 스티커 배치 트레이 &amp; 핀셋 구매</t>
    <phoneticPr fontId="2" type="noConversion"/>
  </si>
  <si>
    <t>버즈 꾸미기 체험용 스티커</t>
    <phoneticPr fontId="2" type="noConversion"/>
  </si>
  <si>
    <t>운송 및 물류비</t>
    <phoneticPr fontId="2" type="noConversion"/>
  </si>
  <si>
    <t>제품 및 물자 운송비</t>
    <phoneticPr fontId="2" type="noConversion"/>
  </si>
  <si>
    <t>건</t>
    <phoneticPr fontId="2" type="noConversion"/>
  </si>
  <si>
    <t>○ 운영물자 운송
 - 26.04.07 서교동(삼성스토어 홍대) → 한남동(RX) / 오토바이 퀵 [배틀그라운드 테스트용 네트워크 장비 수령]
 - 26.04.10 서교동(삼성스토어 홍대) → 한남동(RX) / 오토바이 퀵 [AI 라이브쇼 슈퍼스테디용 강아지 인형 수령]
 - 26.04.14 신당동(자이다) → 한남동(RX) / 오토바이 퀵 [유니폼 샘플 수령]
 - 26.04.21 양평동(더탑컴) → 삼성동(코엑스) / 다마스 퀵 [세팅 물자 이동]
 - 26.04.21 한남동(RX) → 삼성동(코엑스) / 다마스 퀵 [테스트 제품 이관 (갤럭시 XR, 버즈4 등)]
 - 26.04.21 한남동(RX) → 삼성동(코엑스) / 오토바이 퀵 [버즈4 2ea 이관]
 - 26.04.23 서교동(삼성스토어 홍대) → 삼성동(코엑스) / 다마스 퀵 [갤럭시XR 페이스커버 이관]
 - 26.04.24 삼성동(코엑스) → 경기 광명(톤웨이브) / 다마스 퀵 [이동식 스피커 반납]
 - 26.04.24 삼성동(코엑스) → 역삼동(지엠컴) / 1톤 화물 [제품 반납 및 갤럭시XR 페이스커버 이관]
 - 26.04.24 삼성동(코엑스) → 양평동(더탑컴) / 다마스 퀵 [철수 물자 이관]
 - 26.04.27 양평동(더탑컴) → 한남동(제일기획) / 오토바이 퀵 [테스트용 갤럭시XR 반납]
 - 26.04.27 양평동(더탑컴) → 삼성동(이든앤앨리스) / 오토바이 퀵 [AI 라이브쇼 슈퍼스테디용 강아지 인형 반납]</t>
    <phoneticPr fontId="2" type="noConversion"/>
  </si>
  <si>
    <t>물류/운송 소계</t>
    <phoneticPr fontId="2" type="noConversion"/>
  </si>
  <si>
    <t>`</t>
    <phoneticPr fontId="2" type="noConversion"/>
  </si>
  <si>
    <t>거래명세서 (보험 및 진행비)</t>
    <phoneticPr fontId="2" type="noConversion"/>
  </si>
  <si>
    <t>6. 보험 및 진행비</t>
    <phoneticPr fontId="2" type="noConversion"/>
  </si>
  <si>
    <t>행사 보험</t>
    <phoneticPr fontId="2" type="noConversion"/>
  </si>
  <si>
    <t>관람객 배상 책임 보험 가입</t>
    <phoneticPr fontId="2" type="noConversion"/>
  </si>
  <si>
    <t>○ 04/22-04/24 운영기간 행사 보험
  - 보장 내역 : 영업 배상 책임 보함
  : 대인 150,000,000원/ 1인당 , 300,000,000/ 1사고당
  : 대물 150,000,000원/ 1사고당
  : 구내 치료비 2,000,000원/ 1인당, 40,000,000/ 1사고당 / 책임보험 협력사 가입수수료 10% 포함가</t>
    <phoneticPr fontId="2" type="noConversion"/>
  </si>
  <si>
    <t>○ 세부현황
 - 팬큐레이터 29인, 슈퍼바이저(제품팀장) 6인, 운영요원 12인, 총 47인
    10/21~10/24 (4일)</t>
    <phoneticPr fontId="2" type="noConversion"/>
  </si>
  <si>
    <t>제품 테스트 및 물자 인계 이동비</t>
    <phoneticPr fontId="2" type="noConversion"/>
  </si>
  <si>
    <t>진행비</t>
    <phoneticPr fontId="2" type="noConversion"/>
  </si>
  <si>
    <t>VIP 주차 지원</t>
    <phoneticPr fontId="2" type="noConversion"/>
  </si>
  <si>
    <t>○ VIP 주차지원
 - 26.04.21 김경태 상무님 종일 주차권 등록
 - 26.04.22 김태경 상무님 종일 주차권 등록
 - 26.04.22 정호진 부사장님 종일 주차권 등록
 - 26.04.22 박정일 상무님 종일 주차권 등록
 - 26.04.23 장소연 부사장님 종일 주차권 등록</t>
    <phoneticPr fontId="2" type="noConversion"/>
  </si>
  <si>
    <t>보험비 및 진행비 소계</t>
    <phoneticPr fontId="2" type="noConversion"/>
  </si>
  <si>
    <t>2026 WIS 거래명세서</t>
    <phoneticPr fontId="2" type="noConversion"/>
  </si>
  <si>
    <r>
      <t xml:space="preserve">○ AI 파이프라인 기반 영상 제작 및 후반 작업(UI/UX 디자이너)
- AI 파이프라인(이미지 생성·학습 모델 활용)을 통한 메인 휴먼 4종 제작 및 비주얼 디렉션
- 영상 내 오브젝트·배경·그래픽 요소 디자인 및 브랜드 가이드라인 적용
- 휴먼 및 오브젝트 모션 제작 (AI 기반 애니메이션 툴 활용 포함) 및 영상 편집
- 4종 영상 포맷별 파일 최종 출력 및 키오스크 해상도·비율 최적화 작업
- 사운드 제작·믹싱, 영상과의 싱크 조율
</t>
    </r>
    <r>
      <rPr>
        <sz val="11"/>
        <color rgb="FFFF0000"/>
        <rFont val="맑은 고딕"/>
        <family val="3"/>
        <charset val="129"/>
      </rPr>
      <t>- 스튜디오와 함께 진행하여 사전 양해 후 WIS 한정 특별 단가 적용</t>
    </r>
    <phoneticPr fontId="2" type="noConversion"/>
  </si>
  <si>
    <t>대</t>
    <phoneticPr fontId="2" type="noConversion"/>
  </si>
  <si>
    <t>[조명형 메인로고 사인]
- SAMSUNG H:900 잔넬 재활용
- 재활용 보수 보완 가공 작업(도장 및 시트 부착 등) 
- 평택 반출 운송</t>
    <phoneticPr fontId="2" type="noConversion"/>
  </si>
  <si>
    <t>[조명형 메인로고 사인]
- 행잉 거치프레임 50x50 각파이프 가공 / 용접 및 연마 / 지정색 분체도장
- 제작 및 현장 설치 작업
- 전기 결선 작업</t>
    <phoneticPr fontId="2" type="noConversion"/>
  </si>
  <si>
    <t>[Micro RGB 로고 사인] 
- 미디어데이 Micro RGB 잔넬 재활용 및 운송
- 조명형 로고사인 후면 도장 및 배선 등 보수작업
- 거치프레임 각파이프,1.2T갈바 절곡 및 레이저 가공 / 지정색 분체도장 
- SMPS교체 및 디머 포함
- 제작 및 현장 설치 작업</t>
    <phoneticPr fontId="2" type="noConversion"/>
  </si>
  <si>
    <t>[아크릴 소도구 제작]
- 쿠키런 피규어 아크릴 받침대 4EA</t>
    <phoneticPr fontId="2" type="noConversion"/>
  </si>
  <si>
    <t>[아크릴 소도구 제작]
- 갤럭시탭 악세서리 거치대 3EA</t>
    <phoneticPr fontId="2" type="noConversion"/>
  </si>
  <si>
    <t>공사금액 * 0.85724%</t>
    <phoneticPr fontId="2" type="noConversion"/>
  </si>
  <si>
    <t>공사금액 * 0.7685%</t>
    <phoneticPr fontId="2" type="noConversion"/>
  </si>
  <si>
    <t>[제작집기 반입]
- 2.5톤 1대 4월 6일 (삼성강남-&gt;경기광주)
- 3.5톤 1대, 1톤 2대 4월 13일 (평택창고-&gt;경기광주) 
- 1톤 1대 4월 17일 (삼성강남-&gt;경기광주)
- 3.5톤 1대, 1톤 2대 4월 20일 (경기광주-&gt;코엑스) 
- 3.5톤 1대, 1톤 2대 4월 21일 (경기광주-&gt;코엑스) 
- 집기 반입, 반출 및 공장 입고</t>
    <phoneticPr fontId="2" type="noConversion"/>
  </si>
  <si>
    <t>제작집기 철거</t>
    <phoneticPr fontId="2" type="noConversion"/>
  </si>
  <si>
    <r>
      <t xml:space="preserve">[재활용 집기 철거 및 반출] 
- 집기/ 3.5톤 2대, 1톤 4대 4월24일, 4월 25일 (코엑스-&gt;평택창고) 
- TV/ 3.5톤 1대 4월24일, 4월25일 (코엑스-&gt;평택창고) 
- 잔넬/ 1톤 1대 4월 25일 (코엑스-&gt;평택창고) 
- XR소파/ 1톤 2대 4월 25일 (코엑스-&gt;삼성강남) 
- 집기 반출 현장 철야 작업 
- 현장 철거 잡자재 및 공구 사용 
</t>
    </r>
    <r>
      <rPr>
        <sz val="12"/>
        <color rgb="FFFF0000"/>
        <rFont val="맑은 고딕 (본문)"/>
        <family val="3"/>
        <charset val="129"/>
      </rPr>
      <t xml:space="preserve">- </t>
    </r>
    <r>
      <rPr>
        <sz val="12"/>
        <color rgb="FFFF0000"/>
        <rFont val="맑은 고딕"/>
        <family val="2"/>
        <charset val="129"/>
      </rPr>
      <t>야간</t>
    </r>
    <r>
      <rPr>
        <sz val="12"/>
        <color rgb="FFFF0000"/>
        <rFont val="맑은 고딕 (본문)"/>
        <family val="3"/>
        <charset val="129"/>
      </rPr>
      <t xml:space="preserve"> </t>
    </r>
    <r>
      <rPr>
        <sz val="12"/>
        <color rgb="FFFF0000"/>
        <rFont val="맑은 고딕"/>
        <family val="2"/>
        <charset val="129"/>
      </rPr>
      <t>상차</t>
    </r>
    <r>
      <rPr>
        <sz val="12"/>
        <color rgb="FFFF0000"/>
        <rFont val="맑은 고딕 (본문)"/>
        <family val="3"/>
        <charset val="129"/>
      </rPr>
      <t xml:space="preserve"> </t>
    </r>
    <r>
      <rPr>
        <sz val="12"/>
        <color rgb="FFFF0000"/>
        <rFont val="맑은 고딕"/>
        <family val="2"/>
        <charset val="129"/>
      </rPr>
      <t>후</t>
    </r>
    <r>
      <rPr>
        <sz val="12"/>
        <color rgb="FFFF0000"/>
        <rFont val="맑은 고딕 (본문)"/>
        <family val="3"/>
        <charset val="129"/>
      </rPr>
      <t xml:space="preserve"> </t>
    </r>
    <r>
      <rPr>
        <sz val="12"/>
        <color rgb="FFFF0000"/>
        <rFont val="맑은 고딕"/>
        <family val="2"/>
        <charset val="129"/>
      </rPr>
      <t>익일</t>
    </r>
    <r>
      <rPr>
        <sz val="12"/>
        <color rgb="FFFF0000"/>
        <rFont val="맑은 고딕 (본문)"/>
        <family val="3"/>
        <charset val="129"/>
      </rPr>
      <t xml:space="preserve"> </t>
    </r>
    <r>
      <rPr>
        <sz val="12"/>
        <color rgb="FFFF0000"/>
        <rFont val="맑은 고딕"/>
        <family val="2"/>
        <charset val="129"/>
      </rPr>
      <t>하차</t>
    </r>
    <phoneticPr fontId="2" type="noConversion"/>
  </si>
  <si>
    <t xml:space="preserve">[재활용 집기 창고 입고 및 매장 재설치]
- 평택 창고 입고 작업 
- 삼성강남 XR쇼파 원복 작업 </t>
    <phoneticPr fontId="2" type="noConversion"/>
  </si>
  <si>
    <r>
      <t xml:space="preserve">[슈퍼스테디 벽체]
- 6,000X3,000
- 30X30각재, 5T, 12T, 15T 합판 및 MDF NC 가공
- 방염도장
</t>
    </r>
    <r>
      <rPr>
        <sz val="12"/>
        <color rgb="FFFF0000"/>
        <rFont val="맑은 고딕 (본문)"/>
        <family val="3"/>
        <charset val="129"/>
      </rPr>
      <t xml:space="preserve">- </t>
    </r>
    <r>
      <rPr>
        <sz val="12"/>
        <color rgb="FFFF0000"/>
        <rFont val="Malgun Gothic"/>
        <family val="2"/>
        <charset val="129"/>
      </rPr>
      <t>템바보드</t>
    </r>
    <r>
      <rPr>
        <sz val="12"/>
        <color rgb="FFFF0000"/>
        <rFont val="Times New Roman"/>
        <family val="1"/>
      </rPr>
      <t xml:space="preserve"> 20mm </t>
    </r>
    <r>
      <rPr>
        <sz val="12"/>
        <color rgb="FFFF0000"/>
        <rFont val="Malgun Gothic"/>
        <family val="2"/>
        <charset val="129"/>
      </rPr>
      <t>지정</t>
    </r>
    <r>
      <rPr>
        <sz val="12"/>
        <color rgb="FFFF0000"/>
        <rFont val="Times New Roman"/>
        <family val="1"/>
      </rPr>
      <t xml:space="preserve"> </t>
    </r>
    <r>
      <rPr>
        <sz val="12"/>
        <color rgb="FFFF0000"/>
        <rFont val="Malgun Gothic"/>
        <family val="2"/>
        <charset val="129"/>
      </rPr>
      <t>색</t>
    </r>
    <r>
      <rPr>
        <sz val="12"/>
        <color rgb="FFFF0000"/>
        <rFont val="Times New Roman"/>
        <family val="1"/>
      </rPr>
      <t xml:space="preserve"> </t>
    </r>
    <r>
      <rPr>
        <sz val="12"/>
        <color rgb="FFFF0000"/>
        <rFont val="Malgun Gothic"/>
        <family val="2"/>
        <charset val="129"/>
      </rPr>
      <t>수성도장</t>
    </r>
    <r>
      <rPr>
        <sz val="12"/>
        <color rgb="FFFF0000"/>
        <rFont val="Times New Roman"/>
        <family val="1"/>
      </rPr>
      <t xml:space="preserve"> </t>
    </r>
    <r>
      <rPr>
        <sz val="12"/>
        <color rgb="FFFF0000"/>
        <rFont val="Malgun Gothic"/>
        <family val="2"/>
        <charset val="129"/>
      </rPr>
      <t>마감</t>
    </r>
    <r>
      <rPr>
        <sz val="12"/>
        <rFont val="맑은 고딕"/>
        <family val="2"/>
        <charset val="129"/>
        <scheme val="minor"/>
      </rPr>
      <t xml:space="preserve">
- 제작 및 현장 설치 작업</t>
    </r>
    <phoneticPr fontId="2" type="noConversion"/>
  </si>
  <si>
    <r>
      <t xml:space="preserve">[크로스 플랫폼 천장]
- 8,100X5,000
- 30X30각재, 5T, 12T, 15T 합판 및 MDF NC 가공
- 방염도장
</t>
    </r>
    <r>
      <rPr>
        <sz val="12"/>
        <color rgb="FFFF0000"/>
        <rFont val="맑은 고딕 (본문)"/>
        <family val="3"/>
        <charset val="129"/>
      </rPr>
      <t xml:space="preserve">- </t>
    </r>
    <r>
      <rPr>
        <sz val="12"/>
        <color rgb="FFFF0000"/>
        <rFont val="Malgun Gothic"/>
        <family val="2"/>
        <charset val="129"/>
      </rPr>
      <t>천정</t>
    </r>
    <r>
      <rPr>
        <sz val="12"/>
        <color rgb="FFFF0000"/>
        <rFont val="Times New Roman"/>
        <family val="1"/>
      </rPr>
      <t xml:space="preserve"> </t>
    </r>
    <r>
      <rPr>
        <sz val="12"/>
        <color rgb="FFFF0000"/>
        <rFont val="Malgun Gothic"/>
        <family val="2"/>
        <charset val="129"/>
      </rPr>
      <t>처짐</t>
    </r>
    <r>
      <rPr>
        <sz val="12"/>
        <color rgb="FFFF0000"/>
        <rFont val="Times New Roman"/>
        <family val="1"/>
      </rPr>
      <t xml:space="preserve"> </t>
    </r>
    <r>
      <rPr>
        <sz val="12"/>
        <color rgb="FFFF0000"/>
        <rFont val="Malgun Gothic"/>
        <family val="2"/>
        <charset val="129"/>
      </rPr>
      <t>방지</t>
    </r>
    <r>
      <rPr>
        <sz val="12"/>
        <color rgb="FFFF0000"/>
        <rFont val="Times New Roman"/>
        <family val="1"/>
      </rPr>
      <t xml:space="preserve"> </t>
    </r>
    <r>
      <rPr>
        <sz val="12"/>
        <color rgb="FFFF0000"/>
        <rFont val="Malgun Gothic"/>
        <family val="2"/>
        <charset val="129"/>
      </rPr>
      <t>보강</t>
    </r>
    <r>
      <rPr>
        <sz val="12"/>
        <color rgb="FFFF0000"/>
        <rFont val="Times New Roman"/>
        <family val="1"/>
      </rPr>
      <t xml:space="preserve"> </t>
    </r>
    <r>
      <rPr>
        <sz val="12"/>
        <color rgb="FFFF0000"/>
        <rFont val="Malgun Gothic"/>
        <family val="2"/>
        <charset val="129"/>
      </rPr>
      <t>구조</t>
    </r>
    <r>
      <rPr>
        <sz val="12"/>
        <rFont val="맑은 고딕"/>
        <family val="2"/>
        <charset val="129"/>
        <scheme val="minor"/>
      </rPr>
      <t xml:space="preserve">
- 제작 및 현장 설치 작업</t>
    </r>
    <phoneticPr fontId="2" type="noConversion"/>
  </si>
  <si>
    <r>
      <t xml:space="preserve">[VAC 벽체]
- 8,000X3,000
- 30X30각재, 5T, 12T, 15T 합판 및 MDF NC 가공
- 방염도장
</t>
    </r>
    <r>
      <rPr>
        <sz val="12"/>
        <color rgb="FFFF0000"/>
        <rFont val="맑은 고딕 (본문)"/>
        <family val="3"/>
        <charset val="129"/>
      </rPr>
      <t>- 템바보드 20mm 지정 색 수성도장 마감</t>
    </r>
    <r>
      <rPr>
        <sz val="12"/>
        <rFont val="맑은 고딕"/>
        <family val="2"/>
        <charset val="129"/>
        <scheme val="minor"/>
      </rPr>
      <t xml:space="preserve">
- 제작 및 현장 설치 작업</t>
    </r>
    <phoneticPr fontId="2" type="noConversion"/>
  </si>
  <si>
    <t>[행잉 거치프레임]
- 행잉 거치프레임 50x50 각파이프 가공 / 용접 및 연마 / 지정색 분체도장
- 제작 및 현장 설치 작업
- 전기 결선 작업</t>
    <phoneticPr fontId="2" type="noConversion"/>
  </si>
  <si>
    <t>[TV 및 사이니지 설치]
- 더 무빙 스타일 27" 2대 / 무빙 스타일 43" 5대 / 55" TV 6대 / 75" TV 2대 설치
- MicroRGB 85" 1대 / MicroRGB 115" 1대 / OLED 83" 1대 설치
- Monitor ODYSSEY G9 3대 설치
- Sound BAR 2대 설치
- 통신, 영상케이블 배선 바닥, 벽체, 집기 포설작업
- 현장 설치 작업</t>
    <phoneticPr fontId="2" type="noConversion"/>
  </si>
  <si>
    <t>[트러스 리깅]
- 14,000X9,100 (290*290 트러스 * 60m) 
- 메인리깅포인트 1톤, 보조포인트 와이어 천정 고정
- 트러스리깅, 리깅 안전진단비 포함
- 잡자재 및 공구사용, 공과잡비 포함 
- 현장 설치 작업</t>
    <phoneticPr fontId="2" type="noConversion"/>
  </si>
  <si>
    <t>[구조물 현장 철거 및 정리 정돈, 원복]
- 구조 철거 현장 작업
- 산업폐기물처리 5톤 집게차 4대, 1톤 3대
- 철거 잡자재 및 공구사용</t>
    <phoneticPr fontId="2" type="noConversion"/>
  </si>
  <si>
    <t>내용 삭제</t>
    <phoneticPr fontId="2" type="noConversion"/>
  </si>
  <si>
    <t>2026 실행견적서</t>
    <phoneticPr fontId="2" type="noConversion"/>
  </si>
  <si>
    <t>2026 사전견적서</t>
    <phoneticPr fontId="2" type="noConversion"/>
  </si>
  <si>
    <t>2026 WIS (총 3일/시간외 사용)</t>
    <phoneticPr fontId="2" type="noConversion"/>
  </si>
  <si>
    <t>2026 WIS</t>
    <phoneticPr fontId="2" type="noConversion"/>
  </si>
  <si>
    <t>2025 WIS</t>
    <phoneticPr fontId="2" type="noConversion"/>
  </si>
  <si>
    <t>신규제작</t>
    <phoneticPr fontId="2" type="noConversion"/>
  </si>
  <si>
    <t>재활용</t>
    <phoneticPr fontId="2" type="noConversion"/>
  </si>
  <si>
    <t>집기</t>
    <phoneticPr fontId="2" type="noConversion"/>
  </si>
  <si>
    <t>스페이셜 사이니지 거치대</t>
  </si>
  <si>
    <t>2억화소 테이블-01</t>
  </si>
  <si>
    <t>금속 벤치</t>
  </si>
  <si>
    <t>AI Agent Showroom TV Frame</t>
  </si>
  <si>
    <t>Micro RGB 바닥단</t>
  </si>
  <si>
    <t>2억화소 테이블-02</t>
  </si>
  <si>
    <t>원형 테이블</t>
  </si>
  <si>
    <t>개찰구 모형</t>
  </si>
  <si>
    <t>Micro RGB 포디움</t>
  </si>
  <si>
    <t>슈퍼스테디 테이블-01</t>
  </si>
  <si>
    <t>소파-A</t>
  </si>
  <si>
    <t>금속 선반세트</t>
  </si>
  <si>
    <t>크로스 플랫폼 테이블-01</t>
  </si>
  <si>
    <t>슈퍼스테디 테이블-02</t>
  </si>
  <si>
    <t>소파-B</t>
  </si>
  <si>
    <t>키트 테이블</t>
  </si>
  <si>
    <t>크로스 플랫폼 테이블-02</t>
  </si>
  <si>
    <t>크로스 플랫폼 소파</t>
  </si>
  <si>
    <t>소파-C</t>
  </si>
  <si>
    <t>키트 테이블 스툴</t>
  </si>
  <si>
    <t>크로스 플랫폼 테이블-03</t>
  </si>
  <si>
    <t>핸즈온 테이블</t>
  </si>
  <si>
    <t>School zone 캐비닛</t>
  </si>
  <si>
    <t>AI Art Easel</t>
  </si>
  <si>
    <t>크로스 플랫폼 선반-01</t>
  </si>
  <si>
    <t>핸즈온 스툴</t>
  </si>
  <si>
    <t>School zone 책상</t>
  </si>
  <si>
    <t>크로스 플랫폼 선반-02</t>
  </si>
  <si>
    <t>XR 소파</t>
  </si>
  <si>
    <t>School zone 의자</t>
  </si>
  <si>
    <t>악세서리 금속 거치대</t>
  </si>
  <si>
    <t>크로스 플랫폼 노트북 거치대</t>
  </si>
  <si>
    <t>버즈 청음 테이블</t>
  </si>
  <si>
    <t>Trip zone 테이블</t>
  </si>
  <si>
    <t>피규어 쇼케이스
(크라운리스)</t>
  </si>
  <si>
    <t>더 프리스타일 테이블</t>
  </si>
  <si>
    <t>핸즈온 테이블 스툴</t>
  </si>
  <si>
    <t>피규어 쇼케이스
(파수인)</t>
  </si>
  <si>
    <t>AI 라이브쇼 테이블</t>
  </si>
  <si>
    <t>선반</t>
  </si>
  <si>
    <t>XR 트레이</t>
  </si>
  <si>
    <t>AI 라이브쇼 스툴</t>
  </si>
  <si>
    <t>빌트인 가구</t>
  </si>
  <si>
    <t>단올림 박스</t>
  </si>
  <si>
    <t>D/P 테이블</t>
  </si>
  <si>
    <t>조경박스-A</t>
  </si>
  <si>
    <t>조경박스-B</t>
  </si>
  <si>
    <t>조경박스-C</t>
  </si>
  <si>
    <t>핸즈온 테이블-A</t>
  </si>
  <si>
    <t>핸즈온 테이블-B</t>
  </si>
  <si>
    <t>85" TV 프레임</t>
  </si>
  <si>
    <t>하드웨어 박스</t>
  </si>
  <si>
    <t>재활용 수량 비율</t>
    <phoneticPr fontId="2" type="noConversion"/>
  </si>
  <si>
    <t>총 금액</t>
    <phoneticPr fontId="2" type="noConversion"/>
  </si>
  <si>
    <t>- 25 WIS 4백만 / 25 KES 5백만
- 어떤 내용으로 발생된 금액인지 상세 설명 요청드립니다.
 &gt; 저희가 부담해야하는 사유 설명 (스튜디오와 동일)
- 금액 청구 기준도 확인 必 (인건비 베이스인지, 작성된 제안서가 있는지)</t>
    <phoneticPr fontId="2" type="noConversion"/>
  </si>
  <si>
    <t>- 0.5시간 추가된 내역들(국문도슨트 등)
오른쪽 붉은글씨를 비고 아래에도 추가해주세요</t>
    <phoneticPr fontId="2" type="noConversion"/>
  </si>
  <si>
    <t>- 20일 브롤 계정 세팅이 11시간 걸린건가요?
아니면 다른 세팅도 함께 들어간걸까요?
 &gt; 정확한 20일 사전세팅 시간 확인 필요</t>
    <phoneticPr fontId="2" type="noConversion"/>
  </si>
  <si>
    <t>- 팬큐 26명인데 30으로 기입 (비고란만 오기입 일까요?)
- 10000*206으로 일괄 곱해진 현재 수식 대신
  10000*[(2*2*18)+(26*1) 식의 확인 쉬운방식으로의 표기 요청드립니다. (위 인건비 표시주신바와 같이)</t>
    <phoneticPr fontId="2" type="noConversion"/>
  </si>
  <si>
    <t>- 증빙 첨부주신 내용이 스크립트 페이지 전체 첨부일까요? (아닐시 보강 요청)
- 장당 청구는 물론 아닐듯 하나, 제작 스크립트 페이지수가 준것에 대비/ 전년 WIS KES와 가격 구별이 크게 없어 청구 기준을 여쭈어봅니다!</t>
    <phoneticPr fontId="2" type="noConversion"/>
  </si>
  <si>
    <t>- 나우웨이팅 청구명세서 첨부 바랍니다.</t>
    <phoneticPr fontId="2" type="noConversion"/>
  </si>
  <si>
    <t>- 음향 렌탈내역도 거래내역서 첨부 부탁드리겠습니다.
- 도슨트 음향 청구 비용 기준도 함께 확인 바랍니다. (렌탈 내역서 내 몇일*어떤장비 렌탈인지 상세한 내용 필요)</t>
    <phoneticPr fontId="2" type="noConversion"/>
  </si>
  <si>
    <t>- 전년처럼 표로 간단히 구분된 내용도 증빙으로 함께 첨부주시면 좋을 것 같습니다.
- 혹시 출력물 비용 상승이 있었을까요?
&gt; 마찬가지로 수량대비 비용이 전년과 큰 구별x</t>
    <phoneticPr fontId="2" type="noConversion"/>
  </si>
  <si>
    <t>- 거래명세서 첨부 가능할지 확인 부탁드립니다.
- 네트워크 설치는 어떤 업체/어떤분이 진행해주시는 건가요?
 &gt; 청구 기준 확인이 필요합니다 (사용료일지 설치 인건비일지.)
 &gt; 사용료는 별도 무선 네트워크 비용을 청구받았기 때문에 / 설치 인력비라면 별도 표기 위해서 더더욱 증빙 필요</t>
    <phoneticPr fontId="2" type="noConversion"/>
  </si>
  <si>
    <t>- 마찬가지로 내역서 있으시면 첨부 바랍니다.
- 증빙 시트에도 렌탈물품들 수량 측면과 동일하게 기재 바랍니다.
 &gt; 상사한 렌탈 물품/수량이 깅비된 거래내역서 필요</t>
    <phoneticPr fontId="2" type="noConversion"/>
  </si>
  <si>
    <t>- 구매 영수증 첨부 바랍니다.
(원가 추정 해당내용 X)</t>
    <phoneticPr fontId="2" type="noConversion"/>
  </si>
  <si>
    <t>- 추가 완료</t>
    <phoneticPr fontId="2" type="noConversion"/>
  </si>
  <si>
    <t>- 비고 추가 완료</t>
    <phoneticPr fontId="2" type="noConversion"/>
  </si>
  <si>
    <t>- 사전 세팅 상세 근무 내용 ( 배그, 명조, 쿠키런 세팅 건입니다)
  -4/20 (11시간) / 10시-21시
  : 크로스 플랫폼 제품 사전 수령 및 초기 세팅 (약 1시간 소요)
  &gt; 갤럭시 S26 U 7대 / 갤럭시 탭 S9+ 2대 / 갤럭시 탭 S11 1대 / 갤럭시 북6 3대 세팅
  : 배틀그라운드 PC 버전 클라이언트 설치 및 계정 점검 (약 2시간 소요)
   &gt; 배틀그라운드 PC 버전 클라이언트 2대 / 슈퍼계정 4개 설치 및 테스트
  : 배틀그라운드 모바일 버전 클라이언트 설치 및 계정 점검 (약 1시간 소요)
   &gt; 배틀그라운드 모바일 버전 클라이언트 2대 / 슈퍼계정 5개 설치 및 테스트
  : 명조 PC 버전 클라이언트 설치 및 슈퍼 계정 정상 연동 점검 (약 7시간 소요)
   &gt; 명조 PC 버전 클라이언트 1대 / 슈퍼 계정 2개 설치 및 테스트
  : 명조 모바일버전 클라이언트 APK 설치 및 슈퍼 계정 정상 연동 점검 (약 2시간 소요)
   &gt; 명조 모바일 버전 클라이언트 2대(모바일1/탭1) / 슈퍼계정 6개 설치 및 테스트
  : 쿠키런 : 오븐스매시 슈퍼 계정 정상 연동 점검 (약 1시간 소요)
   &gt; 쿠키런 모바일 버전 클라이언트 4대 / 슈퍼계정 9개 설치 및 테스트</t>
    <phoneticPr fontId="2" type="noConversion"/>
  </si>
  <si>
    <t>- 영문 번역 스크립트 증빙 추가합니다.
- 장당 청구는 아니고 스크립트는 각 존당 50만원이 기준입니다. 단, VIP 도슨트의 경우 5분/10분 버전 1개존으로 카운팅하여 총 7개존=7종 스크립트 작성 기준</t>
    <phoneticPr fontId="2" type="noConversion"/>
  </si>
  <si>
    <t>- 첨부완료
- 최근 인쇄 원자재(용지, 잉크 등)가격 상승과 출력 공정의 인건비 인상으로 인해 협력업체의 기본 제작 단가가 불가피하게 조정되었습니다.</t>
    <phoneticPr fontId="2" type="noConversion"/>
  </si>
  <si>
    <t>○ 식비
 - 현장 세팅 &amp; 철거 식비
  : 04/21, 4/24 총 2일, 슈퍼바이저 6인, 운영요원 11인 (1일2식)
 - 현장 리허설 식비
  : 04/21, 팬큐레이터 26인 (1일1식)
 - 근무 운영 식비
  : 04/22~23 총 2일, 슈퍼바이저 6인, 운영요원 11인 (1일1식), 
  : 04/22~04/24 총 3일, 팬큐레이터 26인 (1일1식)</t>
    <phoneticPr fontId="2" type="noConversion"/>
  </si>
  <si>
    <t>-[수정완료]죄송합니다. 최종 금액은 변동없으며 인원수 오기입 건입니다 
- 수식 수정 완료</t>
    <phoneticPr fontId="2" type="noConversion"/>
  </si>
  <si>
    <t xml:space="preserve"> 상세 거래 내역 증빙 첨부</t>
    <phoneticPr fontId="2" type="noConversion"/>
  </si>
  <si>
    <t xml:space="preserve">○ 크로스 플랫폼존 콘솔 컨트롤러 구매
 - 콘트롤러 1대 구입
</t>
    <phoneticPr fontId="2" type="noConversion"/>
  </si>
  <si>
    <t xml:space="preserve"> 원알엑스 거래명세서로 갈음/  기존 사진 증빙 有</t>
    <phoneticPr fontId="2" type="noConversion"/>
  </si>
  <si>
    <t>-상세 거래 내역 증빙 첨부  
- 유/무선 네트워크 설치를 전문으로하는 업체입니다.
 비용 내 항목 하기와 같습니다.
- 설치 인건비 (적합 여부 사전 검수, 라인 포설 작업, EPS실 UTP 연결, 회선 설치 작업 등)
- 장비 및 자재비 (무선 AP 연결 장비, UTP 케이블, 젠더 등)
- 회선 이용료 (네트워크 사용료)</t>
    <phoneticPr fontId="2" type="noConversion"/>
  </si>
  <si>
    <t>거래명세서 (기획료)</t>
    <phoneticPr fontId="2" type="noConversion"/>
  </si>
  <si>
    <t>공급받는자(위탁자)</t>
    <phoneticPr fontId="2" type="noConversion"/>
  </si>
  <si>
    <t>공급자(수탁자)</t>
    <phoneticPr fontId="182" type="noConversion"/>
  </si>
  <si>
    <t>아래와 같이 
견적 합니다.
[ 산출물: 제작결과물 ]</t>
    <phoneticPr fontId="2" type="noConversion"/>
  </si>
  <si>
    <t>원리테일익스페리언스코리아리미티드(영업소)</t>
    <phoneticPr fontId="2" type="noConversion"/>
  </si>
  <si>
    <t>Job Name</t>
    <phoneticPr fontId="182" type="noConversion"/>
  </si>
  <si>
    <t>2026 삼성전자 World IT Show 운영</t>
    <phoneticPr fontId="2" type="noConversion"/>
  </si>
  <si>
    <t>김동진</t>
    <phoneticPr fontId="2" type="noConversion"/>
  </si>
  <si>
    <t>Job</t>
    <phoneticPr fontId="182" type="noConversion"/>
  </si>
  <si>
    <t>839-84-00015</t>
    <phoneticPr fontId="2" type="noConversion"/>
  </si>
  <si>
    <t>거래가격</t>
    <phoneticPr fontId="182" type="noConversion"/>
  </si>
  <si>
    <t>서울시 강남구 학동로 105, 3층(논현동, 제이빌딩)</t>
    <phoneticPr fontId="2" type="noConversion"/>
  </si>
  <si>
    <t>6월 청구</t>
    <phoneticPr fontId="2" type="noConversion"/>
  </si>
  <si>
    <t>수량
(개월)</t>
    <phoneticPr fontId="2" type="noConversion"/>
  </si>
  <si>
    <t>투입율</t>
    <phoneticPr fontId="2" type="noConversion"/>
  </si>
  <si>
    <t>2026 삼성전자 World IT Show
기획/운영</t>
    <phoneticPr fontId="2" type="noConversion"/>
  </si>
  <si>
    <t>사전기획 및 현장 운영 관리</t>
    <phoneticPr fontId="2" type="noConversion"/>
  </si>
  <si>
    <t>기획/운영료</t>
    <phoneticPr fontId="2" type="noConversion"/>
  </si>
  <si>
    <t>2026 삼성전자 World IT Show 기획 및 운영</t>
    <phoneticPr fontId="2" type="noConversion"/>
  </si>
  <si>
    <t>책임연구원 1명 참여율 20% / 2026년도 학술용역단가 기준</t>
    <phoneticPr fontId="2" type="noConversion"/>
  </si>
  <si>
    <t>연구원 2명 참여율 10% / 2026년도 학술용역단가 기준</t>
    <phoneticPr fontId="2" type="noConversion"/>
  </si>
  <si>
    <t>기획료 소계</t>
    <phoneticPr fontId="0" type="Hiragana"/>
  </si>
  <si>
    <t>순서</t>
    <phoneticPr fontId="2" type="noConversion"/>
  </si>
  <si>
    <t>업무</t>
    <phoneticPr fontId="2" type="noConversion"/>
  </si>
  <si>
    <t xml:space="preserve">책임연구원 1명 </t>
    <phoneticPr fontId="2" type="noConversion"/>
  </si>
  <si>
    <r>
      <rPr>
        <b/>
        <sz val="11"/>
        <color theme="1"/>
        <rFont val="맑은 고딕"/>
        <family val="3"/>
        <charset val="129"/>
        <scheme val="minor"/>
      </rPr>
      <t>- 2026 삼성전자 World IT Show 세부운영안 작성 (03/10~04/20)</t>
    </r>
    <r>
      <rPr>
        <sz val="11"/>
        <color theme="1"/>
        <rFont val="맑은 고딕"/>
        <family val="3"/>
        <charset val="129"/>
        <scheme val="minor"/>
      </rPr>
      <t xml:space="preserve">
  : 03/10 OT 자료 및 방향성 자료 수령
  : 03/11~13 방향성에 따른 타이틀 워딩 제안 작업
  : 03/16~03/27 프로그램 별 운영 방안 및 도슨트 운영안 초안 작성
  &gt; 고객 체험 Journey 작성
  &gt; Micro RGB 체험 프로세스 및 운영 방안 초안 작업
  &gt; 2억 화소 체험 프로세스 및 운영 방안 초안 작업 
  &gt; 슈퍼스테디 체험 프로세스 및 운영 방안 초안 작업
  &gt; 크로스플랫폼 체험 프로세스 및 운영 방안 초안 작업
  &gt; 갤럭시 XR 체험 프로세스 및 운영 방안 초안 작업
  &gt; 갤럭시 XR 구글 맵 서치 &amp; 3D 이미지 변환 체험 FLOW 작업
  &gt; 버즈 청음 &amp; 커스텀 체험 프로세스 및 운영 방안 초안 작업
  &gt; 더프리스타일 체험 프로세스 및 운영 방안 초안 작업
  &gt; 비전 AI 컴패니언 체험 프로세스 및 운영 방안 초안 작업
  &gt; AI 라이브 쇼 &amp; AI 포토 어시스트 체험 프로세스 및 운영 방안 초안 작업
  &gt; VIP 도슨트 5분 경험 프로세스 동선 제안 작업
  &gt; VIP 도슨트 전관 방송 시스템 제안 작업
  &gt; 팬큐레이터 유니폼 제안 작업
  &gt; 닷플랜 작업
  : 03/28 프로그램 별 운영방안 수정 작업
  &gt; 갤럭시 XR 페이스커버 구매 제안
  &gt; 버즈 커스텀 꾸미기 재료 (스티커 등) 제안
  &gt; 크로스플랫폼 게임 IP별 배치 기기 제안
  &gt; 굿즈 별 소진 방안 작업
  : 03/29 프로그램 별 운영방안 수정 작업
  &gt; 프로그램 개요 페이지 작업
  &gt; 갤럭시 XR 체험프로세스 및 사전 예약 방안 작업
  : 03/30 프로그램 별 운영방안 수정 작업
  &gt; 갤럭시 XR 현장 테스트 결과 반영 (구글맵 서치 &amp; 치지직XR &amp; 3D 이미지 변환)
  &gt; AI 라이브 쇼 굿즈 수령 프로세스 작업
  : 03/31 프로그램 별 운영방안 수정 작업
  &gt; 갤럭시 XR 나우웨이팅 활용 방안 제안 작업
  &gt; 기타 프로그램 별 피드백 사항 수정 반영
  : 04/01 프로그램 별 운영방안 및 세부 운영안 작업
  &gt; 크로스플랫폼 갤럭시 스토어 쿠폰 내용 추가
  &gt; 기타 프로그램 별 피드백 사항 수정 반영
  : 04/02~03 운영계획안 세부 수정 작업
  &gt; Intro Highlight Zone (Micro RGB + 프라이버시 디스플레이) 운영 방안 작업
  &gt; 그 외 전시안 수정에 따른 동선 및 프로그램 별 운영방안 수정 작업
  : 04/06 운영계획안 세부 수정 작업
  &gt; 프로그램 별 체험 시간 시뮬레이션 작업
  &gt; 스페이셜 사이니지 별 스크립트 작업
  &gt; 그 외 프로그램 별 피드백 사항 수정 반영
  : 04/07 운영계획안 세부 수정 작업
  &gt; 버즈 커스텀용 소품 (케이스&amp;스티커 등) 구매 제안 작업
  : 04/09 운영계획안 세부 수정 작업
  &gt; 버즈 청음존 음원 제안
  &gt; 비전 AI 컴패니언 발화 문구 및 세부 운영안 작업
  &gt; 그 외 전시안 수정 및 피드백에 따른 세부 수정 작업
  : 04/13 운영안 수정 작업
  &gt; 현장 배치용 POP 시안 작업 및 제안
  &gt; 크로스플랫폼 게이밍허브 체험용 컨트롤러 구매 제안
  &gt; 크로스플랫폼 PC 체험용 헤드셋 및 기타 장비 제안
  : 04/14 운영안 수정 작업
  &gt; 크로스플랫폼 인소스유출방지방안 제안 작업
  : 04/17 운영계획안 세부 수정 작업
  &gt; 닷플랜 및 인력 별 R&amp;R 수정 작업
  &gt; KPI 측정 방안 제안
  &gt; 프로그램 별 제품 리스트 작업
  : 04/20 운영계획안 세부 수정 작업
  &gt; 피드백에 따른 운영계획안 최종 수정 작업
</t>
    </r>
    <r>
      <rPr>
        <b/>
        <sz val="11"/>
        <color theme="1"/>
        <rFont val="맑은 고딕"/>
        <family val="3"/>
        <charset val="129"/>
        <scheme val="minor"/>
      </rPr>
      <t xml:space="preserve"> - 프로그램 별 현장 테스트 및 물자 인계 작업 (03/30~04/20)
</t>
    </r>
    <r>
      <rPr>
        <sz val="11"/>
        <color theme="1"/>
        <rFont val="맑은 고딕"/>
        <family val="3"/>
        <charset val="129"/>
        <scheme val="minor"/>
      </rPr>
      <t xml:space="preserve"> : 03/30 삼성스토어 홍대 갤럭시 XR 프로그램 테스트 (삼성스토어 홍대)
  &gt; 구글 맵 서치, 3D 이미지 변환, 치지직 XR, 유튜브 등 갤럭시 XR 제품 테스트 진행
 : 03/31 오디세이 G9 미러링 화면 비율 테스트 (삼성스토어 홍대)
  &gt; 갤럭시 북 활용 배틀그라운드 실행 및 화면 비율 테스트 진행
 : 04/03 갤럭시 XR MWC 프로그램 구동 테스트 (삼성스토어 홍대)
  &gt; 구글 맵 서치 활용 체험 가능한 해외 관광지 확인
 : 04/09 비전 AI 컴패니언 테스트 진행 (삼성스토어 홍대)
  &gt; 컨텐츠(무비/푸드/스포츠) 별 발화 테스트 진행  
 : 04/10~13 배틀그라운드 PC 정상 구동 테스트 (ONE-RX)
  &gt; 창고 보관 데스크톱 내 배틀그라운드 설치 및 정상 구동 가능 여부 테스트 진행
 : 04/14 배틀그라운드 모바일 마스터 계정 테스트 (ONE-RX)
  &gt; 수령 마스터 계정 접속 및 정상 구동 여부 테스트 진행
 : 04/15 삼성강남 미디어데이 현장 테스트 (삼성강남)
  &gt; 비전 AI 컴패니언 솔루션 작동 및 발화 현장 테스트 진행
  &gt; 더 프리스타일+ 컨텐츠 별 CXP (오토 키스톤, 오토 레벨링) 현장 테스트 진행
  &gt; 게이밍 허브 (명조) 설치 및 구동 현장 테스트 진행
  : 04/16 명조 : 게더링웨이브 슈퍼 계정 테스트 (ONE-RX)
  &gt; 모바일, PC 슈퍼계정 접속 가능 여부 및 정상 구동 테스트 진행
  : 04/17 무빙스타일 - 갤럭시 XR - 갤럭시 탭 간 미러링 구동 테스트 (삼성스토어 홍대)
  &gt; 갤럭시 XR 구동 및 갤럭시 탭 Demo APP 실행 중 무빙스타일 동시 미러링 가능 여부 테스트 진행
  : 04/17 미디어데이 제품 인계 (삼성 강남)
  &gt; 미디어 데이 제품 中 WIS 인계 제품 수령
   (더 프리스타일3대 / 헤드셋 3대 / 콘솔 컨트롤러 2대)
  : 04/20 콘솔 컨트롤러 정상 구동 여부 테스트 
  &gt; 미디어 데이 인계 컨트롤러 제품 활용 게이밍 허브 명조 구동 가능 여부 테스트 진행 
</t>
    </r>
    <r>
      <rPr>
        <b/>
        <sz val="11"/>
        <color theme="1"/>
        <rFont val="맑은 고딕"/>
        <family val="3"/>
        <charset val="129"/>
        <scheme val="minor"/>
      </rPr>
      <t xml:space="preserve">- 2026 삼성전자 World IT Show 현장 세팅 및 운영 (04/21~04/24)
</t>
    </r>
    <r>
      <rPr>
        <sz val="11"/>
        <color theme="1"/>
        <rFont val="맑은 고딕"/>
        <family val="3"/>
        <charset val="129"/>
        <scheme val="minor"/>
      </rPr>
      <t xml:space="preserve">  &gt; 2026 삼성전자 World IT Show 현장 세팅 및 운영 총괄
    (프로그램 별 세팅 및 팬큐레이터 관리, KPI 현황 보고 및 현장 관리 총괄)
  &gt; 운영 기간 내 VIP 도슨트 관리 총괄 (주최측 일정 어레인지, 국/영문 VIP도슨트 운영 등)
</t>
    </r>
    <r>
      <rPr>
        <b/>
        <sz val="11"/>
        <color theme="1"/>
        <rFont val="맑은 고딕"/>
        <family val="3"/>
        <charset val="129"/>
        <scheme val="minor"/>
      </rPr>
      <t>- 2026 삼성전자 World IT Show 사후 결과 보고 및 정산 (04/27~05/11</t>
    </r>
    <r>
      <rPr>
        <sz val="11"/>
        <color theme="1"/>
        <rFont val="맑은 고딕"/>
        <family val="3"/>
        <charset val="129"/>
        <scheme val="minor"/>
      </rPr>
      <t>)
  : 사후 결과보고 작성 작업
  &gt; 주요 KPI 결과 작성
  &gt; 행사 총평 및 Lesson Learned 작성
  &gt; 미디어 노출 결과 작성
  &gt; 프로그램 별 운영 결과 작성
  &gt; 도슨트 투어 운영 결과 작성 (VIP 도슨트 투어 주요 반응 및 현장 사진)
  &gt; 기타 운영 결과 작성
  &gt; 타사 부스 운영 사례 작성</t>
    </r>
    <phoneticPr fontId="2" type="noConversion"/>
  </si>
  <si>
    <t>연구원 2명</t>
    <phoneticPr fontId="2" type="noConversion"/>
  </si>
  <si>
    <r>
      <rPr>
        <b/>
        <sz val="11"/>
        <color theme="1"/>
        <rFont val="맑은 고딕"/>
        <family val="3"/>
        <charset val="129"/>
        <scheme val="minor"/>
      </rPr>
      <t>- 2026 삼성전자 World IT Show 세부운영안 작성 (03/10~04/20)</t>
    </r>
    <r>
      <rPr>
        <sz val="11"/>
        <color theme="1"/>
        <rFont val="맑은 고딕"/>
        <family val="3"/>
        <charset val="129"/>
        <scheme val="minor"/>
      </rPr>
      <t xml:space="preserve">
  : 각 프로그램별 운영 방안 작성 보조
  : BOH 구성, 네트워크 배치 등 운영안 작성
  : 제작물 및 프로그램 별 컨텐츠 배치안 작성
  : 프로그램 별 배치 제품 리스트 작성
  : 유니폼 제안 및 로고 브랜딩 제안 작성
  : 포토 어시스트 체험 컨텐츠 제안 작성
  : 버즈 커스텀 필요 물자 (아크릴, 스티커 등) 구매 관련 내용 작성
  : 기타 세부 운영 방안 작성 보조
</t>
    </r>
    <r>
      <rPr>
        <b/>
        <sz val="11"/>
        <color theme="1"/>
        <rFont val="맑은 고딕"/>
        <family val="3"/>
        <charset val="129"/>
        <scheme val="minor"/>
      </rPr>
      <t xml:space="preserve"> - 프로그램 별 현장 테스트 및 물자 인계 작업 (03/30~04/20)</t>
    </r>
    <r>
      <rPr>
        <sz val="11"/>
        <color theme="1"/>
        <rFont val="맑은 고딕"/>
        <family val="3"/>
        <charset val="129"/>
        <scheme val="minor"/>
      </rPr>
      <t xml:space="preserve">
 : 03/30 삼성스토어 홍대 갤럭시 XR 프로그램 테스트 (삼성스토어 홍대)
  &gt; 구글 맵 서치, 3D 이미지 변환, 치지직 XR, 유튜브 등 갤럭시 XR 제품 테스트 진행
 : 03/31 오디세이 G9 미러링 화면 비율 테스트 (삼성스토어 홍대)
  &gt; 갤럭시 북 활용 배틀그라운드 실행 및 화면 비율 테스트 진행
 : 04/03 갤럭시 XR MWC 프로그램 구동 테스트 (삼성스토어 홍대)
  &gt; 구글 맵 서치 활용 체험 가능한 해외 관광지 확인
 : 04/09 비전 AI 컴패니언 테스트 진행 (삼성스토어 홍대)
  &gt; 컨텐츠(무비/푸드/스포츠) 별 발화 테스트 진행  
 : 04/10~13 배틀그라운드 PC 정상 구동 테스트 (ONE-RX)
  &gt; 창고 보관 데스크톱 내 배틀그라운드 설치 및 정상 구동 가능 여부 테스트 진행
 : 04/14 배틀그라운드 모바일 마스터 계정 테스트 (ONE-RX)
  &gt; 수령 마스터 계정 접속 및 정상 구동 여부 테스트 진행
 : 04/15 삼성강남 미디어데이 현장 테스트 (삼성강남)
  &gt; 비전 AI 컴패니언 솔루션 작동 및 발화 현장 테스트 진행
  &gt; 더 프리스타일+ 컨텐츠 별 CXP (오토 키스톤, 오토 레벨링) 현장 테스트 진행
  &gt; 게이밍 허브 (명조) 설치 및 구동 현장 테스트 진행
  : 04/16 명조 : 게더링웨이브 슈퍼 계정 테스트 (ONE-RX)
  &gt; 모바일, PC 슈퍼계정 접속 가능 여부 및 정상 구동 테스트 진행
  : 04/17 무빙스타일 - 갤럭시 XR - 갤럭시 탭 간 미러링 구동 테스트 (삼성스토어 홍대)
  &gt; 갤럭시 XR 구동 및 갤럭시 탭 Demo APP 실행 중 무빙스타일 동시 미러링 가능 여부 테스트 진행
  : 04/17 미디어데이 제품 인계 (삼성 강남)
  &gt; 미디어 데이 제품 中 WIS 인계 제품 수령
   (더 프리스타일3대 / 헤드셋 3대 / 콘솔 컨트롤러 2대)
  : 04/20 콘솔 컨트롤러 정상 구동 여부 테스트 
  &gt; 미디어 데이 인계 컨트롤러 제품 활용 게이밍 허브 명조 구동 가능 여부 테스트 진행
</t>
    </r>
    <r>
      <rPr>
        <b/>
        <sz val="11"/>
        <color theme="1"/>
        <rFont val="맑은 고딕"/>
        <family val="3"/>
        <charset val="129"/>
        <scheme val="minor"/>
      </rPr>
      <t xml:space="preserve">- 2026 삼성전자 World IT Show 현장 세팅 및 운영 (04/21~04/24)
</t>
    </r>
    <r>
      <rPr>
        <sz val="11"/>
        <color theme="1"/>
        <rFont val="맑은 고딕"/>
        <family val="3"/>
        <charset val="129"/>
        <scheme val="minor"/>
      </rPr>
      <t xml:space="preserve">  &gt; 프로그램 별 운영 물자 및 제품/컨텐츠 세팅 관리
  &gt; 제작물 및 존 사이니지 컨텐츠 세팅 관리
  &gt; 프로그램 별 팬큐레이터 스크립트 점검 및 고객 응대 관리
  &gt; 시간대별 현장 KPI &amp; 운영 사진 취합 및 보고
  &gt; 프로그램 별 고객 주요 반응 취합 및 보고
  &gt; VIP 도슨트 별 사진, 주요 반응 등 결과 취합 및 보고
  &gt; KPI, 굿즈 등 일일 보고 작성
  &gt; 주최측 VIP 도슨트 일정 변동사항 취합 및 데일리 업데이트 보고
  &gt; 그 외 전반적인 현장 업무 보조 진행
    (프로그램 별 세팅 및 팬큐레이터 관리, KPI 현황 보고 및 현장 관리 총괄)
  &gt; 운영 기간 내 VIP 도슨트 관리 총괄 (주최측 일정 어레인지, 국/영문 VIP도슨트 운영 등)
</t>
    </r>
    <r>
      <rPr>
        <b/>
        <sz val="11"/>
        <color theme="1"/>
        <rFont val="맑은 고딕"/>
        <family val="3"/>
        <charset val="129"/>
        <scheme val="minor"/>
      </rPr>
      <t>- 2026 삼성전자 World IT Show 사후 결과 보고 및 정산 (04/27~05/11)</t>
    </r>
    <r>
      <rPr>
        <sz val="11"/>
        <color theme="1"/>
        <rFont val="맑은 고딕"/>
        <family val="3"/>
        <charset val="129"/>
        <scheme val="minor"/>
      </rPr>
      <t xml:space="preserve">
  : 사후 결과보고 작성 작업
  &gt; 주요 KPI 결과 작성
  &gt; 행사 총평 및 Lesson Learned 작성
  &gt; 미디어 노출 결과 작성
  &gt; 프로그램 별 운영 결과 작성
  &gt; 도슨트 투어 운영 결과 작성 (VIP 도슨트 투어 주요 반응 및 현장 사진)
  &gt; 기타 운영 결과 작성
  &gt; 타사 부스 운영 사례 작성</t>
    </r>
    <phoneticPr fontId="2" type="noConversion"/>
  </si>
  <si>
    <t>-25년 KES, 기후박람회 모두 500만원 청구했습니다.  이 비용은 협력사의 운영 매뉴얼 작성, 사전 제품 테스트 및 현장 운영 등 운영사의 인건비 베이스 입니다. 증빙으로 운영안 일부와 인건비 청구 근거 첨부합니다.</t>
    <phoneticPr fontId="2" type="noConversion"/>
  </si>
  <si>
    <r>
      <t xml:space="preserve">○ 근무일자 및 시간
 - 국문 도슨트 2인
 -04/22 1일차 (10.5시간) / 07시-17시30분
 -04/23 2일차 (8.5시간) / 09시-17시30분
 -04/24 3일차 (8.5시간) / 09시-17시30분 
</t>
    </r>
    <r>
      <rPr>
        <sz val="11"/>
        <color rgb="FFFF0000"/>
        <rFont val="맑은 고딕"/>
        <family val="3"/>
        <charset val="129"/>
        <scheme val="major"/>
      </rPr>
      <t xml:space="preserve"> * 4/23 국가 AI전략위, 4/24 방통위 VIP 건으로 인한 조기 출근(9시)으로 인건비 추가</t>
    </r>
    <phoneticPr fontId="2" type="noConversion"/>
  </si>
  <si>
    <r>
      <t xml:space="preserve">○ 근무일자 및 시간
 - 슈퍼바이저 6인
 -04/22 1일차 (11시간) / 07시-18시
 -04/23 2일차 (9시간) / 09시-18시
 -04/24 3일차 (10.5시간) / 08시30분-19시 
</t>
    </r>
    <r>
      <rPr>
        <sz val="11"/>
        <color rgb="FFFF0000"/>
        <rFont val="맑은 고딕"/>
        <family val="3"/>
        <charset val="129"/>
        <scheme val="major"/>
      </rPr>
      <t>*4/24 방통위 VIP건으로 인한 조기 오픈 세팅 인건비 비용 추가</t>
    </r>
    <phoneticPr fontId="2" type="noConversion"/>
  </si>
  <si>
    <t>○ 도슨트 음향
   - KANALS 포터블 스피커 2대 / 4일
   - 휴대용 기가폰 2대 / 4일
○ 운송비
   - 왕복 물류비 2회</t>
    <phoneticPr fontId="2" type="noConversion"/>
  </si>
  <si>
    <t>- 원알엑스 거래명세서로 갈음/  기존 사진 증빙 有</t>
    <phoneticPr fontId="2" type="noConversion"/>
  </si>
  <si>
    <t>- 도슨트 음향 장비 내역 상세 내역 증빙 추가</t>
    <phoneticPr fontId="2" type="noConversion"/>
  </si>
  <si>
    <t>○ 갤럭시XR 예약용 나우웨이팅 시스템 임대료(4일) 및 시스템 계쩡 연결 등 일체 비용
 - 4/21~4/24 / 4일</t>
    <phoneticPr fontId="2" type="noConversion"/>
  </si>
  <si>
    <t>○ 총 2회선 (유/무선 2개)
○ 04월 19일 / 11:00~14:00(3시간) / SKT기사 1인, 메인 1인, 서브 1인
○ 04월 21일 / 24:00~08:00(8시간) / 메인 1인. 서브 1인, 
   -  EPS실 UTP연결 작업 및  회선 OPEN 테스팅 작업
      건물 내부 노후화 확인 및 설계
      내부 인터넷 선 확인 작업, 회선 포설 위치 계획 작업 
      내부 벽체 판넬 및 외부 선 진입로 파악, 전시사 협의 후 작업
   - 야간 행사장 부스  각 포인트 UTP 포설 및 매립 작업(내부 철야 작업)
     UTP 회선 설계 진행
     (UTP 작업 : 유선 인테넷을 공유기를 사용 할 수 있도록 무선 회선량 및 회선 분리 작업) 
   - 행사장 부스 포인트에 공유기 간선 및 설치 , UTP 연결 셋팅(내부/외부 철야 작업)
   - UTP 무선 인터넷 연결 작업 및 효율성 셋팅
     셋팅 후 컨트롤에 따라 회선 사용량 한도 조절 및 회선 분배 작업 
○ 04월 21일 / 14:00~20:00(6시간) /  메인 1인, 서브 1인
   - 인터넷 연결 테스팅 및 감리
○ 장비 및 자재
   - 무선 AP(CN XE5-8) 2set, UTP 케이블 300M, RJ 45 Jack</t>
    <phoneticPr fontId="2" type="noConversion"/>
  </si>
  <si>
    <t xml:space="preserve">십만원 단위 이하 절사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</si>
</sst>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6">
    <numFmt numFmtId="5" formatCode="&quot;₩&quot;#,##0;\-&quot;₩&quot;#,##0"/>
    <numFmt numFmtId="42" formatCode="_-&quot;₩&quot;* #,##0_-;\-&quot;₩&quot;* #,##0_-;_-&quot;₩&quot;* &quot;-&quot;_-;_-@_-"/>
    <numFmt numFmtId="41" formatCode="_-* #,##0_-;\-* #,##0_-;_-* &quot;-&quot;_-;_-@_-"/>
    <numFmt numFmtId="44" formatCode="_-&quot;₩&quot;* #,##0.00_-;\-&quot;₩&quot;* #,##0.00_-;_-&quot;₩&quot;* &quot;-&quot;??_-;_-@_-"/>
    <numFmt numFmtId="43" formatCode="_-* #,##0.00_-;\-* #,##0.00_-;_-* &quot;-&quot;??_-;_-@_-"/>
    <numFmt numFmtId="176" formatCode="&quot;₩&quot;#,##0_);[Red]\(&quot;₩&quot;#,##0\)"/>
    <numFmt numFmtId="177" formatCode="_(* #,##0_);_(* \(#,##0\);_(* &quot;-&quot;_);_(@_)"/>
    <numFmt numFmtId="178" formatCode="_(* #,##0.00_);_(* \(#,##0.00\);_(* &quot;-&quot;??_);_(@_)"/>
    <numFmt numFmtId="179" formatCode="#,##0_ "/>
    <numFmt numFmtId="180" formatCode="#."/>
    <numFmt numFmtId="181" formatCode="#,##0.0;[Red]#,##0.0"/>
    <numFmt numFmtId="182" formatCode="&quot;₩&quot;#,##0.00;[Red]&quot;₩&quot;&quot;₩&quot;&quot;₩&quot;&quot;₩&quot;&quot;₩&quot;&quot;₩&quot;&quot;₩&quot;\-#,##0.00"/>
    <numFmt numFmtId="183" formatCode="_-* #,##0_-;\-* #,##0_-;_-* &quot;-&quot;??_-;_-@_-"/>
    <numFmt numFmtId="184" formatCode="#,##0.0"/>
    <numFmt numFmtId="185" formatCode="#,##0.000"/>
    <numFmt numFmtId="186" formatCode="_ * #,##0_ ;_ * \-#,##0_ ;_ * &quot;-&quot;_ ;_ @_ "/>
    <numFmt numFmtId="187" formatCode="&quot;(&quot;###.00&quot;)&quot;"/>
    <numFmt numFmtId="188" formatCode="0.00000000"/>
    <numFmt numFmtId="189" formatCode="_ * #,##0.00_ ;_ * &quot;₩&quot;&quot;₩&quot;&quot;₩&quot;&quot;₩&quot;&quot;₩&quot;&quot;₩&quot;&quot;₩&quot;\-#,##0.00_ ;_ * &quot;-&quot;??_ ;_ @_ "/>
    <numFmt numFmtId="190" formatCode="&quot;₩&quot;#,##0;[Red]&quot;₩&quot;&quot;₩&quot;&quot;₩&quot;&quot;₩&quot;&quot;₩&quot;&quot;₩&quot;&quot;₩&quot;&quot;₩&quot;\-#,##0"/>
    <numFmt numFmtId="191" formatCode="##\/##\/##"/>
    <numFmt numFmtId="192" formatCode="0_ "/>
    <numFmt numFmtId="193" formatCode="[Red]\+#;[Red]\-#;[Red]0"/>
    <numFmt numFmtId="194" formatCode="#,##0;[Red]&quot;△&quot;#,##0"/>
    <numFmt numFmtId="195" formatCode="#,##0_ ;[Red]&quot;△&quot;#,##0\ "/>
    <numFmt numFmtId="196" formatCode="&quot;₩&quot;#,##0;&quot;₩&quot;&quot;₩&quot;&quot;₩&quot;&quot;₩&quot;&quot;₩&quot;\-#,##0"/>
    <numFmt numFmtId="197" formatCode="#.00"/>
    <numFmt numFmtId="198" formatCode="_-* #,##0.0_-;&quot;₩&quot;\!\-* #,##0.0_-;_-* &quot;-&quot;_-;_-@_-"/>
    <numFmt numFmtId="199" formatCode="_ * #,##0_ ;_ * &quot;₩&quot;&quot;₩&quot;&quot;₩&quot;&quot;₩&quot;&quot;₩&quot;&quot;₩&quot;&quot;₩&quot;&quot;₩&quot;&quot;₩&quot;&quot;₩&quot;&quot;₩&quot;\-#,##0_ ;_ * &quot;-&quot;_ ;_ @_ "/>
    <numFmt numFmtId="200" formatCode="#,##0;&quot;-&quot;#,##0"/>
    <numFmt numFmtId="201" formatCode="#,##0;[Red]&quot;-&quot;#,##0"/>
    <numFmt numFmtId="202" formatCode="_(&quot;$&quot;* #,##0_);_(&quot;$&quot;* \(#,##0\);_(&quot;$&quot;* &quot;-&quot;_);_(@_)"/>
    <numFmt numFmtId="203" formatCode="0.0000"/>
    <numFmt numFmtId="204" formatCode="#,##0,"/>
    <numFmt numFmtId="205" formatCode="0.000"/>
    <numFmt numFmtId="206" formatCode="&quot;$&quot;#,##0.00_);\(&quot;$&quot;#,##0.00\)"/>
    <numFmt numFmtId="207" formatCode="_ &quot;₩&quot;* #,##0_ ;_ &quot;₩&quot;* \-#,##0_ ;_ &quot;₩&quot;* &quot;-&quot;_ ;_ @_ "/>
    <numFmt numFmtId="208" formatCode="_ &quot;₩&quot;* #,##0.00_ ;_ &quot;₩&quot;* \-#,##0.00_ ;_ &quot;₩&quot;* &quot;-&quot;??_ ;_ @_ "/>
    <numFmt numFmtId="209" formatCode="%#.00"/>
    <numFmt numFmtId="210" formatCode="0.0"/>
    <numFmt numFmtId="211" formatCode="_ * #,##0.00_ ;_ * \-#,##0.00_ ;_ * &quot;-&quot;??_ ;_ @_ "/>
    <numFmt numFmtId="212" formatCode="#,##0."/>
    <numFmt numFmtId="213" formatCode="&quot; &quot;@"/>
    <numFmt numFmtId="214" formatCode="&quot;SFr.&quot;#,##0.00;[Red]&quot;SFr.&quot;\-#,##0.00"/>
    <numFmt numFmtId="215" formatCode="#,##0.0;\-#,##0.0"/>
    <numFmt numFmtId="216" formatCode="#,##0.0;[Red]&quot;-&quot;#,##0.0"/>
    <numFmt numFmtId="217" formatCode="General&quot;·&quot;"/>
    <numFmt numFmtId="218" formatCode="\-\2\2\4&quot; &quot;"/>
    <numFmt numFmtId="219" formatCode="\-\1&quot; &quot;"/>
    <numFmt numFmtId="220" formatCode="#,##0&quot;  &quot;"/>
    <numFmt numFmtId="221" formatCode="\-\1\4\4&quot; &quot;"/>
    <numFmt numFmtId="222" formatCode="&quot;₩&quot;#,##0;&quot;₩&quot;&quot;₩&quot;&quot;₩&quot;&quot;₩&quot;&quot;₩&quot;&quot;₩&quot;&quot;₩&quot;&quot;₩&quot;&quot;₩&quot;&quot;₩&quot;\-&quot;₩&quot;#,##0"/>
    <numFmt numFmtId="223" formatCode="#,##0;\(#,##0\)"/>
    <numFmt numFmtId="224" formatCode="_(* #,##0.0_);_(* \(#,##0.0\);_(* &quot;-&quot;??_);_(@_)"/>
    <numFmt numFmtId="225" formatCode="#,##0&quot; F&quot;_);[Red]\(#,##0&quot; F&quot;\)"/>
    <numFmt numFmtId="226" formatCode="0.0000000000000"/>
    <numFmt numFmtId="227" formatCode="0.0%"/>
    <numFmt numFmtId="228" formatCode="&quot;$&quot;#,##0_);[Red]\(&quot;$&quot;#,##0\)"/>
    <numFmt numFmtId="229" formatCode="_ * #,##0.0000000_ ;_ * \-#,##0.0000000_ ;_ * &quot;-&quot;_ ;_ @_ "/>
    <numFmt numFmtId="230" formatCode="\$#.00"/>
    <numFmt numFmtId="231" formatCode="yy\.mm\.dd"/>
    <numFmt numFmtId="232" formatCode="\$#,##0.00"/>
    <numFmt numFmtId="233" formatCode="#,##0.00\ &quot;Pts&quot;;\-#,##0.00\ &quot;Pts&quot;"/>
    <numFmt numFmtId="234" formatCode="0.00000000000000"/>
    <numFmt numFmtId="235" formatCode="&quot;₩&quot;#,##0.00;&quot;₩&quot;&quot;₩&quot;&quot;₩&quot;&quot;₩&quot;\-#,##0.00"/>
    <numFmt numFmtId="236" formatCode="#,##0\ \ \ \ \ "/>
    <numFmt numFmtId="237" formatCode="&quot;RM&quot;#,##0.00_);\(&quot;RM&quot;#,##0.00\)"/>
    <numFmt numFmtId="238" formatCode="h&quot;시&quot;&quot;₩&quot;&quot;₩&quot;&quot;₩&quot;&quot;₩&quot;&quot;₩&quot;&quot;₩&quot;&quot;₩&quot;&quot;₩&quot;&quot;₩&quot;&quot;₩&quot;\ mm&quot;분&quot;&quot;₩&quot;&quot;₩&quot;&quot;₩&quot;&quot;₩&quot;&quot;₩&quot;&quot;₩&quot;&quot;₩&quot;&quot;₩&quot;&quot;₩&quot;&quot;₩&quot;\ ss&quot;초&quot;"/>
    <numFmt numFmtId="239" formatCode="m\o\n\th\ d\,\ yyyy"/>
    <numFmt numFmtId="240" formatCode="_ * #,##0.00000000000_ ;_ * \-#,##0.00000000000_ ;_ * &quot;-&quot;_ ;_ @_ "/>
    <numFmt numFmtId="241" formatCode="_-* #,##0\ _k_r_-;\-* #,##0\ _k_r_-;_-* &quot;-&quot;\ _k_r_-;_-@_-"/>
    <numFmt numFmtId="242" formatCode="#,##0.0000000;[Red]\-#,##0.0000000"/>
    <numFmt numFmtId="243" formatCode="&quot;₩&quot;&quot;₩&quot;&quot;₩&quot;&quot;₩&quot;&quot;₩&quot;\$#,##0_);&quot;₩&quot;&quot;₩&quot;&quot;₩&quot;&quot;₩&quot;&quot;₩&quot;\(&quot;₩&quot;&quot;₩&quot;&quot;₩&quot;&quot;₩&quot;&quot;₩&quot;\$#,##0&quot;₩&quot;&quot;₩&quot;&quot;₩&quot;&quot;₩&quot;&quot;₩&quot;\)"/>
    <numFmt numFmtId="244" formatCode="\$#."/>
    <numFmt numFmtId="245" formatCode="_-[$€-2]* #,##0.00_-;&quot;₩&quot;\!\-[$€-2]* #,##0.00_-;_-[$€-2]* &quot;-&quot;??_-"/>
    <numFmt numFmtId="246" formatCode="_-[$€-2]* #,##0.00_-;\-[$€-2]* #,##0.00_-;_-[$€-2]* &quot;-&quot;??_-"/>
    <numFmt numFmtId="247" formatCode="_(* #,##0.0_);_(* \(#,##0.0\);_(* &quot;-&quot;_);_(@_)"/>
    <numFmt numFmtId="248" formatCode="_ * #,##0.00000000_ ;_ * \-#,##0.00000000_ ;_ * &quot;-&quot;_ ;_ @_ "/>
    <numFmt numFmtId="249" formatCode="00.00"/>
    <numFmt numFmtId="250" formatCode="_(* #,##0.00_);_(* \(#,##0.00\);_(* &quot;-&quot;_);_(@_)"/>
    <numFmt numFmtId="251" formatCode="0.000%"/>
    <numFmt numFmtId="252" formatCode="_ * #,##0.0000000000_ ;_ * \-#,##0.0000000000_ ;_ * &quot;-&quot;_ ;_ @_ "/>
    <numFmt numFmtId="253" formatCode="#,##0.0_);\(#,##0.0\)"/>
    <numFmt numFmtId="254" formatCode="_-* #,##0.00\ &quot;Kc&quot;_-;\-* #,##0.00\ &quot;Kc&quot;_-;_-* &quot;-&quot;??\ &quot;Kc&quot;_-;_-@_-"/>
    <numFmt numFmtId="255" formatCode="General_)"/>
    <numFmt numFmtId="256" formatCode="#,##0.000_);&quot;₩&quot;&quot;₩&quot;&quot;₩&quot;&quot;₩&quot;&quot;₩&quot;&quot;₩&quot;&quot;₩&quot;&quot;₩&quot;&quot;₩&quot;&quot;₩&quot;&quot;₩&quot;&quot;₩&quot;&quot;₩&quot;\(#,##0.000&quot;₩&quot;&quot;₩&quot;&quot;₩&quot;&quot;₩&quot;&quot;₩&quot;&quot;₩&quot;&quot;₩&quot;&quot;₩&quot;&quot;₩&quot;&quot;₩&quot;&quot;₩&quot;&quot;₩&quot;&quot;₩&quot;\)"/>
    <numFmt numFmtId="257" formatCode="&quot;?#,##0.00;\-&quot;&quot;?&quot;#,##0.00"/>
    <numFmt numFmtId="258" formatCode="0.00_)"/>
    <numFmt numFmtId="259" formatCode="&quot;¥&quot;#,##0.00;[Red]&quot;¥&quot;&quot;¥&quot;&quot;¥&quot;&quot;¥&quot;\-&quot;¥&quot;#,##0.00"/>
    <numFmt numFmtId="260" formatCode="yyyy\-mm\-dd\ hh:mm:ss\.ss"/>
    <numFmt numFmtId="261" formatCode="_ * #,##0_ ;_ * &quot;₩&quot;\-#,##0_ ;_ * &quot;-&quot;_ ;_ @_ "/>
    <numFmt numFmtId="262" formatCode="_(&quot;$&quot;* #,##0_);_(&quot;$&quot;* \(#,##0\);_(&quot;$&quot;* &quot;-&quot;??_);_(@_)"/>
    <numFmt numFmtId="263" formatCode="#,##0.00;&quot;-&quot;#,##0.00"/>
    <numFmt numFmtId="264" formatCode="#,##0.0&quot;     &quot;"/>
    <numFmt numFmtId="265" formatCode="_ * #,##0.000000000_ ;_ * \-#,##0.000000000_ ;_ * &quot;-&quot;_ ;_ @_ "/>
    <numFmt numFmtId="266" formatCode="&quot;$&quot;#,##0;\-&quot;$&quot;#,##0"/>
    <numFmt numFmtId="267" formatCode="#,##0&quot;£&quot;_);[Red]\(#,##0&quot;£&quot;\)"/>
    <numFmt numFmtId="268" formatCode="\ &quot;~~ &quot;@"/>
    <numFmt numFmtId="269" formatCode="0.0_)"/>
    <numFmt numFmtId="270" formatCode="\-\2\2\5&quot; &quot;"/>
    <numFmt numFmtId="271" formatCode="\1\4\4&quot; &quot;"/>
    <numFmt numFmtId="272" formatCode="_ * #,##0.00_ ;_ * \-#,##0.00_ ;_ * &quot;-&quot;_ ;_ @_ "/>
    <numFmt numFmtId="273" formatCode="&quot;₩&quot;#,##0;&quot;₩&quot;&quot;₩&quot;&quot;₩&quot;&quot;₩&quot;\-#,##0"/>
    <numFmt numFmtId="274" formatCode="#,##0;[Red]#,##0"/>
    <numFmt numFmtId="275" formatCode="#,##0.0;[Red]\-#,##0.0"/>
    <numFmt numFmtId="276" formatCode="[$€-2]\ #,##0.00;[Red][$€-2]\ #,##0.00"/>
    <numFmt numFmtId="277" formatCode="0.0%;[Red]&quot;△&quot;0.0%"/>
    <numFmt numFmtId="278" formatCode="0.00%;[Red]&quot;△&quot;0.00%"/>
    <numFmt numFmtId="279" formatCode="#,##0_ ;[Red]\-#,##0\ "/>
    <numFmt numFmtId="280" formatCode="?/?#"/>
    <numFmt numFmtId="281" formatCode="[Red]#,##0"/>
    <numFmt numFmtId="282" formatCode="&quot;₩&quot;#,##0;&quot;₩&quot;&quot;₩&quot;&quot;₩&quot;&quot;₩&quot;\-&quot;₩&quot;#,##0"/>
    <numFmt numFmtId="283" formatCode="_-* #,##0.00_-;\-* #,##0.00_-;_-* &quot;-&quot;_-;_-@_-"/>
    <numFmt numFmtId="284" formatCode="000.000"/>
    <numFmt numFmtId="285" formatCode="_-* #,##0.0_-;\-* #,##0.0_-;_-* &quot;-&quot;??_-;_-@_-"/>
    <numFmt numFmtId="286" formatCode="&quot;- &quot;#,##0.000"/>
    <numFmt numFmtId="287" formatCode="&quot;₩&quot;#,##0;[Red]&quot;₩&quot;&quot;₩&quot;&quot;₩&quot;&quot;₩&quot;\-#,##0"/>
    <numFmt numFmtId="288" formatCode="_ * #,##0_ ;_ * &quot;₩&quot;\!\-#,##0_ ;_ * &quot;-&quot;_ ;_ @_ "/>
    <numFmt numFmtId="289" formatCode="0.0_ "/>
    <numFmt numFmtId="290" formatCode="#,##0.0#####\ ;[Red]\-#,##0.0#####\ "/>
    <numFmt numFmtId="291" formatCode="_-* #,##0_-;&quot;₩&quot;\!\-* #,##0_-;_-* &quot;-&quot;_-;_-@_-"/>
    <numFmt numFmtId="292" formatCode="0&quot;만원&quot;"/>
    <numFmt numFmtId="293" formatCode="#,##0.00_ "/>
    <numFmt numFmtId="294" formatCode="\!\$#,##0_);[Red]\!\(\!\$#,##0\!\)"/>
    <numFmt numFmtId="295" formatCode="\!\$#,##0.00_);\!\(\!\$#,##0.00\!\)"/>
    <numFmt numFmtId="296" formatCode="\!\$#,##0_);\!\(\!\$#,##0\!\)"/>
    <numFmt numFmtId="297" formatCode="_-* #,##0.00_-;&quot;₩&quot;&quot;₩&quot;\-* #,##0.00_-;_-* &quot;-&quot;??_-;_-@_-"/>
    <numFmt numFmtId="298" formatCode="_-* #\!\,##0\!.00&quot;₩&quot;\!\ _D_M_-;&quot;₩&quot;\!\-* #\!\,##0\!.00&quot;₩&quot;\!\ _D_M_-;_-* &quot;-&quot;??&quot;₩&quot;\!\ _D_M_-;_-@_-"/>
    <numFmt numFmtId="299" formatCode="_-&quot;$&quot;* #,##0_-;\-&quot;$&quot;* #,##0_-;_-&quot;$&quot;* &quot;-&quot;_-;_-@_-"/>
    <numFmt numFmtId="300" formatCode="_-&quot;$&quot;* #,##0.00_-;\-&quot;$&quot;* #,##0.00_-;_-&quot;$&quot;* &quot;-&quot;??_-;_-@_-"/>
    <numFmt numFmtId="301" formatCode="_-&quot;₩&quot;* #,##0.00_-;&quot;₩&quot;&quot;₩&quot;\-&quot;₩&quot;* #,##0.00_-;_-&quot;₩&quot;* &quot;-&quot;??_-;_-@_-"/>
    <numFmt numFmtId="302" formatCode="&quot;₩&quot;#,##0.00\ ;\(&quot;₩&quot;#,##0.00\)"/>
    <numFmt numFmtId="303" formatCode="_-* #\!\,##0\!.00&quot;₩&quot;\!\ &quot;DM&quot;_-;&quot;₩&quot;\!\-* #\!\,##0\!.00&quot;₩&quot;\!\ &quot;DM&quot;_-;_-* &quot;-&quot;??&quot;₩&quot;\!\ &quot;DM&quot;_-;_-@_-"/>
    <numFmt numFmtId="304" formatCode="#,##0.000&quot; m³&quot;"/>
    <numFmt numFmtId="305" formatCode="&quot;₩&quot;#,##0;&quot;₩&quot;\-#,##0"/>
    <numFmt numFmtId="306" formatCode="_(* #,##0_);_(* \(#,##0\);_(* &quot;-&quot;??_);_(@_)"/>
    <numFmt numFmtId="307" formatCode="_-* #,##0.0_-;\-* #,##0.0_-;_-* &quot;-&quot;?_-;_-@_-"/>
    <numFmt numFmtId="308" formatCode="m&quot;/&quot;d;@"/>
    <numFmt numFmtId="309" formatCode="0_);[Red]\(0\)"/>
    <numFmt numFmtId="310" formatCode="0.0_);[Red]\(0.0\)"/>
    <numFmt numFmtId="311" formatCode="#,###\ "/>
    <numFmt numFmtId="312" formatCode="General\ &quot;시간&quot;"/>
    <numFmt numFmtId="313" formatCode="_(* #,##0_);_(* \(#,##0\);_(* &quot;-&quot;?_);_(@_)"/>
    <numFmt numFmtId="314" formatCode="mm&quot;월&quot;\ dd&quot;일&quot;"/>
    <numFmt numFmtId="315" formatCode="0\ &quot;항목&quot;"/>
    <numFmt numFmtId="316" formatCode="_-* #,##0.0_-;\-* #,##0.0_-;_-* &quot;-&quot;_-;_-@_-"/>
  </numFmts>
  <fonts count="331">
    <font>
      <sz val="11"/>
      <color theme="1"/>
      <name val="맑은 고딕"/>
      <family val="2"/>
      <charset val="129"/>
      <scheme val="minor"/>
    </font>
    <font>
      <sz val="12"/>
      <color theme="1"/>
      <name val="맑은 고딕"/>
      <family val="2"/>
      <charset val="129"/>
      <scheme val="minor"/>
    </font>
    <font>
      <sz val="8"/>
      <name val="맑은 고딕"/>
      <family val="2"/>
      <charset val="129"/>
      <scheme val="minor"/>
    </font>
    <font>
      <sz val="11"/>
      <color theme="1"/>
      <name val="맑은 고딕"/>
      <family val="2"/>
      <charset val="129"/>
      <scheme val="minor"/>
    </font>
    <font>
      <sz val="10"/>
      <color indexed="8"/>
      <name val="Arial"/>
      <family val="2"/>
    </font>
    <font>
      <sz val="11"/>
      <name val="돋움"/>
      <family val="3"/>
      <charset val="129"/>
    </font>
    <font>
      <sz val="10"/>
      <name val="Arial"/>
      <family val="2"/>
    </font>
    <font>
      <sz val="12"/>
      <name val="바탕체"/>
      <family val="1"/>
      <charset val="129"/>
    </font>
    <font>
      <sz val="10"/>
      <color rgb="FF000000"/>
      <name val="바탕체"/>
      <family val="1"/>
      <charset val="129"/>
    </font>
    <font>
      <sz val="10"/>
      <name val="바탕체"/>
      <family val="1"/>
      <charset val="129"/>
    </font>
    <font>
      <sz val="1"/>
      <color indexed="16"/>
      <name val="Courier"/>
      <family val="3"/>
    </font>
    <font>
      <sz val="10"/>
      <name val="MS Sans Serif"/>
      <family val="2"/>
    </font>
    <font>
      <b/>
      <sz val="22"/>
      <name val="바탕체"/>
      <family val="1"/>
      <charset val="129"/>
    </font>
    <font>
      <sz val="12"/>
      <name val="돋움체"/>
      <family val="3"/>
      <charset val="129"/>
    </font>
    <font>
      <sz val="12"/>
      <name val="돋움체"/>
      <family val="3"/>
    </font>
    <font>
      <sz val="11"/>
      <name val="굴림"/>
      <family val="3"/>
      <charset val="129"/>
    </font>
    <font>
      <sz val="10"/>
      <name val="돋움체"/>
      <family val="3"/>
      <charset val="129"/>
    </font>
    <font>
      <sz val="12"/>
      <name val="굴림체"/>
      <family val="3"/>
      <charset val="129"/>
    </font>
    <font>
      <i/>
      <sz val="12"/>
      <name val="굴림체"/>
      <family val="3"/>
      <charset val="129"/>
    </font>
    <font>
      <sz val="10"/>
      <color indexed="19"/>
      <name val="돋움체"/>
      <family val="3"/>
      <charset val="129"/>
    </font>
    <font>
      <sz val="10"/>
      <color rgb="FF000000"/>
      <name val="한컴바탕"/>
      <family val="1"/>
      <charset val="129"/>
    </font>
    <font>
      <sz val="10"/>
      <name val="명조"/>
      <family val="3"/>
      <charset val="129"/>
    </font>
    <font>
      <sz val="12"/>
      <name val="바탕체"/>
      <family val="1"/>
    </font>
    <font>
      <sz val="10"/>
      <name val="굴림체"/>
      <family val="3"/>
      <charset val="129"/>
    </font>
    <font>
      <sz val="11"/>
      <name val="?¸¿?"/>
      <family val="3"/>
      <charset val="129"/>
    </font>
    <font>
      <u/>
      <sz val="10"/>
      <color indexed="12"/>
      <name val="Arial"/>
      <family val="2"/>
    </font>
    <font>
      <sz val="10"/>
      <name val="±¼¸²?¼"/>
      <family val="3"/>
      <charset val="129"/>
    </font>
    <font>
      <sz val="12"/>
      <name val="???"/>
      <family val="1"/>
    </font>
    <font>
      <u/>
      <sz val="10"/>
      <color indexed="36"/>
      <name val="Arial"/>
      <family val="2"/>
    </font>
    <font>
      <sz val="10"/>
      <color rgb="FF000000"/>
      <name val="Arial"/>
      <family val="2"/>
    </font>
    <font>
      <sz val="12"/>
      <name val="COUR"/>
      <family val="3"/>
    </font>
    <font>
      <sz val="12"/>
      <name val="COUR"/>
      <family val="1"/>
    </font>
    <font>
      <sz val="11"/>
      <name val="돋?o"/>
      <family val="3"/>
      <charset val="129"/>
    </font>
    <font>
      <sz val="10"/>
      <name val="Helv"/>
      <family val="2"/>
    </font>
    <font>
      <sz val="10"/>
      <color indexed="22"/>
      <name val="Modern"/>
      <family val="3"/>
      <charset val="255"/>
    </font>
    <font>
      <sz val="10"/>
      <name val="Times New Roman"/>
      <family val="1"/>
    </font>
    <font>
      <sz val="10"/>
      <name val="Book Antiqua"/>
      <family val="1"/>
    </font>
    <font>
      <sz val="12"/>
      <name val="Times New Roman"/>
      <family val="1"/>
    </font>
    <font>
      <sz val="9"/>
      <name val="새굴림"/>
      <family val="1"/>
      <charset val="129"/>
    </font>
    <font>
      <sz val="1"/>
      <color indexed="8"/>
      <name val="Courier"/>
      <family val="3"/>
    </font>
    <font>
      <sz val="12"/>
      <name val="·s²Ó©úÅé"/>
      <family val="1"/>
    </font>
    <font>
      <sz val="12"/>
      <name val="¹UAAA¼"/>
      <family val="1"/>
      <charset val="129"/>
    </font>
    <font>
      <b/>
      <sz val="1"/>
      <color indexed="8"/>
      <name val="Courier"/>
      <family val="3"/>
    </font>
    <font>
      <sz val="13"/>
      <color rgb="FF000000"/>
      <name val="돋움체"/>
      <family val="3"/>
      <charset val="129"/>
    </font>
    <font>
      <sz val="13"/>
      <name val="돋움체"/>
      <family val="3"/>
      <charset val="129"/>
    </font>
    <font>
      <sz val="14"/>
      <name val="¾©"/>
      <family val="3"/>
      <charset val="129"/>
    </font>
    <font>
      <sz val="12"/>
      <name val="¾©"/>
      <family val="3"/>
      <charset val="129"/>
    </font>
    <font>
      <sz val="11"/>
      <name val="바탕체"/>
      <family val="1"/>
      <charset val="129"/>
    </font>
    <font>
      <sz val="11"/>
      <name val="돋움"/>
      <family val="3"/>
    </font>
    <font>
      <b/>
      <sz val="12"/>
      <color indexed="16"/>
      <name val="±¼¸²A¼"/>
      <family val="3"/>
      <charset val="129"/>
    </font>
    <font>
      <sz val="11"/>
      <name val="굴림체"/>
      <family val="3"/>
      <charset val="129"/>
    </font>
    <font>
      <sz val="10"/>
      <name val="Courier New"/>
      <family val="3"/>
    </font>
    <font>
      <sz val="12"/>
      <name val="견명조"/>
      <family val="1"/>
      <charset val="129"/>
    </font>
    <font>
      <sz val="10"/>
      <name val="옛체"/>
      <family val="1"/>
      <charset val="129"/>
    </font>
    <font>
      <sz val="1"/>
      <color indexed="0"/>
      <name val="Courier"/>
      <family val="3"/>
    </font>
    <font>
      <b/>
      <sz val="12"/>
      <name val="바탕체"/>
      <family val="1"/>
      <charset val="129"/>
    </font>
    <font>
      <sz val="11"/>
      <color indexed="8"/>
      <name val="맑은 고딕"/>
      <family val="3"/>
      <charset val="129"/>
    </font>
    <font>
      <sz val="11"/>
      <color theme="1"/>
      <name val="맑은 고딕"/>
      <family val="3"/>
      <charset val="129"/>
      <scheme val="minor"/>
    </font>
    <font>
      <sz val="14"/>
      <name val="AngsanaUPC"/>
      <family val="1"/>
    </font>
    <font>
      <sz val="11"/>
      <color indexed="9"/>
      <name val="맑은 고딕"/>
      <family val="3"/>
      <charset val="129"/>
    </font>
    <font>
      <sz val="12"/>
      <name val="Arial"/>
      <family val="2"/>
    </font>
    <font>
      <sz val="9"/>
      <name val="바탕체"/>
      <family val="1"/>
      <charset val="129"/>
    </font>
    <font>
      <sz val="12"/>
      <name val="ⓒoUAAA¨u"/>
      <family val="1"/>
      <charset val="129"/>
    </font>
    <font>
      <sz val="12"/>
      <name val="©öUAAA¨ù"/>
      <family val="1"/>
      <charset val="129"/>
    </font>
    <font>
      <sz val="11"/>
      <name val="¡¾¨u￠￢ⓒ÷A¨u"/>
      <family val="3"/>
      <charset val="129"/>
    </font>
    <font>
      <sz val="12"/>
      <name val="¡¾¨ù¢¬©÷A¨ù"/>
      <family val="3"/>
      <charset val="129"/>
    </font>
    <font>
      <sz val="12"/>
      <name val="¡§IoUAAA￠R¡×u"/>
      <family val="3"/>
      <charset val="129"/>
    </font>
    <font>
      <sz val="12"/>
      <name val="¸iA¶"/>
      <family val="3"/>
      <charset val="129"/>
    </font>
    <font>
      <sz val="12"/>
      <name val="¹ÙÅÁÃ¼"/>
      <family val="1"/>
    </font>
    <font>
      <sz val="11"/>
      <name val="μ¸¿o"/>
      <family val="3"/>
      <charset val="129"/>
    </font>
    <font>
      <sz val="12"/>
      <name val="¹ÙÅÁÃ¼"/>
      <family val="1"/>
      <charset val="129"/>
    </font>
    <font>
      <sz val="8"/>
      <name val="Times New Roman"/>
      <family val="1"/>
    </font>
    <font>
      <sz val="12"/>
      <name val="¹UAAA¼"/>
      <family val="3"/>
      <charset val="129"/>
    </font>
    <font>
      <sz val="11"/>
      <color indexed="20"/>
      <name val="맑은 고딕"/>
      <family val="3"/>
      <charset val="129"/>
    </font>
    <font>
      <b/>
      <sz val="12"/>
      <name val="Arial MT"/>
      <family val="2"/>
    </font>
    <font>
      <sz val="10"/>
      <name val="굴림"/>
      <family val="3"/>
      <charset val="129"/>
    </font>
    <font>
      <sz val="12"/>
      <name val="Tms Rmn"/>
      <family val="1"/>
    </font>
    <font>
      <sz val="12"/>
      <name val="System"/>
      <family val="2"/>
      <charset val="129"/>
    </font>
    <font>
      <sz val="8"/>
      <name val="©öUAAA¨ù"/>
      <family val="1"/>
      <charset val="129"/>
    </font>
    <font>
      <sz val="12"/>
      <name val="¥ì¢¬¢¯oA¨ù"/>
      <family val="3"/>
      <charset val="129"/>
    </font>
    <font>
      <sz val="10"/>
      <name val="¡¾¨ù¢¬©÷A¨ù"/>
      <family val="3"/>
      <charset val="129"/>
    </font>
    <font>
      <sz val="11"/>
      <name val="￥i￠￢￠?o"/>
      <family val="3"/>
      <charset val="129"/>
    </font>
    <font>
      <sz val="10"/>
      <name val="©öUAAA¨ù"/>
      <family val="1"/>
      <charset val="129"/>
    </font>
    <font>
      <sz val="12"/>
      <name val="¹UAAA¼"/>
      <family val="1"/>
    </font>
    <font>
      <sz val="12"/>
      <name val="μ¸¿oA¼"/>
      <family val="3"/>
      <charset val="129"/>
    </font>
    <font>
      <sz val="10"/>
      <name val="¹ÙÅÁÃ¼"/>
      <family val="1"/>
      <charset val="129"/>
    </font>
    <font>
      <sz val="10"/>
      <name val="¹UAAA¼"/>
      <family val="1"/>
      <charset val="129"/>
    </font>
    <font>
      <sz val="12"/>
      <name val="µ¸¿òÃ¼"/>
      <family val="3"/>
      <charset val="129"/>
    </font>
    <font>
      <sz val="12"/>
      <name val="μ¸¿oA¼"/>
      <family val="1"/>
      <charset val="129"/>
    </font>
    <font>
      <sz val="10"/>
      <name val="±¼¸²Ã¼"/>
      <family val="3"/>
      <charset val="129"/>
    </font>
    <font>
      <sz val="10"/>
      <name val="±¼¸²A¼"/>
      <family val="3"/>
      <charset val="129"/>
    </font>
    <font>
      <sz val="9"/>
      <name val="Times New Roman"/>
      <family val="1"/>
    </font>
    <font>
      <b/>
      <sz val="11"/>
      <color indexed="52"/>
      <name val="맑은 고딕"/>
      <family val="3"/>
      <charset val="129"/>
    </font>
    <font>
      <b/>
      <sz val="10"/>
      <name val="Helv"/>
      <family val="2"/>
    </font>
    <font>
      <b/>
      <sz val="11"/>
      <color indexed="9"/>
      <name val="맑은 고딕"/>
      <family val="3"/>
      <charset val="129"/>
    </font>
    <font>
      <sz val="10"/>
      <color indexed="8"/>
      <name val="Impact"/>
      <family val="2"/>
    </font>
    <font>
      <sz val="12"/>
      <name val="Arial MT"/>
      <family val="2"/>
    </font>
    <font>
      <sz val="10"/>
      <color indexed="24"/>
      <name val="Arial"/>
      <family val="2"/>
    </font>
    <font>
      <sz val="10"/>
      <name val="MS Serif"/>
      <family val="1"/>
    </font>
    <font>
      <sz val="10"/>
      <name val="Courier"/>
      <family val="3"/>
    </font>
    <font>
      <b/>
      <sz val="9"/>
      <name val="Helv"/>
      <family val="2"/>
    </font>
    <font>
      <sz val="10"/>
      <name val="Geneva"/>
      <family val="2"/>
    </font>
    <font>
      <sz val="9"/>
      <name val="Arial"/>
      <family val="2"/>
    </font>
    <font>
      <b/>
      <sz val="18"/>
      <color indexed="24"/>
      <name val="Arial"/>
      <family val="2"/>
    </font>
    <font>
      <b/>
      <sz val="12"/>
      <color indexed="24"/>
      <name val="Arial"/>
      <family val="2"/>
    </font>
    <font>
      <sz val="10"/>
      <color indexed="16"/>
      <name val="MS Serif"/>
      <family val="1"/>
    </font>
    <font>
      <i/>
      <sz val="11"/>
      <color indexed="23"/>
      <name val="맑은 고딕"/>
      <family val="3"/>
      <charset val="129"/>
    </font>
    <font>
      <b/>
      <sz val="1"/>
      <color indexed="16"/>
      <name val="Courier"/>
      <family val="3"/>
    </font>
    <font>
      <i/>
      <sz val="1"/>
      <color indexed="8"/>
      <name val="Courier"/>
      <family val="3"/>
    </font>
    <font>
      <b/>
      <sz val="1"/>
      <color indexed="18"/>
      <name val="Courier"/>
      <family val="3"/>
    </font>
    <font>
      <u/>
      <sz val="10"/>
      <color indexed="14"/>
      <name val="MS Sans Serif"/>
      <family val="2"/>
    </font>
    <font>
      <u/>
      <sz val="14"/>
      <color indexed="36"/>
      <name val="Cordia New"/>
      <family val="2"/>
    </font>
    <font>
      <sz val="11"/>
      <color indexed="17"/>
      <name val="맑은 고딕"/>
      <family val="3"/>
      <charset val="129"/>
    </font>
    <font>
      <sz val="8"/>
      <name val="Arial"/>
      <family val="2"/>
    </font>
    <font>
      <b/>
      <sz val="12"/>
      <name val="Helv"/>
      <family val="2"/>
    </font>
    <font>
      <b/>
      <sz val="12"/>
      <name val="Arial"/>
      <family val="2"/>
    </font>
    <font>
      <b/>
      <sz val="18"/>
      <name val="Arial"/>
      <family val="2"/>
    </font>
    <font>
      <b/>
      <sz val="15"/>
      <color indexed="62"/>
      <name val="맑은 고딕"/>
      <family val="3"/>
      <charset val="129"/>
    </font>
    <font>
      <b/>
      <sz val="13"/>
      <color indexed="62"/>
      <name val="맑은 고딕"/>
      <family val="3"/>
      <charset val="129"/>
    </font>
    <font>
      <b/>
      <sz val="11"/>
      <color indexed="62"/>
      <name val="맑은 고딕"/>
      <family val="3"/>
      <charset val="129"/>
    </font>
    <font>
      <b/>
      <sz val="8"/>
      <name val="MS Sans Serif"/>
      <family val="2"/>
    </font>
    <font>
      <sz val="10"/>
      <color indexed="12"/>
      <name val="Arial"/>
      <family val="2"/>
    </font>
    <font>
      <u/>
      <sz val="10"/>
      <color indexed="12"/>
      <name val="MS Sans Serif"/>
      <family val="2"/>
    </font>
    <font>
      <u/>
      <sz val="8"/>
      <color indexed="12"/>
      <name val="Times New Roman"/>
      <family val="1"/>
    </font>
    <font>
      <sz val="11"/>
      <color indexed="62"/>
      <name val="맑은 고딕"/>
      <family val="3"/>
      <charset val="129"/>
    </font>
    <font>
      <sz val="12"/>
      <name val="Helv"/>
      <family val="2"/>
    </font>
    <font>
      <sz val="11"/>
      <color indexed="52"/>
      <name val="맑은 고딕"/>
      <family val="3"/>
      <charset val="129"/>
    </font>
    <font>
      <sz val="12"/>
      <color indexed="9"/>
      <name val="Helv"/>
      <family val="2"/>
    </font>
    <font>
      <b/>
      <i/>
      <sz val="12"/>
      <name val="Times New Roman"/>
      <family val="1"/>
    </font>
    <font>
      <sz val="14"/>
      <name val="Helv"/>
      <family val="2"/>
    </font>
    <font>
      <sz val="24"/>
      <name val="Helv"/>
      <family val="2"/>
    </font>
    <font>
      <b/>
      <sz val="11"/>
      <name val="Helv"/>
      <family val="2"/>
    </font>
    <font>
      <sz val="12"/>
      <name val="宋?"/>
      <family val="3"/>
      <charset val="129"/>
    </font>
    <font>
      <sz val="10"/>
      <name val="양재튼튼체Med"/>
      <family val="3"/>
      <charset val="129"/>
    </font>
    <font>
      <sz val="11"/>
      <color indexed="60"/>
      <name val="맑은 고딕"/>
      <family val="3"/>
      <charset val="129"/>
    </font>
    <font>
      <b/>
      <sz val="12"/>
      <name val="돋움체"/>
      <family val="3"/>
      <charset val="129"/>
    </font>
    <font>
      <sz val="7"/>
      <name val="Small Fonts"/>
      <family val="2"/>
    </font>
    <font>
      <sz val="9"/>
      <name val="굴림체"/>
      <family val="3"/>
      <charset val="129"/>
    </font>
    <font>
      <b/>
      <i/>
      <sz val="16"/>
      <name val="Helv"/>
      <family val="2"/>
    </font>
    <font>
      <sz val="11"/>
      <color indexed="0"/>
      <name val="Lucida Grande"/>
      <family val="2"/>
    </font>
    <font>
      <b/>
      <sz val="11"/>
      <color indexed="63"/>
      <name val="맑은 고딕"/>
      <family val="3"/>
      <charset val="129"/>
    </font>
    <font>
      <b/>
      <sz val="12"/>
      <name val="Book Antiqua"/>
      <family val="1"/>
    </font>
    <font>
      <sz val="10"/>
      <name val="Tms Rmn"/>
      <family val="1"/>
    </font>
    <font>
      <sz val="8"/>
      <name val="Wingdings"/>
      <charset val="2"/>
    </font>
    <font>
      <sz val="8"/>
      <name val="Helv"/>
      <family val="2"/>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i/>
      <sz val="10"/>
      <color indexed="8"/>
      <name val="궁서체"/>
      <family val="1"/>
      <charset val="129"/>
    </font>
    <font>
      <sz val="8"/>
      <name val="MS Sans Serif"/>
      <family val="2"/>
    </font>
    <font>
      <b/>
      <sz val="8"/>
      <name val="Times New Roman"/>
      <family val="1"/>
    </font>
    <font>
      <b/>
      <i/>
      <sz val="14"/>
      <name val="Arial"/>
      <family val="2"/>
    </font>
    <font>
      <b/>
      <sz val="8"/>
      <color indexed="8"/>
      <name val="Helv"/>
      <family val="2"/>
    </font>
    <font>
      <b/>
      <i/>
      <sz val="9"/>
      <name val="Times New Roman"/>
      <family val="1"/>
    </font>
    <font>
      <b/>
      <u/>
      <sz val="13"/>
      <name val="굴림체"/>
      <family val="3"/>
      <charset val="129"/>
    </font>
    <font>
      <b/>
      <sz val="18"/>
      <color indexed="62"/>
      <name val="맑은 고딕"/>
      <family val="3"/>
      <charset val="129"/>
    </font>
    <font>
      <b/>
      <i/>
      <sz val="18"/>
      <color indexed="39"/>
      <name val="돋움체"/>
      <family val="3"/>
      <charset val="129"/>
    </font>
    <font>
      <sz val="18"/>
      <color indexed="12"/>
      <name val="MS Sans Serif"/>
      <family val="2"/>
    </font>
    <font>
      <b/>
      <sz val="14"/>
      <name val="Arial"/>
      <family val="2"/>
    </font>
    <font>
      <b/>
      <sz val="11"/>
      <color indexed="8"/>
      <name val="맑은 고딕"/>
      <family val="3"/>
      <charset val="129"/>
    </font>
    <font>
      <sz val="8"/>
      <name val="바탕체"/>
      <family val="1"/>
      <charset val="129"/>
    </font>
    <font>
      <sz val="8"/>
      <color indexed="12"/>
      <name val="Arial"/>
      <family val="2"/>
    </font>
    <font>
      <sz val="11"/>
      <color indexed="10"/>
      <name val="맑은 고딕"/>
      <family val="3"/>
      <charset val="129"/>
    </font>
    <font>
      <b/>
      <i/>
      <sz val="10"/>
      <name val="명조"/>
      <family val="3"/>
      <charset val="129"/>
    </font>
    <font>
      <u/>
      <sz val="9"/>
      <color indexed="12"/>
      <name val="Helv"/>
      <family val="2"/>
    </font>
    <font>
      <i/>
      <outline/>
      <shadow/>
      <u/>
      <sz val="1"/>
      <color indexed="24"/>
      <name val="Courier"/>
      <family val="3"/>
    </font>
    <font>
      <sz val="11"/>
      <color rgb="FFFF0000"/>
      <name val="맑은 고딕"/>
      <family val="3"/>
      <charset val="129"/>
      <scheme val="minor"/>
    </font>
    <font>
      <b/>
      <sz val="11"/>
      <color rgb="FFFA7D00"/>
      <name val="맑은 고딕"/>
      <family val="3"/>
      <charset val="129"/>
      <scheme val="minor"/>
    </font>
    <font>
      <sz val="12"/>
      <color indexed="24"/>
      <name val="바탕체"/>
      <family val="1"/>
      <charset val="129"/>
    </font>
    <font>
      <sz val="9"/>
      <name val="돋움체"/>
      <family val="3"/>
      <charset val="129"/>
    </font>
    <font>
      <b/>
      <sz val="18"/>
      <color indexed="24"/>
      <name val="바탕체"/>
      <family val="1"/>
      <charset val="129"/>
    </font>
    <font>
      <b/>
      <sz val="15"/>
      <color indexed="24"/>
      <name val="바탕체"/>
      <family val="1"/>
      <charset val="129"/>
    </font>
    <font>
      <sz val="12"/>
      <name val="명조"/>
      <family val="3"/>
      <charset val="129"/>
    </font>
    <font>
      <sz val="10"/>
      <name val="태-물방울B"/>
      <family val="1"/>
      <charset val="129"/>
    </font>
    <font>
      <sz val="10"/>
      <name val="PragmaticaCTT"/>
      <family val="1"/>
    </font>
    <font>
      <sz val="12"/>
      <name val="궁서체"/>
      <family val="1"/>
      <charset val="129"/>
    </font>
    <font>
      <sz val="9.5"/>
      <name val="돋움"/>
      <family val="3"/>
      <charset val="129"/>
    </font>
    <font>
      <sz val="12"/>
      <name val="굴림"/>
      <family val="3"/>
      <charset val="129"/>
    </font>
    <font>
      <b/>
      <sz val="11"/>
      <name val="바탕"/>
      <family val="1"/>
      <charset val="129"/>
    </font>
    <font>
      <sz val="8"/>
      <name val="돋움"/>
      <family val="3"/>
      <charset val="129"/>
    </font>
    <font>
      <i/>
      <sz val="10"/>
      <name val="바탕체"/>
      <family val="1"/>
      <charset val="129"/>
    </font>
    <font>
      <u/>
      <sz val="8.25"/>
      <color indexed="36"/>
      <name val="돋움"/>
      <family val="3"/>
      <charset val="129"/>
    </font>
    <font>
      <sz val="11"/>
      <color indexed="8"/>
      <name val="宋体"/>
      <family val="3"/>
      <charset val="129"/>
    </font>
    <font>
      <sz val="11"/>
      <name val="뼻뮝"/>
      <family val="3"/>
      <charset val="129"/>
    </font>
    <font>
      <sz val="11"/>
      <name val="돋움체"/>
      <family val="3"/>
      <charset val="129"/>
    </font>
    <font>
      <sz val="11"/>
      <color rgb="FF9C6500"/>
      <name val="맑은 고딕"/>
      <family val="3"/>
      <charset val="129"/>
      <scheme val="minor"/>
    </font>
    <font>
      <sz val="9"/>
      <name val="MS Sans Serif"/>
      <family val="2"/>
    </font>
    <font>
      <sz val="10"/>
      <name val="돋움"/>
      <family val="3"/>
      <charset val="129"/>
    </font>
    <font>
      <sz val="10"/>
      <name val="바탕"/>
      <family val="1"/>
      <charset val="129"/>
    </font>
    <font>
      <b/>
      <sz val="10"/>
      <name val="바탕체"/>
      <family val="1"/>
      <charset val="129"/>
    </font>
    <font>
      <b/>
      <sz val="18"/>
      <name val="바탕체"/>
      <family val="1"/>
      <charset val="129"/>
    </font>
    <font>
      <sz val="18"/>
      <name val="궁서체"/>
      <family val="1"/>
      <charset val="129"/>
    </font>
    <font>
      <sz val="8"/>
      <name val="돋움체"/>
      <family val="3"/>
      <charset val="129"/>
    </font>
    <font>
      <sz val="9"/>
      <color indexed="10"/>
      <name val="바탕체"/>
      <family val="1"/>
      <charset val="129"/>
    </font>
    <font>
      <b/>
      <sz val="12"/>
      <color indexed="16"/>
      <name val="굴림체"/>
      <family val="3"/>
      <charset val="129"/>
    </font>
    <font>
      <sz val="11"/>
      <color indexed="8"/>
      <name val="Calibri"/>
      <family val="2"/>
    </font>
    <font>
      <sz val="12"/>
      <color theme="1"/>
      <name val="나눔고딕"/>
      <family val="3"/>
      <charset val="129"/>
    </font>
    <font>
      <sz val="10"/>
      <color indexed="8"/>
      <name val="맑은 고딕"/>
      <family val="3"/>
      <charset val="129"/>
    </font>
    <font>
      <sz val="11"/>
      <name val="바탕체"/>
      <family val="1"/>
    </font>
    <font>
      <sz val="10"/>
      <name val="명조"/>
      <family val="3"/>
    </font>
    <font>
      <u/>
      <sz val="10"/>
      <color indexed="36"/>
      <name val="돋움체"/>
      <family val="3"/>
      <charset val="129"/>
    </font>
    <font>
      <sz val="10"/>
      <name val="궁서(English)"/>
      <family val="3"/>
      <charset val="129"/>
    </font>
    <font>
      <b/>
      <sz val="14"/>
      <name val="돋움체"/>
      <family val="3"/>
      <charset val="129"/>
    </font>
    <font>
      <sz val="10"/>
      <color indexed="12"/>
      <name val="굴림체"/>
      <family val="3"/>
      <charset val="129"/>
    </font>
    <font>
      <sz val="12"/>
      <name val="견고딕"/>
      <family val="1"/>
      <charset val="129"/>
    </font>
    <font>
      <b/>
      <sz val="15"/>
      <color indexed="56"/>
      <name val="맑은 고딕"/>
      <family val="3"/>
      <charset val="129"/>
    </font>
    <font>
      <sz val="18"/>
      <name val="돋움체"/>
      <family val="3"/>
      <charset val="129"/>
    </font>
    <font>
      <b/>
      <sz val="18"/>
      <color indexed="56"/>
      <name val="맑은 고딕"/>
      <family val="3"/>
      <charset val="129"/>
    </font>
    <font>
      <b/>
      <sz val="13"/>
      <color indexed="56"/>
      <name val="맑은 고딕"/>
      <family val="3"/>
      <charset val="129"/>
    </font>
    <font>
      <b/>
      <sz val="11"/>
      <color indexed="56"/>
      <name val="맑은 고딕"/>
      <family val="3"/>
      <charset val="129"/>
    </font>
    <font>
      <b/>
      <sz val="16"/>
      <name val="돋움체"/>
      <family val="3"/>
      <charset val="129"/>
    </font>
    <font>
      <sz val="11"/>
      <color rgb="FF006100"/>
      <name val="맑은 고딕"/>
      <family val="3"/>
      <charset val="129"/>
      <scheme val="minor"/>
    </font>
    <font>
      <b/>
      <sz val="12"/>
      <color indexed="8"/>
      <name val="돋움체"/>
      <family val="3"/>
      <charset val="129"/>
    </font>
    <font>
      <u/>
      <sz val="9"/>
      <color indexed="36"/>
      <name val="Helv"/>
      <family val="2"/>
    </font>
    <font>
      <sz val="12"/>
      <color indexed="8"/>
      <name val="Verdana"/>
      <family val="2"/>
    </font>
    <font>
      <sz val="11"/>
      <color theme="1"/>
      <name val="宋体"/>
      <charset val="134"/>
    </font>
    <font>
      <sz val="11"/>
      <color indexed="8"/>
      <name val="돋움체"/>
      <family val="3"/>
      <charset val="129"/>
    </font>
    <font>
      <sz val="11"/>
      <color indexed="8"/>
      <name val="Helvetica Neue"/>
      <family val="2"/>
    </font>
    <font>
      <sz val="11"/>
      <name val="HY울릉도L"/>
      <family val="1"/>
      <charset val="129"/>
    </font>
    <font>
      <b/>
      <sz val="8"/>
      <name val="HY중고딕"/>
      <family val="1"/>
      <charset val="129"/>
    </font>
    <font>
      <u/>
      <sz val="11"/>
      <color indexed="12"/>
      <name val="돋움"/>
      <family val="3"/>
      <charset val="129"/>
    </font>
    <font>
      <b/>
      <sz val="20"/>
      <name val="맑은 고딕"/>
      <family val="3"/>
      <charset val="129"/>
      <scheme val="major"/>
    </font>
    <font>
      <b/>
      <sz val="36"/>
      <color theme="1"/>
      <name val="맑은 고딕"/>
      <family val="3"/>
      <charset val="129"/>
      <scheme val="minor"/>
    </font>
    <font>
      <b/>
      <sz val="11"/>
      <color rgb="FF000000"/>
      <name val="맑은 고딕"/>
      <family val="3"/>
      <charset val="129"/>
    </font>
    <font>
      <sz val="12"/>
      <color rgb="FF000000"/>
      <name val="맑은 고딕"/>
      <family val="3"/>
      <charset val="129"/>
    </font>
    <font>
      <sz val="12"/>
      <name val="맑은 고딕"/>
      <family val="2"/>
      <charset val="129"/>
    </font>
    <font>
      <b/>
      <sz val="12"/>
      <color rgb="FF000000"/>
      <name val="맑은 고딕"/>
      <family val="3"/>
      <charset val="129"/>
    </font>
    <font>
      <sz val="12"/>
      <color theme="1"/>
      <name val="맑은 고딕"/>
      <family val="3"/>
      <charset val="129"/>
      <scheme val="minor"/>
    </font>
    <font>
      <sz val="12"/>
      <color theme="1"/>
      <name val="맑은 고딕"/>
      <family val="2"/>
      <charset val="129"/>
      <scheme val="minor"/>
    </font>
    <font>
      <sz val="12"/>
      <color rgb="FF000000"/>
      <name val="맑은 고딕"/>
      <family val="2"/>
      <charset val="129"/>
      <scheme val="minor"/>
    </font>
    <font>
      <u/>
      <sz val="11"/>
      <color theme="10"/>
      <name val="맑은 고딕"/>
      <family val="2"/>
      <charset val="129"/>
      <scheme val="minor"/>
    </font>
    <font>
      <sz val="12"/>
      <name val="맑은 고딕"/>
      <family val="2"/>
      <charset val="129"/>
      <scheme val="minor"/>
    </font>
    <font>
      <b/>
      <sz val="12"/>
      <name val="맑은 고딕"/>
      <family val="2"/>
      <charset val="129"/>
      <scheme val="minor"/>
    </font>
    <font>
      <b/>
      <sz val="12"/>
      <color theme="1"/>
      <name val="맑은 고딕"/>
      <family val="2"/>
      <charset val="129"/>
      <scheme val="minor"/>
    </font>
    <font>
      <sz val="12"/>
      <color theme="1"/>
      <name val="맑은 고딕"/>
      <family val="2"/>
      <charset val="129"/>
    </font>
    <font>
      <b/>
      <sz val="12"/>
      <color rgb="FF000000"/>
      <name val="맑은 고딕"/>
      <family val="2"/>
      <charset val="129"/>
    </font>
    <font>
      <sz val="12"/>
      <color rgb="FF000000"/>
      <name val="맑은 고딕"/>
      <family val="2"/>
      <charset val="129"/>
    </font>
    <font>
      <sz val="12"/>
      <name val="맑은 고딕"/>
      <family val="3"/>
      <charset val="129"/>
    </font>
    <font>
      <sz val="12"/>
      <color theme="1"/>
      <name val="맑은 고딕"/>
      <family val="3"/>
      <charset val="129"/>
    </font>
    <font>
      <b/>
      <sz val="12"/>
      <color theme="1"/>
      <name val="맑은 고딕"/>
      <family val="2"/>
      <charset val="129"/>
    </font>
    <font>
      <b/>
      <sz val="12"/>
      <name val="맑은 고딕"/>
      <family val="2"/>
      <charset val="129"/>
    </font>
    <font>
      <sz val="11"/>
      <name val="맑은 고딕"/>
      <family val="3"/>
      <charset val="129"/>
    </font>
    <font>
      <b/>
      <sz val="12"/>
      <color theme="1"/>
      <name val="맑은 고딕"/>
      <family val="3"/>
      <charset val="129"/>
      <scheme val="minor"/>
    </font>
    <font>
      <b/>
      <sz val="12"/>
      <color rgb="FF000000"/>
      <name val="맑은 고딕"/>
      <family val="2"/>
      <charset val="129"/>
      <scheme val="minor"/>
    </font>
    <font>
      <sz val="12"/>
      <name val="맑은 고딕"/>
      <family val="3"/>
      <charset val="129"/>
      <scheme val="minor"/>
    </font>
    <font>
      <sz val="11"/>
      <color rgb="FF000000"/>
      <name val="맑은 고딕"/>
      <family val="3"/>
      <charset val="129"/>
    </font>
    <font>
      <sz val="11"/>
      <color rgb="FFFF0000"/>
      <name val="맑은 고딕"/>
      <family val="2"/>
      <charset val="129"/>
      <scheme val="minor"/>
    </font>
    <font>
      <sz val="10"/>
      <name val="맑은 고딕"/>
      <family val="3"/>
      <charset val="129"/>
      <scheme val="major"/>
    </font>
    <font>
      <b/>
      <sz val="10"/>
      <name val="맑은 고딕"/>
      <family val="3"/>
      <charset val="129"/>
      <scheme val="major"/>
    </font>
    <font>
      <b/>
      <sz val="11"/>
      <name val="맑은 고딕"/>
      <family val="3"/>
      <charset val="129"/>
      <scheme val="major"/>
    </font>
    <font>
      <sz val="11"/>
      <name val="맑은 고딕"/>
      <family val="3"/>
      <charset val="129"/>
      <scheme val="major"/>
    </font>
    <font>
      <sz val="11"/>
      <color indexed="8"/>
      <name val="맑은 고딕"/>
      <family val="2"/>
      <charset val="129"/>
    </font>
    <font>
      <b/>
      <sz val="11"/>
      <color theme="1"/>
      <name val="맑은 고딕"/>
      <family val="3"/>
      <charset val="129"/>
      <scheme val="minor"/>
    </font>
    <font>
      <sz val="11"/>
      <name val="맑은 고딕"/>
      <family val="3"/>
      <charset val="129"/>
      <scheme val="minor"/>
    </font>
    <font>
      <sz val="10"/>
      <color theme="1"/>
      <name val="맑은 고딕"/>
      <family val="3"/>
      <charset val="129"/>
      <scheme val="minor"/>
    </font>
    <font>
      <sz val="11"/>
      <color theme="1"/>
      <name val="맑은 고딕"/>
      <family val="3"/>
      <charset val="129"/>
    </font>
    <font>
      <sz val="11"/>
      <color rgb="FF7030A0"/>
      <name val="맑은 고딕"/>
      <family val="3"/>
      <charset val="129"/>
      <scheme val="major"/>
    </font>
    <font>
      <sz val="10"/>
      <color rgb="FFFF0000"/>
      <name val="맑은 고딕"/>
      <family val="3"/>
      <charset val="129"/>
      <scheme val="major"/>
    </font>
    <font>
      <b/>
      <sz val="11"/>
      <name val="맑은 고딕"/>
      <family val="3"/>
      <charset val="129"/>
    </font>
    <font>
      <sz val="12"/>
      <name val="맑은 고딕"/>
      <family val="3"/>
      <charset val="129"/>
      <scheme val="major"/>
    </font>
    <font>
      <sz val="12"/>
      <color rgb="FFFF0000"/>
      <name val="맑은 고딕"/>
      <family val="2"/>
      <charset val="129"/>
      <scheme val="minor"/>
    </font>
    <font>
      <b/>
      <sz val="11"/>
      <color rgb="FF000000"/>
      <name val="맑은 고딕"/>
      <family val="2"/>
      <charset val="129"/>
    </font>
    <font>
      <sz val="16"/>
      <color theme="1"/>
      <name val="맑은 고딕"/>
      <family val="2"/>
      <charset val="129"/>
      <scheme val="minor"/>
    </font>
    <font>
      <sz val="8"/>
      <name val="맑은 고딕"/>
      <family val="2"/>
      <charset val="129"/>
    </font>
    <font>
      <b/>
      <sz val="11"/>
      <color theme="1"/>
      <name val="맑은 고딕"/>
      <family val="3"/>
      <charset val="129"/>
    </font>
    <font>
      <b/>
      <sz val="14"/>
      <color theme="1"/>
      <name val="맑은 고딕"/>
      <family val="3"/>
      <charset val="129"/>
      <scheme val="minor"/>
    </font>
    <font>
      <b/>
      <sz val="24"/>
      <color rgb="FF000000"/>
      <name val="맑은 고딕"/>
      <family val="3"/>
      <charset val="129"/>
      <scheme val="minor"/>
    </font>
    <font>
      <sz val="11"/>
      <color rgb="FF000000"/>
      <name val="맑은 고딕"/>
      <family val="3"/>
      <charset val="129"/>
      <scheme val="minor"/>
    </font>
    <font>
      <b/>
      <sz val="14"/>
      <color rgb="FF000000"/>
      <name val="맑은 고딕"/>
      <family val="3"/>
      <charset val="129"/>
      <scheme val="minor"/>
    </font>
    <font>
      <b/>
      <sz val="14"/>
      <name val="맑은 고딕"/>
      <family val="3"/>
      <charset val="129"/>
      <scheme val="minor"/>
    </font>
    <font>
      <sz val="14"/>
      <color rgb="FF000000"/>
      <name val="맑은 고딕"/>
      <family val="3"/>
      <charset val="129"/>
      <scheme val="minor"/>
    </font>
    <font>
      <sz val="14"/>
      <name val="맑은 고딕"/>
      <family val="3"/>
      <charset val="129"/>
      <scheme val="minor"/>
    </font>
    <font>
      <sz val="14"/>
      <color rgb="FF000000"/>
      <name val="맑은 고딕"/>
      <family val="3"/>
      <charset val="129"/>
    </font>
    <font>
      <sz val="14"/>
      <color rgb="FF0070C0"/>
      <name val="맑은 고딕"/>
      <family val="3"/>
      <charset val="129"/>
    </font>
    <font>
      <sz val="14"/>
      <name val="맑은 고딕"/>
      <family val="3"/>
      <charset val="129"/>
    </font>
    <font>
      <b/>
      <sz val="14"/>
      <color rgb="FF0070C0"/>
      <name val="맑은 고딕"/>
      <family val="3"/>
      <charset val="129"/>
    </font>
    <font>
      <b/>
      <sz val="11"/>
      <color theme="1"/>
      <name val="맑은 고딕"/>
      <family val="2"/>
      <charset val="129"/>
      <scheme val="minor"/>
    </font>
    <font>
      <sz val="9"/>
      <color theme="1"/>
      <name val="맑은 고딕"/>
      <family val="3"/>
      <charset val="129"/>
    </font>
    <font>
      <b/>
      <sz val="9"/>
      <color theme="1"/>
      <name val="맑은 고딕"/>
      <family val="3"/>
      <charset val="129"/>
      <scheme val="minor"/>
    </font>
    <font>
      <sz val="9"/>
      <color theme="1"/>
      <name val="맑은 고딕"/>
      <family val="3"/>
      <charset val="129"/>
      <scheme val="minor"/>
    </font>
    <font>
      <sz val="9"/>
      <name val="맑은 고딕"/>
      <family val="3"/>
      <charset val="129"/>
      <scheme val="minor"/>
    </font>
    <font>
      <sz val="9"/>
      <name val="맑은 고딕"/>
      <family val="3"/>
      <charset val="129"/>
    </font>
    <font>
      <b/>
      <sz val="9"/>
      <name val="맑은 고딕"/>
      <family val="3"/>
      <charset val="129"/>
      <scheme val="minor"/>
    </font>
    <font>
      <b/>
      <sz val="10"/>
      <name val="맑은 고딕"/>
      <family val="3"/>
      <charset val="129"/>
      <scheme val="minor"/>
    </font>
    <font>
      <sz val="11"/>
      <color rgb="FF000000"/>
      <name val="맑은 고딕"/>
      <family val="2"/>
      <charset val="129"/>
    </font>
    <font>
      <b/>
      <sz val="11"/>
      <color theme="1"/>
      <name val="맑은 고딕"/>
      <family val="2"/>
      <charset val="129"/>
    </font>
    <font>
      <sz val="11"/>
      <color theme="1"/>
      <name val="맑은 고딕"/>
      <family val="2"/>
      <charset val="129"/>
    </font>
    <font>
      <sz val="11"/>
      <color theme="1"/>
      <name val="맑은 고딕 (본문)_x0000_"/>
      <family val="3"/>
      <charset val="129"/>
    </font>
    <font>
      <sz val="10"/>
      <color theme="1"/>
      <name val="맑은 고딕"/>
      <family val="2"/>
      <charset val="129"/>
      <scheme val="minor"/>
    </font>
    <font>
      <sz val="11"/>
      <color rgb="FF000000"/>
      <name val="맑은 고딕"/>
      <family val="2"/>
      <charset val="129"/>
      <scheme val="minor"/>
    </font>
    <font>
      <sz val="11"/>
      <name val="맑은 고딕"/>
      <family val="2"/>
      <charset val="129"/>
    </font>
    <font>
      <sz val="8"/>
      <name val="Samsung SS Body KR Regular"/>
      <family val="2"/>
      <charset val="129"/>
    </font>
    <font>
      <b/>
      <sz val="36"/>
      <color theme="1"/>
      <name val="맑은 고딕"/>
      <family val="2"/>
      <charset val="129"/>
      <scheme val="minor"/>
    </font>
    <font>
      <b/>
      <sz val="14"/>
      <color rgb="FF000000"/>
      <name val="맑은 고딕"/>
      <family val="2"/>
      <charset val="129"/>
      <scheme val="minor"/>
    </font>
    <font>
      <sz val="10"/>
      <color rgb="FF000000"/>
      <name val="맑은 고딕"/>
      <family val="2"/>
      <charset val="129"/>
      <scheme val="minor"/>
    </font>
    <font>
      <b/>
      <sz val="11"/>
      <color rgb="FF000000"/>
      <name val="맑은 고딕"/>
      <family val="2"/>
      <charset val="129"/>
      <scheme val="minor"/>
    </font>
    <font>
      <sz val="11"/>
      <color theme="6"/>
      <name val="맑은 고딕"/>
      <family val="2"/>
      <charset val="129"/>
      <scheme val="minor"/>
    </font>
    <font>
      <sz val="11"/>
      <color theme="6"/>
      <name val="Arial"/>
      <family val="2"/>
    </font>
    <font>
      <sz val="11"/>
      <color theme="6"/>
      <name val="Malgun Gothic"/>
      <family val="2"/>
      <charset val="129"/>
    </font>
    <font>
      <sz val="11"/>
      <color theme="6"/>
      <name val="Arial"/>
      <family val="2"/>
      <charset val="129"/>
    </font>
    <font>
      <sz val="11"/>
      <color rgb="FF212529"/>
      <name val="Arial"/>
      <family val="2"/>
    </font>
    <font>
      <b/>
      <sz val="36"/>
      <color theme="1"/>
      <name val="맑은 고딕"/>
      <family val="2"/>
      <charset val="129"/>
    </font>
    <font>
      <sz val="18"/>
      <color theme="1"/>
      <name val="맑은 고딕"/>
      <family val="2"/>
      <charset val="129"/>
      <scheme val="minor"/>
    </font>
    <font>
      <sz val="12"/>
      <color theme="1"/>
      <name val="맑은 고딕 (본문)_x0000_"/>
      <family val="3"/>
      <charset val="129"/>
    </font>
    <font>
      <b/>
      <sz val="12"/>
      <color rgb="FF000000"/>
      <name val="맑은 고딕"/>
      <family val="3"/>
      <charset val="129"/>
      <scheme val="minor"/>
    </font>
    <font>
      <b/>
      <sz val="12"/>
      <color theme="1"/>
      <name val="맑은 고딕 (본문)_x0000_"/>
      <family val="3"/>
      <charset val="129"/>
    </font>
    <font>
      <b/>
      <sz val="26"/>
      <name val="맑은 고딕"/>
      <family val="3"/>
      <charset val="129"/>
      <scheme val="minor"/>
    </font>
    <font>
      <b/>
      <sz val="48"/>
      <name val="맑은 고딕"/>
      <family val="3"/>
      <charset val="129"/>
      <scheme val="minor"/>
    </font>
    <font>
      <b/>
      <sz val="12"/>
      <name val="맑은 고딕"/>
      <family val="3"/>
      <charset val="129"/>
      <scheme val="major"/>
    </font>
    <font>
      <sz val="8"/>
      <name val="맑은 고딕"/>
      <family val="3"/>
      <charset val="129"/>
    </font>
    <font>
      <sz val="12"/>
      <color rgb="FF000000"/>
      <name val="Malgun Gothic Semilight"/>
      <family val="3"/>
      <charset val="129"/>
    </font>
    <font>
      <b/>
      <sz val="48"/>
      <color theme="1"/>
      <name val="맑은 고딕"/>
      <family val="3"/>
      <charset val="129"/>
      <scheme val="minor"/>
    </font>
    <font>
      <b/>
      <sz val="11"/>
      <name val="맑은 고딕"/>
      <family val="3"/>
      <charset val="129"/>
      <scheme val="minor"/>
    </font>
    <font>
      <sz val="11"/>
      <color theme="0"/>
      <name val="SamsungOneKoreanOTF 500"/>
      <family val="2"/>
      <charset val="129"/>
    </font>
    <font>
      <sz val="11"/>
      <color theme="1"/>
      <name val="맑은 고딕"/>
      <family val="3"/>
      <charset val="129"/>
      <scheme val="major"/>
    </font>
    <font>
      <sz val="11"/>
      <color rgb="FFFF0000"/>
      <name val="맑은 고딕"/>
      <family val="3"/>
      <charset val="129"/>
    </font>
    <font>
      <b/>
      <sz val="12"/>
      <color theme="1"/>
      <name val="맑은 고딕 (본문)_x0000_"/>
      <charset val="129"/>
    </font>
    <font>
      <sz val="12"/>
      <color rgb="FFFF0000"/>
      <name val="맑은 고딕 (본문)"/>
      <family val="3"/>
      <charset val="129"/>
    </font>
    <font>
      <sz val="12"/>
      <color rgb="FFFF0000"/>
      <name val="맑은 고딕"/>
      <family val="2"/>
      <charset val="129"/>
    </font>
    <font>
      <sz val="12"/>
      <color rgb="FFFF0000"/>
      <name val="Malgun Gothic"/>
      <family val="2"/>
      <charset val="129"/>
    </font>
    <font>
      <sz val="12"/>
      <color rgb="FFFF0000"/>
      <name val="Times New Roman"/>
      <family val="1"/>
    </font>
    <font>
      <sz val="12"/>
      <color theme="0"/>
      <name val="맑은 고딕"/>
      <family val="2"/>
      <charset val="129"/>
      <scheme val="minor"/>
    </font>
    <font>
      <b/>
      <sz val="12"/>
      <color rgb="FF0070C0"/>
      <name val="맑은 고딕"/>
      <family val="3"/>
      <charset val="129"/>
      <scheme val="major"/>
    </font>
    <font>
      <b/>
      <sz val="12"/>
      <name val="맑은 고딕"/>
      <family val="3"/>
      <charset val="129"/>
    </font>
    <font>
      <sz val="11"/>
      <color rgb="FFFF0000"/>
      <name val="맑은 고딕"/>
      <family val="3"/>
      <charset val="129"/>
      <scheme val="major"/>
    </font>
    <font>
      <sz val="12"/>
      <color rgb="FFFF0000"/>
      <name val="맑은 고딕"/>
      <family val="3"/>
      <charset val="129"/>
      <scheme val="minor"/>
    </font>
    <font>
      <sz val="12"/>
      <color rgb="FFFF0000"/>
      <name val="맑은 고딕"/>
      <family val="3"/>
      <charset val="129"/>
    </font>
    <font>
      <b/>
      <sz val="12"/>
      <color rgb="FFFF0000"/>
      <name val="맑은 고딕"/>
      <family val="3"/>
      <charset val="129"/>
      <scheme val="minor"/>
    </font>
  </fonts>
  <fills count="91">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C6EFCE"/>
      </patternFill>
    </fill>
    <fill>
      <patternFill patternType="solid">
        <fgColor rgb="FFFFEB9C"/>
      </patternFill>
    </fill>
    <fill>
      <patternFill patternType="solid">
        <fgColor rgb="FFF2F2F2"/>
      </patternFill>
    </fill>
    <fill>
      <patternFill patternType="solid">
        <fgColor rgb="FFFFFFCC"/>
      </patternFill>
    </fill>
    <fill>
      <patternFill patternType="solid">
        <fgColor theme="4" tint="0.79998168889431442"/>
        <bgColor indexed="65"/>
      </patternFill>
    </fill>
    <fill>
      <patternFill patternType="solid">
        <fgColor theme="6" tint="0.79998168889431442"/>
        <bgColor indexed="65"/>
      </patternFill>
    </fill>
    <fill>
      <patternFill patternType="solid">
        <fgColor indexed="9"/>
      </patternFill>
    </fill>
    <fill>
      <patternFill patternType="solid">
        <fgColor indexed="22"/>
      </patternFill>
    </fill>
    <fill>
      <patternFill patternType="solid">
        <fgColor indexed="47"/>
      </patternFill>
    </fill>
    <fill>
      <patternFill patternType="solid">
        <fgColor indexed="26"/>
      </patternFill>
    </fill>
    <fill>
      <patternFill patternType="solid">
        <fgColor indexed="27"/>
      </patternFill>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55"/>
      </patternFill>
    </fill>
    <fill>
      <patternFill patternType="solid">
        <fgColor indexed="30"/>
      </patternFill>
    </fill>
    <fill>
      <patternFill patternType="solid">
        <fgColor indexed="36"/>
      </patternFill>
    </fill>
    <fill>
      <patternFill patternType="solid">
        <fgColor indexed="5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4"/>
        <bgColor indexed="64"/>
      </patternFill>
    </fill>
    <fill>
      <patternFill patternType="solid">
        <fgColor indexed="26"/>
        <bgColor indexed="64"/>
      </patternFill>
    </fill>
    <fill>
      <patternFill patternType="solid">
        <fgColor indexed="9"/>
        <bgColor indexed="64"/>
      </patternFill>
    </fill>
    <fill>
      <patternFill patternType="solid">
        <fgColor indexed="22"/>
        <bgColor indexed="64"/>
      </patternFill>
    </fill>
    <fill>
      <patternFill patternType="solid">
        <fgColor indexed="15"/>
      </patternFill>
    </fill>
    <fill>
      <patternFill patternType="solid">
        <fgColor indexed="12"/>
      </patternFill>
    </fill>
    <fill>
      <patternFill patternType="darkVertical"/>
    </fill>
    <fill>
      <patternFill patternType="solid">
        <fgColor indexed="43"/>
        <bgColor indexed="64"/>
      </patternFill>
    </fill>
    <fill>
      <patternFill patternType="solid">
        <fgColor indexed="40"/>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41"/>
        <bgColor indexed="64"/>
      </patternFill>
    </fill>
    <fill>
      <patternFill patternType="solid">
        <fgColor indexed="62"/>
      </patternFill>
    </fill>
    <fill>
      <patternFill patternType="solid">
        <fgColor indexed="65"/>
        <bgColor indexed="64"/>
      </patternFill>
    </fill>
    <fill>
      <patternFill patternType="solid">
        <fgColor theme="0"/>
        <bgColor indexed="64"/>
      </patternFill>
    </fill>
    <fill>
      <patternFill patternType="solid">
        <fgColor rgb="FFFFFF00"/>
        <bgColor rgb="FFFFFFFF"/>
      </patternFill>
    </fill>
    <fill>
      <patternFill patternType="solid">
        <fgColor rgb="FFFFC000"/>
        <bgColor rgb="FFFFFFFF"/>
      </patternFill>
    </fill>
    <fill>
      <patternFill patternType="solid">
        <fgColor theme="0"/>
        <bgColor rgb="FF000000"/>
      </patternFill>
    </fill>
    <fill>
      <patternFill patternType="solid">
        <fgColor theme="5" tint="0.59999389629810485"/>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FF00"/>
        <bgColor rgb="FF000000"/>
      </patternFill>
    </fill>
    <fill>
      <patternFill patternType="solid">
        <fgColor rgb="FF92D050"/>
        <bgColor rgb="FF000000"/>
      </patternFill>
    </fill>
    <fill>
      <patternFill patternType="solid">
        <fgColor rgb="FFFFC000"/>
        <bgColor rgb="FF000000"/>
      </patternFill>
    </fill>
    <fill>
      <patternFill patternType="solid">
        <fgColor indexed="9"/>
        <bgColor auto="1"/>
      </patternFill>
    </fill>
    <fill>
      <patternFill patternType="solid">
        <fgColor theme="6" tint="0.39997558519241921"/>
        <bgColor indexed="64"/>
      </patternFill>
    </fill>
    <fill>
      <patternFill patternType="solid">
        <fgColor theme="9" tint="0.59999389629810485"/>
        <bgColor indexed="64"/>
      </patternFill>
    </fill>
    <fill>
      <patternFill patternType="solid">
        <fgColor rgb="FFFCD5B4"/>
        <bgColor indexed="64"/>
      </patternFill>
    </fill>
    <fill>
      <patternFill patternType="solid">
        <fgColor theme="6" tint="0.59999389629810485"/>
        <bgColor indexed="64"/>
      </patternFill>
    </fill>
    <fill>
      <patternFill patternType="solid">
        <fgColor theme="7" tint="0.59999389629810485"/>
        <bgColor rgb="FFFFFFFF"/>
      </patternFill>
    </fill>
    <fill>
      <patternFill patternType="solid">
        <fgColor theme="0" tint="-0.34998626667073579"/>
        <bgColor indexed="64"/>
      </patternFill>
    </fill>
    <fill>
      <patternFill patternType="solid">
        <fgColor theme="7" tint="0.59999389629810485"/>
        <bgColor indexed="64"/>
      </patternFill>
    </fill>
    <fill>
      <patternFill patternType="solid">
        <fgColor rgb="FFD0CECE"/>
        <bgColor rgb="FF000000"/>
      </patternFill>
    </fill>
    <fill>
      <patternFill patternType="solid">
        <fgColor rgb="FFF2F2F2"/>
        <bgColor rgb="FF000000"/>
      </patternFill>
    </fill>
    <fill>
      <patternFill patternType="solid">
        <fgColor theme="0" tint="-4.9989318521683403E-2"/>
        <bgColor rgb="FF000000"/>
      </patternFill>
    </fill>
    <fill>
      <patternFill patternType="solid">
        <fgColor theme="0" tint="-4.9989318521683403E-2"/>
        <bgColor indexed="64"/>
      </patternFill>
    </fill>
    <fill>
      <patternFill patternType="solid">
        <fgColor rgb="FFFFFFCC"/>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7"/>
        <bgColor rgb="FFFFFFFF"/>
      </patternFill>
    </fill>
    <fill>
      <patternFill patternType="solid">
        <fgColor theme="7"/>
        <bgColor indexed="64"/>
      </patternFill>
    </fill>
    <fill>
      <patternFill patternType="solid">
        <fgColor theme="2" tint="-9.9978637043366805E-2"/>
        <bgColor indexed="64"/>
      </patternFill>
    </fill>
    <fill>
      <patternFill patternType="solid">
        <fgColor theme="2"/>
        <bgColor indexed="64"/>
      </patternFill>
    </fill>
    <fill>
      <patternFill patternType="solid">
        <fgColor rgb="FFE2EFDA"/>
        <bgColor rgb="FF000000"/>
      </patternFill>
    </fill>
    <fill>
      <patternFill patternType="solid">
        <fgColor rgb="FFD9D9D9"/>
        <bgColor rgb="FF000000"/>
      </patternFill>
    </fill>
    <fill>
      <patternFill patternType="solid">
        <fgColor rgb="FFFFFFFF"/>
        <bgColor auto="1"/>
      </patternFill>
    </fill>
    <fill>
      <patternFill patternType="solid">
        <fgColor rgb="FF00B0F0"/>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0"/>
        <bgColor rgb="FFFFFFFF"/>
      </patternFill>
    </fill>
    <fill>
      <patternFill patternType="solid">
        <fgColor rgb="FFFFCC66"/>
        <bgColor indexed="64"/>
      </patternFill>
    </fill>
  </fills>
  <borders count="139">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diagonal/>
    </border>
    <border>
      <left style="hair">
        <color indexed="64"/>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hair">
        <color indexed="64"/>
      </left>
      <right style="hair">
        <color indexed="64"/>
      </right>
      <top style="hair">
        <color indexed="64"/>
      </top>
      <bottom style="hair">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top style="double">
        <color indexed="64"/>
      </top>
      <bottom style="double">
        <color indexed="64"/>
      </bottom>
      <diagonal/>
    </border>
    <border>
      <left/>
      <right style="hair">
        <color indexed="64"/>
      </right>
      <top/>
      <bottom style="hair">
        <color indexed="64"/>
      </bottom>
      <diagonal/>
    </border>
    <border>
      <left/>
      <right/>
      <top style="thin">
        <color indexed="64"/>
      </top>
      <bottom style="thin">
        <color indexed="64"/>
      </bottom>
      <diagonal/>
    </border>
    <border>
      <left/>
      <right/>
      <top/>
      <bottom style="thick">
        <color indexed="49"/>
      </bottom>
      <diagonal/>
    </border>
    <border>
      <left/>
      <right/>
      <top/>
      <bottom style="medium">
        <color indexed="49"/>
      </bottom>
      <diagonal/>
    </border>
    <border>
      <left/>
      <right/>
      <top/>
      <bottom style="medium">
        <color indexed="64"/>
      </bottom>
      <diagonal/>
    </border>
    <border>
      <left style="double">
        <color indexed="64"/>
      </left>
      <right style="double">
        <color indexed="64"/>
      </right>
      <top style="double">
        <color indexed="64"/>
      </top>
      <bottom style="double">
        <color indexed="64"/>
      </bottom>
      <diagonal/>
    </border>
    <border>
      <left/>
      <right/>
      <top/>
      <bottom style="double">
        <color indexed="52"/>
      </bottom>
      <diagonal/>
    </border>
    <border>
      <left style="thin">
        <color indexed="64"/>
      </left>
      <right style="hair">
        <color indexed="64"/>
      </right>
      <top style="hair">
        <color indexed="64"/>
      </top>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64"/>
      </left>
      <right/>
      <top/>
      <bottom style="hair">
        <color indexed="64"/>
      </bottom>
      <diagonal/>
    </border>
    <border>
      <left/>
      <right/>
      <top style="thin">
        <color indexed="64"/>
      </top>
      <bottom style="double">
        <color indexed="64"/>
      </bottom>
      <diagonal/>
    </border>
    <border>
      <left/>
      <right/>
      <top style="thin">
        <color indexed="49"/>
      </top>
      <bottom style="double">
        <color indexed="49"/>
      </bottom>
      <diagonal/>
    </border>
    <border>
      <left style="thin">
        <color indexed="64"/>
      </left>
      <right/>
      <top/>
      <bottom/>
      <diagonal/>
    </border>
    <border>
      <left style="hair">
        <color indexed="64"/>
      </left>
      <right style="hair">
        <color indexed="64"/>
      </right>
      <top/>
      <bottom/>
      <diagonal/>
    </border>
    <border>
      <left style="hair">
        <color indexed="64"/>
      </left>
      <right style="hair">
        <color indexed="64"/>
      </right>
      <top style="hair">
        <color indexed="64"/>
      </top>
      <bottom style="thin">
        <color indexed="64"/>
      </bottom>
      <diagonal/>
    </border>
    <border>
      <left/>
      <right style="thin">
        <color indexed="64"/>
      </right>
      <top/>
      <bottom style="hair">
        <color indexed="64"/>
      </bottom>
      <diagonal/>
    </border>
    <border>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hair">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hair">
        <color indexed="64"/>
      </left>
      <right/>
      <top/>
      <bottom/>
      <diagonal/>
    </border>
    <border>
      <left style="hair">
        <color indexed="64"/>
      </left>
      <right/>
      <top/>
      <bottom style="hair">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top/>
      <bottom style="thin">
        <color rgb="FF000000"/>
      </bottom>
      <diagonal/>
    </border>
    <border>
      <left style="thin">
        <color rgb="FF000000"/>
      </left>
      <right/>
      <top style="medium">
        <color indexed="64"/>
      </top>
      <bottom style="thin">
        <color rgb="FF000000"/>
      </bottom>
      <diagonal/>
    </border>
    <border>
      <left style="medium">
        <color indexed="64"/>
      </left>
      <right/>
      <top style="medium">
        <color indexed="64"/>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top/>
      <bottom/>
      <diagonal/>
    </border>
    <border>
      <left style="medium">
        <color indexed="64"/>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indexed="64"/>
      </left>
      <right/>
      <top/>
      <bottom style="medium">
        <color indexed="64"/>
      </bottom>
      <diagonal/>
    </border>
    <border>
      <left style="medium">
        <color indexed="64"/>
      </left>
      <right/>
      <top style="thin">
        <color rgb="FF000000"/>
      </top>
      <bottom style="medium">
        <color indexed="64"/>
      </bottom>
      <diagonal/>
    </border>
    <border>
      <left style="thin">
        <color theme="1"/>
      </left>
      <right style="thin">
        <color theme="1"/>
      </right>
      <top style="thin">
        <color theme="1"/>
      </top>
      <bottom/>
      <diagonal/>
    </border>
    <border>
      <left style="thin">
        <color theme="1"/>
      </left>
      <right style="thin">
        <color theme="1"/>
      </right>
      <top style="thin">
        <color theme="1"/>
      </top>
      <bottom style="thin">
        <color theme="1"/>
      </bottom>
      <diagonal/>
    </border>
    <border>
      <left style="thin">
        <color theme="1"/>
      </left>
      <right/>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bottom style="thin">
        <color indexed="64"/>
      </bottom>
      <diagonal/>
    </border>
    <border>
      <left style="thin">
        <color theme="1"/>
      </left>
      <right/>
      <top/>
      <bottom style="thin">
        <color indexed="64"/>
      </bottom>
      <diagonal/>
    </border>
    <border>
      <left/>
      <right/>
      <top/>
      <bottom style="thin">
        <color auto="1"/>
      </bottom>
      <diagonal/>
    </border>
    <border>
      <left/>
      <right/>
      <top style="thin">
        <color theme="1"/>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thin">
        <color indexed="64"/>
      </right>
      <top style="thin">
        <color theme="1"/>
      </top>
      <bottom style="thin">
        <color theme="1"/>
      </bottom>
      <diagonal/>
    </border>
    <border>
      <left/>
      <right/>
      <top style="thin">
        <color indexed="64"/>
      </top>
      <bottom/>
      <diagonal/>
    </border>
    <border>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auto="1"/>
      </left>
      <right style="thin">
        <color auto="1"/>
      </right>
      <top style="thin">
        <color auto="1"/>
      </top>
      <bottom style="hair">
        <color auto="1"/>
      </bottom>
      <diagonal/>
    </border>
    <border>
      <left style="thin">
        <color auto="1"/>
      </left>
      <right/>
      <top style="hair">
        <color auto="1"/>
      </top>
      <bottom/>
      <diagonal/>
    </border>
    <border>
      <left style="thin">
        <color auto="1"/>
      </left>
      <right style="thin">
        <color auto="1"/>
      </right>
      <top style="hair">
        <color auto="1"/>
      </top>
      <bottom style="thin">
        <color indexed="64"/>
      </bottom>
      <diagonal/>
    </border>
    <border>
      <left/>
      <right style="thin">
        <color auto="1"/>
      </right>
      <top style="hair">
        <color auto="1"/>
      </top>
      <bottom style="thin">
        <color indexed="64"/>
      </bottom>
      <diagonal/>
    </border>
    <border>
      <left style="thin">
        <color auto="1"/>
      </left>
      <right style="thin">
        <color auto="1"/>
      </right>
      <top style="hair">
        <color auto="1"/>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indexed="64"/>
      </left>
      <right style="thin">
        <color indexed="64"/>
      </right>
      <top style="thin">
        <color theme="0" tint="-0.14996795556505021"/>
      </top>
      <bottom/>
      <diagonal/>
    </border>
    <border>
      <left style="thin">
        <color indexed="64"/>
      </left>
      <right style="thin">
        <color indexed="64"/>
      </right>
      <top style="thin">
        <color theme="0" tint="-0.14996795556505021"/>
      </top>
      <bottom style="thin">
        <color theme="1"/>
      </bottom>
      <diagonal/>
    </border>
    <border>
      <left/>
      <right style="thin">
        <color indexed="64"/>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top/>
      <bottom style="thin">
        <color indexed="64"/>
      </bottom>
      <diagonal/>
    </border>
    <border>
      <left style="thin">
        <color indexed="64"/>
      </left>
      <right/>
      <top style="medium">
        <color indexed="64"/>
      </top>
      <bottom style="thin">
        <color auto="1"/>
      </bottom>
      <diagonal/>
    </border>
    <border>
      <left/>
      <right style="thin">
        <color indexed="64"/>
      </right>
      <top style="medium">
        <color indexed="64"/>
      </top>
      <bottom style="thin">
        <color indexed="64"/>
      </bottom>
      <diagonal/>
    </border>
    <border>
      <left style="thin">
        <color rgb="FF000000"/>
      </left>
      <right style="medium">
        <color indexed="64"/>
      </right>
      <top/>
      <bottom style="thin">
        <color rgb="FF000000"/>
      </bottom>
      <diagonal/>
    </border>
    <border>
      <left style="medium">
        <color indexed="64"/>
      </left>
      <right/>
      <top style="thin">
        <color indexed="64"/>
      </top>
      <bottom style="thin">
        <color indexed="64"/>
      </bottom>
      <diagonal/>
    </border>
    <border>
      <left style="thin">
        <color rgb="FF000000"/>
      </left>
      <right style="medium">
        <color indexed="64"/>
      </right>
      <top style="thin">
        <color rgb="FF000000"/>
      </top>
      <bottom style="thin">
        <color rgb="FF000000"/>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diagonal/>
    </border>
    <border>
      <left style="thin">
        <color indexed="64"/>
      </left>
      <right style="thin">
        <color indexed="64"/>
      </right>
      <top style="thin">
        <color theme="1"/>
      </top>
      <bottom style="thin">
        <color indexed="64"/>
      </bottom>
      <diagonal/>
    </border>
    <border>
      <left style="thin">
        <color indexed="64"/>
      </left>
      <right style="medium">
        <color indexed="64"/>
      </right>
      <top style="thin">
        <color indexed="64"/>
      </top>
      <bottom/>
      <diagonal/>
    </border>
    <border>
      <left style="medium">
        <color indexed="64"/>
      </left>
      <right style="thin">
        <color auto="1"/>
      </right>
      <top style="medium">
        <color indexed="64"/>
      </top>
      <bottom style="medium">
        <color indexed="64"/>
      </bottom>
      <diagonal/>
    </border>
    <border>
      <left style="thin">
        <color auto="1"/>
      </left>
      <right/>
      <top style="medium">
        <color indexed="64"/>
      </top>
      <bottom style="medium">
        <color indexed="64"/>
      </bottom>
      <diagonal/>
    </border>
  </borders>
  <cellStyleXfs count="30754">
    <xf numFmtId="0" fontId="0" fillId="0" borderId="0">
      <alignment vertical="center"/>
    </xf>
    <xf numFmtId="0" fontId="4" fillId="0" borderId="0"/>
    <xf numFmtId="0" fontId="4" fillId="0" borderId="0"/>
    <xf numFmtId="0" fontId="5" fillId="0" borderId="0"/>
    <xf numFmtId="0" fontId="7" fillId="0" borderId="0">
      <protection locked="0"/>
    </xf>
    <xf numFmtId="0" fontId="8" fillId="0" borderId="0"/>
    <xf numFmtId="0" fontId="9" fillId="0" borderId="0"/>
    <xf numFmtId="0" fontId="7" fillId="0" borderId="0">
      <protection locked="0"/>
    </xf>
    <xf numFmtId="0" fontId="7" fillId="0" borderId="0">
      <protection locked="0"/>
    </xf>
    <xf numFmtId="0" fontId="10" fillId="0" borderId="0">
      <protection locked="0"/>
    </xf>
    <xf numFmtId="0" fontId="10"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180" fontId="10" fillId="0" borderId="0">
      <protection locked="0"/>
    </xf>
    <xf numFmtId="0" fontId="7" fillId="0" borderId="0">
      <protection locked="0"/>
    </xf>
    <xf numFmtId="0" fontId="7" fillId="0" borderId="0">
      <protection locked="0"/>
    </xf>
    <xf numFmtId="0" fontId="7" fillId="0" borderId="0">
      <protection locked="0"/>
    </xf>
    <xf numFmtId="0" fontId="7" fillId="0" borderId="0">
      <protection locked="0"/>
    </xf>
    <xf numFmtId="0" fontId="10"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0" fontId="10" fillId="0" borderId="0">
      <protection locked="0"/>
    </xf>
    <xf numFmtId="0" fontId="10" fillId="0" borderId="0">
      <protection locked="0"/>
    </xf>
    <xf numFmtId="0" fontId="10" fillId="0" borderId="0">
      <protection locked="0"/>
    </xf>
    <xf numFmtId="0" fontId="7" fillId="0" borderId="0">
      <protection locked="0"/>
    </xf>
    <xf numFmtId="0" fontId="7"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10" fillId="0" borderId="0">
      <protection locked="0"/>
    </xf>
    <xf numFmtId="0" fontId="10" fillId="0" borderId="0">
      <protection locked="0"/>
    </xf>
    <xf numFmtId="180" fontId="10"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0" fontId="10"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10" fillId="0" borderId="0">
      <protection locked="0"/>
    </xf>
    <xf numFmtId="181"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181" fontId="5" fillId="0" borderId="0">
      <protection locked="0"/>
    </xf>
    <xf numFmtId="181"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180" fontId="10" fillId="0" borderId="0">
      <protection locked="0"/>
    </xf>
    <xf numFmtId="0" fontId="10" fillId="0" borderId="0">
      <protection locked="0"/>
    </xf>
    <xf numFmtId="181" fontId="5" fillId="0" borderId="0">
      <protection locked="0"/>
    </xf>
    <xf numFmtId="181" fontId="5" fillId="0" borderId="0">
      <protection locked="0"/>
    </xf>
    <xf numFmtId="180" fontId="10" fillId="0" borderId="0">
      <protection locked="0"/>
    </xf>
    <xf numFmtId="180" fontId="10"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10" fillId="0" borderId="0">
      <protection locked="0"/>
    </xf>
    <xf numFmtId="180" fontId="10"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0" fontId="10"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0" fontId="10" fillId="0" borderId="0">
      <protection locked="0"/>
    </xf>
    <xf numFmtId="183" fontId="5" fillId="0" borderId="0">
      <protection locked="0"/>
    </xf>
    <xf numFmtId="183" fontId="5" fillId="0" borderId="0">
      <protection locked="0"/>
    </xf>
    <xf numFmtId="0" fontId="10" fillId="0" borderId="0">
      <protection locked="0"/>
    </xf>
    <xf numFmtId="183" fontId="5" fillId="0" borderId="0">
      <protection locked="0"/>
    </xf>
    <xf numFmtId="183"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10" fillId="0" borderId="0">
      <protection locked="0"/>
    </xf>
    <xf numFmtId="0" fontId="10" fillId="0" borderId="0">
      <protection locked="0"/>
    </xf>
    <xf numFmtId="0" fontId="6" fillId="0" borderId="0"/>
    <xf numFmtId="0" fontId="11" fillId="0" borderId="4">
      <alignment horizontal="center"/>
    </xf>
    <xf numFmtId="0" fontId="11" fillId="0" borderId="4">
      <alignment horizontal="center"/>
    </xf>
    <xf numFmtId="0" fontId="12" fillId="0" borderId="0">
      <alignment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4"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7" fillId="0" borderId="0">
      <alignment vertical="center"/>
    </xf>
    <xf numFmtId="3" fontId="7" fillId="0" borderId="0">
      <alignment vertical="center"/>
    </xf>
    <xf numFmtId="3" fontId="13" fillId="0" borderId="2"/>
    <xf numFmtId="3" fontId="13" fillId="0" borderId="2"/>
    <xf numFmtId="3" fontId="13" fillId="0" borderId="2"/>
    <xf numFmtId="3" fontId="13" fillId="0" borderId="2"/>
    <xf numFmtId="3" fontId="13" fillId="0" borderId="2"/>
    <xf numFmtId="3" fontId="14"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184" fontId="7" fillId="0" borderId="0">
      <alignment vertical="center"/>
    </xf>
    <xf numFmtId="184" fontId="7" fillId="0" borderId="0">
      <alignment vertical="center"/>
    </xf>
    <xf numFmtId="4" fontId="7" fillId="0" borderId="0">
      <alignment vertical="center"/>
    </xf>
    <xf numFmtId="4" fontId="7" fillId="0" borderId="0">
      <alignment vertical="center"/>
    </xf>
    <xf numFmtId="185" fontId="7" fillId="0" borderId="0">
      <alignment vertical="center"/>
    </xf>
    <xf numFmtId="185" fontId="7" fillId="0" borderId="0">
      <alignment vertical="center"/>
    </xf>
    <xf numFmtId="3" fontId="13" fillId="0" borderId="2"/>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9"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0" fontId="15" fillId="0" borderId="6">
      <alignment horizontal="centerContinuous" vertical="center"/>
    </xf>
    <xf numFmtId="186" fontId="13" fillId="0" borderId="0" applyFont="0" applyFill="0" applyBorder="0" applyAlignment="0" applyProtection="0"/>
    <xf numFmtId="186" fontId="13" fillId="0" borderId="0" applyFont="0" applyFill="0" applyBorder="0" applyAlignment="0" applyProtection="0"/>
    <xf numFmtId="186" fontId="13" fillId="0" borderId="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5" fillId="0" borderId="0" applyFont="0" applyFill="0" applyBorder="0" applyAlignment="0" applyProtection="0">
      <alignment vertical="center"/>
    </xf>
    <xf numFmtId="187" fontId="16" fillId="0" borderId="0" applyFont="0" applyFill="0" applyBorder="0" applyAlignment="0" applyProtection="0">
      <alignment vertical="center"/>
    </xf>
    <xf numFmtId="0" fontId="17" fillId="0" borderId="0">
      <alignment vertical="center"/>
    </xf>
    <xf numFmtId="0" fontId="17" fillId="0" borderId="0">
      <alignment vertical="center"/>
    </xf>
    <xf numFmtId="0" fontId="18" fillId="0" borderId="0">
      <alignment vertical="center"/>
    </xf>
    <xf numFmtId="0" fontId="18" fillId="0" borderId="0">
      <alignment vertical="center"/>
    </xf>
    <xf numFmtId="0" fontId="17" fillId="0" borderId="0">
      <alignment vertical="center"/>
    </xf>
    <xf numFmtId="0" fontId="17" fillId="0" borderId="0">
      <alignment vertical="center"/>
    </xf>
    <xf numFmtId="38" fontId="7" fillId="0" borderId="10">
      <alignment horizontal="right"/>
    </xf>
    <xf numFmtId="38" fontId="7" fillId="0" borderId="10">
      <alignment horizontal="right"/>
    </xf>
    <xf numFmtId="38" fontId="7" fillId="0" borderId="10">
      <alignment horizontal="right"/>
    </xf>
    <xf numFmtId="38" fontId="7" fillId="0" borderId="10">
      <alignment horizontal="right"/>
    </xf>
    <xf numFmtId="38" fontId="7" fillId="0" borderId="10">
      <alignment horizontal="right"/>
    </xf>
    <xf numFmtId="38" fontId="7" fillId="0" borderId="10">
      <alignment horizontal="right"/>
    </xf>
    <xf numFmtId="188" fontId="19" fillId="0" borderId="0" applyNumberFormat="0">
      <alignment horizontal="center" vertical="center"/>
      <protection locked="0" hidden="1"/>
    </xf>
    <xf numFmtId="0" fontId="6" fillId="0" borderId="0" applyFont="0" applyFill="0" applyBorder="0" applyAlignment="0" applyProtection="0"/>
    <xf numFmtId="0" fontId="5" fillId="0" borderId="0" applyFont="0" applyFill="0" applyBorder="0" applyAlignment="0" applyProtection="0"/>
    <xf numFmtId="0" fontId="6" fillId="0" borderId="0"/>
    <xf numFmtId="0" fontId="20" fillId="0" borderId="0"/>
    <xf numFmtId="0" fontId="21" fillId="0" borderId="0" applyFont="0" applyFill="0" applyBorder="0" applyAlignment="0" applyProtection="0"/>
    <xf numFmtId="0" fontId="6" fillId="0"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7" fillId="0" borderId="0"/>
    <xf numFmtId="0" fontId="7" fillId="0" borderId="0"/>
    <xf numFmtId="0" fontId="22" fillId="0" borderId="0"/>
    <xf numFmtId="0" fontId="7" fillId="0" borderId="0"/>
    <xf numFmtId="0" fontId="22" fillId="0" borderId="0"/>
    <xf numFmtId="0" fontId="7" fillId="0" borderId="0"/>
    <xf numFmtId="0" fontId="23" fillId="0" borderId="0"/>
    <xf numFmtId="0" fontId="7" fillId="0" borderId="0"/>
    <xf numFmtId="0" fontId="7" fillId="0" borderId="0"/>
    <xf numFmtId="0" fontId="23" fillId="0" borderId="0"/>
    <xf numFmtId="0" fontId="22" fillId="0" borderId="0"/>
    <xf numFmtId="0" fontId="7" fillId="0" borderId="0"/>
    <xf numFmtId="0" fontId="7" fillId="0" borderId="0"/>
    <xf numFmtId="0" fontId="7" fillId="0" borderId="0"/>
    <xf numFmtId="0" fontId="7" fillId="0" borderId="0"/>
    <xf numFmtId="0" fontId="7" fillId="0" borderId="0"/>
    <xf numFmtId="0" fontId="22" fillId="0" borderId="0"/>
    <xf numFmtId="0"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24" fillId="0" borderId="0" applyFont="0" applyFill="0" applyBorder="0" applyAlignment="0" applyProtection="0"/>
    <xf numFmtId="0" fontId="25" fillId="0" borderId="0" applyNumberFormat="0" applyFill="0" applyBorder="0" applyAlignment="0" applyProtection="0">
      <alignment vertical="top"/>
      <protection locked="0"/>
    </xf>
    <xf numFmtId="0" fontId="24" fillId="0" borderId="0" applyFont="0" applyFill="0" applyBorder="0" applyAlignment="0" applyProtection="0"/>
    <xf numFmtId="0" fontId="26" fillId="0" borderId="0"/>
    <xf numFmtId="0" fontId="27" fillId="0" borderId="0"/>
    <xf numFmtId="0" fontId="28" fillId="0" borderId="0" applyNumberFormat="0" applyFill="0" applyBorder="0" applyAlignment="0" applyProtection="0">
      <alignment vertical="top"/>
      <protection locked="0"/>
    </xf>
    <xf numFmtId="0" fontId="24" fillId="0" borderId="0" applyFont="0" applyFill="0" applyBorder="0" applyAlignment="0" applyProtection="0"/>
    <xf numFmtId="0" fontId="24" fillId="0" borderId="0" applyFont="0" applyFill="0" applyBorder="0" applyAlignment="0" applyProtection="0"/>
    <xf numFmtId="0" fontId="6" fillId="0" borderId="0"/>
    <xf numFmtId="0" fontId="29" fillId="0" borderId="0"/>
    <xf numFmtId="0" fontId="6" fillId="0" borderId="0" applyNumberFormat="0" applyFill="0" applyBorder="0" applyAlignment="0" applyProtection="0"/>
    <xf numFmtId="0" fontId="30" fillId="10" borderId="0"/>
    <xf numFmtId="0" fontId="31" fillId="10" borderId="0"/>
    <xf numFmtId="0" fontId="32" fillId="0" borderId="0"/>
    <xf numFmtId="0" fontId="6" fillId="0" borderId="0"/>
    <xf numFmtId="0" fontId="6" fillId="0" borderId="0"/>
    <xf numFmtId="0" fontId="6" fillId="0" borderId="0"/>
    <xf numFmtId="0" fontId="6" fillId="0" borderId="0"/>
    <xf numFmtId="0" fontId="6" fillId="0" borderId="0"/>
    <xf numFmtId="0" fontId="33" fillId="0" borderId="0"/>
    <xf numFmtId="0" fontId="23" fillId="0" borderId="0"/>
    <xf numFmtId="0" fontId="23" fillId="0" borderId="0"/>
    <xf numFmtId="0" fontId="23" fillId="0" borderId="0"/>
    <xf numFmtId="0" fontId="23" fillId="0" borderId="0"/>
    <xf numFmtId="0" fontId="7" fillId="0" borderId="0"/>
    <xf numFmtId="0" fontId="23" fillId="0" borderId="0" applyFont="0" applyFill="0" applyBorder="0" applyAlignment="0" applyProtection="0"/>
    <xf numFmtId="0" fontId="33" fillId="0" borderId="0"/>
    <xf numFmtId="0" fontId="5" fillId="0" borderId="0"/>
    <xf numFmtId="0" fontId="33" fillId="0" borderId="0"/>
    <xf numFmtId="0" fontId="23" fillId="0" borderId="0"/>
    <xf numFmtId="0" fontId="5" fillId="0" borderId="0"/>
    <xf numFmtId="0" fontId="33" fillId="0" borderId="0"/>
    <xf numFmtId="0" fontId="33" fillId="0" borderId="0"/>
    <xf numFmtId="0" fontId="23" fillId="0" borderId="0"/>
    <xf numFmtId="0" fontId="23" fillId="0" borderId="0"/>
    <xf numFmtId="0" fontId="23" fillId="0" borderId="0"/>
    <xf numFmtId="0" fontId="23" fillId="0" borderId="0"/>
    <xf numFmtId="0" fontId="6" fillId="0" borderId="0"/>
    <xf numFmtId="0" fontId="6" fillId="0" borderId="0"/>
    <xf numFmtId="0" fontId="23" fillId="0" borderId="0" applyFont="0" applyFill="0" applyBorder="0" applyAlignment="0" applyProtection="0"/>
    <xf numFmtId="0" fontId="23" fillId="0" borderId="0"/>
    <xf numFmtId="0" fontId="7" fillId="0" borderId="0"/>
    <xf numFmtId="0" fontId="7" fillId="0" borderId="0"/>
    <xf numFmtId="0" fontId="6" fillId="0" borderId="0"/>
    <xf numFmtId="0" fontId="23" fillId="0" borderId="0"/>
    <xf numFmtId="0" fontId="6" fillId="0" borderId="0"/>
    <xf numFmtId="0" fontId="6" fillId="0" borderId="0"/>
    <xf numFmtId="0" fontId="6" fillId="0" borderId="0"/>
    <xf numFmtId="0" fontId="11" fillId="0" borderId="0"/>
    <xf numFmtId="0" fontId="23" fillId="0" borderId="0"/>
    <xf numFmtId="0" fontId="6" fillId="0" borderId="0"/>
    <xf numFmtId="0" fontId="7" fillId="0" borderId="0" applyFont="0" applyFill="0" applyBorder="0" applyAlignment="0" applyProtection="0"/>
    <xf numFmtId="0" fontId="23" fillId="0" borderId="0" applyFont="0" applyFill="0" applyBorder="0" applyAlignment="0" applyProtection="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6" fillId="0" borderId="0"/>
    <xf numFmtId="0" fontId="7" fillId="0" borderId="0"/>
    <xf numFmtId="0" fontId="7" fillId="0" borderId="0"/>
    <xf numFmtId="0" fontId="6" fillId="0" borderId="0"/>
    <xf numFmtId="0" fontId="6" fillId="0" borderId="0"/>
    <xf numFmtId="0" fontId="23" fillId="0" borderId="0"/>
    <xf numFmtId="0" fontId="34" fillId="0" borderId="0" applyProtection="0"/>
    <xf numFmtId="0" fontId="11" fillId="0" borderId="0"/>
    <xf numFmtId="0" fontId="11" fillId="0" borderId="0"/>
    <xf numFmtId="0" fontId="23" fillId="0" borderId="0" applyFont="0" applyFill="0" applyBorder="0" applyAlignment="0" applyProtection="0"/>
    <xf numFmtId="0" fontId="23" fillId="0" borderId="0" applyFont="0" applyFill="0" applyBorder="0" applyAlignment="0" applyProtection="0"/>
    <xf numFmtId="0" fontId="33" fillId="0" borderId="0"/>
    <xf numFmtId="0" fontId="33" fillId="0" borderId="0"/>
    <xf numFmtId="0" fontId="33" fillId="0" borderId="0"/>
    <xf numFmtId="0" fontId="5" fillId="0" borderId="0"/>
    <xf numFmtId="0" fontId="5" fillId="0" borderId="0"/>
    <xf numFmtId="0" fontId="23" fillId="0" borderId="0" applyFont="0" applyFill="0" applyBorder="0" applyAlignment="0" applyProtection="0"/>
    <xf numFmtId="0" fontId="6" fillId="0" borderId="0"/>
    <xf numFmtId="0" fontId="23" fillId="0" borderId="0" applyFont="0" applyFill="0" applyBorder="0" applyAlignment="0" applyProtection="0"/>
    <xf numFmtId="0" fontId="33" fillId="0" borderId="0"/>
    <xf numFmtId="0" fontId="6" fillId="0" borderId="0"/>
    <xf numFmtId="0" fontId="6" fillId="0" borderId="0"/>
    <xf numFmtId="0" fontId="23" fillId="0" borderId="0" applyFont="0" applyFill="0" applyBorder="0" applyAlignment="0" applyProtection="0"/>
    <xf numFmtId="0" fontId="6" fillId="0" borderId="0"/>
    <xf numFmtId="186" fontId="7" fillId="0" borderId="0" applyFont="0" applyFill="0" applyBorder="0" applyAlignment="0" applyProtection="0"/>
    <xf numFmtId="0" fontId="6" fillId="0" borderId="0"/>
    <xf numFmtId="0" fontId="23"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 fillId="0" borderId="0">
      <protection locked="0"/>
    </xf>
    <xf numFmtId="0" fontId="22" fillId="0" borderId="0"/>
    <xf numFmtId="0" fontId="22" fillId="0" borderId="0"/>
    <xf numFmtId="0" fontId="23"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80" fontId="10" fillId="0" borderId="0">
      <protection locked="0"/>
    </xf>
    <xf numFmtId="180" fontId="10" fillId="0" borderId="0">
      <protection locked="0"/>
    </xf>
    <xf numFmtId="0" fontId="3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3" fillId="0" borderId="0"/>
    <xf numFmtId="0" fontId="23"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23" fillId="0" borderId="0"/>
    <xf numFmtId="180" fontId="10" fillId="0" borderId="0">
      <protection locked="0"/>
    </xf>
    <xf numFmtId="0" fontId="7" fillId="0" borderId="0"/>
    <xf numFmtId="0" fontId="5" fillId="0" borderId="0"/>
    <xf numFmtId="0" fontId="5" fillId="0" borderId="0"/>
    <xf numFmtId="0" fontId="4" fillId="0" borderId="0"/>
    <xf numFmtId="0" fontId="5" fillId="0" borderId="0"/>
    <xf numFmtId="0" fontId="5" fillId="0" borderId="0"/>
    <xf numFmtId="0" fontId="23" fillId="0" borderId="0" applyFont="0" applyFill="0" applyBorder="0" applyAlignment="0" applyProtection="0"/>
    <xf numFmtId="0" fontId="6" fillId="0" borderId="0"/>
    <xf numFmtId="0" fontId="23" fillId="0" borderId="0" applyFont="0" applyFill="0" applyBorder="0" applyAlignment="0" applyProtection="0"/>
    <xf numFmtId="0" fontId="6" fillId="0" borderId="0"/>
    <xf numFmtId="0" fontId="7" fillId="0" borderId="0"/>
    <xf numFmtId="0" fontId="7" fillId="0" borderId="0"/>
    <xf numFmtId="0" fontId="5" fillId="0" borderId="0"/>
    <xf numFmtId="0" fontId="5" fillId="0" borderId="0"/>
    <xf numFmtId="0" fontId="23" fillId="0" borderId="0"/>
    <xf numFmtId="0" fontId="2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3" fillId="0" borderId="0"/>
    <xf numFmtId="0" fontId="2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3" fillId="0" borderId="0"/>
    <xf numFmtId="0" fontId="23" fillId="0" borderId="0"/>
    <xf numFmtId="0" fontId="5" fillId="0" borderId="0"/>
    <xf numFmtId="0" fontId="5" fillId="0" borderId="0"/>
    <xf numFmtId="0" fontId="5" fillId="0" borderId="0"/>
    <xf numFmtId="0" fontId="5" fillId="0" borderId="0"/>
    <xf numFmtId="0" fontId="23" fillId="0" borderId="0"/>
    <xf numFmtId="0" fontId="23" fillId="0" borderId="0"/>
    <xf numFmtId="0" fontId="5" fillId="0" borderId="0"/>
    <xf numFmtId="0" fontId="5" fillId="0" borderId="0"/>
    <xf numFmtId="0" fontId="23" fillId="0" borderId="0"/>
    <xf numFmtId="0" fontId="2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3" fillId="0" borderId="0"/>
    <xf numFmtId="0" fontId="2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7" fillId="0" borderId="0"/>
    <xf numFmtId="0" fontId="17" fillId="0" borderId="0" applyFont="0" applyFill="0" applyBorder="0" applyAlignment="0" applyProtection="0"/>
    <xf numFmtId="0" fontId="17" fillId="0" borderId="0" applyFont="0" applyFill="0" applyBorder="0" applyAlignment="0" applyProtection="0"/>
    <xf numFmtId="0" fontId="6" fillId="0" borderId="0"/>
    <xf numFmtId="0" fontId="6" fillId="0" borderId="0"/>
    <xf numFmtId="0" fontId="6" fillId="0" borderId="0"/>
    <xf numFmtId="0" fontId="11" fillId="0" borderId="0"/>
    <xf numFmtId="0" fontId="10" fillId="0" borderId="0">
      <protection locked="0"/>
    </xf>
    <xf numFmtId="0" fontId="23" fillId="0" borderId="0" applyFont="0" applyFill="0" applyBorder="0" applyAlignment="0" applyProtection="0"/>
    <xf numFmtId="0" fontId="23" fillId="0" borderId="0" applyFont="0" applyFill="0" applyBorder="0" applyAlignment="0" applyProtection="0"/>
    <xf numFmtId="180" fontId="10" fillId="0" borderId="0">
      <protection locked="0"/>
    </xf>
    <xf numFmtId="180" fontId="10" fillId="0" borderId="0">
      <protection locked="0"/>
    </xf>
    <xf numFmtId="0" fontId="23" fillId="0" borderId="0" applyFont="0" applyFill="0" applyBorder="0" applyAlignment="0" applyProtection="0"/>
    <xf numFmtId="180" fontId="10" fillId="0" borderId="0">
      <protection locked="0"/>
    </xf>
    <xf numFmtId="180" fontId="10" fillId="0" borderId="0">
      <protection locked="0"/>
    </xf>
    <xf numFmtId="180" fontId="10" fillId="0" borderId="0">
      <protection locked="0"/>
    </xf>
    <xf numFmtId="0" fontId="23" fillId="0" borderId="0" applyFont="0" applyFill="0" applyBorder="0" applyAlignment="0" applyProtection="0"/>
    <xf numFmtId="0" fontId="10" fillId="0" borderId="0">
      <protection locked="0"/>
    </xf>
    <xf numFmtId="0" fontId="10" fillId="0" borderId="0">
      <protection locked="0"/>
    </xf>
    <xf numFmtId="0" fontId="23" fillId="0" borderId="0" applyFont="0" applyFill="0" applyBorder="0" applyAlignment="0" applyProtection="0"/>
    <xf numFmtId="180" fontId="10" fillId="0" borderId="0">
      <protection locked="0"/>
    </xf>
    <xf numFmtId="180" fontId="10" fillId="0" borderId="0">
      <protection locked="0"/>
    </xf>
    <xf numFmtId="0" fontId="10" fillId="0" borderId="0">
      <protection locked="0"/>
    </xf>
    <xf numFmtId="180" fontId="10" fillId="0" borderId="0">
      <protection locked="0"/>
    </xf>
    <xf numFmtId="0" fontId="11" fillId="0" borderId="0"/>
    <xf numFmtId="0" fontId="11" fillId="0" borderId="0"/>
    <xf numFmtId="0" fontId="7" fillId="0" borderId="0"/>
    <xf numFmtId="0" fontId="33" fillId="0" borderId="0"/>
    <xf numFmtId="0" fontId="33" fillId="0" borderId="0"/>
    <xf numFmtId="0" fontId="33" fillId="0" borderId="0"/>
    <xf numFmtId="0" fontId="6" fillId="0" borderId="0"/>
    <xf numFmtId="0" fontId="6" fillId="0" borderId="0"/>
    <xf numFmtId="0" fontId="6" fillId="0" borderId="0"/>
    <xf numFmtId="0" fontId="33" fillId="0" borderId="0"/>
    <xf numFmtId="0" fontId="6" fillId="0" borderId="0"/>
    <xf numFmtId="0" fontId="6" fillId="0" borderId="0"/>
    <xf numFmtId="0" fontId="7" fillId="0" borderId="0" applyFont="0" applyFill="0" applyBorder="0" applyAlignment="0" applyProtection="0"/>
    <xf numFmtId="0" fontId="7" fillId="0" borderId="0" applyFont="0" applyFill="0" applyBorder="0" applyAlignment="0" applyProtection="0"/>
    <xf numFmtId="0" fontId="6" fillId="0" borderId="0"/>
    <xf numFmtId="0" fontId="33" fillId="0" borderId="0"/>
    <xf numFmtId="0" fontId="7" fillId="0" borderId="0" applyFont="0" applyFill="0" applyBorder="0" applyAlignment="0" applyProtection="0"/>
    <xf numFmtId="0" fontId="7" fillId="0" borderId="0" applyFont="0" applyFill="0" applyBorder="0" applyAlignment="0" applyProtection="0"/>
    <xf numFmtId="0" fontId="6" fillId="0" borderId="0"/>
    <xf numFmtId="0" fontId="23" fillId="0" borderId="0"/>
    <xf numFmtId="0" fontId="23" fillId="0" borderId="0"/>
    <xf numFmtId="0" fontId="7" fillId="0" borderId="0" applyFont="0" applyFill="0" applyBorder="0" applyAlignment="0" applyProtection="0"/>
    <xf numFmtId="0" fontId="5" fillId="0" borderId="0"/>
    <xf numFmtId="0" fontId="11" fillId="0" borderId="0"/>
    <xf numFmtId="0" fontId="11" fillId="0" borderId="0"/>
    <xf numFmtId="0" fontId="11" fillId="0" borderId="0"/>
    <xf numFmtId="0" fontId="33" fillId="0" borderId="0"/>
    <xf numFmtId="0" fontId="5" fillId="0" borderId="0"/>
    <xf numFmtId="0" fontId="23" fillId="0" borderId="0"/>
    <xf numFmtId="0" fontId="33" fillId="0" borderId="0"/>
    <xf numFmtId="0" fontId="33" fillId="0" borderId="0"/>
    <xf numFmtId="0" fontId="33" fillId="0" borderId="0"/>
    <xf numFmtId="0" fontId="7" fillId="0" borderId="0"/>
    <xf numFmtId="0" fontId="7" fillId="0" borderId="0"/>
    <xf numFmtId="38"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3" fillId="0" borderId="0"/>
    <xf numFmtId="0" fontId="6" fillId="0" borderId="0"/>
    <xf numFmtId="0" fontId="23" fillId="0" borderId="0"/>
    <xf numFmtId="0" fontId="23" fillId="0" borderId="0"/>
    <xf numFmtId="0" fontId="23" fillId="0" borderId="0" applyFont="0" applyFill="0" applyBorder="0" applyAlignment="0" applyProtection="0"/>
    <xf numFmtId="0" fontId="23" fillId="0" borderId="0"/>
    <xf numFmtId="0" fontId="23" fillId="0" borderId="0"/>
    <xf numFmtId="0" fontId="35" fillId="0" borderId="0"/>
    <xf numFmtId="0" fontId="6" fillId="0" borderId="0"/>
    <xf numFmtId="0" fontId="6" fillId="0" borderId="0"/>
    <xf numFmtId="0" fontId="23" fillId="0" borderId="0"/>
    <xf numFmtId="0" fontId="6" fillId="0" borderId="0"/>
    <xf numFmtId="0" fontId="6" fillId="0" borderId="0"/>
    <xf numFmtId="0" fontId="6" fillId="0" borderId="0"/>
    <xf numFmtId="0" fontId="7" fillId="0" borderId="0" applyFont="0" applyFill="0" applyBorder="0" applyAlignment="0" applyProtection="0"/>
    <xf numFmtId="0" fontId="33" fillId="0" borderId="0"/>
    <xf numFmtId="0" fontId="11" fillId="0" borderId="0"/>
    <xf numFmtId="0" fontId="11" fillId="0" borderId="0"/>
    <xf numFmtId="0" fontId="5" fillId="0" borderId="0"/>
    <xf numFmtId="0" fontId="5" fillId="0" borderId="0"/>
    <xf numFmtId="0" fontId="6" fillId="0" borderId="0"/>
    <xf numFmtId="0" fontId="23" fillId="0" borderId="0"/>
    <xf numFmtId="0" fontId="33" fillId="0" borderId="0"/>
    <xf numFmtId="0" fontId="33" fillId="0" borderId="0"/>
    <xf numFmtId="0" fontId="33" fillId="0" borderId="0"/>
    <xf numFmtId="0" fontId="33" fillId="0" borderId="0"/>
    <xf numFmtId="0" fontId="11" fillId="0" borderId="0"/>
    <xf numFmtId="0" fontId="11" fillId="0" borderId="0"/>
    <xf numFmtId="0" fontId="23" fillId="0" borderId="0"/>
    <xf numFmtId="0" fontId="6" fillId="0" borderId="0"/>
    <xf numFmtId="0" fontId="6" fillId="0" borderId="0"/>
    <xf numFmtId="0" fontId="33" fillId="0" borderId="0"/>
    <xf numFmtId="0" fontId="23" fillId="0" borderId="0"/>
    <xf numFmtId="0" fontId="34" fillId="0" borderId="0" applyProtection="0"/>
    <xf numFmtId="0" fontId="7" fillId="0" borderId="0" applyFont="0" applyFill="0" applyBorder="0" applyAlignment="0" applyProtection="0"/>
    <xf numFmtId="0" fontId="7" fillId="0" borderId="0" applyFont="0" applyFill="0" applyBorder="0" applyAlignment="0" applyProtection="0"/>
    <xf numFmtId="0" fontId="33" fillId="0" borderId="0"/>
    <xf numFmtId="0" fontId="33" fillId="0" borderId="0"/>
    <xf numFmtId="0" fontId="33" fillId="0" borderId="0"/>
    <xf numFmtId="0" fontId="33" fillId="0" borderId="0"/>
    <xf numFmtId="0" fontId="6" fillId="0" borderId="0"/>
    <xf numFmtId="0" fontId="6" fillId="0" borderId="0"/>
    <xf numFmtId="0" fontId="23" fillId="0" borderId="0"/>
    <xf numFmtId="0" fontId="23" fillId="0" borderId="0"/>
    <xf numFmtId="0" fontId="7" fillId="0" borderId="0"/>
    <xf numFmtId="0" fontId="7" fillId="0" borderId="0"/>
    <xf numFmtId="0" fontId="7" fillId="0" borderId="0"/>
    <xf numFmtId="0" fontId="23" fillId="0" borderId="0"/>
    <xf numFmtId="0" fontId="23" fillId="0" borderId="0"/>
    <xf numFmtId="0" fontId="5" fillId="0" borderId="0"/>
    <xf numFmtId="0" fontId="7" fillId="0" borderId="0"/>
    <xf numFmtId="0" fontId="7" fillId="0" borderId="0"/>
    <xf numFmtId="0" fontId="23" fillId="0" borderId="0"/>
    <xf numFmtId="0" fontId="7" fillId="0" borderId="0"/>
    <xf numFmtId="0" fontId="7" fillId="0" borderId="0"/>
    <xf numFmtId="0" fontId="7" fillId="0" borderId="0"/>
    <xf numFmtId="0" fontId="23" fillId="0" borderId="0"/>
    <xf numFmtId="0" fontId="7" fillId="0" borderId="0"/>
    <xf numFmtId="0" fontId="7" fillId="0" borderId="0"/>
    <xf numFmtId="0" fontId="7" fillId="0" borderId="0"/>
    <xf numFmtId="0" fontId="11" fillId="0" borderId="0"/>
    <xf numFmtId="0" fontId="11" fillId="0" borderId="0"/>
    <xf numFmtId="0" fontId="11" fillId="0" borderId="0"/>
    <xf numFmtId="0" fontId="17" fillId="0" borderId="0" applyFont="0" applyFill="0" applyBorder="0" applyAlignment="0" applyProtection="0"/>
    <xf numFmtId="0" fontId="17" fillId="0" borderId="0" applyFont="0" applyFill="0" applyBorder="0" applyAlignment="0" applyProtection="0"/>
    <xf numFmtId="0" fontId="5" fillId="0" borderId="0"/>
    <xf numFmtId="0" fontId="5" fillId="0" borderId="0"/>
    <xf numFmtId="0" fontId="22" fillId="0" borderId="0"/>
    <xf numFmtId="0" fontId="22" fillId="0" borderId="0"/>
    <xf numFmtId="0" fontId="5" fillId="0" borderId="0"/>
    <xf numFmtId="0" fontId="6" fillId="0" borderId="0"/>
    <xf numFmtId="0" fontId="6" fillId="0" borderId="0"/>
    <xf numFmtId="0" fontId="11" fillId="0" borderId="0"/>
    <xf numFmtId="0" fontId="6" fillId="0" borderId="0"/>
    <xf numFmtId="0" fontId="11" fillId="0" borderId="0"/>
    <xf numFmtId="0" fontId="11" fillId="0" borderId="0"/>
    <xf numFmtId="0" fontId="11" fillId="0" borderId="0"/>
    <xf numFmtId="0" fontId="11" fillId="0" borderId="0"/>
    <xf numFmtId="180" fontId="10" fillId="0" borderId="0">
      <protection locked="0"/>
    </xf>
    <xf numFmtId="0" fontId="23" fillId="0" borderId="0" applyFont="0" applyFill="0" applyBorder="0" applyAlignment="0" applyProtection="0"/>
    <xf numFmtId="0" fontId="23" fillId="0" borderId="0" applyFont="0" applyFill="0" applyBorder="0" applyAlignment="0" applyProtection="0"/>
    <xf numFmtId="0" fontId="23" fillId="0" borderId="0"/>
    <xf numFmtId="0" fontId="23" fillId="0" borderId="0"/>
    <xf numFmtId="180" fontId="10" fillId="0" borderId="0">
      <protection locked="0"/>
    </xf>
    <xf numFmtId="0" fontId="23" fillId="0" borderId="0" applyFont="0" applyFill="0" applyBorder="0" applyAlignment="0" applyProtection="0"/>
    <xf numFmtId="0" fontId="6" fillId="0" borderId="0"/>
    <xf numFmtId="0" fontId="6" fillId="0" borderId="0"/>
    <xf numFmtId="0" fontId="23" fillId="0" borderId="0"/>
    <xf numFmtId="0" fontId="23" fillId="0" borderId="0"/>
    <xf numFmtId="0" fontId="23" fillId="0" borderId="0" applyFont="0" applyFill="0" applyBorder="0" applyAlignment="0" applyProtection="0"/>
    <xf numFmtId="0" fontId="33" fillId="0" borderId="0"/>
    <xf numFmtId="0" fontId="6" fillId="0" borderId="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6" fillId="0" borderId="0"/>
    <xf numFmtId="0" fontId="23" fillId="0" borderId="0" applyFont="0" applyFill="0" applyBorder="0" applyAlignment="0" applyProtection="0"/>
    <xf numFmtId="0" fontId="6" fillId="0" borderId="0"/>
    <xf numFmtId="0" fontId="6" fillId="0" borderId="0"/>
    <xf numFmtId="0" fontId="10" fillId="0" borderId="0">
      <protection locked="0"/>
    </xf>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7" fillId="0" borderId="0"/>
    <xf numFmtId="0" fontId="7" fillId="0" borderId="0"/>
    <xf numFmtId="0" fontId="33" fillId="0" borderId="0"/>
    <xf numFmtId="0" fontId="33" fillId="0" borderId="0"/>
    <xf numFmtId="0" fontId="7" fillId="0" borderId="0"/>
    <xf numFmtId="0" fontId="7" fillId="0" borderId="0"/>
    <xf numFmtId="0" fontId="23" fillId="0" borderId="0"/>
    <xf numFmtId="0" fontId="11" fillId="0" borderId="0"/>
    <xf numFmtId="0" fontId="11" fillId="0" borderId="0"/>
    <xf numFmtId="0" fontId="33" fillId="0" borderId="0"/>
    <xf numFmtId="0" fontId="6" fillId="0" borderId="0"/>
    <xf numFmtId="0" fontId="6" fillId="0" borderId="0"/>
    <xf numFmtId="0" fontId="6" fillId="0" borderId="0"/>
    <xf numFmtId="0" fontId="6" fillId="0" borderId="0"/>
    <xf numFmtId="0" fontId="7" fillId="0" borderId="0"/>
    <xf numFmtId="0" fontId="7" fillId="0" borderId="0"/>
    <xf numFmtId="0" fontId="6" fillId="0" borderId="0"/>
    <xf numFmtId="0" fontId="6" fillId="0" borderId="0"/>
    <xf numFmtId="0" fontId="6" fillId="0" borderId="0"/>
    <xf numFmtId="0" fontId="6" fillId="0" borderId="0"/>
    <xf numFmtId="0" fontId="33" fillId="0" borderId="0"/>
    <xf numFmtId="0" fontId="5" fillId="0" borderId="0"/>
    <xf numFmtId="0" fontId="5" fillId="0" borderId="0"/>
    <xf numFmtId="0" fontId="33" fillId="0" borderId="0"/>
    <xf numFmtId="0" fontId="33" fillId="0" borderId="0"/>
    <xf numFmtId="0" fontId="33" fillId="0" borderId="0"/>
    <xf numFmtId="0" fontId="33" fillId="0" borderId="0"/>
    <xf numFmtId="0" fontId="22" fillId="0" borderId="0"/>
    <xf numFmtId="0" fontId="22" fillId="0" borderId="0"/>
    <xf numFmtId="0" fontId="6" fillId="0" borderId="0"/>
    <xf numFmtId="0" fontId="23" fillId="0" borderId="0"/>
    <xf numFmtId="0" fontId="23" fillId="0" borderId="0"/>
    <xf numFmtId="0" fontId="6" fillId="0" borderId="0"/>
    <xf numFmtId="0" fontId="6" fillId="0" borderId="0"/>
    <xf numFmtId="0" fontId="23" fillId="0" borderId="0" applyFont="0" applyFill="0" applyBorder="0" applyAlignment="0" applyProtection="0"/>
    <xf numFmtId="0" fontId="7" fillId="0" borderId="0" applyFont="0" applyFill="0" applyBorder="0" applyAlignment="0" applyProtection="0"/>
    <xf numFmtId="0" fontId="11" fillId="0" borderId="0"/>
    <xf numFmtId="0" fontId="6" fillId="0" borderId="0"/>
    <xf numFmtId="0" fontId="6" fillId="0" borderId="0"/>
    <xf numFmtId="0" fontId="7" fillId="0" borderId="0"/>
    <xf numFmtId="0" fontId="7" fillId="0" borderId="0"/>
    <xf numFmtId="0" fontId="6" fillId="0" borderId="0"/>
    <xf numFmtId="0" fontId="6" fillId="0" borderId="0"/>
    <xf numFmtId="0" fontId="6" fillId="0" borderId="0"/>
    <xf numFmtId="0" fontId="5" fillId="0" borderId="0"/>
    <xf numFmtId="0" fontId="5" fillId="0" borderId="0"/>
    <xf numFmtId="0" fontId="7" fillId="0" borderId="0"/>
    <xf numFmtId="0" fontId="6" fillId="0" borderId="0"/>
    <xf numFmtId="0" fontId="6" fillId="0" borderId="0"/>
    <xf numFmtId="0" fontId="11" fillId="0" borderId="0"/>
    <xf numFmtId="0" fontId="11" fillId="0" borderId="0"/>
    <xf numFmtId="0" fontId="6" fillId="0" borderId="0"/>
    <xf numFmtId="0" fontId="7" fillId="0" borderId="0"/>
    <xf numFmtId="0" fontId="7" fillId="0" borderId="0"/>
    <xf numFmtId="0" fontId="11" fillId="0" borderId="0"/>
    <xf numFmtId="0" fontId="11" fillId="0" borderId="0"/>
    <xf numFmtId="0" fontId="11" fillId="0" borderId="0"/>
    <xf numFmtId="0" fontId="11" fillId="0" borderId="0"/>
    <xf numFmtId="0" fontId="23" fillId="0" borderId="0"/>
    <xf numFmtId="0" fontId="23" fillId="0" borderId="0"/>
    <xf numFmtId="0" fontId="6" fillId="0" borderId="0"/>
    <xf numFmtId="0" fontId="33" fillId="0" borderId="0"/>
    <xf numFmtId="0" fontId="3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34" fillId="0" borderId="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3" fillId="0" borderId="0" applyFont="0" applyFill="0" applyBorder="0" applyAlignment="0" applyProtection="0"/>
    <xf numFmtId="0" fontId="5" fillId="0" borderId="0"/>
    <xf numFmtId="0" fontId="5" fillId="0" borderId="0"/>
    <xf numFmtId="0" fontId="6" fillId="0" borderId="0"/>
    <xf numFmtId="0" fontId="6" fillId="0" borderId="0"/>
    <xf numFmtId="0" fontId="6" fillId="0" borderId="0"/>
    <xf numFmtId="0" fontId="33" fillId="0" borderId="0"/>
    <xf numFmtId="0" fontId="7" fillId="0" borderId="0"/>
    <xf numFmtId="0" fontId="7" fillId="0" borderId="0"/>
    <xf numFmtId="0" fontId="5" fillId="0" borderId="0"/>
    <xf numFmtId="0" fontId="33" fillId="0" borderId="0"/>
    <xf numFmtId="0" fontId="3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0" fontId="11" fillId="0" borderId="0"/>
    <xf numFmtId="0" fontId="6" fillId="0" borderId="0" applyFont="0" applyFill="0" applyBorder="0" applyAlignment="0" applyProtection="0"/>
    <xf numFmtId="0" fontId="11" fillId="0" borderId="0"/>
    <xf numFmtId="0" fontId="11" fillId="0" borderId="0"/>
    <xf numFmtId="186" fontId="7" fillId="0" borderId="0" applyFont="0" applyFill="0" applyBorder="0" applyAlignment="0" applyProtection="0"/>
    <xf numFmtId="186" fontId="7" fillId="0" borderId="0" applyFont="0" applyFill="0" applyBorder="0" applyAlignment="0" applyProtection="0"/>
    <xf numFmtId="0" fontId="6" fillId="0" borderId="0"/>
    <xf numFmtId="0" fontId="6" fillId="0" borderId="0"/>
    <xf numFmtId="0" fontId="23" fillId="0" borderId="0" applyFont="0" applyFill="0" applyBorder="0" applyAlignment="0" applyProtection="0"/>
    <xf numFmtId="0" fontId="23" fillId="0" borderId="0" applyFont="0" applyFill="0" applyBorder="0" applyAlignment="0" applyProtection="0"/>
    <xf numFmtId="0" fontId="7" fillId="0" borderId="0"/>
    <xf numFmtId="0" fontId="6" fillId="0" borderId="0"/>
    <xf numFmtId="0" fontId="6" fillId="0" borderId="0"/>
    <xf numFmtId="0" fontId="7" fillId="0" borderId="0"/>
    <xf numFmtId="0" fontId="7" fillId="0" borderId="0"/>
    <xf numFmtId="0" fontId="6" fillId="0" borderId="0"/>
    <xf numFmtId="0" fontId="6" fillId="0" borderId="0"/>
    <xf numFmtId="0" fontId="7" fillId="0" borderId="0"/>
    <xf numFmtId="0" fontId="7" fillId="0" borderId="0"/>
    <xf numFmtId="0" fontId="10" fillId="0" borderId="0">
      <protection locked="0"/>
    </xf>
    <xf numFmtId="0" fontId="23" fillId="0" borderId="0" applyFont="0" applyFill="0" applyBorder="0" applyAlignment="0" applyProtection="0"/>
    <xf numFmtId="180" fontId="10" fillId="0" borderId="0">
      <protection locked="0"/>
    </xf>
    <xf numFmtId="0" fontId="23" fillId="0" borderId="0"/>
    <xf numFmtId="0" fontId="23" fillId="0" borderId="0"/>
    <xf numFmtId="0" fontId="33" fillId="0" borderId="0"/>
    <xf numFmtId="0" fontId="6" fillId="0" borderId="0"/>
    <xf numFmtId="0" fontId="6" fillId="0" borderId="0"/>
    <xf numFmtId="0" fontId="6" fillId="0" borderId="0"/>
    <xf numFmtId="0" fontId="6" fillId="0" borderId="0"/>
    <xf numFmtId="0" fontId="23" fillId="0" borderId="0" applyFont="0" applyFill="0" applyBorder="0" applyAlignment="0" applyProtection="0"/>
    <xf numFmtId="0" fontId="23" fillId="0" borderId="0" applyFont="0" applyFill="0" applyBorder="0" applyAlignment="0" applyProtection="0"/>
    <xf numFmtId="0" fontId="7" fillId="0" borderId="0"/>
    <xf numFmtId="180" fontId="10" fillId="0" borderId="0">
      <protection locked="0"/>
    </xf>
    <xf numFmtId="0" fontId="11" fillId="0" borderId="0"/>
    <xf numFmtId="0" fontId="7" fillId="0" borderId="0"/>
    <xf numFmtId="0" fontId="7" fillId="0" borderId="0"/>
    <xf numFmtId="0" fontId="23" fillId="0" borderId="0" applyFont="0" applyFill="0" applyBorder="0" applyAlignment="0" applyProtection="0"/>
    <xf numFmtId="0" fontId="6" fillId="0" borderId="0"/>
    <xf numFmtId="0" fontId="6" fillId="0" borderId="0"/>
    <xf numFmtId="186" fontId="36" fillId="0" borderId="0" applyFont="0" applyFill="0" applyBorder="0" applyAlignment="0" applyProtection="0"/>
    <xf numFmtId="186" fontId="36" fillId="0" borderId="0" applyFont="0" applyFill="0" applyBorder="0" applyAlignment="0" applyProtection="0"/>
    <xf numFmtId="0" fontId="6" fillId="0" borderId="0"/>
    <xf numFmtId="0" fontId="6" fillId="0" borderId="0"/>
    <xf numFmtId="0" fontId="11" fillId="0" borderId="0"/>
    <xf numFmtId="0" fontId="1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6" fillId="0" borderId="0"/>
    <xf numFmtId="0" fontId="6" fillId="0" borderId="0"/>
    <xf numFmtId="0" fontId="6" fillId="0" borderId="0"/>
    <xf numFmtId="0" fontId="7" fillId="0" borderId="0"/>
    <xf numFmtId="0" fontId="7" fillId="0" borderId="0"/>
    <xf numFmtId="0" fontId="6" fillId="0" borderId="0"/>
    <xf numFmtId="0" fontId="33" fillId="0" borderId="0"/>
    <xf numFmtId="0" fontId="7" fillId="0" borderId="0"/>
    <xf numFmtId="0" fontId="7" fillId="0" borderId="0"/>
    <xf numFmtId="0" fontId="23" fillId="0" borderId="0" applyFont="0" applyFill="0" applyBorder="0" applyAlignment="0" applyProtection="0"/>
    <xf numFmtId="186" fontId="7" fillId="0" borderId="0" applyFont="0" applyFill="0" applyBorder="0" applyAlignment="0" applyProtection="0"/>
    <xf numFmtId="186" fontId="7" fillId="0" borderId="0" applyFont="0" applyFill="0" applyBorder="0" applyAlignment="0" applyProtection="0"/>
    <xf numFmtId="186" fontId="7" fillId="0" borderId="0" applyFont="0" applyFill="0" applyBorder="0" applyAlignment="0" applyProtection="0"/>
    <xf numFmtId="186" fontId="7"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7" fillId="0" borderId="0"/>
    <xf numFmtId="0" fontId="7" fillId="0" borderId="0"/>
    <xf numFmtId="0" fontId="6" fillId="0" borderId="0"/>
    <xf numFmtId="0" fontId="6" fillId="0" borderId="0"/>
    <xf numFmtId="0" fontId="6" fillId="0" borderId="0"/>
    <xf numFmtId="0" fontId="5" fillId="0" borderId="0"/>
    <xf numFmtId="0" fontId="5" fillId="0" borderId="0"/>
    <xf numFmtId="186" fontId="7" fillId="0" borderId="0" applyFont="0" applyFill="0" applyBorder="0" applyAlignment="0" applyProtection="0"/>
    <xf numFmtId="0" fontId="23" fillId="0" borderId="0" applyFont="0" applyFill="0" applyBorder="0" applyAlignment="0" applyProtection="0"/>
    <xf numFmtId="0" fontId="6" fillId="0" borderId="0"/>
    <xf numFmtId="0" fontId="7" fillId="0" borderId="0"/>
    <xf numFmtId="0" fontId="7" fillId="0" borderId="0"/>
    <xf numFmtId="0" fontId="4" fillId="0" borderId="0"/>
    <xf numFmtId="0" fontId="23" fillId="0" borderId="0"/>
    <xf numFmtId="0" fontId="6" fillId="0" borderId="0"/>
    <xf numFmtId="0" fontId="6" fillId="0" borderId="0"/>
    <xf numFmtId="0" fontId="33" fillId="0" borderId="0"/>
    <xf numFmtId="0" fontId="11" fillId="0" borderId="0"/>
    <xf numFmtId="0" fontId="11" fillId="0" borderId="0"/>
    <xf numFmtId="186" fontId="7" fillId="0" borderId="0" applyFont="0" applyFill="0" applyBorder="0" applyAlignment="0" applyProtection="0"/>
    <xf numFmtId="186" fontId="7" fillId="0" borderId="0" applyFont="0" applyFill="0" applyBorder="0" applyAlignment="0" applyProtection="0"/>
    <xf numFmtId="186" fontId="7" fillId="0" borderId="0" applyFont="0" applyFill="0" applyBorder="0" applyAlignment="0" applyProtection="0"/>
    <xf numFmtId="0" fontId="23" fillId="0" borderId="0" applyFont="0" applyFill="0" applyBorder="0" applyAlignment="0" applyProtection="0"/>
    <xf numFmtId="0" fontId="6" fillId="0" borderId="0"/>
    <xf numFmtId="0" fontId="6" fillId="0" borderId="0"/>
    <xf numFmtId="0" fontId="23" fillId="0" borderId="0" applyFont="0" applyFill="0" applyBorder="0" applyAlignment="0" applyProtection="0"/>
    <xf numFmtId="0" fontId="23" fillId="0" borderId="0"/>
    <xf numFmtId="180" fontId="10" fillId="0" borderId="0">
      <protection locked="0"/>
    </xf>
    <xf numFmtId="0" fontId="6" fillId="0" borderId="0"/>
    <xf numFmtId="0" fontId="33" fillId="0" borderId="0"/>
    <xf numFmtId="0" fontId="6" fillId="0" borderId="0"/>
    <xf numFmtId="0" fontId="6" fillId="0" borderId="0"/>
    <xf numFmtId="0" fontId="7" fillId="0" borderId="0"/>
    <xf numFmtId="0" fontId="7" fillId="0" borderId="0"/>
    <xf numFmtId="0" fontId="6" fillId="0" borderId="0"/>
    <xf numFmtId="0" fontId="6" fillId="0" borderId="0"/>
    <xf numFmtId="0" fontId="7" fillId="0" borderId="0" applyFont="0" applyFill="0" applyBorder="0" applyAlignment="0" applyProtection="0"/>
    <xf numFmtId="0" fontId="7" fillId="0" borderId="0" applyFont="0" applyFill="0" applyBorder="0" applyAlignment="0" applyProtection="0"/>
    <xf numFmtId="0" fontId="11" fillId="0" borderId="0"/>
    <xf numFmtId="0" fontId="11" fillId="0" borderId="0"/>
    <xf numFmtId="0" fontId="7" fillId="0" borderId="0" applyFont="0" applyFill="0" applyBorder="0" applyAlignment="0" applyProtection="0"/>
    <xf numFmtId="0" fontId="5" fillId="0" borderId="0"/>
    <xf numFmtId="0" fontId="5" fillId="0" borderId="0"/>
    <xf numFmtId="0" fontId="5" fillId="0" borderId="0"/>
    <xf numFmtId="0" fontId="17" fillId="0" borderId="0" applyFont="0" applyFill="0" applyBorder="0" applyAlignment="0" applyProtection="0"/>
    <xf numFmtId="0" fontId="17" fillId="0" borderId="0" applyFont="0" applyFill="0" applyBorder="0" applyAlignment="0" applyProtection="0"/>
    <xf numFmtId="0" fontId="23" fillId="0" borderId="0" applyFont="0" applyFill="0" applyBorder="0" applyAlignment="0" applyProtection="0"/>
    <xf numFmtId="0" fontId="6" fillId="0" borderId="0"/>
    <xf numFmtId="0" fontId="5" fillId="0" borderId="0"/>
    <xf numFmtId="0" fontId="5" fillId="0" borderId="0"/>
    <xf numFmtId="0" fontId="5" fillId="0" borderId="0"/>
    <xf numFmtId="0" fontId="5" fillId="0" borderId="0"/>
    <xf numFmtId="0" fontId="5" fillId="0" borderId="0"/>
    <xf numFmtId="0" fontId="6" fillId="0" borderId="0"/>
    <xf numFmtId="0" fontId="11" fillId="0" borderId="0"/>
    <xf numFmtId="0" fontId="11" fillId="0" borderId="0"/>
    <xf numFmtId="0" fontId="5" fillId="0" borderId="0"/>
    <xf numFmtId="0" fontId="11" fillId="0" borderId="0"/>
    <xf numFmtId="0" fontId="11" fillId="0" borderId="0"/>
    <xf numFmtId="0" fontId="23" fillId="0" borderId="0"/>
    <xf numFmtId="0" fontId="23" fillId="0" borderId="0"/>
    <xf numFmtId="0" fontId="11" fillId="0" borderId="0"/>
    <xf numFmtId="0" fontId="6" fillId="0" borderId="0"/>
    <xf numFmtId="0" fontId="6" fillId="0" borderId="0"/>
    <xf numFmtId="0" fontId="11" fillId="0" borderId="0"/>
    <xf numFmtId="0" fontId="11" fillId="0" borderId="0"/>
    <xf numFmtId="0" fontId="11" fillId="0" borderId="0"/>
    <xf numFmtId="0" fontId="6" fillId="0" borderId="0"/>
    <xf numFmtId="0" fontId="11" fillId="0" borderId="0"/>
    <xf numFmtId="0" fontId="11" fillId="0" borderId="0"/>
    <xf numFmtId="186" fontId="36" fillId="0" borderId="0" applyFont="0" applyFill="0" applyBorder="0" applyAlignment="0" applyProtection="0"/>
    <xf numFmtId="186" fontId="36" fillId="0" borderId="0" applyFont="0" applyFill="0" applyBorder="0" applyAlignment="0" applyProtection="0"/>
    <xf numFmtId="0" fontId="6" fillId="0" borderId="0"/>
    <xf numFmtId="0" fontId="6" fillId="0" borderId="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1" fillId="0" borderId="0"/>
    <xf numFmtId="0" fontId="11" fillId="0" borderId="0"/>
    <xf numFmtId="0" fontId="6" fillId="0" borderId="0"/>
    <xf numFmtId="0" fontId="6" fillId="0" borderId="0"/>
    <xf numFmtId="0" fontId="6" fillId="0" borderId="0"/>
    <xf numFmtId="0" fontId="23" fillId="0" borderId="0" applyFont="0" applyFill="0" applyBorder="0" applyAlignment="0" applyProtection="0"/>
    <xf numFmtId="0" fontId="23" fillId="0" borderId="0" applyFont="0" applyFill="0" applyBorder="0" applyAlignment="0" applyProtection="0"/>
    <xf numFmtId="0" fontId="6" fillId="0" borderId="0"/>
    <xf numFmtId="0" fontId="6" fillId="0" borderId="0"/>
    <xf numFmtId="0" fontId="11"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23" fillId="0" borderId="0" applyFont="0" applyFill="0" applyBorder="0" applyAlignment="0" applyProtection="0"/>
    <xf numFmtId="0" fontId="23" fillId="0" borderId="0" applyFont="0" applyFill="0" applyBorder="0" applyAlignment="0" applyProtection="0"/>
    <xf numFmtId="0" fontId="6" fillId="0" borderId="0"/>
    <xf numFmtId="0" fontId="6" fillId="0" borderId="0"/>
    <xf numFmtId="0" fontId="6" fillId="0" borderId="0"/>
    <xf numFmtId="0" fontId="6" fillId="0" borderId="0"/>
    <xf numFmtId="0" fontId="11" fillId="0" borderId="0"/>
    <xf numFmtId="0" fontId="11" fillId="0" borderId="0"/>
    <xf numFmtId="0" fontId="6" fillId="0" borderId="0"/>
    <xf numFmtId="0" fontId="6" fillId="0" borderId="0"/>
    <xf numFmtId="0" fontId="7" fillId="0" borderId="0" applyFont="0" applyFill="0" applyBorder="0" applyAlignment="0" applyProtection="0"/>
    <xf numFmtId="0" fontId="7"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applyFont="0" applyFill="0" applyBorder="0" applyAlignment="0" applyProtection="0"/>
    <xf numFmtId="0" fontId="7" fillId="0" borderId="0" applyFont="0" applyFill="0" applyBorder="0" applyAlignment="0" applyProtection="0"/>
    <xf numFmtId="0" fontId="23" fillId="0" borderId="0"/>
    <xf numFmtId="0" fontId="23" fillId="0" borderId="0"/>
    <xf numFmtId="180" fontId="10" fillId="0" borderId="0">
      <protection locked="0"/>
    </xf>
    <xf numFmtId="0" fontId="6" fillId="0" borderId="0"/>
    <xf numFmtId="0" fontId="6" fillId="0" borderId="0"/>
    <xf numFmtId="0" fontId="23" fillId="0" borderId="0" applyFont="0" applyFill="0" applyBorder="0" applyAlignment="0" applyProtection="0"/>
    <xf numFmtId="0" fontId="23" fillId="0" borderId="0" applyFont="0" applyFill="0" applyBorder="0" applyAlignment="0" applyProtection="0"/>
    <xf numFmtId="0" fontId="6" fillId="0" borderId="0"/>
    <xf numFmtId="0" fontId="11" fillId="0" borderId="0"/>
    <xf numFmtId="0" fontId="11" fillId="0" borderId="0"/>
    <xf numFmtId="0" fontId="7" fillId="0" borderId="0" applyFont="0" applyFill="0" applyBorder="0" applyAlignment="0" applyProtection="0"/>
    <xf numFmtId="0" fontId="7"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11" fillId="0" borderId="0"/>
    <xf numFmtId="186" fontId="7" fillId="0" borderId="0" applyFont="0" applyFill="0" applyBorder="0" applyAlignment="0" applyProtection="0"/>
    <xf numFmtId="0" fontId="6" fillId="0" borderId="0"/>
    <xf numFmtId="0" fontId="6" fillId="0" borderId="0"/>
    <xf numFmtId="0" fontId="6" fillId="0" borderId="0"/>
    <xf numFmtId="0" fontId="6" fillId="0" borderId="0"/>
    <xf numFmtId="0" fontId="5" fillId="0" borderId="0"/>
    <xf numFmtId="180" fontId="10" fillId="0" borderId="0">
      <protection locked="0"/>
    </xf>
    <xf numFmtId="0" fontId="23" fillId="0" borderId="0" applyFont="0" applyFill="0" applyBorder="0" applyAlignment="0" applyProtection="0"/>
    <xf numFmtId="0" fontId="6" fillId="0" borderId="0"/>
    <xf numFmtId="0" fontId="6" fillId="0" borderId="0"/>
    <xf numFmtId="0" fontId="5" fillId="0" borderId="0"/>
    <xf numFmtId="0" fontId="5" fillId="0" borderId="0"/>
    <xf numFmtId="0" fontId="33" fillId="0" borderId="0"/>
    <xf numFmtId="0" fontId="33" fillId="0" borderId="0"/>
    <xf numFmtId="0" fontId="33" fillId="0" borderId="0"/>
    <xf numFmtId="0" fontId="6" fillId="0" borderId="0"/>
    <xf numFmtId="0" fontId="6" fillId="0" borderId="0"/>
    <xf numFmtId="0" fontId="6" fillId="0" borderId="0"/>
    <xf numFmtId="0" fontId="6" fillId="0" borderId="0"/>
    <xf numFmtId="38" fontId="11" fillId="0" borderId="0" applyFont="0" applyFill="0" applyBorder="0" applyAlignment="0" applyProtection="0"/>
    <xf numFmtId="38" fontId="11" fillId="0" borderId="0" applyFont="0" applyFill="0" applyBorder="0" applyAlignment="0" applyProtection="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11" fillId="0" borderId="0"/>
    <xf numFmtId="0" fontId="11" fillId="0" borderId="0"/>
    <xf numFmtId="0" fontId="23" fillId="0" borderId="0"/>
    <xf numFmtId="0" fontId="23" fillId="0" borderId="0"/>
    <xf numFmtId="0" fontId="23" fillId="0" borderId="0"/>
    <xf numFmtId="0" fontId="23" fillId="0" borderId="0"/>
    <xf numFmtId="0" fontId="6" fillId="0" borderId="0"/>
    <xf numFmtId="0" fontId="6" fillId="0" borderId="0"/>
    <xf numFmtId="0" fontId="6" fillId="0" borderId="0"/>
    <xf numFmtId="0" fontId="6"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3" fillId="0" borderId="0"/>
    <xf numFmtId="0" fontId="6" fillId="0" borderId="0"/>
    <xf numFmtId="0" fontId="23" fillId="0" borderId="0" applyFont="0" applyFill="0" applyBorder="0" applyAlignment="0" applyProtection="0"/>
    <xf numFmtId="0" fontId="33" fillId="0" borderId="0"/>
    <xf numFmtId="0" fontId="7" fillId="0" borderId="0"/>
    <xf numFmtId="0" fontId="7" fillId="0" borderId="0"/>
    <xf numFmtId="0" fontId="6" fillId="0" borderId="0"/>
    <xf numFmtId="0" fontId="5" fillId="0" borderId="0"/>
    <xf numFmtId="0" fontId="5" fillId="0" borderId="0"/>
    <xf numFmtId="0" fontId="6" fillId="0" borderId="0"/>
    <xf numFmtId="0" fontId="23" fillId="0" borderId="0" applyFont="0" applyFill="0" applyBorder="0" applyAlignment="0" applyProtection="0"/>
    <xf numFmtId="0" fontId="10" fillId="0" borderId="0">
      <protection locked="0"/>
    </xf>
    <xf numFmtId="0" fontId="7" fillId="0" borderId="0"/>
    <xf numFmtId="0" fontId="7" fillId="0" borderId="0"/>
    <xf numFmtId="0" fontId="5" fillId="0" borderId="0" applyFont="0" applyFill="0" applyBorder="0" applyAlignment="0" applyProtection="0"/>
    <xf numFmtId="0" fontId="5" fillId="0" borderId="0" applyFont="0" applyFill="0" applyBorder="0" applyAlignment="0" applyProtection="0"/>
    <xf numFmtId="0" fontId="6" fillId="0" borderId="0"/>
    <xf numFmtId="0" fontId="6" fillId="0" borderId="0"/>
    <xf numFmtId="0" fontId="23" fillId="0" borderId="0" applyFont="0" applyFill="0" applyBorder="0" applyAlignment="0" applyProtection="0"/>
    <xf numFmtId="0" fontId="23" fillId="0" borderId="0" applyFont="0" applyFill="0" applyBorder="0" applyAlignment="0" applyProtection="0"/>
    <xf numFmtId="0" fontId="33" fillId="0" borderId="0"/>
    <xf numFmtId="0" fontId="33" fillId="0" borderId="0"/>
    <xf numFmtId="0" fontId="11" fillId="0" borderId="0"/>
    <xf numFmtId="0" fontId="23" fillId="0" borderId="0" applyFont="0" applyFill="0" applyBorder="0" applyAlignment="0" applyProtection="0"/>
    <xf numFmtId="0" fontId="6"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11" fillId="0" borderId="0"/>
    <xf numFmtId="0" fontId="11" fillId="0" borderId="0"/>
    <xf numFmtId="0" fontId="23" fillId="0" borderId="0"/>
    <xf numFmtId="0" fontId="23" fillId="0" borderId="0"/>
    <xf numFmtId="0" fontId="23" fillId="0" borderId="0"/>
    <xf numFmtId="0" fontId="23" fillId="0" borderId="0" applyFont="0" applyFill="0" applyBorder="0" applyAlignment="0" applyProtection="0"/>
    <xf numFmtId="0" fontId="23" fillId="0" borderId="0" applyFont="0" applyFill="0" applyBorder="0" applyAlignment="0" applyProtection="0"/>
    <xf numFmtId="0" fontId="6" fillId="0" borderId="0"/>
    <xf numFmtId="0" fontId="6" fillId="0" borderId="0"/>
    <xf numFmtId="0" fontId="11" fillId="0" borderId="0"/>
    <xf numFmtId="0" fontId="6" fillId="0" borderId="0"/>
    <xf numFmtId="0" fontId="6" fillId="0" borderId="0"/>
    <xf numFmtId="0" fontId="6" fillId="0" borderId="0"/>
    <xf numFmtId="0" fontId="23" fillId="0" borderId="0"/>
    <xf numFmtId="0" fontId="23" fillId="0" borderId="0"/>
    <xf numFmtId="0" fontId="23" fillId="0" borderId="0"/>
    <xf numFmtId="0" fontId="23" fillId="0" borderId="0"/>
    <xf numFmtId="0" fontId="6" fillId="0" borderId="0"/>
    <xf numFmtId="0" fontId="6" fillId="0" borderId="0"/>
    <xf numFmtId="0" fontId="7" fillId="0" borderId="0"/>
    <xf numFmtId="0" fontId="6" fillId="0" borderId="0"/>
    <xf numFmtId="0" fontId="7" fillId="0" borderId="0"/>
    <xf numFmtId="186" fontId="7" fillId="0" borderId="0" applyFont="0" applyFill="0" applyBorder="0" applyAlignment="0" applyProtection="0"/>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0" fontId="23" fillId="0" borderId="0"/>
    <xf numFmtId="0" fontId="6" fillId="0" borderId="0"/>
    <xf numFmtId="0" fontId="34" fillId="0" borderId="0" applyProtection="0"/>
    <xf numFmtId="0" fontId="7" fillId="0" borderId="0" applyFont="0" applyFill="0" applyBorder="0" applyAlignment="0" applyProtection="0"/>
    <xf numFmtId="0" fontId="6" fillId="0" borderId="0"/>
    <xf numFmtId="189" fontId="7" fillId="0" borderId="0" applyFont="0" applyFill="0" applyBorder="0" applyAlignment="0" applyProtection="0"/>
    <xf numFmtId="189" fontId="7" fillId="0" borderId="0" applyFont="0" applyFill="0" applyBorder="0" applyAlignment="0" applyProtection="0"/>
    <xf numFmtId="190" fontId="6" fillId="0" borderId="0" applyFont="0" applyFill="0" applyBorder="0" applyAlignment="0" applyProtection="0"/>
    <xf numFmtId="190" fontId="6" fillId="0" borderId="0" applyFont="0" applyFill="0" applyBorder="0" applyAlignment="0" applyProtection="0"/>
    <xf numFmtId="0" fontId="6" fillId="0" borderId="0"/>
    <xf numFmtId="0" fontId="6" fillId="0" borderId="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1" fillId="0" borderId="0"/>
    <xf numFmtId="0" fontId="11" fillId="0" borderId="0"/>
    <xf numFmtId="0" fontId="6" fillId="0" borderId="0"/>
    <xf numFmtId="0" fontId="6" fillId="0" borderId="0"/>
    <xf numFmtId="0" fontId="6" fillId="0" borderId="0"/>
    <xf numFmtId="0" fontId="6" fillId="0" borderId="0"/>
    <xf numFmtId="0" fontId="7" fillId="0" borderId="0" applyFont="0" applyFill="0" applyBorder="0" applyAlignment="0" applyProtection="0"/>
    <xf numFmtId="0" fontId="7" fillId="0" borderId="0" applyFont="0" applyFill="0" applyBorder="0" applyAlignment="0" applyProtection="0"/>
    <xf numFmtId="0" fontId="23" fillId="0" borderId="0"/>
    <xf numFmtId="0" fontId="23" fillId="0" borderId="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1" fillId="0" borderId="0"/>
    <xf numFmtId="0" fontId="11" fillId="0" borderId="0"/>
    <xf numFmtId="0" fontId="23" fillId="0" borderId="0" applyFont="0" applyFill="0" applyBorder="0" applyAlignment="0" applyProtection="0"/>
    <xf numFmtId="0" fontId="6" fillId="0" borderId="0"/>
    <xf numFmtId="0" fontId="6" fillId="0" borderId="0"/>
    <xf numFmtId="0" fontId="33" fillId="0" borderId="0"/>
    <xf numFmtId="0" fontId="23" fillId="0" borderId="0"/>
    <xf numFmtId="0" fontId="7" fillId="0" borderId="0"/>
    <xf numFmtId="0" fontId="7" fillId="0" borderId="0"/>
    <xf numFmtId="0" fontId="7" fillId="0" borderId="0"/>
    <xf numFmtId="0" fontId="7" fillId="0" borderId="0"/>
    <xf numFmtId="0" fontId="23" fillId="0" borderId="0"/>
    <xf numFmtId="0" fontId="7" fillId="0" borderId="0"/>
    <xf numFmtId="0" fontId="6" fillId="0" borderId="0"/>
    <xf numFmtId="0" fontId="6" fillId="0" borderId="0"/>
    <xf numFmtId="0" fontId="23" fillId="0" borderId="0"/>
    <xf numFmtId="0" fontId="5" fillId="0" borderId="0"/>
    <xf numFmtId="0" fontId="5" fillId="0" borderId="0"/>
    <xf numFmtId="0" fontId="33" fillId="0" borderId="0"/>
    <xf numFmtId="0" fontId="6" fillId="0" borderId="0"/>
    <xf numFmtId="38" fontId="11" fillId="0" borderId="0" applyFont="0" applyFill="0" applyBorder="0" applyAlignment="0" applyProtection="0"/>
    <xf numFmtId="0" fontId="33" fillId="0" borderId="0"/>
    <xf numFmtId="0" fontId="33" fillId="0" borderId="0"/>
    <xf numFmtId="0" fontId="33" fillId="0" borderId="0"/>
    <xf numFmtId="0" fontId="23" fillId="0" borderId="0" applyFont="0" applyFill="0" applyBorder="0" applyAlignment="0" applyProtection="0"/>
    <xf numFmtId="0" fontId="5" fillId="0" borderId="0"/>
    <xf numFmtId="0" fontId="5" fillId="0" borderId="0"/>
    <xf numFmtId="0" fontId="7" fillId="0" borderId="0" applyFont="0" applyFill="0" applyBorder="0" applyAlignment="0" applyProtection="0"/>
    <xf numFmtId="0" fontId="7" fillId="0" borderId="0"/>
    <xf numFmtId="0" fontId="5" fillId="0" borderId="0"/>
    <xf numFmtId="0" fontId="5" fillId="0" borderId="0"/>
    <xf numFmtId="0" fontId="11" fillId="0" borderId="0"/>
    <xf numFmtId="0" fontId="23" fillId="0" borderId="0"/>
    <xf numFmtId="0" fontId="33" fillId="0" borderId="0"/>
    <xf numFmtId="0" fontId="11" fillId="0" borderId="0"/>
    <xf numFmtId="0" fontId="11" fillId="0" borderId="0"/>
    <xf numFmtId="0" fontId="33" fillId="0" borderId="0"/>
    <xf numFmtId="0" fontId="7" fillId="0" borderId="0" applyFont="0" applyFill="0" applyBorder="0" applyAlignment="0" applyProtection="0"/>
    <xf numFmtId="0" fontId="7" fillId="0" borderId="0" applyFont="0" applyFill="0" applyBorder="0" applyAlignment="0" applyProtection="0"/>
    <xf numFmtId="0" fontId="23" fillId="0" borderId="0" applyFont="0" applyFill="0" applyBorder="0" applyAlignment="0" applyProtection="0"/>
    <xf numFmtId="0" fontId="5" fillId="0" borderId="0"/>
    <xf numFmtId="0" fontId="5" fillId="0" borderId="0"/>
    <xf numFmtId="0" fontId="10" fillId="0" borderId="0">
      <protection locked="0"/>
    </xf>
    <xf numFmtId="0" fontId="6" fillId="0" borderId="0"/>
    <xf numFmtId="0" fontId="6" fillId="0" borderId="0"/>
    <xf numFmtId="0" fontId="23" fillId="0" borderId="0"/>
    <xf numFmtId="0" fontId="23" fillId="0" borderId="0"/>
    <xf numFmtId="0" fontId="5" fillId="0" borderId="0"/>
    <xf numFmtId="0" fontId="5" fillId="0" borderId="0"/>
    <xf numFmtId="0" fontId="5" fillId="0" borderId="0"/>
    <xf numFmtId="0" fontId="5" fillId="0" borderId="0"/>
    <xf numFmtId="0" fontId="23" fillId="0" borderId="0" applyFont="0" applyFill="0" applyBorder="0" applyAlignment="0" applyProtection="0"/>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0" fontId="10" fillId="0" borderId="0">
      <protection locked="0"/>
    </xf>
    <xf numFmtId="0" fontId="6" fillId="0" borderId="0"/>
    <xf numFmtId="0" fontId="23" fillId="0" borderId="0">
      <alignment vertical="center"/>
    </xf>
    <xf numFmtId="0" fontId="6" fillId="0" borderId="0"/>
    <xf numFmtId="0" fontId="6" fillId="0" borderId="0"/>
    <xf numFmtId="0" fontId="5" fillId="0" borderId="0"/>
    <xf numFmtId="0" fontId="5" fillId="0" borderId="0"/>
    <xf numFmtId="0" fontId="6" fillId="0" borderId="0"/>
    <xf numFmtId="0" fontId="6" fillId="0" borderId="0"/>
    <xf numFmtId="0" fontId="7" fillId="0" borderId="0"/>
    <xf numFmtId="0" fontId="7" fillId="0" borderId="0"/>
    <xf numFmtId="0" fontId="7" fillId="0" borderId="0"/>
    <xf numFmtId="0" fontId="5" fillId="0" borderId="0"/>
    <xf numFmtId="0" fontId="5" fillId="0" borderId="0"/>
    <xf numFmtId="0" fontId="11" fillId="0" borderId="0"/>
    <xf numFmtId="0" fontId="11" fillId="0" borderId="0"/>
    <xf numFmtId="0" fontId="37" fillId="0" borderId="0"/>
    <xf numFmtId="0" fontId="11" fillId="0" borderId="0"/>
    <xf numFmtId="0" fontId="11" fillId="0" borderId="0"/>
    <xf numFmtId="0" fontId="23" fillId="0" borderId="0" applyFont="0" applyFill="0" applyBorder="0" applyAlignment="0" applyProtection="0"/>
    <xf numFmtId="0" fontId="33" fillId="0" borderId="0"/>
    <xf numFmtId="0" fontId="33" fillId="0" borderId="0"/>
    <xf numFmtId="0" fontId="33" fillId="0" borderId="0"/>
    <xf numFmtId="0" fontId="5" fillId="0" borderId="0" applyFont="0" applyFill="0" applyBorder="0" applyAlignment="0" applyProtection="0"/>
    <xf numFmtId="0" fontId="5" fillId="0" borderId="0" applyFont="0" applyFill="0" applyBorder="0" applyAlignment="0" applyProtection="0"/>
    <xf numFmtId="0" fontId="23" fillId="0" borderId="0" applyFont="0" applyFill="0" applyBorder="0" applyAlignment="0" applyProtection="0"/>
    <xf numFmtId="0" fontId="7" fillId="0" borderId="0"/>
    <xf numFmtId="0" fontId="7" fillId="0" borderId="0"/>
    <xf numFmtId="0" fontId="6" fillId="0" borderId="0"/>
    <xf numFmtId="0" fontId="6" fillId="0" borderId="0"/>
    <xf numFmtId="0" fontId="23" fillId="0" borderId="0"/>
    <xf numFmtId="0" fontId="23" fillId="0" borderId="0"/>
    <xf numFmtId="0" fontId="11" fillId="0" borderId="0"/>
    <xf numFmtId="0" fontId="23" fillId="0" borderId="0" applyFont="0" applyFill="0" applyBorder="0" applyAlignment="0" applyProtection="0"/>
    <xf numFmtId="0" fontId="6" fillId="0" borderId="0"/>
    <xf numFmtId="0" fontId="23" fillId="0" borderId="0"/>
    <xf numFmtId="0" fontId="7" fillId="0" borderId="0" applyFont="0" applyFill="0" applyBorder="0" applyAlignment="0" applyProtection="0"/>
    <xf numFmtId="0" fontId="7" fillId="0" borderId="0" applyFont="0" applyFill="0" applyBorder="0" applyAlignment="0" applyProtection="0"/>
    <xf numFmtId="0" fontId="6" fillId="0" borderId="0"/>
    <xf numFmtId="0" fontId="7" fillId="0" borderId="0" applyFont="0" applyFill="0" applyBorder="0" applyAlignment="0" applyProtection="0"/>
    <xf numFmtId="0" fontId="7" fillId="0" borderId="0" applyFont="0" applyFill="0" applyBorder="0" applyAlignment="0" applyProtection="0"/>
    <xf numFmtId="0" fontId="6" fillId="0" borderId="0"/>
    <xf numFmtId="0" fontId="6" fillId="0" borderId="0"/>
    <xf numFmtId="0" fontId="5" fillId="0" borderId="0" applyFont="0" applyFill="0" applyBorder="0" applyAlignment="0" applyProtection="0"/>
    <xf numFmtId="0" fontId="5" fillId="0" borderId="0" applyFont="0" applyFill="0" applyBorder="0" applyAlignment="0" applyProtection="0"/>
    <xf numFmtId="0" fontId="23" fillId="0" borderId="0"/>
    <xf numFmtId="0" fontId="6" fillId="0" borderId="0"/>
    <xf numFmtId="0" fontId="6" fillId="0" borderId="0"/>
    <xf numFmtId="0" fontId="23" fillId="0" borderId="0" applyFont="0" applyFill="0" applyBorder="0" applyAlignment="0" applyProtection="0"/>
    <xf numFmtId="0" fontId="6" fillId="0" borderId="0"/>
    <xf numFmtId="0" fontId="6" fillId="0" borderId="0"/>
    <xf numFmtId="0" fontId="5" fillId="0" borderId="0"/>
    <xf numFmtId="0" fontId="5"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7" fillId="0" borderId="0" applyFont="0" applyFill="0" applyBorder="0" applyAlignment="0" applyProtection="0"/>
    <xf numFmtId="0" fontId="7" fillId="0" borderId="0" applyFont="0" applyFill="0" applyBorder="0" applyAlignment="0" applyProtection="0"/>
    <xf numFmtId="0" fontId="6" fillId="0" borderId="0"/>
    <xf numFmtId="0" fontId="6" fillId="0" borderId="0"/>
    <xf numFmtId="0" fontId="11" fillId="0" borderId="0"/>
    <xf numFmtId="0" fontId="11" fillId="0" borderId="0"/>
    <xf numFmtId="0" fontId="33" fillId="0" borderId="0"/>
    <xf numFmtId="0" fontId="6" fillId="0" borderId="0"/>
    <xf numFmtId="0" fontId="7" fillId="0" borderId="0"/>
    <xf numFmtId="0" fontId="7" fillId="0" borderId="0"/>
    <xf numFmtId="0" fontId="11" fillId="0" borderId="0"/>
    <xf numFmtId="0" fontId="11" fillId="0" borderId="0"/>
    <xf numFmtId="0" fontId="34" fillId="0" borderId="0" applyProtection="0"/>
    <xf numFmtId="0" fontId="7" fillId="0" borderId="0" applyFont="0" applyFill="0" applyBorder="0" applyAlignment="0" applyProtection="0"/>
    <xf numFmtId="0" fontId="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7" fillId="0" borderId="0"/>
    <xf numFmtId="0" fontId="7" fillId="0" borderId="0"/>
    <xf numFmtId="0" fontId="6" fillId="0" borderId="0"/>
    <xf numFmtId="0" fontId="6" fillId="0" borderId="0"/>
    <xf numFmtId="0" fontId="23" fillId="0" borderId="0" applyFont="0" applyFill="0" applyBorder="0" applyAlignment="0" applyProtection="0"/>
    <xf numFmtId="0" fontId="11" fillId="0" borderId="0"/>
    <xf numFmtId="0" fontId="11" fillId="0" borderId="0"/>
    <xf numFmtId="0" fontId="7" fillId="0" borderId="0"/>
    <xf numFmtId="0" fontId="7" fillId="0" borderId="0"/>
    <xf numFmtId="0" fontId="7" fillId="0" borderId="0" applyFont="0" applyFill="0" applyBorder="0" applyAlignment="0" applyProtection="0"/>
    <xf numFmtId="0" fontId="7" fillId="0" borderId="0" applyFont="0" applyFill="0" applyBorder="0" applyAlignment="0" applyProtection="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7" fillId="0" borderId="0"/>
    <xf numFmtId="0" fontId="6" fillId="0" borderId="0"/>
    <xf numFmtId="0" fontId="5" fillId="0" borderId="0"/>
    <xf numFmtId="0" fontId="5" fillId="0" borderId="0"/>
    <xf numFmtId="0" fontId="6" fillId="0" borderId="0"/>
    <xf numFmtId="0" fontId="6" fillId="0" borderId="0"/>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0" fontId="23" fillId="0" borderId="0" applyFont="0" applyFill="0" applyBorder="0" applyAlignment="0" applyProtection="0"/>
    <xf numFmtId="0" fontId="6" fillId="0" borderId="0"/>
    <xf numFmtId="0" fontId="6" fillId="0" borderId="0"/>
    <xf numFmtId="0" fontId="23" fillId="0" borderId="0" applyFont="0" applyFill="0" applyBorder="0" applyAlignment="0" applyProtection="0"/>
    <xf numFmtId="180" fontId="10" fillId="0" borderId="0">
      <protection locked="0"/>
    </xf>
    <xf numFmtId="0" fontId="7" fillId="0" borderId="0"/>
    <xf numFmtId="0" fontId="7" fillId="0" borderId="0"/>
    <xf numFmtId="0" fontId="7" fillId="0" borderId="0" applyFont="0" applyFill="0" applyBorder="0" applyAlignment="0" applyProtection="0"/>
    <xf numFmtId="0" fontId="7" fillId="0" borderId="0" applyFont="0" applyFill="0" applyBorder="0" applyAlignment="0" applyProtection="0"/>
    <xf numFmtId="0" fontId="5" fillId="0" borderId="0"/>
    <xf numFmtId="0" fontId="5" fillId="0" borderId="0"/>
    <xf numFmtId="0" fontId="23" fillId="0" borderId="0" applyFont="0" applyFill="0" applyBorder="0" applyAlignment="0" applyProtection="0"/>
    <xf numFmtId="0" fontId="23" fillId="0" borderId="0" applyFont="0" applyFill="0" applyBorder="0" applyAlignment="0" applyProtection="0"/>
    <xf numFmtId="180" fontId="10" fillId="0" borderId="0">
      <protection locked="0"/>
    </xf>
    <xf numFmtId="180" fontId="10" fillId="0" borderId="0">
      <protection locked="0"/>
    </xf>
    <xf numFmtId="0" fontId="23" fillId="0" borderId="0" applyFont="0" applyFill="0" applyBorder="0" applyAlignment="0" applyProtection="0"/>
    <xf numFmtId="0" fontId="11" fillId="0" borderId="0"/>
    <xf numFmtId="0" fontId="6" fillId="0" borderId="0"/>
    <xf numFmtId="0" fontId="6" fillId="0" borderId="0"/>
    <xf numFmtId="0" fontId="11" fillId="0" borderId="0"/>
    <xf numFmtId="0" fontId="11" fillId="0" borderId="0"/>
    <xf numFmtId="0" fontId="7" fillId="0" borderId="0"/>
    <xf numFmtId="0" fontId="7" fillId="0" borderId="0"/>
    <xf numFmtId="0" fontId="6" fillId="0" borderId="0"/>
    <xf numFmtId="0" fontId="6" fillId="0" borderId="0"/>
    <xf numFmtId="0" fontId="6" fillId="0" borderId="0"/>
    <xf numFmtId="0" fontId="23" fillId="0" borderId="0"/>
    <xf numFmtId="0" fontId="23" fillId="0" borderId="0"/>
    <xf numFmtId="0" fontId="6" fillId="0" borderId="0"/>
    <xf numFmtId="0" fontId="6" fillId="0" borderId="0"/>
    <xf numFmtId="0" fontId="6" fillId="0" borderId="0"/>
    <xf numFmtId="0" fontId="7" fillId="0" borderId="0" applyFont="0" applyFill="0" applyBorder="0" applyAlignment="0" applyProtection="0"/>
    <xf numFmtId="0" fontId="7" fillId="0" borderId="0" applyFont="0" applyFill="0" applyBorder="0" applyAlignment="0" applyProtection="0"/>
    <xf numFmtId="0" fontId="6" fillId="0" borderId="0"/>
    <xf numFmtId="0" fontId="6" fillId="0" borderId="0"/>
    <xf numFmtId="191" fontId="5" fillId="0" borderId="0" applyFont="0" applyFill="0" applyBorder="0" applyAlignment="0" applyProtection="0"/>
    <xf numFmtId="186"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23" fillId="0" borderId="0"/>
    <xf numFmtId="0" fontId="23" fillId="0" borderId="0"/>
    <xf numFmtId="0" fontId="23" fillId="0" borderId="0"/>
    <xf numFmtId="0" fontId="6" fillId="0" borderId="0"/>
    <xf numFmtId="0" fontId="6" fillId="0" borderId="0"/>
    <xf numFmtId="0" fontId="6" fillId="0" borderId="0"/>
    <xf numFmtId="0" fontId="6" fillId="0" borderId="0"/>
    <xf numFmtId="0" fontId="23" fillId="0" borderId="0" applyFont="0" applyFill="0" applyBorder="0" applyAlignment="0" applyProtection="0"/>
    <xf numFmtId="0" fontId="23" fillId="0" borderId="0" applyFont="0" applyFill="0" applyBorder="0" applyAlignment="0" applyProtection="0"/>
    <xf numFmtId="0" fontId="6" fillId="0" borderId="0"/>
    <xf numFmtId="0" fontId="6" fillId="0" borderId="0"/>
    <xf numFmtId="0" fontId="11" fillId="0" borderId="0"/>
    <xf numFmtId="0" fontId="11" fillId="0" borderId="0"/>
    <xf numFmtId="0" fontId="11" fillId="0" borderId="0"/>
    <xf numFmtId="0" fontId="11" fillId="0" borderId="0"/>
    <xf numFmtId="0" fontId="6" fillId="0" borderId="0"/>
    <xf numFmtId="0" fontId="6" fillId="0" borderId="0"/>
    <xf numFmtId="0" fontId="6" fillId="0" borderId="0"/>
    <xf numFmtId="0" fontId="6" fillId="0" borderId="0"/>
    <xf numFmtId="0" fontId="6" fillId="0" borderId="0"/>
    <xf numFmtId="0" fontId="33" fillId="0" borderId="0"/>
    <xf numFmtId="0" fontId="33" fillId="0" borderId="0"/>
    <xf numFmtId="0" fontId="6" fillId="0" borderId="0"/>
    <xf numFmtId="0" fontId="6"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11" fillId="0" borderId="0"/>
    <xf numFmtId="0" fontId="11" fillId="0" borderId="0"/>
    <xf numFmtId="0" fontId="11" fillId="0" borderId="0"/>
    <xf numFmtId="0" fontId="5" fillId="0" borderId="0"/>
    <xf numFmtId="0" fontId="5" fillId="0" borderId="0"/>
    <xf numFmtId="0" fontId="33" fillId="0" borderId="0"/>
    <xf numFmtId="0" fontId="33" fillId="0" borderId="0"/>
    <xf numFmtId="0" fontId="7" fillId="0" borderId="0" applyFont="0" applyFill="0" applyBorder="0" applyAlignment="0" applyProtection="0"/>
    <xf numFmtId="0" fontId="7" fillId="0" borderId="0" applyFont="0" applyFill="0" applyBorder="0" applyAlignment="0" applyProtection="0"/>
    <xf numFmtId="0" fontId="11" fillId="0" borderId="0"/>
    <xf numFmtId="0" fontId="11" fillId="0" borderId="0"/>
    <xf numFmtId="0" fontId="11" fillId="0" borderId="0"/>
    <xf numFmtId="0" fontId="11"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3" fillId="0" borderId="0"/>
    <xf numFmtId="0" fontId="7" fillId="0" borderId="0"/>
    <xf numFmtId="0" fontId="7" fillId="0" borderId="0"/>
    <xf numFmtId="0" fontId="5" fillId="0" borderId="0" applyFont="0" applyFill="0" applyBorder="0" applyAlignment="0" applyProtection="0"/>
    <xf numFmtId="0" fontId="5" fillId="0" borderId="0" applyFont="0" applyFill="0" applyBorder="0" applyAlignment="0" applyProtection="0"/>
    <xf numFmtId="0" fontId="23" fillId="0" borderId="0" applyFont="0" applyFill="0" applyBorder="0" applyAlignment="0" applyProtection="0"/>
    <xf numFmtId="0" fontId="6" fillId="0" borderId="0"/>
    <xf numFmtId="0" fontId="6" fillId="0" borderId="0"/>
    <xf numFmtId="0" fontId="6" fillId="0" borderId="0"/>
    <xf numFmtId="0" fontId="6" fillId="0" borderId="0"/>
    <xf numFmtId="0" fontId="11" fillId="0" borderId="0"/>
    <xf numFmtId="0" fontId="11" fillId="0" borderId="0"/>
    <xf numFmtId="0" fontId="11" fillId="0" borderId="0"/>
    <xf numFmtId="0" fontId="11" fillId="0" borderId="0"/>
    <xf numFmtId="0" fontId="23" fillId="0" borderId="0" applyFont="0" applyFill="0" applyBorder="0" applyAlignment="0" applyProtection="0"/>
    <xf numFmtId="0" fontId="23" fillId="0" borderId="0" applyFont="0" applyFill="0" applyBorder="0" applyAlignment="0" applyProtection="0"/>
    <xf numFmtId="0" fontId="11" fillId="0" borderId="0"/>
    <xf numFmtId="0" fontId="11" fillId="0" borderId="0"/>
    <xf numFmtId="0" fontId="11" fillId="0" borderId="0"/>
    <xf numFmtId="0" fontId="11" fillId="0" borderId="0"/>
    <xf numFmtId="0" fontId="6" fillId="0" borderId="0"/>
    <xf numFmtId="0" fontId="6" fillId="0" borderId="0"/>
    <xf numFmtId="186" fontId="36" fillId="0" borderId="0" applyFont="0" applyFill="0" applyBorder="0" applyAlignment="0" applyProtection="0"/>
    <xf numFmtId="186" fontId="36"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5" fillId="0" borderId="0" applyFont="0" applyFill="0" applyBorder="0" applyAlignment="0" applyProtection="0"/>
    <xf numFmtId="0" fontId="5" fillId="0" borderId="0" applyFont="0" applyFill="0" applyBorder="0" applyAlignment="0" applyProtection="0"/>
    <xf numFmtId="0" fontId="6" fillId="0" borderId="0"/>
    <xf numFmtId="0" fontId="23" fillId="0" borderId="0" applyFont="0" applyFill="0" applyBorder="0" applyAlignment="0" applyProtection="0"/>
    <xf numFmtId="0" fontId="23" fillId="0" borderId="0" applyFont="0" applyFill="0" applyBorder="0" applyAlignment="0" applyProtection="0"/>
    <xf numFmtId="0" fontId="23" fillId="0" borderId="0"/>
    <xf numFmtId="0" fontId="23" fillId="0" borderId="0"/>
    <xf numFmtId="0" fontId="23" fillId="0" borderId="0"/>
    <xf numFmtId="0" fontId="23" fillId="0" borderId="0"/>
    <xf numFmtId="0" fontId="6" fillId="0" borderId="0"/>
    <xf numFmtId="0" fontId="6" fillId="0" borderId="0"/>
    <xf numFmtId="0" fontId="7" fillId="0" borderId="0" applyFont="0" applyFill="0" applyBorder="0" applyAlignment="0" applyProtection="0"/>
    <xf numFmtId="0" fontId="7" fillId="0" borderId="0" applyFont="0" applyFill="0" applyBorder="0" applyAlignment="0" applyProtection="0"/>
    <xf numFmtId="0" fontId="6" fillId="0" borderId="0"/>
    <xf numFmtId="0" fontId="6" fillId="0" borderId="0"/>
    <xf numFmtId="0" fontId="6" fillId="0" borderId="0"/>
    <xf numFmtId="0" fontId="6" fillId="0" borderId="0"/>
    <xf numFmtId="0" fontId="23" fillId="0" borderId="0"/>
    <xf numFmtId="0" fontId="23" fillId="0" borderId="0" applyFont="0" applyFill="0" applyBorder="0" applyAlignment="0" applyProtection="0"/>
    <xf numFmtId="0" fontId="7" fillId="0" borderId="0"/>
    <xf numFmtId="0" fontId="7" fillId="0" borderId="0"/>
    <xf numFmtId="0" fontId="6" fillId="0" borderId="0"/>
    <xf numFmtId="0" fontId="7"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33" fillId="0" borderId="0"/>
    <xf numFmtId="0" fontId="23" fillId="0" borderId="0"/>
    <xf numFmtId="0" fontId="11" fillId="0" borderId="0"/>
    <xf numFmtId="0" fontId="11" fillId="0" borderId="0"/>
    <xf numFmtId="0" fontId="11" fillId="0" borderId="0"/>
    <xf numFmtId="0" fontId="11" fillId="0" borderId="0"/>
    <xf numFmtId="0" fontId="23" fillId="0" borderId="0"/>
    <xf numFmtId="0" fontId="23" fillId="0" borderId="0"/>
    <xf numFmtId="0" fontId="6" fillId="0" borderId="0"/>
    <xf numFmtId="0" fontId="6" fillId="0" borderId="0"/>
    <xf numFmtId="0" fontId="11" fillId="0" borderId="0"/>
    <xf numFmtId="0" fontId="11" fillId="0" borderId="0"/>
    <xf numFmtId="0" fontId="6" fillId="0" borderId="0"/>
    <xf numFmtId="0" fontId="6" fillId="0" borderId="0"/>
    <xf numFmtId="0" fontId="23" fillId="0" borderId="0"/>
    <xf numFmtId="0" fontId="23" fillId="0" borderId="0"/>
    <xf numFmtId="0" fontId="23" fillId="0" borderId="0"/>
    <xf numFmtId="0" fontId="5" fillId="0" borderId="0" applyFont="0" applyFill="0" applyBorder="0" applyAlignment="0" applyProtection="0"/>
    <xf numFmtId="0" fontId="5" fillId="0" borderId="0" applyFont="0" applyFill="0" applyBorder="0" applyAlignment="0" applyProtection="0"/>
    <xf numFmtId="0" fontId="11" fillId="0" borderId="0"/>
    <xf numFmtId="0" fontId="11" fillId="0" borderId="0"/>
    <xf numFmtId="0" fontId="6" fillId="0" borderId="0"/>
    <xf numFmtId="0" fontId="6" fillId="0" borderId="0"/>
    <xf numFmtId="0" fontId="11" fillId="0" borderId="0"/>
    <xf numFmtId="0" fontId="11" fillId="0" borderId="0"/>
    <xf numFmtId="0" fontId="5" fillId="0" borderId="0"/>
    <xf numFmtId="0" fontId="5" fillId="0" borderId="0"/>
    <xf numFmtId="0" fontId="6" fillId="0" borderId="0"/>
    <xf numFmtId="0" fontId="6" fillId="0" borderId="0"/>
    <xf numFmtId="0" fontId="6" fillId="0" borderId="0"/>
    <xf numFmtId="0" fontId="6" fillId="0" borderId="0"/>
    <xf numFmtId="0" fontId="7" fillId="0" borderId="0"/>
    <xf numFmtId="0" fontId="7" fillId="0" borderId="0"/>
    <xf numFmtId="0" fontId="6" fillId="0" borderId="0"/>
    <xf numFmtId="0" fontId="6" fillId="0" borderId="0"/>
    <xf numFmtId="0" fontId="7" fillId="0" borderId="0" applyFont="0" applyFill="0" applyBorder="0" applyAlignment="0" applyProtection="0"/>
    <xf numFmtId="0" fontId="11" fillId="0" borderId="0"/>
    <xf numFmtId="0" fontId="11" fillId="0" borderId="0"/>
    <xf numFmtId="0" fontId="7" fillId="0" borderId="0"/>
    <xf numFmtId="0" fontId="6" fillId="0" borderId="0"/>
    <xf numFmtId="0" fontId="33" fillId="0" borderId="0"/>
    <xf numFmtId="0" fontId="11" fillId="0" borderId="0"/>
    <xf numFmtId="0" fontId="11" fillId="0" borderId="0"/>
    <xf numFmtId="0" fontId="11" fillId="0" borderId="0"/>
    <xf numFmtId="0" fontId="11" fillId="0" borderId="0"/>
    <xf numFmtId="0" fontId="6" fillId="0" borderId="0"/>
    <xf numFmtId="180" fontId="10" fillId="0" borderId="0">
      <protection locked="0"/>
    </xf>
    <xf numFmtId="0" fontId="11" fillId="0" borderId="0"/>
    <xf numFmtId="0" fontId="11" fillId="0" borderId="0"/>
    <xf numFmtId="0" fontId="23" fillId="0" borderId="0"/>
    <xf numFmtId="0" fontId="11" fillId="0" borderId="0"/>
    <xf numFmtId="0" fontId="11" fillId="0" borderId="0"/>
    <xf numFmtId="0" fontId="7"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23" fillId="0" borderId="0" applyFont="0" applyFill="0" applyBorder="0" applyAlignment="0" applyProtection="0"/>
    <xf numFmtId="0" fontId="34" fillId="0" borderId="0" applyProtection="0"/>
    <xf numFmtId="0" fontId="7" fillId="0" borderId="0"/>
    <xf numFmtId="0" fontId="7" fillId="0" borderId="0"/>
    <xf numFmtId="186" fontId="7" fillId="0" borderId="0" applyFont="0" applyFill="0" applyBorder="0" applyAlignment="0" applyProtection="0"/>
    <xf numFmtId="0" fontId="6" fillId="0" borderId="0"/>
    <xf numFmtId="0" fontId="7" fillId="0" borderId="0"/>
    <xf numFmtId="0" fontId="5" fillId="0" borderId="0"/>
    <xf numFmtId="0" fontId="5" fillId="0" borderId="0"/>
    <xf numFmtId="0" fontId="11" fillId="0" borderId="0"/>
    <xf numFmtId="0" fontId="7" fillId="0" borderId="0" applyFont="0" applyFill="0" applyBorder="0" applyAlignment="0" applyProtection="0"/>
    <xf numFmtId="0" fontId="7" fillId="0" borderId="0" applyFont="0" applyFill="0" applyBorder="0" applyAlignment="0" applyProtection="0"/>
    <xf numFmtId="0" fontId="5" fillId="0" borderId="0"/>
    <xf numFmtId="0" fontId="5" fillId="0" borderId="0"/>
    <xf numFmtId="0" fontId="23" fillId="0" borderId="0"/>
    <xf numFmtId="0" fontId="6" fillId="0" borderId="0"/>
    <xf numFmtId="186" fontId="7" fillId="0" borderId="0" applyFont="0" applyFill="0" applyBorder="0" applyAlignment="0" applyProtection="0"/>
    <xf numFmtId="0" fontId="6" fillId="0" borderId="0"/>
    <xf numFmtId="0" fontId="6" fillId="0" borderId="0"/>
    <xf numFmtId="0" fontId="6" fillId="0" borderId="0"/>
    <xf numFmtId="0" fontId="7" fillId="0" borderId="0" applyFont="0" applyFill="0" applyBorder="0" applyAlignment="0" applyProtection="0"/>
    <xf numFmtId="0" fontId="7" fillId="0" borderId="0" applyFont="0" applyFill="0" applyBorder="0" applyAlignment="0" applyProtection="0"/>
    <xf numFmtId="0" fontId="6" fillId="0" borderId="0"/>
    <xf numFmtId="0" fontId="6" fillId="0" borderId="0"/>
    <xf numFmtId="0" fontId="33" fillId="0" borderId="0"/>
    <xf numFmtId="180" fontId="10" fillId="0" borderId="0">
      <protection locked="0"/>
    </xf>
    <xf numFmtId="0" fontId="6" fillId="0" borderId="0"/>
    <xf numFmtId="0" fontId="6" fillId="0" borderId="0"/>
    <xf numFmtId="0" fontId="6" fillId="0" borderId="0"/>
    <xf numFmtId="186" fontId="36" fillId="0" borderId="0" applyFont="0" applyFill="0" applyBorder="0" applyAlignment="0" applyProtection="0"/>
    <xf numFmtId="186" fontId="36" fillId="0" borderId="0" applyFont="0" applyFill="0" applyBorder="0" applyAlignment="0" applyProtection="0"/>
    <xf numFmtId="186" fontId="36" fillId="0" borderId="0" applyFont="0" applyFill="0" applyBorder="0" applyAlignment="0" applyProtection="0"/>
    <xf numFmtId="186" fontId="36" fillId="0" borderId="0" applyFont="0" applyFill="0" applyBorder="0" applyAlignment="0" applyProtection="0"/>
    <xf numFmtId="0" fontId="6" fillId="0" borderId="0"/>
    <xf numFmtId="0" fontId="6" fillId="0" borderId="0"/>
    <xf numFmtId="0" fontId="33" fillId="0" borderId="0"/>
    <xf numFmtId="0" fontId="33" fillId="0" borderId="0"/>
    <xf numFmtId="0" fontId="6" fillId="0" borderId="0"/>
    <xf numFmtId="0" fontId="5" fillId="0" borderId="0"/>
    <xf numFmtId="0" fontId="5" fillId="0" borderId="0"/>
    <xf numFmtId="0" fontId="6" fillId="0" borderId="0"/>
    <xf numFmtId="0" fontId="6" fillId="0" borderId="0"/>
    <xf numFmtId="0" fontId="6" fillId="0" borderId="0"/>
    <xf numFmtId="0" fontId="6" fillId="0" borderId="0"/>
    <xf numFmtId="0" fontId="5" fillId="0" borderId="0"/>
    <xf numFmtId="0" fontId="23" fillId="0" borderId="0" applyFont="0" applyFill="0" applyBorder="0" applyAlignment="0" applyProtection="0"/>
    <xf numFmtId="0" fontId="23" fillId="0" borderId="0" applyFont="0" applyFill="0" applyBorder="0" applyAlignment="0" applyProtection="0"/>
    <xf numFmtId="0" fontId="7" fillId="0" borderId="0"/>
    <xf numFmtId="0" fontId="7" fillId="0" borderId="0"/>
    <xf numFmtId="0" fontId="6"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33" fillId="0" borderId="0"/>
    <xf numFmtId="0" fontId="33" fillId="0" borderId="0"/>
    <xf numFmtId="0" fontId="33" fillId="0" borderId="0"/>
    <xf numFmtId="0" fontId="6" fillId="0" borderId="0"/>
    <xf numFmtId="0" fontId="10" fillId="0" borderId="0">
      <protection locked="0"/>
    </xf>
    <xf numFmtId="0" fontId="23" fillId="0" borderId="0" applyFont="0" applyFill="0" applyBorder="0" applyAlignment="0" applyProtection="0"/>
    <xf numFmtId="180" fontId="10" fillId="0" borderId="0">
      <protection locked="0"/>
    </xf>
    <xf numFmtId="0" fontId="6" fillId="0" borderId="0"/>
    <xf numFmtId="180" fontId="10" fillId="0" borderId="0">
      <protection locked="0"/>
    </xf>
    <xf numFmtId="0" fontId="23" fillId="0" borderId="0"/>
    <xf numFmtId="0" fontId="6" fillId="0" borderId="0"/>
    <xf numFmtId="0" fontId="6" fillId="0" borderId="0"/>
    <xf numFmtId="0" fontId="5" fillId="0" borderId="0"/>
    <xf numFmtId="0" fontId="5" fillId="0" borderId="0"/>
    <xf numFmtId="0" fontId="7" fillId="0" borderId="0"/>
    <xf numFmtId="0" fontId="6" fillId="0" borderId="0"/>
    <xf numFmtId="0" fontId="6" fillId="0" borderId="0"/>
    <xf numFmtId="0" fontId="6" fillId="0" borderId="0"/>
    <xf numFmtId="0" fontId="6" fillId="0" borderId="0"/>
    <xf numFmtId="0" fontId="7" fillId="0" borderId="0"/>
    <xf numFmtId="0" fontId="7" fillId="0" borderId="0"/>
    <xf numFmtId="0" fontId="6" fillId="0" borderId="0"/>
    <xf numFmtId="0" fontId="6" fillId="0" borderId="0"/>
    <xf numFmtId="0" fontId="6" fillId="0" borderId="0"/>
    <xf numFmtId="0" fontId="6" fillId="0" borderId="0"/>
    <xf numFmtId="0" fontId="23" fillId="0" borderId="0"/>
    <xf numFmtId="0" fontId="23" fillId="0" borderId="0"/>
    <xf numFmtId="0" fontId="11" fillId="0" borderId="0"/>
    <xf numFmtId="0" fontId="11" fillId="0" borderId="0"/>
    <xf numFmtId="0" fontId="6" fillId="0" borderId="0"/>
    <xf numFmtId="0" fontId="6" fillId="0" borderId="0"/>
    <xf numFmtId="0" fontId="6" fillId="0" borderId="0"/>
    <xf numFmtId="0" fontId="33" fillId="0" borderId="0"/>
    <xf numFmtId="0" fontId="33" fillId="0" borderId="0"/>
    <xf numFmtId="0" fontId="11" fillId="0" borderId="0"/>
    <xf numFmtId="0" fontId="11" fillId="0" borderId="0"/>
    <xf numFmtId="180" fontId="10"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0" fontId="10"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5" fillId="0" borderId="0"/>
    <xf numFmtId="0" fontId="23" fillId="0" borderId="0" applyFont="0" applyFill="0" applyBorder="0" applyAlignment="0" applyProtection="0"/>
    <xf numFmtId="0" fontId="7" fillId="0" borderId="0"/>
    <xf numFmtId="0" fontId="7" fillId="0" borderId="0"/>
    <xf numFmtId="0" fontId="23" fillId="0" borderId="0" applyFont="0" applyFill="0" applyBorder="0" applyAlignment="0" applyProtection="0"/>
    <xf numFmtId="0" fontId="23" fillId="0" borderId="0" applyFont="0" applyFill="0" applyBorder="0" applyAlignment="0" applyProtection="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3" fillId="0" borderId="0"/>
    <xf numFmtId="0" fontId="23" fillId="0" borderId="0"/>
    <xf numFmtId="0" fontId="6" fillId="0" borderId="0"/>
    <xf numFmtId="0" fontId="6" fillId="0" borderId="0"/>
    <xf numFmtId="0" fontId="11" fillId="0" borderId="0"/>
    <xf numFmtId="0" fontId="11" fillId="0" borderId="0"/>
    <xf numFmtId="0" fontId="6" fillId="0" borderId="0"/>
    <xf numFmtId="0" fontId="6" fillId="0" borderId="0"/>
    <xf numFmtId="0" fontId="6" fillId="0" borderId="0"/>
    <xf numFmtId="0" fontId="6" fillId="0" borderId="0"/>
    <xf numFmtId="0" fontId="11" fillId="0" borderId="0"/>
    <xf numFmtId="0" fontId="11" fillId="0" borderId="0"/>
    <xf numFmtId="0" fontId="11" fillId="0" borderId="0"/>
    <xf numFmtId="0" fontId="11" fillId="0" borderId="0"/>
    <xf numFmtId="0" fontId="11" fillId="0" borderId="0"/>
    <xf numFmtId="0" fontId="11" fillId="0" borderId="0"/>
    <xf numFmtId="0" fontId="7" fillId="0" borderId="0"/>
    <xf numFmtId="0" fontId="7" fillId="0" borderId="0"/>
    <xf numFmtId="0" fontId="11" fillId="0" borderId="0"/>
    <xf numFmtId="0" fontId="11" fillId="0" borderId="0"/>
    <xf numFmtId="0" fontId="6" fillId="0" borderId="0"/>
    <xf numFmtId="0" fontId="6" fillId="0" borderId="0"/>
    <xf numFmtId="0" fontId="7" fillId="0" borderId="0"/>
    <xf numFmtId="0" fontId="7" fillId="0" borderId="0"/>
    <xf numFmtId="0" fontId="11" fillId="0" borderId="0"/>
    <xf numFmtId="0" fontId="11" fillId="0" borderId="0"/>
    <xf numFmtId="0" fontId="33" fillId="0" borderId="0"/>
    <xf numFmtId="0" fontId="33" fillId="0" borderId="0"/>
    <xf numFmtId="0" fontId="6" fillId="0" borderId="0"/>
    <xf numFmtId="0" fontId="6" fillId="0" borderId="0"/>
    <xf numFmtId="0" fontId="6" fillId="0" borderId="0"/>
    <xf numFmtId="180" fontId="10"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0" fontId="10" fillId="0" borderId="0">
      <protection locked="0"/>
    </xf>
    <xf numFmtId="180" fontId="10"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0" fontId="10" fillId="0" borderId="0">
      <protection locked="0"/>
    </xf>
    <xf numFmtId="0" fontId="37" fillId="0" borderId="0"/>
    <xf numFmtId="180" fontId="10" fillId="0" borderId="0">
      <protection locked="0"/>
    </xf>
    <xf numFmtId="180" fontId="10" fillId="0" borderId="0">
      <protection locked="0"/>
    </xf>
    <xf numFmtId="180" fontId="10" fillId="0" borderId="0">
      <protection locked="0"/>
    </xf>
    <xf numFmtId="192" fontId="38" fillId="0" borderId="0">
      <protection locked="0"/>
    </xf>
    <xf numFmtId="0" fontId="39" fillId="0" borderId="0">
      <protection locked="0"/>
    </xf>
    <xf numFmtId="0" fontId="39" fillId="0" borderId="0">
      <protection locked="0"/>
    </xf>
    <xf numFmtId="0" fontId="39" fillId="0" borderId="0">
      <protection locked="0"/>
    </xf>
    <xf numFmtId="0" fontId="6" fillId="0" borderId="0" applyFont="0" applyFill="0" applyBorder="0" applyAlignment="0" applyProtection="0"/>
    <xf numFmtId="0" fontId="6" fillId="0" borderId="0" applyFont="0" applyFill="0" applyBorder="0" applyAlignment="0" applyProtection="0"/>
    <xf numFmtId="180" fontId="10" fillId="0" borderId="0">
      <protection locked="0"/>
    </xf>
    <xf numFmtId="180" fontId="10" fillId="0" borderId="0">
      <protection locked="0"/>
    </xf>
    <xf numFmtId="0" fontId="37" fillId="0" borderId="0"/>
    <xf numFmtId="0" fontId="40" fillId="0" borderId="0">
      <alignment vertical="top"/>
    </xf>
    <xf numFmtId="43" fontId="40" fillId="0" borderId="0" applyFont="0" applyFill="0" applyBorder="0" applyProtection="0">
      <alignment vertical="top"/>
    </xf>
    <xf numFmtId="0" fontId="7" fillId="0" borderId="0" applyFont="0" applyFill="0" applyBorder="0" applyAlignment="0" applyProtection="0"/>
    <xf numFmtId="0" fontId="7" fillId="0" borderId="0" applyFont="0" applyFill="0" applyBorder="0" applyAlignment="0" applyProtection="0"/>
    <xf numFmtId="0" fontId="5" fillId="0" borderId="0" applyFont="0" applyFill="0" applyBorder="0" applyProtection="0">
      <alignment vertical="center"/>
    </xf>
    <xf numFmtId="193" fontId="16" fillId="0" borderId="0" applyFont="0" applyFill="0" applyBorder="0" applyProtection="0">
      <alignment vertical="center"/>
    </xf>
    <xf numFmtId="0" fontId="5" fillId="0" borderId="0">
      <alignment vertical="center"/>
    </xf>
    <xf numFmtId="194" fontId="16" fillId="0" borderId="0">
      <alignment vertical="center"/>
    </xf>
    <xf numFmtId="0" fontId="5" fillId="0" borderId="0" applyFont="0" applyFill="0" applyBorder="0" applyAlignment="0" applyProtection="0">
      <alignment vertical="center"/>
    </xf>
    <xf numFmtId="195" fontId="16" fillId="0" borderId="0" applyFont="0" applyFill="0" applyBorder="0" applyAlignment="0" applyProtection="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180" fontId="39" fillId="0" borderId="0">
      <protection locked="0"/>
    </xf>
    <xf numFmtId="180" fontId="10" fillId="0" borderId="0">
      <protection locked="0"/>
    </xf>
    <xf numFmtId="192" fontId="38" fillId="0" borderId="0">
      <protection locked="0"/>
    </xf>
    <xf numFmtId="196" fontId="41" fillId="0" borderId="0">
      <protection locked="0"/>
    </xf>
    <xf numFmtId="197" fontId="39" fillId="0" borderId="0">
      <protection locked="0"/>
    </xf>
    <xf numFmtId="196" fontId="41" fillId="0" borderId="0">
      <protection locked="0"/>
    </xf>
    <xf numFmtId="180" fontId="10" fillId="0" borderId="0">
      <protection locked="0"/>
    </xf>
    <xf numFmtId="192" fontId="38"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28" fillId="0" borderId="0" applyNumberFormat="0" applyFill="0" applyBorder="0" applyAlignment="0" applyProtection="0">
      <alignment vertical="top"/>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0" fontId="39" fillId="0" borderId="0">
      <protection locked="0"/>
    </xf>
    <xf numFmtId="186" fontId="43" fillId="0" borderId="0"/>
    <xf numFmtId="186" fontId="44" fillId="0" borderId="0" applyFont="0" applyFill="0" applyBorder="0" applyAlignment="0" applyProtection="0"/>
    <xf numFmtId="186" fontId="44" fillId="0" borderId="0" applyFont="0" applyFill="0" applyBorder="0" applyAlignment="0" applyProtection="0"/>
    <xf numFmtId="40" fontId="45" fillId="0" borderId="0" applyFont="0" applyFill="0" applyBorder="0" applyAlignment="0" applyProtection="0"/>
    <xf numFmtId="38"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6" fillId="0" borderId="0"/>
    <xf numFmtId="0" fontId="11" fillId="0" borderId="0"/>
    <xf numFmtId="186" fontId="47" fillId="0" borderId="2">
      <alignment vertical="center"/>
    </xf>
    <xf numFmtId="9" fontId="9" fillId="0" borderId="0">
      <alignment vertical="center"/>
    </xf>
    <xf numFmtId="9" fontId="9" fillId="0" borderId="0">
      <alignment vertical="center"/>
    </xf>
    <xf numFmtId="0" fontId="48" fillId="0" borderId="0"/>
    <xf numFmtId="0" fontId="37" fillId="0" borderId="0"/>
    <xf numFmtId="0" fontId="5" fillId="0" borderId="0"/>
    <xf numFmtId="0" fontId="37" fillId="0" borderId="0"/>
    <xf numFmtId="0" fontId="5" fillId="0" borderId="0"/>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4" fillId="0" borderId="2"/>
    <xf numFmtId="3" fontId="13" fillId="0" borderId="2"/>
    <xf numFmtId="3" fontId="13" fillId="0" borderId="2"/>
    <xf numFmtId="3" fontId="13" fillId="0" borderId="2"/>
    <xf numFmtId="3" fontId="13" fillId="0" borderId="2"/>
    <xf numFmtId="3" fontId="13" fillId="0" borderId="2"/>
    <xf numFmtId="3" fontId="14" fillId="0" borderId="2"/>
    <xf numFmtId="0" fontId="9" fillId="0" borderId="0">
      <alignment vertical="center"/>
    </xf>
    <xf numFmtId="0" fontId="9" fillId="0" borderId="0">
      <alignment vertical="center"/>
    </xf>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3" fillId="0" borderId="2"/>
    <xf numFmtId="3" fontId="14" fillId="0" borderId="2"/>
    <xf numFmtId="3" fontId="13" fillId="0" borderId="2"/>
    <xf numFmtId="3" fontId="13" fillId="0" borderId="2"/>
    <xf numFmtId="3" fontId="13" fillId="0" borderId="2"/>
    <xf numFmtId="3" fontId="13" fillId="0" borderId="2"/>
    <xf numFmtId="3" fontId="13" fillId="0" borderId="2"/>
    <xf numFmtId="3" fontId="14" fillId="0" borderId="2"/>
    <xf numFmtId="10" fontId="9" fillId="0" borderId="0">
      <alignment vertical="center"/>
    </xf>
    <xf numFmtId="10" fontId="9" fillId="0" borderId="0">
      <alignment vertical="center"/>
    </xf>
    <xf numFmtId="3" fontId="13" fillId="0" borderId="2"/>
    <xf numFmtId="0" fontId="9" fillId="0" borderId="0">
      <alignment vertical="center"/>
    </xf>
    <xf numFmtId="0" fontId="9" fillId="0" borderId="0">
      <alignment vertical="center"/>
    </xf>
    <xf numFmtId="198" fontId="5" fillId="0" borderId="0">
      <alignment vertical="center"/>
    </xf>
    <xf numFmtId="198" fontId="5" fillId="0" borderId="0">
      <alignment vertical="center"/>
    </xf>
    <xf numFmtId="199" fontId="9" fillId="0" borderId="0">
      <alignment vertical="center"/>
    </xf>
    <xf numFmtId="199" fontId="9" fillId="0" borderId="0">
      <alignment vertical="center"/>
    </xf>
    <xf numFmtId="198" fontId="5" fillId="0" borderId="0">
      <alignment vertical="center"/>
    </xf>
    <xf numFmtId="199" fontId="9" fillId="0" borderId="0">
      <alignment vertical="center"/>
    </xf>
    <xf numFmtId="199" fontId="9" fillId="0" borderId="0">
      <alignment vertical="center"/>
    </xf>
    <xf numFmtId="199" fontId="9" fillId="0" borderId="0">
      <alignment vertical="center"/>
    </xf>
    <xf numFmtId="199" fontId="9" fillId="0" borderId="0">
      <alignment vertical="center"/>
    </xf>
    <xf numFmtId="198" fontId="5" fillId="0" borderId="0">
      <alignment vertical="center"/>
    </xf>
    <xf numFmtId="200" fontId="7" fillId="0" borderId="0">
      <alignment vertical="center"/>
    </xf>
    <xf numFmtId="201" fontId="49" fillId="0" borderId="0">
      <alignment vertical="center"/>
    </xf>
    <xf numFmtId="201" fontId="49" fillId="0" borderId="0">
      <alignment vertical="center"/>
    </xf>
    <xf numFmtId="0" fontId="17" fillId="0" borderId="0"/>
    <xf numFmtId="202" fontId="6" fillId="0" borderId="0" applyFont="0" applyFill="0" applyBorder="0" applyAlignment="0" applyProtection="0"/>
    <xf numFmtId="0" fontId="17" fillId="0" borderId="0"/>
    <xf numFmtId="0" fontId="50" fillId="0" borderId="0">
      <alignment horizontal="center" vertical="center"/>
    </xf>
    <xf numFmtId="0" fontId="50" fillId="0" borderId="0">
      <alignment horizontal="center" vertical="center"/>
    </xf>
    <xf numFmtId="0" fontId="50" fillId="0" borderId="0">
      <alignment horizontal="center" vertical="center"/>
    </xf>
    <xf numFmtId="0" fontId="50" fillId="0" borderId="0">
      <alignment horizontal="center" vertical="center"/>
    </xf>
    <xf numFmtId="10" fontId="6" fillId="0" borderId="0" applyFont="0" applyFill="0" applyBorder="0" applyAlignment="0" applyProtection="0"/>
    <xf numFmtId="0" fontId="17" fillId="0" borderId="0"/>
    <xf numFmtId="0" fontId="17" fillId="0" borderId="0"/>
    <xf numFmtId="0" fontId="17" fillId="0" borderId="0"/>
    <xf numFmtId="0" fontId="17" fillId="0" borderId="0"/>
    <xf numFmtId="3" fontId="51" fillId="0" borderId="11">
      <alignment horizontal="right" vertical="center"/>
    </xf>
    <xf numFmtId="3" fontId="51" fillId="0" borderId="11">
      <alignment horizontal="right" vertical="center"/>
    </xf>
    <xf numFmtId="3" fontId="51" fillId="0" borderId="11">
      <alignment horizontal="right" vertical="center"/>
    </xf>
    <xf numFmtId="3" fontId="51" fillId="0" borderId="11">
      <alignment horizontal="right" vertical="center"/>
    </xf>
    <xf numFmtId="3" fontId="51" fillId="0" borderId="11">
      <alignment horizontal="right" vertical="center"/>
    </xf>
    <xf numFmtId="3" fontId="51" fillId="0" borderId="11">
      <alignment horizontal="right" vertical="center"/>
    </xf>
    <xf numFmtId="3" fontId="51" fillId="0" borderId="11">
      <alignment horizontal="right" vertical="center"/>
    </xf>
    <xf numFmtId="3" fontId="51" fillId="0" borderId="11">
      <alignment horizontal="right" vertical="center"/>
    </xf>
    <xf numFmtId="3" fontId="51" fillId="0" borderId="11">
      <alignment horizontal="right" vertical="center"/>
    </xf>
    <xf numFmtId="3" fontId="51" fillId="0" borderId="11">
      <alignment horizontal="right" vertical="center"/>
    </xf>
    <xf numFmtId="3" fontId="51" fillId="0" borderId="11">
      <alignment horizontal="right" vertical="center"/>
    </xf>
    <xf numFmtId="3" fontId="51" fillId="0" borderId="11">
      <alignment horizontal="right" vertical="center"/>
    </xf>
    <xf numFmtId="3" fontId="51" fillId="0" borderId="11">
      <alignment horizontal="right" vertical="center"/>
    </xf>
    <xf numFmtId="3" fontId="51" fillId="0" borderId="11">
      <alignment horizontal="right" vertical="center"/>
    </xf>
    <xf numFmtId="3" fontId="51" fillId="0" borderId="11">
      <alignment horizontal="right" vertical="center"/>
    </xf>
    <xf numFmtId="3" fontId="51" fillId="0" borderId="11">
      <alignment horizontal="right" vertical="center"/>
    </xf>
    <xf numFmtId="3" fontId="51" fillId="0" borderId="11">
      <alignment horizontal="right" vertical="center"/>
    </xf>
    <xf numFmtId="3" fontId="51" fillId="0" borderId="11">
      <alignment horizontal="right" vertical="center"/>
    </xf>
    <xf numFmtId="3" fontId="51" fillId="0" borderId="11">
      <alignment horizontal="right" vertical="center"/>
    </xf>
    <xf numFmtId="3" fontId="51" fillId="0" borderId="11">
      <alignment horizontal="right" vertical="center"/>
    </xf>
    <xf numFmtId="0" fontId="50" fillId="0" borderId="0">
      <alignment horizontal="center" vertical="center"/>
    </xf>
    <xf numFmtId="0" fontId="50" fillId="0" borderId="0">
      <alignment horizontal="center" vertical="center"/>
    </xf>
    <xf numFmtId="0" fontId="50" fillId="0" borderId="0">
      <alignment horizontal="center" vertical="center"/>
    </xf>
    <xf numFmtId="0" fontId="50" fillId="0" borderId="0">
      <alignment horizontal="center" vertical="center"/>
    </xf>
    <xf numFmtId="0" fontId="50" fillId="0" borderId="0">
      <alignment horizontal="center" vertical="center"/>
    </xf>
    <xf numFmtId="0" fontId="50" fillId="0" borderId="0">
      <alignment horizontal="center" vertical="center"/>
    </xf>
    <xf numFmtId="0" fontId="50" fillId="0" borderId="0">
      <alignment horizontal="center" vertical="center"/>
    </xf>
    <xf numFmtId="0" fontId="50" fillId="0" borderId="0">
      <alignment horizontal="center" vertical="center"/>
    </xf>
    <xf numFmtId="0" fontId="50" fillId="0" borderId="0">
      <alignment horizontal="center" vertical="center"/>
    </xf>
    <xf numFmtId="0" fontId="17" fillId="0" borderId="0"/>
    <xf numFmtId="0" fontId="50" fillId="0" borderId="0">
      <alignment horizontal="center" vertical="center"/>
    </xf>
    <xf numFmtId="0" fontId="50" fillId="0" borderId="0">
      <alignment horizontal="center" vertical="center"/>
    </xf>
    <xf numFmtId="0" fontId="50" fillId="0" borderId="0">
      <alignment horizontal="center" vertical="center"/>
    </xf>
    <xf numFmtId="0" fontId="50" fillId="0" borderId="0">
      <alignment horizontal="center" vertical="center"/>
    </xf>
    <xf numFmtId="41" fontId="7" fillId="0" borderId="0">
      <alignment horizontal="center" vertical="center"/>
    </xf>
    <xf numFmtId="177" fontId="7" fillId="0" borderId="0">
      <alignment horizontal="center" vertical="center"/>
    </xf>
    <xf numFmtId="203" fontId="7" fillId="0" borderId="0">
      <alignment horizontal="center" vertical="center"/>
    </xf>
    <xf numFmtId="204" fontId="5" fillId="0" borderId="0">
      <alignment horizontal="center" vertical="center"/>
    </xf>
    <xf numFmtId="204" fontId="5" fillId="0" borderId="0">
      <alignment horizontal="center" vertical="center"/>
    </xf>
    <xf numFmtId="177" fontId="7" fillId="0" borderId="0">
      <alignment horizontal="center" vertical="center"/>
    </xf>
    <xf numFmtId="41" fontId="7" fillId="0" borderId="0">
      <alignment horizontal="center" vertical="center"/>
    </xf>
    <xf numFmtId="204" fontId="5" fillId="0" borderId="0">
      <alignment horizontal="center" vertical="center"/>
    </xf>
    <xf numFmtId="203" fontId="7" fillId="0" borderId="0">
      <alignment horizontal="center" vertical="center"/>
    </xf>
    <xf numFmtId="177" fontId="7" fillId="0" borderId="0">
      <alignment horizontal="center" vertical="center"/>
    </xf>
    <xf numFmtId="177" fontId="7" fillId="0" borderId="0">
      <alignment horizontal="center" vertical="center"/>
    </xf>
    <xf numFmtId="177" fontId="7" fillId="0" borderId="0">
      <alignment horizontal="center" vertical="center"/>
    </xf>
    <xf numFmtId="204" fontId="5" fillId="0" borderId="0">
      <alignment horizontal="center" vertical="center"/>
    </xf>
    <xf numFmtId="204" fontId="5" fillId="0" borderId="0">
      <alignment horizontal="center" vertical="center"/>
    </xf>
    <xf numFmtId="177" fontId="7" fillId="0" borderId="0">
      <alignment horizontal="center" vertical="center"/>
    </xf>
    <xf numFmtId="177" fontId="7" fillId="0" borderId="0">
      <alignment horizontal="center" vertical="center"/>
    </xf>
    <xf numFmtId="177" fontId="7" fillId="0" borderId="0">
      <alignment horizontal="center" vertical="center"/>
    </xf>
    <xf numFmtId="177" fontId="7" fillId="0" borderId="0">
      <alignment horizontal="center" vertical="center"/>
    </xf>
    <xf numFmtId="177" fontId="7" fillId="0" borderId="0">
      <alignment horizontal="center" vertical="center"/>
    </xf>
    <xf numFmtId="177" fontId="7" fillId="0" borderId="0">
      <alignment horizontal="center" vertical="center"/>
    </xf>
    <xf numFmtId="204" fontId="5" fillId="0" borderId="0">
      <alignment horizontal="center" vertical="center"/>
    </xf>
    <xf numFmtId="204" fontId="5" fillId="0" borderId="0">
      <alignment horizontal="center" vertical="center"/>
    </xf>
    <xf numFmtId="177" fontId="7" fillId="0" borderId="0">
      <alignment horizontal="center" vertical="center"/>
    </xf>
    <xf numFmtId="41" fontId="7" fillId="0" borderId="0">
      <alignment horizontal="center" vertical="center"/>
    </xf>
    <xf numFmtId="177" fontId="7" fillId="0" borderId="0">
      <alignment horizontal="center" vertical="center"/>
    </xf>
    <xf numFmtId="177" fontId="7" fillId="0" borderId="0">
      <alignment horizontal="center" vertical="center"/>
    </xf>
    <xf numFmtId="177" fontId="7" fillId="0" borderId="0">
      <alignment horizontal="center" vertical="center"/>
    </xf>
    <xf numFmtId="177" fontId="7" fillId="0" borderId="0">
      <alignment horizontal="center" vertical="center"/>
    </xf>
    <xf numFmtId="177" fontId="7" fillId="0" borderId="0">
      <alignment horizontal="center" vertical="center"/>
    </xf>
    <xf numFmtId="205" fontId="52" fillId="0" borderId="0">
      <alignment horizontal="center" vertical="center"/>
    </xf>
    <xf numFmtId="204" fontId="5" fillId="0" borderId="0">
      <alignment horizontal="center" vertical="center"/>
    </xf>
    <xf numFmtId="204" fontId="5" fillId="0" borderId="0">
      <alignment horizontal="center" vertical="center"/>
    </xf>
    <xf numFmtId="41" fontId="7" fillId="0" borderId="0">
      <alignment horizontal="center" vertical="center"/>
    </xf>
    <xf numFmtId="177" fontId="7" fillId="0" borderId="0">
      <alignment horizontal="center" vertical="center"/>
    </xf>
    <xf numFmtId="0" fontId="50" fillId="0" borderId="0">
      <alignment horizontal="center" vertical="center"/>
    </xf>
    <xf numFmtId="0" fontId="50" fillId="0" borderId="0">
      <alignment horizontal="center" vertical="center"/>
    </xf>
    <xf numFmtId="3" fontId="51" fillId="0" borderId="11">
      <alignment horizontal="right" vertical="center"/>
    </xf>
    <xf numFmtId="0" fontId="17" fillId="0" borderId="0"/>
    <xf numFmtId="0" fontId="17" fillId="0" borderId="0"/>
    <xf numFmtId="0" fontId="17" fillId="0" borderId="0"/>
    <xf numFmtId="0" fontId="50" fillId="0" borderId="0">
      <alignment horizontal="center" vertical="center"/>
    </xf>
    <xf numFmtId="3" fontId="51" fillId="0" borderId="11">
      <alignment horizontal="right" vertical="center"/>
    </xf>
    <xf numFmtId="0" fontId="17" fillId="0" borderId="0"/>
    <xf numFmtId="0" fontId="17" fillId="0" borderId="0"/>
    <xf numFmtId="0" fontId="17" fillId="0" borderId="0"/>
    <xf numFmtId="0" fontId="53" fillId="0" borderId="0"/>
    <xf numFmtId="0" fontId="53" fillId="0" borderId="0"/>
    <xf numFmtId="0" fontId="6" fillId="0" borderId="0" applyNumberFormat="0" applyFill="0" applyBorder="0" applyAlignment="0" applyProtection="0"/>
    <xf numFmtId="0" fontId="6" fillId="0" borderId="0" applyNumberFormat="0" applyFill="0" applyBorder="0" applyAlignment="0" applyProtection="0"/>
    <xf numFmtId="40" fontId="7" fillId="0" borderId="0">
      <protection locked="0"/>
    </xf>
    <xf numFmtId="180" fontId="39" fillId="0" borderId="0">
      <protection locked="0"/>
    </xf>
    <xf numFmtId="180" fontId="54" fillId="0" borderId="0">
      <protection locked="0"/>
    </xf>
    <xf numFmtId="10" fontId="6" fillId="0" borderId="0" applyFont="0" applyFill="0" applyBorder="0" applyAlignment="0" applyProtection="0"/>
    <xf numFmtId="9" fontId="41" fillId="0" borderId="0" applyFont="0" applyFill="0" applyBorder="0" applyAlignment="0" applyProtection="0"/>
    <xf numFmtId="186" fontId="55" fillId="0" borderId="0" applyFont="0" applyFill="0" applyBorder="0" applyAlignment="0" applyProtection="0"/>
    <xf numFmtId="186" fontId="55" fillId="0" borderId="0" applyFont="0" applyFill="0" applyBorder="0" applyAlignment="0" applyProtection="0"/>
    <xf numFmtId="0" fontId="7" fillId="0" borderId="0"/>
    <xf numFmtId="0" fontId="7" fillId="0" borderId="0"/>
    <xf numFmtId="0" fontId="7" fillId="0" borderId="12">
      <alignment horizontal="center"/>
    </xf>
    <xf numFmtId="0" fontId="7" fillId="0" borderId="12">
      <alignment horizontal="center"/>
    </xf>
    <xf numFmtId="2" fontId="51" fillId="0" borderId="11">
      <alignment horizontal="right" vertical="center"/>
    </xf>
    <xf numFmtId="2" fontId="51" fillId="0" borderId="11">
      <alignment horizontal="right" vertical="center"/>
    </xf>
    <xf numFmtId="2" fontId="51" fillId="0" borderId="11">
      <alignment horizontal="right" vertical="center"/>
    </xf>
    <xf numFmtId="2" fontId="51" fillId="0" borderId="11">
      <alignment horizontal="right" vertical="center"/>
    </xf>
    <xf numFmtId="2" fontId="51" fillId="0" borderId="11">
      <alignment horizontal="right" vertical="center"/>
    </xf>
    <xf numFmtId="2" fontId="51" fillId="0" borderId="11">
      <alignment horizontal="right" vertical="center"/>
    </xf>
    <xf numFmtId="2" fontId="51" fillId="0" borderId="11">
      <alignment horizontal="right" vertical="center"/>
    </xf>
    <xf numFmtId="2" fontId="51" fillId="0" borderId="11">
      <alignment horizontal="right" vertical="center"/>
    </xf>
    <xf numFmtId="2" fontId="51" fillId="0" borderId="11">
      <alignment horizontal="right" vertical="center"/>
    </xf>
    <xf numFmtId="2" fontId="51" fillId="0" borderId="11">
      <alignment horizontal="right" vertical="center"/>
    </xf>
    <xf numFmtId="2" fontId="51" fillId="0" borderId="11">
      <alignment horizontal="right" vertical="center"/>
    </xf>
    <xf numFmtId="2" fontId="51" fillId="0" borderId="11">
      <alignment horizontal="right" vertical="center"/>
    </xf>
    <xf numFmtId="2" fontId="51" fillId="0" borderId="11">
      <alignment horizontal="right" vertical="center"/>
    </xf>
    <xf numFmtId="2" fontId="51" fillId="0" borderId="11">
      <alignment horizontal="right" vertical="center"/>
    </xf>
    <xf numFmtId="2" fontId="51" fillId="0" borderId="11">
      <alignment horizontal="right" vertical="center"/>
    </xf>
    <xf numFmtId="2" fontId="51" fillId="0" borderId="11">
      <alignment horizontal="right" vertical="center"/>
    </xf>
    <xf numFmtId="2" fontId="51" fillId="0" borderId="11">
      <alignment horizontal="right" vertical="center"/>
    </xf>
    <xf numFmtId="2" fontId="51" fillId="0" borderId="11">
      <alignment horizontal="right" vertical="center"/>
    </xf>
    <xf numFmtId="2" fontId="51" fillId="0" borderId="11">
      <alignment horizontal="right" vertical="center"/>
    </xf>
    <xf numFmtId="2" fontId="51" fillId="0" borderId="11">
      <alignment horizontal="right" vertical="center"/>
    </xf>
    <xf numFmtId="0" fontId="56" fillId="11" borderId="0" applyNumberFormat="0" applyBorder="0" applyAlignment="0" applyProtection="0">
      <alignment vertical="center"/>
    </xf>
    <xf numFmtId="0" fontId="56" fillId="12" borderId="0" applyNumberFormat="0" applyBorder="0" applyAlignment="0" applyProtection="0">
      <alignment vertical="center"/>
    </xf>
    <xf numFmtId="0" fontId="56" fillId="13" borderId="0" applyNumberFormat="0" applyBorder="0" applyAlignment="0" applyProtection="0">
      <alignment vertical="center"/>
    </xf>
    <xf numFmtId="0" fontId="56" fillId="11" borderId="0" applyNumberFormat="0" applyBorder="0" applyAlignment="0" applyProtection="0">
      <alignment vertical="center"/>
    </xf>
    <xf numFmtId="0" fontId="56" fillId="14" borderId="0" applyNumberFormat="0" applyBorder="0" applyAlignment="0" applyProtection="0">
      <alignment vertical="center"/>
    </xf>
    <xf numFmtId="0" fontId="56" fillId="12" borderId="0" applyNumberFormat="0" applyBorder="0" applyAlignment="0" applyProtection="0">
      <alignment vertical="center"/>
    </xf>
    <xf numFmtId="0" fontId="57" fillId="8" borderId="0" applyNumberFormat="0" applyBorder="0" applyAlignment="0" applyProtection="0">
      <alignment vertical="center"/>
    </xf>
    <xf numFmtId="0" fontId="56" fillId="15" borderId="0" applyNumberFormat="0" applyBorder="0" applyAlignment="0" applyProtection="0">
      <alignment vertical="center"/>
    </xf>
    <xf numFmtId="0" fontId="56" fillId="10" borderId="0" applyNumberFormat="0" applyBorder="0" applyAlignment="0" applyProtection="0">
      <alignment vertical="center"/>
    </xf>
    <xf numFmtId="0" fontId="56" fillId="10"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0"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0" borderId="0" applyNumberFormat="0" applyBorder="0" applyAlignment="0" applyProtection="0">
      <alignment vertical="center"/>
    </xf>
    <xf numFmtId="0" fontId="56" fillId="15" borderId="0" applyNumberFormat="0" applyBorder="0" applyAlignment="0" applyProtection="0">
      <alignment vertical="center"/>
    </xf>
    <xf numFmtId="0" fontId="56" fillId="12" borderId="0" applyNumberFormat="0" applyBorder="0" applyAlignment="0" applyProtection="0">
      <alignment vertical="center"/>
    </xf>
    <xf numFmtId="0" fontId="56" fillId="10"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0" borderId="0" applyNumberFormat="0" applyBorder="0" applyAlignment="0" applyProtection="0">
      <alignment vertical="center"/>
    </xf>
    <xf numFmtId="0" fontId="56" fillId="15" borderId="0" applyNumberFormat="0" applyBorder="0" applyAlignment="0" applyProtection="0">
      <alignment vertical="center"/>
    </xf>
    <xf numFmtId="0" fontId="56" fillId="10"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2" borderId="0" applyNumberFormat="0" applyBorder="0" applyAlignment="0" applyProtection="0">
      <alignment vertical="center"/>
    </xf>
    <xf numFmtId="0" fontId="56" fillId="17" borderId="0" applyNumberFormat="0" applyBorder="0" applyAlignment="0" applyProtection="0">
      <alignment vertical="center"/>
    </xf>
    <xf numFmtId="0" fontId="56" fillId="12"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2"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2" borderId="0" applyNumberFormat="0" applyBorder="0" applyAlignment="0" applyProtection="0">
      <alignment vertical="center"/>
    </xf>
    <xf numFmtId="0" fontId="56" fillId="17" borderId="0" applyNumberFormat="0" applyBorder="0" applyAlignment="0" applyProtection="0">
      <alignment vertical="center"/>
    </xf>
    <xf numFmtId="0" fontId="56" fillId="18" borderId="0" applyNumberFormat="0" applyBorder="0" applyAlignment="0" applyProtection="0">
      <alignment vertical="center"/>
    </xf>
    <xf numFmtId="0" fontId="56" fillId="12"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2" borderId="0" applyNumberFormat="0" applyBorder="0" applyAlignment="0" applyProtection="0">
      <alignment vertical="center"/>
    </xf>
    <xf numFmtId="0" fontId="56" fillId="17" borderId="0" applyNumberFormat="0" applyBorder="0" applyAlignment="0" applyProtection="0">
      <alignment vertical="center"/>
    </xf>
    <xf numFmtId="0" fontId="56" fillId="12"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7" borderId="0" applyNumberFormat="0" applyBorder="0" applyAlignment="0" applyProtection="0">
      <alignment vertical="center"/>
    </xf>
    <xf numFmtId="0" fontId="56" fillId="13" borderId="0" applyNumberFormat="0" applyBorder="0" applyAlignment="0" applyProtection="0">
      <alignment vertical="center"/>
    </xf>
    <xf numFmtId="0" fontId="56" fillId="19" borderId="0" applyNumberFormat="0" applyBorder="0" applyAlignment="0" applyProtection="0">
      <alignment vertical="center"/>
    </xf>
    <xf numFmtId="0" fontId="56" fillId="13" borderId="0" applyNumberFormat="0" applyBorder="0" applyAlignment="0" applyProtection="0">
      <alignment vertical="center"/>
    </xf>
    <xf numFmtId="0" fontId="56" fillId="19" borderId="0" applyNumberFormat="0" applyBorder="0" applyAlignment="0" applyProtection="0">
      <alignment vertical="center"/>
    </xf>
    <xf numFmtId="0" fontId="57" fillId="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3"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3" borderId="0" applyNumberFormat="0" applyBorder="0" applyAlignment="0" applyProtection="0">
      <alignment vertical="center"/>
    </xf>
    <xf numFmtId="0" fontId="56" fillId="19" borderId="0" applyNumberFormat="0" applyBorder="0" applyAlignment="0" applyProtection="0">
      <alignment vertical="center"/>
    </xf>
    <xf numFmtId="0" fontId="56" fillId="13"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3" borderId="0" applyNumberFormat="0" applyBorder="0" applyAlignment="0" applyProtection="0">
      <alignment vertical="center"/>
    </xf>
    <xf numFmtId="0" fontId="56" fillId="19" borderId="0" applyNumberFormat="0" applyBorder="0" applyAlignment="0" applyProtection="0">
      <alignment vertical="center"/>
    </xf>
    <xf numFmtId="0" fontId="56" fillId="13"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3" borderId="0" applyNumberFormat="0" applyBorder="0" applyAlignment="0" applyProtection="0">
      <alignment vertical="center"/>
    </xf>
    <xf numFmtId="0" fontId="56" fillId="13"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0" borderId="0" applyNumberFormat="0" applyBorder="0" applyAlignment="0" applyProtection="0">
      <alignment vertical="center"/>
    </xf>
    <xf numFmtId="0" fontId="56" fillId="20" borderId="0" applyNumberFormat="0" applyBorder="0" applyAlignment="0" applyProtection="0">
      <alignment vertical="center"/>
    </xf>
    <xf numFmtId="0" fontId="56" fillId="1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1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10" borderId="0" applyNumberFormat="0" applyBorder="0" applyAlignment="0" applyProtection="0">
      <alignment vertical="center"/>
    </xf>
    <xf numFmtId="0" fontId="56" fillId="20" borderId="0" applyNumberFormat="0" applyBorder="0" applyAlignment="0" applyProtection="0">
      <alignment vertical="center"/>
    </xf>
    <xf numFmtId="0" fontId="56" fillId="12" borderId="0" applyNumberFormat="0" applyBorder="0" applyAlignment="0" applyProtection="0">
      <alignment vertical="center"/>
    </xf>
    <xf numFmtId="0" fontId="56" fillId="1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10" borderId="0" applyNumberFormat="0" applyBorder="0" applyAlignment="0" applyProtection="0">
      <alignment vertical="center"/>
    </xf>
    <xf numFmtId="0" fontId="56" fillId="20" borderId="0" applyNumberFormat="0" applyBorder="0" applyAlignment="0" applyProtection="0">
      <alignment vertical="center"/>
    </xf>
    <xf numFmtId="0" fontId="56" fillId="1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3"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3" borderId="0" applyNumberFormat="0" applyBorder="0" applyAlignment="0" applyProtection="0">
      <alignment vertical="center"/>
    </xf>
    <xf numFmtId="0" fontId="56" fillId="13"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0" fontId="56" fillId="12" borderId="0" applyNumberFormat="0" applyBorder="0" applyAlignment="0" applyProtection="0">
      <alignment vertical="center"/>
    </xf>
    <xf numFmtId="192" fontId="38" fillId="0" borderId="0">
      <protection locked="0"/>
    </xf>
    <xf numFmtId="0" fontId="39" fillId="0" borderId="0">
      <protection locked="0"/>
    </xf>
    <xf numFmtId="0" fontId="39" fillId="0" borderId="0">
      <protection locked="0"/>
    </xf>
    <xf numFmtId="0" fontId="39" fillId="0" borderId="0">
      <protection locked="0"/>
    </xf>
    <xf numFmtId="0" fontId="58" fillId="0" borderId="0" applyFont="0" applyFill="0" applyBorder="0" applyAlignment="0" applyProtection="0"/>
    <xf numFmtId="0" fontId="58" fillId="0" borderId="0" applyFont="0" applyFill="0" applyBorder="0" applyAlignment="0" applyProtection="0"/>
    <xf numFmtId="0" fontId="56" fillId="11" borderId="0" applyNumberFormat="0" applyBorder="0" applyAlignment="0" applyProtection="0">
      <alignment vertical="center"/>
    </xf>
    <xf numFmtId="0" fontId="56" fillId="18" borderId="0" applyNumberFormat="0" applyBorder="0" applyAlignment="0" applyProtection="0">
      <alignment vertical="center"/>
    </xf>
    <xf numFmtId="0" fontId="56" fillId="21" borderId="0" applyNumberFormat="0" applyBorder="0" applyAlignment="0" applyProtection="0">
      <alignment vertical="center"/>
    </xf>
    <xf numFmtId="0" fontId="56" fillId="11" borderId="0" applyNumberFormat="0" applyBorder="0" applyAlignment="0" applyProtection="0">
      <alignment vertical="center"/>
    </xf>
    <xf numFmtId="0" fontId="56" fillId="16" borderId="0" applyNumberFormat="0" applyBorder="0" applyAlignment="0" applyProtection="0">
      <alignment vertical="center"/>
    </xf>
    <xf numFmtId="0" fontId="56" fillId="12" borderId="0" applyNumberFormat="0" applyBorder="0" applyAlignment="0" applyProtection="0">
      <alignment vertical="center"/>
    </xf>
    <xf numFmtId="0" fontId="56" fillId="11" borderId="0" applyNumberFormat="0" applyBorder="0" applyAlignment="0" applyProtection="0">
      <alignment vertical="center"/>
    </xf>
    <xf numFmtId="0" fontId="56" fillId="16" borderId="0" applyNumberFormat="0" applyBorder="0" applyAlignment="0" applyProtection="0">
      <alignment vertical="center"/>
    </xf>
    <xf numFmtId="0" fontId="56" fillId="11"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1"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1" borderId="0" applyNumberFormat="0" applyBorder="0" applyAlignment="0" applyProtection="0">
      <alignment vertical="center"/>
    </xf>
    <xf numFmtId="0" fontId="56" fillId="16" borderId="0" applyNumberFormat="0" applyBorder="0" applyAlignment="0" applyProtection="0">
      <alignment vertical="center"/>
    </xf>
    <xf numFmtId="0" fontId="56" fillId="11"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1" borderId="0" applyNumberFormat="0" applyBorder="0" applyAlignment="0" applyProtection="0">
      <alignment vertical="center"/>
    </xf>
    <xf numFmtId="0" fontId="56" fillId="16" borderId="0" applyNumberFormat="0" applyBorder="0" applyAlignment="0" applyProtection="0">
      <alignment vertical="center"/>
    </xf>
    <xf numFmtId="0" fontId="56" fillId="11"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21" borderId="0" applyNumberFormat="0" applyBorder="0" applyAlignment="0" applyProtection="0">
      <alignment vertical="center"/>
    </xf>
    <xf numFmtId="0" fontId="56" fillId="22" borderId="0" applyNumberFormat="0" applyBorder="0" applyAlignment="0" applyProtection="0">
      <alignment vertical="center"/>
    </xf>
    <xf numFmtId="0" fontId="56" fillId="21"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1"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1" borderId="0" applyNumberFormat="0" applyBorder="0" applyAlignment="0" applyProtection="0">
      <alignment vertical="center"/>
    </xf>
    <xf numFmtId="0" fontId="56" fillId="22" borderId="0" applyNumberFormat="0" applyBorder="0" applyAlignment="0" applyProtection="0">
      <alignment vertical="center"/>
    </xf>
    <xf numFmtId="0" fontId="56" fillId="21"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1" borderId="0" applyNumberFormat="0" applyBorder="0" applyAlignment="0" applyProtection="0">
      <alignment vertical="center"/>
    </xf>
    <xf numFmtId="0" fontId="56" fillId="22" borderId="0" applyNumberFormat="0" applyBorder="0" applyAlignment="0" applyProtection="0">
      <alignment vertical="center"/>
    </xf>
    <xf numFmtId="0" fontId="56" fillId="21"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11" borderId="0" applyNumberFormat="0" applyBorder="0" applyAlignment="0" applyProtection="0">
      <alignment vertical="center"/>
    </xf>
    <xf numFmtId="0" fontId="56" fillId="20" borderId="0" applyNumberFormat="0" applyBorder="0" applyAlignment="0" applyProtection="0">
      <alignment vertical="center"/>
    </xf>
    <xf numFmtId="0" fontId="56" fillId="11"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11"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11" borderId="0" applyNumberFormat="0" applyBorder="0" applyAlignment="0" applyProtection="0">
      <alignment vertical="center"/>
    </xf>
    <xf numFmtId="0" fontId="56" fillId="20" borderId="0" applyNumberFormat="0" applyBorder="0" applyAlignment="0" applyProtection="0">
      <alignment vertical="center"/>
    </xf>
    <xf numFmtId="0" fontId="56" fillId="11"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6" fillId="20"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6" fillId="20"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6" fillId="20"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 fillId="0" borderId="0"/>
    <xf numFmtId="0" fontId="5" fillId="0" borderId="0"/>
    <xf numFmtId="0" fontId="56" fillId="16"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6" fillId="16"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6" fillId="16"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6" fillId="16"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6" fillId="16"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 fillId="0" borderId="0"/>
    <xf numFmtId="0" fontId="5" fillId="0" borderId="0"/>
    <xf numFmtId="0" fontId="56" fillId="23" borderId="0" applyNumberFormat="0" applyBorder="0" applyAlignment="0" applyProtection="0">
      <alignment vertical="center"/>
    </xf>
    <xf numFmtId="0" fontId="56" fillId="12" borderId="0" applyNumberFormat="0" applyBorder="0" applyAlignment="0" applyProtection="0">
      <alignment vertical="center"/>
    </xf>
    <xf numFmtId="0" fontId="5" fillId="0" borderId="0"/>
    <xf numFmtId="0" fontId="5" fillId="0" borderId="0"/>
    <xf numFmtId="0" fontId="56" fillId="23" borderId="0" applyNumberFormat="0" applyBorder="0" applyAlignment="0" applyProtection="0">
      <alignment vertical="center"/>
    </xf>
    <xf numFmtId="0" fontId="5" fillId="0" borderId="0"/>
    <xf numFmtId="0" fontId="5" fillId="0" borderId="0"/>
    <xf numFmtId="0" fontId="56" fillId="12"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6" fillId="21" borderId="0" applyNumberFormat="0" applyBorder="0" applyAlignment="0" applyProtection="0">
      <alignment vertical="center"/>
    </xf>
    <xf numFmtId="0" fontId="56" fillId="23"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6" fillId="23"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6" fillId="23"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6" fillId="23"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 fillId="0" borderId="0"/>
    <xf numFmtId="0" fontId="5" fillId="0" borderId="0"/>
    <xf numFmtId="9" fontId="7" fillId="0" borderId="0">
      <protection locked="0"/>
    </xf>
    <xf numFmtId="0" fontId="59" fillId="24" borderId="0" applyNumberFormat="0" applyBorder="0" applyAlignment="0" applyProtection="0">
      <alignment vertical="center"/>
    </xf>
    <xf numFmtId="0" fontId="59" fillId="18" borderId="0" applyNumberFormat="0" applyBorder="0" applyAlignment="0" applyProtection="0">
      <alignment vertical="center"/>
    </xf>
    <xf numFmtId="0" fontId="59" fillId="21" borderId="0" applyNumberFormat="0" applyBorder="0" applyAlignment="0" applyProtection="0">
      <alignment vertical="center"/>
    </xf>
    <xf numFmtId="0" fontId="59" fillId="25" borderId="0" applyNumberFormat="0" applyBorder="0" applyAlignment="0" applyProtection="0">
      <alignment vertical="center"/>
    </xf>
    <xf numFmtId="0" fontId="59" fillId="24" borderId="0" applyNumberFormat="0" applyBorder="0" applyAlignment="0" applyProtection="0">
      <alignment vertical="center"/>
    </xf>
    <xf numFmtId="0" fontId="59" fillId="12" borderId="0" applyNumberFormat="0" applyBorder="0" applyAlignment="0" applyProtection="0">
      <alignment vertical="center"/>
    </xf>
    <xf numFmtId="0" fontId="5" fillId="0" borderId="0"/>
    <xf numFmtId="0" fontId="5" fillId="0" borderId="0"/>
    <xf numFmtId="0" fontId="59" fillId="26" borderId="0" applyNumberFormat="0" applyBorder="0" applyAlignment="0" applyProtection="0">
      <alignment vertical="center"/>
    </xf>
    <xf numFmtId="0" fontId="59" fillId="24" borderId="0" applyNumberFormat="0" applyBorder="0" applyAlignment="0" applyProtection="0">
      <alignment vertical="center"/>
    </xf>
    <xf numFmtId="0" fontId="5" fillId="0" borderId="0"/>
    <xf numFmtId="0" fontId="5" fillId="0" borderId="0"/>
    <xf numFmtId="0" fontId="59" fillId="26" borderId="0" applyNumberFormat="0" applyBorder="0" applyAlignment="0" applyProtection="0">
      <alignment vertical="center"/>
    </xf>
    <xf numFmtId="0" fontId="5" fillId="0" borderId="0"/>
    <xf numFmtId="0" fontId="5" fillId="0" borderId="0"/>
    <xf numFmtId="0" fontId="59" fillId="24"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6"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6"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6"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6"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6" borderId="0" applyNumberFormat="0" applyBorder="0" applyAlignment="0" applyProtection="0">
      <alignment vertical="center"/>
    </xf>
    <xf numFmtId="0" fontId="59" fillId="26" borderId="0" applyNumberFormat="0" applyBorder="0" applyAlignment="0" applyProtection="0">
      <alignment vertical="center"/>
    </xf>
    <xf numFmtId="0" fontId="5" fillId="0" borderId="0"/>
    <xf numFmtId="0" fontId="5" fillId="0" borderId="0"/>
    <xf numFmtId="0" fontId="59" fillId="18"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18"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18"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18"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18"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18" borderId="0" applyNumberFormat="0" applyBorder="0" applyAlignment="0" applyProtection="0">
      <alignment vertical="center"/>
    </xf>
    <xf numFmtId="0" fontId="59" fillId="18" borderId="0" applyNumberFormat="0" applyBorder="0" applyAlignment="0" applyProtection="0">
      <alignment vertical="center"/>
    </xf>
    <xf numFmtId="0" fontId="5" fillId="0" borderId="0"/>
    <xf numFmtId="0" fontId="5" fillId="0" borderId="0"/>
    <xf numFmtId="0" fontId="59" fillId="22" borderId="0" applyNumberFormat="0" applyBorder="0" applyAlignment="0" applyProtection="0">
      <alignment vertical="center"/>
    </xf>
    <xf numFmtId="0" fontId="59" fillId="21" borderId="0" applyNumberFormat="0" applyBorder="0" applyAlignment="0" applyProtection="0">
      <alignment vertical="center"/>
    </xf>
    <xf numFmtId="0" fontId="5" fillId="0" borderId="0"/>
    <xf numFmtId="0" fontId="5" fillId="0" borderId="0"/>
    <xf numFmtId="0" fontId="59" fillId="22" borderId="0" applyNumberFormat="0" applyBorder="0" applyAlignment="0" applyProtection="0">
      <alignment vertical="center"/>
    </xf>
    <xf numFmtId="0" fontId="5" fillId="0" borderId="0"/>
    <xf numFmtId="0" fontId="5" fillId="0" borderId="0"/>
    <xf numFmtId="0" fontId="59" fillId="21"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2"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2"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2"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2"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2" borderId="0" applyNumberFormat="0" applyBorder="0" applyAlignment="0" applyProtection="0">
      <alignment vertical="center"/>
    </xf>
    <xf numFmtId="0" fontId="59" fillId="22" borderId="0" applyNumberFormat="0" applyBorder="0" applyAlignment="0" applyProtection="0">
      <alignment vertical="center"/>
    </xf>
    <xf numFmtId="0" fontId="5" fillId="0" borderId="0"/>
    <xf numFmtId="0" fontId="5" fillId="0" borderId="0"/>
    <xf numFmtId="0" fontId="59" fillId="27" borderId="0" applyNumberFormat="0" applyBorder="0" applyAlignment="0" applyProtection="0">
      <alignment vertical="center"/>
    </xf>
    <xf numFmtId="0" fontId="59" fillId="11" borderId="0" applyNumberFormat="0" applyBorder="0" applyAlignment="0" applyProtection="0">
      <alignment vertical="center"/>
    </xf>
    <xf numFmtId="0" fontId="5" fillId="0" borderId="0"/>
    <xf numFmtId="0" fontId="5" fillId="0" borderId="0"/>
    <xf numFmtId="0" fontId="59" fillId="27" borderId="0" applyNumberFormat="0" applyBorder="0" applyAlignment="0" applyProtection="0">
      <alignment vertical="center"/>
    </xf>
    <xf numFmtId="0" fontId="5" fillId="0" borderId="0"/>
    <xf numFmtId="0" fontId="5" fillId="0" borderId="0"/>
    <xf numFmtId="0" fontId="59" fillId="11"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7"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7"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7"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7"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7" borderId="0" applyNumberFormat="0" applyBorder="0" applyAlignment="0" applyProtection="0">
      <alignment vertical="center"/>
    </xf>
    <xf numFmtId="0" fontId="59" fillId="27" borderId="0" applyNumberFormat="0" applyBorder="0" applyAlignment="0" applyProtection="0">
      <alignment vertical="center"/>
    </xf>
    <xf numFmtId="0" fontId="5" fillId="0" borderId="0"/>
    <xf numFmtId="0" fontId="5" fillId="0" borderId="0"/>
    <xf numFmtId="0" fontId="59" fillId="24"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4"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4"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4"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4"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4" borderId="0" applyNumberFormat="0" applyBorder="0" applyAlignment="0" applyProtection="0">
      <alignment vertical="center"/>
    </xf>
    <xf numFmtId="0" fontId="59" fillId="24" borderId="0" applyNumberFormat="0" applyBorder="0" applyAlignment="0" applyProtection="0">
      <alignment vertical="center"/>
    </xf>
    <xf numFmtId="0" fontId="5" fillId="0" borderId="0"/>
    <xf numFmtId="0" fontId="5" fillId="0" borderId="0"/>
    <xf numFmtId="0" fontId="59" fillId="28" borderId="0" applyNumberFormat="0" applyBorder="0" applyAlignment="0" applyProtection="0">
      <alignment vertical="center"/>
    </xf>
    <xf numFmtId="0" fontId="59" fillId="12" borderId="0" applyNumberFormat="0" applyBorder="0" applyAlignment="0" applyProtection="0">
      <alignment vertical="center"/>
    </xf>
    <xf numFmtId="0" fontId="5" fillId="0" borderId="0"/>
    <xf numFmtId="0" fontId="5" fillId="0" borderId="0"/>
    <xf numFmtId="0" fontId="59" fillId="28" borderId="0" applyNumberFormat="0" applyBorder="0" applyAlignment="0" applyProtection="0">
      <alignment vertical="center"/>
    </xf>
    <xf numFmtId="0" fontId="5" fillId="0" borderId="0"/>
    <xf numFmtId="0" fontId="5" fillId="0" borderId="0"/>
    <xf numFmtId="0" fontId="59" fillId="12"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18" borderId="0" applyNumberFormat="0" applyBorder="0" applyAlignment="0" applyProtection="0">
      <alignment vertical="center"/>
    </xf>
    <xf numFmtId="0" fontId="59" fillId="28"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8"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8"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8"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8" borderId="0" applyNumberFormat="0" applyBorder="0" applyAlignment="0" applyProtection="0">
      <alignment vertical="center"/>
    </xf>
    <xf numFmtId="0" fontId="59" fillId="28" borderId="0" applyNumberFormat="0" applyBorder="0" applyAlignment="0" applyProtection="0">
      <alignment vertical="center"/>
    </xf>
    <xf numFmtId="0" fontId="60" fillId="0" borderId="0"/>
    <xf numFmtId="0" fontId="5" fillId="0" borderId="0"/>
    <xf numFmtId="0" fontId="5" fillId="0" borderId="0"/>
    <xf numFmtId="0" fontId="61" fillId="0" borderId="13">
      <alignment horizontal="center" vertical="center"/>
    </xf>
    <xf numFmtId="40" fontId="7" fillId="0" borderId="0">
      <protection locked="0"/>
    </xf>
    <xf numFmtId="180" fontId="39"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0" fontId="39" fillId="0" borderId="0">
      <protection locked="0"/>
    </xf>
    <xf numFmtId="180" fontId="39"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0" fontId="10" fillId="0" borderId="0">
      <protection locked="0"/>
    </xf>
    <xf numFmtId="0" fontId="5" fillId="0" borderId="0" applyFont="0" applyFill="0" applyBorder="0" applyAlignment="0" applyProtection="0"/>
    <xf numFmtId="0" fontId="5" fillId="0" borderId="0" applyFont="0" applyFill="0" applyBorder="0" applyAlignment="0" applyProtection="0"/>
    <xf numFmtId="180" fontId="10" fillId="0" borderId="0">
      <protection locked="0"/>
    </xf>
    <xf numFmtId="180" fontId="10" fillId="0" borderId="0">
      <protection locked="0"/>
    </xf>
    <xf numFmtId="180" fontId="10" fillId="0" borderId="0">
      <protection locked="0"/>
    </xf>
    <xf numFmtId="180" fontId="10" fillId="0" borderId="0">
      <protection locked="0"/>
    </xf>
    <xf numFmtId="180" fontId="10" fillId="0" borderId="0">
      <protection locked="0"/>
    </xf>
    <xf numFmtId="0" fontId="5" fillId="0" borderId="0"/>
    <xf numFmtId="0" fontId="5" fillId="0" borderId="0"/>
    <xf numFmtId="0" fontId="62" fillId="0" borderId="0" applyFont="0" applyFill="0" applyBorder="0" applyAlignment="0" applyProtection="0"/>
    <xf numFmtId="0"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0" fontId="6" fillId="0" borderId="0" applyFont="0" applyFill="0" applyBorder="0" applyAlignment="0" applyProtection="0"/>
    <xf numFmtId="0" fontId="63" fillId="0" borderId="0" applyFont="0" applyFill="0" applyBorder="0" applyAlignment="0" applyProtection="0"/>
    <xf numFmtId="41" fontId="64" fillId="0" borderId="0" applyFont="0" applyFill="0" applyBorder="0" applyAlignment="0" applyProtection="0"/>
    <xf numFmtId="0" fontId="5" fillId="0" borderId="0"/>
    <xf numFmtId="0" fontId="62" fillId="0" borderId="0" applyFont="0" applyFill="0" applyBorder="0" applyAlignment="0" applyProtection="0"/>
    <xf numFmtId="0" fontId="63" fillId="0" borderId="0" applyFont="0" applyFill="0" applyBorder="0" applyAlignment="0" applyProtection="0"/>
    <xf numFmtId="0" fontId="62" fillId="0" borderId="0" applyFont="0" applyFill="0" applyBorder="0" applyAlignment="0" applyProtection="0"/>
    <xf numFmtId="0" fontId="65" fillId="0" borderId="0" applyFont="0" applyFill="0" applyBorder="0" applyAlignment="0" applyProtection="0"/>
    <xf numFmtId="0" fontId="6" fillId="0" borderId="0" applyFont="0" applyFill="0" applyBorder="0" applyAlignment="0" applyProtection="0"/>
    <xf numFmtId="0" fontId="63" fillId="0" borderId="0" applyFont="0" applyFill="0" applyBorder="0" applyAlignment="0" applyProtection="0"/>
    <xf numFmtId="43" fontId="64" fillId="0" borderId="0" applyFont="0" applyFill="0" applyBorder="0" applyAlignment="0" applyProtection="0"/>
    <xf numFmtId="0" fontId="5" fillId="0" borderId="0"/>
    <xf numFmtId="180" fontId="10" fillId="0" borderId="0">
      <protection locked="0"/>
    </xf>
    <xf numFmtId="180" fontId="10" fillId="0" borderId="0">
      <protection locked="0"/>
    </xf>
    <xf numFmtId="180" fontId="10" fillId="0" borderId="0">
      <protection locked="0"/>
    </xf>
    <xf numFmtId="180" fontId="10" fillId="0" borderId="0">
      <protection locked="0"/>
    </xf>
    <xf numFmtId="180" fontId="10" fillId="0" borderId="0">
      <protection locked="0"/>
    </xf>
    <xf numFmtId="180" fontId="10" fillId="0" borderId="0">
      <protection locked="0"/>
    </xf>
    <xf numFmtId="0" fontId="66" fillId="0" borderId="0" applyFont="0" applyFill="0" applyBorder="0" applyAlignment="0" applyProtection="0"/>
    <xf numFmtId="0" fontId="66" fillId="0" borderId="0" applyFont="0" applyFill="0" applyBorder="0" applyAlignment="0" applyProtection="0"/>
    <xf numFmtId="180" fontId="39" fillId="0" borderId="0">
      <protection locked="0"/>
    </xf>
    <xf numFmtId="180" fontId="39" fillId="0" borderId="0">
      <protection locked="0"/>
    </xf>
    <xf numFmtId="186" fontId="50" fillId="0" borderId="14">
      <alignment horizontal="center" vertical="center"/>
    </xf>
    <xf numFmtId="0" fontId="5" fillId="0" borderId="0"/>
    <xf numFmtId="0" fontId="5" fillId="0" borderId="0"/>
    <xf numFmtId="0" fontId="50" fillId="0" borderId="15" applyProtection="0">
      <alignment horizontal="left" vertical="center" wrapText="1"/>
    </xf>
    <xf numFmtId="40" fontId="7" fillId="0" borderId="0">
      <protection locked="0"/>
    </xf>
    <xf numFmtId="180" fontId="10" fillId="0" borderId="0">
      <protection locked="0"/>
    </xf>
    <xf numFmtId="0" fontId="59" fillId="24" borderId="0" applyNumberFormat="0" applyBorder="0" applyAlignment="0" applyProtection="0">
      <alignment vertical="center"/>
    </xf>
    <xf numFmtId="0" fontId="59" fillId="29" borderId="0" applyNumberFormat="0" applyBorder="0" applyAlignment="0" applyProtection="0">
      <alignment vertical="center"/>
    </xf>
    <xf numFmtId="0" fontId="59" fillId="30" borderId="0" applyNumberFormat="0" applyBorder="0" applyAlignment="0" applyProtection="0">
      <alignment vertical="center"/>
    </xf>
    <xf numFmtId="0" fontId="59" fillId="31" borderId="0" applyNumberFormat="0" applyBorder="0" applyAlignment="0" applyProtection="0">
      <alignment vertical="center"/>
    </xf>
    <xf numFmtId="0" fontId="59" fillId="24" borderId="0" applyNumberFormat="0" applyBorder="0" applyAlignment="0" applyProtection="0">
      <alignment vertical="center"/>
    </xf>
    <xf numFmtId="0" fontId="59" fillId="32" borderId="0" applyNumberFormat="0" applyBorder="0" applyAlignment="0" applyProtection="0">
      <alignment vertical="center"/>
    </xf>
    <xf numFmtId="0" fontId="5" fillId="0" borderId="0"/>
    <xf numFmtId="0" fontId="5" fillId="0" borderId="0"/>
    <xf numFmtId="206" fontId="17" fillId="33" borderId="16">
      <alignment horizontal="center" vertical="center"/>
    </xf>
    <xf numFmtId="40" fontId="7" fillId="0" borderId="0">
      <protection locked="0"/>
    </xf>
    <xf numFmtId="180" fontId="54" fillId="0" borderId="0">
      <protection locked="0"/>
    </xf>
    <xf numFmtId="180" fontId="39"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0" fontId="39" fillId="0" borderId="0">
      <protection locked="0"/>
    </xf>
    <xf numFmtId="180" fontId="54" fillId="0" borderId="0">
      <protection locked="0"/>
    </xf>
    <xf numFmtId="180" fontId="39" fillId="0" borderId="0">
      <protection locked="0"/>
    </xf>
    <xf numFmtId="180" fontId="54"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0" fontId="10" fillId="0" borderId="0">
      <protection locked="0"/>
    </xf>
    <xf numFmtId="0" fontId="5" fillId="0" borderId="0"/>
    <xf numFmtId="0" fontId="5" fillId="0" borderId="0"/>
    <xf numFmtId="40" fontId="7" fillId="0" borderId="0">
      <protection locked="0"/>
    </xf>
    <xf numFmtId="0" fontId="39" fillId="0" borderId="0">
      <protection locked="0"/>
    </xf>
    <xf numFmtId="180" fontId="54" fillId="0" borderId="0">
      <protection locked="0"/>
    </xf>
    <xf numFmtId="0" fontId="5" fillId="0" borderId="0"/>
    <xf numFmtId="0" fontId="5" fillId="0" borderId="0"/>
    <xf numFmtId="0" fontId="67" fillId="0" borderId="0" applyFont="0" applyFill="0" applyBorder="0" applyAlignment="0" applyProtection="0"/>
    <xf numFmtId="0" fontId="5" fillId="0" borderId="0"/>
    <xf numFmtId="0" fontId="5" fillId="0" borderId="0"/>
    <xf numFmtId="0" fontId="5" fillId="0" borderId="0"/>
    <xf numFmtId="0" fontId="69" fillId="0" borderId="0" applyFont="0" applyFill="0" applyBorder="0" applyAlignment="0" applyProtection="0"/>
    <xf numFmtId="0" fontId="70" fillId="0" borderId="0" applyFont="0" applyFill="0" applyBorder="0" applyAlignment="0" applyProtection="0"/>
    <xf numFmtId="42" fontId="4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9"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0" fontId="69" fillId="0" borderId="0" applyFont="0" applyFill="0" applyBorder="0" applyAlignment="0" applyProtection="0"/>
    <xf numFmtId="183" fontId="5" fillId="0" borderId="0">
      <protection locked="0"/>
    </xf>
    <xf numFmtId="0" fontId="70" fillId="0" borderId="0" applyFont="0" applyFill="0" applyBorder="0" applyAlignment="0" applyProtection="0"/>
    <xf numFmtId="44" fontId="41" fillId="0" borderId="0" applyFont="0" applyFill="0" applyBorder="0" applyAlignment="0" applyProtection="0"/>
    <xf numFmtId="0" fontId="5" fillId="0" borderId="0"/>
    <xf numFmtId="0" fontId="5" fillId="0" borderId="0"/>
    <xf numFmtId="0" fontId="5" fillId="0" borderId="0"/>
    <xf numFmtId="181" fontId="5"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40" fontId="7" fillId="0" borderId="0">
      <protection locked="0"/>
    </xf>
    <xf numFmtId="180" fontId="10" fillId="0" borderId="0">
      <protection locked="0"/>
    </xf>
    <xf numFmtId="0" fontId="5" fillId="0" borderId="0"/>
    <xf numFmtId="0" fontId="5" fillId="0" borderId="0"/>
    <xf numFmtId="0" fontId="39" fillId="0" borderId="0">
      <protection locked="0"/>
    </xf>
    <xf numFmtId="0" fontId="63" fillId="0" borderId="0" applyFont="0" applyFill="0" applyBorder="0" applyAlignment="0" applyProtection="0"/>
    <xf numFmtId="0" fontId="63"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180" fontId="10" fillId="0" borderId="0">
      <protection locked="0"/>
    </xf>
    <xf numFmtId="180" fontId="10" fillId="0" borderId="0">
      <protection locked="0"/>
    </xf>
    <xf numFmtId="0" fontId="66" fillId="0" borderId="0" applyFont="0" applyFill="0" applyBorder="0" applyAlignment="0" applyProtection="0"/>
    <xf numFmtId="0" fontId="66" fillId="0" borderId="0" applyFont="0" applyFill="0" applyBorder="0" applyAlignment="0" applyProtection="0"/>
    <xf numFmtId="180" fontId="10" fillId="0" borderId="0">
      <protection locked="0"/>
    </xf>
    <xf numFmtId="180" fontId="10" fillId="0" borderId="0">
      <protection locked="0"/>
    </xf>
    <xf numFmtId="180" fontId="10" fillId="0" borderId="0">
      <protection locked="0"/>
    </xf>
    <xf numFmtId="0" fontId="5" fillId="0" borderId="0" applyFont="0" applyFill="0" applyBorder="0" applyAlignment="0" applyProtection="0"/>
    <xf numFmtId="0" fontId="5" fillId="0" borderId="0" applyFont="0" applyFill="0" applyBorder="0" applyAlignment="0" applyProtection="0"/>
    <xf numFmtId="0" fontId="5" fillId="0" borderId="0"/>
    <xf numFmtId="192" fontId="38" fillId="0" borderId="0">
      <protection locked="0"/>
    </xf>
    <xf numFmtId="209" fontId="39"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0" fontId="5" fillId="0" borderId="0"/>
    <xf numFmtId="0" fontId="5" fillId="0" borderId="0"/>
    <xf numFmtId="0" fontId="5" fillId="0" borderId="0"/>
    <xf numFmtId="0" fontId="71" fillId="0" borderId="0">
      <alignment horizontal="center" wrapText="1"/>
      <protection locked="0"/>
    </xf>
    <xf numFmtId="0" fontId="5" fillId="0" borderId="0"/>
    <xf numFmtId="0" fontId="5" fillId="0" borderId="0"/>
    <xf numFmtId="0" fontId="5" fillId="0" borderId="0"/>
    <xf numFmtId="0" fontId="5" fillId="0" borderId="0"/>
    <xf numFmtId="180" fontId="54" fillId="0" borderId="0">
      <protection locked="0"/>
    </xf>
    <xf numFmtId="40" fontId="7" fillId="0" borderId="0">
      <protection locked="0"/>
    </xf>
    <xf numFmtId="180" fontId="39" fillId="0" borderId="0">
      <protection locked="0"/>
    </xf>
    <xf numFmtId="180" fontId="54" fillId="0" borderId="0">
      <protection locked="0"/>
    </xf>
    <xf numFmtId="0" fontId="5" fillId="0" borderId="0"/>
    <xf numFmtId="0" fontId="5" fillId="0" borderId="0"/>
    <xf numFmtId="0" fontId="5" fillId="0" borderId="0"/>
    <xf numFmtId="0" fontId="5" fillId="0" borderId="0"/>
    <xf numFmtId="4" fontId="39" fillId="0" borderId="0">
      <protection locked="0"/>
    </xf>
    <xf numFmtId="212" fontId="39" fillId="0" borderId="0">
      <protection locked="0"/>
    </xf>
    <xf numFmtId="0" fontId="5" fillId="0" borderId="0"/>
    <xf numFmtId="192" fontId="38" fillId="0" borderId="0">
      <protection locked="0"/>
    </xf>
    <xf numFmtId="192" fontId="38"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applyFont="0" applyFill="0" applyBorder="0" applyAlignment="0" applyProtection="0"/>
    <xf numFmtId="0" fontId="73" fillId="17" borderId="0" applyNumberFormat="0" applyBorder="0" applyAlignment="0" applyProtection="0">
      <alignment vertical="center"/>
    </xf>
    <xf numFmtId="0" fontId="5" fillId="0" borderId="0"/>
    <xf numFmtId="0" fontId="5" fillId="0" borderId="0"/>
    <xf numFmtId="0" fontId="5" fillId="0" borderId="0"/>
    <xf numFmtId="0" fontId="74" fillId="0" borderId="0"/>
    <xf numFmtId="0" fontId="5" fillId="0" borderId="0"/>
    <xf numFmtId="0" fontId="5" fillId="0" borderId="0"/>
    <xf numFmtId="213" fontId="75" fillId="0" borderId="0" applyFont="0" applyFill="0" applyBorder="0" applyAlignment="0" applyProtection="0">
      <alignment horizontal="right"/>
    </xf>
    <xf numFmtId="0" fontId="76"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0" fontId="7" fillId="0" borderId="0">
      <protection locked="0"/>
    </xf>
    <xf numFmtId="180" fontId="39"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0" fontId="39" fillId="0" borderId="0">
      <protection locked="0"/>
    </xf>
    <xf numFmtId="180" fontId="39"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0" fontId="39" fillId="0" borderId="0">
      <protection locked="0"/>
    </xf>
    <xf numFmtId="0" fontId="5" fillId="0" borderId="0"/>
    <xf numFmtId="0" fontId="77" fillId="0" borderId="0"/>
    <xf numFmtId="0" fontId="78" fillId="0" borderId="0"/>
    <xf numFmtId="0" fontId="62" fillId="0" borderId="0"/>
    <xf numFmtId="0" fontId="79" fillId="0" borderId="0"/>
    <xf numFmtId="0" fontId="62" fillId="0" borderId="0"/>
    <xf numFmtId="0" fontId="5" fillId="0" borderId="0"/>
    <xf numFmtId="0" fontId="62" fillId="0" borderId="0"/>
    <xf numFmtId="0" fontId="63" fillId="0" borderId="0"/>
    <xf numFmtId="0" fontId="5" fillId="0" borderId="0"/>
    <xf numFmtId="0" fontId="80" fillId="0" borderId="0"/>
    <xf numFmtId="0" fontId="81" fillId="0" borderId="0"/>
    <xf numFmtId="0" fontId="63" fillId="0" borderId="0"/>
    <xf numFmtId="0" fontId="62" fillId="0" borderId="0"/>
    <xf numFmtId="0" fontId="82" fillId="0" borderId="0"/>
    <xf numFmtId="180" fontId="10" fillId="0" borderId="0">
      <protection locked="0"/>
    </xf>
    <xf numFmtId="0" fontId="5" fillId="0" borderId="0"/>
    <xf numFmtId="180" fontId="54"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5" fillId="0" borderId="0"/>
    <xf numFmtId="0" fontId="5"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5" fillId="0" borderId="0"/>
    <xf numFmtId="0" fontId="5" fillId="0" borderId="0"/>
    <xf numFmtId="0" fontId="5"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5"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5"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8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3" fillId="0" borderId="0"/>
    <xf numFmtId="0" fontId="6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41" fillId="0" borderId="0"/>
    <xf numFmtId="0" fontId="7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4" fillId="0" borderId="0"/>
    <xf numFmtId="0" fontId="5" fillId="0" borderId="0"/>
    <xf numFmtId="0" fontId="41" fillId="0" borderId="0"/>
    <xf numFmtId="0" fontId="85" fillId="0" borderId="0"/>
    <xf numFmtId="0" fontId="86" fillId="0" borderId="0"/>
    <xf numFmtId="0" fontId="5" fillId="0" borderId="0"/>
    <xf numFmtId="0" fontId="5" fillId="0" borderId="0"/>
    <xf numFmtId="0" fontId="5" fillId="0" borderId="0"/>
    <xf numFmtId="0" fontId="5" fillId="0" borderId="0"/>
    <xf numFmtId="0" fontId="5" fillId="0" borderId="0"/>
    <xf numFmtId="37" fontId="41" fillId="0" borderId="0"/>
    <xf numFmtId="0" fontId="70" fillId="0" borderId="0"/>
    <xf numFmtId="0" fontId="41" fillId="0" borderId="0"/>
    <xf numFmtId="0" fontId="87" fillId="0" borderId="0"/>
    <xf numFmtId="0" fontId="88" fillId="0" borderId="0"/>
    <xf numFmtId="0" fontId="60" fillId="0" borderId="0"/>
    <xf numFmtId="0" fontId="41" fillId="0" borderId="0"/>
    <xf numFmtId="37" fontId="68" fillId="0" borderId="0"/>
    <xf numFmtId="0" fontId="5" fillId="0" borderId="0"/>
    <xf numFmtId="0" fontId="70" fillId="0" borderId="0"/>
    <xf numFmtId="0" fontId="4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8" fillId="0" borderId="0"/>
    <xf numFmtId="0" fontId="7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9" fillId="0" borderId="0"/>
    <xf numFmtId="0" fontId="5" fillId="0" borderId="0"/>
    <xf numFmtId="0" fontId="5" fillId="0" borderId="0"/>
    <xf numFmtId="0" fontId="5" fillId="0" borderId="0"/>
    <xf numFmtId="0" fontId="5" fillId="0" borderId="0"/>
    <xf numFmtId="0" fontId="5" fillId="0" borderId="0"/>
    <xf numFmtId="0" fontId="5" fillId="0" borderId="0"/>
    <xf numFmtId="0" fontId="90" fillId="0" borderId="0"/>
    <xf numFmtId="0" fontId="8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14" fontId="9" fillId="0" borderId="0" applyFill="0" applyBorder="0" applyAlignment="0"/>
    <xf numFmtId="0" fontId="48" fillId="0" borderId="0" applyFill="0" applyBorder="0" applyAlignment="0"/>
    <xf numFmtId="0" fontId="5" fillId="0" borderId="0"/>
    <xf numFmtId="0" fontId="5" fillId="0" borderId="0"/>
    <xf numFmtId="215" fontId="5" fillId="0" borderId="0" applyFill="0" applyBorder="0" applyAlignment="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15" fontId="5" fillId="0" borderId="0" applyFill="0" applyBorder="0" applyAlignment="0"/>
    <xf numFmtId="216" fontId="5" fillId="0" borderId="0" applyFill="0" applyBorder="0" applyAlignment="0"/>
    <xf numFmtId="0" fontId="5" fillId="0" borderId="0" applyFill="0" applyBorder="0" applyAlignment="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15" fontId="5" fillId="0" borderId="0" applyFill="0" applyBorder="0" applyAlignment="0"/>
    <xf numFmtId="0" fontId="48" fillId="0" borderId="0" applyFill="0" applyBorder="0" applyAlignment="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pplyFill="0" applyBorder="0" applyAlignment="0"/>
    <xf numFmtId="217" fontId="7" fillId="0" borderId="0" applyFill="0" applyBorder="0" applyAlignment="0"/>
    <xf numFmtId="0" fontId="48" fillId="0" borderId="0" applyFill="0" applyBorder="0" applyAlignment="0"/>
    <xf numFmtId="0" fontId="5" fillId="0" borderId="0"/>
    <xf numFmtId="0" fontId="5" fillId="0" borderId="0"/>
    <xf numFmtId="215" fontId="5" fillId="0" borderId="0" applyFill="0" applyBorder="0" applyAlignment="0"/>
    <xf numFmtId="217" fontId="7" fillId="0" borderId="0" applyFill="0" applyBorder="0" applyAlignment="0"/>
    <xf numFmtId="0" fontId="5" fillId="0" borderId="0"/>
    <xf numFmtId="0" fontId="5" fillId="0" borderId="0"/>
    <xf numFmtId="215" fontId="5" fillId="0" borderId="0" applyFill="0" applyBorder="0" applyAlignment="0"/>
    <xf numFmtId="0" fontId="5" fillId="0" borderId="0"/>
    <xf numFmtId="0" fontId="5" fillId="0" borderId="0"/>
    <xf numFmtId="215" fontId="5" fillId="0" borderId="0" applyFill="0" applyBorder="0" applyAlignment="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9" fontId="7" fillId="0" borderId="0" applyFill="0" applyBorder="0" applyAlignment="0"/>
    <xf numFmtId="0" fontId="5" fillId="0" borderId="0"/>
    <xf numFmtId="0" fontId="5" fillId="0" borderId="0"/>
    <xf numFmtId="205" fontId="91" fillId="0" borderId="0" applyFill="0" applyBorder="0" applyAlignment="0"/>
    <xf numFmtId="0" fontId="5" fillId="0" borderId="0"/>
    <xf numFmtId="0" fontId="5" fillId="0" borderId="0"/>
    <xf numFmtId="218" fontId="75" fillId="0" borderId="0" applyFill="0" applyBorder="0" applyAlignment="0"/>
    <xf numFmtId="0" fontId="5" fillId="0" borderId="0"/>
    <xf numFmtId="0" fontId="5" fillId="0" borderId="0"/>
    <xf numFmtId="219" fontId="75" fillId="0" borderId="0" applyFill="0" applyBorder="0" applyAlignment="0"/>
    <xf numFmtId="0" fontId="5" fillId="0" borderId="0"/>
    <xf numFmtId="0" fontId="5" fillId="0" borderId="0"/>
    <xf numFmtId="220" fontId="75" fillId="0" borderId="0" applyFill="0" applyBorder="0" applyAlignment="0"/>
    <xf numFmtId="0" fontId="5" fillId="0" borderId="0"/>
    <xf numFmtId="0" fontId="5" fillId="0" borderId="0"/>
    <xf numFmtId="221" fontId="75" fillId="0" borderId="0" applyFill="0" applyBorder="0" applyAlignment="0"/>
    <xf numFmtId="0" fontId="5" fillId="0" borderId="0"/>
    <xf numFmtId="0" fontId="5" fillId="0" borderId="0"/>
    <xf numFmtId="179" fontId="7" fillId="0" borderId="0" applyFill="0" applyBorder="0" applyAlignment="0"/>
    <xf numFmtId="0" fontId="92" fillId="11" borderId="17" applyNumberFormat="0" applyAlignment="0" applyProtection="0">
      <alignment vertical="center"/>
    </xf>
    <xf numFmtId="0" fontId="92" fillId="11" borderId="17" applyNumberFormat="0" applyAlignment="0" applyProtection="0">
      <alignment vertical="center"/>
    </xf>
    <xf numFmtId="0" fontId="92" fillId="11" borderId="17" applyNumberFormat="0" applyAlignment="0" applyProtection="0">
      <alignment vertical="center"/>
    </xf>
    <xf numFmtId="0" fontId="92" fillId="11" borderId="17" applyNumberFormat="0" applyAlignment="0" applyProtection="0">
      <alignment vertical="center"/>
    </xf>
    <xf numFmtId="0" fontId="92" fillId="11" borderId="17" applyNumberFormat="0" applyAlignment="0" applyProtection="0">
      <alignment vertical="center"/>
    </xf>
    <xf numFmtId="0" fontId="92" fillId="11" borderId="17" applyNumberFormat="0" applyAlignment="0" applyProtection="0">
      <alignment vertical="center"/>
    </xf>
    <xf numFmtId="0" fontId="92" fillId="11" borderId="17" applyNumberFormat="0" applyAlignment="0" applyProtection="0">
      <alignment vertical="center"/>
    </xf>
    <xf numFmtId="0" fontId="5" fillId="0" borderId="0"/>
    <xf numFmtId="0" fontId="5" fillId="0" borderId="0"/>
    <xf numFmtId="0" fontId="5" fillId="0" borderId="0"/>
    <xf numFmtId="0" fontId="93" fillId="0" borderId="0"/>
    <xf numFmtId="0" fontId="94" fillId="25" borderId="18" applyNumberFormat="0" applyAlignment="0" applyProtection="0">
      <alignment vertical="center"/>
    </xf>
    <xf numFmtId="0" fontId="5" fillId="0" borderId="0"/>
    <xf numFmtId="0" fontId="5" fillId="0" borderId="0"/>
    <xf numFmtId="0" fontId="5" fillId="0" borderId="0"/>
    <xf numFmtId="0" fontId="25" fillId="0" borderId="0" applyNumberFormat="0" applyFill="0" applyBorder="0" applyAlignment="0" applyProtection="0">
      <alignment vertical="top"/>
      <protection locked="0"/>
    </xf>
    <xf numFmtId="222" fontId="7" fillId="0" borderId="0" applyFont="0" applyFill="0" applyBorder="0" applyAlignment="0" applyProtection="0"/>
    <xf numFmtId="40" fontId="7" fillId="0" borderId="0">
      <protection locked="0"/>
    </xf>
    <xf numFmtId="180" fontId="10" fillId="0" borderId="0">
      <protection locked="0"/>
    </xf>
    <xf numFmtId="0" fontId="39" fillId="0" borderId="19">
      <protection locked="0"/>
    </xf>
    <xf numFmtId="192" fontId="38" fillId="0" borderId="19">
      <protection locked="0"/>
    </xf>
    <xf numFmtId="0" fontId="5" fillId="0" borderId="0"/>
    <xf numFmtId="0" fontId="5" fillId="0" borderId="0"/>
    <xf numFmtId="0" fontId="5" fillId="0" borderId="0"/>
    <xf numFmtId="0" fontId="95" fillId="34" borderId="4">
      <alignment horizontal="center" wrapText="1"/>
    </xf>
    <xf numFmtId="0" fontId="5" fillId="0" borderId="0"/>
    <xf numFmtId="0" fontId="5" fillId="0" borderId="0"/>
    <xf numFmtId="0" fontId="5" fillId="0" borderId="0"/>
    <xf numFmtId="0" fontId="5" fillId="0" borderId="0"/>
    <xf numFmtId="0" fontId="96" fillId="0" borderId="0"/>
    <xf numFmtId="0" fontId="5" fillId="0" borderId="0"/>
    <xf numFmtId="0" fontId="5" fillId="0" borderId="0"/>
    <xf numFmtId="0" fontId="96" fillId="0" borderId="0"/>
    <xf numFmtId="0" fontId="5" fillId="0" borderId="0"/>
    <xf numFmtId="0" fontId="5" fillId="0" borderId="0"/>
    <xf numFmtId="0" fontId="96" fillId="0" borderId="0"/>
    <xf numFmtId="0" fontId="5" fillId="0" borderId="0"/>
    <xf numFmtId="0" fontId="5" fillId="0" borderId="0"/>
    <xf numFmtId="0" fontId="96" fillId="0" borderId="0"/>
    <xf numFmtId="0" fontId="5" fillId="0" borderId="0"/>
    <xf numFmtId="0" fontId="5" fillId="0" borderId="0"/>
    <xf numFmtId="0" fontId="96" fillId="0" borderId="0"/>
    <xf numFmtId="0" fontId="5" fillId="0" borderId="0"/>
    <xf numFmtId="0" fontId="5" fillId="0" borderId="0"/>
    <xf numFmtId="0" fontId="96" fillId="0" borderId="0"/>
    <xf numFmtId="0" fontId="5" fillId="0" borderId="0"/>
    <xf numFmtId="0" fontId="5" fillId="0" borderId="0"/>
    <xf numFmtId="0" fontId="9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38" fontId="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38" fontId="6" fillId="0" borderId="0" applyFont="0" applyFill="0" applyBorder="0" applyAlignment="0" applyProtection="0"/>
    <xf numFmtId="0" fontId="6" fillId="0" borderId="0" applyFont="0" applyFill="0" applyBorder="0" applyAlignment="0" applyProtection="0"/>
    <xf numFmtId="0" fontId="5" fillId="0" borderId="0"/>
    <xf numFmtId="0" fontId="5" fillId="0" borderId="0"/>
    <xf numFmtId="0" fontId="11" fillId="0" borderId="0" applyFont="0" applyFill="0" applyBorder="0" applyAlignment="0" applyProtection="0"/>
    <xf numFmtId="0" fontId="5" fillId="0" borderId="0"/>
    <xf numFmtId="0" fontId="5" fillId="0" borderId="0"/>
    <xf numFmtId="0" fontId="11" fillId="0" borderId="0" applyFont="0" applyFill="0" applyBorder="0" applyAlignment="0" applyProtection="0"/>
    <xf numFmtId="0" fontId="5" fillId="0" borderId="0"/>
    <xf numFmtId="0" fontId="5" fillId="0" borderId="0"/>
    <xf numFmtId="0" fontId="11" fillId="0" borderId="0" applyFont="0" applyFill="0" applyBorder="0" applyAlignment="0" applyProtection="0"/>
    <xf numFmtId="0" fontId="5" fillId="0" borderId="0"/>
    <xf numFmtId="0" fontId="5" fillId="0" borderId="0"/>
    <xf numFmtId="0" fontId="11" fillId="0" borderId="0" applyFont="0" applyFill="0" applyBorder="0" applyAlignment="0" applyProtection="0"/>
    <xf numFmtId="0" fontId="5" fillId="0" borderId="0"/>
    <xf numFmtId="0" fontId="5" fillId="0" borderId="0"/>
    <xf numFmtId="0"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220" fontId="75" fillId="0" borderId="0" applyFont="0" applyFill="0" applyBorder="0" applyAlignment="0" applyProtection="0"/>
    <xf numFmtId="4" fontId="39" fillId="0" borderId="0">
      <protection locked="0"/>
    </xf>
    <xf numFmtId="0" fontId="5" fillId="0" borderId="0"/>
    <xf numFmtId="178" fontId="6" fillId="0" borderId="0" applyFont="0" applyFill="0" applyBorder="0" applyAlignment="0" applyProtection="0"/>
    <xf numFmtId="178" fontId="6" fillId="0" borderId="0" applyFont="0" applyFill="0" applyBorder="0" applyAlignment="0" applyProtection="0"/>
    <xf numFmtId="178" fontId="6" fillId="0" borderId="0" applyFont="0" applyFill="0" applyBorder="0" applyAlignment="0" applyProtection="0"/>
    <xf numFmtId="0" fontId="5" fillId="0" borderId="0"/>
    <xf numFmtId="4" fontId="39" fillId="0" borderId="0">
      <protection locked="0"/>
    </xf>
    <xf numFmtId="4" fontId="39" fillId="0" borderId="0">
      <protection locked="0"/>
    </xf>
    <xf numFmtId="4" fontId="39" fillId="0" borderId="0">
      <protection locked="0"/>
    </xf>
    <xf numFmtId="4" fontId="39" fillId="0" borderId="0">
      <protection locked="0"/>
    </xf>
    <xf numFmtId="4" fontId="39" fillId="0" borderId="0">
      <protection locked="0"/>
    </xf>
    <xf numFmtId="4" fontId="39"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23" fontId="5" fillId="0" borderId="0"/>
    <xf numFmtId="0" fontId="5" fillId="0" borderId="0"/>
    <xf numFmtId="0" fontId="5" fillId="0" borderId="0"/>
    <xf numFmtId="0" fontId="5" fillId="0" borderId="0"/>
    <xf numFmtId="0" fontId="5" fillId="0" borderId="0"/>
    <xf numFmtId="0" fontId="5" fillId="0" borderId="0"/>
    <xf numFmtId="224" fontId="5" fillId="0" borderId="0"/>
    <xf numFmtId="0" fontId="5" fillId="0" borderId="0"/>
    <xf numFmtId="0" fontId="5" fillId="0" borderId="0"/>
    <xf numFmtId="0" fontId="5" fillId="0" borderId="0"/>
    <xf numFmtId="0" fontId="5" fillId="0" borderId="0"/>
    <xf numFmtId="0" fontId="5" fillId="0" borderId="0"/>
    <xf numFmtId="223" fontId="35" fillId="0" borderId="0"/>
    <xf numFmtId="224" fontId="48" fillId="0" borderId="0"/>
    <xf numFmtId="224" fontId="48" fillId="0" borderId="0"/>
    <xf numFmtId="0" fontId="5" fillId="0" borderId="0"/>
    <xf numFmtId="0" fontId="5" fillId="0" borderId="0"/>
    <xf numFmtId="224" fontId="5" fillId="0" borderId="0"/>
    <xf numFmtId="0" fontId="5" fillId="0" borderId="0"/>
    <xf numFmtId="0" fontId="5" fillId="0" borderId="0"/>
    <xf numFmtId="225"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26" fontId="5" fillId="0" borderId="0">
      <protection locked="0"/>
    </xf>
    <xf numFmtId="0" fontId="5" fillId="0" borderId="0"/>
    <xf numFmtId="3" fontId="6" fillId="0" borderId="0" applyFont="0" applyFill="0" applyBorder="0" applyAlignment="0" applyProtection="0"/>
    <xf numFmtId="3" fontId="97" fillId="0" borderId="0" applyFont="0" applyFill="0" applyBorder="0" applyAlignment="0" applyProtection="0"/>
    <xf numFmtId="3" fontId="6" fillId="0" borderId="0" applyFont="0" applyFill="0" applyBorder="0" applyAlignment="0" applyProtection="0"/>
    <xf numFmtId="3" fontId="6" fillId="0" borderId="0" applyFont="0" applyFill="0" applyBorder="0" applyAlignment="0" applyProtection="0"/>
    <xf numFmtId="3" fontId="6" fillId="0" borderId="0" applyFont="0" applyFill="0" applyBorder="0" applyAlignment="0" applyProtection="0"/>
    <xf numFmtId="3" fontId="6" fillId="0" borderId="0" applyFont="0" applyFill="0" applyBorder="0" applyAlignment="0" applyProtection="0"/>
    <xf numFmtId="3" fontId="6" fillId="0" borderId="0" applyFont="0" applyFill="0" applyBorder="0" applyAlignment="0" applyProtection="0"/>
    <xf numFmtId="3" fontId="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8" fillId="0" borderId="0" applyNumberFormat="0" applyAlignment="0">
      <alignment horizontal="left"/>
    </xf>
    <xf numFmtId="0" fontId="5" fillId="0" borderId="0"/>
    <xf numFmtId="0" fontId="5" fillId="0" borderId="0"/>
    <xf numFmtId="0" fontId="99" fillId="0" borderId="0" applyNumberFormat="0" applyAlignment="0"/>
    <xf numFmtId="0" fontId="5" fillId="0" borderId="0"/>
    <xf numFmtId="0" fontId="5" fillId="0" borderId="0"/>
    <xf numFmtId="0" fontId="5" fillId="0" borderId="0"/>
    <xf numFmtId="0" fontId="5" fillId="0" borderId="0"/>
    <xf numFmtId="0" fontId="5" fillId="0" borderId="0"/>
    <xf numFmtId="0" fontId="23" fillId="0" borderId="0" applyFont="0" applyFill="0" applyBorder="0" applyAlignment="0" applyProtection="0"/>
    <xf numFmtId="0" fontId="5" fillId="0" borderId="0"/>
    <xf numFmtId="227"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28" fontId="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228" fontId="6" fillId="0" borderId="0" applyFont="0" applyFill="0" applyBorder="0" applyAlignment="0" applyProtection="0"/>
    <xf numFmtId="0" fontId="6" fillId="0" borderId="0" applyFont="0" applyFill="0" applyBorder="0" applyAlignment="0" applyProtection="0"/>
    <xf numFmtId="0" fontId="5" fillId="0" borderId="0"/>
    <xf numFmtId="0" fontId="5" fillId="0" borderId="0"/>
    <xf numFmtId="0" fontId="11" fillId="0" borderId="0" applyFont="0" applyFill="0" applyBorder="0" applyAlignment="0" applyProtection="0"/>
    <xf numFmtId="0" fontId="5" fillId="0" borderId="0"/>
    <xf numFmtId="0" fontId="5" fillId="0" borderId="0"/>
    <xf numFmtId="0" fontId="11" fillId="0" borderId="0" applyFont="0" applyFill="0" applyBorder="0" applyAlignment="0" applyProtection="0"/>
    <xf numFmtId="0" fontId="5" fillId="0" borderId="0"/>
    <xf numFmtId="0" fontId="5" fillId="0" borderId="0"/>
    <xf numFmtId="0" fontId="11" fillId="0" borderId="0" applyFont="0" applyFill="0" applyBorder="0" applyAlignment="0" applyProtection="0"/>
    <xf numFmtId="0" fontId="5" fillId="0" borderId="0"/>
    <xf numFmtId="0" fontId="5" fillId="0" borderId="0"/>
    <xf numFmtId="0" fontId="11" fillId="0" borderId="0" applyFont="0" applyFill="0" applyBorder="0" applyAlignment="0" applyProtection="0"/>
    <xf numFmtId="0" fontId="5" fillId="0" borderId="0"/>
    <xf numFmtId="0" fontId="5" fillId="0" borderId="0"/>
    <xf numFmtId="0"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179" fontId="7" fillId="0" borderId="0" applyFont="0" applyFill="0" applyBorder="0" applyAlignment="0" applyProtection="0"/>
    <xf numFmtId="0" fontId="5" fillId="0" borderId="0"/>
    <xf numFmtId="0" fontId="5" fillId="0" borderId="0"/>
    <xf numFmtId="0" fontId="7" fillId="0" borderId="0">
      <protection locked="0"/>
    </xf>
    <xf numFmtId="0" fontId="5" fillId="0" borderId="0"/>
    <xf numFmtId="0" fontId="5" fillId="0" borderId="0"/>
    <xf numFmtId="0" fontId="7" fillId="0" borderId="0">
      <protection locked="0"/>
    </xf>
    <xf numFmtId="0" fontId="5" fillId="0" borderId="0"/>
    <xf numFmtId="0" fontId="5" fillId="0" borderId="0"/>
    <xf numFmtId="0" fontId="7" fillId="0" borderId="0">
      <protection locked="0"/>
    </xf>
    <xf numFmtId="0" fontId="5" fillId="0" borderId="0"/>
    <xf numFmtId="0" fontId="5" fillId="0" borderId="0"/>
    <xf numFmtId="0" fontId="7" fillId="0" borderId="0">
      <protection locked="0"/>
    </xf>
    <xf numFmtId="0" fontId="5" fillId="0" borderId="0"/>
    <xf numFmtId="0" fontId="5" fillId="0" borderId="0"/>
    <xf numFmtId="0" fontId="7" fillId="0" borderId="0">
      <protection locked="0"/>
    </xf>
    <xf numFmtId="0" fontId="5" fillId="0" borderId="0"/>
    <xf numFmtId="0" fontId="5" fillId="0" borderId="0"/>
    <xf numFmtId="229" fontId="5" fillId="0" borderId="0">
      <protection locked="0"/>
    </xf>
    <xf numFmtId="0" fontId="5" fillId="0" borderId="0"/>
    <xf numFmtId="0" fontId="5" fillId="0" borderId="0"/>
    <xf numFmtId="229" fontId="5" fillId="0" borderId="0">
      <protection locked="0"/>
    </xf>
    <xf numFmtId="0" fontId="5" fillId="0" borderId="0"/>
    <xf numFmtId="0" fontId="5" fillId="0" borderId="0"/>
    <xf numFmtId="229" fontId="5" fillId="0" borderId="0">
      <protection locked="0"/>
    </xf>
    <xf numFmtId="0" fontId="5" fillId="0" borderId="0"/>
    <xf numFmtId="0" fontId="5" fillId="0" borderId="0"/>
    <xf numFmtId="229" fontId="5" fillId="0" borderId="0">
      <protection locked="0"/>
    </xf>
    <xf numFmtId="0" fontId="5" fillId="0" borderId="0"/>
    <xf numFmtId="0" fontId="5" fillId="0" borderId="0"/>
    <xf numFmtId="229" fontId="5"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230" fontId="39" fillId="0" borderId="0">
      <protection locked="0"/>
    </xf>
    <xf numFmtId="0" fontId="39" fillId="0" borderId="0">
      <protection locked="0"/>
    </xf>
    <xf numFmtId="0" fontId="5" fillId="0" borderId="0"/>
    <xf numFmtId="0" fontId="5" fillId="0" borderId="0"/>
    <xf numFmtId="0" fontId="5" fillId="0" borderId="0"/>
    <xf numFmtId="0" fontId="5" fillId="0" borderId="0"/>
    <xf numFmtId="0" fontId="7"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29" fontId="5"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protection locked="0"/>
    </xf>
    <xf numFmtId="230" fontId="39" fillId="0" borderId="0">
      <protection locked="0"/>
    </xf>
    <xf numFmtId="0" fontId="5"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231" fontId="5" fillId="0" borderId="0">
      <protection locked="0"/>
    </xf>
    <xf numFmtId="231" fontId="5" fillId="0" borderId="0">
      <protection locked="0"/>
    </xf>
    <xf numFmtId="0" fontId="5" fillId="0" borderId="0">
      <protection locked="0"/>
    </xf>
    <xf numFmtId="0" fontId="5" fillId="0" borderId="0">
      <protection locked="0"/>
    </xf>
    <xf numFmtId="231" fontId="5" fillId="0" borderId="0">
      <protection locked="0"/>
    </xf>
    <xf numFmtId="231" fontId="5" fillId="0" borderId="0">
      <protection locked="0"/>
    </xf>
    <xf numFmtId="0" fontId="5" fillId="0" borderId="0"/>
    <xf numFmtId="0" fontId="5" fillId="0" borderId="0"/>
    <xf numFmtId="0" fontId="7" fillId="0" borderId="0">
      <protection locked="0"/>
    </xf>
    <xf numFmtId="230" fontId="39" fillId="0" borderId="0">
      <protection locked="0"/>
    </xf>
    <xf numFmtId="0" fontId="5" fillId="0" borderId="0">
      <protection locked="0"/>
    </xf>
    <xf numFmtId="0" fontId="39" fillId="0" borderId="0">
      <protection locked="0"/>
    </xf>
    <xf numFmtId="0" fontId="5" fillId="0" borderId="0"/>
    <xf numFmtId="0" fontId="5" fillId="0" borderId="0"/>
    <xf numFmtId="0" fontId="39" fillId="0" borderId="0">
      <protection locked="0"/>
    </xf>
    <xf numFmtId="0" fontId="7" fillId="0" borderId="0">
      <protection locked="0"/>
    </xf>
    <xf numFmtId="0" fontId="5" fillId="0" borderId="0"/>
    <xf numFmtId="0" fontId="5" fillId="0" borderId="0"/>
    <xf numFmtId="0" fontId="39" fillId="0" borderId="0">
      <protection locked="0"/>
    </xf>
    <xf numFmtId="0" fontId="7" fillId="0" borderId="0">
      <protection locked="0"/>
    </xf>
    <xf numFmtId="0" fontId="5" fillId="0" borderId="0"/>
    <xf numFmtId="0" fontId="5" fillId="0" borderId="0"/>
    <xf numFmtId="0" fontId="5" fillId="0" borderId="0"/>
    <xf numFmtId="0" fontId="5" fillId="0" borderId="0"/>
    <xf numFmtId="0" fontId="7" fillId="0" borderId="0">
      <protection locked="0"/>
    </xf>
    <xf numFmtId="0" fontId="5" fillId="0" borderId="0"/>
    <xf numFmtId="0" fontId="5" fillId="0" borderId="0"/>
    <xf numFmtId="0" fontId="7" fillId="0" borderId="0">
      <protection locked="0"/>
    </xf>
    <xf numFmtId="0" fontId="5" fillId="0" borderId="0"/>
    <xf numFmtId="0" fontId="5" fillId="0" borderId="0"/>
    <xf numFmtId="0" fontId="7"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32" fontId="100" fillId="0" borderId="2" applyFill="0" applyBorder="0" applyAlignment="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33" fontId="5" fillId="0" borderId="0" applyFont="0" applyFill="0" applyBorder="0" applyAlignment="0" applyProtection="0"/>
    <xf numFmtId="234" fontId="5"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35" fontId="5" fillId="0" borderId="0" applyFont="0" applyFill="0" applyBorder="0" applyAlignment="0" applyProtection="0"/>
    <xf numFmtId="0" fontId="5" fillId="0" borderId="0"/>
    <xf numFmtId="0" fontId="5" fillId="0" borderId="0"/>
    <xf numFmtId="233" fontId="5" fillId="0" borderId="0" applyFont="0" applyFill="0" applyBorder="0" applyAlignment="0" applyProtection="0"/>
    <xf numFmtId="0" fontId="5" fillId="0" borderId="0"/>
    <xf numFmtId="0" fontId="5" fillId="0" borderId="0"/>
    <xf numFmtId="236" fontId="16" fillId="0" borderId="0" applyFont="0" applyFill="0" applyBorder="0" applyAlignment="0" applyProtection="0"/>
    <xf numFmtId="0" fontId="5" fillId="0" borderId="0"/>
    <xf numFmtId="0" fontId="5" fillId="0" borderId="0"/>
    <xf numFmtId="236" fontId="16" fillId="0" borderId="0" applyFont="0" applyFill="0" applyBorder="0" applyAlignment="0" applyProtection="0"/>
    <xf numFmtId="0" fontId="5" fillId="0" borderId="0"/>
    <xf numFmtId="0" fontId="5" fillId="0" borderId="0"/>
    <xf numFmtId="236" fontId="16" fillId="0" borderId="0" applyFont="0" applyFill="0" applyBorder="0" applyAlignment="0" applyProtection="0"/>
    <xf numFmtId="0" fontId="5" fillId="0" borderId="0"/>
    <xf numFmtId="0" fontId="5" fillId="0" borderId="0"/>
    <xf numFmtId="0" fontId="5" fillId="0" borderId="0"/>
    <xf numFmtId="0" fontId="5" fillId="0" borderId="0"/>
    <xf numFmtId="236" fontId="16" fillId="0" borderId="0" applyFont="0" applyFill="0" applyBorder="0" applyAlignment="0" applyProtection="0"/>
    <xf numFmtId="0" fontId="5" fillId="0" borderId="0"/>
    <xf numFmtId="0" fontId="5" fillId="0" borderId="0"/>
    <xf numFmtId="236" fontId="16" fillId="0" borderId="0" applyFont="0" applyFill="0" applyBorder="0" applyAlignment="0" applyProtection="0"/>
    <xf numFmtId="0" fontId="5" fillId="0" borderId="0"/>
    <xf numFmtId="236" fontId="1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37" fontId="13" fillId="0" borderId="0"/>
    <xf numFmtId="238" fontId="101" fillId="0" borderId="0"/>
    <xf numFmtId="238" fontId="101" fillId="0" borderId="0"/>
    <xf numFmtId="0" fontId="5" fillId="0" borderId="0"/>
    <xf numFmtId="0" fontId="5" fillId="0" borderId="0"/>
    <xf numFmtId="237" fontId="13" fillId="0" borderId="0"/>
    <xf numFmtId="0" fontId="5" fillId="0" borderId="0"/>
    <xf numFmtId="0" fontId="5" fillId="0" borderId="0"/>
    <xf numFmtId="237" fontId="13" fillId="0" borderId="0"/>
    <xf numFmtId="0" fontId="6"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39" fontId="39"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7" fillId="0" borderId="0" applyFont="0" applyFill="0" applyBorder="0" applyAlignment="0" applyProtection="0"/>
    <xf numFmtId="0" fontId="39" fillId="0" borderId="0">
      <protection locked="0"/>
    </xf>
    <xf numFmtId="0" fontId="5" fillId="0" borderId="0"/>
    <xf numFmtId="0" fontId="5" fillId="0" borderId="0"/>
    <xf numFmtId="0" fontId="5" fillId="0" borderId="0"/>
    <xf numFmtId="0" fontId="5" fillId="0" borderId="0"/>
    <xf numFmtId="239" fontId="39" fillId="0" borderId="0">
      <protection locked="0"/>
    </xf>
    <xf numFmtId="0" fontId="6" fillId="0" borderId="0" applyFont="0" applyFill="0" applyBorder="0" applyAlignment="0" applyProtection="0"/>
    <xf numFmtId="0" fontId="5" fillId="0" borderId="0"/>
    <xf numFmtId="0" fontId="5" fillId="0" borderId="0"/>
    <xf numFmtId="0" fontId="39" fillId="0" borderId="0">
      <protection locked="0"/>
    </xf>
    <xf numFmtId="0" fontId="5" fillId="0" borderId="0"/>
    <xf numFmtId="0" fontId="5" fillId="0" borderId="0"/>
    <xf numFmtId="240" fontId="5" fillId="0" borderId="0">
      <protection locked="0"/>
    </xf>
    <xf numFmtId="0" fontId="5" fillId="0" borderId="0"/>
    <xf numFmtId="0" fontId="5" fillId="0" borderId="0"/>
    <xf numFmtId="240" fontId="5" fillId="0" borderId="0">
      <protection locked="0"/>
    </xf>
    <xf numFmtId="0" fontId="5" fillId="0" borderId="0"/>
    <xf numFmtId="0" fontId="5" fillId="0" borderId="0"/>
    <xf numFmtId="240" fontId="5" fillId="0" borderId="0">
      <protection locked="0"/>
    </xf>
    <xf numFmtId="0" fontId="5" fillId="0" borderId="0"/>
    <xf numFmtId="0" fontId="5" fillId="0" borderId="0"/>
    <xf numFmtId="240" fontId="5" fillId="0" borderId="0">
      <protection locked="0"/>
    </xf>
    <xf numFmtId="0" fontId="5" fillId="0" borderId="0"/>
    <xf numFmtId="0" fontId="5" fillId="0" borderId="0"/>
    <xf numFmtId="240" fontId="5" fillId="0" borderId="0">
      <protection locked="0"/>
    </xf>
    <xf numFmtId="0" fontId="5" fillId="0" borderId="0"/>
    <xf numFmtId="0" fontId="5" fillId="0" borderId="0"/>
    <xf numFmtId="240" fontId="5" fillId="0" borderId="0">
      <protection locked="0"/>
    </xf>
    <xf numFmtId="0" fontId="5" fillId="0" borderId="0"/>
    <xf numFmtId="0" fontId="5" fillId="0" borderId="0"/>
    <xf numFmtId="14" fontId="4" fillId="0" borderId="0" applyFill="0" applyBorder="0" applyAlignment="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92" fontId="6" fillId="0" borderId="20">
      <alignment vertical="center"/>
    </xf>
    <xf numFmtId="0" fontId="102" fillId="0" borderId="0">
      <alignment vertical="top"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41"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42" fontId="6" fillId="0" borderId="0"/>
    <xf numFmtId="243" fontId="101" fillId="0" borderId="0"/>
    <xf numFmtId="243" fontId="101" fillId="0" borderId="0"/>
    <xf numFmtId="0" fontId="5" fillId="0" borderId="0"/>
    <xf numFmtId="0" fontId="5" fillId="0" borderId="0"/>
    <xf numFmtId="225"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92" fontId="38" fillId="0" borderId="0">
      <protection locked="0"/>
    </xf>
    <xf numFmtId="192" fontId="38" fillId="0" borderId="0">
      <protection locked="0"/>
    </xf>
    <xf numFmtId="0" fontId="5" fillId="0" borderId="0"/>
    <xf numFmtId="230" fontId="39" fillId="0" borderId="0">
      <protection locked="0"/>
    </xf>
    <xf numFmtId="0" fontId="5" fillId="0" borderId="0"/>
    <xf numFmtId="0" fontId="5" fillId="0" borderId="0"/>
    <xf numFmtId="244" fontId="39" fillId="0" borderId="0">
      <protection locked="0"/>
    </xf>
    <xf numFmtId="0" fontId="5" fillId="0" borderId="0"/>
    <xf numFmtId="0" fontId="103" fillId="0" borderId="0" applyNumberFormat="0" applyFill="0" applyBorder="0" applyAlignment="0" applyProtection="0"/>
    <xf numFmtId="0" fontId="104" fillId="0" borderId="0" applyNumberFormat="0" applyFill="0" applyBorder="0" applyAlignment="0" applyProtection="0"/>
    <xf numFmtId="0" fontId="5" fillId="0" borderId="0"/>
    <xf numFmtId="0" fontId="5" fillId="0" borderId="0"/>
    <xf numFmtId="220" fontId="75" fillId="0" borderId="0" applyFill="0" applyBorder="0" applyAlignment="0"/>
    <xf numFmtId="0" fontId="5" fillId="0" borderId="0"/>
    <xf numFmtId="0" fontId="5" fillId="0" borderId="0"/>
    <xf numFmtId="179" fontId="7" fillId="0" borderId="0" applyFill="0" applyBorder="0" applyAlignment="0"/>
    <xf numFmtId="0" fontId="5" fillId="0" borderId="0"/>
    <xf numFmtId="0" fontId="5" fillId="0" borderId="0"/>
    <xf numFmtId="220" fontId="75" fillId="0" borderId="0" applyFill="0" applyBorder="0" applyAlignment="0"/>
    <xf numFmtId="0" fontId="5" fillId="0" borderId="0"/>
    <xf numFmtId="0" fontId="5" fillId="0" borderId="0"/>
    <xf numFmtId="221" fontId="75" fillId="0" borderId="0" applyFill="0" applyBorder="0" applyAlignment="0"/>
    <xf numFmtId="0" fontId="5" fillId="0" borderId="0"/>
    <xf numFmtId="0" fontId="5" fillId="0" borderId="0"/>
    <xf numFmtId="179" fontId="7" fillId="0" borderId="0" applyFill="0" applyBorder="0" applyAlignment="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5" fillId="0" borderId="0" applyNumberFormat="0" applyAlignment="0">
      <alignment horizontal="left"/>
    </xf>
    <xf numFmtId="245" fontId="50" fillId="0" borderId="0" applyFont="0" applyFill="0" applyBorder="0" applyAlignment="0" applyProtection="0"/>
    <xf numFmtId="246" fontId="5" fillId="0" borderId="0" applyFont="0" applyFill="0" applyBorder="0" applyAlignment="0" applyProtection="0"/>
    <xf numFmtId="0" fontId="48" fillId="0" borderId="0"/>
    <xf numFmtId="0" fontId="48" fillId="0" borderId="0"/>
    <xf numFmtId="0" fontId="48" fillId="0" borderId="0"/>
    <xf numFmtId="0" fontId="5" fillId="0" borderId="0"/>
    <xf numFmtId="0" fontId="106" fillId="0" borderId="0" applyNumberFormat="0" applyFill="0" applyBorder="0" applyAlignment="0" applyProtection="0">
      <alignment vertical="center"/>
    </xf>
    <xf numFmtId="0" fontId="5" fillId="0" borderId="0"/>
    <xf numFmtId="0" fontId="5" fillId="0" borderId="0"/>
    <xf numFmtId="0" fontId="107" fillId="0" borderId="0">
      <protection locked="0"/>
    </xf>
    <xf numFmtId="0" fontId="39" fillId="0" borderId="0">
      <protection locked="0"/>
    </xf>
    <xf numFmtId="0" fontId="5" fillId="0" borderId="0"/>
    <xf numFmtId="0" fontId="5" fillId="0" borderId="0"/>
    <xf numFmtId="0" fontId="39" fillId="0" borderId="0">
      <protection locked="0"/>
    </xf>
    <xf numFmtId="0" fontId="5" fillId="0" borderId="0"/>
    <xf numFmtId="0" fontId="5" fillId="0" borderId="0"/>
    <xf numFmtId="0" fontId="108" fillId="0" borderId="0">
      <protection locked="0"/>
    </xf>
    <xf numFmtId="0" fontId="5" fillId="0" borderId="0"/>
    <xf numFmtId="0" fontId="5" fillId="0" borderId="0"/>
    <xf numFmtId="0" fontId="39" fillId="0" borderId="0">
      <protection locked="0"/>
    </xf>
    <xf numFmtId="0" fontId="5" fillId="0" borderId="0"/>
    <xf numFmtId="0" fontId="5" fillId="0" borderId="0"/>
    <xf numFmtId="0" fontId="39" fillId="0" borderId="0">
      <protection locked="0"/>
    </xf>
    <xf numFmtId="0" fontId="5" fillId="0" borderId="0"/>
    <xf numFmtId="0" fontId="5" fillId="0" borderId="0"/>
    <xf numFmtId="0" fontId="39" fillId="0" borderId="0">
      <protection locked="0"/>
    </xf>
    <xf numFmtId="0" fontId="5" fillId="0" borderId="0"/>
    <xf numFmtId="0" fontId="5" fillId="0" borderId="0"/>
    <xf numFmtId="0" fontId="109" fillId="0" borderId="0">
      <protection locked="0"/>
    </xf>
    <xf numFmtId="0" fontId="108" fillId="0" borderId="0">
      <protection locked="0"/>
    </xf>
    <xf numFmtId="3" fontId="97" fillId="0" borderId="0" applyFont="0" applyFill="0" applyBorder="0" applyAlignment="0" applyProtection="0"/>
    <xf numFmtId="0" fontId="5" fillId="0" borderId="0"/>
    <xf numFmtId="0" fontId="5" fillId="0" borderId="0"/>
    <xf numFmtId="0" fontId="5" fillId="0" borderId="0"/>
    <xf numFmtId="197" fontId="39"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 fontId="97" fillId="0" borderId="0" applyFont="0" applyFill="0" applyBorder="0" applyAlignment="0" applyProtection="0"/>
    <xf numFmtId="247" fontId="48" fillId="0" borderId="0">
      <protection locked="0"/>
    </xf>
    <xf numFmtId="0" fontId="5" fillId="0" borderId="0"/>
    <xf numFmtId="0" fontId="5" fillId="0" borderId="0"/>
    <xf numFmtId="0" fontId="5" fillId="0" borderId="0"/>
    <xf numFmtId="2" fontId="6" fillId="0" borderId="0" applyFont="0" applyFill="0" applyBorder="0" applyAlignment="0" applyProtection="0"/>
    <xf numFmtId="0" fontId="5" fillId="0" borderId="0"/>
    <xf numFmtId="197" fontId="39" fillId="0" borderId="0">
      <protection locked="0"/>
    </xf>
    <xf numFmtId="247" fontId="48" fillId="0" borderId="0">
      <protection locked="0"/>
    </xf>
    <xf numFmtId="0" fontId="5" fillId="0" borderId="0"/>
    <xf numFmtId="0" fontId="5" fillId="0" borderId="0"/>
    <xf numFmtId="247" fontId="5" fillId="0" borderId="0">
      <protection locked="0"/>
    </xf>
    <xf numFmtId="0" fontId="5" fillId="0" borderId="0"/>
    <xf numFmtId="0" fontId="5" fillId="0" borderId="0"/>
    <xf numFmtId="248" fontId="5" fillId="0" borderId="0">
      <protection locked="0"/>
    </xf>
    <xf numFmtId="0" fontId="5" fillId="0" borderId="0"/>
    <xf numFmtId="0" fontId="5" fillId="0" borderId="0"/>
    <xf numFmtId="248" fontId="5" fillId="0" borderId="0">
      <protection locked="0"/>
    </xf>
    <xf numFmtId="0" fontId="5" fillId="0" borderId="0"/>
    <xf numFmtId="0" fontId="5" fillId="0" borderId="0"/>
    <xf numFmtId="248" fontId="5" fillId="0" borderId="0">
      <protection locked="0"/>
    </xf>
    <xf numFmtId="0" fontId="5" fillId="0" borderId="0"/>
    <xf numFmtId="0" fontId="5" fillId="0" borderId="0"/>
    <xf numFmtId="248" fontId="5" fillId="0" borderId="0">
      <protection locked="0"/>
    </xf>
    <xf numFmtId="0" fontId="5" fillId="0" borderId="0"/>
    <xf numFmtId="0" fontId="5" fillId="0" borderId="0"/>
    <xf numFmtId="248" fontId="5" fillId="0" borderId="0">
      <protection locked="0"/>
    </xf>
    <xf numFmtId="0" fontId="5" fillId="0" borderId="0"/>
    <xf numFmtId="0" fontId="5" fillId="0" borderId="0"/>
    <xf numFmtId="248" fontId="5" fillId="0" borderId="0">
      <protection locked="0"/>
    </xf>
    <xf numFmtId="0" fontId="5" fillId="0" borderId="0"/>
    <xf numFmtId="0" fontId="5" fillId="0" borderId="0"/>
    <xf numFmtId="0" fontId="110" fillId="0" borderId="0" applyNumberFormat="0" applyFill="0" applyBorder="0" applyAlignment="0" applyProtection="0"/>
    <xf numFmtId="0" fontId="110" fillId="0" borderId="0" applyNumberFormat="0" applyFill="0" applyBorder="0" applyAlignment="0" applyProtection="0"/>
    <xf numFmtId="0" fontId="110" fillId="0" borderId="0" applyNumberFormat="0" applyFill="0" applyBorder="0" applyAlignment="0" applyProtection="0"/>
    <xf numFmtId="0" fontId="110" fillId="0" borderId="0" applyNumberFormat="0" applyFill="0" applyBorder="0" applyAlignment="0" applyProtection="0"/>
    <xf numFmtId="0" fontId="110" fillId="0" borderId="0" applyNumberFormat="0" applyFill="0" applyBorder="0" applyAlignment="0" applyProtection="0"/>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5" fillId="0" borderId="0"/>
    <xf numFmtId="0" fontId="5" fillId="0" borderId="0"/>
    <xf numFmtId="2" fontId="101" fillId="0" borderId="0">
      <alignment horizontal="left"/>
    </xf>
    <xf numFmtId="0" fontId="5" fillId="0" borderId="0"/>
    <xf numFmtId="0" fontId="5" fillId="0" borderId="0"/>
    <xf numFmtId="186" fontId="7" fillId="0" borderId="0" applyFont="0" applyFill="0" applyBorder="0" applyAlignment="0" applyProtection="0"/>
    <xf numFmtId="0" fontId="112" fillId="19"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38" fontId="113" fillId="35"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38" fontId="113" fillId="36" borderId="0" applyNumberFormat="0" applyBorder="0" applyAlignment="0" applyProtection="0"/>
    <xf numFmtId="0" fontId="5" fillId="0" borderId="0"/>
    <xf numFmtId="0" fontId="5" fillId="0" borderId="0"/>
    <xf numFmtId="0" fontId="5" fillId="0" borderId="0"/>
    <xf numFmtId="38" fontId="113" fillId="36" borderId="0" applyNumberFormat="0" applyBorder="0" applyAlignment="0" applyProtection="0"/>
    <xf numFmtId="38" fontId="113" fillId="35" borderId="0" applyNumberFormat="0" applyBorder="0" applyAlignment="0" applyProtection="0"/>
    <xf numFmtId="0" fontId="5" fillId="0" borderId="0"/>
    <xf numFmtId="0" fontId="5" fillId="0" borderId="0"/>
    <xf numFmtId="38" fontId="113" fillId="36"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3" fontId="9" fillId="0" borderId="21">
      <alignment horizontal="right" vertical="center"/>
    </xf>
    <xf numFmtId="0" fontId="5" fillId="0" borderId="0"/>
    <xf numFmtId="4" fontId="9" fillId="0" borderId="21">
      <alignment horizontal="righ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4" fillId="0" borderId="0">
      <alignment horizontal="left"/>
    </xf>
    <xf numFmtId="0" fontId="5" fillId="0" borderId="0"/>
    <xf numFmtId="0" fontId="5" fillId="0" borderId="0"/>
    <xf numFmtId="0" fontId="17" fillId="0" borderId="1" applyNumberFormat="0" applyAlignment="0" applyProtection="0">
      <alignment horizontal="left" vertical="center"/>
    </xf>
    <xf numFmtId="0" fontId="5" fillId="0" borderId="0"/>
    <xf numFmtId="0" fontId="115" fillId="0" borderId="1" applyNumberFormat="0" applyAlignment="0" applyProtection="0">
      <alignment horizontal="lef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 fillId="0" borderId="22">
      <alignment horizontal="left" vertical="center"/>
    </xf>
    <xf numFmtId="0" fontId="5" fillId="0" borderId="0"/>
    <xf numFmtId="0" fontId="5" fillId="0" borderId="0"/>
    <xf numFmtId="0" fontId="5" fillId="0" borderId="0"/>
    <xf numFmtId="0" fontId="5" fillId="0" borderId="0"/>
    <xf numFmtId="0" fontId="5" fillId="0" borderId="0"/>
    <xf numFmtId="0" fontId="5" fillId="0" borderId="0"/>
    <xf numFmtId="0" fontId="115" fillId="0" borderId="22">
      <alignment horizontal="left" vertical="center"/>
    </xf>
    <xf numFmtId="0" fontId="115" fillId="0" borderId="22">
      <alignment horizontal="left" vertical="center"/>
    </xf>
    <xf numFmtId="0" fontId="115" fillId="0" borderId="22">
      <alignment horizontal="left" vertical="center"/>
    </xf>
    <xf numFmtId="0" fontId="5" fillId="0" borderId="0"/>
    <xf numFmtId="0" fontId="39" fillId="0" borderId="0">
      <protection locked="0"/>
    </xf>
    <xf numFmtId="0" fontId="5" fillId="0" borderId="0"/>
    <xf numFmtId="0" fontId="103" fillId="0" borderId="0" applyNumberFormat="0" applyFill="0" applyBorder="0" applyAlignment="0" applyProtection="0"/>
    <xf numFmtId="0" fontId="116" fillId="0" borderId="0" applyNumberFormat="0" applyFill="0" applyBorder="0" applyAlignment="0" applyProtection="0"/>
    <xf numFmtId="0" fontId="117" fillId="0" borderId="23" applyNumberFormat="0" applyFill="0" applyAlignment="0" applyProtection="0">
      <alignment vertical="center"/>
    </xf>
    <xf numFmtId="0" fontId="103"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5" fillId="0" borderId="0"/>
    <xf numFmtId="0" fontId="39" fillId="0" borderId="0">
      <protection locked="0"/>
    </xf>
    <xf numFmtId="0" fontId="5" fillId="0" borderId="0"/>
    <xf numFmtId="0" fontId="104" fillId="0" borderId="0" applyNumberFormat="0" applyFill="0" applyBorder="0" applyAlignment="0" applyProtection="0"/>
    <xf numFmtId="0" fontId="115" fillId="0" borderId="0" applyNumberFormat="0" applyFill="0" applyBorder="0" applyAlignment="0" applyProtection="0"/>
    <xf numFmtId="0" fontId="118" fillId="0" borderId="23" applyNumberFormat="0" applyFill="0" applyAlignment="0" applyProtection="0">
      <alignment vertical="center"/>
    </xf>
    <xf numFmtId="0" fontId="104"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5" fillId="0" borderId="0" applyNumberFormat="0" applyFill="0" applyBorder="0" applyAlignment="0" applyProtection="0"/>
    <xf numFmtId="0" fontId="119" fillId="0" borderId="24" applyNumberFormat="0" applyFill="0" applyAlignment="0" applyProtection="0">
      <alignment vertical="center"/>
    </xf>
    <xf numFmtId="0" fontId="119" fillId="0" borderId="0" applyNumberFormat="0" applyFill="0" applyBorder="0" applyAlignment="0" applyProtection="0">
      <alignment vertical="center"/>
    </xf>
    <xf numFmtId="0" fontId="5" fillId="0" borderId="0"/>
    <xf numFmtId="0" fontId="5" fillId="0" borderId="0"/>
    <xf numFmtId="0" fontId="5" fillId="0" borderId="0"/>
    <xf numFmtId="180" fontId="42"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49" fontId="5" fillId="0" borderId="0">
      <protection locked="0"/>
    </xf>
    <xf numFmtId="249" fontId="5" fillId="0" borderId="0">
      <protection locked="0"/>
    </xf>
    <xf numFmtId="249" fontId="5" fillId="0" borderId="0">
      <protection locked="0"/>
    </xf>
    <xf numFmtId="249" fontId="5" fillId="0" borderId="0">
      <protection locked="0"/>
    </xf>
    <xf numFmtId="250" fontId="48"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180" fontId="42" fillId="0" borderId="0">
      <protection locked="0"/>
    </xf>
    <xf numFmtId="250" fontId="48" fillId="0" borderId="0">
      <protection locked="0"/>
    </xf>
    <xf numFmtId="0" fontId="5" fillId="0" borderId="0"/>
    <xf numFmtId="0" fontId="5" fillId="0" borderId="0"/>
    <xf numFmtId="251" fontId="7"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50" fontId="5" fillId="0" borderId="0">
      <protection locked="0"/>
    </xf>
    <xf numFmtId="0" fontId="5" fillId="0" borderId="0"/>
    <xf numFmtId="0" fontId="5" fillId="0" borderId="0"/>
    <xf numFmtId="252" fontId="5" fillId="0" borderId="0">
      <protection locked="0"/>
    </xf>
    <xf numFmtId="0" fontId="5" fillId="0" borderId="0"/>
    <xf numFmtId="0" fontId="5" fillId="0" borderId="0"/>
    <xf numFmtId="252" fontId="5" fillId="0" borderId="0">
      <protection locked="0"/>
    </xf>
    <xf numFmtId="0" fontId="5" fillId="0" borderId="0"/>
    <xf numFmtId="0" fontId="5" fillId="0" borderId="0"/>
    <xf numFmtId="252" fontId="5" fillId="0" borderId="0">
      <protection locked="0"/>
    </xf>
    <xf numFmtId="0" fontId="5" fillId="0" borderId="0"/>
    <xf numFmtId="0" fontId="5" fillId="0" borderId="0"/>
    <xf numFmtId="252" fontId="5" fillId="0" borderId="0">
      <protection locked="0"/>
    </xf>
    <xf numFmtId="0" fontId="5" fillId="0" borderId="0"/>
    <xf numFmtId="0" fontId="5" fillId="0" borderId="0"/>
    <xf numFmtId="252" fontId="5" fillId="0" borderId="0">
      <protection locked="0"/>
    </xf>
    <xf numFmtId="0" fontId="5" fillId="0" borderId="0"/>
    <xf numFmtId="0" fontId="5" fillId="0" borderId="0"/>
    <xf numFmtId="252" fontId="5" fillId="0" borderId="0">
      <protection locked="0"/>
    </xf>
    <xf numFmtId="0" fontId="5" fillId="0" borderId="0"/>
    <xf numFmtId="0" fontId="5" fillId="0" borderId="0"/>
    <xf numFmtId="0" fontId="5" fillId="0" borderId="0"/>
    <xf numFmtId="0" fontId="5" fillId="0" borderId="0"/>
    <xf numFmtId="180" fontId="42"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49" fontId="5" fillId="0" borderId="0">
      <protection locked="0"/>
    </xf>
    <xf numFmtId="249" fontId="5" fillId="0" borderId="0">
      <protection locked="0"/>
    </xf>
    <xf numFmtId="249" fontId="5" fillId="0" borderId="0">
      <protection locked="0"/>
    </xf>
    <xf numFmtId="249" fontId="5" fillId="0" borderId="0">
      <protection locked="0"/>
    </xf>
    <xf numFmtId="250" fontId="48"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180" fontId="42" fillId="0" borderId="0">
      <protection locked="0"/>
    </xf>
    <xf numFmtId="250" fontId="48" fillId="0" borderId="0">
      <protection locked="0"/>
    </xf>
    <xf numFmtId="0" fontId="5" fillId="0" borderId="0"/>
    <xf numFmtId="0" fontId="5" fillId="0" borderId="0"/>
    <xf numFmtId="251" fontId="7"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50" fontId="5" fillId="0" borderId="0">
      <protection locked="0"/>
    </xf>
    <xf numFmtId="0" fontId="5" fillId="0" borderId="0"/>
    <xf numFmtId="0" fontId="5" fillId="0" borderId="0"/>
    <xf numFmtId="252" fontId="5" fillId="0" borderId="0">
      <protection locked="0"/>
    </xf>
    <xf numFmtId="0" fontId="5" fillId="0" borderId="0"/>
    <xf numFmtId="0" fontId="5" fillId="0" borderId="0"/>
    <xf numFmtId="252" fontId="5" fillId="0" borderId="0">
      <protection locked="0"/>
    </xf>
    <xf numFmtId="0" fontId="5" fillId="0" borderId="0"/>
    <xf numFmtId="0" fontId="5" fillId="0" borderId="0"/>
    <xf numFmtId="252" fontId="5" fillId="0" borderId="0">
      <protection locked="0"/>
    </xf>
    <xf numFmtId="0" fontId="5" fillId="0" borderId="0"/>
    <xf numFmtId="0" fontId="5" fillId="0" borderId="0"/>
    <xf numFmtId="252" fontId="5" fillId="0" borderId="0">
      <protection locked="0"/>
    </xf>
    <xf numFmtId="0" fontId="5" fillId="0" borderId="0"/>
    <xf numFmtId="0" fontId="5" fillId="0" borderId="0"/>
    <xf numFmtId="252" fontId="5" fillId="0" borderId="0">
      <protection locked="0"/>
    </xf>
    <xf numFmtId="0" fontId="5" fillId="0" borderId="0"/>
    <xf numFmtId="0" fontId="5" fillId="0" borderId="0"/>
    <xf numFmtId="252" fontId="5" fillId="0" borderId="0">
      <protection locked="0"/>
    </xf>
    <xf numFmtId="0" fontId="5" fillId="0" borderId="0"/>
    <xf numFmtId="0" fontId="5" fillId="0" borderId="0"/>
    <xf numFmtId="0" fontId="5" fillId="0" borderId="0"/>
    <xf numFmtId="0" fontId="120" fillId="0" borderId="25">
      <alignment horizontal="center"/>
    </xf>
    <xf numFmtId="0" fontId="5" fillId="0" borderId="0"/>
    <xf numFmtId="0" fontId="5" fillId="0" borderId="0"/>
    <xf numFmtId="0" fontId="120" fillId="0" borderId="0">
      <alignment horizontal="center"/>
    </xf>
    <xf numFmtId="0" fontId="5" fillId="0" borderId="0"/>
    <xf numFmtId="0" fontId="5" fillId="0" borderId="0"/>
    <xf numFmtId="0" fontId="5" fillId="0" borderId="0"/>
    <xf numFmtId="0" fontId="121" fillId="0" borderId="26" applyNumberFormat="0" applyFill="0" applyAlignment="0" applyProtection="0"/>
    <xf numFmtId="0" fontId="5" fillId="0" borderId="0"/>
    <xf numFmtId="0" fontId="5" fillId="0" borderId="0"/>
    <xf numFmtId="0" fontId="25" fillId="0" borderId="0" applyNumberFormat="0" applyFill="0" applyBorder="0" applyAlignment="0" applyProtection="0">
      <alignment vertical="top"/>
      <protection locked="0"/>
    </xf>
    <xf numFmtId="0" fontId="122" fillId="0" borderId="0" applyNumberFormat="0" applyFill="0" applyBorder="0" applyAlignment="0" applyProtection="0"/>
    <xf numFmtId="0" fontId="122" fillId="0" borderId="0" applyNumberFormat="0" applyFill="0" applyBorder="0" applyAlignment="0" applyProtection="0"/>
    <xf numFmtId="0" fontId="122" fillId="0" borderId="0" applyNumberFormat="0" applyFill="0" applyBorder="0" applyAlignment="0" applyProtection="0"/>
    <xf numFmtId="0" fontId="122" fillId="0" borderId="0" applyNumberFormat="0" applyFill="0" applyBorder="0" applyAlignment="0" applyProtection="0"/>
    <xf numFmtId="0" fontId="122" fillId="0" borderId="0" applyNumberFormat="0" applyFill="0" applyBorder="0" applyAlignment="0" applyProtection="0"/>
    <xf numFmtId="0" fontId="122" fillId="0" borderId="0" applyNumberFormat="0" applyFill="0" applyBorder="0" applyAlignment="0" applyProtection="0"/>
    <xf numFmtId="0" fontId="123" fillId="0" borderId="0" applyNumberFormat="0" applyFill="0" applyBorder="0" applyAlignment="0" applyProtection="0">
      <alignment vertical="top"/>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0" fontId="113" fillId="34" borderId="2" applyNumberFormat="0" applyBorder="0" applyAlignment="0" applyProtection="0"/>
    <xf numFmtId="10" fontId="113" fillId="35" borderId="2"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0" fontId="113" fillId="34" borderId="2" applyNumberFormat="0" applyBorder="0" applyAlignment="0" applyProtection="0"/>
    <xf numFmtId="10" fontId="113" fillId="35" borderId="2"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0" fontId="113" fillId="34" borderId="2"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4" fillId="12" borderId="17" applyNumberFormat="0" applyAlignment="0" applyProtection="0">
      <alignment vertical="center"/>
    </xf>
    <xf numFmtId="0" fontId="124" fillId="12" borderId="17" applyNumberFormat="0" applyAlignment="0" applyProtection="0">
      <alignment vertical="center"/>
    </xf>
    <xf numFmtId="0" fontId="124" fillId="12" borderId="17" applyNumberFormat="0" applyAlignment="0" applyProtection="0">
      <alignment vertical="center"/>
    </xf>
    <xf numFmtId="0" fontId="124" fillId="12" borderId="17" applyNumberFormat="0" applyAlignment="0" applyProtection="0">
      <alignment vertical="center"/>
    </xf>
    <xf numFmtId="0" fontId="5" fillId="0" borderId="0"/>
    <xf numFmtId="0" fontId="124" fillId="12" borderId="17" applyNumberFormat="0" applyAlignment="0" applyProtection="0">
      <alignment vertical="center"/>
    </xf>
    <xf numFmtId="0" fontId="124" fillId="12" borderId="17" applyNumberFormat="0" applyAlignment="0" applyProtection="0">
      <alignment vertical="center"/>
    </xf>
    <xf numFmtId="0" fontId="124" fillId="12" borderId="17" applyNumberFormat="0" applyAlignment="0" applyProtection="0">
      <alignment vertical="center"/>
    </xf>
    <xf numFmtId="0" fontId="5" fillId="0" borderId="0"/>
    <xf numFmtId="0" fontId="5" fillId="0" borderId="0"/>
    <xf numFmtId="0" fontId="124" fillId="12" borderId="17" applyNumberFormat="0" applyAlignment="0" applyProtection="0">
      <alignment vertical="center"/>
    </xf>
    <xf numFmtId="0" fontId="124" fillId="12" borderId="17" applyNumberFormat="0" applyAlignment="0" applyProtection="0">
      <alignment vertical="center"/>
    </xf>
    <xf numFmtId="0" fontId="124" fillId="12" borderId="17" applyNumberFormat="0" applyAlignment="0" applyProtection="0">
      <alignment vertical="center"/>
    </xf>
    <xf numFmtId="0" fontId="5" fillId="0" borderId="0"/>
    <xf numFmtId="0" fontId="124" fillId="12" borderId="17" applyNumberFormat="0" applyAlignment="0" applyProtection="0">
      <alignment vertical="center"/>
    </xf>
    <xf numFmtId="0" fontId="124" fillId="12" borderId="17" applyNumberFormat="0" applyAlignment="0" applyProtection="0">
      <alignment vertical="center"/>
    </xf>
    <xf numFmtId="0" fontId="124" fillId="12" borderId="17" applyNumberFormat="0" applyAlignment="0" applyProtection="0">
      <alignment vertical="center"/>
    </xf>
    <xf numFmtId="0" fontId="124" fillId="12" borderId="17" applyNumberFormat="0" applyAlignment="0" applyProtection="0">
      <alignment vertical="center"/>
    </xf>
    <xf numFmtId="0" fontId="124" fillId="12" borderId="17" applyNumberFormat="0" applyAlignment="0" applyProtection="0">
      <alignment vertical="center"/>
    </xf>
    <xf numFmtId="0" fontId="124" fillId="12" borderId="17" applyNumberFormat="0" applyAlignment="0" applyProtection="0">
      <alignment vertical="center"/>
    </xf>
    <xf numFmtId="0" fontId="5" fillId="0" borderId="0"/>
    <xf numFmtId="0" fontId="5" fillId="0" borderId="0"/>
    <xf numFmtId="253" fontId="125" fillId="37" borderId="0"/>
    <xf numFmtId="0" fontId="5" fillId="0" borderId="0"/>
    <xf numFmtId="186" fontId="13"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25">
      <protection locked="0"/>
    </xf>
    <xf numFmtId="0" fontId="35" fillId="0" borderId="0" applyNumberFormat="0" applyFont="0" applyFill="0" applyBorder="0" applyProtection="0">
      <alignment horizontal="left" vertical="center"/>
    </xf>
    <xf numFmtId="0" fontId="5" fillId="0" borderId="0"/>
    <xf numFmtId="0" fontId="5" fillId="0" borderId="0"/>
    <xf numFmtId="220" fontId="75" fillId="0" borderId="0" applyFill="0" applyBorder="0" applyAlignment="0"/>
    <xf numFmtId="0" fontId="5" fillId="0" borderId="0"/>
    <xf numFmtId="0" fontId="5" fillId="0" borderId="0"/>
    <xf numFmtId="179" fontId="7" fillId="0" borderId="0" applyFill="0" applyBorder="0" applyAlignment="0"/>
    <xf numFmtId="0" fontId="5" fillId="0" borderId="0"/>
    <xf numFmtId="0" fontId="5" fillId="0" borderId="0"/>
    <xf numFmtId="220" fontId="75" fillId="0" borderId="0" applyFill="0" applyBorder="0" applyAlignment="0"/>
    <xf numFmtId="0" fontId="5" fillId="0" borderId="0"/>
    <xf numFmtId="0" fontId="5" fillId="0" borderId="0"/>
    <xf numFmtId="221" fontId="75" fillId="0" borderId="0" applyFill="0" applyBorder="0" applyAlignment="0"/>
    <xf numFmtId="0" fontId="5" fillId="0" borderId="0"/>
    <xf numFmtId="0" fontId="5" fillId="0" borderId="0"/>
    <xf numFmtId="179" fontId="7" fillId="0" borderId="0" applyFill="0" applyBorder="0" applyAlignment="0"/>
    <xf numFmtId="0" fontId="126" fillId="0" borderId="27" applyNumberFormat="0" applyFill="0" applyAlignment="0" applyProtection="0">
      <alignment vertical="center"/>
    </xf>
    <xf numFmtId="0" fontId="5" fillId="0" borderId="0"/>
    <xf numFmtId="0" fontId="5" fillId="0" borderId="0"/>
    <xf numFmtId="253" fontId="127" fillId="38" borderId="0"/>
    <xf numFmtId="0" fontId="5" fillId="0" borderId="0"/>
    <xf numFmtId="0" fontId="33" fillId="0" borderId="0" applyNumberFormat="0" applyFill="0" applyBorder="0" applyProtection="0">
      <alignment vertical="top"/>
    </xf>
    <xf numFmtId="0" fontId="5" fillId="0" borderId="0"/>
    <xf numFmtId="0" fontId="33" fillId="0" borderId="0" applyNumberFormat="0" applyFont="0" applyFill="0" applyBorder="0" applyProtection="0">
      <alignment horizontal="left" indent="2"/>
    </xf>
    <xf numFmtId="254" fontId="6" fillId="0" borderId="0" applyFont="0" applyFill="0" applyBorder="0" applyAlignment="0" applyProtection="0"/>
    <xf numFmtId="0" fontId="5" fillId="0" borderId="0"/>
    <xf numFmtId="255" fontId="128" fillId="0" borderId="0">
      <alignment horizontal="left"/>
    </xf>
    <xf numFmtId="0" fontId="129" fillId="0" borderId="0"/>
    <xf numFmtId="0" fontId="125" fillId="0" borderId="0"/>
    <xf numFmtId="0" fontId="129" fillId="0" borderId="0"/>
    <xf numFmtId="0" fontId="125" fillId="0" borderId="0"/>
    <xf numFmtId="0" fontId="130" fillId="0" borderId="0"/>
    <xf numFmtId="0" fontId="5" fillId="0" borderId="0"/>
    <xf numFmtId="0" fontId="5" fillId="0" borderId="0"/>
    <xf numFmtId="0" fontId="6" fillId="0" borderId="0" applyFont="0" applyFill="0" applyBorder="0" applyAlignment="0" applyProtection="0"/>
    <xf numFmtId="0" fontId="5" fillId="0" borderId="0"/>
    <xf numFmtId="0" fontId="5" fillId="0" borderId="0"/>
    <xf numFmtId="0" fontId="5" fillId="0" borderId="0"/>
    <xf numFmtId="0" fontId="131" fillId="0" borderId="25"/>
    <xf numFmtId="0" fontId="5" fillId="0" borderId="0"/>
    <xf numFmtId="0" fontId="5" fillId="0" borderId="0"/>
    <xf numFmtId="5" fontId="97" fillId="0" borderId="0" applyFont="0" applyFill="0" applyBorder="0" applyAlignment="0" applyProtection="0"/>
    <xf numFmtId="0" fontId="6" fillId="0" borderId="0" applyFont="0" applyFill="0" applyBorder="0" applyAlignment="0" applyProtection="0"/>
    <xf numFmtId="0" fontId="13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33" fillId="0" borderId="28" applyBorder="0">
      <alignment horizontal="left" vertical="center"/>
    </xf>
    <xf numFmtId="0" fontId="134" fillId="21" borderId="0" applyNumberFormat="0" applyBorder="0" applyAlignment="0" applyProtection="0">
      <alignment vertical="center"/>
    </xf>
    <xf numFmtId="0" fontId="135" fillId="36" borderId="0" applyNumberFormat="0" applyFont="0" applyFill="0" applyBorder="0" applyAlignment="0">
      <alignment vertical="center"/>
    </xf>
    <xf numFmtId="49" fontId="102" fillId="0" borderId="0">
      <alignment horizontal="center" vertical="top"/>
    </xf>
    <xf numFmtId="0" fontId="5" fillId="0" borderId="0"/>
    <xf numFmtId="0" fontId="5" fillId="0" borderId="0"/>
    <xf numFmtId="37" fontId="136" fillId="0" borderId="0"/>
    <xf numFmtId="0" fontId="35" fillId="0" borderId="0"/>
    <xf numFmtId="0" fontId="5" fillId="0" borderId="0"/>
    <xf numFmtId="0" fontId="129" fillId="0" borderId="0"/>
    <xf numFmtId="0" fontId="125" fillId="0" borderId="0"/>
    <xf numFmtId="0" fontId="125" fillId="0" borderId="0"/>
    <xf numFmtId="0" fontId="5" fillId="0" borderId="0"/>
    <xf numFmtId="0" fontId="5" fillId="0" borderId="0"/>
    <xf numFmtId="0" fontId="5" fillId="0" borderId="0"/>
    <xf numFmtId="205" fontId="13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56" fontId="7" fillId="0" borderId="0"/>
    <xf numFmtId="257" fontId="4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258" fontId="138" fillId="0" borderId="0"/>
    <xf numFmtId="0" fontId="5" fillId="0" borderId="0"/>
    <xf numFmtId="0" fontId="5" fillId="0" borderId="0"/>
    <xf numFmtId="259" fontId="5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257"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60" fontId="5" fillId="0" borderId="0"/>
    <xf numFmtId="0" fontId="7" fillId="0" borderId="0"/>
    <xf numFmtId="257" fontId="4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61" fontId="5" fillId="0" borderId="0"/>
    <xf numFmtId="0" fontId="5" fillId="0" borderId="0"/>
    <xf numFmtId="0" fontId="5" fillId="0" borderId="0"/>
    <xf numFmtId="260" fontId="5" fillId="0" borderId="0"/>
    <xf numFmtId="262" fontId="7" fillId="0" borderId="0"/>
    <xf numFmtId="215" fontId="61" fillId="0" borderId="0"/>
    <xf numFmtId="263" fontId="7" fillId="0" borderId="0"/>
    <xf numFmtId="215" fontId="61" fillId="0" borderId="0"/>
    <xf numFmtId="0" fontId="5" fillId="0" borderId="0"/>
    <xf numFmtId="0" fontId="5" fillId="0" borderId="0"/>
    <xf numFmtId="260" fontId="5" fillId="0" borderId="0"/>
    <xf numFmtId="263" fontId="7" fillId="0" borderId="0"/>
    <xf numFmtId="0" fontId="5" fillId="0" borderId="0"/>
    <xf numFmtId="0" fontId="5" fillId="0" borderId="0"/>
    <xf numFmtId="260" fontId="5" fillId="0" borderId="0"/>
    <xf numFmtId="0" fontId="5" fillId="0" borderId="0"/>
    <xf numFmtId="0" fontId="5" fillId="0" borderId="0"/>
    <xf numFmtId="260" fontId="5" fillId="0" borderId="0"/>
    <xf numFmtId="0" fontId="5" fillId="0" borderId="0"/>
    <xf numFmtId="0" fontId="5" fillId="0" borderId="0"/>
    <xf numFmtId="260" fontId="5" fillId="0" borderId="0"/>
    <xf numFmtId="0" fontId="5" fillId="0" borderId="0"/>
    <xf numFmtId="0" fontId="5" fillId="0" borderId="0"/>
    <xf numFmtId="0" fontId="5" fillId="0" borderId="0"/>
    <xf numFmtId="0" fontId="125" fillId="0" borderId="0"/>
    <xf numFmtId="0" fontId="5" fillId="0" borderId="0"/>
    <xf numFmtId="0" fontId="5" fillId="0" borderId="0"/>
    <xf numFmtId="0" fontId="125" fillId="0" borderId="0"/>
    <xf numFmtId="0" fontId="5" fillId="0" borderId="0"/>
    <xf numFmtId="0" fontId="5" fillId="0" borderId="0"/>
    <xf numFmtId="0" fontId="125" fillId="0" borderId="0"/>
    <xf numFmtId="0" fontId="5" fillId="0" borderId="0"/>
    <xf numFmtId="0" fontId="5" fillId="0" borderId="0"/>
    <xf numFmtId="0" fontId="125" fillId="0" borderId="0"/>
    <xf numFmtId="0" fontId="5" fillId="0" borderId="0"/>
    <xf numFmtId="0" fontId="5" fillId="0" borderId="0"/>
    <xf numFmtId="0" fontId="125" fillId="0" borderId="0"/>
    <xf numFmtId="0" fontId="5" fillId="0" borderId="0"/>
    <xf numFmtId="0" fontId="5" fillId="0" borderId="0"/>
    <xf numFmtId="0" fontId="125" fillId="0" borderId="0"/>
    <xf numFmtId="0" fontId="5" fillId="0" borderId="0"/>
    <xf numFmtId="0" fontId="5" fillId="0" borderId="0"/>
    <xf numFmtId="0" fontId="125" fillId="0" borderId="0"/>
    <xf numFmtId="0" fontId="5" fillId="0" borderId="0"/>
    <xf numFmtId="0" fontId="5" fillId="0" borderId="0"/>
    <xf numFmtId="0" fontId="7" fillId="0" borderId="0"/>
    <xf numFmtId="0" fontId="7" fillId="0" borderId="0"/>
    <xf numFmtId="0" fontId="22" fillId="0" borderId="0"/>
    <xf numFmtId="0" fontId="5" fillId="0" borderId="0"/>
    <xf numFmtId="0" fontId="5" fillId="0" borderId="0"/>
    <xf numFmtId="0" fontId="139" fillId="0" borderId="0" applyNumberFormat="0" applyFill="0" applyBorder="0" applyProtection="0">
      <alignment vertical="center"/>
    </xf>
    <xf numFmtId="0" fontId="6" fillId="0" borderId="0"/>
    <xf numFmtId="0" fontId="6" fillId="0" borderId="0"/>
    <xf numFmtId="0" fontId="6" fillId="0" borderId="0"/>
    <xf numFmtId="1" fontId="37" fillId="0" borderId="0" applyFill="0" applyBorder="0" applyAlignment="0" applyProtection="0"/>
    <xf numFmtId="0" fontId="5" fillId="0" borderId="0"/>
    <xf numFmtId="0" fontId="6" fillId="0" borderId="0"/>
    <xf numFmtId="0" fontId="5" fillId="13" borderId="29" applyNumberFormat="0" applyFont="0" applyAlignment="0" applyProtection="0">
      <alignment vertical="center"/>
    </xf>
    <xf numFmtId="0" fontId="5" fillId="13" borderId="29" applyNumberFormat="0" applyFont="0" applyAlignment="0" applyProtection="0">
      <alignment vertical="center"/>
    </xf>
    <xf numFmtId="0" fontId="5" fillId="13" borderId="29" applyNumberFormat="0" applyFont="0" applyAlignment="0" applyProtection="0">
      <alignment vertical="center"/>
    </xf>
    <xf numFmtId="0" fontId="5" fillId="13" borderId="29" applyNumberFormat="0" applyFont="0" applyAlignment="0" applyProtection="0">
      <alignment vertical="center"/>
    </xf>
    <xf numFmtId="0" fontId="5" fillId="13" borderId="29" applyNumberFormat="0" applyFont="0" applyAlignment="0" applyProtection="0">
      <alignment vertical="center"/>
    </xf>
    <xf numFmtId="0" fontId="5" fillId="13" borderId="29" applyNumberFormat="0" applyFont="0" applyAlignment="0" applyProtection="0">
      <alignment vertical="center"/>
    </xf>
    <xf numFmtId="0" fontId="5" fillId="13" borderId="29" applyNumberFormat="0" applyFont="0" applyAlignment="0" applyProtection="0">
      <alignment vertical="center"/>
    </xf>
    <xf numFmtId="0" fontId="5" fillId="0" borderId="0"/>
    <xf numFmtId="40" fontId="6" fillId="0" borderId="0" applyFont="0" applyFill="0" applyBorder="0" applyAlignment="0" applyProtection="0"/>
    <xf numFmtId="38" fontId="6" fillId="0" borderId="0" applyFont="0" applyFill="0" applyBorder="0" applyAlignment="0" applyProtection="0"/>
    <xf numFmtId="0" fontId="5" fillId="0" borderId="0"/>
    <xf numFmtId="0" fontId="5" fillId="0" borderId="0"/>
    <xf numFmtId="0" fontId="6" fillId="0" borderId="0"/>
    <xf numFmtId="0" fontId="5" fillId="0" borderId="0"/>
    <xf numFmtId="0" fontId="140" fillId="11" borderId="30" applyNumberFormat="0" applyAlignment="0" applyProtection="0">
      <alignment vertical="center"/>
    </xf>
    <xf numFmtId="0" fontId="140" fillId="11" borderId="30" applyNumberFormat="0" applyAlignment="0" applyProtection="0">
      <alignment vertical="center"/>
    </xf>
    <xf numFmtId="0" fontId="140" fillId="11" borderId="30" applyNumberFormat="0" applyAlignment="0" applyProtection="0">
      <alignment vertical="center"/>
    </xf>
    <xf numFmtId="0" fontId="140" fillId="11" borderId="30" applyNumberFormat="0" applyAlignment="0" applyProtection="0">
      <alignment vertical="center"/>
    </xf>
    <xf numFmtId="0" fontId="140" fillId="11" borderId="30" applyNumberFormat="0" applyAlignment="0" applyProtection="0">
      <alignment vertical="center"/>
    </xf>
    <xf numFmtId="0" fontId="140" fillId="11" borderId="30" applyNumberFormat="0" applyAlignment="0" applyProtection="0">
      <alignment vertical="center"/>
    </xf>
    <xf numFmtId="0" fontId="140" fillId="11" borderId="30" applyNumberFormat="0" applyAlignment="0" applyProtection="0">
      <alignment vertical="center"/>
    </xf>
    <xf numFmtId="0" fontId="5" fillId="0" borderId="0"/>
    <xf numFmtId="0" fontId="5" fillId="0" borderId="0"/>
    <xf numFmtId="0" fontId="5" fillId="0" borderId="0"/>
    <xf numFmtId="0" fontId="5" fillId="0" borderId="0"/>
    <xf numFmtId="14" fontId="71" fillId="0" borderId="0">
      <alignment horizontal="center" wrapText="1"/>
      <protection locked="0"/>
    </xf>
    <xf numFmtId="0" fontId="5" fillId="0" borderId="0"/>
    <xf numFmtId="0" fontId="5" fillId="0" borderId="0"/>
    <xf numFmtId="0" fontId="5" fillId="0" borderId="0"/>
    <xf numFmtId="0" fontId="5" fillId="0" borderId="0"/>
    <xf numFmtId="0" fontId="5" fillId="0" borderId="0"/>
    <xf numFmtId="227" fontId="6" fillId="0" borderId="0" applyFont="0" applyFill="0" applyBorder="0" applyAlignment="0" applyProtection="0"/>
    <xf numFmtId="0" fontId="5" fillId="0" borderId="0"/>
    <xf numFmtId="0" fontId="5" fillId="0" borderId="0"/>
    <xf numFmtId="0" fontId="5" fillId="0" borderId="0"/>
    <xf numFmtId="0" fontId="5" fillId="0" borderId="0"/>
    <xf numFmtId="219" fontId="75" fillId="0" borderId="0" applyFont="0" applyFill="0" applyBorder="0" applyAlignment="0" applyProtection="0"/>
    <xf numFmtId="0" fontId="5" fillId="0" borderId="0"/>
    <xf numFmtId="0" fontId="5" fillId="0" borderId="0"/>
    <xf numFmtId="264" fontId="75" fillId="0" borderId="0" applyFont="0" applyFill="0" applyBorder="0" applyAlignment="0" applyProtection="0"/>
    <xf numFmtId="0" fontId="5" fillId="0" borderId="0"/>
    <xf numFmtId="0" fontId="5" fillId="0" borderId="0"/>
    <xf numFmtId="0" fontId="5" fillId="0" borderId="0"/>
    <xf numFmtId="10" fontId="6" fillId="0" borderId="0" applyFont="0" applyFill="0" applyBorder="0" applyAlignment="0" applyProtection="0"/>
    <xf numFmtId="0" fontId="5" fillId="0" borderId="0"/>
    <xf numFmtId="0" fontId="5" fillId="0" borderId="0"/>
    <xf numFmtId="0" fontId="5" fillId="0" borderId="0"/>
    <xf numFmtId="0" fontId="5" fillId="0" borderId="0"/>
    <xf numFmtId="0" fontId="7" fillId="0" borderId="0">
      <protection locked="0"/>
    </xf>
    <xf numFmtId="0" fontId="5" fillId="0" borderId="0"/>
    <xf numFmtId="0" fontId="5" fillId="0" borderId="0"/>
    <xf numFmtId="0" fontId="7" fillId="0" borderId="0">
      <protection locked="0"/>
    </xf>
    <xf numFmtId="0" fontId="5" fillId="0" borderId="0"/>
    <xf numFmtId="0" fontId="5" fillId="0" borderId="0"/>
    <xf numFmtId="0" fontId="7" fillId="0" borderId="0">
      <protection locked="0"/>
    </xf>
    <xf numFmtId="0" fontId="5" fillId="0" borderId="0"/>
    <xf numFmtId="0" fontId="5" fillId="0" borderId="0"/>
    <xf numFmtId="0" fontId="7" fillId="0" borderId="0">
      <protection locked="0"/>
    </xf>
    <xf numFmtId="0" fontId="5" fillId="0" borderId="0"/>
    <xf numFmtId="0" fontId="5" fillId="0" borderId="0"/>
    <xf numFmtId="0" fontId="7" fillId="0" borderId="0">
      <protection locked="0"/>
    </xf>
    <xf numFmtId="0" fontId="5" fillId="0" borderId="0"/>
    <xf numFmtId="0" fontId="5" fillId="0" borderId="0"/>
    <xf numFmtId="265" fontId="5" fillId="0" borderId="0">
      <protection locked="0"/>
    </xf>
    <xf numFmtId="0" fontId="5" fillId="0" borderId="0"/>
    <xf numFmtId="0" fontId="5" fillId="0" borderId="0"/>
    <xf numFmtId="265" fontId="5" fillId="0" borderId="0">
      <protection locked="0"/>
    </xf>
    <xf numFmtId="0" fontId="5" fillId="0" borderId="0"/>
    <xf numFmtId="0" fontId="5" fillId="0" borderId="0"/>
    <xf numFmtId="265" fontId="5" fillId="0" borderId="0">
      <protection locked="0"/>
    </xf>
    <xf numFmtId="0" fontId="5" fillId="0" borderId="0"/>
    <xf numFmtId="0" fontId="5" fillId="0" borderId="0"/>
    <xf numFmtId="265" fontId="5" fillId="0" borderId="0">
      <protection locked="0"/>
    </xf>
    <xf numFmtId="0" fontId="5" fillId="0" borderId="0"/>
    <xf numFmtId="0" fontId="5" fillId="0" borderId="0"/>
    <xf numFmtId="265" fontId="5" fillId="0" borderId="0">
      <protection locked="0"/>
    </xf>
    <xf numFmtId="0" fontId="5" fillId="0" borderId="0"/>
    <xf numFmtId="0" fontId="5" fillId="0" borderId="0"/>
    <xf numFmtId="0" fontId="5" fillId="0" borderId="0"/>
    <xf numFmtId="0" fontId="5" fillId="0" borderId="0"/>
    <xf numFmtId="0" fontId="5" fillId="0" borderId="0"/>
    <xf numFmtId="0" fontId="7" fillId="0" borderId="0">
      <protection locked="0"/>
    </xf>
    <xf numFmtId="0" fontId="5" fillId="0" borderId="0"/>
    <xf numFmtId="0" fontId="5" fillId="0" borderId="0"/>
    <xf numFmtId="0" fontId="5" fillId="0" borderId="0"/>
    <xf numFmtId="0" fontId="5" fillId="0" borderId="0"/>
    <xf numFmtId="0" fontId="5" fillId="0" borderId="0"/>
    <xf numFmtId="209" fontId="39" fillId="0" borderId="0">
      <protection locked="0"/>
    </xf>
    <xf numFmtId="0" fontId="39" fillId="0" borderId="0">
      <protection locked="0"/>
    </xf>
    <xf numFmtId="0" fontId="5" fillId="0" borderId="0"/>
    <xf numFmtId="0" fontId="5" fillId="0" borderId="0"/>
    <xf numFmtId="0" fontId="5" fillId="0" borderId="0"/>
    <xf numFmtId="265" fontId="5"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09" fontId="39" fillId="0" borderId="0">
      <protection locked="0"/>
    </xf>
    <xf numFmtId="0" fontId="5" fillId="0" borderId="0">
      <protection locked="0"/>
    </xf>
    <xf numFmtId="0" fontId="5" fillId="0" borderId="0"/>
    <xf numFmtId="0" fontId="5" fillId="0" borderId="0"/>
    <xf numFmtId="0" fontId="7"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16" fontId="7" fillId="0" borderId="0">
      <protection locked="0"/>
    </xf>
    <xf numFmtId="216" fontId="7" fillId="0" borderId="0">
      <protection locked="0"/>
    </xf>
    <xf numFmtId="0" fontId="5" fillId="0" borderId="0">
      <protection locked="0"/>
    </xf>
    <xf numFmtId="0" fontId="5" fillId="0" borderId="0">
      <protection locked="0"/>
    </xf>
    <xf numFmtId="216" fontId="7" fillId="0" borderId="0">
      <protection locked="0"/>
    </xf>
    <xf numFmtId="216" fontId="7" fillId="0" borderId="0">
      <protection locked="0"/>
    </xf>
    <xf numFmtId="0" fontId="5" fillId="0" borderId="0"/>
    <xf numFmtId="0" fontId="5" fillId="0" borderId="0"/>
    <xf numFmtId="0" fontId="7" fillId="0" borderId="0">
      <protection locked="0"/>
    </xf>
    <xf numFmtId="209" fontId="39" fillId="0" borderId="0">
      <protection locked="0"/>
    </xf>
    <xf numFmtId="0" fontId="5" fillId="0" borderId="0">
      <protection locked="0"/>
    </xf>
    <xf numFmtId="0" fontId="39" fillId="0" borderId="0">
      <protection locked="0"/>
    </xf>
    <xf numFmtId="0" fontId="5" fillId="0" borderId="0"/>
    <xf numFmtId="0" fontId="5" fillId="0" borderId="0"/>
    <xf numFmtId="0" fontId="39" fillId="0" borderId="0">
      <protection locked="0"/>
    </xf>
    <xf numFmtId="0" fontId="7" fillId="0" borderId="0">
      <protection locked="0"/>
    </xf>
    <xf numFmtId="0" fontId="5" fillId="0" borderId="0"/>
    <xf numFmtId="0" fontId="5" fillId="0" borderId="0"/>
    <xf numFmtId="0" fontId="39" fillId="0" borderId="0">
      <protection locked="0"/>
    </xf>
    <xf numFmtId="0" fontId="7" fillId="0" borderId="0">
      <protection locked="0"/>
    </xf>
    <xf numFmtId="0" fontId="5" fillId="0" borderId="0"/>
    <xf numFmtId="0" fontId="5" fillId="0" borderId="0"/>
    <xf numFmtId="0" fontId="5" fillId="0" borderId="0"/>
    <xf numFmtId="0" fontId="5" fillId="0" borderId="0"/>
    <xf numFmtId="0" fontId="7" fillId="0" borderId="0">
      <protection locked="0"/>
    </xf>
    <xf numFmtId="0" fontId="5" fillId="0" borderId="0"/>
    <xf numFmtId="0" fontId="5" fillId="0" borderId="0"/>
    <xf numFmtId="0" fontId="7" fillId="0" borderId="0">
      <protection locked="0"/>
    </xf>
    <xf numFmtId="0" fontId="5" fillId="0" borderId="0"/>
    <xf numFmtId="0" fontId="5" fillId="0" borderId="0"/>
    <xf numFmtId="0" fontId="7" fillId="0" borderId="0">
      <protection locked="0"/>
    </xf>
    <xf numFmtId="0" fontId="5" fillId="0" borderId="0"/>
    <xf numFmtId="0" fontId="5" fillId="0" borderId="0"/>
    <xf numFmtId="0" fontId="5" fillId="0" borderId="0"/>
    <xf numFmtId="220" fontId="75" fillId="0" borderId="0" applyFill="0" applyBorder="0" applyAlignment="0"/>
    <xf numFmtId="0" fontId="5" fillId="0" borderId="0"/>
    <xf numFmtId="0" fontId="5" fillId="0" borderId="0"/>
    <xf numFmtId="179" fontId="7" fillId="0" borderId="0" applyFill="0" applyBorder="0" applyAlignment="0"/>
    <xf numFmtId="0" fontId="5" fillId="0" borderId="0"/>
    <xf numFmtId="0" fontId="5" fillId="0" borderId="0"/>
    <xf numFmtId="220" fontId="75" fillId="0" borderId="0" applyFill="0" applyBorder="0" applyAlignment="0"/>
    <xf numFmtId="0" fontId="5" fillId="0" borderId="0"/>
    <xf numFmtId="0" fontId="5" fillId="0" borderId="0"/>
    <xf numFmtId="221" fontId="75" fillId="0" borderId="0" applyFill="0" applyBorder="0" applyAlignment="0"/>
    <xf numFmtId="0" fontId="5" fillId="0" borderId="0"/>
    <xf numFmtId="0" fontId="5" fillId="0" borderId="0"/>
    <xf numFmtId="179" fontId="7" fillId="0" borderId="0" applyFill="0" applyBorder="0" applyAlignment="0"/>
    <xf numFmtId="0" fontId="5" fillId="0" borderId="0"/>
    <xf numFmtId="0" fontId="5" fillId="0" borderId="0"/>
    <xf numFmtId="0" fontId="141" fillId="36" borderId="0" applyNumberFormat="0">
      <alignment vertical="center"/>
    </xf>
    <xf numFmtId="0" fontId="5" fillId="0" borderId="0"/>
    <xf numFmtId="0" fontId="5" fillId="0" borderId="0"/>
    <xf numFmtId="266" fontId="14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 fillId="0" borderId="0" applyNumberFormat="0" applyFont="0" applyFill="0" applyBorder="0" applyAlignment="0" applyProtection="0">
      <alignment horizontal="left"/>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3" fillId="39" borderId="0" applyNumberFormat="0" applyFont="0" applyBorder="0" applyAlignment="0">
      <alignment horizontal="center"/>
    </xf>
    <xf numFmtId="0" fontId="5" fillId="0" borderId="0"/>
    <xf numFmtId="0" fontId="5" fillId="0" borderId="0"/>
    <xf numFmtId="0" fontId="5" fillId="0" borderId="0"/>
    <xf numFmtId="0" fontId="5" fillId="0" borderId="0"/>
    <xf numFmtId="0" fontId="5" fillId="0" borderId="0"/>
    <xf numFmtId="267" fontId="6" fillId="0" borderId="0" applyNumberFormat="0" applyFill="0" applyBorder="0" applyAlignment="0" applyProtection="0">
      <alignment horizontal="left"/>
    </xf>
    <xf numFmtId="0" fontId="5" fillId="0" borderId="0"/>
    <xf numFmtId="0" fontId="5" fillId="0" borderId="0"/>
    <xf numFmtId="0" fontId="5" fillId="0" borderId="0"/>
    <xf numFmtId="0" fontId="5" fillId="0" borderId="0"/>
    <xf numFmtId="0" fontId="5" fillId="0" borderId="0"/>
    <xf numFmtId="30" fontId="144" fillId="0" borderId="0" applyNumberFormat="0" applyFill="0" applyBorder="0" applyAlignment="0" applyProtection="0">
      <alignment horizontal="left"/>
    </xf>
    <xf numFmtId="0" fontId="7" fillId="0" borderId="0"/>
    <xf numFmtId="4" fontId="145" fillId="21" borderId="31" applyNumberFormat="0" applyProtection="0">
      <alignment vertical="center"/>
    </xf>
    <xf numFmtId="4" fontId="146" fillId="40" borderId="31" applyNumberFormat="0" applyProtection="0">
      <alignment vertical="center"/>
    </xf>
    <xf numFmtId="4" fontId="145" fillId="40" borderId="31" applyNumberFormat="0" applyProtection="0">
      <alignment horizontal="left" vertical="center" indent="1"/>
    </xf>
    <xf numFmtId="0" fontId="145" fillId="40" borderId="31" applyNumberFormat="0" applyProtection="0">
      <alignment horizontal="left" vertical="top" indent="1"/>
    </xf>
    <xf numFmtId="4" fontId="145" fillId="41" borderId="0" applyNumberFormat="0" applyProtection="0">
      <alignment horizontal="left" vertical="center" indent="1"/>
    </xf>
    <xf numFmtId="4" fontId="4" fillId="17" borderId="31" applyNumberFormat="0" applyProtection="0">
      <alignment horizontal="right" vertical="center"/>
    </xf>
    <xf numFmtId="4" fontId="4" fillId="18" borderId="31" applyNumberFormat="0" applyProtection="0">
      <alignment horizontal="right" vertical="center"/>
    </xf>
    <xf numFmtId="4" fontId="4" fillId="29" borderId="31" applyNumberFormat="0" applyProtection="0">
      <alignment horizontal="right" vertical="center"/>
    </xf>
    <xf numFmtId="4" fontId="4" fillId="23" borderId="31" applyNumberFormat="0" applyProtection="0">
      <alignment horizontal="right" vertical="center"/>
    </xf>
    <xf numFmtId="4" fontId="4" fillId="28" borderId="31" applyNumberFormat="0" applyProtection="0">
      <alignment horizontal="right" vertical="center"/>
    </xf>
    <xf numFmtId="4" fontId="4" fillId="32" borderId="31" applyNumberFormat="0" applyProtection="0">
      <alignment horizontal="right" vertical="center"/>
    </xf>
    <xf numFmtId="4" fontId="4" fillId="30" borderId="31" applyNumberFormat="0" applyProtection="0">
      <alignment horizontal="right" vertical="center"/>
    </xf>
    <xf numFmtId="4" fontId="4" fillId="42" borderId="31" applyNumberFormat="0" applyProtection="0">
      <alignment horizontal="right" vertical="center"/>
    </xf>
    <xf numFmtId="4" fontId="4" fillId="22" borderId="31" applyNumberFormat="0" applyProtection="0">
      <alignment horizontal="right" vertical="center"/>
    </xf>
    <xf numFmtId="4" fontId="145" fillId="43" borderId="32" applyNumberFormat="0" applyProtection="0">
      <alignment horizontal="left" vertical="center" indent="1"/>
    </xf>
    <xf numFmtId="4" fontId="4" fillId="44" borderId="0" applyNumberFormat="0" applyProtection="0">
      <alignment horizontal="left" vertical="center" indent="1"/>
    </xf>
    <xf numFmtId="4" fontId="147" fillId="45" borderId="0" applyNumberFormat="0" applyProtection="0">
      <alignment horizontal="left" vertical="center" indent="1"/>
    </xf>
    <xf numFmtId="4" fontId="4" fillId="46" borderId="31" applyNumberFormat="0" applyProtection="0">
      <alignment horizontal="right" vertical="center"/>
    </xf>
    <xf numFmtId="4" fontId="4" fillId="44" borderId="0" applyNumberFormat="0" applyProtection="0">
      <alignment horizontal="left" vertical="center" indent="1"/>
    </xf>
    <xf numFmtId="4" fontId="4" fillId="41" borderId="0" applyNumberFormat="0" applyProtection="0">
      <alignment horizontal="left" vertical="center" indent="1"/>
    </xf>
    <xf numFmtId="0" fontId="6" fillId="45" borderId="31" applyNumberFormat="0" applyProtection="0">
      <alignment horizontal="left" vertical="center" indent="1"/>
    </xf>
    <xf numFmtId="0" fontId="6" fillId="45" borderId="31" applyNumberFormat="0" applyProtection="0">
      <alignment horizontal="left" vertical="top" indent="1"/>
    </xf>
    <xf numFmtId="0" fontId="6" fillId="41" borderId="31" applyNumberFormat="0" applyProtection="0">
      <alignment horizontal="left" vertical="center" indent="1"/>
    </xf>
    <xf numFmtId="0" fontId="6" fillId="41" borderId="31" applyNumberFormat="0" applyProtection="0">
      <alignment horizontal="left" vertical="top" indent="1"/>
    </xf>
    <xf numFmtId="0" fontId="6" fillId="33" borderId="31" applyNumberFormat="0" applyProtection="0">
      <alignment horizontal="left" vertical="center" indent="1"/>
    </xf>
    <xf numFmtId="0" fontId="6" fillId="33" borderId="31" applyNumberFormat="0" applyProtection="0">
      <alignment horizontal="left" vertical="top" indent="1"/>
    </xf>
    <xf numFmtId="0" fontId="6" fillId="47" borderId="31" applyNumberFormat="0" applyProtection="0">
      <alignment horizontal="left" vertical="center" indent="1"/>
    </xf>
    <xf numFmtId="0" fontId="6" fillId="47" borderId="31" applyNumberFormat="0" applyProtection="0">
      <alignment horizontal="left" vertical="top" indent="1"/>
    </xf>
    <xf numFmtId="4" fontId="4" fillId="34" borderId="31" applyNumberFormat="0" applyProtection="0">
      <alignment vertical="center"/>
    </xf>
    <xf numFmtId="4" fontId="148" fillId="34" borderId="31" applyNumberFormat="0" applyProtection="0">
      <alignment vertical="center"/>
    </xf>
    <xf numFmtId="4" fontId="4" fillId="34" borderId="31" applyNumberFormat="0" applyProtection="0">
      <alignment horizontal="left" vertical="center" indent="1"/>
    </xf>
    <xf numFmtId="0" fontId="4" fillId="34" borderId="31" applyNumberFormat="0" applyProtection="0">
      <alignment horizontal="left" vertical="top" indent="1"/>
    </xf>
    <xf numFmtId="4" fontId="4" fillId="44" borderId="31" applyNumberFormat="0" applyProtection="0">
      <alignment horizontal="right" vertical="center"/>
    </xf>
    <xf numFmtId="4" fontId="148" fillId="44" borderId="31" applyNumberFormat="0" applyProtection="0">
      <alignment horizontal="right" vertical="center"/>
    </xf>
    <xf numFmtId="4" fontId="4" fillId="46" borderId="31" applyNumberFormat="0" applyProtection="0">
      <alignment horizontal="left" vertical="center" indent="1"/>
    </xf>
    <xf numFmtId="0" fontId="4" fillId="41" borderId="31" applyNumberFormat="0" applyProtection="0">
      <alignment horizontal="left" vertical="top" indent="1"/>
    </xf>
    <xf numFmtId="4" fontId="149" fillId="37" borderId="0" applyNumberFormat="0" applyProtection="0">
      <alignment horizontal="left" vertical="center" indent="1"/>
    </xf>
    <xf numFmtId="4" fontId="150" fillId="44" borderId="31" applyNumberFormat="0" applyProtection="0">
      <alignment horizontal="right" vertical="center"/>
    </xf>
    <xf numFmtId="268" fontId="151" fillId="0" borderId="33">
      <alignment vertical="center"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3" fillId="1" borderId="22" applyNumberFormat="0" applyFont="0" applyAlignment="0">
      <alignment horizontal="center"/>
    </xf>
    <xf numFmtId="0" fontId="5" fillId="0" borderId="0"/>
    <xf numFmtId="0" fontId="5" fillId="0" borderId="0"/>
    <xf numFmtId="0" fontId="152" fillId="0" borderId="0" applyNumberFormat="0" applyFill="0" applyBorder="0" applyAlignment="0">
      <alignment horizontal="center"/>
    </xf>
    <xf numFmtId="0" fontId="5" fillId="0" borderId="0"/>
    <xf numFmtId="186" fontId="13" fillId="0" borderId="0" applyFont="0" applyFill="0" applyBorder="0" applyAlignment="0" applyProtection="0"/>
    <xf numFmtId="0" fontId="5" fillId="0" borderId="0"/>
    <xf numFmtId="0" fontId="5" fillId="0" borderId="0"/>
    <xf numFmtId="0" fontId="5" fillId="0" borderId="0"/>
    <xf numFmtId="0" fontId="5" fillId="0" borderId="0"/>
    <xf numFmtId="0" fontId="11" fillId="0" borderId="0"/>
    <xf numFmtId="0" fontId="5" fillId="0" borderId="0"/>
    <xf numFmtId="0" fontId="5" fillId="0" borderId="0"/>
    <xf numFmtId="0" fontId="5" fillId="0" borderId="0"/>
    <xf numFmtId="0" fontId="153" fillId="0" borderId="0">
      <alignment horizontal="center" vertical="center"/>
    </xf>
    <xf numFmtId="0" fontId="154" fillId="0" borderId="0"/>
    <xf numFmtId="0" fontId="5" fillId="0" borderId="0"/>
    <xf numFmtId="0" fontId="5" fillId="0" borderId="0"/>
    <xf numFmtId="0" fontId="5" fillId="0" borderId="0"/>
    <xf numFmtId="0" fontId="13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0" fontId="155" fillId="0" borderId="0" applyBorder="0">
      <alignment horizontal="right"/>
    </xf>
    <xf numFmtId="0" fontId="5" fillId="0" borderId="0"/>
    <xf numFmtId="0" fontId="5" fillId="0" borderId="0"/>
    <xf numFmtId="0" fontId="5" fillId="0" borderId="0"/>
    <xf numFmtId="0" fontId="5" fillId="0" borderId="0"/>
    <xf numFmtId="0" fontId="5" fillId="0" borderId="0"/>
    <xf numFmtId="0" fontId="5" fillId="0" borderId="0"/>
    <xf numFmtId="269" fontId="156" fillId="0" borderId="0">
      <alignment horizontal="center"/>
    </xf>
    <xf numFmtId="0" fontId="5" fillId="0" borderId="0"/>
    <xf numFmtId="0" fontId="5" fillId="0" borderId="0"/>
    <xf numFmtId="49" fontId="4" fillId="0" borderId="0" applyFill="0" applyBorder="0" applyAlignment="0"/>
    <xf numFmtId="0" fontId="5" fillId="0" borderId="0"/>
    <xf numFmtId="0" fontId="5" fillId="0" borderId="0"/>
    <xf numFmtId="270" fontId="75" fillId="0" borderId="0" applyFill="0" applyBorder="0" applyAlignment="0"/>
    <xf numFmtId="0" fontId="5" fillId="0" borderId="0"/>
    <xf numFmtId="0" fontId="5" fillId="0" borderId="0"/>
    <xf numFmtId="271" fontId="75" fillId="0" borderId="0" applyFill="0" applyBorder="0" applyAlignment="0"/>
    <xf numFmtId="0" fontId="41" fillId="0" borderId="0"/>
    <xf numFmtId="0" fontId="5" fillId="0" borderId="0"/>
    <xf numFmtId="0" fontId="4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57" fillId="0" borderId="0" applyFill="0" applyBorder="0" applyProtection="0">
      <alignment horizontal="centerContinuous" vertical="center"/>
    </xf>
    <xf numFmtId="0" fontId="5" fillId="0" borderId="0"/>
    <xf numFmtId="0" fontId="5" fillId="0" borderId="0"/>
    <xf numFmtId="0" fontId="17" fillId="35" borderId="0" applyFill="0" applyBorder="0" applyProtection="0">
      <alignment horizontal="center"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5" fillId="0" borderId="0"/>
    <xf numFmtId="49" fontId="159" fillId="0" borderId="0" applyFill="0" applyBorder="0" applyProtection="0">
      <alignment horizontal="centerContinuous" vertical="center"/>
    </xf>
    <xf numFmtId="0" fontId="160" fillId="36" borderId="0">
      <alignment horizontal="centerContinuous"/>
    </xf>
    <xf numFmtId="0" fontId="5" fillId="0" borderId="0"/>
    <xf numFmtId="49" fontId="159" fillId="0" borderId="0" applyFill="0" applyBorder="0" applyProtection="0">
      <alignment horizontal="centerContinuous" vertical="center"/>
    </xf>
    <xf numFmtId="49" fontId="159" fillId="0" borderId="0" applyFill="0" applyBorder="0" applyProtection="0">
      <alignment horizontal="centerContinuous" vertical="center"/>
    </xf>
    <xf numFmtId="0" fontId="160" fillId="36" borderId="0">
      <alignment horizontal="centerContinuous"/>
    </xf>
    <xf numFmtId="0" fontId="160" fillId="36" borderId="0">
      <alignment horizontal="centerContinuous"/>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61" fillId="0" borderId="0"/>
    <xf numFmtId="0" fontId="5" fillId="0" borderId="0"/>
    <xf numFmtId="0" fontId="5" fillId="0" borderId="0"/>
    <xf numFmtId="0" fontId="5" fillId="0" borderId="0"/>
    <xf numFmtId="180" fontId="39" fillId="0" borderId="34">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62" fillId="0" borderId="35" applyNumberFormat="0" applyFill="0" applyAlignment="0" applyProtection="0">
      <alignment vertical="center"/>
    </xf>
    <xf numFmtId="0" fontId="162" fillId="0" borderId="35" applyNumberFormat="0" applyFill="0" applyAlignment="0" applyProtection="0">
      <alignment vertical="center"/>
    </xf>
    <xf numFmtId="0" fontId="162" fillId="0" borderId="35" applyNumberFormat="0" applyFill="0" applyAlignment="0" applyProtection="0">
      <alignment vertical="center"/>
    </xf>
    <xf numFmtId="0" fontId="5" fillId="0" borderId="0"/>
    <xf numFmtId="0" fontId="5" fillId="0" borderId="0"/>
    <xf numFmtId="0" fontId="5" fillId="0" borderId="0"/>
    <xf numFmtId="0" fontId="162" fillId="0" borderId="35" applyNumberFormat="0" applyFill="0" applyAlignment="0" applyProtection="0">
      <alignment vertical="center"/>
    </xf>
    <xf numFmtId="0" fontId="5" fillId="0" borderId="0"/>
    <xf numFmtId="0" fontId="162" fillId="0" borderId="35" applyNumberFormat="0" applyFill="0" applyAlignment="0" applyProtection="0">
      <alignment vertical="center"/>
    </xf>
    <xf numFmtId="180" fontId="39" fillId="0" borderId="34">
      <protection locked="0"/>
    </xf>
    <xf numFmtId="0" fontId="6" fillId="0" borderId="19" applyNumberFormat="0" applyFont="0" applyFill="0" applyAlignment="0" applyProtection="0"/>
    <xf numFmtId="0" fontId="162" fillId="0" borderId="35" applyNumberFormat="0" applyFill="0" applyAlignment="0" applyProtection="0">
      <alignment vertical="center"/>
    </xf>
    <xf numFmtId="0" fontId="5" fillId="0" borderId="0"/>
    <xf numFmtId="0" fontId="5" fillId="0" borderId="0"/>
    <xf numFmtId="0" fontId="162" fillId="0" borderId="35" applyNumberFormat="0" applyFill="0" applyAlignment="0" applyProtection="0">
      <alignment vertical="center"/>
    </xf>
    <xf numFmtId="0" fontId="97" fillId="0" borderId="19" applyNumberFormat="0" applyFont="0" applyFill="0" applyAlignment="0" applyProtection="0"/>
    <xf numFmtId="0" fontId="162" fillId="0" borderId="35" applyNumberFormat="0" applyFill="0" applyAlignment="0" applyProtection="0">
      <alignment vertical="center"/>
    </xf>
    <xf numFmtId="0" fontId="97" fillId="0" borderId="19" applyNumberFormat="0" applyFont="0" applyFill="0" applyAlignment="0" applyProtection="0"/>
    <xf numFmtId="0" fontId="162" fillId="0" borderId="35" applyNumberFormat="0" applyFill="0" applyAlignment="0" applyProtection="0">
      <alignment vertical="center"/>
    </xf>
    <xf numFmtId="0" fontId="5" fillId="0" borderId="0"/>
    <xf numFmtId="0" fontId="5" fillId="0" borderId="0"/>
    <xf numFmtId="252" fontId="5" fillId="0" borderId="34">
      <protection locked="0"/>
    </xf>
    <xf numFmtId="0" fontId="5" fillId="0" borderId="0"/>
    <xf numFmtId="0" fontId="5" fillId="0" borderId="0"/>
    <xf numFmtId="252" fontId="5" fillId="0" borderId="34">
      <protection locked="0"/>
    </xf>
    <xf numFmtId="0" fontId="5" fillId="0" borderId="0"/>
    <xf numFmtId="0" fontId="5" fillId="0" borderId="0"/>
    <xf numFmtId="252" fontId="5" fillId="0" borderId="34">
      <protection locked="0"/>
    </xf>
    <xf numFmtId="0" fontId="5" fillId="0" borderId="0"/>
    <xf numFmtId="0" fontId="5" fillId="0" borderId="0"/>
    <xf numFmtId="252" fontId="5" fillId="0" borderId="34">
      <protection locked="0"/>
    </xf>
    <xf numFmtId="0" fontId="5" fillId="0" borderId="0"/>
    <xf numFmtId="0" fontId="5" fillId="0" borderId="0"/>
    <xf numFmtId="252" fontId="5" fillId="0" borderId="34">
      <protection locked="0"/>
    </xf>
    <xf numFmtId="0" fontId="5" fillId="0" borderId="0"/>
    <xf numFmtId="0" fontId="5" fillId="0" borderId="0"/>
    <xf numFmtId="252" fontId="5" fillId="0" borderId="34">
      <protection locked="0"/>
    </xf>
    <xf numFmtId="0" fontId="5" fillId="0" borderId="0"/>
    <xf numFmtId="0" fontId="5" fillId="0" borderId="0"/>
    <xf numFmtId="0" fontId="5" fillId="0" borderId="0"/>
    <xf numFmtId="0" fontId="163" fillId="0" borderId="12">
      <alignment horizontal="left"/>
    </xf>
    <xf numFmtId="0" fontId="5" fillId="0" borderId="0"/>
    <xf numFmtId="0" fontId="5" fillId="0" borderId="0"/>
    <xf numFmtId="0" fontId="5" fillId="0" borderId="0"/>
    <xf numFmtId="0" fontId="5" fillId="0" borderId="0"/>
    <xf numFmtId="0" fontId="102" fillId="0" borderId="0">
      <alignment horizontal="center" vertical="top"/>
    </xf>
    <xf numFmtId="0" fontId="5" fillId="0" borderId="0"/>
    <xf numFmtId="0" fontId="5" fillId="0" borderId="0"/>
    <xf numFmtId="37" fontId="113" fillId="40" borderId="0" applyNumberFormat="0" applyBorder="0" applyAlignment="0" applyProtection="0"/>
    <xf numFmtId="0" fontId="5" fillId="0" borderId="0"/>
    <xf numFmtId="0" fontId="5" fillId="0" borderId="0"/>
    <xf numFmtId="37" fontId="113" fillId="0" borderId="0"/>
    <xf numFmtId="0" fontId="5" fillId="0" borderId="0"/>
    <xf numFmtId="0" fontId="5" fillId="0" borderId="0"/>
    <xf numFmtId="3" fontId="164" fillId="0" borderId="26" applyProtection="0"/>
    <xf numFmtId="0" fontId="5" fillId="0" borderId="0"/>
    <xf numFmtId="0" fontId="5" fillId="0" borderId="0"/>
    <xf numFmtId="2" fontId="97" fillId="0" borderId="0" applyFont="0" applyFill="0" applyBorder="0" applyAlignment="0" applyProtection="0"/>
    <xf numFmtId="0" fontId="5" fillId="0" borderId="0"/>
    <xf numFmtId="0" fontId="5" fillId="0" borderId="0"/>
    <xf numFmtId="0" fontId="165" fillId="0" borderId="0" applyNumberFormat="0" applyFill="0" applyBorder="0" applyAlignment="0" applyProtection="0">
      <alignment vertical="center"/>
    </xf>
    <xf numFmtId="0" fontId="101" fillId="0" borderId="0" applyNumberFormat="0" applyFont="0" applyFill="0" applyBorder="0" applyProtection="0">
      <alignment horizontal="center" vertical="center"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3" fontId="166" fillId="0" borderId="36"/>
    <xf numFmtId="0" fontId="7" fillId="0" borderId="0" applyFont="0" applyFill="0" applyBorder="0" applyAlignment="0" applyProtection="0"/>
    <xf numFmtId="0" fontId="5" fillId="0" borderId="0"/>
    <xf numFmtId="0" fontId="5" fillId="0" borderId="0"/>
    <xf numFmtId="0" fontId="28" fillId="0" borderId="0" applyNumberFormat="0" applyFill="0" applyBorder="0" applyAlignment="0" applyProtection="0">
      <alignment vertical="top"/>
      <protection locked="0"/>
    </xf>
    <xf numFmtId="0" fontId="5" fillId="0" borderId="0"/>
    <xf numFmtId="0" fontId="167" fillId="0" borderId="0" applyNumberFormat="0" applyFill="0" applyBorder="0" applyAlignment="0" applyProtection="0">
      <alignment vertical="top"/>
      <protection locked="0"/>
    </xf>
    <xf numFmtId="0" fontId="5" fillId="0" borderId="0"/>
    <xf numFmtId="0" fontId="5" fillId="0" borderId="0"/>
    <xf numFmtId="190" fontId="6" fillId="0" borderId="0" applyFont="0" applyFill="0" applyBorder="0" applyAlignment="0" applyProtection="0"/>
    <xf numFmtId="0" fontId="5" fillId="0" borderId="0"/>
    <xf numFmtId="0" fontId="5" fillId="0" borderId="0"/>
    <xf numFmtId="0" fontId="168" fillId="0" borderId="0">
      <protection locked="0"/>
    </xf>
    <xf numFmtId="207" fontId="7" fillId="0" borderId="0" applyFont="0" applyFill="0" applyBorder="0" applyAlignment="0" applyProtection="0"/>
    <xf numFmtId="0" fontId="5" fillId="0" borderId="0" applyNumberFormat="0" applyBorder="0">
      <alignment vertical="center"/>
    </xf>
    <xf numFmtId="0" fontId="5" fillId="0" borderId="0"/>
    <xf numFmtId="0" fontId="5" fillId="0" borderId="0"/>
    <xf numFmtId="0" fontId="5" fillId="0" borderId="0"/>
    <xf numFmtId="0" fontId="59" fillId="48" borderId="0" applyNumberFormat="0" applyBorder="0" applyAlignment="0" applyProtection="0">
      <alignment vertical="center"/>
    </xf>
    <xf numFmtId="0" fontId="59" fillId="24" borderId="0" applyNumberFormat="0" applyBorder="0" applyAlignment="0" applyProtection="0">
      <alignment vertical="center"/>
    </xf>
    <xf numFmtId="0" fontId="5" fillId="0" borderId="0"/>
    <xf numFmtId="0" fontId="5" fillId="0" borderId="0"/>
    <xf numFmtId="0" fontId="59" fillId="48" borderId="0" applyNumberFormat="0" applyBorder="0" applyAlignment="0" applyProtection="0">
      <alignment vertical="center"/>
    </xf>
    <xf numFmtId="0" fontId="5" fillId="0" borderId="0"/>
    <xf numFmtId="0" fontId="5" fillId="0" borderId="0"/>
    <xf numFmtId="0" fontId="59" fillId="24"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48"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48"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48"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48"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48" borderId="0" applyNumberFormat="0" applyBorder="0" applyAlignment="0" applyProtection="0">
      <alignment vertical="center"/>
    </xf>
    <xf numFmtId="0" fontId="59" fillId="48" borderId="0" applyNumberFormat="0" applyBorder="0" applyAlignment="0" applyProtection="0">
      <alignment vertical="center"/>
    </xf>
    <xf numFmtId="0" fontId="5" fillId="0" borderId="0"/>
    <xf numFmtId="0" fontId="5" fillId="0" borderId="0"/>
    <xf numFmtId="0" fontId="59" fillId="29"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9"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9"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9"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9"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 fillId="0" borderId="0"/>
    <xf numFmtId="0" fontId="5" fillId="0" borderId="0"/>
    <xf numFmtId="0" fontId="59" fillId="30"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30"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30"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30"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30"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30" borderId="0" applyNumberFormat="0" applyBorder="0" applyAlignment="0" applyProtection="0">
      <alignment vertical="center"/>
    </xf>
    <xf numFmtId="0" fontId="59" fillId="30" borderId="0" applyNumberFormat="0" applyBorder="0" applyAlignment="0" applyProtection="0">
      <alignment vertical="center"/>
    </xf>
    <xf numFmtId="0" fontId="5" fillId="0" borderId="0"/>
    <xf numFmtId="0" fontId="5" fillId="0" borderId="0"/>
    <xf numFmtId="0" fontId="59" fillId="27" borderId="0" applyNumberFormat="0" applyBorder="0" applyAlignment="0" applyProtection="0">
      <alignment vertical="center"/>
    </xf>
    <xf numFmtId="0" fontId="59" fillId="31" borderId="0" applyNumberFormat="0" applyBorder="0" applyAlignment="0" applyProtection="0">
      <alignment vertical="center"/>
    </xf>
    <xf numFmtId="0" fontId="5" fillId="0" borderId="0"/>
    <xf numFmtId="0" fontId="5" fillId="0" borderId="0"/>
    <xf numFmtId="0" fontId="59" fillId="27" borderId="0" applyNumberFormat="0" applyBorder="0" applyAlignment="0" applyProtection="0">
      <alignment vertical="center"/>
    </xf>
    <xf numFmtId="0" fontId="5" fillId="0" borderId="0"/>
    <xf numFmtId="0" fontId="5" fillId="0" borderId="0"/>
    <xf numFmtId="0" fontId="59" fillId="31"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7"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7"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7"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7"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7" borderId="0" applyNumberFormat="0" applyBorder="0" applyAlignment="0" applyProtection="0">
      <alignment vertical="center"/>
    </xf>
    <xf numFmtId="0" fontId="59" fillId="27" borderId="0" applyNumberFormat="0" applyBorder="0" applyAlignment="0" applyProtection="0">
      <alignment vertical="center"/>
    </xf>
    <xf numFmtId="0" fontId="5" fillId="0" borderId="0"/>
    <xf numFmtId="0" fontId="5" fillId="0" borderId="0"/>
    <xf numFmtId="0" fontId="59" fillId="24"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4"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4"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4"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4"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24" borderId="0" applyNumberFormat="0" applyBorder="0" applyAlignment="0" applyProtection="0">
      <alignment vertical="center"/>
    </xf>
    <xf numFmtId="0" fontId="59" fillId="24" borderId="0" applyNumberFormat="0" applyBorder="0" applyAlignment="0" applyProtection="0">
      <alignment vertical="center"/>
    </xf>
    <xf numFmtId="0" fontId="5" fillId="0" borderId="0"/>
    <xf numFmtId="0" fontId="5" fillId="0" borderId="0"/>
    <xf numFmtId="0" fontId="59" fillId="32"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32"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32"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32"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32"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 fillId="0" borderId="0"/>
    <xf numFmtId="0" fontId="5" fillId="0" borderId="0"/>
    <xf numFmtId="38" fontId="17" fillId="0" borderId="0"/>
    <xf numFmtId="272" fontId="7" fillId="0" borderId="0"/>
    <xf numFmtId="0" fontId="16" fillId="0" borderId="0" applyBorder="0">
      <alignment horizontal="right" vertical="center"/>
    </xf>
    <xf numFmtId="0" fontId="16" fillId="0" borderId="0" applyBorder="0">
      <alignment horizontal="right" vertical="center"/>
    </xf>
    <xf numFmtId="0" fontId="5" fillId="0" borderId="0"/>
    <xf numFmtId="0" fontId="5" fillId="0" borderId="0"/>
    <xf numFmtId="0" fontId="165"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5" fillId="0" borderId="0"/>
    <xf numFmtId="0" fontId="5" fillId="0" borderId="0"/>
    <xf numFmtId="0" fontId="169" fillId="0" borderId="0" applyNumberFormat="0" applyFill="0" applyBorder="0" applyAlignment="0" applyProtection="0">
      <alignment vertical="center"/>
    </xf>
    <xf numFmtId="0" fontId="5" fillId="0" borderId="0"/>
    <xf numFmtId="0" fontId="5" fillId="0" borderId="0"/>
    <xf numFmtId="0" fontId="165"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65"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65"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65"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65"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65" fillId="0" borderId="0" applyNumberFormat="0" applyFill="0" applyBorder="0" applyAlignment="0" applyProtection="0">
      <alignment vertical="center"/>
    </xf>
    <xf numFmtId="0" fontId="165"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2" fillId="11" borderId="17" applyNumberFormat="0" applyAlignment="0" applyProtection="0">
      <alignment vertical="center"/>
    </xf>
    <xf numFmtId="0" fontId="92" fillId="11" borderId="17" applyNumberFormat="0" applyAlignment="0" applyProtection="0">
      <alignment vertical="center"/>
    </xf>
    <xf numFmtId="0" fontId="92" fillId="10" borderId="17" applyNumberFormat="0" applyAlignment="0" applyProtection="0">
      <alignment vertical="center"/>
    </xf>
    <xf numFmtId="0" fontId="92" fillId="11" borderId="17" applyNumberFormat="0" applyAlignment="0" applyProtection="0">
      <alignment vertical="center"/>
    </xf>
    <xf numFmtId="0" fontId="170" fillId="6" borderId="8"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0" fillId="6" borderId="8"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2" fillId="10" borderId="17" applyNumberFormat="0" applyAlignment="0" applyProtection="0">
      <alignment vertical="center"/>
    </xf>
    <xf numFmtId="0" fontId="92" fillId="10" borderId="17" applyNumberFormat="0" applyAlignment="0" applyProtection="0">
      <alignment vertical="center"/>
    </xf>
    <xf numFmtId="0" fontId="92" fillId="10" borderId="17" applyNumberFormat="0" applyAlignment="0" applyProtection="0">
      <alignment vertical="center"/>
    </xf>
    <xf numFmtId="0" fontId="5" fillId="0" borderId="0"/>
    <xf numFmtId="0" fontId="5" fillId="0" borderId="0"/>
    <xf numFmtId="0" fontId="92" fillId="10" borderId="17" applyNumberFormat="0" applyAlignment="0" applyProtection="0">
      <alignment vertical="center"/>
    </xf>
    <xf numFmtId="0" fontId="5" fillId="0" borderId="0"/>
    <xf numFmtId="0" fontId="92" fillId="10" borderId="17" applyNumberFormat="0" applyAlignment="0" applyProtection="0">
      <alignment vertical="center"/>
    </xf>
    <xf numFmtId="0" fontId="5" fillId="0" borderId="0"/>
    <xf numFmtId="0" fontId="5" fillId="0" borderId="0"/>
    <xf numFmtId="0" fontId="92" fillId="10" borderId="17" applyNumberFormat="0" applyAlignment="0" applyProtection="0">
      <alignment vertical="center"/>
    </xf>
    <xf numFmtId="0" fontId="92" fillId="10" borderId="17"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2" fillId="11" borderId="17"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2" fillId="11" borderId="17"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2" fillId="11" borderId="17"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92" fillId="11" borderId="17" applyNumberFormat="0" applyAlignment="0" applyProtection="0">
      <alignment vertical="center"/>
    </xf>
    <xf numFmtId="0" fontId="92" fillId="11" borderId="17"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2" fillId="11" borderId="17"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92" fillId="11" borderId="17" applyNumberFormat="0" applyAlignment="0" applyProtection="0">
      <alignment vertical="center"/>
    </xf>
    <xf numFmtId="0" fontId="92" fillId="11" borderId="17"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2" fillId="11" borderId="17"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2" fillId="11" borderId="17"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2" fillId="11" borderId="17"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2" fillId="11" borderId="17" applyNumberFormat="0" applyAlignment="0" applyProtection="0">
      <alignment vertical="center"/>
    </xf>
    <xf numFmtId="0" fontId="92" fillId="11" borderId="17" applyNumberFormat="0" applyAlignment="0" applyProtection="0">
      <alignment vertical="center"/>
    </xf>
    <xf numFmtId="0" fontId="5" fillId="0" borderId="0"/>
    <xf numFmtId="0" fontId="5" fillId="0" borderId="0"/>
    <xf numFmtId="0" fontId="5" fillId="0" borderId="0"/>
    <xf numFmtId="197" fontId="39"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 fontId="171" fillId="0" borderId="0" applyFont="0" applyFill="0" applyBorder="0" applyAlignment="0" applyProtection="0"/>
    <xf numFmtId="0" fontId="5" fillId="0" borderId="0"/>
    <xf numFmtId="0" fontId="5" fillId="0" borderId="0"/>
    <xf numFmtId="0" fontId="5" fillId="0" borderId="0"/>
    <xf numFmtId="0" fontId="7" fillId="0" borderId="0">
      <protection locked="0"/>
    </xf>
    <xf numFmtId="0" fontId="5" fillId="0" borderId="0"/>
    <xf numFmtId="273" fontId="7" fillId="0" borderId="0">
      <protection locked="0"/>
    </xf>
    <xf numFmtId="197" fontId="39" fillId="0" borderId="0">
      <protection locked="0"/>
    </xf>
    <xf numFmtId="0" fontId="5" fillId="0" borderId="0"/>
    <xf numFmtId="0" fontId="5" fillId="0" borderId="0"/>
    <xf numFmtId="0" fontId="7" fillId="0" borderId="0">
      <protection locked="0"/>
    </xf>
    <xf numFmtId="2" fontId="171" fillId="0" borderId="0" applyFont="0" applyFill="0" applyBorder="0" applyAlignment="0" applyProtection="0"/>
    <xf numFmtId="0" fontId="5" fillId="0" borderId="0"/>
    <xf numFmtId="0" fontId="5" fillId="0" borderId="0"/>
    <xf numFmtId="0" fontId="7" fillId="0" borderId="0">
      <protection locked="0"/>
    </xf>
    <xf numFmtId="273" fontId="172" fillId="0" borderId="2" applyNumberFormat="0">
      <alignment horizontal="center" vertical="center"/>
      <protection locked="0"/>
    </xf>
    <xf numFmtId="0" fontId="5" fillId="0" borderId="0"/>
    <xf numFmtId="0" fontId="5" fillId="0" borderId="0"/>
    <xf numFmtId="273" fontId="172" fillId="0" borderId="2" applyNumberFormat="0">
      <alignment horizontal="center" vertical="center"/>
      <protection locked="0"/>
    </xf>
    <xf numFmtId="0" fontId="5" fillId="0" borderId="0"/>
    <xf numFmtId="0" fontId="5" fillId="0" borderId="0"/>
    <xf numFmtId="273" fontId="172" fillId="0" borderId="2" applyNumberFormat="0">
      <alignment horizontal="center" vertical="center"/>
      <protection locked="0"/>
    </xf>
    <xf numFmtId="0" fontId="5" fillId="0" borderId="0"/>
    <xf numFmtId="0" fontId="5" fillId="0" borderId="0"/>
    <xf numFmtId="273" fontId="172" fillId="0" borderId="2" applyNumberFormat="0">
      <alignment horizontal="center" vertical="center"/>
      <protection locked="0"/>
    </xf>
    <xf numFmtId="0" fontId="5" fillId="0" borderId="0"/>
    <xf numFmtId="0" fontId="5" fillId="0" borderId="0"/>
    <xf numFmtId="273" fontId="172" fillId="0" borderId="2" applyNumberFormat="0">
      <alignment horizontal="center" vertical="center"/>
      <protection locked="0"/>
    </xf>
    <xf numFmtId="0" fontId="5" fillId="0" borderId="0"/>
    <xf numFmtId="0" fontId="5" fillId="0" borderId="0"/>
    <xf numFmtId="273" fontId="172" fillId="0" borderId="2" applyNumberFormat="0">
      <alignment horizontal="center" vertical="center"/>
      <protection locked="0"/>
    </xf>
    <xf numFmtId="0" fontId="5" fillId="0" borderId="0"/>
    <xf numFmtId="0" fontId="5" fillId="0" borderId="0"/>
    <xf numFmtId="0" fontId="39" fillId="0" borderId="0">
      <protection locked="0"/>
    </xf>
    <xf numFmtId="0" fontId="5" fillId="0" borderId="0"/>
    <xf numFmtId="0" fontId="5" fillId="0" borderId="0"/>
    <xf numFmtId="0" fontId="5" fillId="0" borderId="0"/>
    <xf numFmtId="0" fontId="5" fillId="0" borderId="0"/>
    <xf numFmtId="0" fontId="42" fillId="0" borderId="0">
      <protection locked="0"/>
    </xf>
    <xf numFmtId="0" fontId="39" fillId="0" borderId="0">
      <protection locked="0"/>
    </xf>
    <xf numFmtId="0" fontId="5" fillId="0" borderId="0"/>
    <xf numFmtId="0" fontId="5" fillId="0" borderId="0"/>
    <xf numFmtId="0" fontId="42" fillId="0" borderId="0">
      <protection locked="0"/>
    </xf>
    <xf numFmtId="0" fontId="173" fillId="0" borderId="0" applyNumberFormat="0" applyFill="0" applyBorder="0" applyAlignment="0" applyProtection="0"/>
    <xf numFmtId="0" fontId="5" fillId="0" borderId="0"/>
    <xf numFmtId="0" fontId="5" fillId="0" borderId="0"/>
    <xf numFmtId="0" fontId="42" fillId="0" borderId="0">
      <protection locked="0"/>
    </xf>
    <xf numFmtId="0" fontId="5" fillId="0" borderId="0"/>
    <xf numFmtId="0" fontId="42" fillId="0" borderId="0">
      <protection locked="0"/>
    </xf>
    <xf numFmtId="0" fontId="5" fillId="0" borderId="0"/>
    <xf numFmtId="0" fontId="42" fillId="0" borderId="0">
      <protection locked="0"/>
    </xf>
    <xf numFmtId="0" fontId="173" fillId="0" borderId="0" applyNumberFormat="0" applyFill="0" applyBorder="0" applyAlignment="0" applyProtection="0"/>
    <xf numFmtId="0" fontId="42" fillId="0" borderId="0">
      <protection locked="0"/>
    </xf>
    <xf numFmtId="0" fontId="42" fillId="0" borderId="0">
      <protection locked="0"/>
    </xf>
    <xf numFmtId="0" fontId="42" fillId="0" borderId="0">
      <protection locked="0"/>
    </xf>
    <xf numFmtId="0" fontId="42" fillId="0" borderId="0">
      <protection locked="0"/>
    </xf>
    <xf numFmtId="0" fontId="5" fillId="0" borderId="0"/>
    <xf numFmtId="0" fontId="39" fillId="0" borderId="0">
      <protection locked="0"/>
    </xf>
    <xf numFmtId="0" fontId="5" fillId="0" borderId="0"/>
    <xf numFmtId="0" fontId="5" fillId="0" borderId="0"/>
    <xf numFmtId="0" fontId="5" fillId="0" borderId="0"/>
    <xf numFmtId="0" fontId="5" fillId="0" borderId="0"/>
    <xf numFmtId="0" fontId="42" fillId="0" borderId="0">
      <protection locked="0"/>
    </xf>
    <xf numFmtId="0" fontId="39" fillId="0" borderId="0">
      <protection locked="0"/>
    </xf>
    <xf numFmtId="0" fontId="5" fillId="0" borderId="0"/>
    <xf numFmtId="0" fontId="5" fillId="0" borderId="0"/>
    <xf numFmtId="0" fontId="42" fillId="0" borderId="0">
      <protection locked="0"/>
    </xf>
    <xf numFmtId="0" fontId="174" fillId="0" borderId="0" applyNumberFormat="0" applyFill="0" applyBorder="0" applyAlignment="0" applyProtection="0"/>
    <xf numFmtId="0" fontId="5" fillId="0" borderId="0"/>
    <xf numFmtId="0" fontId="5" fillId="0" borderId="0"/>
    <xf numFmtId="0" fontId="42" fillId="0" borderId="0">
      <protection locked="0"/>
    </xf>
    <xf numFmtId="0" fontId="5" fillId="0" borderId="0"/>
    <xf numFmtId="0" fontId="42" fillId="0" borderId="0">
      <protection locked="0"/>
    </xf>
    <xf numFmtId="0" fontId="5" fillId="0" borderId="0"/>
    <xf numFmtId="0" fontId="42" fillId="0" borderId="0">
      <protection locked="0"/>
    </xf>
    <xf numFmtId="0" fontId="174" fillId="0" borderId="0" applyNumberFormat="0" applyFill="0" applyBorder="0" applyAlignment="0" applyProtection="0"/>
    <xf numFmtId="0" fontId="42" fillId="0" borderId="0">
      <protection locked="0"/>
    </xf>
    <xf numFmtId="0" fontId="42" fillId="0" borderId="0">
      <protection locked="0"/>
    </xf>
    <xf numFmtId="0" fontId="42" fillId="0" borderId="0">
      <protection locked="0"/>
    </xf>
    <xf numFmtId="0" fontId="42" fillId="0" borderId="0">
      <protection locked="0"/>
    </xf>
    <xf numFmtId="0" fontId="5" fillId="0" borderId="0"/>
    <xf numFmtId="0" fontId="5" fillId="0" borderId="0"/>
    <xf numFmtId="0" fontId="175" fillId="0" borderId="0"/>
    <xf numFmtId="49" fontId="176" fillId="0" borderId="33">
      <alignment horizontal="center" vertical="center" wrapText="1"/>
    </xf>
    <xf numFmtId="37" fontId="13" fillId="0" borderId="37">
      <alignment horizontal="center" vertical="center"/>
    </xf>
    <xf numFmtId="37" fontId="13" fillId="0" borderId="11" applyAlignment="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0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0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0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0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0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0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0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0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0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0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0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7" fillId="0" borderId="0"/>
    <xf numFmtId="0" fontId="178" fillId="0" borderId="15">
      <alignment horizontal="center" vertical="center"/>
    </xf>
    <xf numFmtId="0" fontId="5" fillId="0" borderId="0"/>
    <xf numFmtId="0" fontId="5" fillId="0" borderId="0"/>
    <xf numFmtId="274" fontId="179" fillId="0" borderId="15">
      <alignment horizontal="right" vertical="center"/>
    </xf>
    <xf numFmtId="0" fontId="5" fillId="0" borderId="0"/>
    <xf numFmtId="0" fontId="5" fillId="0" borderId="0"/>
    <xf numFmtId="38" fontId="50" fillId="0" borderId="0"/>
    <xf numFmtId="275"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protection locked="0"/>
    </xf>
    <xf numFmtId="0" fontId="5" fillId="0" borderId="0"/>
    <xf numFmtId="0" fontId="5" fillId="0" borderId="0"/>
    <xf numFmtId="0" fontId="73" fillId="17"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3" fillId="17"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3" fillId="17"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3" fillId="17"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3" fillId="17"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3" fillId="17" borderId="0" applyNumberFormat="0" applyBorder="0" applyAlignment="0" applyProtection="0">
      <alignment vertical="center"/>
    </xf>
    <xf numFmtId="0" fontId="73" fillId="17"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39" fillId="0" borderId="0">
      <protection locked="0"/>
    </xf>
    <xf numFmtId="0" fontId="5" fillId="0" borderId="0"/>
    <xf numFmtId="0" fontId="5" fillId="0" borderId="0"/>
    <xf numFmtId="0" fontId="39" fillId="0" borderId="0">
      <protection locked="0"/>
    </xf>
    <xf numFmtId="0" fontId="171" fillId="0" borderId="0" applyFont="0" applyFill="0" applyBorder="0" applyAlignment="0" applyProtection="0"/>
    <xf numFmtId="0" fontId="5" fillId="0" borderId="0"/>
    <xf numFmtId="0" fontId="5" fillId="0" borderId="0"/>
    <xf numFmtId="0" fontId="39" fillId="0" borderId="0">
      <protection locked="0"/>
    </xf>
    <xf numFmtId="0" fontId="5" fillId="0" borderId="0"/>
    <xf numFmtId="0" fontId="5" fillId="0" borderId="0"/>
    <xf numFmtId="0" fontId="171" fillId="0" borderId="0" applyFont="0" applyFill="0" applyBorder="0" applyAlignment="0" applyProtection="0"/>
    <xf numFmtId="0" fontId="39" fillId="0" borderId="0">
      <protection locked="0"/>
    </xf>
    <xf numFmtId="0" fontId="5" fillId="0" borderId="0"/>
    <xf numFmtId="0" fontId="5" fillId="0" borderId="0"/>
    <xf numFmtId="0" fontId="180" fillId="0" borderId="0">
      <alignment vertical="center"/>
    </xf>
    <xf numFmtId="0" fontId="5" fillId="0" borderId="0"/>
    <xf numFmtId="0" fontId="5" fillId="0" borderId="0"/>
    <xf numFmtId="3" fontId="11" fillId="0" borderId="38">
      <alignment horizontal="center"/>
    </xf>
    <xf numFmtId="3" fontId="11" fillId="0" borderId="38">
      <alignment horizontal="center"/>
    </xf>
    <xf numFmtId="0" fontId="181" fillId="0" borderId="39">
      <alignment vertical="center"/>
    </xf>
    <xf numFmtId="0" fontId="181" fillId="0" borderId="39">
      <alignment vertical="center"/>
    </xf>
    <xf numFmtId="0" fontId="5" fillId="0" borderId="0"/>
    <xf numFmtId="0" fontId="5" fillId="0" borderId="0"/>
    <xf numFmtId="3" fontId="182" fillId="0" borderId="40" applyNumberFormat="0" applyFill="0" applyBorder="0" applyProtection="0">
      <alignment horizontal="center" vertical="center"/>
    </xf>
    <xf numFmtId="0" fontId="15" fillId="0" borderId="15">
      <alignment horizontal="center" vertical="center"/>
    </xf>
    <xf numFmtId="0" fontId="5" fillId="0" borderId="0"/>
    <xf numFmtId="0" fontId="5" fillId="0" borderId="0"/>
    <xf numFmtId="0" fontId="7" fillId="49" borderId="0">
      <alignment horizontal="left"/>
    </xf>
    <xf numFmtId="0" fontId="5" fillId="0" borderId="0"/>
    <xf numFmtId="0" fontId="5" fillId="0" borderId="0"/>
    <xf numFmtId="0" fontId="5" fillId="0" borderId="0"/>
    <xf numFmtId="0" fontId="5" fillId="0" borderId="0"/>
    <xf numFmtId="0" fontId="5" fillId="0" borderId="0"/>
    <xf numFmtId="0" fontId="39" fillId="0" borderId="0">
      <protection locked="0"/>
    </xf>
    <xf numFmtId="0" fontId="5" fillId="0" borderId="0"/>
    <xf numFmtId="0" fontId="5" fillId="0" borderId="0"/>
    <xf numFmtId="0" fontId="39" fillId="0" borderId="0">
      <protection locked="0"/>
    </xf>
    <xf numFmtId="0" fontId="171" fillId="0" borderId="0" applyFont="0" applyFill="0" applyBorder="0" applyAlignment="0" applyProtection="0"/>
    <xf numFmtId="0" fontId="5" fillId="0" borderId="0"/>
    <xf numFmtId="0" fontId="5" fillId="0" borderId="0"/>
    <xf numFmtId="0" fontId="39" fillId="0" borderId="0">
      <protection locked="0"/>
    </xf>
    <xf numFmtId="0" fontId="5" fillId="0" borderId="0"/>
    <xf numFmtId="0" fontId="5" fillId="0" borderId="0"/>
    <xf numFmtId="0" fontId="171" fillId="0" borderId="0" applyFont="0" applyFill="0" applyBorder="0" applyAlignment="0" applyProtection="0"/>
    <xf numFmtId="0" fontId="39" fillId="0" borderId="0">
      <protection locked="0"/>
    </xf>
    <xf numFmtId="49" fontId="183" fillId="0" borderId="33">
      <alignment horizontal="center" vertical="center"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0" fillId="0" borderId="0" applyNumberFormat="0" applyFill="0" applyBorder="0" applyAlignment="0" applyProtection="0"/>
    <xf numFmtId="0" fontId="5" fillId="0" borderId="0"/>
    <xf numFmtId="0" fontId="5" fillId="0" borderId="0"/>
    <xf numFmtId="0" fontId="5" fillId="0" borderId="0"/>
    <xf numFmtId="0" fontId="5" fillId="0" borderId="0"/>
    <xf numFmtId="0" fontId="184" fillId="0" borderId="0" applyNumberFormat="0" applyFill="0" applyBorder="0" applyAlignment="0" applyProtection="0">
      <alignment vertical="top"/>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applyFont="0" applyFill="0" applyBorder="0" applyAlignment="0" applyProtection="0"/>
    <xf numFmtId="0" fontId="6" fillId="0" borderId="0" applyFont="0" applyFill="0" applyBorder="0" applyAlignment="0" applyProtection="0"/>
    <xf numFmtId="0" fontId="5" fillId="0" borderId="0"/>
    <xf numFmtId="0" fontId="5" fillId="0" borderId="0"/>
    <xf numFmtId="0" fontId="5" fillId="0" borderId="0"/>
    <xf numFmtId="0" fontId="5" fillId="0" borderId="0"/>
    <xf numFmtId="186" fontId="23" fillId="0" borderId="21">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6" fillId="13" borderId="41" applyNumberFormat="0" applyFont="0" applyAlignment="0" applyProtection="0">
      <alignment vertical="center"/>
    </xf>
    <xf numFmtId="0" fontId="56" fillId="13" borderId="41" applyNumberFormat="0" applyFont="0" applyAlignment="0" applyProtection="0">
      <alignment vertical="center"/>
    </xf>
    <xf numFmtId="0" fontId="5" fillId="13" borderId="41" applyNumberFormat="0" applyFont="0" applyAlignment="0" applyProtection="0">
      <alignment vertical="center"/>
    </xf>
    <xf numFmtId="0" fontId="56" fillId="13" borderId="41" applyNumberFormat="0" applyFon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76" fontId="56" fillId="7" borderId="9" applyNumberFormat="0" applyFon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13" borderId="41" applyNumberFormat="0" applyFon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13" borderId="41" applyNumberFormat="0" applyFont="0" applyAlignment="0" applyProtection="0">
      <alignment vertical="center"/>
    </xf>
    <xf numFmtId="0" fontId="5" fillId="13" borderId="41" applyNumberFormat="0" applyFon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13" borderId="41" applyNumberFormat="0" applyFon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13" borderId="41" applyNumberFormat="0" applyFont="0" applyAlignment="0" applyProtection="0">
      <alignment vertical="center"/>
    </xf>
    <xf numFmtId="0" fontId="5" fillId="13" borderId="41" applyNumberFormat="0" applyFon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13" borderId="41" applyNumberFormat="0" applyFon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13" borderId="41" applyNumberFormat="0" applyFon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13" borderId="41" applyNumberFormat="0" applyFon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13" borderId="41" applyNumberFormat="0" applyFon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13" borderId="41" applyNumberFormat="0" applyFont="0" applyAlignment="0" applyProtection="0">
      <alignment vertical="center"/>
    </xf>
    <xf numFmtId="0" fontId="5" fillId="13" borderId="41" applyNumberFormat="0" applyFon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6" fillId="0" borderId="0" applyNumberFormat="0" applyFont="0" applyFill="0" applyBorder="0" applyProtection="0">
      <alignment horizontal="distributed" vertical="center" justifyLastLine="1"/>
    </xf>
    <xf numFmtId="40" fontId="7" fillId="0" borderId="0">
      <protection locked="0"/>
    </xf>
    <xf numFmtId="0" fontId="5" fillId="0" borderId="0"/>
    <xf numFmtId="192" fontId="38" fillId="0" borderId="0">
      <protection locked="0"/>
    </xf>
    <xf numFmtId="180" fontId="54"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0" fontId="54" fillId="0" borderId="0">
      <protection locked="0"/>
    </xf>
    <xf numFmtId="180" fontId="54"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0" fontId="5" fillId="0" borderId="0"/>
    <xf numFmtId="277" fontId="16" fillId="0" borderId="0" applyFont="0" applyFill="0" applyBorder="0" applyProtection="0">
      <alignment horizontal="center" vertical="center"/>
    </xf>
    <xf numFmtId="0" fontId="5" fillId="0" borderId="0"/>
    <xf numFmtId="278" fontId="16" fillId="0" borderId="0" applyFont="0" applyFill="0" applyBorder="0" applyProtection="0">
      <alignment horizontal="center" vertical="center"/>
    </xf>
    <xf numFmtId="0" fontId="5" fillId="0" borderId="0"/>
    <xf numFmtId="0" fontId="5" fillId="0" borderId="0"/>
    <xf numFmtId="9" fontId="50" fillId="35" borderId="0" applyFill="0" applyBorder="0" applyProtection="0">
      <alignment horizontal="right"/>
    </xf>
    <xf numFmtId="0" fontId="5" fillId="0" borderId="0"/>
    <xf numFmtId="0" fontId="5" fillId="0" borderId="0"/>
    <xf numFmtId="10" fontId="50" fillId="0" borderId="0" applyFill="0" applyBorder="0" applyProtection="0">
      <alignment horizontal="right"/>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7" fillId="0" borderId="0" applyFont="0" applyFill="0" applyBorder="0" applyAlignment="0" applyProtection="0">
      <alignment vertical="center"/>
    </xf>
    <xf numFmtId="9" fontId="57" fillId="0" borderId="0" applyFont="0" applyFill="0" applyBorder="0" applyAlignment="0" applyProtection="0">
      <alignment vertical="center"/>
    </xf>
    <xf numFmtId="0" fontId="5" fillId="0" borderId="0"/>
    <xf numFmtId="0" fontId="5" fillId="0" borderId="0"/>
    <xf numFmtId="0" fontId="5" fillId="0" borderId="0"/>
    <xf numFmtId="9" fontId="57" fillId="0" borderId="0" applyFont="0" applyFill="0" applyBorder="0" applyAlignment="0" applyProtection="0">
      <alignment vertical="center"/>
    </xf>
    <xf numFmtId="9" fontId="56" fillId="0" borderId="0" applyFont="0" applyFill="0" applyBorder="0" applyAlignment="0" applyProtection="0">
      <alignment vertical="center"/>
    </xf>
    <xf numFmtId="9" fontId="5" fillId="0" borderId="0" applyFont="0" applyFill="0" applyBorder="0" applyAlignment="0" applyProtection="0"/>
    <xf numFmtId="9" fontId="48" fillId="0" borderId="0" applyFont="0" applyFill="0" applyBorder="0" applyAlignment="0" applyProtection="0">
      <alignment vertical="center"/>
    </xf>
    <xf numFmtId="9" fontId="56" fillId="0" borderId="0" applyFont="0" applyFill="0" applyBorder="0" applyAlignment="0" applyProtection="0">
      <alignment vertical="center"/>
    </xf>
    <xf numFmtId="9" fontId="5" fillId="0" borderId="0" applyFont="0" applyFill="0" applyBorder="0" applyAlignment="0" applyProtection="0">
      <alignment vertical="center"/>
    </xf>
    <xf numFmtId="9" fontId="48" fillId="0" borderId="0" applyFont="0" applyFill="0" applyBorder="0" applyAlignment="0" applyProtection="0">
      <alignment vertical="center"/>
    </xf>
    <xf numFmtId="0" fontId="5" fillId="0" borderId="0"/>
    <xf numFmtId="9" fontId="56" fillId="0" borderId="0" applyFont="0" applyFill="0" applyBorder="0" applyAlignment="0" applyProtection="0">
      <alignment vertical="center"/>
    </xf>
    <xf numFmtId="9" fontId="5" fillId="0" borderId="0" applyFont="0" applyFill="0" applyBorder="0" applyAlignment="0" applyProtection="0">
      <alignment vertical="center"/>
    </xf>
    <xf numFmtId="9" fontId="56" fillId="0" borderId="0" applyFont="0" applyFill="0" applyBorder="0" applyAlignment="0" applyProtection="0">
      <alignment vertical="center"/>
    </xf>
    <xf numFmtId="9" fontId="185" fillId="0" borderId="0" applyFont="0" applyFill="0" applyBorder="0" applyAlignment="0" applyProtection="0">
      <alignment vertical="center"/>
    </xf>
    <xf numFmtId="9" fontId="5" fillId="0" borderId="0" applyFont="0" applyFill="0" applyBorder="0" applyAlignment="0" applyProtection="0">
      <alignment vertical="center"/>
    </xf>
    <xf numFmtId="0" fontId="5" fillId="0" borderId="0"/>
    <xf numFmtId="9" fontId="48" fillId="0" borderId="0" applyFont="0" applyFill="0" applyBorder="0" applyAlignment="0" applyProtection="0">
      <alignment vertical="center"/>
    </xf>
    <xf numFmtId="9" fontId="50" fillId="0" borderId="0" applyFont="0" applyFill="0" applyBorder="0" applyAlignment="0" applyProtection="0">
      <alignment vertical="center"/>
    </xf>
    <xf numFmtId="9" fontId="5" fillId="0" borderId="0" applyFont="0" applyFill="0" applyBorder="0" applyAlignment="0" applyProtection="0"/>
    <xf numFmtId="9" fontId="48" fillId="0" borderId="0" applyFont="0" applyFill="0" applyBorder="0" applyAlignment="0" applyProtection="0">
      <alignment vertical="center"/>
    </xf>
    <xf numFmtId="0" fontId="5" fillId="0" borderId="0"/>
    <xf numFmtId="0" fontId="5" fillId="0" borderId="0"/>
    <xf numFmtId="9" fontId="57" fillId="0" borderId="0" applyFont="0" applyFill="0" applyBorder="0" applyAlignment="0" applyProtection="0">
      <alignment vertical="center"/>
    </xf>
    <xf numFmtId="9" fontId="48" fillId="0" borderId="0" applyFont="0" applyFill="0" applyBorder="0" applyAlignment="0" applyProtection="0">
      <alignment vertical="center"/>
    </xf>
    <xf numFmtId="0" fontId="5" fillId="0" borderId="0"/>
    <xf numFmtId="9" fontId="56"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48" fillId="0" borderId="0" applyFont="0" applyFill="0" applyBorder="0" applyAlignment="0" applyProtection="0">
      <alignment vertical="center"/>
    </xf>
    <xf numFmtId="0" fontId="5" fillId="0" borderId="0"/>
    <xf numFmtId="0" fontId="5" fillId="0" borderId="0"/>
    <xf numFmtId="9" fontId="57" fillId="0" borderId="0" applyFont="0" applyFill="0" applyBorder="0" applyAlignment="0" applyProtection="0">
      <alignment vertical="center"/>
    </xf>
    <xf numFmtId="9" fontId="5" fillId="0" borderId="0" applyFont="0" applyFill="0" applyBorder="0" applyAlignment="0" applyProtection="0">
      <alignment vertical="center"/>
    </xf>
    <xf numFmtId="0" fontId="5" fillId="0" borderId="0"/>
    <xf numFmtId="9" fontId="57" fillId="0" borderId="0" applyFont="0" applyFill="0" applyBorder="0" applyAlignment="0" applyProtection="0">
      <alignment vertical="center"/>
    </xf>
    <xf numFmtId="9" fontId="56" fillId="0" borderId="0" applyFont="0" applyFill="0" applyBorder="0" applyAlignment="0" applyProtection="0">
      <alignment vertical="center"/>
    </xf>
    <xf numFmtId="9" fontId="5" fillId="0" borderId="0" applyFont="0" applyFill="0" applyBorder="0" applyAlignment="0" applyProtection="0">
      <alignment vertical="center"/>
    </xf>
    <xf numFmtId="0" fontId="5" fillId="0" borderId="0"/>
    <xf numFmtId="9" fontId="57" fillId="0" borderId="0" applyFont="0" applyFill="0" applyBorder="0" applyAlignment="0" applyProtection="0">
      <alignment vertical="center"/>
    </xf>
    <xf numFmtId="0" fontId="5" fillId="0" borderId="0"/>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279" fontId="16" fillId="0" borderId="0" applyFont="0" applyFill="0" applyBorder="0" applyAlignment="0" applyProtection="0"/>
    <xf numFmtId="0" fontId="5" fillId="0" borderId="0"/>
    <xf numFmtId="227" fontId="16" fillId="0" borderId="0" applyFont="0" applyFill="0" applyBorder="0" applyAlignment="0" applyProtection="0"/>
    <xf numFmtId="0" fontId="186" fillId="0" borderId="0"/>
    <xf numFmtId="0" fontId="5" fillId="0" borderId="0"/>
    <xf numFmtId="0" fontId="187" fillId="0" borderId="0" applyFont="0" applyFill="0" applyBorder="0" applyProtection="0">
      <alignment horizontal="center" vertical="center"/>
    </xf>
    <xf numFmtId="0" fontId="5" fillId="0" borderId="0"/>
    <xf numFmtId="0" fontId="187" fillId="0" borderId="0" applyFont="0" applyFill="0" applyBorder="0" applyProtection="0">
      <alignment horizontal="center" vertical="center"/>
    </xf>
    <xf numFmtId="0" fontId="5" fillId="0" borderId="0"/>
    <xf numFmtId="0" fontId="5" fillId="0" borderId="0"/>
    <xf numFmtId="0" fontId="134" fillId="21" borderId="0" applyNumberFormat="0" applyBorder="0" applyAlignment="0" applyProtection="0">
      <alignment vertical="center"/>
    </xf>
    <xf numFmtId="0" fontId="5" fillId="0" borderId="0"/>
    <xf numFmtId="0" fontId="5" fillId="0" borderId="0"/>
    <xf numFmtId="0" fontId="188" fillId="5" borderId="0" applyNumberFormat="0" applyBorder="0" applyAlignment="0" applyProtection="0">
      <alignment vertical="center"/>
    </xf>
    <xf numFmtId="0" fontId="5" fillId="0" borderId="0"/>
    <xf numFmtId="0" fontId="5" fillId="0" borderId="0"/>
    <xf numFmtId="0" fontId="134" fillId="21"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88" fillId="5" borderId="0" applyNumberFormat="0" applyBorder="0" applyAlignment="0" applyProtection="0">
      <alignment vertical="center"/>
    </xf>
    <xf numFmtId="0" fontId="134" fillId="21"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34" fillId="21"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34" fillId="21"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34" fillId="21"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34" fillId="21" borderId="0" applyNumberFormat="0" applyBorder="0" applyAlignment="0" applyProtection="0">
      <alignment vertical="center"/>
    </xf>
    <xf numFmtId="0" fontId="134" fillId="21" borderId="0" applyNumberFormat="0" applyBorder="0" applyAlignment="0" applyProtection="0">
      <alignment vertical="center"/>
    </xf>
    <xf numFmtId="0" fontId="134" fillId="21" borderId="0" applyNumberFormat="0" applyBorder="0" applyAlignment="0" applyProtection="0">
      <alignment vertical="center"/>
    </xf>
    <xf numFmtId="0" fontId="189" fillId="0" borderId="40" applyFont="0" applyFill="0" applyAlignment="0" applyProtection="0">
      <alignment horizontal="center" vertical="center"/>
    </xf>
    <xf numFmtId="280" fontId="189" fillId="0" borderId="40" applyFont="0" applyFill="0" applyAlignment="0" applyProtection="0">
      <alignment horizontal="center" vertical="center"/>
    </xf>
    <xf numFmtId="0" fontId="5" fillId="0" borderId="0"/>
    <xf numFmtId="0" fontId="5" fillId="0" borderId="0"/>
    <xf numFmtId="0" fontId="7" fillId="0" borderId="0"/>
    <xf numFmtId="0" fontId="5" fillId="0" borderId="0"/>
    <xf numFmtId="0" fontId="5" fillId="0" borderId="0"/>
    <xf numFmtId="281" fontId="175" fillId="0" borderId="3" applyBorder="0"/>
    <xf numFmtId="0" fontId="5" fillId="0" borderId="0"/>
    <xf numFmtId="0" fontId="5" fillId="0" borderId="0"/>
    <xf numFmtId="0" fontId="5" fillId="0" borderId="0"/>
    <xf numFmtId="0" fontId="5" fillId="0" borderId="0"/>
    <xf numFmtId="0" fontId="5" fillId="0" borderId="0" applyFont="0" applyFill="0" applyBorder="0" applyAlignment="0" applyProtection="0"/>
    <xf numFmtId="0" fontId="5" fillId="0" borderId="0" applyFont="0" applyFill="0" applyBorder="0" applyAlignment="0" applyProtection="0"/>
    <xf numFmtId="0" fontId="190" fillId="0" borderId="0" applyNumberFormat="0" applyFont="0" applyFill="0" applyBorder="0" applyProtection="0">
      <alignment horizontal="centerContinuous" vertical="center"/>
    </xf>
    <xf numFmtId="0" fontId="5" fillId="0" borderId="0"/>
    <xf numFmtId="0" fontId="16" fillId="0" borderId="0" applyNumberFormat="0" applyFont="0" applyFill="0" applyBorder="0" applyProtection="0">
      <alignment horizontal="centerContinuous" vertical="center"/>
    </xf>
    <xf numFmtId="0" fontId="5" fillId="0" borderId="0"/>
    <xf numFmtId="0" fontId="5" fillId="0" borderId="0"/>
    <xf numFmtId="179" fontId="191" fillId="0" borderId="15">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3" fontId="16" fillId="0" borderId="2"/>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6" fillId="0" borderId="2"/>
    <xf numFmtId="0" fontId="5" fillId="0" borderId="0"/>
    <xf numFmtId="0" fontId="5" fillId="0" borderId="0"/>
    <xf numFmtId="3" fontId="16" fillId="0" borderId="42"/>
    <xf numFmtId="0" fontId="5" fillId="0" borderId="0"/>
    <xf numFmtId="0" fontId="5" fillId="0" borderId="0"/>
    <xf numFmtId="3" fontId="16" fillId="0" borderId="43"/>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92" fillId="0" borderId="2"/>
    <xf numFmtId="0" fontId="5" fillId="0" borderId="0"/>
    <xf numFmtId="0" fontId="5" fillId="0" borderId="0"/>
    <xf numFmtId="0" fontId="193" fillId="0" borderId="0">
      <alignment horizontal="center"/>
    </xf>
    <xf numFmtId="0" fontId="5" fillId="0" borderId="0"/>
    <xf numFmtId="0" fontId="5" fillId="0" borderId="0"/>
    <xf numFmtId="0" fontId="55" fillId="0" borderId="44">
      <alignment horizontal="center"/>
    </xf>
    <xf numFmtId="0" fontId="5" fillId="0" borderId="0"/>
    <xf numFmtId="0" fontId="5" fillId="0" borderId="0"/>
    <xf numFmtId="0" fontId="106"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6"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6"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6"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6"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5" fillId="0" borderId="0"/>
    <xf numFmtId="0" fontId="5" fillId="0" borderId="0"/>
    <xf numFmtId="0" fontId="94" fillId="25" borderId="18"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4" fillId="25" borderId="18"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4" fillId="25" borderId="18"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4" fillId="25" borderId="18"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4" fillId="25" borderId="18"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4" fillId="25" borderId="18" applyNumberFormat="0" applyAlignment="0" applyProtection="0">
      <alignment vertical="center"/>
    </xf>
    <xf numFmtId="0" fontId="94" fillId="25" borderId="18" applyNumberFormat="0" applyAlignment="0" applyProtection="0">
      <alignment vertical="center"/>
    </xf>
    <xf numFmtId="0" fontId="5" fillId="0" borderId="0"/>
    <xf numFmtId="0" fontId="5" fillId="0" borderId="0"/>
    <xf numFmtId="0" fontId="5" fillId="0" borderId="0"/>
    <xf numFmtId="0" fontId="5" fillId="0" borderId="0"/>
    <xf numFmtId="3" fontId="178" fillId="0" borderId="0">
      <alignment vertical="center" wrapText="1"/>
    </xf>
    <xf numFmtId="3" fontId="194" fillId="0" borderId="0">
      <alignment vertical="center"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 fontId="7" fillId="0" borderId="0"/>
    <xf numFmtId="0" fontId="195"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96" fillId="0" borderId="2" applyFont="0" applyFill="0" applyBorder="0" applyAlignment="0" applyProtection="0">
      <alignment horizontal="centerContinuous"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01" fontId="197" fillId="0" borderId="0">
      <alignment vertical="center"/>
    </xf>
    <xf numFmtId="0" fontId="5" fillId="0" borderId="0"/>
    <xf numFmtId="0" fontId="5" fillId="0" borderId="0"/>
    <xf numFmtId="0" fontId="5" fillId="0" borderId="0"/>
    <xf numFmtId="0" fontId="5" fillId="0" borderId="0"/>
    <xf numFmtId="0" fontId="197" fillId="0" borderId="0">
      <alignment vertical="center"/>
    </xf>
    <xf numFmtId="0" fontId="5" fillId="0" borderId="0"/>
    <xf numFmtId="0" fontId="5" fillId="0" borderId="0"/>
    <xf numFmtId="0" fontId="197" fillId="0" borderId="0">
      <alignment vertical="center"/>
    </xf>
    <xf numFmtId="0" fontId="5" fillId="0" borderId="0"/>
    <xf numFmtId="0" fontId="5" fillId="0" borderId="0"/>
    <xf numFmtId="0" fontId="197" fillId="0" borderId="0">
      <alignment vertical="center"/>
    </xf>
    <xf numFmtId="0" fontId="5" fillId="0" borderId="0"/>
    <xf numFmtId="0" fontId="5" fillId="0" borderId="0"/>
    <xf numFmtId="282" fontId="5"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10" fontId="61" fillId="0" borderId="0" applyFont="0" applyFill="0" applyBorder="0" applyAlignment="0" applyProtection="0">
      <alignment horizontal="centerContinuous" vertical="center"/>
    </xf>
    <xf numFmtId="205" fontId="61" fillId="0" borderId="0" applyFon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11" fontId="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1" fontId="5" fillId="0" borderId="0" applyFont="0" applyFill="0" applyBorder="0" applyAlignment="0" applyProtection="0">
      <alignment vertical="center"/>
    </xf>
    <xf numFmtId="41" fontId="57" fillId="0" borderId="0" applyFont="0" applyFill="0" applyBorder="0" applyAlignment="0" applyProtection="0">
      <alignment vertical="center"/>
    </xf>
    <xf numFmtId="0" fontId="5" fillId="0" borderId="0"/>
    <xf numFmtId="0" fontId="5" fillId="0" borderId="0"/>
    <xf numFmtId="41" fontId="5" fillId="0" borderId="0" applyFont="0" applyFill="0" applyBorder="0" applyAlignment="0" applyProtection="0"/>
    <xf numFmtId="0" fontId="5" fillId="0" borderId="0"/>
    <xf numFmtId="0" fontId="5" fillId="0" borderId="0"/>
    <xf numFmtId="41" fontId="5" fillId="0" borderId="0" applyFon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8" fontId="4" fillId="0" borderId="0"/>
    <xf numFmtId="0" fontId="5" fillId="0" borderId="0"/>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5" fillId="0" borderId="0"/>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5" fillId="0" borderId="0"/>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57" fillId="0" borderId="0" applyFont="0" applyFill="0" applyBorder="0" applyAlignment="0" applyProtection="0">
      <alignment vertical="center"/>
    </xf>
    <xf numFmtId="41" fontId="56"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5"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5" fillId="0" borderId="0"/>
    <xf numFmtId="0" fontId="5" fillId="0" borderId="0"/>
    <xf numFmtId="41" fontId="5" fillId="0" borderId="0" applyFont="0" applyFill="0" applyBorder="0" applyAlignment="0" applyProtection="0"/>
    <xf numFmtId="0" fontId="5" fillId="0" borderId="0"/>
    <xf numFmtId="0" fontId="5" fillId="0" borderId="0"/>
    <xf numFmtId="41" fontId="5" fillId="0" borderId="0" applyFont="0" applyFill="0" applyBorder="0" applyAlignment="0" applyProtection="0">
      <alignment vertical="center"/>
    </xf>
    <xf numFmtId="0" fontId="5" fillId="0" borderId="0"/>
    <xf numFmtId="0" fontId="5" fillId="0" borderId="0"/>
    <xf numFmtId="177" fontId="198"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1"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1"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8" fontId="4" fillId="0" borderId="0"/>
    <xf numFmtId="41" fontId="5" fillId="0" borderId="0" applyFont="0" applyFill="0" applyBorder="0" applyAlignment="0" applyProtection="0"/>
    <xf numFmtId="0" fontId="5" fillId="0" borderId="0"/>
    <xf numFmtId="0" fontId="5" fillId="0" borderId="0"/>
    <xf numFmtId="0" fontId="5" fillId="0" borderId="0"/>
    <xf numFmtId="41" fontId="5" fillId="0" borderId="0" applyFont="0" applyFill="0" applyBorder="0" applyAlignment="0" applyProtection="0"/>
    <xf numFmtId="41" fontId="5" fillId="0" borderId="0" applyFont="0" applyFill="0" applyBorder="0" applyAlignment="0" applyProtection="0">
      <alignment vertical="center"/>
    </xf>
    <xf numFmtId="0" fontId="5" fillId="0" borderId="0"/>
    <xf numFmtId="41" fontId="56" fillId="0" borderId="0" applyFont="0" applyFill="0" applyBorder="0" applyAlignment="0" applyProtection="0">
      <alignment vertical="center"/>
    </xf>
    <xf numFmtId="41" fontId="56" fillId="0" borderId="0" applyFont="0" applyFill="0" applyBorder="0" applyAlignment="0" applyProtection="0">
      <alignment vertical="center"/>
    </xf>
    <xf numFmtId="41" fontId="5" fillId="0" borderId="0" applyFont="0" applyFill="0" applyBorder="0" applyAlignment="0" applyProtection="0">
      <alignment vertical="center"/>
    </xf>
    <xf numFmtId="0" fontId="5" fillId="0" borderId="0"/>
    <xf numFmtId="0" fontId="5" fillId="0" borderId="0"/>
    <xf numFmtId="43" fontId="4" fillId="0" borderId="0"/>
    <xf numFmtId="178" fontId="4" fillId="0" borderId="0"/>
    <xf numFmtId="41" fontId="57" fillId="0" borderId="0" applyFont="0" applyFill="0" applyBorder="0" applyAlignment="0" applyProtection="0">
      <alignment vertical="center"/>
    </xf>
    <xf numFmtId="41" fontId="48" fillId="0" borderId="0" applyFont="0" applyFill="0" applyBorder="0" applyAlignment="0" applyProtection="0">
      <alignment vertical="center"/>
    </xf>
    <xf numFmtId="0" fontId="5" fillId="0" borderId="0"/>
    <xf numFmtId="41" fontId="5" fillId="0" borderId="0" applyFont="0" applyFill="0" applyBorder="0" applyAlignment="0" applyProtection="0">
      <alignment vertical="center"/>
    </xf>
    <xf numFmtId="0" fontId="5" fillId="0" borderId="0"/>
    <xf numFmtId="41" fontId="5" fillId="0" borderId="0" applyFont="0" applyFill="0" applyBorder="0" applyAlignment="0" applyProtection="0"/>
    <xf numFmtId="186" fontId="17"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alignment vertical="center"/>
    </xf>
    <xf numFmtId="0" fontId="5" fillId="0" borderId="0"/>
    <xf numFmtId="0" fontId="5" fillId="0" borderId="0"/>
    <xf numFmtId="0" fontId="5" fillId="0" borderId="0"/>
    <xf numFmtId="0" fontId="5" fillId="0" borderId="0"/>
    <xf numFmtId="41" fontId="57" fillId="0" borderId="0" applyFont="0" applyFill="0" applyBorder="0" applyAlignment="0" applyProtection="0">
      <alignment vertical="center"/>
    </xf>
    <xf numFmtId="41" fontId="48" fillId="0" borderId="0" applyFont="0" applyFill="0" applyBorder="0" applyAlignment="0" applyProtection="0">
      <alignment vertical="center"/>
    </xf>
    <xf numFmtId="0" fontId="5" fillId="0" borderId="0"/>
    <xf numFmtId="0" fontId="5" fillId="0" borderId="0"/>
    <xf numFmtId="41" fontId="56" fillId="0" borderId="0" applyFont="0" applyFill="0" applyBorder="0" applyAlignment="0" applyProtection="0">
      <alignment vertical="center"/>
    </xf>
    <xf numFmtId="41" fontId="199" fillId="0" borderId="0" applyFont="0" applyFill="0" applyBorder="0" applyAlignment="0" applyProtection="0"/>
    <xf numFmtId="0" fontId="5" fillId="0" borderId="0"/>
    <xf numFmtId="41" fontId="56" fillId="0" borderId="0" applyFont="0" applyFill="0" applyBorder="0" applyAlignment="0" applyProtection="0">
      <alignment vertical="center"/>
    </xf>
    <xf numFmtId="0" fontId="5" fillId="0" borderId="0"/>
    <xf numFmtId="41" fontId="5" fillId="0" borderId="0" applyFont="0" applyFill="0" applyBorder="0" applyAlignment="0" applyProtection="0"/>
    <xf numFmtId="0" fontId="5" fillId="0" borderId="0"/>
    <xf numFmtId="41" fontId="5" fillId="0" borderId="0" applyFont="0" applyFill="0" applyBorder="0" applyAlignment="0" applyProtection="0">
      <alignment vertical="center"/>
    </xf>
    <xf numFmtId="41" fontId="199" fillId="0" borderId="0" applyFont="0" applyFill="0" applyBorder="0" applyAlignment="0" applyProtection="0"/>
    <xf numFmtId="0" fontId="5" fillId="0" borderId="0"/>
    <xf numFmtId="0" fontId="5" fillId="0" borderId="0"/>
    <xf numFmtId="0" fontId="5" fillId="0" borderId="0"/>
    <xf numFmtId="41" fontId="48" fillId="0" borderId="0" applyFont="0" applyFill="0" applyBorder="0" applyAlignment="0" applyProtection="0">
      <alignment vertical="center"/>
    </xf>
    <xf numFmtId="0" fontId="5" fillId="0" borderId="0"/>
    <xf numFmtId="41" fontId="5" fillId="0" borderId="0" applyFont="0" applyFill="0" applyBorder="0" applyAlignment="0" applyProtection="0"/>
    <xf numFmtId="0" fontId="5" fillId="0" borderId="0"/>
    <xf numFmtId="178" fontId="4" fillId="0" borderId="0"/>
    <xf numFmtId="41" fontId="57" fillId="0" borderId="0" applyFont="0" applyFill="0" applyBorder="0" applyAlignment="0" applyProtection="0">
      <alignment vertical="center"/>
    </xf>
    <xf numFmtId="41" fontId="48" fillId="0" borderId="0" applyFont="0" applyFill="0" applyBorder="0" applyAlignment="0" applyProtection="0">
      <alignment vertical="center"/>
    </xf>
    <xf numFmtId="0" fontId="5" fillId="0" borderId="0"/>
    <xf numFmtId="0" fontId="5" fillId="0" borderId="0"/>
    <xf numFmtId="0" fontId="5" fillId="0" borderId="0"/>
    <xf numFmtId="0" fontId="5" fillId="0" borderId="0"/>
    <xf numFmtId="41" fontId="5" fillId="0" borderId="0" applyFont="0" applyFill="0" applyBorder="0" applyAlignment="0" applyProtection="0"/>
    <xf numFmtId="0" fontId="5" fillId="0" borderId="0"/>
    <xf numFmtId="0" fontId="5" fillId="0" borderId="0"/>
    <xf numFmtId="186" fontId="17" fillId="0" borderId="0" applyFont="0" applyFill="0" applyBorder="0" applyAlignment="0" applyProtection="0"/>
    <xf numFmtId="41" fontId="48" fillId="0" borderId="0" applyFont="0" applyFill="0" applyBorder="0" applyAlignment="0" applyProtection="0"/>
    <xf numFmtId="0" fontId="5" fillId="0" borderId="0"/>
    <xf numFmtId="0" fontId="5" fillId="0" borderId="0"/>
    <xf numFmtId="0" fontId="5" fillId="0" borderId="0"/>
    <xf numFmtId="0" fontId="5" fillId="0" borderId="0"/>
    <xf numFmtId="178" fontId="4" fillId="0" borderId="0"/>
    <xf numFmtId="0" fontId="5" fillId="0" borderId="0"/>
    <xf numFmtId="0" fontId="5" fillId="0" borderId="0"/>
    <xf numFmtId="0" fontId="5" fillId="0" borderId="0"/>
    <xf numFmtId="0" fontId="5" fillId="0" borderId="0"/>
    <xf numFmtId="0" fontId="5" fillId="0" borderId="0"/>
    <xf numFmtId="41"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1" fontId="5" fillId="0" borderId="0" applyFont="0" applyFill="0" applyBorder="0" applyAlignment="0" applyProtection="0">
      <alignment vertical="center"/>
    </xf>
    <xf numFmtId="41" fontId="5" fillId="0" borderId="0" applyFont="0" applyFill="0" applyBorder="0" applyAlignment="0" applyProtection="0"/>
    <xf numFmtId="0" fontId="5" fillId="0" borderId="0"/>
    <xf numFmtId="0" fontId="5" fillId="0" borderId="0"/>
    <xf numFmtId="0" fontId="5" fillId="0" borderId="0"/>
    <xf numFmtId="41" fontId="5" fillId="0" borderId="0" applyFont="0" applyFill="0" applyBorder="0" applyAlignment="0" applyProtection="0"/>
    <xf numFmtId="0" fontId="5" fillId="0" borderId="0"/>
    <xf numFmtId="41" fontId="57" fillId="0" borderId="0" applyFont="0" applyFill="0" applyBorder="0" applyAlignment="0" applyProtection="0">
      <alignment vertical="center"/>
    </xf>
    <xf numFmtId="0" fontId="5" fillId="0" borderId="0"/>
    <xf numFmtId="0" fontId="5" fillId="0" borderId="0"/>
    <xf numFmtId="41" fontId="5" fillId="0" borderId="0" applyFont="0" applyFill="0" applyBorder="0" applyAlignment="0" applyProtection="0">
      <alignment vertical="center"/>
    </xf>
    <xf numFmtId="0" fontId="5" fillId="0" borderId="0"/>
    <xf numFmtId="41" fontId="190" fillId="0" borderId="0" applyFont="0" applyFill="0" applyBorder="0" applyAlignment="0" applyProtection="0">
      <alignment vertical="center"/>
    </xf>
    <xf numFmtId="0" fontId="5" fillId="0" borderId="0"/>
    <xf numFmtId="0" fontId="5" fillId="0" borderId="0"/>
    <xf numFmtId="41" fontId="56" fillId="0" borderId="0" applyFont="0" applyFill="0" applyBorder="0" applyAlignment="0" applyProtection="0">
      <alignment vertical="center"/>
    </xf>
    <xf numFmtId="41" fontId="57" fillId="0" borderId="0" applyFont="0" applyFill="0" applyBorder="0" applyAlignment="0" applyProtection="0">
      <alignment vertical="center"/>
    </xf>
    <xf numFmtId="0" fontId="5" fillId="0" borderId="0"/>
    <xf numFmtId="0" fontId="5" fillId="0" borderId="0"/>
    <xf numFmtId="41" fontId="5" fillId="0" borderId="0" applyFont="0" applyFill="0" applyBorder="0" applyAlignment="0" applyProtection="0">
      <alignment vertical="center"/>
    </xf>
    <xf numFmtId="41" fontId="57" fillId="0" borderId="0" applyFont="0" applyFill="0" applyBorder="0" applyAlignment="0" applyProtection="0">
      <alignment vertical="center"/>
    </xf>
    <xf numFmtId="41" fontId="5" fillId="0" borderId="0" applyFont="0" applyFill="0" applyBorder="0" applyAlignment="0" applyProtection="0"/>
    <xf numFmtId="0" fontId="5" fillId="0" borderId="0"/>
    <xf numFmtId="0" fontId="5" fillId="0" borderId="0"/>
    <xf numFmtId="0" fontId="5" fillId="0" borderId="0"/>
    <xf numFmtId="41" fontId="56" fillId="0" borderId="0" applyFont="0" applyFill="0" applyBorder="0" applyAlignment="0" applyProtection="0">
      <alignment vertical="center"/>
    </xf>
    <xf numFmtId="41" fontId="48"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1" fontId="5" fillId="0" borderId="0" applyFont="0" applyFill="0" applyBorder="0" applyAlignment="0" applyProtection="0"/>
    <xf numFmtId="41" fontId="5" fillId="0" borderId="0" applyFont="0" applyFill="0" applyBorder="0" applyAlignment="0" applyProtection="0">
      <alignment vertical="center"/>
    </xf>
    <xf numFmtId="41" fontId="48" fillId="0" borderId="0" applyFont="0" applyFill="0" applyBorder="0" applyAlignment="0" applyProtection="0">
      <alignment vertical="center"/>
    </xf>
    <xf numFmtId="0" fontId="5" fillId="0" borderId="0"/>
    <xf numFmtId="0" fontId="5" fillId="0" borderId="0"/>
    <xf numFmtId="41" fontId="200" fillId="0" borderId="0" applyFont="0" applyFill="0" applyBorder="0" applyAlignment="0" applyProtection="0">
      <alignment vertical="center"/>
    </xf>
    <xf numFmtId="0" fontId="5" fillId="0" borderId="0"/>
    <xf numFmtId="41" fontId="5" fillId="0" borderId="0" applyFont="0" applyFill="0" applyBorder="0" applyAlignment="0" applyProtection="0"/>
    <xf numFmtId="0" fontId="5" fillId="0" borderId="0"/>
    <xf numFmtId="178" fontId="4" fillId="0" borderId="0"/>
    <xf numFmtId="41" fontId="48" fillId="0" borderId="0" applyFont="0" applyFill="0" applyBorder="0" applyAlignment="0" applyProtection="0"/>
    <xf numFmtId="0" fontId="5" fillId="0" borderId="0"/>
    <xf numFmtId="0" fontId="5" fillId="0" borderId="0"/>
    <xf numFmtId="41" fontId="5" fillId="0" borderId="0" applyFont="0" applyFill="0" applyBorder="0" applyAlignment="0" applyProtection="0">
      <alignment vertical="center"/>
    </xf>
    <xf numFmtId="0" fontId="5" fillId="0" borderId="0"/>
    <xf numFmtId="41" fontId="57" fillId="0" borderId="0" applyFont="0" applyFill="0" applyBorder="0" applyAlignment="0" applyProtection="0">
      <alignment vertical="center"/>
    </xf>
    <xf numFmtId="0" fontId="5" fillId="0" borderId="0"/>
    <xf numFmtId="0" fontId="5" fillId="0" borderId="0"/>
    <xf numFmtId="41" fontId="48" fillId="0" borderId="0" applyFont="0" applyFill="0" applyBorder="0" applyAlignment="0" applyProtection="0">
      <alignment vertical="center"/>
    </xf>
    <xf numFmtId="0" fontId="5" fillId="0" borderId="0"/>
    <xf numFmtId="0" fontId="5" fillId="0" borderId="0"/>
    <xf numFmtId="41" fontId="5" fillId="0" borderId="0" applyFont="0" applyFill="0" applyBorder="0" applyAlignment="0" applyProtection="0">
      <alignment vertical="center"/>
    </xf>
    <xf numFmtId="0" fontId="5" fillId="0" borderId="0"/>
    <xf numFmtId="41"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86" fontId="17" fillId="0" borderId="0" applyFont="0" applyFill="0" applyBorder="0" applyAlignment="0" applyProtection="0"/>
    <xf numFmtId="41" fontId="201" fillId="0" borderId="0" applyFont="0" applyFill="0" applyBorder="0" applyAlignment="0" applyProtection="0"/>
    <xf numFmtId="0" fontId="5" fillId="0" borderId="0"/>
    <xf numFmtId="0" fontId="5" fillId="0" borderId="0"/>
    <xf numFmtId="41" fontId="50" fillId="0" borderId="0" applyFont="0" applyFill="0" applyBorder="0" applyAlignment="0" applyProtection="0"/>
    <xf numFmtId="0" fontId="5" fillId="0" borderId="0"/>
    <xf numFmtId="41" fontId="57" fillId="0" borderId="0" applyFont="0" applyFill="0" applyBorder="0" applyAlignment="0" applyProtection="0">
      <alignment vertical="center"/>
    </xf>
    <xf numFmtId="41" fontId="201" fillId="0" borderId="0" applyFont="0" applyFill="0" applyBorder="0" applyAlignment="0" applyProtection="0"/>
    <xf numFmtId="0" fontId="5" fillId="0" borderId="0"/>
    <xf numFmtId="0" fontId="5" fillId="0" borderId="0"/>
    <xf numFmtId="41" fontId="57" fillId="0" borderId="0" applyFont="0" applyFill="0" applyBorder="0" applyAlignment="0" applyProtection="0">
      <alignment vertical="center"/>
    </xf>
    <xf numFmtId="0" fontId="5" fillId="0" borderId="0"/>
    <xf numFmtId="0" fontId="5" fillId="0" borderId="0"/>
    <xf numFmtId="41" fontId="56" fillId="0" borderId="0" applyFon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1" fontId="57" fillId="0" borderId="0" applyFont="0" applyFill="0" applyBorder="0" applyAlignment="0" applyProtection="0">
      <alignment vertical="center"/>
    </xf>
    <xf numFmtId="0" fontId="5" fillId="0" borderId="0"/>
    <xf numFmtId="0" fontId="5" fillId="0" borderId="0"/>
    <xf numFmtId="186" fontId="17" fillId="0" borderId="0" applyFont="0" applyFill="0" applyBorder="0" applyAlignment="0" applyProtection="0"/>
    <xf numFmtId="0" fontId="5" fillId="0" borderId="0"/>
    <xf numFmtId="0" fontId="5" fillId="0" borderId="0"/>
    <xf numFmtId="41" fontId="5" fillId="0" borderId="0" applyFont="0" applyFill="0" applyBorder="0" applyAlignment="0" applyProtection="0"/>
    <xf numFmtId="0" fontId="5" fillId="0" borderId="0"/>
    <xf numFmtId="0" fontId="5" fillId="0" borderId="0"/>
    <xf numFmtId="0" fontId="5" fillId="0" borderId="0"/>
    <xf numFmtId="41" fontId="57" fillId="0" borderId="0" applyFont="0" applyFill="0" applyBorder="0" applyAlignment="0" applyProtection="0">
      <alignment vertical="center"/>
    </xf>
    <xf numFmtId="186" fontId="1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0" fontId="5" fillId="0" borderId="0"/>
    <xf numFmtId="0" fontId="5" fillId="0" borderId="0"/>
    <xf numFmtId="0" fontId="5" fillId="0" borderId="0"/>
    <xf numFmtId="0" fontId="5" fillId="0" borderId="0"/>
    <xf numFmtId="283" fontId="5" fillId="0" borderId="0" applyFont="0" applyFill="0" applyBorder="0" applyAlignment="0" applyProtection="0"/>
    <xf numFmtId="0" fontId="5" fillId="0" borderId="0"/>
    <xf numFmtId="283" fontId="5" fillId="0" borderId="0" applyFont="0" applyFill="0" applyBorder="0" applyAlignment="0" applyProtection="0"/>
    <xf numFmtId="0" fontId="5" fillId="0" borderId="0"/>
    <xf numFmtId="283" fontId="5" fillId="0" borderId="0" applyFont="0" applyFill="0" applyBorder="0" applyAlignment="0" applyProtection="0"/>
    <xf numFmtId="41" fontId="57" fillId="0" borderId="0" applyFont="0" applyFill="0" applyBorder="0" applyAlignment="0" applyProtection="0">
      <alignment vertical="center"/>
    </xf>
    <xf numFmtId="283" fontId="5" fillId="0" borderId="0" applyFont="0" applyFill="0" applyBorder="0" applyAlignment="0" applyProtection="0"/>
    <xf numFmtId="211" fontId="5" fillId="0" borderId="0" applyFont="0" applyFill="0" applyBorder="0" applyAlignment="0" applyProtection="0"/>
    <xf numFmtId="211" fontId="5" fillId="0" borderId="0" applyFont="0" applyFill="0" applyBorder="0" applyAlignment="0" applyProtection="0"/>
    <xf numFmtId="41" fontId="48"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0" fontId="5" fillId="0" borderId="0"/>
    <xf numFmtId="0" fontId="5" fillId="0" borderId="0"/>
    <xf numFmtId="41" fontId="5" fillId="0" borderId="0" applyFont="0" applyFill="0" applyBorder="0" applyAlignment="0" applyProtection="0">
      <alignment vertical="center"/>
    </xf>
    <xf numFmtId="0" fontId="5" fillId="0" borderId="0"/>
    <xf numFmtId="0" fontId="5" fillId="0" borderId="0"/>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186" fontId="5" fillId="0" borderId="0" applyFont="0" applyFill="0" applyBorder="0" applyAlignment="0" applyProtection="0"/>
    <xf numFmtId="0" fontId="5" fillId="0" borderId="0"/>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186" fontId="5" fillId="0" borderId="0" applyFont="0" applyFill="0" applyBorder="0" applyAlignment="0" applyProtection="0"/>
    <xf numFmtId="0" fontId="5" fillId="0" borderId="0"/>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7" fillId="0" borderId="0" applyFont="0" applyFill="0" applyBorder="0" applyAlignment="0" applyProtection="0">
      <alignment vertical="center"/>
    </xf>
    <xf numFmtId="0" fontId="5" fillId="0" borderId="0"/>
    <xf numFmtId="0" fontId="5" fillId="0" borderId="0"/>
    <xf numFmtId="0" fontId="5" fillId="0" borderId="0"/>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211" fontId="7" fillId="0" borderId="0" applyFont="0" applyFill="0" applyBorder="0" applyAlignment="0" applyProtection="0"/>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211" fontId="7" fillId="0" borderId="0" applyFont="0" applyFill="0" applyBorder="0" applyAlignment="0" applyProtection="0"/>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57" fillId="0" borderId="0" applyFon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8" fontId="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178" fontId="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5" fillId="0" borderId="0"/>
    <xf numFmtId="0" fontId="10"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3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33"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3" fillId="0" borderId="0"/>
    <xf numFmtId="0" fontId="5" fillId="0" borderId="0"/>
    <xf numFmtId="0" fontId="5" fillId="0" borderId="0"/>
    <xf numFmtId="0" fontId="6" fillId="0" borderId="0"/>
    <xf numFmtId="0" fontId="5" fillId="0" borderId="0"/>
    <xf numFmtId="0" fontId="5" fillId="0" borderId="0"/>
    <xf numFmtId="0" fontId="6" fillId="0" borderId="0"/>
    <xf numFmtId="0" fontId="5" fillId="0" borderId="0"/>
    <xf numFmtId="0" fontId="5" fillId="0" borderId="0"/>
    <xf numFmtId="0" fontId="6" fillId="0" borderId="0"/>
    <xf numFmtId="0" fontId="5" fillId="0" borderId="0"/>
    <xf numFmtId="0" fontId="5" fillId="0" borderId="0"/>
    <xf numFmtId="0" fontId="6"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89" fontId="7" fillId="0" borderId="0" applyFont="0" applyFill="0" applyBorder="0" applyAlignment="0" applyProtection="0"/>
    <xf numFmtId="0" fontId="5" fillId="0" borderId="0"/>
    <xf numFmtId="0" fontId="5" fillId="0" borderId="0"/>
    <xf numFmtId="0" fontId="5" fillId="0" borderId="0"/>
    <xf numFmtId="0" fontId="5" fillId="0" borderId="0"/>
    <xf numFmtId="186" fontId="5" fillId="0" borderId="0" applyFont="0" applyFill="0" applyBorder="0" applyAlignment="0" applyProtection="0"/>
    <xf numFmtId="0" fontId="5" fillId="0" borderId="0"/>
    <xf numFmtId="0" fontId="5" fillId="0" borderId="0"/>
    <xf numFmtId="186" fontId="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applyFont="0" applyFill="0" applyBorder="0" applyAlignment="0" applyProtection="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22" fillId="0" borderId="0"/>
    <xf numFmtId="0" fontId="5" fillId="0" borderId="0"/>
    <xf numFmtId="0" fontId="5" fillId="0" borderId="0"/>
    <xf numFmtId="0" fontId="7" fillId="0" borderId="0"/>
    <xf numFmtId="0" fontId="5" fillId="0" borderId="0"/>
    <xf numFmtId="0" fontId="5" fillId="0" borderId="0"/>
    <xf numFmtId="0" fontId="7" fillId="0" borderId="0"/>
    <xf numFmtId="0" fontId="5" fillId="0" borderId="0"/>
    <xf numFmtId="0" fontId="5" fillId="0" borderId="0"/>
    <xf numFmtId="0" fontId="7" fillId="0" borderId="0"/>
    <xf numFmtId="0" fontId="5" fillId="0" borderId="0"/>
    <xf numFmtId="0" fontId="5" fillId="0" borderId="0"/>
    <xf numFmtId="0" fontId="7" fillId="0" borderId="0"/>
    <xf numFmtId="0" fontId="5" fillId="0" borderId="0"/>
    <xf numFmtId="0" fontId="5" fillId="0" borderId="0"/>
    <xf numFmtId="0" fontId="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91" fontId="5" fillId="0" borderId="0" applyFont="0" applyFill="0" applyBorder="0" applyAlignment="0" applyProtection="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91"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 fillId="0" borderId="45"/>
    <xf numFmtId="0" fontId="21" fillId="0" borderId="45"/>
    <xf numFmtId="0" fontId="202" fillId="0" borderId="45"/>
    <xf numFmtId="0" fontId="37" fillId="0" borderId="0"/>
    <xf numFmtId="0" fontId="5" fillId="0" borderId="0"/>
    <xf numFmtId="0" fontId="5" fillId="0" borderId="0"/>
    <xf numFmtId="0" fontId="126" fillId="0" borderId="27"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6" fillId="0" borderId="27"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6" fillId="0" borderId="27"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6" fillId="0" borderId="27"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6" fillId="0" borderId="27"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6" fillId="0" borderId="27" applyNumberFormat="0" applyFill="0" applyAlignment="0" applyProtection="0">
      <alignment vertical="center"/>
    </xf>
    <xf numFmtId="0" fontId="126" fillId="0" borderId="27" applyNumberFormat="0" applyFill="0" applyAlignment="0" applyProtection="0">
      <alignment vertical="center"/>
    </xf>
    <xf numFmtId="0" fontId="5" fillId="0" borderId="0"/>
    <xf numFmtId="0" fontId="5" fillId="0" borderId="0"/>
    <xf numFmtId="0" fontId="203" fillId="0" borderId="0" applyNumberFormat="0" applyFill="0" applyBorder="0" applyAlignment="0" applyProtection="0">
      <alignment vertical="top"/>
      <protection locked="0"/>
    </xf>
    <xf numFmtId="0" fontId="5" fillId="0" borderId="0"/>
    <xf numFmtId="0" fontId="5"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62" fillId="0" borderId="46" applyNumberFormat="0" applyFill="0" applyAlignment="0" applyProtection="0">
      <alignment vertical="center"/>
    </xf>
    <xf numFmtId="0" fontId="162" fillId="0" borderId="46" applyNumberFormat="0" applyFill="0" applyAlignment="0" applyProtection="0">
      <alignment vertical="center"/>
    </xf>
    <xf numFmtId="0" fontId="162" fillId="0" borderId="35" applyNumberFormat="0" applyFill="0" applyAlignment="0" applyProtection="0">
      <alignment vertical="center"/>
    </xf>
    <xf numFmtId="0" fontId="162" fillId="0" borderId="46"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62" fillId="0" borderId="46" applyNumberFormat="0" applyFill="0" applyAlignment="0" applyProtection="0">
      <alignment vertical="center"/>
    </xf>
    <xf numFmtId="0" fontId="162" fillId="0" borderId="46" applyNumberFormat="0" applyFill="0" applyAlignment="0" applyProtection="0">
      <alignment vertical="center"/>
    </xf>
    <xf numFmtId="0" fontId="162" fillId="0" borderId="46" applyNumberFormat="0" applyFill="0" applyAlignment="0" applyProtection="0">
      <alignment vertical="center"/>
    </xf>
    <xf numFmtId="0" fontId="5" fillId="0" borderId="0"/>
    <xf numFmtId="0" fontId="5" fillId="0" borderId="0"/>
    <xf numFmtId="0" fontId="162" fillId="0" borderId="46" applyNumberFormat="0" applyFill="0" applyAlignment="0" applyProtection="0">
      <alignment vertical="center"/>
    </xf>
    <xf numFmtId="0" fontId="5" fillId="0" borderId="0"/>
    <xf numFmtId="0" fontId="162" fillId="0" borderId="46" applyNumberFormat="0" applyFill="0" applyAlignment="0" applyProtection="0">
      <alignment vertical="center"/>
    </xf>
    <xf numFmtId="0" fontId="5" fillId="0" borderId="0"/>
    <xf numFmtId="0" fontId="5" fillId="0" borderId="0"/>
    <xf numFmtId="0" fontId="162" fillId="0" borderId="46" applyNumberFormat="0" applyFill="0" applyAlignment="0" applyProtection="0">
      <alignment vertical="center"/>
    </xf>
    <xf numFmtId="0" fontId="162" fillId="0" borderId="46"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62" fillId="0" borderId="35" applyNumberFormat="0" applyFill="0" applyAlignment="0" applyProtection="0">
      <alignment vertical="center"/>
    </xf>
    <xf numFmtId="0" fontId="162" fillId="0" borderId="35" applyNumberFormat="0" applyFill="0" applyAlignment="0" applyProtection="0">
      <alignment vertical="center"/>
    </xf>
    <xf numFmtId="0" fontId="162" fillId="0" borderId="35" applyNumberFormat="0" applyFill="0" applyAlignment="0" applyProtection="0">
      <alignment vertical="center"/>
    </xf>
    <xf numFmtId="0" fontId="5" fillId="0" borderId="0"/>
    <xf numFmtId="0" fontId="5" fillId="0" borderId="0"/>
    <xf numFmtId="0" fontId="162" fillId="0" borderId="35" applyNumberFormat="0" applyFill="0" applyAlignment="0" applyProtection="0">
      <alignment vertical="center"/>
    </xf>
    <xf numFmtId="0" fontId="5" fillId="0" borderId="0"/>
    <xf numFmtId="0" fontId="162" fillId="0" borderId="35" applyNumberFormat="0" applyFill="0" applyAlignment="0" applyProtection="0">
      <alignment vertical="center"/>
    </xf>
    <xf numFmtId="0" fontId="5" fillId="0" borderId="0"/>
    <xf numFmtId="0" fontId="5" fillId="0" borderId="0"/>
    <xf numFmtId="0" fontId="162" fillId="0" borderId="35" applyNumberFormat="0" applyFill="0" applyAlignment="0" applyProtection="0">
      <alignment vertical="center"/>
    </xf>
    <xf numFmtId="0" fontId="162" fillId="0" borderId="35"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62" fillId="0" borderId="46"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162" fillId="0" borderId="46" applyNumberFormat="0" applyFill="0" applyAlignment="0" applyProtection="0">
      <alignment vertical="center"/>
    </xf>
    <xf numFmtId="0" fontId="162" fillId="0" borderId="46"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62" fillId="0" borderId="46"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162" fillId="0" borderId="46" applyNumberFormat="0" applyFill="0" applyAlignment="0" applyProtection="0">
      <alignment vertical="center"/>
    </xf>
    <xf numFmtId="0" fontId="162" fillId="0" borderId="46"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62" fillId="0" borderId="46"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62" fillId="0" borderId="46"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62" fillId="0" borderId="46"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62" fillId="0" borderId="46"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62" fillId="0" borderId="46" applyNumberFormat="0" applyFill="0" applyAlignment="0" applyProtection="0">
      <alignment vertical="center"/>
    </xf>
    <xf numFmtId="0" fontId="162" fillId="0" borderId="46"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4"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84" fontId="5" fillId="0" borderId="0" applyFont="0" applyFill="0" applyBorder="0" applyAlignment="0" applyProtection="0"/>
    <xf numFmtId="285" fontId="7" fillId="0" borderId="0" applyFont="0" applyFill="0" applyBorder="0" applyAlignment="0" applyProtection="0"/>
    <xf numFmtId="0" fontId="5" fillId="0" borderId="0"/>
    <xf numFmtId="285" fontId="7" fillId="0" borderId="0" applyFont="0" applyFill="0" applyBorder="0" applyAlignment="0" applyProtection="0"/>
    <xf numFmtId="0" fontId="204" fillId="0" borderId="0" applyFont="0" applyFill="0" applyBorder="0" applyAlignment="0" applyProtection="0"/>
    <xf numFmtId="0" fontId="204" fillId="0" borderId="0" applyFont="0" applyFill="0" applyBorder="0" applyAlignment="0" applyProtection="0"/>
    <xf numFmtId="0" fontId="5" fillId="0" borderId="0"/>
    <xf numFmtId="0" fontId="5" fillId="0" borderId="0"/>
    <xf numFmtId="0" fontId="5" fillId="0" borderId="0"/>
    <xf numFmtId="0" fontId="205" fillId="0" borderId="0" applyFont="0" applyBorder="0">
      <alignment horizontal="centerContinuous" vertical="center"/>
    </xf>
    <xf numFmtId="0" fontId="5" fillId="0" borderId="0"/>
    <xf numFmtId="0" fontId="5" fillId="0" borderId="0"/>
    <xf numFmtId="0" fontId="206" fillId="0" borderId="0">
      <alignment vertical="center"/>
    </xf>
    <xf numFmtId="0" fontId="5" fillId="0" borderId="0"/>
    <xf numFmtId="0" fontId="207" fillId="0" borderId="0">
      <alignment horizontal="center" vertical="center"/>
    </xf>
    <xf numFmtId="0" fontId="190" fillId="0" borderId="0" applyNumberFormat="0" applyFont="0" applyFill="0" applyBorder="0" applyProtection="0">
      <alignment vertical="center"/>
    </xf>
    <xf numFmtId="0" fontId="37" fillId="0" borderId="0"/>
    <xf numFmtId="0" fontId="23" fillId="0" borderId="15" applyFill="0" applyProtection="0">
      <alignment horizontal="center" vertical="center"/>
    </xf>
    <xf numFmtId="0" fontId="47" fillId="0" borderId="0" applyNumberFormat="0" applyBorder="0" applyAlignment="0">
      <alignment horizontal="centerContinuous"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4" fillId="12" borderId="17" applyNumberFormat="0" applyAlignment="0" applyProtection="0">
      <alignment vertical="center"/>
    </xf>
    <xf numFmtId="0" fontId="124" fillId="12" borderId="17" applyNumberFormat="0" applyAlignment="0" applyProtection="0">
      <alignment vertical="center"/>
    </xf>
    <xf numFmtId="0" fontId="124" fillId="12" borderId="17"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4" fillId="12" borderId="17"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124" fillId="12" borderId="17" applyNumberFormat="0" applyAlignment="0" applyProtection="0">
      <alignment vertical="center"/>
    </xf>
    <xf numFmtId="0" fontId="124" fillId="12" borderId="17"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4" fillId="12" borderId="17"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124" fillId="12" borderId="17" applyNumberFormat="0" applyAlignment="0" applyProtection="0">
      <alignment vertical="center"/>
    </xf>
    <xf numFmtId="0" fontId="124" fillId="12" borderId="17"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4" fillId="21" borderId="17" applyNumberFormat="0" applyAlignment="0" applyProtection="0">
      <alignment vertical="center"/>
    </xf>
    <xf numFmtId="0" fontId="124" fillId="12" borderId="17"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4" fillId="12" borderId="17"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4" fillId="12" borderId="17"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4" fillId="12" borderId="17"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4" fillId="12" borderId="17" applyNumberFormat="0" applyAlignment="0" applyProtection="0">
      <alignment vertical="center"/>
    </xf>
    <xf numFmtId="0" fontId="124" fillId="12" borderId="17"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4" fontId="39" fillId="0" borderId="0">
      <protection locked="0"/>
    </xf>
    <xf numFmtId="0" fontId="5" fillId="0" borderId="0"/>
    <xf numFmtId="0" fontId="5" fillId="0" borderId="0"/>
    <xf numFmtId="4" fontId="39" fillId="0" borderId="0">
      <protection locked="0"/>
    </xf>
    <xf numFmtId="4" fontId="171" fillId="0" borderId="0" applyFont="0" applyFill="0" applyBorder="0" applyAlignment="0" applyProtection="0"/>
    <xf numFmtId="0" fontId="5" fillId="0" borderId="0"/>
    <xf numFmtId="0" fontId="5" fillId="0" borderId="0"/>
    <xf numFmtId="4" fontId="39" fillId="0" borderId="0">
      <protection locked="0"/>
    </xf>
    <xf numFmtId="0" fontId="5" fillId="0" borderId="0"/>
    <xf numFmtId="0" fontId="5" fillId="0" borderId="0"/>
    <xf numFmtId="4" fontId="171" fillId="0" borderId="0" applyFont="0" applyFill="0" applyBorder="0" applyAlignment="0" applyProtection="0"/>
    <xf numFmtId="4" fontId="39" fillId="0" borderId="0">
      <protection locked="0"/>
    </xf>
    <xf numFmtId="0" fontId="5" fillId="0" borderId="0"/>
    <xf numFmtId="0" fontId="5" fillId="0" borderId="0"/>
    <xf numFmtId="0" fontId="5" fillId="0" borderId="0"/>
    <xf numFmtId="286" fontId="5"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3" fontId="171" fillId="0" borderId="0" applyFont="0" applyFill="0" applyBorder="0" applyAlignment="0" applyProtection="0"/>
    <xf numFmtId="0" fontId="5" fillId="0" borderId="0"/>
    <xf numFmtId="0" fontId="5" fillId="0" borderId="0"/>
    <xf numFmtId="0" fontId="5" fillId="0" borderId="0"/>
    <xf numFmtId="0" fontId="7" fillId="0" borderId="0">
      <protection locked="0"/>
    </xf>
    <xf numFmtId="0" fontId="5" fillId="0" borderId="0"/>
    <xf numFmtId="287" fontId="7" fillId="0" borderId="0">
      <protection locked="0"/>
    </xf>
    <xf numFmtId="212" fontId="39" fillId="0" borderId="0">
      <protection locked="0"/>
    </xf>
    <xf numFmtId="0" fontId="5" fillId="0" borderId="0"/>
    <xf numFmtId="0" fontId="5" fillId="0" borderId="0"/>
    <xf numFmtId="0" fontId="7" fillId="0" borderId="0">
      <protection locked="0"/>
    </xf>
    <xf numFmtId="3" fontId="171" fillId="0" borderId="0" applyFont="0" applyFill="0" applyBorder="0" applyAlignment="0" applyProtection="0"/>
    <xf numFmtId="0" fontId="5" fillId="0" borderId="0"/>
    <xf numFmtId="0" fontId="5" fillId="0" borderId="0"/>
    <xf numFmtId="0" fontId="7" fillId="0" borderId="0">
      <protection locked="0"/>
    </xf>
    <xf numFmtId="287" fontId="7" fillId="0" borderId="0">
      <protection locked="0"/>
    </xf>
    <xf numFmtId="0" fontId="5" fillId="0" borderId="0"/>
    <xf numFmtId="0" fontId="5" fillId="0" borderId="0"/>
    <xf numFmtId="287" fontId="7" fillId="0" borderId="0">
      <protection locked="0"/>
    </xf>
    <xf numFmtId="0" fontId="5" fillId="0" borderId="0"/>
    <xf numFmtId="0" fontId="5" fillId="0" borderId="0"/>
    <xf numFmtId="287" fontId="7" fillId="0" borderId="0">
      <protection locked="0"/>
    </xf>
    <xf numFmtId="0" fontId="5" fillId="0" borderId="0"/>
    <xf numFmtId="0" fontId="5" fillId="0" borderId="0"/>
    <xf numFmtId="287" fontId="7" fillId="0" borderId="0">
      <protection locked="0"/>
    </xf>
    <xf numFmtId="0" fontId="5" fillId="0" borderId="0"/>
    <xf numFmtId="0" fontId="5" fillId="0" borderId="0"/>
    <xf numFmtId="287" fontId="7" fillId="0" borderId="0">
      <protection locked="0"/>
    </xf>
    <xf numFmtId="0" fontId="5" fillId="0" borderId="0"/>
    <xf numFmtId="0" fontId="5" fillId="0" borderId="0"/>
    <xf numFmtId="287" fontId="7" fillId="0" borderId="0">
      <protection locked="0"/>
    </xf>
    <xf numFmtId="0" fontId="5" fillId="0" borderId="0"/>
    <xf numFmtId="0" fontId="5" fillId="0" borderId="0"/>
    <xf numFmtId="1" fontId="13" fillId="35" borderId="0" applyNumberFormat="0" applyFont="0" applyFill="0" applyBorder="0" applyAlignment="0">
      <alignment vertical="center"/>
    </xf>
    <xf numFmtId="0" fontId="135" fillId="36" borderId="0" applyNumberFormat="0" applyFont="0" applyFill="0" applyBorder="0" applyAlignment="0">
      <alignment vertical="center"/>
    </xf>
    <xf numFmtId="0" fontId="5" fillId="0" borderId="0"/>
    <xf numFmtId="0" fontId="5" fillId="0" borderId="0"/>
    <xf numFmtId="0" fontId="208" fillId="0" borderId="47" applyNumberFormat="0" applyFill="0" applyAlignment="0" applyProtection="0">
      <alignment vertical="center"/>
    </xf>
    <xf numFmtId="0" fontId="117" fillId="0" borderId="23" applyNumberFormat="0" applyFill="0" applyAlignment="0" applyProtection="0">
      <alignment vertical="center"/>
    </xf>
    <xf numFmtId="0" fontId="5" fillId="0" borderId="0"/>
    <xf numFmtId="0" fontId="5" fillId="0" borderId="0"/>
    <xf numFmtId="0" fontId="208" fillId="0" borderId="47" applyNumberFormat="0" applyFill="0" applyAlignment="0" applyProtection="0">
      <alignment vertical="center"/>
    </xf>
    <xf numFmtId="0" fontId="5" fillId="0" borderId="0"/>
    <xf numFmtId="0" fontId="5" fillId="0" borderId="0"/>
    <xf numFmtId="0" fontId="117" fillId="0" borderId="23"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8" fillId="0" borderId="47"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8" fillId="0" borderId="47"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8" fillId="0" borderId="47"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8" fillId="0" borderId="47"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8" fillId="0" borderId="47" applyNumberFormat="0" applyFill="0" applyAlignment="0" applyProtection="0">
      <alignment vertical="center"/>
    </xf>
    <xf numFmtId="0" fontId="208" fillId="0" borderId="47" applyNumberFormat="0" applyFill="0" applyAlignment="0" applyProtection="0">
      <alignment vertical="center"/>
    </xf>
    <xf numFmtId="0" fontId="5" fillId="0" borderId="0"/>
    <xf numFmtId="0" fontId="5" fillId="0" borderId="0"/>
    <xf numFmtId="0" fontId="7" fillId="0" borderId="0">
      <alignment vertical="center"/>
    </xf>
    <xf numFmtId="0" fontId="5" fillId="0" borderId="0"/>
    <xf numFmtId="0" fontId="5" fillId="0" borderId="0"/>
    <xf numFmtId="0" fontId="209" fillId="0" borderId="0">
      <alignment horizontal="centerContinuous" vertical="center"/>
    </xf>
    <xf numFmtId="0" fontId="5" fillId="0" borderId="0"/>
    <xf numFmtId="0" fontId="5" fillId="0" borderId="0"/>
    <xf numFmtId="0" fontId="210" fillId="0" borderId="0" applyNumberFormat="0" applyFill="0" applyBorder="0" applyAlignment="0" applyProtection="0">
      <alignment vertical="center"/>
    </xf>
    <xf numFmtId="0" fontId="5" fillId="0" borderId="0"/>
    <xf numFmtId="0" fontId="5" fillId="0" borderId="0"/>
    <xf numFmtId="0" fontId="210" fillId="0" borderId="0" applyNumberFormat="0" applyFill="0" applyBorder="0" applyAlignment="0" applyProtection="0">
      <alignment vertical="center"/>
    </xf>
    <xf numFmtId="0" fontId="5" fillId="0" borderId="0"/>
    <xf numFmtId="0" fontId="5" fillId="0" borderId="0"/>
    <xf numFmtId="0" fontId="210"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1" fillId="0" borderId="48" applyNumberFormat="0" applyFill="0" applyAlignment="0" applyProtection="0">
      <alignment vertical="center"/>
    </xf>
    <xf numFmtId="0" fontId="118" fillId="0" borderId="48" applyNumberFormat="0" applyFill="0" applyAlignment="0" applyProtection="0">
      <alignment vertical="center"/>
    </xf>
    <xf numFmtId="0" fontId="5" fillId="0" borderId="0"/>
    <xf numFmtId="0" fontId="5" fillId="0" borderId="0"/>
    <xf numFmtId="0" fontId="211" fillId="0" borderId="48" applyNumberFormat="0" applyFill="0" applyAlignment="0" applyProtection="0">
      <alignment vertical="center"/>
    </xf>
    <xf numFmtId="0" fontId="5" fillId="0" borderId="0"/>
    <xf numFmtId="0" fontId="5" fillId="0" borderId="0"/>
    <xf numFmtId="0" fontId="118" fillId="0" borderId="48"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1" fillId="0" borderId="48"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1" fillId="0" borderId="48"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1" fillId="0" borderId="48"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1" fillId="0" borderId="48"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1" fillId="0" borderId="48" applyNumberFormat="0" applyFill="0" applyAlignment="0" applyProtection="0">
      <alignment vertical="center"/>
    </xf>
    <xf numFmtId="0" fontId="211" fillId="0" borderId="48" applyNumberFormat="0" applyFill="0" applyAlignment="0" applyProtection="0">
      <alignment vertical="center"/>
    </xf>
    <xf numFmtId="0" fontId="5" fillId="0" borderId="0"/>
    <xf numFmtId="0" fontId="5" fillId="0" borderId="0"/>
    <xf numFmtId="0" fontId="212" fillId="0" borderId="49" applyNumberFormat="0" applyFill="0" applyAlignment="0" applyProtection="0">
      <alignment vertical="center"/>
    </xf>
    <xf numFmtId="0" fontId="119" fillId="0" borderId="24" applyNumberFormat="0" applyFill="0" applyAlignment="0" applyProtection="0">
      <alignment vertical="center"/>
    </xf>
    <xf numFmtId="0" fontId="5" fillId="0" borderId="0"/>
    <xf numFmtId="0" fontId="5" fillId="0" borderId="0"/>
    <xf numFmtId="0" fontId="212" fillId="0" borderId="49" applyNumberFormat="0" applyFill="0" applyAlignment="0" applyProtection="0">
      <alignment vertical="center"/>
    </xf>
    <xf numFmtId="0" fontId="5" fillId="0" borderId="0"/>
    <xf numFmtId="0" fontId="5" fillId="0" borderId="0"/>
    <xf numFmtId="0" fontId="119" fillId="0" borderId="24"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2" fillId="0" borderId="49"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2" fillId="0" borderId="49"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2" fillId="0" borderId="49"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2" fillId="0" borderId="49" applyNumberFormat="0" applyFill="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2" fillId="0" borderId="49" applyNumberFormat="0" applyFill="0" applyAlignment="0" applyProtection="0">
      <alignment vertical="center"/>
    </xf>
    <xf numFmtId="0" fontId="212" fillId="0" borderId="49" applyNumberFormat="0" applyFill="0" applyAlignment="0" applyProtection="0">
      <alignment vertical="center"/>
    </xf>
    <xf numFmtId="0" fontId="5" fillId="0" borderId="0"/>
    <xf numFmtId="0" fontId="5" fillId="0" borderId="0"/>
    <xf numFmtId="0" fontId="212"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5" fillId="0" borderId="0"/>
    <xf numFmtId="0" fontId="5" fillId="0" borderId="0"/>
    <xf numFmtId="0" fontId="212" fillId="0" borderId="0" applyNumberFormat="0" applyFill="0" applyBorder="0" applyAlignment="0" applyProtection="0">
      <alignment vertical="center"/>
    </xf>
    <xf numFmtId="0" fontId="5" fillId="0" borderId="0"/>
    <xf numFmtId="0" fontId="5" fillId="0" borderId="0"/>
    <xf numFmtId="0" fontId="119"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2"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2"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2"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2"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2" fillId="0" borderId="0" applyNumberFormat="0" applyFill="0" applyBorder="0" applyAlignment="0" applyProtection="0">
      <alignment vertical="center"/>
    </xf>
    <xf numFmtId="0" fontId="212"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0"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58"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0"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0"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0"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0"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0" fillId="0" borderId="0" applyNumberFormat="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2">
      <alignment horizontal="distributed" vertical="center"/>
    </xf>
    <xf numFmtId="0" fontId="5" fillId="0" borderId="0"/>
    <xf numFmtId="0" fontId="5" fillId="0" borderId="0"/>
    <xf numFmtId="0" fontId="5" fillId="0" borderId="0"/>
    <xf numFmtId="0" fontId="5" fillId="0" borderId="0"/>
    <xf numFmtId="0" fontId="5" fillId="0" borderId="0"/>
    <xf numFmtId="0" fontId="7" fillId="0" borderId="2">
      <alignment horizontal="distributed" vertical="center"/>
    </xf>
    <xf numFmtId="0" fontId="7" fillId="0" borderId="2">
      <alignment horizontal="distributed" vertical="center" justifyLastLine="1"/>
    </xf>
    <xf numFmtId="0" fontId="5" fillId="0" borderId="0"/>
    <xf numFmtId="0" fontId="5" fillId="0" borderId="0"/>
    <xf numFmtId="0" fontId="7" fillId="0" borderId="3">
      <alignment horizontal="distributed" vertical="top"/>
    </xf>
    <xf numFmtId="0" fontId="7" fillId="0" borderId="3">
      <alignment horizontal="distributed" vertical="top"/>
    </xf>
    <xf numFmtId="0" fontId="7" fillId="0" borderId="3">
      <alignment horizontal="distributed" vertical="top" justifyLastLine="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5">
      <alignment horizontal="distributed"/>
    </xf>
    <xf numFmtId="0" fontId="5" fillId="0" borderId="0"/>
    <xf numFmtId="0" fontId="5" fillId="0" borderId="0"/>
    <xf numFmtId="0" fontId="5" fillId="0" borderId="0"/>
    <xf numFmtId="0" fontId="5" fillId="0" borderId="0"/>
    <xf numFmtId="0" fontId="5" fillId="0" borderId="0"/>
    <xf numFmtId="0" fontId="7" fillId="0" borderId="5">
      <alignment horizontal="distributed"/>
    </xf>
    <xf numFmtId="0" fontId="7" fillId="0" borderId="5">
      <alignment horizontal="distributed"/>
    </xf>
    <xf numFmtId="0" fontId="7" fillId="0" borderId="5">
      <alignment horizontal="distributed"/>
    </xf>
    <xf numFmtId="0" fontId="7" fillId="0" borderId="5">
      <alignment horizontal="distributed" justifyLastLine="1"/>
    </xf>
    <xf numFmtId="0" fontId="5" fillId="0" borderId="0"/>
    <xf numFmtId="0" fontId="5" fillId="0" borderId="0"/>
    <xf numFmtId="288" fontId="213" fillId="0" borderId="0">
      <alignment vertical="center"/>
    </xf>
    <xf numFmtId="288" fontId="213" fillId="0" borderId="0">
      <alignment vertical="center"/>
    </xf>
    <xf numFmtId="186" fontId="213" fillId="0" borderId="0">
      <alignment vertical="center"/>
    </xf>
    <xf numFmtId="0" fontId="5" fillId="0" borderId="0"/>
    <xf numFmtId="0" fontId="5" fillId="0" borderId="0"/>
    <xf numFmtId="0" fontId="112" fillId="19" borderId="0" applyNumberFormat="0" applyBorder="0" applyAlignment="0" applyProtection="0">
      <alignment vertical="center"/>
    </xf>
    <xf numFmtId="0" fontId="5" fillId="0" borderId="0"/>
    <xf numFmtId="0" fontId="5" fillId="0" borderId="0"/>
    <xf numFmtId="0" fontId="214" fillId="4"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2" fillId="19"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2" fillId="19"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2" fillId="19"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2" fillId="19" borderId="0" applyNumberFormat="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2" fillId="19" borderId="0" applyNumberFormat="0" applyBorder="0" applyAlignment="0" applyProtection="0">
      <alignment vertical="center"/>
    </xf>
    <xf numFmtId="0" fontId="112" fillId="19" borderId="0" applyNumberFormat="0" applyBorder="0" applyAlignment="0" applyProtection="0">
      <alignment vertical="center"/>
    </xf>
    <xf numFmtId="0" fontId="5" fillId="0" borderId="0"/>
    <xf numFmtId="0" fontId="5" fillId="0" borderId="50" applyNumberFormat="0" applyFont="0" applyFill="0" applyAlignment="0" applyProtection="0">
      <alignment horizontal="left" vertical="center" indent="3"/>
    </xf>
    <xf numFmtId="0" fontId="5" fillId="0" borderId="0"/>
    <xf numFmtId="0" fontId="182" fillId="0" borderId="51" applyNumberFormat="0" applyFont="0" applyFill="0" applyProtection="0">
      <alignment horizontal="left" vertical="center"/>
    </xf>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 fontId="215" fillId="35" borderId="0" applyNumberFormat="0" applyFont="0" applyFill="0" applyBorder="0" applyAlignment="0">
      <alignment vertical="center"/>
    </xf>
    <xf numFmtId="41" fontId="37" fillId="0" borderId="0" applyFont="0" applyFill="0" applyBorder="0" applyAlignment="0" applyProtection="0"/>
    <xf numFmtId="43" fontId="37" fillId="0" borderId="0" applyFont="0" applyFill="0" applyBorder="0" applyAlignment="0" applyProtection="0"/>
    <xf numFmtId="0" fontId="5" fillId="0" borderId="0"/>
    <xf numFmtId="178" fontId="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0" fillId="11" borderId="30" applyNumberFormat="0" applyAlignment="0" applyProtection="0">
      <alignment vertical="center"/>
    </xf>
    <xf numFmtId="0" fontId="140" fillId="11" borderId="30" applyNumberFormat="0" applyAlignment="0" applyProtection="0">
      <alignment vertical="center"/>
    </xf>
    <xf numFmtId="0" fontId="140" fillId="10" borderId="30" applyNumberFormat="0" applyAlignment="0" applyProtection="0">
      <alignment vertical="center"/>
    </xf>
    <xf numFmtId="0" fontId="140" fillId="11" borderId="30"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0" fillId="11" borderId="30" applyNumberFormat="0" applyAlignment="0" applyProtection="0">
      <alignment vertical="center"/>
    </xf>
    <xf numFmtId="0" fontId="140" fillId="11" borderId="30" applyNumberFormat="0" applyAlignment="0" applyProtection="0">
      <alignment vertical="center"/>
    </xf>
    <xf numFmtId="0" fontId="140" fillId="11" borderId="30" applyNumberFormat="0" applyAlignment="0" applyProtection="0">
      <alignment vertical="center"/>
    </xf>
    <xf numFmtId="0" fontId="5" fillId="0" borderId="0"/>
    <xf numFmtId="0" fontId="5" fillId="0" borderId="0"/>
    <xf numFmtId="0" fontId="140" fillId="11" borderId="30" applyNumberFormat="0" applyAlignment="0" applyProtection="0">
      <alignment vertical="center"/>
    </xf>
    <xf numFmtId="0" fontId="5" fillId="0" borderId="0"/>
    <xf numFmtId="0" fontId="140" fillId="11" borderId="30" applyNumberFormat="0" applyAlignment="0" applyProtection="0">
      <alignment vertical="center"/>
    </xf>
    <xf numFmtId="0" fontId="5" fillId="0" borderId="0"/>
    <xf numFmtId="0" fontId="5" fillId="0" borderId="0"/>
    <xf numFmtId="0" fontId="140" fillId="11" borderId="30" applyNumberFormat="0" applyAlignment="0" applyProtection="0">
      <alignment vertical="center"/>
    </xf>
    <xf numFmtId="0" fontId="140" fillId="11" borderId="30"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0" fillId="10" borderId="30" applyNumberFormat="0" applyAlignment="0" applyProtection="0">
      <alignment vertical="center"/>
    </xf>
    <xf numFmtId="0" fontId="140" fillId="10" borderId="30" applyNumberFormat="0" applyAlignment="0" applyProtection="0">
      <alignment vertical="center"/>
    </xf>
    <xf numFmtId="0" fontId="140" fillId="10" borderId="30" applyNumberFormat="0" applyAlignment="0" applyProtection="0">
      <alignment vertical="center"/>
    </xf>
    <xf numFmtId="0" fontId="5" fillId="0" borderId="0"/>
    <xf numFmtId="0" fontId="5" fillId="0" borderId="0"/>
    <xf numFmtId="0" fontId="140" fillId="10" borderId="30" applyNumberFormat="0" applyAlignment="0" applyProtection="0">
      <alignment vertical="center"/>
    </xf>
    <xf numFmtId="0" fontId="5" fillId="0" borderId="0"/>
    <xf numFmtId="0" fontId="140" fillId="10" borderId="30" applyNumberFormat="0" applyAlignment="0" applyProtection="0">
      <alignment vertical="center"/>
    </xf>
    <xf numFmtId="0" fontId="5" fillId="0" borderId="0"/>
    <xf numFmtId="0" fontId="5" fillId="0" borderId="0"/>
    <xf numFmtId="0" fontId="140" fillId="10" borderId="30" applyNumberFormat="0" applyAlignment="0" applyProtection="0">
      <alignment vertical="center"/>
    </xf>
    <xf numFmtId="0" fontId="140" fillId="10" borderId="30"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0" fillId="11" borderId="30"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140" fillId="11" borderId="30" applyNumberFormat="0" applyAlignment="0" applyProtection="0">
      <alignment vertical="center"/>
    </xf>
    <xf numFmtId="0" fontId="140" fillId="11" borderId="30"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0" fillId="11" borderId="30"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140" fillId="11" borderId="30" applyNumberFormat="0" applyAlignment="0" applyProtection="0">
      <alignment vertical="center"/>
    </xf>
    <xf numFmtId="0" fontId="140" fillId="11" borderId="30"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0" fillId="11" borderId="30"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0" fillId="11" borderId="30"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0" fillId="11" borderId="30"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0" fillId="11" borderId="30" applyNumberFormat="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0" fillId="11" borderId="30" applyNumberFormat="0" applyAlignment="0" applyProtection="0">
      <alignment vertical="center"/>
    </xf>
    <xf numFmtId="0" fontId="140" fillId="11" borderId="30" applyNumberFormat="0" applyAlignment="0" applyProtection="0">
      <alignment vertical="center"/>
    </xf>
    <xf numFmtId="0" fontId="5" fillId="0" borderId="0"/>
    <xf numFmtId="0" fontId="5" fillId="0" borderId="0"/>
    <xf numFmtId="0" fontId="15" fillId="0" borderId="15" applyFill="0" applyProtection="0">
      <alignment horizontal="center" vertical="center"/>
    </xf>
    <xf numFmtId="40" fontId="7" fillId="0" borderId="0">
      <protection locked="0"/>
    </xf>
    <xf numFmtId="180" fontId="54"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180" fontId="54"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92" fontId="38"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0" fontId="54" fillId="0" borderId="0">
      <protection locked="0"/>
    </xf>
    <xf numFmtId="180" fontId="54" fillId="0" borderId="0">
      <protection locked="0"/>
    </xf>
    <xf numFmtId="180" fontId="54" fillId="0" borderId="0">
      <protection locked="0"/>
    </xf>
    <xf numFmtId="0" fontId="38"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289" fontId="38" fillId="0" borderId="0">
      <protection locked="0"/>
    </xf>
    <xf numFmtId="192" fontId="38" fillId="0" borderId="0">
      <protection locked="0"/>
    </xf>
    <xf numFmtId="0" fontId="38" fillId="0" borderId="0">
      <protection locked="0"/>
    </xf>
    <xf numFmtId="0" fontId="38" fillId="0" borderId="0">
      <protection locked="0"/>
    </xf>
    <xf numFmtId="0" fontId="38"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0" fontId="38" fillId="0" borderId="0">
      <protection locked="0"/>
    </xf>
    <xf numFmtId="0" fontId="38" fillId="0" borderId="0">
      <protection locked="0"/>
    </xf>
    <xf numFmtId="0" fontId="5" fillId="0" borderId="0"/>
    <xf numFmtId="0" fontId="5" fillId="0" borderId="0"/>
    <xf numFmtId="40" fontId="7" fillId="0" borderId="0">
      <protection locked="0"/>
    </xf>
    <xf numFmtId="180" fontId="54" fillId="0" borderId="0">
      <protection locked="0"/>
    </xf>
    <xf numFmtId="0" fontId="5" fillId="0" borderId="0"/>
    <xf numFmtId="290" fontId="16" fillId="0" borderId="0" applyFont="0" applyFill="0" applyBorder="0" applyProtection="0">
      <alignment vertical="center"/>
    </xf>
    <xf numFmtId="0" fontId="5" fillId="0" borderId="0"/>
    <xf numFmtId="186" fontId="7" fillId="0" borderId="2">
      <alignment horizontal="center" vertical="center"/>
    </xf>
    <xf numFmtId="38" fontId="16" fillId="0" borderId="0" applyFont="0" applyFill="0" applyBorder="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01" fontId="7" fillId="0" borderId="0" applyFont="0" applyFill="0" applyBorder="0" applyAlignment="0" applyProtection="0"/>
    <xf numFmtId="0" fontId="5" fillId="0" borderId="0"/>
    <xf numFmtId="0" fontId="5" fillId="0" borderId="0"/>
    <xf numFmtId="0" fontId="5" fillId="0" borderId="0"/>
    <xf numFmtId="0" fontId="5" fillId="0" borderId="0"/>
    <xf numFmtId="291" fontId="5" fillId="0" borderId="0" applyFont="0" applyFill="0" applyBorder="0" applyAlignment="0" applyProtection="0"/>
    <xf numFmtId="41"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86" fontId="7" fillId="0" borderId="0" applyNumberFormat="0" applyFont="0" applyFill="0" applyBorder="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92" fontId="5" fillId="35" borderId="0" applyFill="0" applyBorder="0" applyProtection="0">
      <alignment horizontal="right"/>
    </xf>
    <xf numFmtId="184" fontId="7" fillId="35" borderId="0" applyFill="0" applyBorder="0" applyProtection="0">
      <alignment horizontal="right"/>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93" fontId="50" fillId="35" borderId="0" applyFill="0" applyBorder="0" applyProtection="0">
      <alignment horizontal="right"/>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38" fontId="16" fillId="0" borderId="0" applyFont="0" applyFill="0" applyBorder="0" applyAlignment="0" applyProtection="0">
      <alignment vertical="center"/>
    </xf>
    <xf numFmtId="0" fontId="5" fillId="0" borderId="0"/>
    <xf numFmtId="179" fontId="16" fillId="0" borderId="0" applyFont="0" applyFill="0" applyBorder="0" applyAlignment="0" applyProtection="0">
      <alignment vertical="center"/>
    </xf>
    <xf numFmtId="0" fontId="5" fillId="0" borderId="0"/>
    <xf numFmtId="38" fontId="16" fillId="0" borderId="0" applyFill="0" applyBorder="0" applyAlignment="0" applyProtection="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pplyFont="0" applyFill="0" applyBorder="0" applyAlignment="0" applyProtection="0"/>
    <xf numFmtId="294" fontId="5" fillId="0" borderId="0" applyFont="0" applyFill="0" applyBorder="0" applyAlignment="0" applyProtection="0"/>
    <xf numFmtId="0" fontId="5" fillId="0" borderId="0"/>
    <xf numFmtId="0" fontId="5" fillId="0" borderId="0"/>
    <xf numFmtId="295" fontId="5" fillId="0" borderId="0" applyFont="0" applyFill="0" applyBorder="0" applyAlignment="0" applyProtection="0"/>
    <xf numFmtId="0" fontId="5" fillId="0" borderId="0"/>
    <xf numFmtId="0" fontId="5" fillId="0" borderId="0"/>
    <xf numFmtId="0" fontId="5" fillId="0" borderId="0" applyFont="0" applyFill="0" applyBorder="0" applyAlignment="0" applyProtection="0"/>
    <xf numFmtId="296"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 fillId="0" borderId="0"/>
    <xf numFmtId="186" fontId="13" fillId="0" borderId="6" applyFont="0" applyFill="0" applyBorder="0" applyAlignment="0" applyProtection="0">
      <alignment vertical="center"/>
    </xf>
    <xf numFmtId="0" fontId="5" fillId="0" borderId="0"/>
    <xf numFmtId="0" fontId="5" fillId="0" borderId="0"/>
    <xf numFmtId="0" fontId="5" fillId="0" borderId="0"/>
    <xf numFmtId="0" fontId="5" fillId="0" borderId="0"/>
    <xf numFmtId="0" fontId="17" fillId="0" borderId="0"/>
    <xf numFmtId="0" fontId="5" fillId="0" borderId="0"/>
    <xf numFmtId="0" fontId="5" fillId="0" borderId="0"/>
    <xf numFmtId="0" fontId="17" fillId="0" borderId="0"/>
    <xf numFmtId="0" fontId="5" fillId="0" borderId="0"/>
    <xf numFmtId="0" fontId="5" fillId="0" borderId="0"/>
    <xf numFmtId="0" fontId="1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211" fontId="5" fillId="0" borderId="0" applyFont="0" applyFill="0" applyBorder="0" applyAlignment="0" applyProtection="0"/>
    <xf numFmtId="211" fontId="5" fillId="0" borderId="0" applyFont="0" applyFill="0" applyBorder="0" applyAlignment="0" applyProtection="0"/>
    <xf numFmtId="0" fontId="23" fillId="0" borderId="0" applyFont="0" applyFill="0" applyBorder="0" applyAlignment="0" applyProtection="0"/>
    <xf numFmtId="3" fontId="7" fillId="0" borderId="36"/>
    <xf numFmtId="186" fontId="7" fillId="0" borderId="0" applyFont="0" applyFill="0" applyBorder="0" applyAlignment="0" applyProtection="0"/>
    <xf numFmtId="40" fontId="7" fillId="0" borderId="0">
      <protection locked="0"/>
    </xf>
    <xf numFmtId="180" fontId="54" fillId="0" borderId="0">
      <protection locked="0"/>
    </xf>
    <xf numFmtId="180" fontId="54"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92" fontId="38"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0" fontId="54" fillId="0" borderId="0">
      <protection locked="0"/>
    </xf>
    <xf numFmtId="180" fontId="54" fillId="0" borderId="0">
      <protection locked="0"/>
    </xf>
    <xf numFmtId="180" fontId="54" fillId="0" borderId="0">
      <protection locked="0"/>
    </xf>
    <xf numFmtId="0" fontId="38"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289" fontId="38" fillId="0" borderId="0">
      <protection locked="0"/>
    </xf>
    <xf numFmtId="192" fontId="38" fillId="0" borderId="0">
      <protection locked="0"/>
    </xf>
    <xf numFmtId="0" fontId="38" fillId="0" borderId="0">
      <protection locked="0"/>
    </xf>
    <xf numFmtId="0" fontId="38" fillId="0" borderId="0">
      <protection locked="0"/>
    </xf>
    <xf numFmtId="0" fontId="38"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0" fontId="38" fillId="0" borderId="0">
      <protection locked="0"/>
    </xf>
    <xf numFmtId="0" fontId="38" fillId="0" borderId="0">
      <protection locked="0"/>
    </xf>
    <xf numFmtId="0" fontId="5" fillId="0" borderId="0"/>
    <xf numFmtId="40" fontId="7" fillId="0" borderId="0">
      <protection locked="0"/>
    </xf>
    <xf numFmtId="180" fontId="54" fillId="0" borderId="0">
      <protection locked="0"/>
    </xf>
    <xf numFmtId="0" fontId="5" fillId="0" borderId="0"/>
    <xf numFmtId="0" fontId="5" fillId="0" borderId="0"/>
    <xf numFmtId="0" fontId="5" fillId="0" borderId="0"/>
    <xf numFmtId="0" fontId="5" fillId="0" borderId="0"/>
    <xf numFmtId="42" fontId="57" fillId="0" borderId="0" applyFont="0" applyFill="0" applyBorder="0" applyAlignment="0" applyProtection="0">
      <alignment vertical="center"/>
    </xf>
    <xf numFmtId="42" fontId="48" fillId="0" borderId="0" applyFont="0" applyFill="0" applyBorder="0" applyAlignment="0" applyProtection="0"/>
    <xf numFmtId="0" fontId="5" fillId="0" borderId="0"/>
    <xf numFmtId="42" fontId="5" fillId="0" borderId="0" applyFont="0" applyFill="0" applyBorder="0" applyAlignment="0" applyProtection="0">
      <alignment vertical="center"/>
    </xf>
    <xf numFmtId="42" fontId="5" fillId="0" borderId="0" applyFont="0" applyFill="0" applyBorder="0" applyAlignment="0" applyProtection="0">
      <alignment vertical="center"/>
    </xf>
    <xf numFmtId="42" fontId="56" fillId="0" borderId="0" applyFont="0" applyFill="0" applyBorder="0" applyAlignment="0" applyProtection="0">
      <alignment vertical="center"/>
    </xf>
    <xf numFmtId="42" fontId="56" fillId="0" borderId="0" applyFont="0" applyFill="0" applyBorder="0" applyAlignment="0" applyProtection="0">
      <alignment vertical="center"/>
    </xf>
    <xf numFmtId="42" fontId="5" fillId="0" borderId="0" applyFont="0" applyFill="0" applyBorder="0" applyAlignment="0" applyProtection="0"/>
    <xf numFmtId="0" fontId="5" fillId="0" borderId="0"/>
    <xf numFmtId="0" fontId="5" fillId="0" borderId="0"/>
    <xf numFmtId="42" fontId="48" fillId="0" borderId="0" applyFont="0" applyFill="0" applyBorder="0" applyAlignment="0" applyProtection="0">
      <alignment vertical="center"/>
    </xf>
    <xf numFmtId="42" fontId="5" fillId="0" borderId="0" applyFont="0" applyFill="0" applyBorder="0" applyAlignment="0" applyProtection="0">
      <alignment vertical="center"/>
    </xf>
    <xf numFmtId="42" fontId="48" fillId="0" borderId="0" applyFont="0" applyFill="0" applyBorder="0" applyAlignment="0" applyProtection="0">
      <alignment vertical="center"/>
    </xf>
    <xf numFmtId="42" fontId="5" fillId="0" borderId="0" applyFont="0" applyFill="0" applyBorder="0" applyAlignment="0" applyProtection="0"/>
    <xf numFmtId="0" fontId="5" fillId="0" borderId="0"/>
    <xf numFmtId="42" fontId="5" fillId="0" borderId="0" applyFont="0" applyFill="0" applyBorder="0" applyAlignment="0" applyProtection="0">
      <alignment vertical="center"/>
    </xf>
    <xf numFmtId="42" fontId="48" fillId="0" borderId="0" applyFont="0" applyFill="0" applyBorder="0" applyAlignment="0" applyProtection="0"/>
    <xf numFmtId="42" fontId="56" fillId="0" borderId="0" applyFont="0" applyFill="0" applyBorder="0" applyAlignment="0" applyProtection="0">
      <alignment vertical="center"/>
    </xf>
    <xf numFmtId="42" fontId="48" fillId="0" borderId="0" applyFont="0" applyFill="0" applyBorder="0" applyAlignment="0" applyProtection="0">
      <alignment vertical="center"/>
    </xf>
    <xf numFmtId="42" fontId="5" fillId="0" borderId="0" applyFont="0" applyFill="0" applyBorder="0" applyAlignment="0" applyProtection="0"/>
    <xf numFmtId="42" fontId="56" fillId="0" borderId="0" applyFont="0" applyFill="0" applyBorder="0" applyAlignment="0" applyProtection="0">
      <alignment vertical="center"/>
    </xf>
    <xf numFmtId="0" fontId="5" fillId="0" borderId="0"/>
    <xf numFmtId="0" fontId="5" fillId="0" borderId="0"/>
    <xf numFmtId="42" fontId="57" fillId="0" borderId="0" applyFont="0" applyFill="0" applyBorder="0" applyAlignment="0" applyProtection="0">
      <alignment vertical="center"/>
    </xf>
    <xf numFmtId="42" fontId="5" fillId="0" borderId="0" applyFont="0" applyFill="0" applyBorder="0" applyAlignment="0" applyProtection="0">
      <alignment vertical="center"/>
    </xf>
    <xf numFmtId="0" fontId="5" fillId="0" borderId="0"/>
    <xf numFmtId="42" fontId="56" fillId="0" borderId="0" applyFont="0" applyFill="0" applyBorder="0" applyAlignment="0" applyProtection="0">
      <alignment vertical="center"/>
    </xf>
    <xf numFmtId="42" fontId="5" fillId="0" borderId="0" applyFont="0" applyFill="0" applyBorder="0" applyAlignment="0" applyProtection="0">
      <alignment vertical="center"/>
    </xf>
    <xf numFmtId="42" fontId="56" fillId="0" borderId="0" applyFont="0" applyFill="0" applyBorder="0" applyAlignment="0" applyProtection="0">
      <alignment vertical="center"/>
    </xf>
    <xf numFmtId="42" fontId="57" fillId="0" borderId="0" applyFont="0" applyFill="0" applyBorder="0" applyAlignment="0" applyProtection="0">
      <alignment vertical="center"/>
    </xf>
    <xf numFmtId="42" fontId="5" fillId="0" borderId="0" applyFont="0" applyFill="0" applyBorder="0" applyAlignment="0" applyProtection="0">
      <alignment vertical="center"/>
    </xf>
    <xf numFmtId="42" fontId="56" fillId="0" borderId="0" applyFont="0" applyFill="0" applyBorder="0" applyAlignment="0" applyProtection="0">
      <alignment vertical="center"/>
    </xf>
    <xf numFmtId="42" fontId="57" fillId="0" borderId="0" applyFont="0" applyFill="0" applyBorder="0" applyAlignment="0" applyProtection="0">
      <alignment vertical="center"/>
    </xf>
    <xf numFmtId="42" fontId="5" fillId="0" borderId="0" applyFont="0" applyFill="0" applyBorder="0" applyAlignment="0" applyProtection="0"/>
    <xf numFmtId="42" fontId="57" fillId="0" borderId="0" applyFont="0" applyFill="0" applyBorder="0" applyAlignment="0" applyProtection="0">
      <alignment vertical="center"/>
    </xf>
    <xf numFmtId="42" fontId="48" fillId="0" borderId="0" applyFont="0" applyFill="0" applyBorder="0" applyAlignment="0" applyProtection="0">
      <alignment vertical="center"/>
    </xf>
    <xf numFmtId="42" fontId="5" fillId="0" borderId="0" applyFont="0" applyFill="0" applyBorder="0" applyAlignment="0" applyProtection="0">
      <alignment vertical="center"/>
    </xf>
    <xf numFmtId="186" fontId="7" fillId="0" borderId="0" applyFont="0" applyFill="0" applyBorder="0" applyAlignment="0" applyProtection="0"/>
    <xf numFmtId="0" fontId="5" fillId="0" borderId="0"/>
    <xf numFmtId="42" fontId="57" fillId="0" borderId="0" applyFont="0" applyFill="0" applyBorder="0" applyAlignment="0" applyProtection="0">
      <alignment vertical="center"/>
    </xf>
    <xf numFmtId="0" fontId="5" fillId="0" borderId="0"/>
    <xf numFmtId="0" fontId="5" fillId="0" borderId="0"/>
    <xf numFmtId="0" fontId="5" fillId="0" borderId="0"/>
    <xf numFmtId="209" fontId="39" fillId="0" borderId="0">
      <protection locked="0"/>
    </xf>
    <xf numFmtId="0" fontId="5" fillId="0" borderId="0"/>
    <xf numFmtId="0" fontId="5" fillId="0" borderId="0"/>
    <xf numFmtId="0" fontId="5" fillId="0" borderId="0"/>
    <xf numFmtId="0" fontId="7" fillId="0" borderId="0">
      <protection locked="0"/>
    </xf>
    <xf numFmtId="0" fontId="5" fillId="0" borderId="0"/>
    <xf numFmtId="297" fontId="7" fillId="0" borderId="0">
      <protection locked="0"/>
    </xf>
    <xf numFmtId="209" fontId="39" fillId="0" borderId="0">
      <protection locked="0"/>
    </xf>
    <xf numFmtId="0" fontId="5" fillId="0" borderId="0"/>
    <xf numFmtId="0" fontId="5" fillId="0" borderId="0"/>
    <xf numFmtId="0" fontId="7" fillId="0" borderId="0">
      <protection locked="0"/>
    </xf>
    <xf numFmtId="10" fontId="171" fillId="0" borderId="0" applyFont="0" applyFill="0" applyBorder="0" applyAlignment="0" applyProtection="0"/>
    <xf numFmtId="0" fontId="5" fillId="0" borderId="0"/>
    <xf numFmtId="0" fontId="5" fillId="0" borderId="0"/>
    <xf numFmtId="0" fontId="7" fillId="0" borderId="0">
      <protection locked="0"/>
    </xf>
    <xf numFmtId="297" fontId="7" fillId="0" borderId="0">
      <protection locked="0"/>
    </xf>
    <xf numFmtId="0" fontId="5" fillId="0" borderId="0"/>
    <xf numFmtId="297" fontId="7" fillId="0" borderId="0">
      <protection locked="0"/>
    </xf>
    <xf numFmtId="0" fontId="5" fillId="0" borderId="0"/>
    <xf numFmtId="297" fontId="7" fillId="0" borderId="0">
      <protection locked="0"/>
    </xf>
    <xf numFmtId="0" fontId="5" fillId="0" borderId="0"/>
    <xf numFmtId="297" fontId="7" fillId="0" borderId="0">
      <protection locked="0"/>
    </xf>
    <xf numFmtId="10" fontId="171" fillId="0" borderId="0" applyFont="0" applyFill="0" applyBorder="0" applyAlignment="0" applyProtection="0"/>
    <xf numFmtId="297" fontId="7" fillId="0" borderId="0">
      <protection locked="0"/>
    </xf>
    <xf numFmtId="297" fontId="7" fillId="0" borderId="0">
      <protection locked="0"/>
    </xf>
    <xf numFmtId="298" fontId="5" fillId="0" borderId="0">
      <protection locked="0"/>
    </xf>
    <xf numFmtId="40" fontId="7" fillId="0" borderId="0">
      <protection locked="0"/>
    </xf>
    <xf numFmtId="180" fontId="54" fillId="0" borderId="0">
      <protection locked="0"/>
    </xf>
    <xf numFmtId="0" fontId="5" fillId="0" borderId="0"/>
    <xf numFmtId="0" fontId="5" fillId="0" borderId="0"/>
    <xf numFmtId="0" fontId="190" fillId="0" borderId="15">
      <alignment horizontal="center" vertical="center"/>
    </xf>
    <xf numFmtId="0" fontId="5" fillId="0" borderId="0"/>
    <xf numFmtId="0" fontId="5" fillId="0" borderId="0"/>
    <xf numFmtId="0" fontId="190" fillId="0" borderId="15">
      <alignment horizontal="left" vertical="center"/>
    </xf>
    <xf numFmtId="0" fontId="5" fillId="0" borderId="0"/>
    <xf numFmtId="0" fontId="5" fillId="0" borderId="0"/>
    <xf numFmtId="0" fontId="190" fillId="0" borderId="15">
      <alignment vertical="center" textRotation="255"/>
    </xf>
    <xf numFmtId="180" fontId="54"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83" fontId="5" fillId="0" borderId="0">
      <protection locked="0"/>
    </xf>
    <xf numFmtId="192" fontId="38"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0" fontId="54" fillId="0" borderId="0">
      <protection locked="0"/>
    </xf>
    <xf numFmtId="180" fontId="54" fillId="0" borderId="0">
      <protection locked="0"/>
    </xf>
    <xf numFmtId="180" fontId="54" fillId="0" borderId="0">
      <protection locked="0"/>
    </xf>
    <xf numFmtId="0" fontId="38"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289" fontId="38" fillId="0" borderId="0">
      <protection locked="0"/>
    </xf>
    <xf numFmtId="192" fontId="38" fillId="0" borderId="0">
      <protection locked="0"/>
    </xf>
    <xf numFmtId="0" fontId="38" fillId="0" borderId="0">
      <protection locked="0"/>
    </xf>
    <xf numFmtId="0" fontId="38" fillId="0" borderId="0">
      <protection locked="0"/>
    </xf>
    <xf numFmtId="0" fontId="38"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2"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181" fontId="5" fillId="0" borderId="0">
      <protection locked="0"/>
    </xf>
    <xf numFmtId="0" fontId="38" fillId="0" borderId="0">
      <protection locked="0"/>
    </xf>
    <xf numFmtId="0" fontId="38"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3" fillId="0" borderId="5">
      <alignment horizontal="distributed" justifyLastLine="1"/>
    </xf>
    <xf numFmtId="0" fontId="5" fillId="0" borderId="0"/>
    <xf numFmtId="0" fontId="5" fillId="0" borderId="0"/>
    <xf numFmtId="0" fontId="13" fillId="0" borderId="52">
      <alignment horizontal="distributed" vertical="center" justifyLastLine="1"/>
    </xf>
    <xf numFmtId="0" fontId="5" fillId="0" borderId="0"/>
    <xf numFmtId="0" fontId="5" fillId="0" borderId="0"/>
    <xf numFmtId="0" fontId="13" fillId="0" borderId="53">
      <alignment horizontal="distributed" vertical="top" justifyLastLine="1"/>
    </xf>
    <xf numFmtId="0" fontId="216" fillId="0" borderId="0" applyNumberFormat="0" applyFill="0" applyBorder="0" applyAlignment="0" applyProtection="0">
      <alignment vertical="top"/>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7" fillId="0" borderId="0">
      <alignment vertical="center"/>
    </xf>
    <xf numFmtId="0" fontId="5" fillId="0" borderId="0"/>
    <xf numFmtId="0" fontId="5" fillId="0" borderId="0"/>
    <xf numFmtId="0" fontId="57" fillId="0" borderId="0">
      <alignment vertical="center"/>
    </xf>
    <xf numFmtId="0" fontId="5" fillId="0" borderId="0"/>
    <xf numFmtId="0" fontId="5" fillId="0" borderId="0"/>
    <xf numFmtId="0" fontId="4" fillId="0" borderId="0"/>
    <xf numFmtId="0" fontId="5" fillId="0" borderId="0">
      <alignment vertical="center"/>
    </xf>
    <xf numFmtId="0" fontId="5" fillId="0" borderId="0"/>
    <xf numFmtId="0" fontId="5" fillId="0" borderId="0"/>
    <xf numFmtId="0" fontId="5" fillId="0" borderId="0">
      <alignment vertical="center"/>
    </xf>
    <xf numFmtId="0" fontId="5" fillId="0" borderId="0"/>
    <xf numFmtId="0" fontId="5" fillId="0" borderId="0"/>
    <xf numFmtId="0" fontId="57" fillId="0" borderId="0">
      <alignment vertical="center"/>
    </xf>
    <xf numFmtId="0" fontId="5" fillId="0" borderId="0"/>
    <xf numFmtId="276" fontId="57" fillId="0" borderId="0">
      <alignment vertical="center"/>
    </xf>
    <xf numFmtId="0" fontId="5" fillId="0" borderId="0"/>
    <xf numFmtId="0" fontId="217" fillId="0" borderId="0" applyNumberFormat="0" applyFill="0" applyBorder="0" applyProtection="0">
      <alignment vertical="top" wrapText="1"/>
    </xf>
    <xf numFmtId="276" fontId="57" fillId="0" borderId="0">
      <alignment vertical="center"/>
    </xf>
    <xf numFmtId="0" fontId="57" fillId="0" borderId="0">
      <alignment vertical="center"/>
    </xf>
    <xf numFmtId="0" fontId="5" fillId="0" borderId="0"/>
    <xf numFmtId="0" fontId="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7" fillId="0" borderId="0">
      <alignment vertical="center"/>
    </xf>
    <xf numFmtId="0" fontId="5" fillId="0" borderId="0"/>
    <xf numFmtId="0" fontId="5" fillId="0" borderId="0"/>
    <xf numFmtId="0" fontId="57" fillId="0" borderId="0">
      <alignment vertical="center"/>
    </xf>
    <xf numFmtId="0" fontId="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0"/>
    <xf numFmtId="0" fontId="5" fillId="0" borderId="0"/>
    <xf numFmtId="0" fontId="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7" fillId="0" borderId="0">
      <alignment vertical="center"/>
    </xf>
    <xf numFmtId="0" fontId="5" fillId="0" borderId="0"/>
    <xf numFmtId="0" fontId="3" fillId="0" borderId="0">
      <alignment vertical="center"/>
    </xf>
    <xf numFmtId="0" fontId="3" fillId="0" borderId="0">
      <alignment vertical="center"/>
    </xf>
    <xf numFmtId="0" fontId="57" fillId="0" borderId="0">
      <alignment vertical="center"/>
    </xf>
    <xf numFmtId="0" fontId="3" fillId="0" borderId="0">
      <alignment vertical="center"/>
    </xf>
    <xf numFmtId="0" fontId="57" fillId="0" borderId="0">
      <alignment vertical="center"/>
    </xf>
    <xf numFmtId="0" fontId="3" fillId="0" borderId="0">
      <alignment vertical="center"/>
    </xf>
    <xf numFmtId="0" fontId="57" fillId="0" borderId="0">
      <alignment vertical="center"/>
    </xf>
    <xf numFmtId="0" fontId="5" fillId="0" borderId="0"/>
    <xf numFmtId="0" fontId="3" fillId="0" borderId="0">
      <alignment vertical="center"/>
    </xf>
    <xf numFmtId="0" fontId="3" fillId="0" borderId="0">
      <alignment vertical="center"/>
    </xf>
    <xf numFmtId="0" fontId="57" fillId="0" borderId="0">
      <alignment vertical="center"/>
    </xf>
    <xf numFmtId="0" fontId="3" fillId="0" borderId="0">
      <alignment vertical="center"/>
    </xf>
    <xf numFmtId="0" fontId="5" fillId="0" borderId="0"/>
    <xf numFmtId="0" fontId="3" fillId="0" borderId="0">
      <alignment vertical="center"/>
    </xf>
    <xf numFmtId="0" fontId="57" fillId="0" borderId="0">
      <alignment vertical="center"/>
    </xf>
    <xf numFmtId="0" fontId="5" fillId="0" borderId="0"/>
    <xf numFmtId="0" fontId="5" fillId="0" borderId="0"/>
    <xf numFmtId="0" fontId="5" fillId="0" borderId="0"/>
    <xf numFmtId="0" fontId="5" fillId="0" borderId="0"/>
    <xf numFmtId="0" fontId="57" fillId="0" borderId="0">
      <alignment vertical="center"/>
    </xf>
    <xf numFmtId="0" fontId="5" fillId="0" borderId="0"/>
    <xf numFmtId="0" fontId="5" fillId="0" borderId="0"/>
    <xf numFmtId="0" fontId="57" fillId="0" borderId="0">
      <alignment vertical="center"/>
    </xf>
    <xf numFmtId="0" fontId="5" fillId="0" borderId="0"/>
    <xf numFmtId="0" fontId="57" fillId="0" borderId="0">
      <alignment vertical="center"/>
    </xf>
    <xf numFmtId="0" fontId="5" fillId="0" borderId="0"/>
    <xf numFmtId="0" fontId="57" fillId="0" borderId="0">
      <alignment vertical="center"/>
    </xf>
    <xf numFmtId="0" fontId="5" fillId="0" borderId="0"/>
    <xf numFmtId="0" fontId="5" fillId="0" borderId="0"/>
    <xf numFmtId="0" fontId="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 fillId="0" borderId="0"/>
    <xf numFmtId="0" fontId="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 fillId="0" borderId="0"/>
    <xf numFmtId="0" fontId="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 fillId="0" borderId="0"/>
    <xf numFmtId="0" fontId="5"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 fillId="0" borderId="0"/>
    <xf numFmtId="0" fontId="5" fillId="0" borderId="0"/>
    <xf numFmtId="0" fontId="5"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57" fillId="0" borderId="0">
      <alignment vertical="center"/>
    </xf>
    <xf numFmtId="0" fontId="5" fillId="0" borderId="0"/>
    <xf numFmtId="0" fontId="5" fillId="0" borderId="0"/>
    <xf numFmtId="0" fontId="48" fillId="0" borderId="0">
      <alignment vertical="center"/>
    </xf>
    <xf numFmtId="0" fontId="5" fillId="0" borderId="0"/>
    <xf numFmtId="0" fontId="5" fillId="0" borderId="0"/>
    <xf numFmtId="0" fontId="5" fillId="0" borderId="0"/>
    <xf numFmtId="0" fontId="57" fillId="0" borderId="0">
      <alignment vertical="center"/>
    </xf>
    <xf numFmtId="0" fontId="5" fillId="0" borderId="0"/>
    <xf numFmtId="0" fontId="5" fillId="0" borderId="0"/>
    <xf numFmtId="0" fontId="57" fillId="0" borderId="0">
      <alignment vertical="center"/>
    </xf>
    <xf numFmtId="0" fontId="5" fillId="0" borderId="0">
      <alignment vertical="center"/>
    </xf>
    <xf numFmtId="0" fontId="48" fillId="0" borderId="0">
      <alignment vertical="center"/>
    </xf>
    <xf numFmtId="0" fontId="5" fillId="0" borderId="0"/>
    <xf numFmtId="0" fontId="5" fillId="0" borderId="0"/>
    <xf numFmtId="0" fontId="4" fillId="0" borderId="0"/>
    <xf numFmtId="0" fontId="56"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7" fillId="0" borderId="0">
      <alignment vertical="center"/>
    </xf>
    <xf numFmtId="0" fontId="5" fillId="0" borderId="0">
      <alignment vertical="center"/>
    </xf>
    <xf numFmtId="0" fontId="5" fillId="0" borderId="0"/>
    <xf numFmtId="0" fontId="48" fillId="0" borderId="0">
      <alignment vertical="center"/>
    </xf>
    <xf numFmtId="0" fontId="5" fillId="0" borderId="0"/>
    <xf numFmtId="0" fontId="185" fillId="0" borderId="0"/>
    <xf numFmtId="0" fontId="1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5" fillId="0" borderId="0"/>
    <xf numFmtId="0" fontId="5" fillId="0" borderId="0"/>
    <xf numFmtId="0" fontId="5" fillId="0" borderId="0"/>
    <xf numFmtId="0" fontId="4" fillId="0" borderId="0"/>
    <xf numFmtId="0" fontId="5" fillId="0" borderId="0"/>
    <xf numFmtId="0" fontId="5" fillId="0" borderId="0"/>
    <xf numFmtId="0" fontId="4" fillId="0" borderId="0"/>
    <xf numFmtId="0" fontId="4" fillId="0" borderId="0">
      <alignment vertical="top"/>
    </xf>
    <xf numFmtId="0" fontId="48" fillId="0" borderId="0">
      <alignment vertical="center"/>
    </xf>
    <xf numFmtId="0" fontId="5" fillId="0" borderId="0"/>
    <xf numFmtId="0" fontId="4" fillId="0" borderId="0"/>
    <xf numFmtId="0" fontId="4" fillId="0" borderId="0"/>
    <xf numFmtId="0" fontId="4" fillId="0" borderId="0"/>
    <xf numFmtId="0" fontId="5" fillId="0" borderId="0">
      <alignment vertical="center"/>
    </xf>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4" fillId="0" borderId="0"/>
    <xf numFmtId="0" fontId="217" fillId="0" borderId="0" applyNumberFormat="0" applyFill="0" applyBorder="0" applyProtection="0">
      <alignment vertical="top"/>
    </xf>
    <xf numFmtId="0" fontId="4" fillId="0" borderId="0"/>
    <xf numFmtId="0" fontId="5" fillId="0" borderId="0">
      <alignment vertical="center"/>
    </xf>
    <xf numFmtId="0" fontId="5" fillId="0" borderId="0"/>
    <xf numFmtId="0" fontId="5" fillId="0" borderId="0"/>
    <xf numFmtId="0" fontId="17" fillId="0" borderId="0"/>
    <xf numFmtId="0" fontId="48" fillId="0" borderId="0"/>
    <xf numFmtId="0" fontId="5" fillId="0" borderId="0"/>
    <xf numFmtId="0" fontId="5" fillId="0" borderId="0"/>
    <xf numFmtId="0" fontId="5" fillId="0" borderId="0"/>
    <xf numFmtId="0" fontId="5" fillId="0" borderId="0"/>
    <xf numFmtId="0" fontId="217" fillId="0" borderId="0" applyNumberFormat="0" applyFill="0" applyBorder="0" applyProtection="0">
      <alignment vertical="top"/>
    </xf>
    <xf numFmtId="0" fontId="5" fillId="0" borderId="0"/>
    <xf numFmtId="0" fontId="5" fillId="0" borderId="0"/>
    <xf numFmtId="0" fontId="5" fillId="0" borderId="0">
      <alignment vertical="center"/>
    </xf>
    <xf numFmtId="0" fontId="5" fillId="0" borderId="0"/>
    <xf numFmtId="0" fontId="5" fillId="0" borderId="0"/>
    <xf numFmtId="0" fontId="5" fillId="0" borderId="0"/>
    <xf numFmtId="0" fontId="5"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vertical="center"/>
    </xf>
    <xf numFmtId="0" fontId="5" fillId="0" borderId="0"/>
    <xf numFmtId="0" fontId="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7" fillId="0" borderId="0">
      <alignment vertical="center"/>
    </xf>
    <xf numFmtId="0" fontId="48" fillId="0" borderId="0"/>
    <xf numFmtId="0" fontId="5" fillId="0" borderId="0"/>
    <xf numFmtId="0" fontId="5" fillId="0" borderId="0"/>
    <xf numFmtId="0" fontId="5" fillId="0" borderId="0"/>
    <xf numFmtId="0" fontId="57" fillId="0" borderId="0">
      <alignment vertical="center"/>
    </xf>
    <xf numFmtId="0" fontId="48" fillId="0" borderId="0"/>
    <xf numFmtId="0" fontId="5" fillId="0" borderId="0"/>
    <xf numFmtId="0" fontId="5" fillId="0" borderId="0">
      <alignment vertical="center"/>
    </xf>
    <xf numFmtId="0" fontId="5" fillId="0" borderId="0"/>
    <xf numFmtId="0" fontId="48" fillId="0" borderId="0">
      <alignment vertical="center"/>
    </xf>
    <xf numFmtId="0" fontId="5" fillId="0" borderId="0"/>
    <xf numFmtId="0" fontId="199" fillId="0" borderId="0"/>
    <xf numFmtId="0" fontId="5" fillId="0" borderId="0">
      <alignment vertical="center"/>
    </xf>
    <xf numFmtId="0" fontId="199" fillId="0" borderId="0"/>
    <xf numFmtId="0" fontId="5" fillId="0" borderId="0"/>
    <xf numFmtId="0" fontId="5" fillId="0" borderId="0"/>
    <xf numFmtId="0" fontId="5" fillId="0" borderId="0"/>
    <xf numFmtId="0" fontId="48" fillId="0" borderId="0"/>
    <xf numFmtId="0" fontId="5" fillId="0" borderId="0"/>
    <xf numFmtId="0" fontId="5" fillId="0" borderId="0"/>
    <xf numFmtId="0" fontId="57" fillId="0" borderId="0">
      <alignment vertical="center"/>
    </xf>
    <xf numFmtId="0" fontId="5" fillId="0" borderId="0"/>
    <xf numFmtId="0" fontId="5" fillId="0" borderId="0"/>
    <xf numFmtId="0" fontId="5" fillId="0" borderId="0"/>
    <xf numFmtId="0" fontId="218" fillId="0" borderId="0">
      <alignment vertical="center"/>
    </xf>
    <xf numFmtId="0" fontId="219" fillId="0" borderId="0">
      <alignment vertical="center"/>
    </xf>
    <xf numFmtId="0" fontId="48" fillId="0" borderId="0"/>
    <xf numFmtId="0" fontId="5" fillId="0" borderId="0"/>
    <xf numFmtId="0" fontId="5"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8" fillId="0" borderId="0"/>
    <xf numFmtId="0" fontId="5" fillId="0" borderId="0"/>
    <xf numFmtId="0" fontId="220" fillId="0" borderId="0" applyNumberFormat="0" applyFill="0" applyBorder="0" applyProtection="0">
      <alignment vertical="top"/>
    </xf>
    <xf numFmtId="0" fontId="5" fillId="0" borderId="0"/>
    <xf numFmtId="0" fontId="57" fillId="0" borderId="0">
      <alignment vertical="center"/>
    </xf>
    <xf numFmtId="0" fontId="5" fillId="0" borderId="0"/>
    <xf numFmtId="0" fontId="57" fillId="0" borderId="0">
      <alignment vertical="center"/>
    </xf>
    <xf numFmtId="0" fontId="220" fillId="0" borderId="0" applyNumberFormat="0" applyFill="0" applyBorder="0" applyProtection="0">
      <alignment vertical="top"/>
    </xf>
    <xf numFmtId="0" fontId="4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7"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7" fillId="0" borderId="0">
      <alignment vertical="center"/>
    </xf>
    <xf numFmtId="0" fontId="5"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0"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7" fillId="0" borderId="0">
      <alignment vertical="center"/>
    </xf>
    <xf numFmtId="276" fontId="5" fillId="0" borderId="0">
      <alignment vertical="center"/>
    </xf>
    <xf numFmtId="276" fontId="5" fillId="0" borderId="0">
      <alignment vertical="center"/>
    </xf>
    <xf numFmtId="0" fontId="5"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0" fillId="0" borderId="0"/>
    <xf numFmtId="0" fontId="217" fillId="0" borderId="0" applyNumberFormat="0" applyFill="0" applyBorder="0" applyProtection="0">
      <alignment vertical="top"/>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vertical="center"/>
    </xf>
    <xf numFmtId="0" fontId="217" fillId="0" borderId="0" applyNumberFormat="0" applyFill="0" applyBorder="0" applyProtection="0">
      <alignment vertical="top"/>
    </xf>
    <xf numFmtId="0" fontId="5" fillId="0" borderId="0"/>
    <xf numFmtId="0" fontId="5" fillId="0" borderId="0"/>
    <xf numFmtId="0" fontId="5" fillId="0" borderId="0"/>
    <xf numFmtId="0" fontId="5" fillId="0" borderId="0"/>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 fillId="0" borderId="0"/>
    <xf numFmtId="0" fontId="5" fillId="0" borderId="0"/>
    <xf numFmtId="0" fontId="5" fillId="0" borderId="0"/>
    <xf numFmtId="0" fontId="5" fillId="0" borderId="0"/>
    <xf numFmtId="0" fontId="221" fillId="0" borderId="0"/>
    <xf numFmtId="0" fontId="57" fillId="0" borderId="0">
      <alignment vertical="center"/>
    </xf>
    <xf numFmtId="0" fontId="5" fillId="0" borderId="0"/>
    <xf numFmtId="0" fontId="57" fillId="0" borderId="0">
      <alignment vertical="center"/>
    </xf>
    <xf numFmtId="0" fontId="5" fillId="0" borderId="0"/>
    <xf numFmtId="0" fontId="217" fillId="0" borderId="0" applyNumberFormat="0" applyFill="0" applyBorder="0" applyProtection="0">
      <alignment vertical="top"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vertical="center"/>
    </xf>
    <xf numFmtId="0" fontId="57" fillId="0" borderId="0">
      <alignment vertical="center"/>
    </xf>
    <xf numFmtId="0" fontId="5" fillId="0" borderId="0"/>
    <xf numFmtId="0" fontId="4" fillId="0" borderId="0"/>
    <xf numFmtId="0" fontId="17" fillId="0" borderId="0"/>
    <xf numFmtId="0" fontId="57"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7" fillId="0" borderId="0" applyNumberFormat="0" applyFill="0" applyBorder="0" applyProtection="0">
      <alignment vertical="top" wrapText="1"/>
    </xf>
    <xf numFmtId="0" fontId="48"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48" fillId="0" borderId="0">
      <alignment vertical="center"/>
    </xf>
    <xf numFmtId="0" fontId="5" fillId="0" borderId="0"/>
    <xf numFmtId="0" fontId="5" fillId="0" borderId="0"/>
    <xf numFmtId="0" fontId="5" fillId="0" borderId="0"/>
    <xf numFmtId="0" fontId="5" fillId="0" borderId="0"/>
    <xf numFmtId="0" fontId="5" fillId="0" borderId="0"/>
    <xf numFmtId="1" fontId="13" fillId="0" borderId="45">
      <alignment horizontal="centerContinuous"/>
    </xf>
    <xf numFmtId="0" fontId="7" fillId="0" borderId="15">
      <alignment vertical="center" wrapText="1"/>
    </xf>
    <xf numFmtId="0" fontId="5" fillId="0" borderId="0"/>
    <xf numFmtId="0" fontId="5" fillId="0" borderId="0"/>
    <xf numFmtId="0" fontId="5" fillId="0" borderId="0"/>
    <xf numFmtId="0" fontId="5" fillId="0" borderId="2" applyNumberFormat="0" applyFill="0" applyProtection="0">
      <alignment vertical="center"/>
    </xf>
    <xf numFmtId="0" fontId="5" fillId="0" borderId="0"/>
    <xf numFmtId="0" fontId="5" fillId="0" borderId="0"/>
    <xf numFmtId="0" fontId="61" fillId="0" borderId="13">
      <alignment horizontal="center" vertical="center"/>
    </xf>
    <xf numFmtId="0" fontId="5" fillId="0" borderId="0"/>
    <xf numFmtId="0" fontId="222" fillId="0" borderId="45" applyNumberFormat="0" applyFont="0" applyFill="0" applyAlignment="0" applyProtection="0">
      <alignment horizontal="left" vertical="center"/>
    </xf>
    <xf numFmtId="0" fontId="5" fillId="0" borderId="0"/>
    <xf numFmtId="0" fontId="5" fillId="0" borderId="0"/>
    <xf numFmtId="0" fontId="223" fillId="0" borderId="0" applyNumberFormat="0" applyFill="0" applyBorder="0" applyAlignment="0" applyProtection="0">
      <alignment vertical="top"/>
      <protection locked="0"/>
    </xf>
    <xf numFmtId="0" fontId="5" fillId="0" borderId="0"/>
    <xf numFmtId="0" fontId="5" fillId="0" borderId="0"/>
    <xf numFmtId="0" fontId="5" fillId="0" borderId="0"/>
    <xf numFmtId="0" fontId="23" fillId="0" borderId="15">
      <alignment horizontal="center" vertical="center" wrapText="1"/>
    </xf>
    <xf numFmtId="0" fontId="5" fillId="0" borderId="0"/>
    <xf numFmtId="0" fontId="5" fillId="0" borderId="0"/>
    <xf numFmtId="0" fontId="5" fillId="0" borderId="0"/>
    <xf numFmtId="0" fontId="5" fillId="0" borderId="0"/>
    <xf numFmtId="0" fontId="5" fillId="0" borderId="0"/>
    <xf numFmtId="0" fontId="39" fillId="0" borderId="19">
      <protection locked="0"/>
    </xf>
    <xf numFmtId="0" fontId="5" fillId="0" borderId="0"/>
    <xf numFmtId="0" fontId="5" fillId="0" borderId="0"/>
    <xf numFmtId="0" fontId="39" fillId="0" borderId="19">
      <protection locked="0"/>
    </xf>
    <xf numFmtId="0" fontId="171" fillId="0" borderId="19" applyNumberFormat="0" applyFont="0" applyFill="0" applyAlignment="0" applyProtection="0"/>
    <xf numFmtId="0" fontId="5" fillId="0" borderId="0"/>
    <xf numFmtId="0" fontId="5" fillId="0" borderId="0"/>
    <xf numFmtId="0" fontId="39" fillId="0" borderId="19">
      <protection locked="0"/>
    </xf>
    <xf numFmtId="0" fontId="5" fillId="0" borderId="0"/>
    <xf numFmtId="0" fontId="5" fillId="0" borderId="0"/>
    <xf numFmtId="0" fontId="171" fillId="0" borderId="19" applyNumberFormat="0" applyFont="0" applyFill="0" applyAlignment="0" applyProtection="0"/>
    <xf numFmtId="0" fontId="39" fillId="0" borderId="19">
      <protection locked="0"/>
    </xf>
    <xf numFmtId="0" fontId="5" fillId="0" borderId="0"/>
    <xf numFmtId="0" fontId="5" fillId="0" borderId="0"/>
    <xf numFmtId="0" fontId="5" fillId="0" borderId="0"/>
    <xf numFmtId="0" fontId="5" fillId="0" borderId="0"/>
    <xf numFmtId="299" fontId="37" fillId="0" borderId="0" applyFont="0" applyFill="0" applyBorder="0" applyAlignment="0" applyProtection="0"/>
    <xf numFmtId="300" fontId="37" fillId="0" borderId="0" applyFont="0" applyFill="0" applyBorder="0" applyAlignment="0" applyProtection="0"/>
    <xf numFmtId="0" fontId="5" fillId="0" borderId="0"/>
    <xf numFmtId="230" fontId="39" fillId="0" borderId="0">
      <protection locked="0"/>
    </xf>
    <xf numFmtId="0" fontId="5" fillId="0" borderId="0"/>
    <xf numFmtId="0" fontId="5" fillId="0" borderId="0"/>
    <xf numFmtId="0" fontId="5" fillId="0" borderId="0"/>
    <xf numFmtId="0" fontId="7" fillId="0" borderId="0">
      <protection locked="0"/>
    </xf>
    <xf numFmtId="0" fontId="5" fillId="0" borderId="0"/>
    <xf numFmtId="301" fontId="7" fillId="0" borderId="0">
      <protection locked="0"/>
    </xf>
    <xf numFmtId="230" fontId="39" fillId="0" borderId="0">
      <protection locked="0"/>
    </xf>
    <xf numFmtId="0" fontId="5" fillId="0" borderId="0"/>
    <xf numFmtId="0" fontId="5" fillId="0" borderId="0"/>
    <xf numFmtId="0" fontId="7" fillId="0" borderId="0">
      <protection locked="0"/>
    </xf>
    <xf numFmtId="302" fontId="171" fillId="0" borderId="0" applyFont="0" applyFill="0" applyBorder="0" applyAlignment="0" applyProtection="0"/>
    <xf numFmtId="0" fontId="5" fillId="0" borderId="0"/>
    <xf numFmtId="0" fontId="5" fillId="0" borderId="0"/>
    <xf numFmtId="0" fontId="7" fillId="0" borderId="0">
      <protection locked="0"/>
    </xf>
    <xf numFmtId="301" fontId="7" fillId="0" borderId="0">
      <protection locked="0"/>
    </xf>
    <xf numFmtId="0" fontId="5" fillId="0" borderId="0"/>
    <xf numFmtId="301" fontId="7" fillId="0" borderId="0">
      <protection locked="0"/>
    </xf>
    <xf numFmtId="0" fontId="5" fillId="0" borderId="0"/>
    <xf numFmtId="301" fontId="7" fillId="0" borderId="0">
      <protection locked="0"/>
    </xf>
    <xf numFmtId="0" fontId="5" fillId="0" borderId="0"/>
    <xf numFmtId="301" fontId="7" fillId="0" borderId="0">
      <protection locked="0"/>
    </xf>
    <xf numFmtId="302" fontId="171" fillId="0" borderId="0" applyFont="0" applyFill="0" applyBorder="0" applyAlignment="0" applyProtection="0"/>
    <xf numFmtId="301" fontId="7" fillId="0" borderId="0">
      <protection locked="0"/>
    </xf>
    <xf numFmtId="301" fontId="7" fillId="0" borderId="0">
      <protection locked="0"/>
    </xf>
    <xf numFmtId="303" fontId="5" fillId="0" borderId="0">
      <protection locked="0"/>
    </xf>
    <xf numFmtId="0" fontId="5" fillId="0" borderId="0"/>
    <xf numFmtId="0" fontId="5" fillId="0" borderId="0"/>
    <xf numFmtId="0" fontId="5" fillId="0" borderId="0"/>
    <xf numFmtId="304" fontId="5" fillId="0" borderId="0">
      <protection locked="0"/>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305" fontId="171" fillId="0" borderId="0" applyFont="0" applyFill="0" applyBorder="0" applyAlignment="0" applyProtection="0"/>
    <xf numFmtId="0" fontId="5" fillId="0" borderId="0"/>
    <xf numFmtId="0" fontId="5" fillId="0" borderId="0"/>
    <xf numFmtId="0" fontId="5" fillId="0" borderId="0"/>
    <xf numFmtId="0" fontId="7" fillId="0" borderId="0">
      <protection locked="0"/>
    </xf>
    <xf numFmtId="0" fontId="5" fillId="0" borderId="0"/>
    <xf numFmtId="235" fontId="7" fillId="0" borderId="0">
      <protection locked="0"/>
    </xf>
    <xf numFmtId="244" fontId="39" fillId="0" borderId="0">
      <protection locked="0"/>
    </xf>
    <xf numFmtId="0" fontId="5" fillId="0" borderId="0"/>
    <xf numFmtId="0" fontId="5" fillId="0" borderId="0"/>
    <xf numFmtId="0" fontId="7" fillId="0" borderId="0">
      <protection locked="0"/>
    </xf>
    <xf numFmtId="305" fontId="171" fillId="0" borderId="0" applyFont="0" applyFill="0" applyBorder="0" applyAlignment="0" applyProtection="0"/>
    <xf numFmtId="0" fontId="5" fillId="0" borderId="0"/>
    <xf numFmtId="0" fontId="5" fillId="0" borderId="0"/>
    <xf numFmtId="0" fontId="7" fillId="0" borderId="0">
      <protection locked="0"/>
    </xf>
    <xf numFmtId="235" fontId="7" fillId="0" borderId="0">
      <protection locked="0"/>
    </xf>
    <xf numFmtId="0" fontId="5" fillId="0" borderId="0"/>
    <xf numFmtId="0" fontId="5" fillId="0" borderId="0"/>
    <xf numFmtId="235" fontId="7" fillId="0" borderId="0">
      <protection locked="0"/>
    </xf>
    <xf numFmtId="0" fontId="5" fillId="0" borderId="0"/>
    <xf numFmtId="0" fontId="5" fillId="0" borderId="0"/>
    <xf numFmtId="235" fontId="7" fillId="0" borderId="0">
      <protection locked="0"/>
    </xf>
    <xf numFmtId="0" fontId="5" fillId="0" borderId="0"/>
    <xf numFmtId="0" fontId="5" fillId="0" borderId="0"/>
    <xf numFmtId="235" fontId="7" fillId="0" borderId="0">
      <protection locked="0"/>
    </xf>
    <xf numFmtId="0" fontId="5" fillId="0" borderId="0"/>
    <xf numFmtId="0" fontId="5" fillId="0" borderId="0"/>
    <xf numFmtId="235" fontId="7" fillId="0" borderId="0">
      <protection locked="0"/>
    </xf>
    <xf numFmtId="0" fontId="5" fillId="0" borderId="0"/>
    <xf numFmtId="0" fontId="5" fillId="0" borderId="0"/>
    <xf numFmtId="235" fontId="7" fillId="0" borderId="0">
      <protection locked="0"/>
    </xf>
    <xf numFmtId="0" fontId="5" fillId="0" borderId="0"/>
    <xf numFmtId="0" fontId="5" fillId="0" borderId="0"/>
    <xf numFmtId="186" fontId="7" fillId="0" borderId="54"/>
    <xf numFmtId="0" fontId="5" fillId="0" borderId="0"/>
    <xf numFmtId="0" fontId="33" fillId="0" borderId="0" applyNumberFormat="0" applyFont="0" applyFill="0" applyBorder="0" applyProtection="0">
      <alignment vertical="top"/>
    </xf>
    <xf numFmtId="41" fontId="3" fillId="0" borderId="0" applyFont="0" applyFill="0" applyBorder="0" applyAlignment="0" applyProtection="0">
      <alignment vertical="center"/>
    </xf>
    <xf numFmtId="0" fontId="29" fillId="0" borderId="0">
      <alignment vertical="center"/>
    </xf>
    <xf numFmtId="0" fontId="233" fillId="0" borderId="0" applyNumberFormat="0" applyFill="0" applyBorder="0" applyAlignment="0" applyProtection="0">
      <alignment vertical="center"/>
    </xf>
    <xf numFmtId="178" fontId="29" fillId="0" borderId="0">
      <alignment vertical="center"/>
    </xf>
    <xf numFmtId="0" fontId="1" fillId="0" borderId="0">
      <alignment vertical="center"/>
    </xf>
    <xf numFmtId="0" fontId="1" fillId="0" borderId="0">
      <alignment vertical="center"/>
    </xf>
    <xf numFmtId="0" fontId="248" fillId="0" borderId="0">
      <alignment vertical="center"/>
    </xf>
    <xf numFmtId="9" fontId="3" fillId="0" borderId="0" applyFont="0" applyFill="0" applyBorder="0" applyAlignment="0" applyProtection="0">
      <alignment vertical="center"/>
    </xf>
    <xf numFmtId="41" fontId="248" fillId="0" borderId="0" applyFont="0" applyFill="0" applyBorder="0" applyAlignment="0" applyProtection="0">
      <alignment vertical="center"/>
    </xf>
    <xf numFmtId="177" fontId="1" fillId="0" borderId="0" applyFont="0" applyFill="0" applyBorder="0" applyAlignment="0" applyProtection="0">
      <alignment vertical="center"/>
    </xf>
    <xf numFmtId="41" fontId="248" fillId="0" borderId="0" applyFont="0" applyFill="0" applyBorder="0" applyAlignment="0" applyProtection="0">
      <alignment vertical="center"/>
    </xf>
    <xf numFmtId="177" fontId="3" fillId="0" borderId="0" applyFont="0" applyFill="0" applyBorder="0" applyAlignment="0" applyProtection="0">
      <alignment vertical="center"/>
    </xf>
    <xf numFmtId="0" fontId="1" fillId="0" borderId="0">
      <alignment vertical="center"/>
    </xf>
    <xf numFmtId="177" fontId="1" fillId="0" borderId="0" applyFont="0" applyFill="0" applyBorder="0" applyAlignment="0" applyProtection="0">
      <alignment vertical="center"/>
    </xf>
    <xf numFmtId="0" fontId="1" fillId="0" borderId="0">
      <alignment vertical="center"/>
    </xf>
    <xf numFmtId="0" fontId="3" fillId="0" borderId="0">
      <alignment vertical="center"/>
    </xf>
    <xf numFmtId="177" fontId="1" fillId="0" borderId="0" applyFont="0" applyFill="0" applyBorder="0" applyAlignment="0" applyProtection="0">
      <alignment vertical="center"/>
    </xf>
    <xf numFmtId="0" fontId="4" fillId="0" borderId="0"/>
    <xf numFmtId="9" fontId="1" fillId="0" borderId="0" applyFont="0" applyFill="0" applyBorder="0" applyAlignment="0" applyProtection="0">
      <alignment vertical="center"/>
    </xf>
    <xf numFmtId="0" fontId="248" fillId="0" borderId="0">
      <alignment vertical="center"/>
    </xf>
    <xf numFmtId="0" fontId="3" fillId="0" borderId="0">
      <alignment vertical="center"/>
    </xf>
  </cellStyleXfs>
  <cellXfs count="1168">
    <xf numFmtId="0" fontId="0" fillId="0" borderId="0" xfId="0">
      <alignment vertical="center"/>
    </xf>
    <xf numFmtId="41" fontId="0" fillId="0" borderId="0" xfId="0" applyNumberFormat="1">
      <alignment vertical="center"/>
    </xf>
    <xf numFmtId="0" fontId="5" fillId="0" borderId="0" xfId="29506" applyAlignment="1">
      <alignment vertical="center"/>
    </xf>
    <xf numFmtId="0" fontId="0" fillId="0" borderId="59" xfId="0" applyBorder="1" applyAlignment="1">
      <alignment horizontal="center" vertical="center"/>
    </xf>
    <xf numFmtId="0" fontId="227" fillId="0" borderId="60" xfId="0" applyFont="1" applyBorder="1" applyAlignment="1">
      <alignment horizontal="center" vertical="center"/>
    </xf>
    <xf numFmtId="41" fontId="0" fillId="0" borderId="61" xfId="30733" applyFont="1" applyFill="1" applyBorder="1" applyAlignment="1">
      <alignment horizontal="center" vertical="center"/>
    </xf>
    <xf numFmtId="0" fontId="0" fillId="0" borderId="62" xfId="0" applyBorder="1" applyAlignment="1">
      <alignment horizontal="center" vertical="center"/>
    </xf>
    <xf numFmtId="0" fontId="228" fillId="0" borderId="63" xfId="0" applyFont="1" applyBorder="1" applyAlignment="1">
      <alignment horizontal="center" vertical="center"/>
    </xf>
    <xf numFmtId="41" fontId="57" fillId="0" borderId="65" xfId="30733" applyFont="1" applyFill="1" applyBorder="1" applyAlignment="1">
      <alignment horizontal="center" vertical="center"/>
    </xf>
    <xf numFmtId="0" fontId="227" fillId="0" borderId="63" xfId="0" applyFont="1" applyBorder="1" applyAlignment="1">
      <alignment horizontal="center" vertical="center"/>
    </xf>
    <xf numFmtId="0" fontId="0" fillId="0" borderId="67" xfId="0" applyBorder="1" applyAlignment="1">
      <alignment horizontal="center" vertical="center"/>
    </xf>
    <xf numFmtId="0" fontId="227" fillId="0" borderId="68" xfId="29506" applyFont="1" applyBorder="1" applyAlignment="1">
      <alignment horizontal="center" vertical="center"/>
    </xf>
    <xf numFmtId="41" fontId="57" fillId="0" borderId="70" xfId="30733" applyFont="1" applyFill="1" applyBorder="1" applyAlignment="1">
      <alignment horizontal="center" vertical="center"/>
    </xf>
    <xf numFmtId="0" fontId="229" fillId="52" borderId="2" xfId="29506" applyFont="1" applyFill="1" applyBorder="1" applyAlignment="1">
      <alignment horizontal="center" vertical="center"/>
    </xf>
    <xf numFmtId="0" fontId="229" fillId="52" borderId="2" xfId="19392" applyFont="1" applyFill="1" applyBorder="1" applyAlignment="1">
      <alignment horizontal="center" vertical="center"/>
    </xf>
    <xf numFmtId="0" fontId="230" fillId="53" borderId="71" xfId="29529" applyFont="1" applyFill="1" applyBorder="1" applyAlignment="1">
      <alignment horizontal="center" vertical="center"/>
    </xf>
    <xf numFmtId="0" fontId="230" fillId="53" borderId="71" xfId="29529" applyFont="1" applyFill="1" applyBorder="1" applyAlignment="1">
      <alignment horizontal="left" vertical="center" wrapText="1"/>
    </xf>
    <xf numFmtId="49" fontId="230" fillId="53" borderId="72" xfId="29529" applyNumberFormat="1" applyFont="1" applyFill="1" applyBorder="1" applyAlignment="1">
      <alignment horizontal="center" vertical="center"/>
    </xf>
    <xf numFmtId="41" fontId="231" fillId="0" borderId="0" xfId="30733" applyFont="1">
      <alignment vertical="center"/>
    </xf>
    <xf numFmtId="0" fontId="5" fillId="0" borderId="0" xfId="29728" applyAlignment="1">
      <alignment vertical="center"/>
    </xf>
    <xf numFmtId="38" fontId="230" fillId="54" borderId="72" xfId="29728" applyNumberFormat="1" applyFont="1" applyFill="1" applyBorder="1" applyAlignment="1">
      <alignment horizontal="right" vertical="center"/>
    </xf>
    <xf numFmtId="0" fontId="232" fillId="0" borderId="2" xfId="29506" applyFont="1" applyBorder="1" applyAlignment="1">
      <alignment horizontal="left" vertical="center" wrapText="1"/>
    </xf>
    <xf numFmtId="0" fontId="0" fillId="0" borderId="2" xfId="30735" quotePrefix="1" applyFont="1" applyBorder="1" applyAlignment="1">
      <alignment horizontal="center" vertical="center" wrapText="1"/>
    </xf>
    <xf numFmtId="0" fontId="3" fillId="0" borderId="2" xfId="30735" quotePrefix="1" applyFont="1" applyBorder="1" applyAlignment="1">
      <alignment horizontal="center" vertical="center" wrapText="1"/>
    </xf>
    <xf numFmtId="41" fontId="231" fillId="54" borderId="2" xfId="30733" applyFont="1" applyFill="1" applyBorder="1" applyAlignment="1">
      <alignment horizontal="center" vertical="center"/>
    </xf>
    <xf numFmtId="41" fontId="231" fillId="0" borderId="2" xfId="30733" applyFont="1" applyFill="1" applyBorder="1" applyAlignment="1">
      <alignment horizontal="center" vertical="center"/>
    </xf>
    <xf numFmtId="41" fontId="230" fillId="0" borderId="0" xfId="30733" applyFont="1">
      <alignment vertical="center"/>
    </xf>
    <xf numFmtId="0" fontId="230" fillId="0" borderId="0" xfId="29728" applyFont="1" applyAlignment="1">
      <alignment vertical="center"/>
    </xf>
    <xf numFmtId="38" fontId="230" fillId="54" borderId="2" xfId="29529" applyNumberFormat="1" applyFont="1" applyFill="1" applyBorder="1" applyAlignment="1">
      <alignment horizontal="center" vertical="center"/>
    </xf>
    <xf numFmtId="41" fontId="236" fillId="55" borderId="6" xfId="30733" applyFont="1" applyFill="1" applyBorder="1" applyAlignment="1">
      <alignment horizontal="center" vertical="center"/>
    </xf>
    <xf numFmtId="41" fontId="230" fillId="54" borderId="74" xfId="30733" applyFont="1" applyFill="1" applyBorder="1" applyAlignment="1">
      <alignment vertical="center"/>
    </xf>
    <xf numFmtId="41" fontId="232" fillId="0" borderId="2" xfId="30733" applyFont="1" applyFill="1" applyBorder="1" applyAlignment="1">
      <alignment horizontal="center" vertical="center"/>
    </xf>
    <xf numFmtId="41" fontId="236" fillId="3" borderId="6" xfId="30733" applyFont="1" applyFill="1" applyBorder="1" applyAlignment="1">
      <alignment horizontal="center" vertical="center"/>
    </xf>
    <xf numFmtId="41" fontId="235" fillId="2" borderId="6" xfId="30733" applyFont="1" applyFill="1" applyBorder="1">
      <alignment vertical="center"/>
    </xf>
    <xf numFmtId="41" fontId="0" fillId="0" borderId="0" xfId="30733" applyFont="1">
      <alignment vertical="center"/>
    </xf>
    <xf numFmtId="0" fontId="230" fillId="0" borderId="74" xfId="29529" applyFont="1" applyBorder="1" applyAlignment="1">
      <alignment horizontal="left" vertical="center" wrapText="1"/>
    </xf>
    <xf numFmtId="0" fontId="230" fillId="0" borderId="79" xfId="29529" applyFont="1" applyBorder="1" applyAlignment="1">
      <alignment horizontal="left" vertical="center" wrapText="1"/>
    </xf>
    <xf numFmtId="49" fontId="230" fillId="0" borderId="75" xfId="30735" applyNumberFormat="1" applyFont="1" applyFill="1" applyBorder="1" applyAlignment="1">
      <alignment horizontal="center" vertical="center"/>
    </xf>
    <xf numFmtId="41" fontId="230" fillId="54" borderId="3" xfId="30733" applyFont="1" applyFill="1" applyBorder="1" applyAlignment="1">
      <alignment vertical="center"/>
    </xf>
    <xf numFmtId="41" fontId="230" fillId="0" borderId="2" xfId="30733" applyFont="1" applyFill="1" applyBorder="1" applyAlignment="1">
      <alignment horizontal="right" vertical="center"/>
    </xf>
    <xf numFmtId="0" fontId="230" fillId="0" borderId="22" xfId="29728" applyFont="1" applyBorder="1" applyAlignment="1">
      <alignment vertical="center"/>
    </xf>
    <xf numFmtId="0" fontId="230" fillId="0" borderId="6" xfId="29529" applyFont="1" applyBorder="1" applyAlignment="1">
      <alignment horizontal="left" vertical="center" wrapText="1"/>
    </xf>
    <xf numFmtId="41" fontId="244" fillId="0" borderId="66" xfId="29506" applyNumberFormat="1" applyFont="1" applyBorder="1" applyAlignment="1">
      <alignment horizontal="center" vertical="center"/>
    </xf>
    <xf numFmtId="0" fontId="227" fillId="0" borderId="80" xfId="30734" applyFont="1" applyBorder="1" applyAlignment="1">
      <alignment horizontal="center" vertical="center"/>
    </xf>
    <xf numFmtId="0" fontId="227" fillId="0" borderId="81" xfId="30734" applyFont="1" applyBorder="1" applyAlignment="1">
      <alignment horizontal="center" vertical="center"/>
    </xf>
    <xf numFmtId="41" fontId="230" fillId="0" borderId="82" xfId="30733" applyFont="1" applyFill="1" applyBorder="1" applyAlignment="1">
      <alignment horizontal="center" vertical="center"/>
    </xf>
    <xf numFmtId="41" fontId="232" fillId="0" borderId="7" xfId="30733" applyFont="1" applyFill="1" applyBorder="1" applyAlignment="1">
      <alignment horizontal="center" vertical="center"/>
    </xf>
    <xf numFmtId="41" fontId="230" fillId="54" borderId="87" xfId="30733" applyFont="1" applyFill="1" applyBorder="1" applyAlignment="1">
      <alignment vertical="center"/>
    </xf>
    <xf numFmtId="41" fontId="0" fillId="0" borderId="56" xfId="0" applyNumberFormat="1" applyBorder="1">
      <alignment vertical="center"/>
    </xf>
    <xf numFmtId="0" fontId="234" fillId="50" borderId="5" xfId="24470" applyFont="1" applyFill="1" applyBorder="1" applyAlignment="1">
      <alignment horizontal="center" vertical="center" wrapText="1" shrinkToFit="1"/>
    </xf>
    <xf numFmtId="41" fontId="1" fillId="54" borderId="2" xfId="30733" applyFont="1" applyFill="1" applyBorder="1" applyAlignment="1">
      <alignment horizontal="center" vertical="center"/>
    </xf>
    <xf numFmtId="0" fontId="0" fillId="0" borderId="2" xfId="30735" quotePrefix="1" applyFont="1" applyBorder="1" applyAlignment="1">
      <alignment horizontal="left" vertical="center" wrapText="1"/>
    </xf>
    <xf numFmtId="0" fontId="1" fillId="0" borderId="0" xfId="30737">
      <alignment vertical="center"/>
    </xf>
    <xf numFmtId="0" fontId="245" fillId="0" borderId="0" xfId="30737" applyFont="1">
      <alignment vertical="center"/>
    </xf>
    <xf numFmtId="0" fontId="1" fillId="0" borderId="0" xfId="30738">
      <alignment vertical="center"/>
    </xf>
    <xf numFmtId="0" fontId="250" fillId="0" borderId="0" xfId="24470" applyFont="1"/>
    <xf numFmtId="179" fontId="251" fillId="0" borderId="0" xfId="24470" applyNumberFormat="1" applyFont="1" applyAlignment="1">
      <alignment vertical="center"/>
    </xf>
    <xf numFmtId="41" fontId="251" fillId="0" borderId="0" xfId="30733" applyFont="1" applyAlignment="1">
      <alignment vertical="center"/>
    </xf>
    <xf numFmtId="0" fontId="251" fillId="0" borderId="0" xfId="24470" applyFont="1" applyAlignment="1">
      <alignment horizontal="center" vertical="center"/>
    </xf>
    <xf numFmtId="0" fontId="250" fillId="0" borderId="0" xfId="24470" applyFont="1" applyAlignment="1">
      <alignment horizontal="center" vertical="center"/>
    </xf>
    <xf numFmtId="179" fontId="250" fillId="0" borderId="0" xfId="24470" applyNumberFormat="1" applyFont="1" applyAlignment="1">
      <alignment vertical="center"/>
    </xf>
    <xf numFmtId="179" fontId="251" fillId="0" borderId="0" xfId="24470" applyNumberFormat="1" applyFont="1" applyAlignment="1">
      <alignment horizontal="left" vertical="center"/>
    </xf>
    <xf numFmtId="179" fontId="250" fillId="0" borderId="0" xfId="24470" applyNumberFormat="1" applyFont="1" applyAlignment="1">
      <alignment horizontal="center" vertical="center"/>
    </xf>
    <xf numFmtId="179" fontId="252" fillId="0" borderId="0" xfId="24470" applyNumberFormat="1" applyFont="1" applyAlignment="1">
      <alignment horizontal="left" vertical="center"/>
    </xf>
    <xf numFmtId="41" fontId="252" fillId="0" borderId="0" xfId="30733" applyFont="1" applyAlignment="1">
      <alignment vertical="center"/>
    </xf>
    <xf numFmtId="179" fontId="252" fillId="0" borderId="0" xfId="24470" applyNumberFormat="1" applyFont="1" applyAlignment="1">
      <alignment vertical="center"/>
    </xf>
    <xf numFmtId="0" fontId="252" fillId="0" borderId="0" xfId="24470" applyFont="1" applyAlignment="1">
      <alignment horizontal="center" vertical="center"/>
    </xf>
    <xf numFmtId="0" fontId="253" fillId="0" borderId="0" xfId="24470" applyFont="1" applyAlignment="1">
      <alignment horizontal="center" vertical="center"/>
    </xf>
    <xf numFmtId="179" fontId="253" fillId="0" borderId="0" xfId="24470" applyNumberFormat="1" applyFont="1" applyAlignment="1">
      <alignment horizontal="center" vertical="center"/>
    </xf>
    <xf numFmtId="0" fontId="253" fillId="2" borderId="2" xfId="29487" applyFont="1" applyFill="1" applyBorder="1" applyAlignment="1">
      <alignment horizontal="center" vertical="center"/>
    </xf>
    <xf numFmtId="41" fontId="252" fillId="2" borderId="2" xfId="30733" applyFont="1" applyFill="1" applyBorder="1" applyAlignment="1">
      <alignment vertical="center" shrinkToFit="1"/>
    </xf>
    <xf numFmtId="306" fontId="252" fillId="2" borderId="2" xfId="29487" applyNumberFormat="1" applyFont="1" applyFill="1" applyBorder="1" applyAlignment="1">
      <alignment vertical="center" shrinkToFit="1"/>
    </xf>
    <xf numFmtId="49" fontId="255" fillId="3" borderId="2" xfId="0" applyNumberFormat="1" applyFont="1" applyFill="1" applyBorder="1" applyAlignment="1">
      <alignment horizontal="left" vertical="center"/>
    </xf>
    <xf numFmtId="41" fontId="252" fillId="3" borderId="2" xfId="30733" applyFont="1" applyFill="1" applyBorder="1" applyAlignment="1">
      <alignment vertical="center" shrinkToFit="1"/>
    </xf>
    <xf numFmtId="306" fontId="252" fillId="3" borderId="2" xfId="29487" applyNumberFormat="1" applyFont="1" applyFill="1" applyBorder="1" applyAlignment="1">
      <alignment vertical="center" shrinkToFit="1"/>
    </xf>
    <xf numFmtId="49" fontId="255" fillId="61" borderId="2" xfId="0" applyNumberFormat="1" applyFont="1" applyFill="1" applyBorder="1" applyAlignment="1">
      <alignment horizontal="left" vertical="center"/>
    </xf>
    <xf numFmtId="41" fontId="252" fillId="61" borderId="2" xfId="30733" applyFont="1" applyFill="1" applyBorder="1" applyAlignment="1">
      <alignment vertical="center" shrinkToFit="1"/>
    </xf>
    <xf numFmtId="306" fontId="252" fillId="61" borderId="2" xfId="29487" applyNumberFormat="1" applyFont="1" applyFill="1" applyBorder="1" applyAlignment="1">
      <alignment vertical="center" shrinkToFit="1"/>
    </xf>
    <xf numFmtId="49" fontId="255" fillId="62" borderId="2" xfId="0" applyNumberFormat="1" applyFont="1" applyFill="1" applyBorder="1" applyAlignment="1">
      <alignment horizontal="left" vertical="center"/>
    </xf>
    <xf numFmtId="41" fontId="252" fillId="63" borderId="2" xfId="30733" applyFont="1" applyFill="1" applyBorder="1" applyAlignment="1">
      <alignment vertical="center" shrinkToFit="1"/>
    </xf>
    <xf numFmtId="306" fontId="252" fillId="63" borderId="2" xfId="29487" applyNumberFormat="1" applyFont="1" applyFill="1" applyBorder="1" applyAlignment="1">
      <alignment vertical="center" shrinkToFit="1"/>
    </xf>
    <xf numFmtId="179" fontId="253" fillId="0" borderId="2" xfId="24470" quotePrefix="1" applyNumberFormat="1" applyFont="1" applyBorder="1" applyAlignment="1">
      <alignment horizontal="left" vertical="center" wrapText="1" shrinkToFit="1"/>
    </xf>
    <xf numFmtId="41" fontId="256" fillId="3" borderId="2" xfId="30733" applyFont="1" applyFill="1" applyBorder="1" applyAlignment="1">
      <alignment vertical="center"/>
    </xf>
    <xf numFmtId="41" fontId="256" fillId="3" borderId="2" xfId="30733" applyFont="1" applyFill="1" applyBorder="1" applyAlignment="1">
      <alignment horizontal="center" vertical="center"/>
    </xf>
    <xf numFmtId="179" fontId="253" fillId="0" borderId="2" xfId="24470" applyNumberFormat="1" applyFont="1" applyBorder="1" applyAlignment="1">
      <alignment horizontal="center" vertical="center" shrinkToFit="1"/>
    </xf>
    <xf numFmtId="0" fontId="57" fillId="50" borderId="2" xfId="0" applyFont="1" applyFill="1" applyBorder="1" applyAlignment="1">
      <alignment horizontal="left" vertical="center"/>
    </xf>
    <xf numFmtId="0" fontId="57" fillId="50" borderId="2" xfId="0" applyFont="1" applyFill="1" applyBorder="1" applyAlignment="1">
      <alignment horizontal="left" vertical="center" wrapText="1"/>
    </xf>
    <xf numFmtId="179" fontId="57" fillId="3" borderId="2" xfId="0" applyNumberFormat="1" applyFont="1" applyFill="1" applyBorder="1">
      <alignment vertical="center"/>
    </xf>
    <xf numFmtId="0" fontId="253" fillId="0" borderId="2" xfId="24470" applyFont="1" applyBorder="1" applyAlignment="1">
      <alignment horizontal="center" vertical="center"/>
    </xf>
    <xf numFmtId="49" fontId="257" fillId="50" borderId="2" xfId="0" applyNumberFormat="1" applyFont="1" applyFill="1" applyBorder="1" applyAlignment="1">
      <alignment horizontal="left" vertical="center"/>
    </xf>
    <xf numFmtId="0" fontId="169" fillId="0" borderId="0" xfId="0" applyFont="1">
      <alignment vertical="center"/>
    </xf>
    <xf numFmtId="179" fontId="256" fillId="3" borderId="2" xfId="0" applyNumberFormat="1" applyFont="1" applyFill="1" applyBorder="1">
      <alignment vertical="center"/>
    </xf>
    <xf numFmtId="41" fontId="256" fillId="3" borderId="2" xfId="0" quotePrefix="1" applyNumberFormat="1" applyFont="1" applyFill="1" applyBorder="1" applyAlignment="1">
      <alignment horizontal="left" vertical="center" wrapText="1"/>
    </xf>
    <xf numFmtId="0" fontId="253" fillId="50" borderId="2" xfId="24470" applyFont="1" applyFill="1" applyBorder="1" applyAlignment="1">
      <alignment horizontal="center" vertical="center"/>
    </xf>
    <xf numFmtId="49" fontId="57" fillId="50" borderId="2" xfId="0" applyNumberFormat="1" applyFont="1" applyFill="1" applyBorder="1" applyAlignment="1">
      <alignment horizontal="left" vertical="center"/>
    </xf>
    <xf numFmtId="0" fontId="249" fillId="0" borderId="0" xfId="0" applyFont="1">
      <alignment vertical="center"/>
    </xf>
    <xf numFmtId="0" fontId="252" fillId="0" borderId="2" xfId="24470" applyFont="1" applyBorder="1" applyAlignment="1">
      <alignment horizontal="center" vertical="center"/>
    </xf>
    <xf numFmtId="0" fontId="256" fillId="50" borderId="2" xfId="0" quotePrefix="1" applyFont="1" applyFill="1" applyBorder="1" applyAlignment="1">
      <alignment horizontal="left" vertical="center" wrapText="1"/>
    </xf>
    <xf numFmtId="0" fontId="57" fillId="50" borderId="7" xfId="0" quotePrefix="1" applyFont="1" applyFill="1" applyBorder="1" applyAlignment="1">
      <alignment horizontal="left" vertical="center" wrapText="1"/>
    </xf>
    <xf numFmtId="49" fontId="57" fillId="0" borderId="5" xfId="0" applyNumberFormat="1" applyFont="1" applyBorder="1" applyAlignment="1">
      <alignment horizontal="center" vertical="center"/>
    </xf>
    <xf numFmtId="0" fontId="256" fillId="50" borderId="2" xfId="29517" applyFont="1" applyFill="1" applyBorder="1" applyAlignment="1">
      <alignment horizontal="left" vertical="center"/>
    </xf>
    <xf numFmtId="41" fontId="258" fillId="3" borderId="2" xfId="30733" applyFont="1" applyFill="1" applyBorder="1" applyAlignment="1">
      <alignment horizontal="center" vertical="center"/>
    </xf>
    <xf numFmtId="0" fontId="57" fillId="50" borderId="2" xfId="0" quotePrefix="1" applyFont="1" applyFill="1" applyBorder="1" applyAlignment="1">
      <alignment horizontal="left" vertical="center" wrapText="1"/>
    </xf>
    <xf numFmtId="41" fontId="258" fillId="64" borderId="2" xfId="30733" applyFont="1" applyFill="1" applyBorder="1" applyAlignment="1">
      <alignment horizontal="center" vertical="center"/>
    </xf>
    <xf numFmtId="0" fontId="252" fillId="62" borderId="2" xfId="29487" applyFont="1" applyFill="1" applyBorder="1" applyAlignment="1">
      <alignment horizontal="left" vertical="center"/>
    </xf>
    <xf numFmtId="41" fontId="252" fillId="62" borderId="2" xfId="30733" applyFont="1" applyFill="1" applyBorder="1" applyAlignment="1">
      <alignment vertical="center" shrinkToFit="1"/>
    </xf>
    <xf numFmtId="306" fontId="252" fillId="62" borderId="2" xfId="29487" applyNumberFormat="1" applyFont="1" applyFill="1" applyBorder="1" applyAlignment="1">
      <alignment vertical="center" shrinkToFit="1"/>
    </xf>
    <xf numFmtId="0" fontId="256" fillId="50" borderId="2" xfId="0" applyFont="1" applyFill="1" applyBorder="1" applyAlignment="1">
      <alignment horizontal="left" vertical="center" wrapText="1"/>
    </xf>
    <xf numFmtId="49" fontId="257" fillId="50" borderId="5" xfId="0" applyNumberFormat="1" applyFont="1" applyFill="1" applyBorder="1" applyAlignment="1">
      <alignment horizontal="left" vertical="center"/>
    </xf>
    <xf numFmtId="41" fontId="253" fillId="3" borderId="5" xfId="30733" applyFont="1" applyFill="1" applyBorder="1" applyAlignment="1">
      <alignment horizontal="center" vertical="center" shrinkToFit="1"/>
    </xf>
    <xf numFmtId="0" fontId="253" fillId="0" borderId="7" xfId="24470" applyFont="1" applyBorder="1" applyAlignment="1">
      <alignment horizontal="center" vertical="center"/>
    </xf>
    <xf numFmtId="0" fontId="57" fillId="50" borderId="5" xfId="0" quotePrefix="1" applyFont="1" applyFill="1" applyBorder="1" applyAlignment="1">
      <alignment horizontal="left" vertical="center" wrapText="1"/>
    </xf>
    <xf numFmtId="179" fontId="259" fillId="0" borderId="2" xfId="24470" applyNumberFormat="1" applyFont="1" applyBorder="1" applyAlignment="1">
      <alignment horizontal="center" vertical="center" shrinkToFit="1"/>
    </xf>
    <xf numFmtId="0" fontId="252" fillId="63" borderId="2" xfId="29487" applyFont="1" applyFill="1" applyBorder="1" applyAlignment="1">
      <alignment horizontal="left" vertical="center"/>
    </xf>
    <xf numFmtId="0" fontId="260" fillId="0" borderId="0" xfId="24470" applyFont="1"/>
    <xf numFmtId="41" fontId="250" fillId="0" borderId="0" xfId="30733" applyFont="1" applyAlignment="1"/>
    <xf numFmtId="41" fontId="57" fillId="3" borderId="2" xfId="30733" applyFont="1" applyFill="1" applyBorder="1" applyAlignment="1">
      <alignment vertical="center"/>
    </xf>
    <xf numFmtId="0" fontId="57" fillId="0" borderId="2" xfId="0" quotePrefix="1" applyFont="1" applyBorder="1" applyAlignment="1">
      <alignment horizontal="left" vertical="center" wrapText="1"/>
    </xf>
    <xf numFmtId="41" fontId="57" fillId="3" borderId="2" xfId="30733" applyFont="1" applyFill="1" applyBorder="1" applyAlignment="1">
      <alignment horizontal="center" vertical="center"/>
    </xf>
    <xf numFmtId="179" fontId="253" fillId="50" borderId="2" xfId="24470" quotePrefix="1" applyNumberFormat="1" applyFont="1" applyFill="1" applyBorder="1" applyAlignment="1">
      <alignment horizontal="left" vertical="center" wrapText="1" shrinkToFit="1"/>
    </xf>
    <xf numFmtId="179" fontId="253" fillId="50" borderId="5" xfId="24470" applyNumberFormat="1" applyFont="1" applyFill="1" applyBorder="1" applyAlignment="1">
      <alignment horizontal="left" vertical="center" wrapText="1"/>
    </xf>
    <xf numFmtId="306" fontId="253" fillId="3" borderId="5" xfId="29487" applyNumberFormat="1" applyFont="1" applyFill="1" applyBorder="1" applyAlignment="1">
      <alignment horizontal="center" vertical="center" shrinkToFit="1"/>
    </xf>
    <xf numFmtId="0" fontId="253" fillId="0" borderId="5" xfId="24470" applyFont="1" applyBorder="1" applyAlignment="1">
      <alignment horizontal="center" vertical="center"/>
    </xf>
    <xf numFmtId="0" fontId="250" fillId="0" borderId="0" xfId="29487" applyFont="1" applyAlignment="1">
      <alignment vertical="center"/>
    </xf>
    <xf numFmtId="0" fontId="252" fillId="2" borderId="2" xfId="29487" applyFont="1" applyFill="1" applyBorder="1" applyAlignment="1">
      <alignment horizontal="center" vertical="center"/>
    </xf>
    <xf numFmtId="41" fontId="261" fillId="2" borderId="2" xfId="30733" applyFont="1" applyFill="1" applyBorder="1" applyAlignment="1">
      <alignment horizontal="center" vertical="center"/>
    </xf>
    <xf numFmtId="306" fontId="261" fillId="2" borderId="2" xfId="19390" applyNumberFormat="1" applyFont="1" applyFill="1" applyBorder="1" applyAlignment="1">
      <alignment horizontal="center" vertical="center"/>
    </xf>
    <xf numFmtId="0" fontId="253" fillId="0" borderId="0" xfId="24470" applyFont="1" applyAlignment="1">
      <alignment horizontal="right" vertical="center"/>
    </xf>
    <xf numFmtId="41" fontId="250" fillId="0" borderId="0" xfId="30733" applyFont="1" applyAlignment="1">
      <alignment vertical="center"/>
    </xf>
    <xf numFmtId="306" fontId="250" fillId="0" borderId="0" xfId="18958" applyNumberFormat="1" applyFont="1" applyAlignment="1">
      <alignment vertical="center"/>
    </xf>
    <xf numFmtId="0" fontId="250" fillId="0" borderId="0" xfId="24470" applyFont="1" applyAlignment="1">
      <alignment vertical="center"/>
    </xf>
    <xf numFmtId="49" fontId="57" fillId="0" borderId="0" xfId="0" applyNumberFormat="1" applyFont="1" applyAlignment="1">
      <alignment horizontal="left"/>
    </xf>
    <xf numFmtId="0" fontId="262" fillId="0" borderId="0" xfId="29487" applyFont="1" applyAlignment="1">
      <alignment horizontal="center" vertical="center"/>
    </xf>
    <xf numFmtId="41" fontId="262" fillId="0" borderId="0" xfId="30733" applyFont="1" applyAlignment="1">
      <alignment horizontal="center" vertical="center" shrinkToFit="1"/>
    </xf>
    <xf numFmtId="0" fontId="262" fillId="0" borderId="0" xfId="29487" applyFont="1" applyAlignment="1">
      <alignment horizontal="center" vertical="center" shrinkToFit="1"/>
    </xf>
    <xf numFmtId="0" fontId="253" fillId="0" borderId="0" xfId="29487" applyFont="1" applyAlignment="1">
      <alignment horizontal="center" vertical="center"/>
    </xf>
    <xf numFmtId="0" fontId="247" fillId="0" borderId="0" xfId="29487" applyFont="1" applyAlignment="1">
      <alignment horizontal="center" vertical="center" shrinkToFit="1"/>
    </xf>
    <xf numFmtId="0" fontId="256" fillId="0" borderId="0" xfId="29487" quotePrefix="1" applyFont="1" applyAlignment="1">
      <alignment horizontal="center" vertical="center" wrapText="1"/>
    </xf>
    <xf numFmtId="0" fontId="57" fillId="50" borderId="2" xfId="0" quotePrefix="1" applyFont="1" applyFill="1" applyBorder="1" applyAlignment="1">
      <alignment vertical="center" wrapText="1"/>
    </xf>
    <xf numFmtId="0" fontId="0" fillId="0" borderId="7" xfId="0" applyBorder="1" applyAlignment="1">
      <alignment horizontal="left" vertical="center" wrapText="1"/>
    </xf>
    <xf numFmtId="0" fontId="0" fillId="0" borderId="0" xfId="0" applyAlignment="1">
      <alignment horizontal="center" vertical="center"/>
    </xf>
    <xf numFmtId="41" fontId="226" fillId="65" borderId="2" xfId="30733" applyFont="1" applyFill="1" applyBorder="1" applyAlignment="1">
      <alignment horizontal="center" vertical="center"/>
    </xf>
    <xf numFmtId="41" fontId="226" fillId="65" borderId="2" xfId="30733" applyFont="1" applyFill="1" applyBorder="1" applyAlignment="1">
      <alignment horizontal="center" vertical="center" wrapText="1"/>
    </xf>
    <xf numFmtId="0" fontId="226" fillId="65" borderId="2" xfId="30739" applyFont="1" applyFill="1" applyBorder="1" applyAlignment="1">
      <alignment horizontal="center" vertical="center"/>
    </xf>
    <xf numFmtId="41" fontId="255" fillId="50" borderId="2" xfId="0" quotePrefix="1" applyNumberFormat="1" applyFont="1" applyFill="1" applyBorder="1" applyAlignment="1">
      <alignment horizontal="left" vertical="center" wrapText="1"/>
    </xf>
    <xf numFmtId="41" fontId="57" fillId="50" borderId="2" xfId="30733" applyFont="1" applyFill="1" applyBorder="1">
      <alignment vertical="center"/>
    </xf>
    <xf numFmtId="41" fontId="57" fillId="50" borderId="2" xfId="30733" applyFont="1" applyFill="1" applyBorder="1" applyAlignment="1">
      <alignment horizontal="center" vertical="center"/>
    </xf>
    <xf numFmtId="307" fontId="57" fillId="50" borderId="2" xfId="30733" applyNumberFormat="1" applyFont="1" applyFill="1" applyBorder="1" applyAlignment="1">
      <alignment horizontal="center" vertical="center"/>
    </xf>
    <xf numFmtId="3" fontId="57" fillId="50" borderId="2" xfId="0" applyNumberFormat="1" applyFont="1" applyFill="1" applyBorder="1">
      <alignment vertical="center"/>
    </xf>
    <xf numFmtId="0" fontId="57" fillId="50" borderId="2" xfId="0" applyFont="1" applyFill="1" applyBorder="1" applyAlignment="1">
      <alignment vertical="center" wrapText="1"/>
    </xf>
    <xf numFmtId="0" fontId="57" fillId="0" borderId="2" xfId="0" applyFont="1" applyBorder="1" applyAlignment="1">
      <alignment horizontal="left" vertical="center" wrapText="1"/>
    </xf>
    <xf numFmtId="0" fontId="57" fillId="50" borderId="55" xfId="0" quotePrefix="1" applyFont="1" applyFill="1" applyBorder="1" applyAlignment="1">
      <alignment horizontal="left" vertical="center" wrapText="1"/>
    </xf>
    <xf numFmtId="41" fontId="256" fillId="50" borderId="2" xfId="30733" applyFont="1" applyFill="1" applyBorder="1">
      <alignment vertical="center"/>
    </xf>
    <xf numFmtId="41" fontId="256" fillId="50" borderId="2" xfId="30733" applyFont="1" applyFill="1" applyBorder="1" applyAlignment="1">
      <alignment horizontal="center" vertical="center"/>
    </xf>
    <xf numFmtId="41" fontId="255" fillId="66" borderId="2" xfId="0" quotePrefix="1" applyNumberFormat="1" applyFont="1" applyFill="1" applyBorder="1" applyAlignment="1">
      <alignment horizontal="left" vertical="center" wrapText="1"/>
    </xf>
    <xf numFmtId="41" fontId="255" fillId="66" borderId="2" xfId="30733" quotePrefix="1" applyFont="1" applyFill="1" applyBorder="1" applyAlignment="1">
      <alignment horizontal="left" vertical="center" wrapText="1"/>
    </xf>
    <xf numFmtId="41" fontId="255" fillId="66" borderId="2" xfId="30733" quotePrefix="1" applyFont="1" applyFill="1" applyBorder="1" applyAlignment="1">
      <alignment horizontal="center" vertical="center" wrapText="1"/>
    </xf>
    <xf numFmtId="0" fontId="57" fillId="66" borderId="2" xfId="0" applyFont="1" applyFill="1" applyBorder="1" applyAlignment="1">
      <alignment vertical="center" wrapText="1"/>
    </xf>
    <xf numFmtId="0" fontId="0" fillId="0" borderId="2" xfId="0" applyBorder="1" applyAlignment="1">
      <alignment horizontal="left" vertical="center"/>
    </xf>
    <xf numFmtId="41" fontId="255" fillId="66" borderId="2" xfId="30733" applyFont="1" applyFill="1" applyBorder="1">
      <alignment vertical="center"/>
    </xf>
    <xf numFmtId="41" fontId="255" fillId="66" borderId="2" xfId="30733" applyFont="1" applyFill="1" applyBorder="1" applyAlignment="1">
      <alignment horizontal="center" vertical="center"/>
    </xf>
    <xf numFmtId="3" fontId="255" fillId="66" borderId="2" xfId="0" applyNumberFormat="1" applyFont="1" applyFill="1" applyBorder="1">
      <alignment vertical="center"/>
    </xf>
    <xf numFmtId="0" fontId="57" fillId="66" borderId="2" xfId="0" applyFont="1" applyFill="1" applyBorder="1" applyAlignment="1">
      <alignment horizontal="left" vertical="center" wrapText="1"/>
    </xf>
    <xf numFmtId="41" fontId="255" fillId="3" borderId="2" xfId="0" applyNumberFormat="1" applyFont="1" applyFill="1" applyBorder="1">
      <alignment vertical="center"/>
    </xf>
    <xf numFmtId="41" fontId="255" fillId="3" borderId="2" xfId="30733" applyFont="1" applyFill="1" applyBorder="1">
      <alignment vertical="center"/>
    </xf>
    <xf numFmtId="41" fontId="255" fillId="3" borderId="2" xfId="30733" applyFont="1" applyFill="1" applyBorder="1" applyAlignment="1">
      <alignment horizontal="center" vertical="center"/>
    </xf>
    <xf numFmtId="0" fontId="255" fillId="3" borderId="2" xfId="0" applyFont="1" applyFill="1" applyBorder="1" applyAlignment="1">
      <alignment horizontal="center" vertical="center" wrapText="1"/>
    </xf>
    <xf numFmtId="41" fontId="265" fillId="0" borderId="0" xfId="30733" applyFont="1">
      <alignment vertical="center"/>
    </xf>
    <xf numFmtId="0" fontId="248" fillId="0" borderId="5" xfId="30739" applyBorder="1" applyAlignment="1">
      <alignment horizontal="center" vertical="center"/>
    </xf>
    <xf numFmtId="0" fontId="248" fillId="0" borderId="5" xfId="30739" applyBorder="1" applyAlignment="1">
      <alignment horizontal="left" vertical="center"/>
    </xf>
    <xf numFmtId="0" fontId="57" fillId="0" borderId="0" xfId="0" applyFont="1">
      <alignment vertical="center"/>
    </xf>
    <xf numFmtId="41" fontId="57" fillId="50" borderId="2" xfId="30733" quotePrefix="1" applyFont="1" applyFill="1" applyBorder="1" applyAlignment="1">
      <alignment horizontal="left" vertical="center" wrapText="1"/>
    </xf>
    <xf numFmtId="0" fontId="57" fillId="50" borderId="2" xfId="0" quotePrefix="1" applyFont="1" applyFill="1" applyBorder="1" applyAlignment="1">
      <alignment horizontal="right" vertical="center" wrapText="1"/>
    </xf>
    <xf numFmtId="41" fontId="57" fillId="50" borderId="2" xfId="30733" applyFont="1" applyFill="1" applyBorder="1" applyAlignment="1">
      <alignment vertical="center"/>
    </xf>
    <xf numFmtId="0" fontId="226" fillId="57" borderId="2" xfId="0" applyFont="1" applyFill="1" applyBorder="1">
      <alignment vertical="center"/>
    </xf>
    <xf numFmtId="41" fontId="226" fillId="59" borderId="2" xfId="30733" applyFont="1" applyFill="1" applyBorder="1" applyAlignment="1">
      <alignment horizontal="center" vertical="center"/>
    </xf>
    <xf numFmtId="41" fontId="267" fillId="59" borderId="2" xfId="30733" applyFont="1" applyFill="1" applyBorder="1" applyAlignment="1">
      <alignment horizontal="center" vertical="center"/>
    </xf>
    <xf numFmtId="0" fontId="258" fillId="59" borderId="2" xfId="0" applyFont="1" applyFill="1" applyBorder="1">
      <alignment vertical="center"/>
    </xf>
    <xf numFmtId="41" fontId="226" fillId="57" borderId="2" xfId="30733" applyFont="1" applyFill="1" applyBorder="1" applyAlignment="1">
      <alignment horizontal="center" vertical="center"/>
    </xf>
    <xf numFmtId="0" fontId="0" fillId="3" borderId="0" xfId="0" applyFill="1">
      <alignment vertical="center"/>
    </xf>
    <xf numFmtId="41" fontId="267" fillId="57" borderId="2" xfId="30733" applyFont="1" applyFill="1" applyBorder="1" applyAlignment="1">
      <alignment horizontal="center" vertical="center"/>
    </xf>
    <xf numFmtId="0" fontId="258" fillId="57" borderId="2" xfId="0" applyFont="1" applyFill="1" applyBorder="1">
      <alignment vertical="center"/>
    </xf>
    <xf numFmtId="41" fontId="226" fillId="58" borderId="2" xfId="30733" applyFont="1" applyFill="1" applyBorder="1" applyAlignment="1">
      <alignment horizontal="center" vertical="center"/>
    </xf>
    <xf numFmtId="0" fontId="0" fillId="55" borderId="0" xfId="0" applyFill="1">
      <alignment vertical="center"/>
    </xf>
    <xf numFmtId="41" fontId="267" fillId="58" borderId="2" xfId="30733" applyFont="1" applyFill="1" applyBorder="1" applyAlignment="1">
      <alignment horizontal="center" vertical="center"/>
    </xf>
    <xf numFmtId="0" fontId="258" fillId="58" borderId="2" xfId="0" applyFont="1" applyFill="1" applyBorder="1">
      <alignment vertical="center"/>
    </xf>
    <xf numFmtId="41" fontId="0" fillId="0" borderId="0" xfId="30733" applyFont="1" applyAlignment="1">
      <alignment horizontal="center" vertical="center"/>
    </xf>
    <xf numFmtId="41" fontId="57" fillId="0" borderId="0" xfId="30733" applyFont="1">
      <alignment vertical="center"/>
    </xf>
    <xf numFmtId="0" fontId="268" fillId="0" borderId="0" xfId="0" applyFont="1">
      <alignment vertical="center"/>
    </xf>
    <xf numFmtId="0" fontId="0" fillId="0" borderId="10" xfId="0" applyBorder="1">
      <alignment vertical="center"/>
    </xf>
    <xf numFmtId="0" fontId="0" fillId="0" borderId="88" xfId="0" applyBorder="1">
      <alignment vertical="center"/>
    </xf>
    <xf numFmtId="0" fontId="0" fillId="0" borderId="56" xfId="0" applyBorder="1">
      <alignment vertical="center"/>
    </xf>
    <xf numFmtId="308" fontId="0" fillId="0" borderId="90" xfId="0" applyNumberFormat="1" applyBorder="1" applyAlignment="1">
      <alignment horizontal="center" vertical="center"/>
    </xf>
    <xf numFmtId="308" fontId="0" fillId="0" borderId="91" xfId="0" applyNumberFormat="1" applyBorder="1" applyAlignment="1">
      <alignment horizontal="center" vertical="center"/>
    </xf>
    <xf numFmtId="308" fontId="0" fillId="0" borderId="92" xfId="0" applyNumberFormat="1" applyBorder="1" applyAlignment="1">
      <alignment horizontal="center" vertical="center"/>
    </xf>
    <xf numFmtId="0" fontId="0" fillId="0" borderId="36" xfId="0" applyBorder="1">
      <alignment vertical="center"/>
    </xf>
    <xf numFmtId="0" fontId="0" fillId="0" borderId="89" xfId="0" applyBorder="1">
      <alignment vertical="center"/>
    </xf>
    <xf numFmtId="0" fontId="0" fillId="0" borderId="93" xfId="0" applyBorder="1" applyAlignment="1">
      <alignment horizontal="center" vertical="center"/>
    </xf>
    <xf numFmtId="0" fontId="0" fillId="0" borderId="37" xfId="0" applyBorder="1" applyAlignment="1">
      <alignment horizontal="center" vertical="center"/>
    </xf>
    <xf numFmtId="0" fontId="57" fillId="0" borderId="94" xfId="0" applyFont="1" applyBorder="1" applyAlignment="1">
      <alignment horizontal="center" vertical="center"/>
    </xf>
    <xf numFmtId="0" fontId="0" fillId="0" borderId="95" xfId="0" applyBorder="1" applyAlignment="1">
      <alignment horizontal="right" vertical="center"/>
    </xf>
    <xf numFmtId="0" fontId="0" fillId="0" borderId="2" xfId="0" applyBorder="1" applyAlignment="1">
      <alignment horizontal="right" vertical="center"/>
    </xf>
    <xf numFmtId="0" fontId="0" fillId="67" borderId="10" xfId="0" applyFill="1" applyBorder="1">
      <alignment vertical="center"/>
    </xf>
    <xf numFmtId="0" fontId="0" fillId="67" borderId="88" xfId="0" applyFill="1" applyBorder="1">
      <alignment vertical="center"/>
    </xf>
    <xf numFmtId="0" fontId="0" fillId="67" borderId="56" xfId="0" applyFill="1" applyBorder="1">
      <alignment vertical="center"/>
    </xf>
    <xf numFmtId="0" fontId="0" fillId="67" borderId="90" xfId="0" applyFill="1" applyBorder="1">
      <alignment vertical="center"/>
    </xf>
    <xf numFmtId="0" fontId="0" fillId="67" borderId="91" xfId="0" applyFill="1" applyBorder="1">
      <alignment vertical="center"/>
    </xf>
    <xf numFmtId="0" fontId="0" fillId="67" borderId="92" xfId="0" applyFill="1" applyBorder="1">
      <alignment vertical="center"/>
    </xf>
    <xf numFmtId="0" fontId="0" fillId="0" borderId="90" xfId="0" applyBorder="1">
      <alignment vertical="center"/>
    </xf>
    <xf numFmtId="0" fontId="0" fillId="0" borderId="5" xfId="0" applyBorder="1">
      <alignment vertical="center"/>
    </xf>
    <xf numFmtId="0" fontId="0" fillId="0" borderId="55" xfId="0" applyBorder="1">
      <alignment vertical="center"/>
    </xf>
    <xf numFmtId="0" fontId="0" fillId="0" borderId="91" xfId="0" applyBorder="1">
      <alignment vertical="center"/>
    </xf>
    <xf numFmtId="0" fontId="0" fillId="0" borderId="92" xfId="0" applyBorder="1">
      <alignment vertical="center"/>
    </xf>
    <xf numFmtId="0" fontId="0" fillId="0" borderId="93" xfId="0" applyBorder="1">
      <alignment vertical="center"/>
    </xf>
    <xf numFmtId="0" fontId="0" fillId="0" borderId="37" xfId="0" applyBorder="1">
      <alignment vertical="center"/>
    </xf>
    <xf numFmtId="0" fontId="0" fillId="0" borderId="94" xfId="0" applyBorder="1">
      <alignment vertical="center"/>
    </xf>
    <xf numFmtId="0" fontId="0" fillId="0" borderId="3" xfId="0" applyBorder="1">
      <alignment vertical="center"/>
    </xf>
    <xf numFmtId="0" fontId="0" fillId="0" borderId="96" xfId="0" applyBorder="1">
      <alignment vertical="center"/>
    </xf>
    <xf numFmtId="0" fontId="0" fillId="0" borderId="97" xfId="0" applyBorder="1">
      <alignment vertical="center"/>
    </xf>
    <xf numFmtId="0" fontId="0" fillId="0" borderId="98" xfId="0" applyBorder="1">
      <alignment vertical="center"/>
    </xf>
    <xf numFmtId="0" fontId="0" fillId="0" borderId="76" xfId="0" applyBorder="1">
      <alignment vertical="center"/>
    </xf>
    <xf numFmtId="0" fontId="256" fillId="0" borderId="0" xfId="0" applyFont="1">
      <alignment vertical="center"/>
    </xf>
    <xf numFmtId="0" fontId="270" fillId="0" borderId="0" xfId="0" applyFont="1">
      <alignment vertical="center"/>
    </xf>
    <xf numFmtId="0" fontId="270" fillId="0" borderId="0" xfId="0" applyFont="1" applyAlignment="1">
      <alignment horizontal="center" vertical="center"/>
    </xf>
    <xf numFmtId="0" fontId="271" fillId="68" borderId="2" xfId="0" applyFont="1" applyFill="1" applyBorder="1" applyAlignment="1">
      <alignment horizontal="center" vertical="center"/>
    </xf>
    <xf numFmtId="0" fontId="272" fillId="68" borderId="10" xfId="0" quotePrefix="1" applyFont="1" applyFill="1" applyBorder="1" applyAlignment="1">
      <alignment horizontal="center" vertical="center"/>
    </xf>
    <xf numFmtId="0" fontId="272" fillId="68" borderId="2" xfId="0" applyFont="1" applyFill="1" applyBorder="1" applyAlignment="1">
      <alignment horizontal="center" vertical="center"/>
    </xf>
    <xf numFmtId="0" fontId="275" fillId="50" borderId="2" xfId="0" quotePrefix="1" applyFont="1" applyFill="1" applyBorder="1" applyAlignment="1">
      <alignment horizontal="left" vertical="center" wrapText="1"/>
    </xf>
    <xf numFmtId="41" fontId="274" fillId="70" borderId="2" xfId="30733" applyFont="1" applyFill="1" applyBorder="1" applyAlignment="1">
      <alignment horizontal="center" vertical="center"/>
    </xf>
    <xf numFmtId="0" fontId="274" fillId="69" borderId="2" xfId="0" applyFont="1" applyFill="1" applyBorder="1" applyAlignment="1">
      <alignment horizontal="center" vertical="center"/>
    </xf>
    <xf numFmtId="0" fontId="277" fillId="50" borderId="2" xfId="0" quotePrefix="1" applyFont="1" applyFill="1" applyBorder="1" applyAlignment="1">
      <alignment horizontal="left" vertical="center" wrapText="1"/>
    </xf>
    <xf numFmtId="0" fontId="274" fillId="70" borderId="2" xfId="0" applyFont="1" applyFill="1" applyBorder="1" applyAlignment="1">
      <alignment horizontal="center" vertical="center"/>
    </xf>
    <xf numFmtId="0" fontId="277" fillId="0" borderId="2" xfId="0" quotePrefix="1" applyFont="1" applyBorder="1" applyAlignment="1">
      <alignment horizontal="left" vertical="center" wrapText="1"/>
    </xf>
    <xf numFmtId="41" fontId="274" fillId="71" borderId="2" xfId="30733" applyFont="1" applyFill="1" applyBorder="1" applyAlignment="1">
      <alignment horizontal="center" vertical="center"/>
    </xf>
    <xf numFmtId="9" fontId="0" fillId="0" borderId="0" xfId="30740" applyFont="1">
      <alignment vertical="center"/>
    </xf>
    <xf numFmtId="0" fontId="274" fillId="69" borderId="3" xfId="0" applyFont="1" applyFill="1" applyBorder="1" applyAlignment="1">
      <alignment horizontal="center" vertical="center" wrapText="1"/>
    </xf>
    <xf numFmtId="0" fontId="275" fillId="50" borderId="14" xfId="0" quotePrefix="1" applyFont="1" applyFill="1" applyBorder="1" applyAlignment="1">
      <alignment horizontal="left" vertical="center" wrapText="1"/>
    </xf>
    <xf numFmtId="41" fontId="274" fillId="70" borderId="89" xfId="30733" applyFont="1" applyFill="1" applyBorder="1" applyAlignment="1">
      <alignment horizontal="center" vertical="center"/>
    </xf>
    <xf numFmtId="41" fontId="274" fillId="70" borderId="55" xfId="30733" applyFont="1" applyFill="1" applyBorder="1" applyAlignment="1">
      <alignment horizontal="center" vertical="center"/>
    </xf>
    <xf numFmtId="0" fontId="273" fillId="69" borderId="101" xfId="0" applyFont="1" applyFill="1" applyBorder="1" applyAlignment="1">
      <alignment horizontal="center" vertical="center"/>
    </xf>
    <xf numFmtId="0" fontId="275" fillId="50" borderId="101" xfId="0" quotePrefix="1" applyFont="1" applyFill="1" applyBorder="1" applyAlignment="1">
      <alignment horizontal="left" vertical="center" wrapText="1"/>
    </xf>
    <xf numFmtId="41" fontId="274" fillId="70" borderId="102" xfId="30733" applyFont="1" applyFill="1" applyBorder="1" applyAlignment="1">
      <alignment horizontal="center" vertical="center"/>
    </xf>
    <xf numFmtId="41" fontId="274" fillId="70" borderId="101" xfId="30733" applyFont="1" applyFill="1" applyBorder="1" applyAlignment="1">
      <alignment horizontal="center" vertical="center"/>
    </xf>
    <xf numFmtId="0" fontId="273" fillId="70" borderId="6" xfId="0" applyFont="1" applyFill="1" applyBorder="1" applyAlignment="1">
      <alignment horizontal="center" vertical="center" wrapText="1"/>
    </xf>
    <xf numFmtId="0" fontId="274" fillId="71" borderId="2" xfId="0" applyFont="1" applyFill="1" applyBorder="1" applyAlignment="1">
      <alignment horizontal="center" vertical="center"/>
    </xf>
    <xf numFmtId="0" fontId="277" fillId="0" borderId="3" xfId="0" quotePrefix="1" applyFont="1" applyBorder="1" applyAlignment="1">
      <alignment horizontal="left" vertical="center" wrapText="1"/>
    </xf>
    <xf numFmtId="0" fontId="273" fillId="69" borderId="14" xfId="0" applyFont="1" applyFill="1" applyBorder="1" applyAlignment="1">
      <alignment horizontal="center" vertical="center"/>
    </xf>
    <xf numFmtId="0" fontId="275" fillId="0" borderId="14" xfId="0" quotePrefix="1" applyFont="1" applyBorder="1" applyAlignment="1">
      <alignment horizontal="left" vertical="center" wrapText="1"/>
    </xf>
    <xf numFmtId="41" fontId="274" fillId="70" borderId="14" xfId="30733" applyFont="1" applyFill="1" applyBorder="1" applyAlignment="1">
      <alignment horizontal="center" vertical="center"/>
    </xf>
    <xf numFmtId="0" fontId="275" fillId="0" borderId="13" xfId="0" quotePrefix="1" applyFont="1" applyBorder="1" applyAlignment="1">
      <alignment horizontal="left" vertical="center" wrapText="1"/>
    </xf>
    <xf numFmtId="41" fontId="274" fillId="71" borderId="55" xfId="30733" applyFont="1" applyFill="1" applyBorder="1" applyAlignment="1">
      <alignment vertical="center"/>
    </xf>
    <xf numFmtId="41" fontId="274" fillId="70" borderId="103" xfId="30733" applyFont="1" applyFill="1" applyBorder="1" applyAlignment="1">
      <alignment horizontal="center" vertical="center"/>
    </xf>
    <xf numFmtId="0" fontId="273" fillId="69" borderId="103" xfId="0" applyFont="1" applyFill="1" applyBorder="1" applyAlignment="1">
      <alignment horizontal="center" vertical="center"/>
    </xf>
    <xf numFmtId="0" fontId="273" fillId="69" borderId="13" xfId="0" applyFont="1" applyFill="1" applyBorder="1" applyAlignment="1">
      <alignment horizontal="center" vertical="center"/>
    </xf>
    <xf numFmtId="0" fontId="275" fillId="50" borderId="13" xfId="0" quotePrefix="1" applyFont="1" applyFill="1" applyBorder="1" applyAlignment="1">
      <alignment horizontal="left" vertical="center" wrapText="1"/>
    </xf>
    <xf numFmtId="41" fontId="274" fillId="70" borderId="13" xfId="30733" applyFont="1" applyFill="1" applyBorder="1" applyAlignment="1">
      <alignment horizontal="center" vertical="center"/>
    </xf>
    <xf numFmtId="0" fontId="274" fillId="69" borderId="103" xfId="0" applyFont="1" applyFill="1" applyBorder="1" applyAlignment="1">
      <alignment horizontal="center" vertical="center"/>
    </xf>
    <xf numFmtId="0" fontId="274" fillId="69" borderId="14" xfId="0" applyFont="1" applyFill="1" applyBorder="1" applyAlignment="1">
      <alignment horizontal="center" vertical="center"/>
    </xf>
    <xf numFmtId="0" fontId="277" fillId="50" borderId="14" xfId="0" quotePrefix="1" applyFont="1" applyFill="1" applyBorder="1" applyAlignment="1">
      <alignment horizontal="left" vertical="center" wrapText="1"/>
    </xf>
    <xf numFmtId="0" fontId="274" fillId="70" borderId="13" xfId="0" applyFont="1" applyFill="1" applyBorder="1" applyAlignment="1">
      <alignment horizontal="right" vertical="center"/>
    </xf>
    <xf numFmtId="0" fontId="274" fillId="69" borderId="13" xfId="0" applyFont="1" applyFill="1" applyBorder="1" applyAlignment="1">
      <alignment horizontal="center" vertical="center"/>
    </xf>
    <xf numFmtId="0" fontId="277" fillId="50" borderId="13" xfId="0" quotePrefix="1" applyFont="1" applyFill="1" applyBorder="1" applyAlignment="1">
      <alignment horizontal="left" vertical="center" wrapText="1"/>
    </xf>
    <xf numFmtId="0" fontId="274" fillId="70" borderId="13" xfId="0" applyFont="1" applyFill="1" applyBorder="1" applyAlignment="1">
      <alignment horizontal="center" vertical="center"/>
    </xf>
    <xf numFmtId="0" fontId="273" fillId="69" borderId="0" xfId="0" applyFont="1" applyFill="1" applyAlignment="1">
      <alignment horizontal="center" vertical="center" wrapText="1"/>
    </xf>
    <xf numFmtId="41" fontId="274" fillId="70" borderId="55" xfId="30733" quotePrefix="1" applyFont="1" applyFill="1" applyBorder="1" applyAlignment="1">
      <alignment horizontal="center" vertical="center"/>
    </xf>
    <xf numFmtId="41" fontId="274" fillId="70" borderId="103" xfId="30733" quotePrefix="1" applyFont="1" applyFill="1" applyBorder="1" applyAlignment="1">
      <alignment horizontal="right" vertical="center"/>
    </xf>
    <xf numFmtId="0" fontId="275" fillId="50" borderId="55" xfId="0" applyFont="1" applyFill="1" applyBorder="1" applyAlignment="1">
      <alignment horizontal="left" vertical="center" wrapText="1"/>
    </xf>
    <xf numFmtId="41" fontId="256" fillId="0" borderId="2" xfId="30733" applyFont="1" applyFill="1" applyBorder="1" applyAlignment="1">
      <alignment vertical="center"/>
    </xf>
    <xf numFmtId="41" fontId="253" fillId="0" borderId="5" xfId="30733" applyFont="1" applyFill="1" applyBorder="1" applyAlignment="1">
      <alignment horizontal="center" vertical="center" shrinkToFit="1"/>
    </xf>
    <xf numFmtId="0" fontId="0" fillId="0" borderId="2" xfId="0" applyBorder="1">
      <alignment vertical="center"/>
    </xf>
    <xf numFmtId="309" fontId="0" fillId="0" borderId="2" xfId="0" applyNumberFormat="1" applyBorder="1">
      <alignment vertical="center"/>
    </xf>
    <xf numFmtId="3" fontId="0" fillId="0" borderId="0" xfId="0" applyNumberFormat="1">
      <alignment vertical="center"/>
    </xf>
    <xf numFmtId="0" fontId="57" fillId="0" borderId="5" xfId="0" applyFont="1" applyBorder="1" applyAlignment="1">
      <alignment horizontal="center" vertical="center" wrapText="1"/>
    </xf>
    <xf numFmtId="179" fontId="253" fillId="50" borderId="5" xfId="24470" applyNumberFormat="1" applyFont="1" applyFill="1" applyBorder="1" applyAlignment="1">
      <alignment horizontal="center" vertical="center" wrapText="1"/>
    </xf>
    <xf numFmtId="0" fontId="226" fillId="52" borderId="2" xfId="30739" applyFont="1" applyFill="1" applyBorder="1" applyAlignment="1">
      <alignment horizontal="center" vertical="center"/>
    </xf>
    <xf numFmtId="0" fontId="57" fillId="0" borderId="2" xfId="0" applyFont="1" applyBorder="1" applyAlignment="1">
      <alignment horizontal="center" vertical="center" wrapText="1"/>
    </xf>
    <xf numFmtId="0" fontId="273" fillId="69" borderId="2" xfId="0" applyFont="1" applyFill="1" applyBorder="1" applyAlignment="1">
      <alignment horizontal="center" vertical="center"/>
    </xf>
    <xf numFmtId="0" fontId="273" fillId="69" borderId="55" xfId="0" applyFont="1" applyFill="1" applyBorder="1" applyAlignment="1">
      <alignment horizontal="center" vertical="center"/>
    </xf>
    <xf numFmtId="0" fontId="273" fillId="71" borderId="55" xfId="0" applyFont="1" applyFill="1" applyBorder="1" applyAlignment="1">
      <alignment horizontal="center" vertical="center"/>
    </xf>
    <xf numFmtId="0" fontId="0" fillId="0" borderId="2" xfId="0" applyBorder="1" applyAlignment="1">
      <alignment horizontal="center" vertical="center"/>
    </xf>
    <xf numFmtId="41" fontId="255" fillId="72" borderId="55" xfId="0" applyNumberFormat="1" applyFont="1" applyFill="1" applyBorder="1" applyAlignment="1">
      <alignment horizontal="center" vertical="center" wrapText="1"/>
    </xf>
    <xf numFmtId="41" fontId="0" fillId="0" borderId="5" xfId="30733" applyFont="1" applyBorder="1" applyAlignment="1">
      <alignment horizontal="center" vertical="center"/>
    </xf>
    <xf numFmtId="41" fontId="0" fillId="0" borderId="36" xfId="30733" applyFont="1" applyBorder="1">
      <alignment vertical="center"/>
    </xf>
    <xf numFmtId="41" fontId="0" fillId="0" borderId="89" xfId="30733" applyFont="1" applyBorder="1">
      <alignment vertical="center"/>
    </xf>
    <xf numFmtId="0" fontId="0" fillId="0" borderId="5" xfId="0" applyBorder="1" applyAlignment="1">
      <alignment horizontal="center" vertical="center"/>
    </xf>
    <xf numFmtId="41" fontId="0" fillId="0" borderId="5" xfId="0" applyNumberFormat="1" applyBorder="1" applyAlignment="1">
      <alignment horizontal="center" vertical="center"/>
    </xf>
    <xf numFmtId="41" fontId="255" fillId="72" borderId="5" xfId="0" applyNumberFormat="1" applyFont="1" applyFill="1" applyBorder="1">
      <alignment vertical="center"/>
    </xf>
    <xf numFmtId="0" fontId="0" fillId="0" borderId="55" xfId="0" applyBorder="1" applyAlignment="1">
      <alignment horizontal="center" vertical="center"/>
    </xf>
    <xf numFmtId="41" fontId="0" fillId="0" borderId="55" xfId="0" applyNumberFormat="1" applyBorder="1" applyAlignment="1">
      <alignment horizontal="center" vertical="center"/>
    </xf>
    <xf numFmtId="41" fontId="255" fillId="72" borderId="55" xfId="0" applyNumberFormat="1" applyFont="1" applyFill="1" applyBorder="1">
      <alignment vertical="center"/>
    </xf>
    <xf numFmtId="41" fontId="0" fillId="0" borderId="55" xfId="30733" applyFont="1" applyBorder="1">
      <alignment vertical="center"/>
    </xf>
    <xf numFmtId="0" fontId="255" fillId="72" borderId="55" xfId="0" applyFont="1" applyFill="1" applyBorder="1">
      <alignment vertical="center"/>
    </xf>
    <xf numFmtId="41" fontId="0" fillId="0" borderId="55" xfId="30733" applyFont="1" applyBorder="1" applyAlignment="1">
      <alignment horizontal="center" vertical="center"/>
    </xf>
    <xf numFmtId="0" fontId="0" fillId="0" borderId="3" xfId="0" applyBorder="1" applyAlignment="1">
      <alignment horizontal="center" vertical="center"/>
    </xf>
    <xf numFmtId="41" fontId="0" fillId="0" borderId="3" xfId="30733" applyFont="1" applyBorder="1" applyAlignment="1">
      <alignment horizontal="center" vertical="center"/>
    </xf>
    <xf numFmtId="41" fontId="255" fillId="72" borderId="3" xfId="0" applyNumberFormat="1" applyFont="1" applyFill="1" applyBorder="1">
      <alignment vertical="center"/>
    </xf>
    <xf numFmtId="41" fontId="0" fillId="0" borderId="76" xfId="30733" applyFont="1" applyBorder="1">
      <alignment vertical="center"/>
    </xf>
    <xf numFmtId="41" fontId="0" fillId="0" borderId="40" xfId="30733" applyFont="1" applyBorder="1">
      <alignment vertical="center"/>
    </xf>
    <xf numFmtId="176" fontId="245" fillId="0" borderId="0" xfId="0" applyNumberFormat="1" applyFont="1">
      <alignment vertical="center"/>
    </xf>
    <xf numFmtId="3" fontId="280" fillId="50" borderId="0" xfId="0" applyNumberFormat="1" applyFont="1" applyFill="1" applyAlignment="1">
      <alignment horizontal="right" vertical="center" wrapText="1"/>
    </xf>
    <xf numFmtId="0" fontId="281" fillId="66" borderId="104" xfId="0" applyFont="1" applyFill="1" applyBorder="1" applyAlignment="1">
      <alignment horizontal="center" vertical="center"/>
    </xf>
    <xf numFmtId="0" fontId="281" fillId="66" borderId="105" xfId="0" applyFont="1" applyFill="1" applyBorder="1" applyAlignment="1">
      <alignment horizontal="center" vertical="center"/>
    </xf>
    <xf numFmtId="0" fontId="281" fillId="66" borderId="106" xfId="0" applyFont="1" applyFill="1" applyBorder="1" applyAlignment="1">
      <alignment horizontal="center" vertical="center"/>
    </xf>
    <xf numFmtId="0" fontId="283" fillId="0" borderId="2" xfId="0" applyFont="1" applyBorder="1" applyAlignment="1">
      <alignment horizontal="left" vertical="center" wrapText="1" indent="1"/>
    </xf>
    <xf numFmtId="3" fontId="280" fillId="0" borderId="2" xfId="0" applyNumberFormat="1" applyFont="1" applyBorder="1" applyAlignment="1">
      <alignment horizontal="right" vertical="center" wrapText="1"/>
    </xf>
    <xf numFmtId="0" fontId="284" fillId="0" borderId="42" xfId="0" applyFont="1" applyBorder="1" applyAlignment="1">
      <alignment horizontal="left" vertical="center" wrapText="1" indent="1"/>
    </xf>
    <xf numFmtId="3" fontId="280" fillId="50" borderId="2" xfId="0" applyNumberFormat="1" applyFont="1" applyFill="1" applyBorder="1" applyAlignment="1">
      <alignment horizontal="right" vertical="center" wrapText="1"/>
    </xf>
    <xf numFmtId="3" fontId="285" fillId="74" borderId="2" xfId="0" applyNumberFormat="1" applyFont="1" applyFill="1" applyBorder="1">
      <alignment vertical="center"/>
    </xf>
    <xf numFmtId="0" fontId="283" fillId="74" borderId="42" xfId="0" applyFont="1" applyFill="1" applyBorder="1" applyAlignment="1">
      <alignment horizontal="center" vertical="center"/>
    </xf>
    <xf numFmtId="3" fontId="286" fillId="66" borderId="4" xfId="0" applyNumberFormat="1" applyFont="1" applyFill="1" applyBorder="1">
      <alignment vertical="center"/>
    </xf>
    <xf numFmtId="0" fontId="283" fillId="66" borderId="108" xfId="0" applyFont="1" applyFill="1" applyBorder="1" applyAlignment="1">
      <alignment horizontal="center" vertical="center"/>
    </xf>
    <xf numFmtId="3" fontId="1" fillId="0" borderId="0" xfId="30737" applyNumberFormat="1">
      <alignment vertical="center"/>
    </xf>
    <xf numFmtId="0" fontId="1" fillId="0" borderId="0" xfId="30738" applyAlignment="1">
      <alignment horizontal="left" vertical="center"/>
    </xf>
    <xf numFmtId="310" fontId="1" fillId="0" borderId="0" xfId="30738" applyNumberFormat="1">
      <alignment vertical="center"/>
    </xf>
    <xf numFmtId="0" fontId="248" fillId="0" borderId="0" xfId="30739">
      <alignment vertical="center"/>
    </xf>
    <xf numFmtId="0" fontId="1" fillId="0" borderId="43" xfId="30738" applyBorder="1" applyAlignment="1">
      <alignment horizontal="center" vertical="center"/>
    </xf>
    <xf numFmtId="177" fontId="0" fillId="0" borderId="43" xfId="30742" applyFont="1" applyFill="1" applyBorder="1" applyAlignment="1">
      <alignment horizontal="center" vertical="center"/>
    </xf>
    <xf numFmtId="0" fontId="227" fillId="0" borderId="2" xfId="30734" applyFont="1" applyBorder="1">
      <alignment vertical="center"/>
    </xf>
    <xf numFmtId="0" fontId="227" fillId="0" borderId="42" xfId="30734" applyFont="1" applyBorder="1" applyAlignment="1">
      <alignment horizontal="center" vertical="center"/>
    </xf>
    <xf numFmtId="177" fontId="57" fillId="0" borderId="43" xfId="30742" applyFont="1" applyFill="1" applyBorder="1" applyAlignment="1">
      <alignment horizontal="center" vertical="center"/>
    </xf>
    <xf numFmtId="306" fontId="227" fillId="0" borderId="2" xfId="30736" applyNumberFormat="1" applyFont="1" applyBorder="1">
      <alignment vertical="center"/>
    </xf>
    <xf numFmtId="306" fontId="227" fillId="0" borderId="42" xfId="30736" applyNumberFormat="1" applyFont="1" applyBorder="1" applyAlignment="1">
      <alignment horizontal="right" vertical="center"/>
    </xf>
    <xf numFmtId="0" fontId="1" fillId="0" borderId="107" xfId="30738" applyBorder="1" applyAlignment="1">
      <alignment horizontal="center" vertical="center"/>
    </xf>
    <xf numFmtId="177" fontId="57" fillId="0" borderId="107" xfId="30742" applyFont="1" applyFill="1" applyBorder="1" applyAlignment="1">
      <alignment horizontal="center" vertical="center"/>
    </xf>
    <xf numFmtId="0" fontId="227" fillId="0" borderId="4" xfId="30734" applyFont="1" applyBorder="1">
      <alignment vertical="center"/>
    </xf>
    <xf numFmtId="0" fontId="227" fillId="0" borderId="108" xfId="30734" applyFont="1" applyBorder="1" applyAlignment="1">
      <alignment horizontal="center" vertical="center"/>
    </xf>
    <xf numFmtId="0" fontId="1" fillId="0" borderId="0" xfId="30738" applyAlignment="1">
      <alignment horizontal="right" vertical="center"/>
    </xf>
    <xf numFmtId="3" fontId="1" fillId="0" borderId="0" xfId="30738" applyNumberFormat="1">
      <alignment vertical="center"/>
    </xf>
    <xf numFmtId="0" fontId="237" fillId="0" borderId="0" xfId="30738" applyFont="1">
      <alignment vertical="center"/>
    </xf>
    <xf numFmtId="0" fontId="289" fillId="0" borderId="2" xfId="30739" applyFont="1" applyBorder="1" applyAlignment="1">
      <alignment horizontal="center" vertical="center" wrapText="1"/>
    </xf>
    <xf numFmtId="0" fontId="289" fillId="0" borderId="2" xfId="30739" quotePrefix="1" applyFont="1" applyBorder="1" applyAlignment="1">
      <alignment horizontal="left" vertical="center" wrapText="1"/>
    </xf>
    <xf numFmtId="0" fontId="288" fillId="0" borderId="2" xfId="30739" applyFont="1" applyBorder="1" applyAlignment="1">
      <alignment horizontal="center" vertical="center"/>
    </xf>
    <xf numFmtId="41" fontId="288" fillId="0" borderId="2" xfId="30743" applyFont="1" applyFill="1" applyBorder="1" applyAlignment="1">
      <alignment horizontal="center" vertical="center"/>
    </xf>
    <xf numFmtId="177" fontId="290" fillId="0" borderId="2" xfId="30744" applyFont="1" applyFill="1" applyBorder="1">
      <alignment vertical="center"/>
    </xf>
    <xf numFmtId="310" fontId="258" fillId="0" borderId="2" xfId="30743" applyNumberFormat="1" applyFont="1" applyFill="1" applyBorder="1" applyAlignment="1">
      <alignment horizontal="center" vertical="center"/>
    </xf>
    <xf numFmtId="41" fontId="258" fillId="0" borderId="2" xfId="30743" applyFont="1" applyFill="1" applyBorder="1" applyAlignment="1">
      <alignment horizontal="center" vertical="center"/>
    </xf>
    <xf numFmtId="177" fontId="289" fillId="0" borderId="2" xfId="30744" applyFont="1" applyFill="1" applyBorder="1" applyAlignment="1">
      <alignment horizontal="center" vertical="center"/>
    </xf>
    <xf numFmtId="0" fontId="289" fillId="0" borderId="2" xfId="30739" applyFont="1" applyBorder="1" applyAlignment="1">
      <alignment horizontal="center" vertical="center"/>
    </xf>
    <xf numFmtId="41" fontId="1" fillId="0" borderId="2" xfId="0" applyNumberFormat="1" applyFont="1" applyBorder="1" applyAlignment="1">
      <alignment horizontal="right" vertical="center"/>
    </xf>
    <xf numFmtId="41" fontId="239" fillId="0" borderId="2" xfId="30743" applyFont="1" applyFill="1" applyBorder="1" applyAlignment="1">
      <alignment horizontal="center" vertical="center"/>
    </xf>
    <xf numFmtId="0" fontId="289" fillId="0" borderId="5" xfId="30739" applyFont="1" applyBorder="1" applyAlignment="1">
      <alignment horizontal="center" vertical="center" wrapText="1"/>
    </xf>
    <xf numFmtId="179" fontId="289" fillId="55" borderId="2" xfId="30738" applyNumberFormat="1" applyFont="1" applyFill="1" applyBorder="1" applyAlignment="1">
      <alignment horizontal="right" vertical="center" wrapText="1"/>
    </xf>
    <xf numFmtId="179" fontId="289" fillId="3" borderId="2" xfId="30738" applyNumberFormat="1" applyFont="1" applyFill="1" applyBorder="1" applyAlignment="1">
      <alignment horizontal="right" vertical="center" wrapText="1"/>
    </xf>
    <xf numFmtId="179" fontId="289" fillId="2" borderId="2" xfId="30738" applyNumberFormat="1" applyFont="1" applyFill="1" applyBorder="1" applyAlignment="1">
      <alignment horizontal="right" vertical="center" wrapText="1"/>
    </xf>
    <xf numFmtId="3" fontId="248" fillId="0" borderId="0" xfId="30739" applyNumberFormat="1">
      <alignment vertical="center"/>
    </xf>
    <xf numFmtId="0" fontId="236" fillId="0" borderId="0" xfId="30738" applyFont="1">
      <alignment vertical="center"/>
    </xf>
    <xf numFmtId="38" fontId="1" fillId="0" borderId="0" xfId="30738" applyNumberFormat="1">
      <alignment vertical="center"/>
    </xf>
    <xf numFmtId="38" fontId="291" fillId="0" borderId="0" xfId="30738" applyNumberFormat="1" applyFont="1">
      <alignment vertical="center"/>
    </xf>
    <xf numFmtId="0" fontId="236" fillId="2" borderId="2" xfId="30738" applyFont="1" applyFill="1" applyBorder="1" applyAlignment="1">
      <alignment horizontal="center" vertical="center"/>
    </xf>
    <xf numFmtId="38" fontId="236" fillId="2" borderId="2" xfId="30738" applyNumberFormat="1" applyFont="1" applyFill="1" applyBorder="1" applyAlignment="1">
      <alignment horizontal="center" vertical="center"/>
    </xf>
    <xf numFmtId="0" fontId="1" fillId="0" borderId="2" xfId="30738" applyBorder="1" applyAlignment="1">
      <alignment horizontal="center" vertical="center"/>
    </xf>
    <xf numFmtId="177" fontId="292" fillId="0" borderId="2" xfId="0" applyNumberFormat="1" applyFont="1" applyBorder="1">
      <alignment vertical="center"/>
    </xf>
    <xf numFmtId="38" fontId="1" fillId="0" borderId="2" xfId="30738" applyNumberFormat="1" applyBorder="1">
      <alignment vertical="center"/>
    </xf>
    <xf numFmtId="3" fontId="236" fillId="3" borderId="2" xfId="30738" applyNumberFormat="1" applyFont="1" applyFill="1" applyBorder="1">
      <alignment vertical="center"/>
    </xf>
    <xf numFmtId="0" fontId="258" fillId="0" borderId="2" xfId="30739" applyFont="1" applyBorder="1" applyAlignment="1">
      <alignment horizontal="right" vertical="center" wrapText="1"/>
    </xf>
    <xf numFmtId="41" fontId="258" fillId="0" borderId="2" xfId="30743" applyFont="1" applyFill="1" applyBorder="1" applyAlignment="1">
      <alignment horizontal="right" vertical="center"/>
    </xf>
    <xf numFmtId="0" fontId="1" fillId="0" borderId="0" xfId="30738" applyAlignment="1">
      <alignment horizontal="left" vertical="top" wrapText="1"/>
    </xf>
    <xf numFmtId="0" fontId="1" fillId="0" borderId="0" xfId="30738" applyAlignment="1">
      <alignment horizontal="left" vertical="top"/>
    </xf>
    <xf numFmtId="0" fontId="258" fillId="0" borderId="2" xfId="30739" quotePrefix="1" applyFont="1" applyBorder="1" applyAlignment="1">
      <alignment horizontal="left" vertical="center" wrapText="1"/>
    </xf>
    <xf numFmtId="0" fontId="1" fillId="0" borderId="0" xfId="30738" applyAlignment="1">
      <alignment vertical="top" wrapText="1"/>
    </xf>
    <xf numFmtId="0" fontId="1" fillId="0" borderId="0" xfId="30738" applyAlignment="1">
      <alignment vertical="top"/>
    </xf>
    <xf numFmtId="0" fontId="0" fillId="0" borderId="2" xfId="30739" quotePrefix="1" applyFont="1" applyBorder="1" applyAlignment="1">
      <alignment horizontal="left" vertical="center" wrapText="1"/>
    </xf>
    <xf numFmtId="310" fontId="244" fillId="0" borderId="2" xfId="30743" applyNumberFormat="1" applyFont="1" applyFill="1" applyBorder="1" applyAlignment="1">
      <alignment horizontal="center" vertical="center"/>
    </xf>
    <xf numFmtId="0" fontId="3" fillId="0" borderId="3" xfId="30738" applyFont="1" applyBorder="1" applyAlignment="1">
      <alignment horizontal="center" vertical="center" wrapText="1"/>
    </xf>
    <xf numFmtId="0" fontId="238" fillId="0" borderId="6" xfId="30739" applyFont="1" applyBorder="1" applyAlignment="1">
      <alignment horizontal="center" vertical="center"/>
    </xf>
    <xf numFmtId="0" fontId="238" fillId="0" borderId="22" xfId="30739" applyFont="1" applyBorder="1" applyAlignment="1">
      <alignment horizontal="center" vertical="center"/>
    </xf>
    <xf numFmtId="0" fontId="238" fillId="0" borderId="7" xfId="30739" applyFont="1" applyBorder="1" applyAlignment="1">
      <alignment horizontal="center" vertical="center"/>
    </xf>
    <xf numFmtId="179" fontId="289" fillId="0" borderId="2" xfId="30745" quotePrefix="1" applyNumberFormat="1" applyFont="1" applyBorder="1" applyAlignment="1">
      <alignment horizontal="left" vertical="center" wrapText="1"/>
    </xf>
    <xf numFmtId="0" fontId="3" fillId="0" borderId="2" xfId="30738" applyFont="1" applyBorder="1">
      <alignment vertical="center"/>
    </xf>
    <xf numFmtId="0" fontId="289" fillId="0" borderId="2" xfId="30739" applyFont="1" applyBorder="1" applyAlignment="1">
      <alignment horizontal="right" vertical="center" wrapText="1"/>
    </xf>
    <xf numFmtId="0" fontId="289" fillId="0" borderId="2" xfId="30745" applyFont="1" applyBorder="1" applyAlignment="1">
      <alignment horizontal="right" vertical="center" wrapText="1"/>
    </xf>
    <xf numFmtId="41" fontId="289" fillId="0" borderId="2" xfId="30743" applyFont="1" applyFill="1" applyBorder="1" applyAlignment="1">
      <alignment horizontal="right" vertical="center"/>
    </xf>
    <xf numFmtId="41" fontId="289" fillId="0" borderId="2" xfId="30743" applyFont="1" applyFill="1" applyBorder="1" applyAlignment="1">
      <alignment horizontal="center" vertical="center"/>
    </xf>
    <xf numFmtId="310" fontId="289" fillId="0" borderId="2" xfId="30745" applyNumberFormat="1" applyFont="1" applyBorder="1" applyAlignment="1">
      <alignment horizontal="center" vertical="center" wrapText="1"/>
    </xf>
    <xf numFmtId="41" fontId="238" fillId="0" borderId="6" xfId="30739" applyNumberFormat="1" applyFont="1" applyBorder="1" applyAlignment="1">
      <alignment horizontal="center" vertical="center"/>
    </xf>
    <xf numFmtId="311" fontId="289" fillId="0" borderId="2" xfId="0" applyNumberFormat="1" applyFont="1" applyBorder="1">
      <alignment vertical="center"/>
    </xf>
    <xf numFmtId="310" fontId="289" fillId="0" borderId="2" xfId="30739" applyNumberFormat="1" applyFont="1" applyBorder="1" applyAlignment="1">
      <alignment horizontal="center" vertical="center"/>
    </xf>
    <xf numFmtId="0" fontId="1" fillId="0" borderId="0" xfId="30745">
      <alignment vertical="center"/>
    </xf>
    <xf numFmtId="0" fontId="246" fillId="52" borderId="2" xfId="30739" applyFont="1" applyFill="1" applyBorder="1" applyAlignment="1">
      <alignment horizontal="center" vertical="center"/>
    </xf>
    <xf numFmtId="177" fontId="246" fillId="52" borderId="2" xfId="30742" applyFont="1" applyFill="1" applyBorder="1" applyAlignment="1">
      <alignment horizontal="center" vertical="center"/>
    </xf>
    <xf numFmtId="41" fontId="246" fillId="52" borderId="2" xfId="30741" applyFont="1" applyFill="1" applyBorder="1" applyAlignment="1">
      <alignment horizontal="center" vertical="center"/>
    </xf>
    <xf numFmtId="0" fontId="236" fillId="50" borderId="0" xfId="30745" applyFont="1" applyFill="1" applyAlignment="1">
      <alignment horizontal="center" vertical="center"/>
    </xf>
    <xf numFmtId="0" fontId="232" fillId="0" borderId="2" xfId="30745" applyFont="1" applyBorder="1" applyAlignment="1">
      <alignment horizontal="center" vertical="center" wrapText="1"/>
    </xf>
    <xf numFmtId="0" fontId="232" fillId="0" borderId="2" xfId="30739" applyFont="1" applyBorder="1" applyAlignment="1">
      <alignment horizontal="center" vertical="center"/>
    </xf>
    <xf numFmtId="9" fontId="235" fillId="0" borderId="5" xfId="30745" applyNumberFormat="1" applyFont="1" applyBorder="1" applyAlignment="1">
      <alignment horizontal="center" vertical="center"/>
    </xf>
    <xf numFmtId="177" fontId="0" fillId="0" borderId="2" xfId="30742" applyFont="1" applyFill="1" applyBorder="1" applyAlignment="1">
      <alignment horizontal="center" vertical="center"/>
    </xf>
    <xf numFmtId="177" fontId="0" fillId="77" borderId="2" xfId="30742" applyFont="1" applyFill="1" applyBorder="1" applyAlignment="1">
      <alignment horizontal="center" vertical="center"/>
    </xf>
    <xf numFmtId="179" fontId="234" fillId="56" borderId="2" xfId="30745" applyNumberFormat="1" applyFont="1" applyFill="1" applyBorder="1" applyAlignment="1">
      <alignment horizontal="left" vertical="center" wrapText="1"/>
    </xf>
    <xf numFmtId="177" fontId="0" fillId="54" borderId="2" xfId="30742" applyFont="1" applyFill="1" applyBorder="1" applyAlignment="1">
      <alignment horizontal="center" vertical="center"/>
    </xf>
    <xf numFmtId="0" fontId="234" fillId="54" borderId="2" xfId="30745" applyFont="1" applyFill="1" applyBorder="1" applyAlignment="1">
      <alignment horizontal="left" vertical="center" wrapText="1"/>
    </xf>
    <xf numFmtId="177" fontId="236" fillId="55" borderId="6" xfId="30742" applyFont="1" applyFill="1" applyBorder="1" applyAlignment="1">
      <alignment horizontal="center" vertical="center"/>
    </xf>
    <xf numFmtId="0" fontId="234" fillId="55" borderId="2" xfId="30745" applyFont="1" applyFill="1" applyBorder="1" applyAlignment="1">
      <alignment horizontal="left" vertical="center" wrapText="1"/>
    </xf>
    <xf numFmtId="177" fontId="236" fillId="3" borderId="6" xfId="30742" applyFont="1" applyFill="1" applyBorder="1" applyAlignment="1">
      <alignment horizontal="center" vertical="center"/>
    </xf>
    <xf numFmtId="0" fontId="234" fillId="3" borderId="2" xfId="30745" applyFont="1" applyFill="1" applyBorder="1" applyAlignment="1">
      <alignment horizontal="left" vertical="center" wrapText="1"/>
    </xf>
    <xf numFmtId="41" fontId="235" fillId="2" borderId="6" xfId="30745" applyNumberFormat="1" applyFont="1" applyFill="1" applyBorder="1">
      <alignment vertical="center"/>
    </xf>
    <xf numFmtId="0" fontId="234" fillId="2" borderId="2" xfId="30745" applyFont="1" applyFill="1" applyBorder="1" applyAlignment="1">
      <alignment horizontal="left" vertical="center" wrapText="1"/>
    </xf>
    <xf numFmtId="0" fontId="1" fillId="0" borderId="0" xfId="30745" applyAlignment="1">
      <alignment horizontal="center" vertical="center"/>
    </xf>
    <xf numFmtId="177" fontId="0" fillId="0" borderId="0" xfId="30742" applyFont="1">
      <alignment vertical="center"/>
    </xf>
    <xf numFmtId="41" fontId="1" fillId="0" borderId="0" xfId="30745" applyNumberFormat="1">
      <alignment vertical="center"/>
    </xf>
    <xf numFmtId="0" fontId="292" fillId="0" borderId="0" xfId="30745" applyFont="1">
      <alignment vertical="center"/>
    </xf>
    <xf numFmtId="0" fontId="292" fillId="0" borderId="0" xfId="30745" applyFont="1" applyAlignment="1">
      <alignment horizontal="center" vertical="center"/>
    </xf>
    <xf numFmtId="0" fontId="296" fillId="0" borderId="78" xfId="30745" applyFont="1" applyBorder="1" applyAlignment="1">
      <alignment horizontal="center" vertical="center"/>
    </xf>
    <xf numFmtId="0" fontId="297" fillId="0" borderId="78" xfId="30745" applyFont="1" applyBorder="1" applyAlignment="1">
      <alignment horizontal="right" vertical="center"/>
    </xf>
    <xf numFmtId="178" fontId="292" fillId="0" borderId="0" xfId="30745" applyNumberFormat="1" applyFont="1">
      <alignment vertical="center"/>
    </xf>
    <xf numFmtId="0" fontId="298" fillId="59" borderId="2" xfId="30745" applyFont="1" applyFill="1" applyBorder="1" applyAlignment="1">
      <alignment horizontal="center" vertical="center"/>
    </xf>
    <xf numFmtId="41" fontId="298" fillId="59" borderId="2" xfId="30745" applyNumberFormat="1" applyFont="1" applyFill="1" applyBorder="1" applyAlignment="1">
      <alignment horizontal="center" vertical="center" wrapText="1"/>
    </xf>
    <xf numFmtId="0" fontId="292" fillId="78" borderId="2" xfId="30745" applyFont="1" applyFill="1" applyBorder="1" applyAlignment="1">
      <alignment horizontal="center" vertical="center"/>
    </xf>
    <xf numFmtId="0" fontId="292" fillId="78" borderId="7" xfId="30745" applyFont="1" applyFill="1" applyBorder="1" applyAlignment="1">
      <alignment horizontal="center" vertical="center"/>
    </xf>
    <xf numFmtId="0" fontId="299" fillId="0" borderId="0" xfId="30745" applyFont="1">
      <alignment vertical="center"/>
    </xf>
    <xf numFmtId="0" fontId="292" fillId="0" borderId="2" xfId="30745" applyFont="1" applyBorder="1" applyAlignment="1">
      <alignment horizontal="center" vertical="center"/>
    </xf>
    <xf numFmtId="41" fontId="232" fillId="0" borderId="2" xfId="30745" applyNumberFormat="1" applyFont="1" applyBorder="1">
      <alignment vertical="center"/>
    </xf>
    <xf numFmtId="9" fontId="292" fillId="79" borderId="2" xfId="30745" applyNumberFormat="1" applyFont="1" applyFill="1" applyBorder="1" applyAlignment="1">
      <alignment horizontal="center" vertical="center"/>
    </xf>
    <xf numFmtId="41" fontId="292" fillId="0" borderId="2" xfId="30745" applyNumberFormat="1" applyFont="1" applyBorder="1">
      <alignment vertical="center"/>
    </xf>
    <xf numFmtId="0" fontId="292" fillId="0" borderId="3" xfId="30745" applyFont="1" applyBorder="1" applyAlignment="1">
      <alignment horizontal="center" vertical="center"/>
    </xf>
    <xf numFmtId="177" fontId="292" fillId="0" borderId="40" xfId="30745" applyNumberFormat="1" applyFont="1" applyBorder="1">
      <alignment vertical="center"/>
    </xf>
    <xf numFmtId="177" fontId="249" fillId="0" borderId="40" xfId="30745" applyNumberFormat="1" applyFont="1" applyBorder="1">
      <alignment vertical="center"/>
    </xf>
    <xf numFmtId="41" fontId="292" fillId="80" borderId="2" xfId="30745" applyNumberFormat="1" applyFont="1" applyFill="1" applyBorder="1">
      <alignment vertical="center"/>
    </xf>
    <xf numFmtId="0" fontId="298" fillId="80" borderId="2" xfId="30745" applyFont="1" applyFill="1" applyBorder="1" applyAlignment="1">
      <alignment horizontal="center" vertical="center"/>
    </xf>
    <xf numFmtId="41" fontId="298" fillId="59" borderId="2" xfId="30745" applyNumberFormat="1" applyFont="1" applyFill="1" applyBorder="1">
      <alignment vertical="center"/>
    </xf>
    <xf numFmtId="0" fontId="232" fillId="0" borderId="0" xfId="30745" applyFont="1" applyAlignment="1">
      <alignment horizontal="center" vertical="center"/>
    </xf>
    <xf numFmtId="0" fontId="232" fillId="0" borderId="0" xfId="30745" applyFont="1">
      <alignment vertical="center"/>
    </xf>
    <xf numFmtId="177" fontId="292" fillId="0" borderId="0" xfId="30745" applyNumberFormat="1" applyFont="1" applyAlignment="1">
      <alignment horizontal="center" vertical="center"/>
    </xf>
    <xf numFmtId="9" fontId="292" fillId="0" borderId="2" xfId="30745" applyNumberFormat="1" applyFont="1" applyBorder="1" applyAlignment="1">
      <alignment horizontal="center" vertical="center"/>
    </xf>
    <xf numFmtId="312" fontId="292" fillId="0" borderId="2" xfId="30745" applyNumberFormat="1" applyFont="1" applyBorder="1" applyAlignment="1">
      <alignment horizontal="center" vertical="center"/>
    </xf>
    <xf numFmtId="9" fontId="299" fillId="0" borderId="0" xfId="30745" applyNumberFormat="1" applyFont="1" applyAlignment="1">
      <alignment horizontal="right" vertical="center"/>
    </xf>
    <xf numFmtId="0" fontId="300" fillId="0" borderId="0" xfId="30745" applyFont="1">
      <alignment vertical="center"/>
    </xf>
    <xf numFmtId="0" fontId="292" fillId="0" borderId="0" xfId="30745" applyFont="1" applyAlignment="1">
      <alignment vertical="center" wrapText="1"/>
    </xf>
    <xf numFmtId="41" fontId="232" fillId="0" borderId="0" xfId="30745" applyNumberFormat="1" applyFont="1">
      <alignment vertical="center"/>
    </xf>
    <xf numFmtId="9" fontId="292" fillId="0" borderId="0" xfId="30745" applyNumberFormat="1" applyFont="1" applyAlignment="1">
      <alignment horizontal="center" vertical="center"/>
    </xf>
    <xf numFmtId="41" fontId="292" fillId="0" borderId="0" xfId="30745" applyNumberFormat="1" applyFont="1">
      <alignment vertical="center"/>
    </xf>
    <xf numFmtId="0" fontId="302" fillId="0" borderId="0" xfId="30745" applyFont="1">
      <alignment vertical="center"/>
    </xf>
    <xf numFmtId="312" fontId="292" fillId="0" borderId="0" xfId="30745" applyNumberFormat="1" applyFont="1" applyAlignment="1">
      <alignment horizontal="center" vertical="center"/>
    </xf>
    <xf numFmtId="0" fontId="298" fillId="0" borderId="0" xfId="30745" applyFont="1">
      <alignment vertical="center"/>
    </xf>
    <xf numFmtId="0" fontId="298" fillId="0" borderId="0" xfId="30745" applyFont="1" applyAlignment="1">
      <alignment horizontal="center" vertical="center"/>
    </xf>
    <xf numFmtId="41" fontId="298" fillId="0" borderId="0" xfId="30745" applyNumberFormat="1" applyFont="1">
      <alignment vertical="center"/>
    </xf>
    <xf numFmtId="0" fontId="303" fillId="0" borderId="0" xfId="30745" applyFont="1">
      <alignment vertical="center"/>
    </xf>
    <xf numFmtId="313" fontId="292" fillId="0" borderId="0" xfId="30745" applyNumberFormat="1" applyFont="1">
      <alignment vertical="center"/>
    </xf>
    <xf numFmtId="0" fontId="237" fillId="0" borderId="0" xfId="30745" applyFont="1">
      <alignment vertical="center"/>
    </xf>
    <xf numFmtId="177" fontId="305" fillId="0" borderId="0" xfId="30742" applyFont="1">
      <alignment vertical="center"/>
    </xf>
    <xf numFmtId="0" fontId="237" fillId="0" borderId="0" xfId="30745" applyFont="1" applyAlignment="1">
      <alignment horizontal="center" vertical="center"/>
    </xf>
    <xf numFmtId="177" fontId="237" fillId="0" borderId="0" xfId="30746" applyFont="1">
      <alignment vertical="center"/>
    </xf>
    <xf numFmtId="0" fontId="306" fillId="0" borderId="0" xfId="30745" applyFont="1">
      <alignment vertical="center"/>
    </xf>
    <xf numFmtId="177" fontId="307" fillId="52" borderId="2" xfId="30742" applyFont="1" applyFill="1" applyBorder="1" applyAlignment="1">
      <alignment horizontal="center" vertical="center"/>
    </xf>
    <xf numFmtId="0" fontId="307" fillId="52" borderId="2" xfId="30741" applyNumberFormat="1" applyFont="1" applyFill="1" applyBorder="1" applyAlignment="1">
      <alignment horizontal="center" vertical="center"/>
    </xf>
    <xf numFmtId="41" fontId="308" fillId="52" borderId="2" xfId="30741" applyFont="1" applyFill="1" applyBorder="1" applyAlignment="1">
      <alignment horizontal="center" vertical="center"/>
    </xf>
    <xf numFmtId="0" fontId="1" fillId="0" borderId="2" xfId="30745" applyBorder="1" applyAlignment="1">
      <alignment horizontal="center" vertical="center" wrapText="1"/>
    </xf>
    <xf numFmtId="0" fontId="234" fillId="0" borderId="2" xfId="30739" quotePrefix="1" applyFont="1" applyBorder="1" applyAlignment="1">
      <alignment horizontal="left" vertical="center" wrapText="1"/>
    </xf>
    <xf numFmtId="0" fontId="1" fillId="0" borderId="2" xfId="30739" applyFont="1" applyBorder="1" applyAlignment="1">
      <alignment horizontal="center" vertical="center" wrapText="1"/>
    </xf>
    <xf numFmtId="0" fontId="232" fillId="0" borderId="2" xfId="30741" applyNumberFormat="1" applyFont="1" applyFill="1" applyBorder="1" applyAlignment="1">
      <alignment horizontal="center" vertical="center"/>
    </xf>
    <xf numFmtId="41" fontId="1" fillId="0" borderId="2" xfId="30741" applyFont="1" applyFill="1" applyBorder="1" applyAlignment="1">
      <alignment horizontal="center" vertical="center"/>
    </xf>
    <xf numFmtId="0" fontId="234" fillId="0" borderId="2" xfId="30739" applyFont="1" applyBorder="1" applyAlignment="1">
      <alignment horizontal="left" vertical="center"/>
    </xf>
    <xf numFmtId="0" fontId="234" fillId="0" borderId="2" xfId="30739" applyFont="1" applyBorder="1" applyAlignment="1">
      <alignment horizontal="left" vertical="center" wrapText="1"/>
    </xf>
    <xf numFmtId="0" fontId="234" fillId="0" borderId="2" xfId="30745" applyFont="1" applyBorder="1" applyAlignment="1">
      <alignment horizontal="left" vertical="center" wrapText="1"/>
    </xf>
    <xf numFmtId="0" fontId="1" fillId="0" borderId="5" xfId="30745" applyBorder="1" applyAlignment="1">
      <alignment horizontal="center" vertical="center" wrapText="1"/>
    </xf>
    <xf numFmtId="0" fontId="234" fillId="0" borderId="5" xfId="30739" applyFont="1" applyBorder="1" applyAlignment="1">
      <alignment horizontal="left" vertical="center" wrapText="1"/>
    </xf>
    <xf numFmtId="41" fontId="1" fillId="0" borderId="5" xfId="30741" applyFont="1" applyFill="1" applyBorder="1" applyAlignment="1">
      <alignment horizontal="center" vertical="center"/>
    </xf>
    <xf numFmtId="0" fontId="234" fillId="0" borderId="5" xfId="30739" applyFont="1" applyBorder="1" applyAlignment="1">
      <alignment horizontal="left" vertical="center"/>
    </xf>
    <xf numFmtId="0" fontId="1" fillId="0" borderId="5" xfId="30745" applyBorder="1" applyAlignment="1">
      <alignment horizontal="left" vertical="center" wrapText="1"/>
    </xf>
    <xf numFmtId="177" fontId="232" fillId="0" borderId="5" xfId="30742" applyFont="1" applyFill="1" applyBorder="1" applyAlignment="1">
      <alignment horizontal="center" vertical="center"/>
    </xf>
    <xf numFmtId="0" fontId="232" fillId="0" borderId="5" xfId="30741" applyNumberFormat="1" applyFont="1" applyFill="1" applyBorder="1" applyAlignment="1">
      <alignment horizontal="center" vertical="center"/>
    </xf>
    <xf numFmtId="0" fontId="234" fillId="0" borderId="5" xfId="30739" applyFont="1" applyBorder="1" applyAlignment="1">
      <alignment horizontal="center" vertical="center"/>
    </xf>
    <xf numFmtId="177" fontId="232" fillId="0" borderId="2" xfId="30742" applyFont="1" applyFill="1" applyBorder="1" applyAlignment="1">
      <alignment horizontal="center" vertical="center"/>
    </xf>
    <xf numFmtId="41" fontId="236" fillId="77" borderId="2" xfId="30741" applyFont="1" applyFill="1" applyBorder="1" applyAlignment="1">
      <alignment horizontal="center" vertical="center"/>
    </xf>
    <xf numFmtId="179" fontId="234" fillId="77" borderId="2" xfId="30745" applyNumberFormat="1" applyFont="1" applyFill="1" applyBorder="1" applyAlignment="1">
      <alignment horizontal="left" vertical="center" wrapText="1"/>
    </xf>
    <xf numFmtId="41" fontId="236" fillId="54" borderId="2" xfId="30741" applyFont="1" applyFill="1" applyBorder="1" applyAlignment="1">
      <alignment horizontal="center" vertical="center"/>
    </xf>
    <xf numFmtId="41" fontId="1" fillId="0" borderId="5" xfId="30741" applyFont="1" applyFill="1" applyBorder="1" applyAlignment="1">
      <alignment vertical="center"/>
    </xf>
    <xf numFmtId="0" fontId="263" fillId="0" borderId="5" xfId="30745" quotePrefix="1" applyFont="1" applyBorder="1" applyAlignment="1">
      <alignment vertical="center" wrapText="1"/>
    </xf>
    <xf numFmtId="0" fontId="234" fillId="0" borderId="5" xfId="30739" quotePrefix="1" applyFont="1" applyBorder="1" applyAlignment="1">
      <alignment horizontal="left" vertical="center" wrapText="1"/>
    </xf>
    <xf numFmtId="0" fontId="234" fillId="0" borderId="5" xfId="30739" applyFont="1" applyBorder="1" applyAlignment="1">
      <alignment horizontal="center" vertical="center" wrapText="1"/>
    </xf>
    <xf numFmtId="0" fontId="240" fillId="0" borderId="2" xfId="30739" applyFont="1" applyBorder="1" applyAlignment="1">
      <alignment horizontal="left" vertical="center"/>
    </xf>
    <xf numFmtId="177" fontId="1" fillId="0" borderId="0" xfId="30745" applyNumberFormat="1">
      <alignment vertical="center"/>
    </xf>
    <xf numFmtId="0" fontId="234" fillId="0" borderId="2" xfId="30739" applyFont="1" applyBorder="1">
      <alignment vertical="center"/>
    </xf>
    <xf numFmtId="41" fontId="1" fillId="0" borderId="2" xfId="30741" applyFont="1" applyFill="1" applyBorder="1" applyAlignment="1">
      <alignment vertical="center"/>
    </xf>
    <xf numFmtId="41" fontId="236" fillId="56" borderId="2" xfId="30741" applyFont="1" applyFill="1" applyBorder="1" applyAlignment="1">
      <alignment horizontal="center" vertical="center"/>
    </xf>
    <xf numFmtId="0" fontId="1" fillId="56" borderId="2" xfId="30745" applyFill="1" applyBorder="1">
      <alignment vertical="center"/>
    </xf>
    <xf numFmtId="0" fontId="1" fillId="0" borderId="5" xfId="30745" quotePrefix="1" applyBorder="1" applyAlignment="1">
      <alignment horizontal="left" vertical="center" wrapText="1"/>
    </xf>
    <xf numFmtId="177" fontId="1" fillId="0" borderId="5" xfId="30742" applyFont="1" applyFill="1" applyBorder="1" applyAlignment="1">
      <alignment horizontal="center" vertical="center"/>
    </xf>
    <xf numFmtId="49" fontId="232" fillId="0" borderId="2" xfId="30741" applyNumberFormat="1" applyFont="1" applyBorder="1" applyAlignment="1">
      <alignment horizontal="center" vertical="center"/>
    </xf>
    <xf numFmtId="177" fontId="236" fillId="54" borderId="2" xfId="30742" applyFont="1" applyFill="1" applyBorder="1" applyAlignment="1">
      <alignment horizontal="center" vertical="center"/>
    </xf>
    <xf numFmtId="177" fontId="242" fillId="55" borderId="6" xfId="30742" applyFont="1" applyFill="1" applyBorder="1" applyAlignment="1">
      <alignment horizontal="center" vertical="center"/>
    </xf>
    <xf numFmtId="177" fontId="242" fillId="3" borderId="6" xfId="30742" applyFont="1" applyFill="1" applyBorder="1" applyAlignment="1">
      <alignment horizontal="center" vertical="center"/>
    </xf>
    <xf numFmtId="41" fontId="242" fillId="2" borderId="6" xfId="30745" applyNumberFormat="1" applyFont="1" applyFill="1" applyBorder="1">
      <alignment vertical="center"/>
    </xf>
    <xf numFmtId="177" fontId="0" fillId="0" borderId="0" xfId="30742" applyFont="1" applyAlignment="1">
      <alignment horizontal="center" vertical="center"/>
    </xf>
    <xf numFmtId="41" fontId="306" fillId="0" borderId="0" xfId="30745" applyNumberFormat="1" applyFont="1">
      <alignment vertical="center"/>
    </xf>
    <xf numFmtId="314" fontId="260" fillId="0" borderId="0" xfId="24470" quotePrefix="1" applyNumberFormat="1" applyFont="1"/>
    <xf numFmtId="179" fontId="253" fillId="0" borderId="2" xfId="24470" quotePrefix="1" applyNumberFormat="1" applyFont="1" applyBorder="1" applyAlignment="1">
      <alignment horizontal="left" vertical="top" wrapText="1" shrinkToFit="1"/>
    </xf>
    <xf numFmtId="49" fontId="257" fillId="0" borderId="2" xfId="0" applyNumberFormat="1" applyFont="1" applyBorder="1" applyAlignment="1">
      <alignment horizontal="left" vertical="center"/>
    </xf>
    <xf numFmtId="179" fontId="57" fillId="0" borderId="2" xfId="0" applyNumberFormat="1" applyFont="1" applyBorder="1">
      <alignment vertical="center"/>
    </xf>
    <xf numFmtId="0" fontId="256" fillId="0" borderId="2" xfId="0" quotePrefix="1" applyFont="1" applyBorder="1" applyAlignment="1">
      <alignment horizontal="left" vertical="center" wrapText="1"/>
    </xf>
    <xf numFmtId="49" fontId="57" fillId="0" borderId="2" xfId="0" applyNumberFormat="1" applyFont="1" applyBorder="1" applyAlignment="1">
      <alignment horizontal="left" vertical="center"/>
    </xf>
    <xf numFmtId="41" fontId="256" fillId="0" borderId="2" xfId="0" quotePrefix="1" applyNumberFormat="1" applyFont="1" applyBorder="1" applyAlignment="1">
      <alignment horizontal="left" vertical="center" wrapText="1"/>
    </xf>
    <xf numFmtId="0" fontId="0" fillId="0" borderId="7" xfId="0" applyBorder="1" applyAlignment="1">
      <alignment horizontal="left" vertical="top" wrapText="1"/>
    </xf>
    <xf numFmtId="0" fontId="57" fillId="0" borderId="2" xfId="0" applyFont="1" applyBorder="1" applyAlignment="1">
      <alignment vertical="center" wrapText="1"/>
    </xf>
    <xf numFmtId="41" fontId="0" fillId="0" borderId="113" xfId="30733" applyFont="1" applyBorder="1">
      <alignment vertical="center"/>
    </xf>
    <xf numFmtId="307" fontId="0" fillId="0" borderId="89" xfId="30733" applyNumberFormat="1" applyFont="1" applyBorder="1">
      <alignment vertical="center"/>
    </xf>
    <xf numFmtId="41" fontId="0" fillId="0" borderId="114" xfId="30733" applyFont="1" applyBorder="1">
      <alignment vertical="center"/>
    </xf>
    <xf numFmtId="41" fontId="0" fillId="0" borderId="115" xfId="30733" applyFont="1" applyBorder="1">
      <alignment vertical="center"/>
    </xf>
    <xf numFmtId="41" fontId="0" fillId="0" borderId="116" xfId="30733" applyFont="1" applyBorder="1">
      <alignment vertical="center"/>
    </xf>
    <xf numFmtId="0" fontId="0" fillId="0" borderId="79" xfId="0" applyBorder="1">
      <alignment vertical="center"/>
    </xf>
    <xf numFmtId="0" fontId="1" fillId="0" borderId="0" xfId="30747">
      <alignment vertical="center"/>
    </xf>
    <xf numFmtId="0" fontId="1" fillId="0" borderId="0" xfId="30747" applyAlignment="1">
      <alignment horizontal="center" vertical="center"/>
    </xf>
    <xf numFmtId="0" fontId="309" fillId="0" borderId="64" xfId="29591" applyFont="1" applyBorder="1" applyAlignment="1">
      <alignment vertical="center"/>
    </xf>
    <xf numFmtId="0" fontId="250" fillId="0" borderId="0" xfId="30747" applyFont="1">
      <alignment vertical="center"/>
    </xf>
    <xf numFmtId="0" fontId="311" fillId="0" borderId="64" xfId="30747" applyFont="1" applyBorder="1">
      <alignment vertical="center"/>
    </xf>
    <xf numFmtId="0" fontId="311" fillId="3" borderId="57" xfId="30747" applyFont="1" applyFill="1" applyBorder="1">
      <alignment vertical="center"/>
    </xf>
    <xf numFmtId="0" fontId="311" fillId="3" borderId="1" xfId="30747" applyFont="1" applyFill="1" applyBorder="1">
      <alignment vertical="center"/>
    </xf>
    <xf numFmtId="0" fontId="311" fillId="3" borderId="117" xfId="30747" applyFont="1" applyFill="1" applyBorder="1" applyAlignment="1">
      <alignment horizontal="center" vertical="center"/>
    </xf>
    <xf numFmtId="0" fontId="247" fillId="0" borderId="64" xfId="30747" applyFont="1" applyBorder="1" applyAlignment="1">
      <alignment horizontal="center" vertical="center" shrinkToFit="1"/>
    </xf>
    <xf numFmtId="0" fontId="262" fillId="0" borderId="40" xfId="30747" applyFont="1" applyBorder="1" applyAlignment="1">
      <alignment horizontal="center" vertical="center" shrinkToFit="1"/>
    </xf>
    <xf numFmtId="49" fontId="227" fillId="81" borderId="122" xfId="30747" applyNumberFormat="1" applyFont="1" applyFill="1" applyBorder="1" applyAlignment="1">
      <alignment horizontal="center" vertical="center"/>
    </xf>
    <xf numFmtId="0" fontId="262" fillId="0" borderId="7" xfId="30747" applyFont="1" applyBorder="1" applyAlignment="1">
      <alignment horizontal="center" vertical="center" shrinkToFit="1"/>
    </xf>
    <xf numFmtId="49" fontId="227" fillId="81" borderId="124" xfId="30747" applyNumberFormat="1" applyFont="1" applyFill="1" applyBorder="1" applyAlignment="1">
      <alignment horizontal="center" vertical="center"/>
    </xf>
    <xf numFmtId="0" fontId="247" fillId="0" borderId="0" xfId="30747" applyFont="1" applyAlignment="1">
      <alignment horizontal="center" vertical="center" wrapText="1" shrinkToFit="1"/>
    </xf>
    <xf numFmtId="42" fontId="253" fillId="0" borderId="6" xfId="30747" applyNumberFormat="1" applyFont="1" applyBorder="1" applyAlignment="1">
      <alignment horizontal="left" vertical="center" shrinkToFit="1"/>
    </xf>
    <xf numFmtId="306" fontId="253" fillId="0" borderId="7" xfId="30747" applyNumberFormat="1" applyFont="1" applyBorder="1" applyAlignment="1">
      <alignment horizontal="right" vertical="center" shrinkToFit="1"/>
    </xf>
    <xf numFmtId="0" fontId="262" fillId="0" borderId="126" xfId="30747" applyFont="1" applyBorder="1" applyAlignment="1">
      <alignment horizontal="center" vertical="center" shrinkToFit="1"/>
    </xf>
    <xf numFmtId="0" fontId="262" fillId="0" borderId="108" xfId="30734" applyFont="1" applyBorder="1" applyAlignment="1">
      <alignment horizontal="center" vertical="center"/>
    </xf>
    <xf numFmtId="0" fontId="57" fillId="0" borderId="0" xfId="30747" applyFont="1">
      <alignment vertical="center"/>
    </xf>
    <xf numFmtId="0" fontId="57" fillId="0" borderId="0" xfId="30747" applyFont="1" applyAlignment="1">
      <alignment horizontal="center" vertical="center"/>
    </xf>
    <xf numFmtId="0" fontId="261" fillId="52" borderId="104" xfId="30739" applyFont="1" applyFill="1" applyBorder="1" applyAlignment="1">
      <alignment horizontal="center" vertical="center"/>
    </xf>
    <xf numFmtId="0" fontId="261" fillId="52" borderId="105" xfId="30739" applyFont="1" applyFill="1" applyBorder="1" applyAlignment="1">
      <alignment horizontal="center" vertical="center"/>
    </xf>
    <xf numFmtId="41" fontId="261" fillId="52" borderId="105" xfId="30741" applyFont="1" applyFill="1" applyBorder="1" applyAlignment="1">
      <alignment horizontal="center" vertical="center"/>
    </xf>
    <xf numFmtId="0" fontId="261" fillId="52" borderId="106" xfId="30739" applyFont="1" applyFill="1" applyBorder="1" applyAlignment="1">
      <alignment horizontal="center" vertical="center"/>
    </xf>
    <xf numFmtId="0" fontId="247" fillId="50" borderId="2" xfId="30747" applyFont="1" applyFill="1" applyBorder="1" applyAlignment="1">
      <alignment vertical="center" wrapText="1"/>
    </xf>
    <xf numFmtId="0" fontId="247" fillId="50" borderId="2" xfId="30747" quotePrefix="1" applyFont="1" applyFill="1" applyBorder="1" applyAlignment="1">
      <alignment horizontal="center" vertical="center" wrapText="1"/>
    </xf>
    <xf numFmtId="177" fontId="247" fillId="50" borderId="2" xfId="30749" applyFont="1" applyFill="1" applyBorder="1">
      <alignment vertical="center"/>
    </xf>
    <xf numFmtId="0" fontId="247" fillId="50" borderId="42" xfId="30747" quotePrefix="1" applyFont="1" applyFill="1" applyBorder="1" applyAlignment="1">
      <alignment vertical="center" wrapText="1"/>
    </xf>
    <xf numFmtId="0" fontId="1" fillId="50" borderId="0" xfId="30747" applyFill="1">
      <alignment vertical="center"/>
    </xf>
    <xf numFmtId="9" fontId="1" fillId="50" borderId="0" xfId="30747" applyNumberFormat="1" applyFill="1">
      <alignment vertical="center"/>
    </xf>
    <xf numFmtId="177" fontId="247" fillId="54" borderId="2" xfId="30749" applyFont="1" applyFill="1" applyBorder="1">
      <alignment vertical="center"/>
    </xf>
    <xf numFmtId="0" fontId="256" fillId="54" borderId="42" xfId="30747" applyFont="1" applyFill="1" applyBorder="1" applyAlignment="1">
      <alignment horizontal="left" vertical="center" wrapText="1"/>
    </xf>
    <xf numFmtId="0" fontId="256" fillId="0" borderId="0" xfId="30747" applyFont="1">
      <alignment vertical="center"/>
    </xf>
    <xf numFmtId="177" fontId="315" fillId="2" borderId="132" xfId="30749" applyFont="1" applyFill="1" applyBorder="1" applyAlignment="1">
      <alignment horizontal="center" vertical="center"/>
    </xf>
    <xf numFmtId="10" fontId="256" fillId="2" borderId="133" xfId="30747" applyNumberFormat="1" applyFont="1" applyFill="1" applyBorder="1" applyAlignment="1">
      <alignment horizontal="left" vertical="center" wrapText="1"/>
    </xf>
    <xf numFmtId="177" fontId="256" fillId="0" borderId="0" xfId="30749" applyFont="1">
      <alignment vertical="center"/>
    </xf>
    <xf numFmtId="0" fontId="250" fillId="0" borderId="0" xfId="30750" applyFont="1" applyAlignment="1">
      <alignment vertical="center"/>
    </xf>
    <xf numFmtId="0" fontId="253" fillId="0" borderId="0" xfId="30750" applyFont="1" applyAlignment="1">
      <alignment horizontal="center" vertical="center"/>
    </xf>
    <xf numFmtId="0" fontId="253" fillId="0" borderId="0" xfId="30750" applyFont="1" applyAlignment="1">
      <alignment vertical="center"/>
    </xf>
    <xf numFmtId="177" fontId="0" fillId="0" borderId="0" xfId="30749" applyFont="1" applyAlignment="1">
      <alignment horizontal="center" vertical="center"/>
    </xf>
    <xf numFmtId="177" fontId="0" fillId="0" borderId="0" xfId="30749" applyFont="1">
      <alignment vertical="center"/>
    </xf>
    <xf numFmtId="0" fontId="230" fillId="0" borderId="2" xfId="0" quotePrefix="1" applyFont="1" applyBorder="1" applyAlignment="1">
      <alignment horizontal="center" vertical="center" wrapText="1"/>
    </xf>
    <xf numFmtId="179" fontId="230" fillId="0" borderId="2" xfId="0" applyNumberFormat="1" applyFont="1" applyBorder="1">
      <alignment vertical="center"/>
    </xf>
    <xf numFmtId="0" fontId="230" fillId="0" borderId="42" xfId="0" applyFont="1" applyBorder="1" applyAlignment="1">
      <alignment horizontal="left" vertical="center" wrapText="1"/>
    </xf>
    <xf numFmtId="0" fontId="1" fillId="50" borderId="64" xfId="30747" applyFill="1" applyBorder="1">
      <alignment vertical="center"/>
    </xf>
    <xf numFmtId="41" fontId="230" fillId="0" borderId="2" xfId="30733" applyFont="1" applyFill="1" applyBorder="1" applyAlignment="1">
      <alignment horizontal="center" vertical="center"/>
    </xf>
    <xf numFmtId="0" fontId="247" fillId="50" borderId="3" xfId="30747" applyFont="1" applyFill="1" applyBorder="1" applyAlignment="1">
      <alignment horizontal="center" vertical="center" wrapText="1"/>
    </xf>
    <xf numFmtId="0" fontId="316" fillId="0" borderId="0" xfId="30747" applyFont="1">
      <alignment vertical="center"/>
    </xf>
    <xf numFmtId="0" fontId="256" fillId="50" borderId="2" xfId="30747" quotePrefix="1" applyFont="1" applyFill="1" applyBorder="1" applyAlignment="1">
      <alignment horizontal="center" vertical="center" wrapText="1"/>
    </xf>
    <xf numFmtId="0" fontId="247" fillId="50" borderId="6" xfId="30747" applyFont="1" applyFill="1" applyBorder="1" applyAlignment="1">
      <alignment vertical="center" wrapText="1"/>
    </xf>
    <xf numFmtId="0" fontId="247" fillId="50" borderId="5" xfId="30747" applyFont="1" applyFill="1" applyBorder="1" applyAlignment="1">
      <alignment horizontal="center" vertical="center" wrapText="1"/>
    </xf>
    <xf numFmtId="0" fontId="316" fillId="0" borderId="0" xfId="0" applyFont="1">
      <alignment vertical="center"/>
    </xf>
    <xf numFmtId="0" fontId="245" fillId="0" borderId="0" xfId="29769" applyFont="1">
      <alignment vertical="center"/>
    </xf>
    <xf numFmtId="0" fontId="317" fillId="0" borderId="2" xfId="24470" applyFont="1" applyBorder="1" applyAlignment="1">
      <alignment horizontal="center" vertical="center"/>
    </xf>
    <xf numFmtId="41" fontId="57" fillId="0" borderId="2" xfId="0" quotePrefix="1" applyNumberFormat="1" applyFont="1" applyBorder="1" applyAlignment="1">
      <alignment horizontal="left" vertical="center" wrapText="1"/>
    </xf>
    <xf numFmtId="0" fontId="230" fillId="50" borderId="2" xfId="30747" quotePrefix="1" applyFont="1" applyFill="1" applyBorder="1" applyAlignment="1">
      <alignment horizontal="center" vertical="center" wrapText="1"/>
    </xf>
    <xf numFmtId="177" fontId="230" fillId="50" borderId="2" xfId="30749" applyFont="1" applyFill="1" applyBorder="1" applyAlignment="1">
      <alignment vertical="center"/>
    </xf>
    <xf numFmtId="0" fontId="230" fillId="50" borderId="42" xfId="30747" quotePrefix="1" applyFont="1" applyFill="1" applyBorder="1" applyAlignment="1">
      <alignment horizontal="left" vertical="center" wrapText="1"/>
    </xf>
    <xf numFmtId="41" fontId="256" fillId="2" borderId="133" xfId="30747" applyNumberFormat="1" applyFont="1" applyFill="1" applyBorder="1" applyAlignment="1">
      <alignment horizontal="center" vertical="center" wrapText="1"/>
    </xf>
    <xf numFmtId="0" fontId="230" fillId="50" borderId="2" xfId="0" quotePrefix="1" applyFont="1" applyFill="1" applyBorder="1" applyAlignment="1">
      <alignment horizontal="center" vertical="center" wrapText="1"/>
    </xf>
    <xf numFmtId="0" fontId="230" fillId="50" borderId="42" xfId="0" quotePrefix="1" applyFont="1" applyFill="1" applyBorder="1" applyAlignment="1">
      <alignment horizontal="left" vertical="center" wrapText="1"/>
    </xf>
    <xf numFmtId="49" fontId="230" fillId="50" borderId="2" xfId="0" applyNumberFormat="1" applyFont="1" applyFill="1" applyBorder="1" applyAlignment="1">
      <alignment horizontal="center" vertical="center"/>
    </xf>
    <xf numFmtId="41" fontId="230" fillId="50" borderId="2" xfId="30733" applyFont="1" applyFill="1" applyBorder="1" applyAlignment="1">
      <alignment horizontal="center" vertical="center"/>
    </xf>
    <xf numFmtId="179" fontId="262" fillId="50" borderId="2" xfId="24470" quotePrefix="1" applyNumberFormat="1" applyFont="1" applyFill="1" applyBorder="1" applyAlignment="1">
      <alignment horizontal="left" vertical="center" wrapText="1" shrinkToFit="1"/>
    </xf>
    <xf numFmtId="0" fontId="230" fillId="50" borderId="2" xfId="30747" applyFont="1" applyFill="1" applyBorder="1" applyAlignment="1">
      <alignment horizontal="center" vertical="center"/>
    </xf>
    <xf numFmtId="177" fontId="241" fillId="50" borderId="2" xfId="30749" quotePrefix="1" applyFont="1" applyFill="1" applyBorder="1" applyAlignment="1">
      <alignment horizontal="left" vertical="center" indent="2" shrinkToFit="1"/>
    </xf>
    <xf numFmtId="41" fontId="1" fillId="54" borderId="7" xfId="30733" applyFont="1" applyFill="1" applyBorder="1" applyAlignment="1">
      <alignment horizontal="center" vertical="center"/>
    </xf>
    <xf numFmtId="41" fontId="258" fillId="3" borderId="2" xfId="30743" applyFont="1" applyFill="1" applyBorder="1" applyAlignment="1">
      <alignment horizontal="center" vertical="center"/>
    </xf>
    <xf numFmtId="177" fontId="290" fillId="3" borderId="2" xfId="30744" applyFont="1" applyFill="1" applyBorder="1">
      <alignment vertical="center"/>
    </xf>
    <xf numFmtId="177" fontId="293" fillId="3" borderId="2" xfId="30744" applyFont="1" applyFill="1" applyBorder="1" applyAlignment="1">
      <alignment horizontal="center" vertical="center"/>
    </xf>
    <xf numFmtId="310" fontId="244" fillId="3" borderId="2" xfId="30743" applyNumberFormat="1" applyFont="1" applyFill="1" applyBorder="1" applyAlignment="1">
      <alignment horizontal="center" vertical="center"/>
    </xf>
    <xf numFmtId="41" fontId="289" fillId="3" borderId="2" xfId="30743" applyFont="1" applyFill="1" applyBorder="1" applyAlignment="1">
      <alignment horizontal="right" vertical="center"/>
    </xf>
    <xf numFmtId="41" fontId="289" fillId="3" borderId="2" xfId="30743" applyFont="1" applyFill="1" applyBorder="1" applyAlignment="1">
      <alignment horizontal="center" vertical="center"/>
    </xf>
    <xf numFmtId="0" fontId="234" fillId="0" borderId="3" xfId="30739" applyFont="1" applyBorder="1" applyAlignment="1">
      <alignment horizontal="center" vertical="center" wrapText="1"/>
    </xf>
    <xf numFmtId="0" fontId="232" fillId="0" borderId="3" xfId="30741" applyNumberFormat="1" applyFont="1" applyFill="1" applyBorder="1" applyAlignment="1">
      <alignment horizontal="center" vertical="center"/>
    </xf>
    <xf numFmtId="0" fontId="255" fillId="50" borderId="0" xfId="0" applyFont="1" applyFill="1" applyAlignment="1">
      <alignment horizontal="center" vertical="center"/>
    </xf>
    <xf numFmtId="310" fontId="318" fillId="3" borderId="2" xfId="30743" applyNumberFormat="1" applyFont="1" applyFill="1" applyBorder="1" applyAlignment="1">
      <alignment horizontal="center" vertical="center"/>
    </xf>
    <xf numFmtId="310" fontId="318" fillId="0" borderId="2" xfId="30743" applyNumberFormat="1" applyFont="1" applyFill="1" applyBorder="1" applyAlignment="1">
      <alignment horizontal="center" vertical="center"/>
    </xf>
    <xf numFmtId="41" fontId="318" fillId="3" borderId="2" xfId="30743" applyFont="1" applyFill="1" applyBorder="1" applyAlignment="1">
      <alignment horizontal="center" vertical="center"/>
    </xf>
    <xf numFmtId="177" fontId="305" fillId="0" borderId="0" xfId="30746" applyFont="1">
      <alignment vertical="center"/>
    </xf>
    <xf numFmtId="177" fontId="307" fillId="52" borderId="2" xfId="30746" applyFont="1" applyFill="1" applyBorder="1" applyAlignment="1">
      <alignment horizontal="center" vertical="center"/>
    </xf>
    <xf numFmtId="41" fontId="319" fillId="52" borderId="2" xfId="30741" applyFont="1" applyFill="1" applyBorder="1" applyAlignment="1">
      <alignment horizontal="center" vertical="center"/>
    </xf>
    <xf numFmtId="177" fontId="232" fillId="0" borderId="5" xfId="30746" applyFont="1" applyFill="1" applyBorder="1" applyAlignment="1">
      <alignment horizontal="center" vertical="center"/>
    </xf>
    <xf numFmtId="41" fontId="1" fillId="3" borderId="5" xfId="30741" applyFont="1" applyFill="1" applyBorder="1" applyAlignment="1">
      <alignment horizontal="center" vertical="center"/>
    </xf>
    <xf numFmtId="177" fontId="232" fillId="0" borderId="2" xfId="30746" applyFont="1" applyFill="1" applyBorder="1" applyAlignment="1">
      <alignment horizontal="center" vertical="center"/>
    </xf>
    <xf numFmtId="41" fontId="1" fillId="3" borderId="2" xfId="30741" applyFont="1" applyFill="1" applyBorder="1" applyAlignment="1">
      <alignment horizontal="center" vertical="center"/>
    </xf>
    <xf numFmtId="0" fontId="234" fillId="0" borderId="2" xfId="30739" applyFont="1" applyBorder="1" applyAlignment="1">
      <alignment vertical="center" wrapText="1"/>
    </xf>
    <xf numFmtId="0" fontId="234" fillId="0" borderId="2" xfId="30739" applyFont="1" applyBorder="1" applyAlignment="1">
      <alignment horizontal="center" vertical="center" wrapText="1"/>
    </xf>
    <xf numFmtId="0" fontId="234" fillId="0" borderId="3" xfId="30739" applyFont="1" applyBorder="1" applyAlignment="1">
      <alignment vertical="center" wrapText="1"/>
    </xf>
    <xf numFmtId="41" fontId="1" fillId="0" borderId="3" xfId="30741" applyFont="1" applyFill="1" applyBorder="1" applyAlignment="1">
      <alignment vertical="center"/>
    </xf>
    <xf numFmtId="0" fontId="234" fillId="0" borderId="2" xfId="30739" quotePrefix="1" applyFont="1" applyBorder="1" applyAlignment="1">
      <alignment vertical="center" wrapText="1"/>
    </xf>
    <xf numFmtId="0" fontId="234" fillId="0" borderId="3" xfId="30739" quotePrefix="1" applyFont="1" applyBorder="1" applyAlignment="1">
      <alignment vertical="center" wrapText="1"/>
    </xf>
    <xf numFmtId="177" fontId="1" fillId="0" borderId="5" xfId="30746" applyFont="1" applyFill="1" applyBorder="1" applyAlignment="1">
      <alignment horizontal="center" vertical="center"/>
    </xf>
    <xf numFmtId="177" fontId="236" fillId="54" borderId="2" xfId="30746" applyFont="1" applyFill="1" applyBorder="1" applyAlignment="1">
      <alignment horizontal="center" vertical="center"/>
    </xf>
    <xf numFmtId="177" fontId="242" fillId="55" borderId="6" xfId="30746" applyFont="1" applyFill="1" applyBorder="1" applyAlignment="1">
      <alignment horizontal="center" vertical="center"/>
    </xf>
    <xf numFmtId="177" fontId="242" fillId="3" borderId="6" xfId="30746" applyFont="1" applyFill="1" applyBorder="1" applyAlignment="1">
      <alignment horizontal="center" vertical="center"/>
    </xf>
    <xf numFmtId="177" fontId="0" fillId="0" borderId="0" xfId="30746" applyFont="1" applyAlignment="1">
      <alignment horizontal="center" vertical="center"/>
    </xf>
    <xf numFmtId="0" fontId="1" fillId="82" borderId="5" xfId="30745" applyFill="1" applyBorder="1" applyAlignment="1">
      <alignment horizontal="left" vertical="center" wrapText="1"/>
    </xf>
    <xf numFmtId="177" fontId="232" fillId="82" borderId="5" xfId="30746" applyFont="1" applyFill="1" applyBorder="1" applyAlignment="1">
      <alignment horizontal="center" vertical="center"/>
    </xf>
    <xf numFmtId="0" fontId="232" fillId="82" borderId="5" xfId="30741" applyNumberFormat="1" applyFont="1" applyFill="1" applyBorder="1" applyAlignment="1">
      <alignment horizontal="center" vertical="center"/>
    </xf>
    <xf numFmtId="0" fontId="234" fillId="82" borderId="2" xfId="30745" quotePrefix="1" applyFont="1" applyFill="1" applyBorder="1" applyAlignment="1">
      <alignment horizontal="left" vertical="center" wrapText="1"/>
    </xf>
    <xf numFmtId="177" fontId="232" fillId="82" borderId="2" xfId="30746" applyFont="1" applyFill="1" applyBorder="1" applyAlignment="1">
      <alignment horizontal="center" vertical="center"/>
    </xf>
    <xf numFmtId="0" fontId="232" fillId="82" borderId="2" xfId="30741" applyNumberFormat="1" applyFont="1" applyFill="1" applyBorder="1" applyAlignment="1">
      <alignment horizontal="center" vertical="center"/>
    </xf>
    <xf numFmtId="0" fontId="234" fillId="82" borderId="2" xfId="30739" applyFont="1" applyFill="1" applyBorder="1" applyAlignment="1">
      <alignment horizontal="center" vertical="center" wrapText="1"/>
    </xf>
    <xf numFmtId="0" fontId="234" fillId="82" borderId="3" xfId="30739" applyFont="1" applyFill="1" applyBorder="1" applyAlignment="1">
      <alignment vertical="center" wrapText="1"/>
    </xf>
    <xf numFmtId="0" fontId="234" fillId="82" borderId="5" xfId="30739" applyFont="1" applyFill="1" applyBorder="1" applyAlignment="1">
      <alignment horizontal="center" vertical="center" wrapText="1"/>
    </xf>
    <xf numFmtId="0" fontId="234" fillId="82" borderId="5" xfId="30739" quotePrefix="1" applyFont="1" applyFill="1" applyBorder="1" applyAlignment="1">
      <alignment horizontal="left" vertical="center" wrapText="1"/>
    </xf>
    <xf numFmtId="0" fontId="5" fillId="0" borderId="134" xfId="29506" applyBorder="1" applyAlignment="1">
      <alignment horizontal="center" vertical="center"/>
    </xf>
    <xf numFmtId="0" fontId="5" fillId="0" borderId="0" xfId="29506" applyAlignment="1">
      <alignment horizontal="center" vertical="center"/>
    </xf>
    <xf numFmtId="0" fontId="5" fillId="0" borderId="25" xfId="29506" applyBorder="1" applyAlignment="1">
      <alignment horizontal="center" vertical="center"/>
    </xf>
    <xf numFmtId="41" fontId="230" fillId="54" borderId="135" xfId="30733" applyFont="1" applyFill="1" applyBorder="1" applyAlignment="1">
      <alignment vertical="center"/>
    </xf>
    <xf numFmtId="41" fontId="1" fillId="0" borderId="2" xfId="30733" applyFont="1" applyFill="1" applyBorder="1" applyAlignment="1">
      <alignment horizontal="center" vertical="center"/>
    </xf>
    <xf numFmtId="0" fontId="1" fillId="85" borderId="43" xfId="30745" applyFill="1" applyBorder="1" applyAlignment="1">
      <alignment horizontal="center" vertical="center"/>
    </xf>
    <xf numFmtId="0" fontId="1" fillId="85" borderId="2" xfId="30745" applyFill="1" applyBorder="1" applyAlignment="1">
      <alignment horizontal="center" vertical="center"/>
    </xf>
    <xf numFmtId="0" fontId="1" fillId="86" borderId="2" xfId="30745" applyFill="1" applyBorder="1" applyAlignment="1">
      <alignment horizontal="center" vertical="center"/>
    </xf>
    <xf numFmtId="0" fontId="1" fillId="86" borderId="42" xfId="30745" applyFill="1" applyBorder="1" applyAlignment="1">
      <alignment horizontal="center" vertical="center"/>
    </xf>
    <xf numFmtId="0" fontId="1" fillId="50" borderId="43" xfId="30745" applyFill="1" applyBorder="1" applyAlignment="1">
      <alignment horizontal="center" vertical="center"/>
    </xf>
    <xf numFmtId="177" fontId="0" fillId="50" borderId="2" xfId="30746" applyFont="1" applyFill="1" applyBorder="1" applyAlignment="1">
      <alignment horizontal="center" vertical="center"/>
    </xf>
    <xf numFmtId="0" fontId="1" fillId="50" borderId="2" xfId="30745" applyFill="1" applyBorder="1" applyAlignment="1">
      <alignment horizontal="center" vertical="center"/>
    </xf>
    <xf numFmtId="177" fontId="0" fillId="50" borderId="42" xfId="30746" applyFont="1" applyFill="1" applyBorder="1" applyAlignment="1">
      <alignment horizontal="center" vertical="center"/>
    </xf>
    <xf numFmtId="0" fontId="1" fillId="50" borderId="128" xfId="30745" applyFill="1" applyBorder="1" applyAlignment="1">
      <alignment horizontal="center" vertical="center"/>
    </xf>
    <xf numFmtId="177" fontId="0" fillId="50" borderId="5" xfId="30746" applyFont="1" applyFill="1" applyBorder="1" applyAlignment="1">
      <alignment horizontal="center" vertical="center"/>
    </xf>
    <xf numFmtId="0" fontId="1" fillId="50" borderId="5" xfId="30745" applyFill="1" applyBorder="1" applyAlignment="1">
      <alignment horizontal="center" vertical="center"/>
    </xf>
    <xf numFmtId="177" fontId="0" fillId="50" borderId="136" xfId="30746" applyFont="1" applyFill="1" applyBorder="1" applyAlignment="1">
      <alignment horizontal="center" vertical="center"/>
    </xf>
    <xf numFmtId="0" fontId="1" fillId="87" borderId="107" xfId="30745" applyFill="1" applyBorder="1" applyAlignment="1">
      <alignment horizontal="center" vertical="center"/>
    </xf>
    <xf numFmtId="177" fontId="0" fillId="87" borderId="4" xfId="30746" applyFont="1" applyFill="1" applyBorder="1" applyAlignment="1">
      <alignment horizontal="center" vertical="center"/>
    </xf>
    <xf numFmtId="0" fontId="1" fillId="88" borderId="4" xfId="30745" applyFill="1" applyBorder="1" applyAlignment="1">
      <alignment horizontal="center" vertical="center"/>
    </xf>
    <xf numFmtId="177" fontId="0" fillId="88" borderId="4" xfId="30746" applyFont="1" applyFill="1" applyBorder="1" applyAlignment="1">
      <alignment horizontal="center" vertical="center"/>
    </xf>
    <xf numFmtId="177" fontId="0" fillId="88" borderId="108" xfId="30746" applyFont="1" applyFill="1" applyBorder="1" applyAlignment="1">
      <alignment horizontal="center" vertical="center"/>
    </xf>
    <xf numFmtId="315" fontId="0" fillId="0" borderId="0" xfId="30746" applyNumberFormat="1" applyFont="1" applyAlignment="1">
      <alignment horizontal="center" vertical="center"/>
    </xf>
    <xf numFmtId="9" fontId="0" fillId="50" borderId="2" xfId="30751" applyFont="1" applyFill="1" applyBorder="1" applyAlignment="1">
      <alignment horizontal="center" vertical="center"/>
    </xf>
    <xf numFmtId="0" fontId="325" fillId="88" borderId="0" xfId="29487" applyFont="1" applyFill="1" applyAlignment="1">
      <alignment horizontal="center" vertical="center"/>
    </xf>
    <xf numFmtId="0" fontId="325" fillId="88" borderId="0" xfId="29487" quotePrefix="1" applyFont="1" applyFill="1" applyAlignment="1">
      <alignment horizontal="center" vertical="center" wrapText="1"/>
    </xf>
    <xf numFmtId="0" fontId="325" fillId="88" borderId="0" xfId="24470" applyFont="1" applyFill="1" applyAlignment="1">
      <alignment horizontal="right" vertical="center"/>
    </xf>
    <xf numFmtId="179" fontId="325" fillId="88" borderId="0" xfId="24470" quotePrefix="1" applyNumberFormat="1" applyFont="1" applyFill="1" applyAlignment="1">
      <alignment horizontal="left" vertical="center" wrapText="1"/>
    </xf>
    <xf numFmtId="0" fontId="325" fillId="88" borderId="0" xfId="29487" applyFont="1" applyFill="1" applyAlignment="1">
      <alignment horizontal="left" vertical="center"/>
    </xf>
    <xf numFmtId="179" fontId="325" fillId="88" borderId="0" xfId="24470" quotePrefix="1" applyNumberFormat="1" applyFont="1" applyFill="1" applyAlignment="1">
      <alignment horizontal="left" vertical="center" wrapText="1" shrinkToFit="1"/>
    </xf>
    <xf numFmtId="0" fontId="325" fillId="88" borderId="0" xfId="0" quotePrefix="1" applyFont="1" applyFill="1" applyAlignment="1">
      <alignment horizontal="left" vertical="center" wrapText="1"/>
    </xf>
    <xf numFmtId="179" fontId="325" fillId="88" borderId="0" xfId="24470" quotePrefix="1" applyNumberFormat="1" applyFont="1" applyFill="1" applyAlignment="1">
      <alignment horizontal="left" vertical="top" wrapText="1" shrinkToFit="1"/>
    </xf>
    <xf numFmtId="0" fontId="325" fillId="88" borderId="0" xfId="0" applyFont="1" applyFill="1" applyAlignment="1">
      <alignment horizontal="left" vertical="center" wrapText="1"/>
    </xf>
    <xf numFmtId="49" fontId="325" fillId="88" borderId="0" xfId="0" applyNumberFormat="1" applyFont="1" applyFill="1" applyAlignment="1">
      <alignment horizontal="left" vertical="center"/>
    </xf>
    <xf numFmtId="179" fontId="325" fillId="88" borderId="0" xfId="24470" applyNumberFormat="1" applyFont="1" applyFill="1" applyAlignment="1">
      <alignment horizontal="left" vertical="center"/>
    </xf>
    <xf numFmtId="179" fontId="325" fillId="88" borderId="0" xfId="24470" applyNumberFormat="1" applyFont="1" applyFill="1" applyAlignment="1">
      <alignment vertical="center"/>
    </xf>
    <xf numFmtId="0" fontId="325" fillId="55" borderId="0" xfId="29487" applyFont="1" applyFill="1" applyAlignment="1">
      <alignment horizontal="center" vertical="center"/>
    </xf>
    <xf numFmtId="0" fontId="325" fillId="55" borderId="0" xfId="29487" quotePrefix="1" applyFont="1" applyFill="1" applyAlignment="1">
      <alignment horizontal="center" vertical="center" wrapText="1"/>
    </xf>
    <xf numFmtId="0" fontId="325" fillId="55" borderId="0" xfId="24470" applyFont="1" applyFill="1" applyAlignment="1">
      <alignment horizontal="right" vertical="center"/>
    </xf>
    <xf numFmtId="179" fontId="325" fillId="55" borderId="0" xfId="24470" quotePrefix="1" applyNumberFormat="1" applyFont="1" applyFill="1" applyAlignment="1">
      <alignment horizontal="left" vertical="center" wrapText="1"/>
    </xf>
    <xf numFmtId="0" fontId="325" fillId="55" borderId="0" xfId="29487" applyFont="1" applyFill="1" applyAlignment="1">
      <alignment horizontal="left" vertical="center"/>
    </xf>
    <xf numFmtId="179" fontId="325" fillId="55" borderId="0" xfId="24470" quotePrefix="1" applyNumberFormat="1" applyFont="1" applyFill="1" applyAlignment="1">
      <alignment horizontal="left" vertical="center" wrapText="1" shrinkToFit="1"/>
    </xf>
    <xf numFmtId="0" fontId="325" fillId="55" borderId="0" xfId="0" quotePrefix="1" applyFont="1" applyFill="1" applyAlignment="1">
      <alignment horizontal="left" vertical="center" wrapText="1"/>
    </xf>
    <xf numFmtId="179" fontId="325" fillId="55" borderId="0" xfId="24470" quotePrefix="1" applyNumberFormat="1" applyFont="1" applyFill="1" applyAlignment="1">
      <alignment horizontal="left" vertical="top" wrapText="1" shrinkToFit="1"/>
    </xf>
    <xf numFmtId="0" fontId="325" fillId="55" borderId="0" xfId="0" applyFont="1" applyFill="1" applyAlignment="1">
      <alignment horizontal="left" vertical="center" wrapText="1"/>
    </xf>
    <xf numFmtId="49" fontId="325" fillId="55" borderId="0" xfId="0" applyNumberFormat="1" applyFont="1" applyFill="1" applyAlignment="1">
      <alignment horizontal="left" vertical="center"/>
    </xf>
    <xf numFmtId="179" fontId="325" fillId="55" borderId="0" xfId="24470" applyNumberFormat="1" applyFont="1" applyFill="1" applyAlignment="1">
      <alignment horizontal="left" vertical="center"/>
    </xf>
    <xf numFmtId="179" fontId="325" fillId="55" borderId="0" xfId="24470" applyNumberFormat="1" applyFont="1" applyFill="1" applyAlignment="1">
      <alignment vertical="center"/>
    </xf>
    <xf numFmtId="0" fontId="3" fillId="0" borderId="0" xfId="30098" applyFont="1" applyAlignment="1">
      <alignment vertical="center"/>
    </xf>
    <xf numFmtId="0" fontId="5" fillId="0" borderId="0" xfId="29517"/>
    <xf numFmtId="49" fontId="226" fillId="0" borderId="3" xfId="29769" applyNumberFormat="1" applyFont="1" applyBorder="1" applyAlignment="1">
      <alignment horizontal="center" vertical="center"/>
    </xf>
    <xf numFmtId="49" fontId="227" fillId="81" borderId="3" xfId="29769" applyNumberFormat="1" applyFont="1" applyFill="1" applyBorder="1" applyAlignment="1">
      <alignment horizontal="center" vertical="center"/>
    </xf>
    <xf numFmtId="49" fontId="226" fillId="0" borderId="2" xfId="29769" applyNumberFormat="1" applyFont="1" applyBorder="1" applyAlignment="1">
      <alignment horizontal="center" vertical="center"/>
    </xf>
    <xf numFmtId="49" fontId="227" fillId="81" borderId="2" xfId="29769" applyNumberFormat="1" applyFont="1" applyFill="1" applyBorder="1" applyAlignment="1">
      <alignment horizontal="center" vertical="center"/>
    </xf>
    <xf numFmtId="49" fontId="240" fillId="0" borderId="2" xfId="29517" applyNumberFormat="1" applyFont="1" applyBorder="1" applyAlignment="1">
      <alignment horizontal="center" vertical="top"/>
    </xf>
    <xf numFmtId="49" fontId="248" fillId="0" borderId="2" xfId="29769" applyNumberFormat="1" applyFont="1" applyBorder="1">
      <alignment vertical="center"/>
    </xf>
    <xf numFmtId="0" fontId="226" fillId="52" borderId="2" xfId="30752" applyFont="1" applyFill="1" applyBorder="1" applyAlignment="1">
      <alignment horizontal="center" vertical="center"/>
    </xf>
    <xf numFmtId="316" fontId="226" fillId="65" borderId="2" xfId="30733" applyNumberFormat="1" applyFont="1" applyFill="1" applyBorder="1" applyAlignment="1">
      <alignment horizontal="center" vertical="center" wrapText="1"/>
    </xf>
    <xf numFmtId="0" fontId="226" fillId="65" borderId="2" xfId="30752" applyFont="1" applyFill="1" applyBorder="1" applyAlignment="1">
      <alignment horizontal="center" vertical="center"/>
    </xf>
    <xf numFmtId="0" fontId="57" fillId="0" borderId="2" xfId="0" applyFont="1" applyBorder="1" applyAlignment="1">
      <alignment horizontal="left" vertical="center"/>
    </xf>
    <xf numFmtId="307" fontId="57" fillId="50" borderId="2" xfId="30733" applyNumberFormat="1" applyFont="1" applyFill="1" applyBorder="1">
      <alignment vertical="center"/>
    </xf>
    <xf numFmtId="9" fontId="57" fillId="50" borderId="2" xfId="30740" applyFont="1" applyFill="1" applyBorder="1">
      <alignment vertical="center"/>
    </xf>
    <xf numFmtId="41" fontId="57" fillId="3" borderId="2" xfId="30733" applyFont="1" applyFill="1" applyBorder="1" applyAlignment="1">
      <alignment horizontal="center" vertical="center" wrapText="1"/>
    </xf>
    <xf numFmtId="41" fontId="57" fillId="3" borderId="6" xfId="30733" applyFont="1" applyFill="1" applyBorder="1" applyAlignment="1">
      <alignment vertical="center"/>
    </xf>
    <xf numFmtId="41" fontId="57" fillId="3" borderId="76" xfId="30733" applyFont="1" applyFill="1" applyBorder="1" applyAlignment="1">
      <alignment vertical="center"/>
    </xf>
    <xf numFmtId="0" fontId="57" fillId="3" borderId="3" xfId="0" applyFont="1" applyFill="1" applyBorder="1" applyAlignment="1">
      <alignment horizontal="center" vertical="center" wrapText="1"/>
    </xf>
    <xf numFmtId="41" fontId="255" fillId="90" borderId="2" xfId="30733" applyFont="1" applyFill="1" applyBorder="1" applyAlignment="1">
      <alignment horizontal="center" vertical="center"/>
    </xf>
    <xf numFmtId="0" fontId="57" fillId="90" borderId="2" xfId="0" applyFont="1" applyFill="1" applyBorder="1">
      <alignment vertical="center"/>
    </xf>
    <xf numFmtId="41" fontId="255" fillId="0" borderId="0" xfId="0" applyNumberFormat="1" applyFont="1">
      <alignment vertical="center"/>
    </xf>
    <xf numFmtId="41" fontId="255" fillId="0" borderId="0" xfId="30733" applyFont="1">
      <alignment vertical="center"/>
    </xf>
    <xf numFmtId="0" fontId="226" fillId="52" borderId="2" xfId="30752" applyFont="1" applyFill="1" applyBorder="1" applyAlignment="1">
      <alignment horizontal="centerContinuous" vertical="center"/>
    </xf>
    <xf numFmtId="316" fontId="0" fillId="0" borderId="0" xfId="30733" applyNumberFormat="1" applyFont="1" applyAlignment="1">
      <alignment horizontal="center" vertical="center"/>
    </xf>
    <xf numFmtId="0" fontId="169" fillId="50" borderId="2" xfId="0" applyFont="1" applyFill="1" applyBorder="1" applyAlignment="1">
      <alignment horizontal="left" vertical="center" wrapText="1"/>
    </xf>
    <xf numFmtId="0" fontId="328" fillId="0" borderId="42" xfId="0" applyFont="1" applyBorder="1" applyAlignment="1">
      <alignment horizontal="left" vertical="center" wrapText="1"/>
    </xf>
    <xf numFmtId="179" fontId="327" fillId="0" borderId="2" xfId="24470" quotePrefix="1" applyNumberFormat="1" applyFont="1" applyBorder="1" applyAlignment="1">
      <alignment horizontal="left" vertical="center" wrapText="1" shrinkToFit="1"/>
    </xf>
    <xf numFmtId="0" fontId="328" fillId="50" borderId="42" xfId="30747" quotePrefix="1" applyFont="1" applyFill="1" applyBorder="1" applyAlignment="1">
      <alignment vertical="center" wrapText="1"/>
    </xf>
    <xf numFmtId="0" fontId="329" fillId="2" borderId="2" xfId="0" applyFont="1" applyFill="1" applyBorder="1" applyAlignment="1">
      <alignment horizontal="center" vertical="center" wrapText="1"/>
    </xf>
    <xf numFmtId="0" fontId="330" fillId="3" borderId="2" xfId="0" applyFont="1" applyFill="1" applyBorder="1" applyAlignment="1">
      <alignment horizontal="center" vertical="center" wrapText="1"/>
    </xf>
    <xf numFmtId="44" fontId="1" fillId="0" borderId="0" xfId="30745" applyNumberFormat="1">
      <alignment vertical="center"/>
    </xf>
    <xf numFmtId="0" fontId="1" fillId="0" borderId="5" xfId="30745" applyBorder="1" applyAlignment="1">
      <alignment horizontal="center" vertical="center" wrapText="1"/>
    </xf>
    <xf numFmtId="0" fontId="1" fillId="0" borderId="55" xfId="30745" applyBorder="1" applyAlignment="1">
      <alignment horizontal="center" vertical="center" wrapText="1"/>
    </xf>
    <xf numFmtId="0" fontId="1" fillId="0" borderId="3" xfId="30745" applyBorder="1" applyAlignment="1">
      <alignment horizontal="center" vertical="center" wrapText="1"/>
    </xf>
    <xf numFmtId="49" fontId="304" fillId="0" borderId="0" xfId="30745" applyNumberFormat="1" applyFont="1" applyAlignment="1">
      <alignment horizontal="center" vertical="center"/>
    </xf>
    <xf numFmtId="0" fontId="232" fillId="0" borderId="55" xfId="30739" applyFont="1" applyBorder="1" applyAlignment="1">
      <alignment horizontal="center" vertical="center"/>
    </xf>
    <xf numFmtId="0" fontId="232" fillId="0" borderId="3" xfId="30739" applyFont="1" applyBorder="1" applyAlignment="1">
      <alignment horizontal="center" vertical="center"/>
    </xf>
    <xf numFmtId="0" fontId="234" fillId="0" borderId="2" xfId="30745" applyFont="1" applyBorder="1" applyAlignment="1">
      <alignment horizontal="center" vertical="center" wrapText="1"/>
    </xf>
    <xf numFmtId="0" fontId="234" fillId="0" borderId="5" xfId="30745" applyFont="1" applyBorder="1" applyAlignment="1">
      <alignment horizontal="center" vertical="center" wrapText="1"/>
    </xf>
    <xf numFmtId="0" fontId="234" fillId="0" borderId="55" xfId="30745" applyFont="1" applyBorder="1" applyAlignment="1">
      <alignment horizontal="center" vertical="center" wrapText="1"/>
    </xf>
    <xf numFmtId="0" fontId="234" fillId="0" borderId="3" xfId="30745" applyFont="1" applyBorder="1" applyAlignment="1">
      <alignment horizontal="center" vertical="center" wrapText="1"/>
    </xf>
    <xf numFmtId="179" fontId="234" fillId="77" borderId="2" xfId="24487" quotePrefix="1" applyNumberFormat="1" applyFont="1" applyFill="1" applyBorder="1" applyAlignment="1">
      <alignment horizontal="center" vertical="center" shrinkToFit="1"/>
    </xf>
    <xf numFmtId="179" fontId="234" fillId="77" borderId="2" xfId="24487" applyNumberFormat="1" applyFont="1" applyFill="1" applyBorder="1" applyAlignment="1">
      <alignment horizontal="center" vertical="center" shrinkToFit="1"/>
    </xf>
    <xf numFmtId="179" fontId="235" fillId="77" borderId="2" xfId="24487" applyNumberFormat="1" applyFont="1" applyFill="1" applyBorder="1" applyAlignment="1">
      <alignment horizontal="center" vertical="center" shrinkToFit="1"/>
    </xf>
    <xf numFmtId="179" fontId="234" fillId="54" borderId="2" xfId="30745" applyNumberFormat="1" applyFont="1" applyFill="1" applyBorder="1" applyAlignment="1">
      <alignment horizontal="center" vertical="center" wrapText="1"/>
    </xf>
    <xf numFmtId="179" fontId="235" fillId="54" borderId="2" xfId="30745" applyNumberFormat="1" applyFont="1" applyFill="1" applyBorder="1" applyAlignment="1">
      <alignment horizontal="center" vertical="center" wrapText="1"/>
    </xf>
    <xf numFmtId="41" fontId="1" fillId="0" borderId="5" xfId="30741" applyFont="1" applyFill="1" applyBorder="1" applyAlignment="1">
      <alignment horizontal="center" vertical="center"/>
    </xf>
    <xf numFmtId="41" fontId="1" fillId="0" borderId="55" xfId="30741" applyFont="1" applyFill="1" applyBorder="1" applyAlignment="1">
      <alignment horizontal="center" vertical="center"/>
    </xf>
    <xf numFmtId="41" fontId="1" fillId="0" borderId="3" xfId="30741" applyFont="1" applyFill="1" applyBorder="1" applyAlignment="1">
      <alignment horizontal="center" vertical="center"/>
    </xf>
    <xf numFmtId="0" fontId="234" fillId="82" borderId="5" xfId="30739" applyFont="1" applyFill="1" applyBorder="1" applyAlignment="1">
      <alignment horizontal="left" vertical="center" wrapText="1"/>
    </xf>
    <xf numFmtId="0" fontId="234" fillId="82" borderId="3" xfId="30739" applyFont="1" applyFill="1" applyBorder="1" applyAlignment="1">
      <alignment horizontal="left" vertical="center" wrapText="1"/>
    </xf>
    <xf numFmtId="177" fontId="232" fillId="82" borderId="5" xfId="30746" applyFont="1" applyFill="1" applyBorder="1" applyAlignment="1">
      <alignment horizontal="center" vertical="center"/>
    </xf>
    <xf numFmtId="177" fontId="232" fillId="82" borderId="3" xfId="30746" applyFont="1" applyFill="1" applyBorder="1" applyAlignment="1">
      <alignment horizontal="center" vertical="center"/>
    </xf>
    <xf numFmtId="0" fontId="232" fillId="82" borderId="5" xfId="30741" applyNumberFormat="1" applyFont="1" applyFill="1" applyBorder="1" applyAlignment="1">
      <alignment horizontal="center" vertical="center"/>
    </xf>
    <xf numFmtId="0" fontId="232" fillId="82" borderId="3" xfId="30741" applyNumberFormat="1" applyFont="1" applyFill="1" applyBorder="1" applyAlignment="1">
      <alignment horizontal="center" vertical="center"/>
    </xf>
    <xf numFmtId="0" fontId="234" fillId="0" borderId="5" xfId="30745" quotePrefix="1" applyFont="1" applyBorder="1" applyAlignment="1">
      <alignment horizontal="left" vertical="center" wrapText="1"/>
    </xf>
    <xf numFmtId="0" fontId="234" fillId="0" borderId="3" xfId="30745" quotePrefix="1" applyFont="1" applyBorder="1" applyAlignment="1">
      <alignment horizontal="left" vertical="center" wrapText="1"/>
    </xf>
    <xf numFmtId="0" fontId="234" fillId="0" borderId="5" xfId="30739" applyFont="1" applyBorder="1" applyAlignment="1">
      <alignment horizontal="center" vertical="center" wrapText="1"/>
    </xf>
    <xf numFmtId="0" fontId="234" fillId="0" borderId="3" xfId="30739" applyFont="1" applyBorder="1" applyAlignment="1">
      <alignment horizontal="center" vertical="center" wrapText="1"/>
    </xf>
    <xf numFmtId="0" fontId="232" fillId="0" borderId="5" xfId="30741" applyNumberFormat="1" applyFont="1" applyFill="1" applyBorder="1" applyAlignment="1">
      <alignment horizontal="center" vertical="center"/>
    </xf>
    <xf numFmtId="0" fontId="232" fillId="0" borderId="3" xfId="30741" applyNumberFormat="1" applyFont="1" applyFill="1" applyBorder="1" applyAlignment="1">
      <alignment horizontal="center" vertical="center"/>
    </xf>
    <xf numFmtId="0" fontId="234" fillId="0" borderId="5" xfId="30739" applyFont="1" applyBorder="1" applyAlignment="1">
      <alignment horizontal="left" vertical="center" wrapText="1"/>
    </xf>
    <xf numFmtId="0" fontId="234" fillId="0" borderId="55" xfId="30739" applyFont="1" applyBorder="1" applyAlignment="1">
      <alignment horizontal="left" vertical="center" wrapText="1"/>
    </xf>
    <xf numFmtId="0" fontId="234" fillId="0" borderId="3" xfId="30739" applyFont="1" applyBorder="1" applyAlignment="1">
      <alignment horizontal="left" vertical="center" wrapText="1"/>
    </xf>
    <xf numFmtId="0" fontId="234" fillId="0" borderId="55" xfId="30739" applyFont="1" applyBorder="1" applyAlignment="1">
      <alignment horizontal="center" vertical="center" wrapText="1"/>
    </xf>
    <xf numFmtId="0" fontId="232" fillId="0" borderId="55" xfId="30741" applyNumberFormat="1" applyFont="1" applyFill="1" applyBorder="1" applyAlignment="1">
      <alignment horizontal="center" vertical="center"/>
    </xf>
    <xf numFmtId="0" fontId="234" fillId="0" borderId="5" xfId="30739" quotePrefix="1" applyFont="1" applyBorder="1" applyAlignment="1">
      <alignment horizontal="left" vertical="center" wrapText="1"/>
    </xf>
    <xf numFmtId="0" fontId="234" fillId="0" borderId="55" xfId="30739" quotePrefix="1" applyFont="1" applyBorder="1" applyAlignment="1">
      <alignment horizontal="left" vertical="center" wrapText="1"/>
    </xf>
    <xf numFmtId="0" fontId="234" fillId="0" borderId="3" xfId="30739" quotePrefix="1" applyFont="1" applyBorder="1" applyAlignment="1">
      <alignment horizontal="left" vertical="center" wrapText="1"/>
    </xf>
    <xf numFmtId="0" fontId="234" fillId="0" borderId="55" xfId="30745" quotePrefix="1" applyFont="1" applyBorder="1" applyAlignment="1">
      <alignment horizontal="left" vertical="center" wrapText="1"/>
    </xf>
    <xf numFmtId="0" fontId="234" fillId="82" borderId="5" xfId="30739" applyFont="1" applyFill="1" applyBorder="1" applyAlignment="1">
      <alignment horizontal="center" vertical="center" wrapText="1"/>
    </xf>
    <xf numFmtId="0" fontId="234" fillId="82" borderId="3" xfId="30739" applyFont="1" applyFill="1" applyBorder="1" applyAlignment="1">
      <alignment horizontal="center" vertical="center" wrapText="1"/>
    </xf>
    <xf numFmtId="0" fontId="234" fillId="82" borderId="5" xfId="30739" quotePrefix="1" applyFont="1" applyFill="1" applyBorder="1" applyAlignment="1">
      <alignment horizontal="left" vertical="center" wrapText="1"/>
    </xf>
    <xf numFmtId="0" fontId="234" fillId="82" borderId="55" xfId="30739" quotePrefix="1" applyFont="1" applyFill="1" applyBorder="1" applyAlignment="1">
      <alignment horizontal="left" vertical="center" wrapText="1"/>
    </xf>
    <xf numFmtId="0" fontId="234" fillId="82" borderId="3" xfId="30739" quotePrefix="1" applyFont="1" applyFill="1" applyBorder="1" applyAlignment="1">
      <alignment horizontal="left" vertical="center" wrapText="1"/>
    </xf>
    <xf numFmtId="0" fontId="234" fillId="82" borderId="55" xfId="30739" applyFont="1" applyFill="1" applyBorder="1" applyAlignment="1">
      <alignment horizontal="center" vertical="center" wrapText="1"/>
    </xf>
    <xf numFmtId="41" fontId="1" fillId="0" borderId="5" xfId="30741" quotePrefix="1" applyFont="1" applyFill="1" applyBorder="1" applyAlignment="1">
      <alignment horizontal="center" vertical="center"/>
    </xf>
    <xf numFmtId="41" fontId="1" fillId="0" borderId="3" xfId="30741" quotePrefix="1" applyFont="1" applyFill="1" applyBorder="1" applyAlignment="1">
      <alignment horizontal="center" vertical="center"/>
    </xf>
    <xf numFmtId="177" fontId="1" fillId="0" borderId="5" xfId="30746" applyFont="1" applyFill="1" applyBorder="1" applyAlignment="1">
      <alignment horizontal="center" vertical="center" shrinkToFit="1"/>
    </xf>
    <xf numFmtId="177" fontId="1" fillId="0" borderId="3" xfId="30746" applyFont="1" applyFill="1" applyBorder="1" applyAlignment="1">
      <alignment horizontal="center" vertical="center" shrinkToFit="1"/>
    </xf>
    <xf numFmtId="177" fontId="232" fillId="82" borderId="55" xfId="30746" applyFont="1" applyFill="1" applyBorder="1" applyAlignment="1">
      <alignment horizontal="center" vertical="center"/>
    </xf>
    <xf numFmtId="0" fontId="232" fillId="82" borderId="55" xfId="30741" applyNumberFormat="1" applyFont="1" applyFill="1" applyBorder="1" applyAlignment="1">
      <alignment horizontal="center" vertical="center"/>
    </xf>
    <xf numFmtId="179" fontId="243" fillId="3" borderId="6" xfId="30745" applyNumberFormat="1" applyFont="1" applyFill="1" applyBorder="1" applyAlignment="1">
      <alignment horizontal="center" vertical="center" wrapText="1"/>
    </xf>
    <xf numFmtId="179" fontId="243" fillId="3" borderId="22" xfId="30745" applyNumberFormat="1" applyFont="1" applyFill="1" applyBorder="1" applyAlignment="1">
      <alignment horizontal="center" vertical="center" wrapText="1"/>
    </xf>
    <xf numFmtId="179" fontId="243" fillId="3" borderId="7" xfId="30745" applyNumberFormat="1" applyFont="1" applyFill="1" applyBorder="1" applyAlignment="1">
      <alignment horizontal="center" vertical="center" wrapText="1"/>
    </xf>
    <xf numFmtId="179" fontId="243" fillId="2" borderId="6" xfId="30745" applyNumberFormat="1" applyFont="1" applyFill="1" applyBorder="1" applyAlignment="1">
      <alignment horizontal="center" vertical="center" wrapText="1"/>
    </xf>
    <xf numFmtId="179" fontId="243" fillId="2" borderId="22" xfId="30745" applyNumberFormat="1" applyFont="1" applyFill="1" applyBorder="1" applyAlignment="1">
      <alignment horizontal="center" vertical="center" wrapText="1"/>
    </xf>
    <xf numFmtId="179" fontId="243" fillId="2" borderId="7" xfId="30745" applyNumberFormat="1" applyFont="1" applyFill="1" applyBorder="1" applyAlignment="1">
      <alignment horizontal="center" vertical="center" wrapText="1"/>
    </xf>
    <xf numFmtId="0" fontId="1" fillId="56" borderId="6" xfId="30745" applyFill="1" applyBorder="1" applyAlignment="1">
      <alignment horizontal="center" vertical="center"/>
    </xf>
    <xf numFmtId="0" fontId="1" fillId="56" borderId="22" xfId="30745" applyFill="1" applyBorder="1" applyAlignment="1">
      <alignment horizontal="center" vertical="center"/>
    </xf>
    <xf numFmtId="0" fontId="236" fillId="56" borderId="22" xfId="30745" applyFont="1" applyFill="1" applyBorder="1" applyAlignment="1">
      <alignment horizontal="center" vertical="center"/>
    </xf>
    <xf numFmtId="0" fontId="1" fillId="56" borderId="7" xfId="30745" applyFill="1" applyBorder="1" applyAlignment="1">
      <alignment horizontal="center" vertical="center"/>
    </xf>
    <xf numFmtId="179" fontId="234" fillId="54" borderId="6" xfId="30745" applyNumberFormat="1" applyFont="1" applyFill="1" applyBorder="1" applyAlignment="1">
      <alignment horizontal="center" vertical="center" wrapText="1"/>
    </xf>
    <xf numFmtId="179" fontId="234" fillId="54" borderId="22" xfId="30745" applyNumberFormat="1" applyFont="1" applyFill="1" applyBorder="1" applyAlignment="1">
      <alignment horizontal="center" vertical="center" wrapText="1"/>
    </xf>
    <xf numFmtId="179" fontId="235" fillId="54" borderId="22" xfId="30745" applyNumberFormat="1" applyFont="1" applyFill="1" applyBorder="1" applyAlignment="1">
      <alignment horizontal="center" vertical="center" wrapText="1"/>
    </xf>
    <xf numFmtId="179" fontId="234" fillId="54" borderId="7" xfId="30745" applyNumberFormat="1" applyFont="1" applyFill="1" applyBorder="1" applyAlignment="1">
      <alignment horizontal="center" vertical="center" wrapText="1"/>
    </xf>
    <xf numFmtId="179" fontId="234" fillId="0" borderId="5" xfId="30745" applyNumberFormat="1" applyFont="1" applyBorder="1" applyAlignment="1">
      <alignment horizontal="center" vertical="center" wrapText="1"/>
    </xf>
    <xf numFmtId="179" fontId="234" fillId="0" borderId="55" xfId="30745" applyNumberFormat="1" applyFont="1" applyBorder="1" applyAlignment="1">
      <alignment horizontal="center" vertical="center" wrapText="1"/>
    </xf>
    <xf numFmtId="179" fontId="234" fillId="0" borderId="3" xfId="30745" applyNumberFormat="1" applyFont="1" applyBorder="1" applyAlignment="1">
      <alignment horizontal="center" vertical="center" wrapText="1"/>
    </xf>
    <xf numFmtId="0" fontId="1" fillId="0" borderId="5" xfId="30739" applyFont="1" applyBorder="1" applyAlignment="1">
      <alignment horizontal="center" vertical="center"/>
    </xf>
    <xf numFmtId="0" fontId="1" fillId="0" borderId="55" xfId="30739" applyFont="1" applyBorder="1" applyAlignment="1">
      <alignment horizontal="center" vertical="center"/>
    </xf>
    <xf numFmtId="0" fontId="1" fillId="0" borderId="3" xfId="30739" applyFont="1" applyBorder="1" applyAlignment="1">
      <alignment horizontal="center" vertical="center"/>
    </xf>
    <xf numFmtId="179" fontId="243" fillId="55" borderId="6" xfId="30745" applyNumberFormat="1" applyFont="1" applyFill="1" applyBorder="1" applyAlignment="1">
      <alignment horizontal="center" vertical="center" wrapText="1"/>
    </xf>
    <xf numFmtId="179" fontId="243" fillId="55" borderId="22" xfId="30745" applyNumberFormat="1" applyFont="1" applyFill="1" applyBorder="1" applyAlignment="1">
      <alignment horizontal="center" vertical="center" wrapText="1"/>
    </xf>
    <xf numFmtId="179" fontId="243" fillId="55" borderId="7" xfId="30745" applyNumberFormat="1" applyFont="1" applyFill="1" applyBorder="1" applyAlignment="1">
      <alignment horizontal="center" vertical="center" wrapText="1"/>
    </xf>
    <xf numFmtId="177" fontId="232" fillId="0" borderId="5" xfId="30746" applyFont="1" applyFill="1" applyBorder="1" applyAlignment="1">
      <alignment horizontal="center" vertical="center"/>
    </xf>
    <xf numFmtId="177" fontId="232" fillId="0" borderId="55" xfId="30746" applyFont="1" applyFill="1" applyBorder="1" applyAlignment="1">
      <alignment horizontal="center" vertical="center"/>
    </xf>
    <xf numFmtId="177" fontId="232" fillId="0" borderId="3" xfId="30746" applyFont="1" applyFill="1" applyBorder="1" applyAlignment="1">
      <alignment horizontal="center" vertical="center"/>
    </xf>
    <xf numFmtId="0" fontId="230" fillId="53" borderId="71" xfId="29529" applyFont="1" applyFill="1" applyBorder="1" applyAlignment="1">
      <alignment horizontal="center" vertical="center"/>
    </xf>
    <xf numFmtId="0" fontId="230" fillId="53" borderId="73" xfId="29529" applyFont="1" applyFill="1" applyBorder="1" applyAlignment="1">
      <alignment horizontal="center" vertical="center"/>
    </xf>
    <xf numFmtId="38" fontId="230" fillId="54" borderId="2" xfId="29728" applyNumberFormat="1" applyFont="1" applyFill="1" applyBorder="1" applyAlignment="1">
      <alignment horizontal="center" vertical="center"/>
    </xf>
    <xf numFmtId="0" fontId="232" fillId="0" borderId="5" xfId="29506" applyFont="1" applyBorder="1" applyAlignment="1">
      <alignment horizontal="center" vertical="center"/>
    </xf>
    <xf numFmtId="0" fontId="232" fillId="0" borderId="55" xfId="29506" applyFont="1" applyBorder="1" applyAlignment="1">
      <alignment horizontal="center" vertical="center"/>
    </xf>
    <xf numFmtId="0" fontId="232" fillId="0" borderId="3" xfId="29506" applyFont="1" applyBorder="1" applyAlignment="1">
      <alignment horizontal="center" vertical="center"/>
    </xf>
    <xf numFmtId="49" fontId="225" fillId="0" borderId="25" xfId="0" applyNumberFormat="1" applyFont="1" applyBorder="1" applyAlignment="1">
      <alignment horizontal="center" vertical="center"/>
    </xf>
    <xf numFmtId="0" fontId="226" fillId="51" borderId="57" xfId="29506" applyFont="1" applyFill="1" applyBorder="1" applyAlignment="1">
      <alignment horizontal="center" vertical="center"/>
    </xf>
    <xf numFmtId="0" fontId="226" fillId="51" borderId="1" xfId="29506" applyFont="1" applyFill="1" applyBorder="1" applyAlignment="1">
      <alignment horizontal="center" vertical="center"/>
    </xf>
    <xf numFmtId="0" fontId="226" fillId="51" borderId="58" xfId="29506" applyFont="1" applyFill="1" applyBorder="1" applyAlignment="1">
      <alignment horizontal="center" vertical="center"/>
    </xf>
    <xf numFmtId="0" fontId="5" fillId="0" borderId="83" xfId="29506" applyBorder="1" applyAlignment="1">
      <alignment horizontal="center" vertical="center"/>
    </xf>
    <xf numFmtId="0" fontId="5" fillId="0" borderId="84" xfId="29506" applyBorder="1" applyAlignment="1">
      <alignment horizontal="center" vertical="center"/>
    </xf>
    <xf numFmtId="0" fontId="5" fillId="0" borderId="64" xfId="29506" applyBorder="1" applyAlignment="1">
      <alignment horizontal="center" vertical="center"/>
    </xf>
    <xf numFmtId="0" fontId="5" fillId="0" borderId="85" xfId="29506" applyBorder="1" applyAlignment="1">
      <alignment horizontal="center" vertical="center"/>
    </xf>
    <xf numFmtId="0" fontId="5" fillId="0" borderId="69" xfId="29506" applyBorder="1" applyAlignment="1">
      <alignment horizontal="center" vertical="center"/>
    </xf>
    <xf numFmtId="0" fontId="5" fillId="0" borderId="86" xfId="29506" applyBorder="1" applyAlignment="1">
      <alignment horizontal="center" vertical="center"/>
    </xf>
    <xf numFmtId="179" fontId="235" fillId="2" borderId="6" xfId="0" applyNumberFormat="1" applyFont="1" applyFill="1" applyBorder="1" applyAlignment="1">
      <alignment horizontal="center" vertical="center" wrapText="1"/>
    </xf>
    <xf numFmtId="179" fontId="235" fillId="2" borderId="22" xfId="0" applyNumberFormat="1" applyFont="1" applyFill="1" applyBorder="1" applyAlignment="1">
      <alignment horizontal="center" vertical="center" wrapText="1"/>
    </xf>
    <xf numFmtId="0" fontId="230" fillId="50" borderId="2" xfId="29728" applyFont="1" applyFill="1" applyBorder="1" applyAlignment="1">
      <alignment horizontal="center" vertical="center"/>
    </xf>
    <xf numFmtId="179" fontId="234" fillId="54" borderId="2" xfId="0" applyNumberFormat="1" applyFont="1" applyFill="1" applyBorder="1" applyAlignment="1">
      <alignment horizontal="center" vertical="center" wrapText="1"/>
    </xf>
    <xf numFmtId="0" fontId="230" fillId="0" borderId="10" xfId="29728" applyFont="1" applyBorder="1" applyAlignment="1">
      <alignment horizontal="center" vertical="center"/>
    </xf>
    <xf numFmtId="0" fontId="230" fillId="0" borderId="36" xfId="29728" applyFont="1" applyBorder="1" applyAlignment="1">
      <alignment horizontal="center" vertical="center"/>
    </xf>
    <xf numFmtId="0" fontId="230" fillId="0" borderId="76" xfId="29728" applyFont="1" applyBorder="1" applyAlignment="1">
      <alignment horizontal="center" vertical="center"/>
    </xf>
    <xf numFmtId="0" fontId="230" fillId="54" borderId="77" xfId="29728" applyFont="1" applyFill="1" applyBorder="1" applyAlignment="1">
      <alignment horizontal="center" vertical="center"/>
    </xf>
    <xf numFmtId="0" fontId="230" fillId="54" borderId="78" xfId="29728" applyFont="1" applyFill="1" applyBorder="1" applyAlignment="1">
      <alignment horizontal="center" vertical="center"/>
    </xf>
    <xf numFmtId="179" fontId="235" fillId="55" borderId="6" xfId="0" applyNumberFormat="1" applyFont="1" applyFill="1" applyBorder="1" applyAlignment="1">
      <alignment horizontal="center" vertical="center" wrapText="1"/>
    </xf>
    <xf numFmtId="179" fontId="235" fillId="55" borderId="22" xfId="0" applyNumberFormat="1" applyFont="1" applyFill="1" applyBorder="1" applyAlignment="1">
      <alignment horizontal="center" vertical="center" wrapText="1"/>
    </xf>
    <xf numFmtId="179" fontId="235" fillId="3" borderId="6" xfId="0" applyNumberFormat="1" applyFont="1" applyFill="1" applyBorder="1" applyAlignment="1">
      <alignment horizontal="center" vertical="center" wrapText="1"/>
    </xf>
    <xf numFmtId="179" fontId="235" fillId="3" borderId="22" xfId="0" applyNumberFormat="1" applyFont="1" applyFill="1" applyBorder="1" applyAlignment="1">
      <alignment horizontal="center" vertical="center" wrapText="1"/>
    </xf>
    <xf numFmtId="179" fontId="234" fillId="0" borderId="5" xfId="0" applyNumberFormat="1" applyFont="1" applyBorder="1" applyAlignment="1">
      <alignment horizontal="center" vertical="center" wrapText="1"/>
    </xf>
    <xf numFmtId="179" fontId="234" fillId="0" borderId="55" xfId="0" applyNumberFormat="1" applyFont="1" applyBorder="1" applyAlignment="1">
      <alignment horizontal="center" vertical="center" wrapText="1"/>
    </xf>
    <xf numFmtId="179" fontId="234" fillId="0" borderId="3" xfId="0" applyNumberFormat="1" applyFont="1" applyBorder="1" applyAlignment="1">
      <alignment horizontal="center" vertical="center" wrapText="1"/>
    </xf>
    <xf numFmtId="0" fontId="234" fillId="0" borderId="5" xfId="30745" quotePrefix="1" applyFont="1" applyBorder="1" applyAlignment="1">
      <alignment horizontal="center" vertical="center" wrapText="1"/>
    </xf>
    <xf numFmtId="0" fontId="234" fillId="0" borderId="3" xfId="30745" quotePrefix="1" applyFont="1" applyBorder="1" applyAlignment="1">
      <alignment horizontal="center" vertical="center" wrapText="1"/>
    </xf>
    <xf numFmtId="179" fontId="234" fillId="77" borderId="6" xfId="24487" quotePrefix="1" applyNumberFormat="1" applyFont="1" applyFill="1" applyBorder="1" applyAlignment="1">
      <alignment horizontal="center" vertical="center" shrinkToFit="1"/>
    </xf>
    <xf numFmtId="179" fontId="234" fillId="77" borderId="22" xfId="24487" quotePrefix="1" applyNumberFormat="1" applyFont="1" applyFill="1" applyBorder="1" applyAlignment="1">
      <alignment horizontal="center" vertical="center" shrinkToFit="1"/>
    </xf>
    <xf numFmtId="179" fontId="234" fillId="77" borderId="7" xfId="24487" quotePrefix="1" applyNumberFormat="1" applyFont="1" applyFill="1" applyBorder="1" applyAlignment="1">
      <alignment horizontal="center" vertical="center" shrinkToFit="1"/>
    </xf>
    <xf numFmtId="49" fontId="295" fillId="0" borderId="0" xfId="30745" applyNumberFormat="1" applyFont="1" applyAlignment="1">
      <alignment horizontal="center" vertical="center"/>
    </xf>
    <xf numFmtId="0" fontId="246" fillId="52" borderId="6" xfId="30739" applyFont="1" applyFill="1" applyBorder="1" applyAlignment="1">
      <alignment horizontal="center" vertical="center"/>
    </xf>
    <xf numFmtId="0" fontId="246" fillId="52" borderId="7" xfId="30739" applyFont="1" applyFill="1" applyBorder="1" applyAlignment="1">
      <alignment horizontal="center" vertical="center"/>
    </xf>
    <xf numFmtId="0" fontId="232" fillId="0" borderId="5" xfId="30739" applyFont="1" applyBorder="1" applyAlignment="1">
      <alignment horizontal="center" vertical="center"/>
    </xf>
    <xf numFmtId="0" fontId="232" fillId="0" borderId="5" xfId="30739" applyFont="1" applyBorder="1" applyAlignment="1">
      <alignment horizontal="center" vertical="center" wrapText="1"/>
    </xf>
    <xf numFmtId="0" fontId="232" fillId="0" borderId="55" xfId="30739" applyFont="1" applyBorder="1" applyAlignment="1">
      <alignment horizontal="center" vertical="center" wrapText="1"/>
    </xf>
    <xf numFmtId="0" fontId="234" fillId="0" borderId="3" xfId="30745" applyFont="1" applyBorder="1" applyAlignment="1">
      <alignment horizontal="left" vertical="center" wrapText="1"/>
    </xf>
    <xf numFmtId="0" fontId="234" fillId="67" borderId="5" xfId="30745" applyFont="1" applyFill="1" applyBorder="1" applyAlignment="1">
      <alignment horizontal="center" vertical="center"/>
    </xf>
    <xf numFmtId="0" fontId="234" fillId="67" borderId="3" xfId="30745" applyFont="1" applyFill="1" applyBorder="1" applyAlignment="1">
      <alignment horizontal="center" vertical="center"/>
    </xf>
    <xf numFmtId="179" fontId="235" fillId="55" borderId="6" xfId="30745" applyNumberFormat="1" applyFont="1" applyFill="1" applyBorder="1" applyAlignment="1">
      <alignment horizontal="center" vertical="center" wrapText="1"/>
    </xf>
    <xf numFmtId="179" fontId="235" fillId="55" borderId="22" xfId="30745" applyNumberFormat="1" applyFont="1" applyFill="1" applyBorder="1" applyAlignment="1">
      <alignment horizontal="center" vertical="center" wrapText="1"/>
    </xf>
    <xf numFmtId="179" fontId="235" fillId="55" borderId="7" xfId="30745" applyNumberFormat="1" applyFont="1" applyFill="1" applyBorder="1" applyAlignment="1">
      <alignment horizontal="center" vertical="center" wrapText="1"/>
    </xf>
    <xf numFmtId="179" fontId="235" fillId="3" borderId="6" xfId="30745" applyNumberFormat="1" applyFont="1" applyFill="1" applyBorder="1" applyAlignment="1">
      <alignment horizontal="center" vertical="center" wrapText="1"/>
    </xf>
    <xf numFmtId="179" fontId="235" fillId="3" borderId="22" xfId="30745" applyNumberFormat="1" applyFont="1" applyFill="1" applyBorder="1" applyAlignment="1">
      <alignment horizontal="center" vertical="center" wrapText="1"/>
    </xf>
    <xf numFmtId="179" fontId="235" fillId="3" borderId="7" xfId="30745" applyNumberFormat="1" applyFont="1" applyFill="1" applyBorder="1" applyAlignment="1">
      <alignment horizontal="center" vertical="center" wrapText="1"/>
    </xf>
    <xf numFmtId="179" fontId="235" fillId="2" borderId="6" xfId="30745" applyNumberFormat="1" applyFont="1" applyFill="1" applyBorder="1" applyAlignment="1">
      <alignment horizontal="center" vertical="center" wrapText="1"/>
    </xf>
    <xf numFmtId="179" fontId="235" fillId="2" borderId="22" xfId="30745" applyNumberFormat="1" applyFont="1" applyFill="1" applyBorder="1" applyAlignment="1">
      <alignment horizontal="center" vertical="center" wrapText="1"/>
    </xf>
    <xf numFmtId="179" fontId="235" fillId="2" borderId="7" xfId="30745" applyNumberFormat="1" applyFont="1" applyFill="1" applyBorder="1" applyAlignment="1">
      <alignment horizontal="center" vertical="center" wrapText="1"/>
    </xf>
    <xf numFmtId="0" fontId="232" fillId="0" borderId="3" xfId="30739" applyFont="1" applyBorder="1" applyAlignment="1">
      <alignment horizontal="center" vertical="center" wrapText="1"/>
    </xf>
    <xf numFmtId="0" fontId="234" fillId="67" borderId="5" xfId="30739" quotePrefix="1" applyFont="1" applyFill="1" applyBorder="1" applyAlignment="1">
      <alignment horizontal="center" vertical="center" wrapText="1"/>
    </xf>
    <xf numFmtId="0" fontId="234" fillId="67" borderId="3" xfId="30739" quotePrefix="1" applyFont="1" applyFill="1" applyBorder="1" applyAlignment="1">
      <alignment horizontal="center" vertical="center" wrapText="1"/>
    </xf>
    <xf numFmtId="0" fontId="292" fillId="78" borderId="2" xfId="30745" applyFont="1" applyFill="1" applyBorder="1" applyAlignment="1">
      <alignment horizontal="center" vertical="center"/>
    </xf>
    <xf numFmtId="0" fontId="298" fillId="80" borderId="6" xfId="30745" applyFont="1" applyFill="1" applyBorder="1" applyAlignment="1">
      <alignment horizontal="center" vertical="center"/>
    </xf>
    <xf numFmtId="0" fontId="298" fillId="80" borderId="22" xfId="30745" applyFont="1" applyFill="1" applyBorder="1" applyAlignment="1">
      <alignment horizontal="center" vertical="center"/>
    </xf>
    <xf numFmtId="0" fontId="298" fillId="80" borderId="7" xfId="30745" applyFont="1" applyFill="1" applyBorder="1" applyAlignment="1">
      <alignment horizontal="center" vertical="center"/>
    </xf>
    <xf numFmtId="0" fontId="298" fillId="59" borderId="2" xfId="30745" applyFont="1" applyFill="1" applyBorder="1" applyAlignment="1">
      <alignment horizontal="center" vertical="center"/>
    </xf>
    <xf numFmtId="0" fontId="296" fillId="0" borderId="0" xfId="30745" applyFont="1" applyAlignment="1">
      <alignment horizontal="center" vertical="center"/>
    </xf>
    <xf numFmtId="0" fontId="292" fillId="0" borderId="2" xfId="30745" applyFont="1" applyBorder="1" applyAlignment="1">
      <alignment horizontal="center" vertical="center"/>
    </xf>
    <xf numFmtId="0" fontId="292" fillId="0" borderId="2" xfId="30745" applyFont="1" applyBorder="1" applyAlignment="1">
      <alignment horizontal="center" vertical="center" wrapText="1"/>
    </xf>
    <xf numFmtId="0" fontId="298" fillId="80" borderId="2" xfId="30745" applyFont="1" applyFill="1" applyBorder="1" applyAlignment="1">
      <alignment horizontal="center" vertical="center"/>
    </xf>
    <xf numFmtId="0" fontId="292" fillId="0" borderId="5" xfId="30745" applyFont="1" applyBorder="1" applyAlignment="1">
      <alignment horizontal="center" vertical="center"/>
    </xf>
    <xf numFmtId="0" fontId="292" fillId="0" borderId="55" xfId="30745" applyFont="1" applyBorder="1" applyAlignment="1">
      <alignment horizontal="center" vertical="center"/>
    </xf>
    <xf numFmtId="0" fontId="292" fillId="0" borderId="3" xfId="30745" applyFont="1" applyBorder="1" applyAlignment="1">
      <alignment horizontal="center" vertical="center"/>
    </xf>
    <xf numFmtId="0" fontId="324" fillId="83" borderId="104" xfId="30745" applyFont="1" applyFill="1" applyBorder="1" applyAlignment="1">
      <alignment horizontal="center" vertical="center"/>
    </xf>
    <xf numFmtId="0" fontId="324" fillId="83" borderId="105" xfId="30745" applyFont="1" applyFill="1" applyBorder="1" applyAlignment="1">
      <alignment horizontal="center" vertical="center"/>
    </xf>
    <xf numFmtId="0" fontId="324" fillId="83" borderId="106" xfId="30745" applyFont="1" applyFill="1" applyBorder="1" applyAlignment="1">
      <alignment horizontal="center" vertical="center"/>
    </xf>
    <xf numFmtId="0" fontId="1" fillId="84" borderId="104" xfId="30745" applyFill="1" applyBorder="1" applyAlignment="1">
      <alignment horizontal="center" vertical="center"/>
    </xf>
    <xf numFmtId="0" fontId="1" fillId="84" borderId="105" xfId="30745" applyFill="1" applyBorder="1" applyAlignment="1">
      <alignment horizontal="center" vertical="center"/>
    </xf>
    <xf numFmtId="0" fontId="1" fillId="84" borderId="106" xfId="30745" applyFill="1" applyBorder="1" applyAlignment="1">
      <alignment horizontal="center" vertical="center"/>
    </xf>
    <xf numFmtId="0" fontId="1" fillId="85" borderId="43" xfId="30745" applyFill="1" applyBorder="1" applyAlignment="1">
      <alignment horizontal="center" vertical="center"/>
    </xf>
    <xf numFmtId="0" fontId="1" fillId="85" borderId="2" xfId="30745" applyFill="1" applyBorder="1" applyAlignment="1">
      <alignment horizontal="center" vertical="center"/>
    </xf>
    <xf numFmtId="0" fontId="1" fillId="86" borderId="2" xfId="30745" applyFill="1" applyBorder="1" applyAlignment="1">
      <alignment horizontal="center" vertical="center"/>
    </xf>
    <xf numFmtId="0" fontId="1" fillId="86" borderId="42" xfId="30745" applyFill="1" applyBorder="1" applyAlignment="1">
      <alignment horizontal="center" vertical="center"/>
    </xf>
    <xf numFmtId="41" fontId="1" fillId="3" borderId="5" xfId="30741" applyFont="1" applyFill="1" applyBorder="1" applyAlignment="1">
      <alignment horizontal="center" vertical="center"/>
    </xf>
    <xf numFmtId="41" fontId="1" fillId="3" borderId="55" xfId="30741" applyFont="1" applyFill="1" applyBorder="1" applyAlignment="1">
      <alignment horizontal="center" vertical="center"/>
    </xf>
    <xf numFmtId="41" fontId="1" fillId="3" borderId="3" xfId="30741" applyFont="1" applyFill="1" applyBorder="1" applyAlignment="1">
      <alignment horizontal="center" vertical="center"/>
    </xf>
    <xf numFmtId="177" fontId="232" fillId="0" borderId="5" xfId="30742" applyFont="1" applyFill="1" applyBorder="1" applyAlignment="1">
      <alignment horizontal="center" vertical="center"/>
    </xf>
    <xf numFmtId="177" fontId="232" fillId="0" borderId="3" xfId="30742" applyFont="1" applyFill="1" applyBorder="1" applyAlignment="1">
      <alignment horizontal="center" vertical="center"/>
    </xf>
    <xf numFmtId="177" fontId="232" fillId="0" borderId="55" xfId="30742" applyFont="1" applyFill="1" applyBorder="1" applyAlignment="1">
      <alignment horizontal="center" vertical="center"/>
    </xf>
    <xf numFmtId="177" fontId="1" fillId="0" borderId="5" xfId="30742" applyFont="1" applyFill="1" applyBorder="1" applyAlignment="1">
      <alignment horizontal="center" vertical="center" shrinkToFit="1"/>
    </xf>
    <xf numFmtId="177" fontId="1" fillId="0" borderId="3" xfId="30742" applyFont="1" applyFill="1" applyBorder="1" applyAlignment="1">
      <alignment horizontal="center" vertical="center" shrinkToFit="1"/>
    </xf>
    <xf numFmtId="0" fontId="282" fillId="73" borderId="43" xfId="0" applyFont="1" applyFill="1" applyBorder="1" applyAlignment="1">
      <alignment horizontal="center" vertical="center" wrapText="1"/>
    </xf>
    <xf numFmtId="0" fontId="285" fillId="74" borderId="43" xfId="0" applyFont="1" applyFill="1" applyBorder="1" applyAlignment="1">
      <alignment horizontal="center" vertical="center"/>
    </xf>
    <xf numFmtId="0" fontId="285" fillId="74" borderId="2" xfId="0" applyFont="1" applyFill="1" applyBorder="1" applyAlignment="1">
      <alignment horizontal="center" vertical="center"/>
    </xf>
    <xf numFmtId="0" fontId="286" fillId="66" borderId="107" xfId="0" applyFont="1" applyFill="1" applyBorder="1" applyAlignment="1">
      <alignment horizontal="center" vertical="center"/>
    </xf>
    <xf numFmtId="0" fontId="286" fillId="66" borderId="4" xfId="0" applyFont="1" applyFill="1" applyBorder="1" applyAlignment="1">
      <alignment horizontal="center" vertical="center"/>
    </xf>
    <xf numFmtId="0" fontId="1" fillId="0" borderId="0" xfId="30738" applyAlignment="1">
      <alignment horizontal="center" vertical="center"/>
    </xf>
    <xf numFmtId="0" fontId="226" fillId="51" borderId="104" xfId="30739" applyFont="1" applyFill="1" applyBorder="1" applyAlignment="1">
      <alignment horizontal="center" vertical="center"/>
    </xf>
    <xf numFmtId="0" fontId="226" fillId="51" borderId="105" xfId="30739" applyFont="1" applyFill="1" applyBorder="1" applyAlignment="1">
      <alignment horizontal="center" vertical="center"/>
    </xf>
    <xf numFmtId="0" fontId="226" fillId="51" borderId="106" xfId="30739" applyFont="1" applyFill="1" applyBorder="1" applyAlignment="1">
      <alignment horizontal="center" vertical="center"/>
    </xf>
    <xf numFmtId="0" fontId="287" fillId="0" borderId="109" xfId="30739" applyFont="1" applyBorder="1" applyAlignment="1">
      <alignment horizontal="center" vertical="center"/>
    </xf>
    <xf numFmtId="0" fontId="264" fillId="51" borderId="110" xfId="30739" applyFont="1" applyFill="1" applyBorder="1" applyAlignment="1">
      <alignment horizontal="center" vertical="center"/>
    </xf>
    <xf numFmtId="0" fontId="264" fillId="51" borderId="109" xfId="30739" applyFont="1" applyFill="1" applyBorder="1" applyAlignment="1">
      <alignment horizontal="center" vertical="center"/>
    </xf>
    <xf numFmtId="0" fontId="264" fillId="51" borderId="111" xfId="30739" applyFont="1" applyFill="1" applyBorder="1" applyAlignment="1">
      <alignment horizontal="center" vertical="center"/>
    </xf>
    <xf numFmtId="0" fontId="227" fillId="0" borderId="3" xfId="0" applyFont="1" applyBorder="1" applyAlignment="1">
      <alignment horizontal="center" vertical="center"/>
    </xf>
    <xf numFmtId="0" fontId="227" fillId="0" borderId="112" xfId="0" applyFont="1" applyBorder="1" applyAlignment="1">
      <alignment horizontal="center" vertical="center"/>
    </xf>
    <xf numFmtId="177" fontId="248" fillId="0" borderId="88" xfId="30742" applyFont="1" applyBorder="1" applyAlignment="1">
      <alignment horizontal="center" vertical="center"/>
    </xf>
    <xf numFmtId="177" fontId="248" fillId="0" borderId="0" xfId="30742" applyFont="1" applyBorder="1" applyAlignment="1">
      <alignment horizontal="center" vertical="center"/>
    </xf>
    <xf numFmtId="177" fontId="248" fillId="0" borderId="25" xfId="30742" applyFont="1" applyBorder="1" applyAlignment="1">
      <alignment horizontal="center" vertical="center"/>
    </xf>
    <xf numFmtId="0" fontId="228" fillId="0" borderId="2" xfId="0" applyFont="1" applyBorder="1" applyAlignment="1">
      <alignment horizontal="center" vertical="center"/>
    </xf>
    <xf numFmtId="0" fontId="228" fillId="0" borderId="42" xfId="0" applyFont="1" applyBorder="1" applyAlignment="1">
      <alignment horizontal="center" vertical="center"/>
    </xf>
    <xf numFmtId="0" fontId="227" fillId="0" borderId="2" xfId="0" applyFont="1" applyBorder="1" applyAlignment="1">
      <alignment horizontal="center" vertical="center"/>
    </xf>
    <xf numFmtId="0" fontId="227" fillId="0" borderId="42" xfId="0" applyFont="1" applyBorder="1" applyAlignment="1">
      <alignment horizontal="center" vertical="center"/>
    </xf>
    <xf numFmtId="0" fontId="227" fillId="0" borderId="4" xfId="30739" applyFont="1" applyBorder="1" applyAlignment="1">
      <alignment horizontal="center" vertical="center"/>
    </xf>
    <xf numFmtId="0" fontId="227" fillId="0" borderId="108" xfId="30739" applyFont="1" applyBorder="1" applyAlignment="1">
      <alignment horizontal="center" vertical="center"/>
    </xf>
    <xf numFmtId="41" fontId="288" fillId="76" borderId="5" xfId="30743" applyFont="1" applyFill="1" applyBorder="1" applyAlignment="1">
      <alignment horizontal="center" vertical="center"/>
    </xf>
    <xf numFmtId="41" fontId="288" fillId="76" borderId="55" xfId="30743" applyFont="1" applyFill="1" applyBorder="1" applyAlignment="1">
      <alignment horizontal="center" vertical="center"/>
    </xf>
    <xf numFmtId="41" fontId="288" fillId="76" borderId="3" xfId="30743" applyFont="1" applyFill="1" applyBorder="1" applyAlignment="1">
      <alignment horizontal="center" vertical="center"/>
    </xf>
    <xf numFmtId="0" fontId="288" fillId="76" borderId="5" xfId="30739" applyFont="1" applyFill="1" applyBorder="1" applyAlignment="1">
      <alignment horizontal="center" vertical="center" wrapText="1"/>
    </xf>
    <xf numFmtId="0" fontId="288" fillId="76" borderId="55" xfId="30739" applyFont="1" applyFill="1" applyBorder="1" applyAlignment="1">
      <alignment horizontal="center" vertical="center" wrapText="1"/>
    </xf>
    <xf numFmtId="0" fontId="288" fillId="76" borderId="3" xfId="30739" applyFont="1" applyFill="1" applyBorder="1" applyAlignment="1">
      <alignment horizontal="center" vertical="center" wrapText="1"/>
    </xf>
    <xf numFmtId="0" fontId="288" fillId="76" borderId="5" xfId="30739" applyFont="1" applyFill="1" applyBorder="1" applyAlignment="1">
      <alignment horizontal="center" vertical="center"/>
    </xf>
    <xf numFmtId="0" fontId="288" fillId="76" borderId="55" xfId="30739" applyFont="1" applyFill="1" applyBorder="1" applyAlignment="1">
      <alignment horizontal="center" vertical="center"/>
    </xf>
    <xf numFmtId="0" fontId="288" fillId="76" borderId="3" xfId="30739" applyFont="1" applyFill="1" applyBorder="1" applyAlignment="1">
      <alignment horizontal="center" vertical="center"/>
    </xf>
    <xf numFmtId="0" fontId="288" fillId="75" borderId="5" xfId="30739" applyFont="1" applyFill="1" applyBorder="1" applyAlignment="1">
      <alignment horizontal="center" vertical="center"/>
    </xf>
    <xf numFmtId="0" fontId="288" fillId="75" borderId="55" xfId="30739" applyFont="1" applyFill="1" applyBorder="1" applyAlignment="1">
      <alignment horizontal="center" vertical="center"/>
    </xf>
    <xf numFmtId="0" fontId="288" fillId="75" borderId="3" xfId="30739" applyFont="1" applyFill="1" applyBorder="1" applyAlignment="1">
      <alignment horizontal="center" vertical="center"/>
    </xf>
    <xf numFmtId="0" fontId="288" fillId="76" borderId="10" xfId="30739" applyFont="1" applyFill="1" applyBorder="1" applyAlignment="1">
      <alignment horizontal="center" vertical="center"/>
    </xf>
    <xf numFmtId="0" fontId="288" fillId="76" borderId="56" xfId="30739" applyFont="1" applyFill="1" applyBorder="1" applyAlignment="1">
      <alignment horizontal="center" vertical="center"/>
    </xf>
    <xf numFmtId="0" fontId="288" fillId="76" borderId="36" xfId="30739" applyFont="1" applyFill="1" applyBorder="1" applyAlignment="1">
      <alignment horizontal="center" vertical="center"/>
    </xf>
    <xf numFmtId="0" fontId="288" fillId="76" borderId="89" xfId="30739" applyFont="1" applyFill="1" applyBorder="1" applyAlignment="1">
      <alignment horizontal="center" vertical="center"/>
    </xf>
    <xf numFmtId="0" fontId="288" fillId="76" borderId="76" xfId="30739" applyFont="1" applyFill="1" applyBorder="1" applyAlignment="1">
      <alignment horizontal="center" vertical="center"/>
    </xf>
    <xf numFmtId="0" fontId="288" fillId="76" borderId="40" xfId="30739" applyFont="1" applyFill="1" applyBorder="1" applyAlignment="1">
      <alignment horizontal="center" vertical="center"/>
    </xf>
    <xf numFmtId="0" fontId="279" fillId="76" borderId="10" xfId="30738" applyFont="1" applyFill="1" applyBorder="1" applyAlignment="1">
      <alignment horizontal="center" vertical="center"/>
    </xf>
    <xf numFmtId="0" fontId="279" fillId="76" borderId="88" xfId="30738" applyFont="1" applyFill="1" applyBorder="1" applyAlignment="1">
      <alignment horizontal="center" vertical="center"/>
    </xf>
    <xf numFmtId="0" fontId="279" fillId="76" borderId="56" xfId="30738" applyFont="1" applyFill="1" applyBorder="1" applyAlignment="1">
      <alignment horizontal="center" vertical="center"/>
    </xf>
    <xf numFmtId="0" fontId="279" fillId="76" borderId="76" xfId="30738" applyFont="1" applyFill="1" applyBorder="1" applyAlignment="1">
      <alignment horizontal="center" vertical="center"/>
    </xf>
    <xf numFmtId="0" fontId="279" fillId="76" borderId="78" xfId="30738" applyFont="1" applyFill="1" applyBorder="1" applyAlignment="1">
      <alignment horizontal="center" vertical="center"/>
    </xf>
    <xf numFmtId="0" fontId="279" fillId="76" borderId="40" xfId="30738" applyFont="1" applyFill="1" applyBorder="1" applyAlignment="1">
      <alignment horizontal="center" vertical="center"/>
    </xf>
    <xf numFmtId="0" fontId="279" fillId="76" borderId="5" xfId="30738" applyFont="1" applyFill="1" applyBorder="1" applyAlignment="1">
      <alignment horizontal="center" vertical="center"/>
    </xf>
    <xf numFmtId="0" fontId="279" fillId="76" borderId="55" xfId="30738" applyFont="1" applyFill="1" applyBorder="1" applyAlignment="1">
      <alignment horizontal="center" vertical="center"/>
    </xf>
    <xf numFmtId="0" fontId="279" fillId="76" borderId="3" xfId="30738" applyFont="1" applyFill="1" applyBorder="1" applyAlignment="1">
      <alignment horizontal="center" vertical="center"/>
    </xf>
    <xf numFmtId="310" fontId="288" fillId="76" borderId="5" xfId="30743" applyNumberFormat="1" applyFont="1" applyFill="1" applyBorder="1" applyAlignment="1">
      <alignment horizontal="center" vertical="center"/>
    </xf>
    <xf numFmtId="310" fontId="288" fillId="76" borderId="55" xfId="30743" applyNumberFormat="1" applyFont="1" applyFill="1" applyBorder="1" applyAlignment="1">
      <alignment horizontal="center" vertical="center"/>
    </xf>
    <xf numFmtId="310" fontId="288" fillId="76" borderId="3" xfId="30743" applyNumberFormat="1" applyFont="1" applyFill="1" applyBorder="1" applyAlignment="1">
      <alignment horizontal="center" vertical="center"/>
    </xf>
    <xf numFmtId="0" fontId="279" fillId="76" borderId="6" xfId="30738" applyFont="1" applyFill="1" applyBorder="1" applyAlignment="1">
      <alignment horizontal="center" vertical="center"/>
    </xf>
    <xf numFmtId="0" fontId="279" fillId="76" borderId="22" xfId="30738" applyFont="1" applyFill="1" applyBorder="1" applyAlignment="1">
      <alignment horizontal="center" vertical="center"/>
    </xf>
    <xf numFmtId="0" fontId="279" fillId="76" borderId="7" xfId="30738" applyFont="1" applyFill="1" applyBorder="1" applyAlignment="1">
      <alignment horizontal="center" vertical="center"/>
    </xf>
    <xf numFmtId="179" fontId="289" fillId="2" borderId="6" xfId="30738" applyNumberFormat="1" applyFont="1" applyFill="1" applyBorder="1" applyAlignment="1">
      <alignment horizontal="center" vertical="center" wrapText="1"/>
    </xf>
    <xf numFmtId="179" fontId="289" fillId="2" borderId="22" xfId="30738" applyNumberFormat="1" applyFont="1" applyFill="1" applyBorder="1" applyAlignment="1">
      <alignment horizontal="center" vertical="center" wrapText="1"/>
    </xf>
    <xf numFmtId="179" fontId="289" fillId="2" borderId="7" xfId="30738" applyNumberFormat="1" applyFont="1" applyFill="1" applyBorder="1" applyAlignment="1">
      <alignment horizontal="center" vertical="center" wrapText="1"/>
    </xf>
    <xf numFmtId="179" fontId="228" fillId="2" borderId="2" xfId="30738" applyNumberFormat="1" applyFont="1" applyFill="1" applyBorder="1" applyAlignment="1">
      <alignment horizontal="center" vertical="center" wrapText="1"/>
    </xf>
    <xf numFmtId="0" fontId="288" fillId="0" borderId="5" xfId="30739" applyFont="1" applyBorder="1" applyAlignment="1">
      <alignment horizontal="center" vertical="center"/>
    </xf>
    <xf numFmtId="0" fontId="288" fillId="0" borderId="55" xfId="30739" applyFont="1" applyBorder="1" applyAlignment="1">
      <alignment horizontal="center" vertical="center"/>
    </xf>
    <xf numFmtId="0" fontId="238" fillId="0" borderId="6" xfId="30739" applyFont="1" applyBorder="1" applyAlignment="1">
      <alignment horizontal="center" vertical="center"/>
    </xf>
    <xf numFmtId="0" fontId="238" fillId="0" borderId="22" xfId="30739" applyFont="1" applyBorder="1" applyAlignment="1">
      <alignment horizontal="center" vertical="center"/>
    </xf>
    <xf numFmtId="0" fontId="238" fillId="0" borderId="7" xfId="30739" applyFont="1" applyBorder="1" applyAlignment="1">
      <alignment horizontal="center" vertical="center"/>
    </xf>
    <xf numFmtId="0" fontId="289" fillId="0" borderId="5" xfId="30739" applyFont="1" applyBorder="1" applyAlignment="1">
      <alignment horizontal="center" vertical="center" wrapText="1"/>
    </xf>
    <xf numFmtId="0" fontId="289" fillId="0" borderId="3" xfId="30739" applyFont="1" applyBorder="1" applyAlignment="1">
      <alignment horizontal="center" vertical="center" wrapText="1"/>
    </xf>
    <xf numFmtId="0" fontId="238" fillId="0" borderId="10" xfId="30739" applyFont="1" applyBorder="1" applyAlignment="1">
      <alignment horizontal="center" vertical="center"/>
    </xf>
    <xf numFmtId="0" fontId="238" fillId="0" borderId="88" xfId="30739" applyFont="1" applyBorder="1" applyAlignment="1">
      <alignment horizontal="center" vertical="center"/>
    </xf>
    <xf numFmtId="0" fontId="238" fillId="0" borderId="56" xfId="30739" applyFont="1" applyBorder="1" applyAlignment="1">
      <alignment horizontal="center" vertical="center"/>
    </xf>
    <xf numFmtId="0" fontId="238" fillId="0" borderId="76" xfId="30739" applyFont="1" applyBorder="1" applyAlignment="1">
      <alignment horizontal="center" vertical="center"/>
    </xf>
    <xf numFmtId="0" fontId="238" fillId="0" borderId="78" xfId="30739" applyFont="1" applyBorder="1" applyAlignment="1">
      <alignment horizontal="center" vertical="center"/>
    </xf>
    <xf numFmtId="0" fontId="238" fillId="0" borderId="40" xfId="30739" applyFont="1" applyBorder="1" applyAlignment="1">
      <alignment horizontal="center" vertical="center"/>
    </xf>
    <xf numFmtId="0" fontId="289" fillId="0" borderId="55" xfId="30739" applyFont="1" applyBorder="1" applyAlignment="1">
      <alignment horizontal="center" vertical="center" wrapText="1"/>
    </xf>
    <xf numFmtId="0" fontId="238" fillId="0" borderId="36" xfId="30739" applyFont="1" applyBorder="1" applyAlignment="1">
      <alignment horizontal="center" vertical="center"/>
    </xf>
    <xf numFmtId="0" fontId="238" fillId="0" borderId="0" xfId="30739" applyFont="1" applyAlignment="1">
      <alignment horizontal="center" vertical="center"/>
    </xf>
    <xf numFmtId="0" fontId="238" fillId="0" borderId="89" xfId="30739" applyFont="1" applyBorder="1" applyAlignment="1">
      <alignment horizontal="center" vertical="center"/>
    </xf>
    <xf numFmtId="0" fontId="238" fillId="52" borderId="10" xfId="30739" applyFont="1" applyFill="1" applyBorder="1" applyAlignment="1">
      <alignment horizontal="center" vertical="center"/>
    </xf>
    <xf numFmtId="0" fontId="238" fillId="52" borderId="88" xfId="30739" applyFont="1" applyFill="1" applyBorder="1" applyAlignment="1">
      <alignment horizontal="center" vertical="center"/>
    </xf>
    <xf numFmtId="0" fontId="238" fillId="52" borderId="56" xfId="30739" applyFont="1" applyFill="1" applyBorder="1" applyAlignment="1">
      <alignment horizontal="center" vertical="center"/>
    </xf>
    <xf numFmtId="0" fontId="238" fillId="52" borderId="36" xfId="30739" applyFont="1" applyFill="1" applyBorder="1" applyAlignment="1">
      <alignment horizontal="center" vertical="center"/>
    </xf>
    <xf numFmtId="0" fontId="238" fillId="52" borderId="0" xfId="30739" applyFont="1" applyFill="1" applyAlignment="1">
      <alignment horizontal="center" vertical="center"/>
    </xf>
    <xf numFmtId="0" fontId="238" fillId="52" borderId="89" xfId="30739" applyFont="1" applyFill="1" applyBorder="1" applyAlignment="1">
      <alignment horizontal="center" vertical="center"/>
    </xf>
    <xf numFmtId="0" fontId="238" fillId="52" borderId="76" xfId="30739" applyFont="1" applyFill="1" applyBorder="1" applyAlignment="1">
      <alignment horizontal="center" vertical="center"/>
    </xf>
    <xf numFmtId="0" fontId="238" fillId="52" borderId="78" xfId="30739" applyFont="1" applyFill="1" applyBorder="1" applyAlignment="1">
      <alignment horizontal="center" vertical="center"/>
    </xf>
    <xf numFmtId="0" fontId="238" fillId="52" borderId="40" xfId="30739" applyFont="1" applyFill="1" applyBorder="1" applyAlignment="1">
      <alignment horizontal="center" vertical="center"/>
    </xf>
    <xf numFmtId="179" fontId="289" fillId="55" borderId="6" xfId="30738" applyNumberFormat="1" applyFont="1" applyFill="1" applyBorder="1" applyAlignment="1">
      <alignment horizontal="center" vertical="center" wrapText="1"/>
    </xf>
    <xf numFmtId="179" fontId="289" fillId="55" borderId="22" xfId="30738" applyNumberFormat="1" applyFont="1" applyFill="1" applyBorder="1" applyAlignment="1">
      <alignment horizontal="center" vertical="center" wrapText="1"/>
    </xf>
    <xf numFmtId="179" fontId="289" fillId="55" borderId="7" xfId="30738" applyNumberFormat="1" applyFont="1" applyFill="1" applyBorder="1" applyAlignment="1">
      <alignment horizontal="center" vertical="center" wrapText="1"/>
    </xf>
    <xf numFmtId="179" fontId="228" fillId="55" borderId="2" xfId="30738" applyNumberFormat="1" applyFont="1" applyFill="1" applyBorder="1" applyAlignment="1">
      <alignment horizontal="center" vertical="center" wrapText="1"/>
    </xf>
    <xf numFmtId="179" fontId="289" fillId="3" borderId="6" xfId="30738" applyNumberFormat="1" applyFont="1" applyFill="1" applyBorder="1" applyAlignment="1">
      <alignment horizontal="center" vertical="center" wrapText="1"/>
    </xf>
    <xf numFmtId="179" fontId="289" fillId="3" borderId="22" xfId="30738" applyNumberFormat="1" applyFont="1" applyFill="1" applyBorder="1" applyAlignment="1">
      <alignment horizontal="center" vertical="center" wrapText="1"/>
    </xf>
    <xf numFmtId="179" fontId="289" fillId="3" borderId="7" xfId="30738" applyNumberFormat="1" applyFont="1" applyFill="1" applyBorder="1" applyAlignment="1">
      <alignment horizontal="center" vertical="center" wrapText="1"/>
    </xf>
    <xf numFmtId="179" fontId="228" fillId="3" borderId="2" xfId="30738" applyNumberFormat="1" applyFont="1" applyFill="1" applyBorder="1" applyAlignment="1">
      <alignment horizontal="center" vertical="center" wrapText="1"/>
    </xf>
    <xf numFmtId="41" fontId="288" fillId="76" borderId="2" xfId="30743" applyFont="1" applyFill="1" applyBorder="1" applyAlignment="1">
      <alignment horizontal="center" vertical="center"/>
    </xf>
    <xf numFmtId="0" fontId="288" fillId="76" borderId="2" xfId="30739" applyFont="1" applyFill="1" applyBorder="1" applyAlignment="1">
      <alignment horizontal="center" vertical="center" wrapText="1"/>
    </xf>
    <xf numFmtId="0" fontId="288" fillId="76" borderId="2" xfId="30739" applyFont="1" applyFill="1" applyBorder="1" applyAlignment="1">
      <alignment horizontal="center" vertical="center"/>
    </xf>
    <xf numFmtId="0" fontId="288" fillId="75" borderId="2" xfId="30739" applyFont="1" applyFill="1" applyBorder="1" applyAlignment="1">
      <alignment horizontal="center" vertical="center"/>
    </xf>
    <xf numFmtId="0" fontId="279" fillId="76" borderId="2" xfId="30738" applyFont="1" applyFill="1" applyBorder="1" applyAlignment="1">
      <alignment horizontal="center" vertical="center"/>
    </xf>
    <xf numFmtId="310" fontId="288" fillId="76" borderId="2" xfId="30743" applyNumberFormat="1" applyFont="1" applyFill="1" applyBorder="1" applyAlignment="1">
      <alignment horizontal="center" vertical="center"/>
    </xf>
    <xf numFmtId="0" fontId="3" fillId="0" borderId="5" xfId="30738" applyFont="1" applyBorder="1" applyAlignment="1">
      <alignment horizontal="center" vertical="center"/>
    </xf>
    <xf numFmtId="0" fontId="3" fillId="0" borderId="55" xfId="30738" applyFont="1" applyBorder="1" applyAlignment="1">
      <alignment horizontal="center" vertical="center"/>
    </xf>
    <xf numFmtId="0" fontId="3" fillId="0" borderId="5" xfId="30738" applyFont="1" applyBorder="1" applyAlignment="1">
      <alignment horizontal="center" vertical="center" wrapText="1"/>
    </xf>
    <xf numFmtId="0" fontId="3" fillId="0" borderId="3" xfId="30738" applyFont="1" applyBorder="1" applyAlignment="1">
      <alignment horizontal="center" vertical="center"/>
    </xf>
    <xf numFmtId="0" fontId="238" fillId="52" borderId="2" xfId="30739" applyFont="1" applyFill="1" applyBorder="1" applyAlignment="1">
      <alignment horizontal="center" vertical="center"/>
    </xf>
    <xf numFmtId="0" fontId="3" fillId="0" borderId="55" xfId="30738" applyFont="1" applyBorder="1" applyAlignment="1">
      <alignment horizontal="center" vertical="center" wrapText="1"/>
    </xf>
    <xf numFmtId="0" fontId="3" fillId="0" borderId="3" xfId="30738" applyFont="1" applyBorder="1" applyAlignment="1">
      <alignment horizontal="center" vertical="center" wrapText="1"/>
    </xf>
    <xf numFmtId="0" fontId="258" fillId="0" borderId="2" xfId="30739" quotePrefix="1" applyFont="1" applyBorder="1" applyAlignment="1">
      <alignment horizontal="center" vertical="center" wrapText="1"/>
    </xf>
    <xf numFmtId="0" fontId="325" fillId="88" borderId="36" xfId="0" quotePrefix="1" applyFont="1" applyFill="1" applyBorder="1" applyAlignment="1">
      <alignment horizontal="left" vertical="center" wrapText="1"/>
    </xf>
    <xf numFmtId="179" fontId="325" fillId="55" borderId="0" xfId="24470" quotePrefix="1" applyNumberFormat="1" applyFont="1" applyFill="1" applyAlignment="1">
      <alignment horizontal="left" vertical="center" wrapText="1" shrinkToFit="1"/>
    </xf>
    <xf numFmtId="0" fontId="252" fillId="62" borderId="6" xfId="29487" applyFont="1" applyFill="1" applyBorder="1" applyAlignment="1">
      <alignment horizontal="center" vertical="center"/>
    </xf>
    <xf numFmtId="0" fontId="252" fillId="62" borderId="22" xfId="29487" applyFont="1" applyFill="1" applyBorder="1" applyAlignment="1">
      <alignment horizontal="center" vertical="center"/>
    </xf>
    <xf numFmtId="0" fontId="252" fillId="62" borderId="7" xfId="29487" applyFont="1" applyFill="1" applyBorder="1" applyAlignment="1">
      <alignment horizontal="center" vertical="center"/>
    </xf>
    <xf numFmtId="0" fontId="224" fillId="0" borderId="25" xfId="29487" applyFont="1" applyBorder="1" applyAlignment="1">
      <alignment horizontal="center" vertical="center"/>
    </xf>
    <xf numFmtId="179" fontId="253" fillId="50" borderId="2" xfId="24470" applyNumberFormat="1" applyFont="1" applyFill="1" applyBorder="1" applyAlignment="1">
      <alignment horizontal="center" vertical="center" wrapText="1"/>
    </xf>
    <xf numFmtId="179" fontId="253" fillId="50" borderId="5" xfId="24470" applyNumberFormat="1" applyFont="1" applyFill="1" applyBorder="1" applyAlignment="1">
      <alignment horizontal="center" vertical="center" wrapText="1"/>
    </xf>
    <xf numFmtId="179" fontId="253" fillId="50" borderId="55" xfId="24470" applyNumberFormat="1" applyFont="1" applyFill="1" applyBorder="1" applyAlignment="1">
      <alignment horizontal="center" vertical="center" wrapText="1"/>
    </xf>
    <xf numFmtId="179" fontId="253" fillId="0" borderId="10" xfId="24470" applyNumberFormat="1" applyFont="1" applyBorder="1" applyAlignment="1">
      <alignment horizontal="center" vertical="center" wrapText="1"/>
    </xf>
    <xf numFmtId="179" fontId="253" fillId="0" borderId="36" xfId="24470" applyNumberFormat="1" applyFont="1" applyBorder="1" applyAlignment="1">
      <alignment horizontal="center" vertical="center" wrapText="1"/>
    </xf>
    <xf numFmtId="179" fontId="253" fillId="0" borderId="5" xfId="24470" applyNumberFormat="1" applyFont="1" applyBorder="1" applyAlignment="1">
      <alignment horizontal="center" vertical="center" wrapText="1"/>
    </xf>
    <xf numFmtId="179" fontId="253" fillId="0" borderId="55" xfId="24470" applyNumberFormat="1" applyFont="1" applyBorder="1" applyAlignment="1">
      <alignment horizontal="center" vertical="center" wrapText="1"/>
    </xf>
    <xf numFmtId="179" fontId="253" fillId="0" borderId="3" xfId="24470" applyNumberFormat="1" applyFont="1" applyBorder="1" applyAlignment="1">
      <alignment horizontal="center" vertical="center" wrapText="1"/>
    </xf>
    <xf numFmtId="49" fontId="57" fillId="0" borderId="2" xfId="0" applyNumberFormat="1" applyFont="1" applyBorder="1" applyAlignment="1">
      <alignment horizontal="center" vertical="center"/>
    </xf>
    <xf numFmtId="0" fontId="256" fillId="50" borderId="5" xfId="29517" applyFont="1" applyFill="1" applyBorder="1" applyAlignment="1">
      <alignment horizontal="left" vertical="center"/>
    </xf>
    <xf numFmtId="0" fontId="256" fillId="50" borderId="3" xfId="29517" applyFont="1" applyFill="1" applyBorder="1" applyAlignment="1">
      <alignment horizontal="left" vertical="center"/>
    </xf>
    <xf numFmtId="49" fontId="57" fillId="0" borderId="55" xfId="0" applyNumberFormat="1" applyFont="1" applyBorder="1" applyAlignment="1">
      <alignment horizontal="center" vertical="center"/>
    </xf>
    <xf numFmtId="179" fontId="253" fillId="3" borderId="6" xfId="24470" applyNumberFormat="1" applyFont="1" applyFill="1" applyBorder="1" applyAlignment="1">
      <alignment horizontal="center" vertical="center" wrapText="1"/>
    </xf>
    <xf numFmtId="179" fontId="253" fillId="3" borderId="22" xfId="24470" applyNumberFormat="1" applyFont="1" applyFill="1" applyBorder="1" applyAlignment="1">
      <alignment horizontal="center" vertical="center" wrapText="1"/>
    </xf>
    <xf numFmtId="179" fontId="253" fillId="3" borderId="7" xfId="24470" applyNumberFormat="1" applyFont="1" applyFill="1" applyBorder="1" applyAlignment="1">
      <alignment horizontal="center" vertical="center" wrapText="1"/>
    </xf>
    <xf numFmtId="0" fontId="252" fillId="2" borderId="6" xfId="29487" applyFont="1" applyFill="1" applyBorder="1" applyAlignment="1">
      <alignment horizontal="center" vertical="center"/>
    </xf>
    <xf numFmtId="0" fontId="252" fillId="2" borderId="22" xfId="29487" applyFont="1" applyFill="1" applyBorder="1" applyAlignment="1">
      <alignment horizontal="center" vertical="center"/>
    </xf>
    <xf numFmtId="0" fontId="252" fillId="2" borderId="7" xfId="29487" applyFont="1" applyFill="1" applyBorder="1" applyAlignment="1">
      <alignment horizontal="center" vertical="center"/>
    </xf>
    <xf numFmtId="0" fontId="254" fillId="60" borderId="88" xfId="0" applyFont="1" applyFill="1" applyBorder="1" applyAlignment="1">
      <alignment horizontal="left" vertical="center" wrapText="1"/>
    </xf>
    <xf numFmtId="0" fontId="57" fillId="0" borderId="5" xfId="0" applyFont="1" applyBorder="1" applyAlignment="1">
      <alignment horizontal="center" vertical="center" wrapText="1"/>
    </xf>
    <xf numFmtId="0" fontId="57" fillId="0" borderId="55" xfId="0" applyFont="1" applyBorder="1" applyAlignment="1">
      <alignment horizontal="center" vertical="center" wrapText="1"/>
    </xf>
    <xf numFmtId="0" fontId="57" fillId="0" borderId="3" xfId="0" applyFont="1" applyBorder="1" applyAlignment="1">
      <alignment horizontal="center" vertical="center" wrapText="1"/>
    </xf>
    <xf numFmtId="179" fontId="253" fillId="61" borderId="6" xfId="24470" applyNumberFormat="1" applyFont="1" applyFill="1" applyBorder="1" applyAlignment="1">
      <alignment horizontal="center" vertical="center" wrapText="1"/>
    </xf>
    <xf numFmtId="179" fontId="253" fillId="61" borderId="22" xfId="24470" applyNumberFormat="1" applyFont="1" applyFill="1" applyBorder="1" applyAlignment="1">
      <alignment horizontal="center" vertical="center" wrapText="1"/>
    </xf>
    <xf numFmtId="179" fontId="253" fillId="61" borderId="7" xfId="24470" applyNumberFormat="1" applyFont="1" applyFill="1" applyBorder="1" applyAlignment="1">
      <alignment horizontal="center" vertical="center" wrapText="1"/>
    </xf>
    <xf numFmtId="0" fontId="255" fillId="90" borderId="6" xfId="0" applyFont="1" applyFill="1" applyBorder="1" applyAlignment="1">
      <alignment horizontal="center" vertical="center"/>
    </xf>
    <xf numFmtId="0" fontId="255" fillId="90" borderId="22" xfId="0" applyFont="1" applyFill="1" applyBorder="1" applyAlignment="1">
      <alignment horizontal="center" vertical="center"/>
    </xf>
    <xf numFmtId="0" fontId="255" fillId="90" borderId="7" xfId="0" applyFont="1" applyFill="1" applyBorder="1" applyAlignment="1">
      <alignment horizontal="center" vertical="center"/>
    </xf>
    <xf numFmtId="0" fontId="255" fillId="50" borderId="10" xfId="0" applyFont="1" applyFill="1" applyBorder="1" applyAlignment="1">
      <alignment horizontal="center" vertical="center"/>
    </xf>
    <xf numFmtId="0" fontId="255" fillId="50" borderId="88" xfId="0" applyFont="1" applyFill="1" applyBorder="1" applyAlignment="1">
      <alignment horizontal="center" vertical="center"/>
    </xf>
    <xf numFmtId="0" fontId="255" fillId="50" borderId="56" xfId="0" applyFont="1" applyFill="1" applyBorder="1" applyAlignment="1">
      <alignment horizontal="center" vertical="center"/>
    </xf>
    <xf numFmtId="0" fontId="255" fillId="50" borderId="36" xfId="0" applyFont="1" applyFill="1" applyBorder="1" applyAlignment="1">
      <alignment horizontal="center" vertical="center"/>
    </xf>
    <xf numFmtId="0" fontId="255" fillId="50" borderId="0" xfId="0" applyFont="1" applyFill="1" applyAlignment="1">
      <alignment horizontal="center" vertical="center"/>
    </xf>
    <xf numFmtId="0" fontId="255" fillId="50" borderId="89" xfId="0" applyFont="1" applyFill="1" applyBorder="1" applyAlignment="1">
      <alignment horizontal="center" vertical="center"/>
    </xf>
    <xf numFmtId="0" fontId="255" fillId="50" borderId="76" xfId="0" applyFont="1" applyFill="1" applyBorder="1" applyAlignment="1">
      <alignment horizontal="center" vertical="center"/>
    </xf>
    <xf numFmtId="0" fontId="255" fillId="50" borderId="78" xfId="0" applyFont="1" applyFill="1" applyBorder="1" applyAlignment="1">
      <alignment horizontal="center" vertical="center"/>
    </xf>
    <xf numFmtId="0" fontId="255" fillId="50" borderId="40" xfId="0" applyFont="1" applyFill="1" applyBorder="1" applyAlignment="1">
      <alignment horizontal="center" vertical="center"/>
    </xf>
    <xf numFmtId="0" fontId="57" fillId="0" borderId="5" xfId="0" quotePrefix="1" applyFont="1" applyBorder="1" applyAlignment="1">
      <alignment horizontal="left" vertical="center" wrapText="1"/>
    </xf>
    <xf numFmtId="0" fontId="57" fillId="0" borderId="55" xfId="0" quotePrefix="1" applyFont="1" applyBorder="1" applyAlignment="1">
      <alignment horizontal="left" vertical="center" wrapText="1"/>
    </xf>
    <xf numFmtId="0" fontId="57" fillId="0" borderId="3" xfId="0" quotePrefix="1" applyFont="1" applyBorder="1" applyAlignment="1">
      <alignment horizontal="left" vertical="center" wrapText="1"/>
    </xf>
    <xf numFmtId="0" fontId="255" fillId="0" borderId="2" xfId="0" applyFont="1" applyBorder="1" applyAlignment="1">
      <alignment horizontal="center" vertical="center"/>
    </xf>
    <xf numFmtId="0" fontId="255" fillId="50" borderId="2" xfId="0" applyFont="1" applyFill="1" applyBorder="1" applyAlignment="1">
      <alignment horizontal="center" vertical="center" wrapText="1"/>
    </xf>
    <xf numFmtId="0" fontId="57" fillId="0" borderId="2" xfId="0" quotePrefix="1" applyFont="1" applyBorder="1" applyAlignment="1">
      <alignment horizontal="left" vertical="center" wrapText="1"/>
    </xf>
    <xf numFmtId="0" fontId="255" fillId="0" borderId="5" xfId="0" applyFont="1" applyBorder="1" applyAlignment="1">
      <alignment horizontal="center" vertical="center"/>
    </xf>
    <xf numFmtId="0" fontId="255" fillId="0" borderId="55" xfId="0" applyFont="1" applyBorder="1" applyAlignment="1">
      <alignment horizontal="center" vertical="center"/>
    </xf>
    <xf numFmtId="0" fontId="255" fillId="0" borderId="3" xfId="0" applyFont="1" applyBorder="1" applyAlignment="1">
      <alignment horizontal="center" vertical="center"/>
    </xf>
    <xf numFmtId="0" fontId="264" fillId="52" borderId="6" xfId="30752" applyFont="1" applyFill="1" applyBorder="1" applyAlignment="1">
      <alignment horizontal="center" vertical="center"/>
    </xf>
    <xf numFmtId="0" fontId="264" fillId="52" borderId="22" xfId="30752" applyFont="1" applyFill="1" applyBorder="1" applyAlignment="1">
      <alignment horizontal="center" vertical="center"/>
    </xf>
    <xf numFmtId="0" fontId="264" fillId="52" borderId="7" xfId="30752" applyFont="1" applyFill="1" applyBorder="1" applyAlignment="1">
      <alignment horizontal="center" vertical="center"/>
    </xf>
    <xf numFmtId="0" fontId="226" fillId="52" borderId="5" xfId="30752" applyFont="1" applyFill="1" applyBorder="1" applyAlignment="1">
      <alignment horizontal="center" vertical="center"/>
    </xf>
    <xf numFmtId="0" fontId="226" fillId="52" borderId="3" xfId="30752" applyFont="1" applyFill="1" applyBorder="1" applyAlignment="1">
      <alignment horizontal="center" vertical="center"/>
    </xf>
    <xf numFmtId="41" fontId="226" fillId="65" borderId="6" xfId="30741" applyFont="1" applyFill="1" applyBorder="1" applyAlignment="1">
      <alignment horizontal="center" vertical="center"/>
    </xf>
    <xf numFmtId="41" fontId="226" fillId="65" borderId="22" xfId="30741" applyFont="1" applyFill="1" applyBorder="1" applyAlignment="1">
      <alignment horizontal="center" vertical="center"/>
    </xf>
    <xf numFmtId="41" fontId="226" fillId="65" borderId="7" xfId="30741" applyFont="1" applyFill="1" applyBorder="1" applyAlignment="1">
      <alignment horizontal="center" vertical="center"/>
    </xf>
    <xf numFmtId="0" fontId="248" fillId="89" borderId="10" xfId="30752" applyFill="1" applyBorder="1" applyAlignment="1">
      <alignment horizontal="center" vertical="center" wrapText="1"/>
    </xf>
    <xf numFmtId="0" fontId="248" fillId="89" borderId="36" xfId="30752" applyFill="1" applyBorder="1" applyAlignment="1">
      <alignment horizontal="center" vertical="center" wrapText="1"/>
    </xf>
    <xf numFmtId="0" fontId="248" fillId="89" borderId="5" xfId="30752" applyFill="1" applyBorder="1" applyAlignment="1">
      <alignment horizontal="center" vertical="center"/>
    </xf>
    <xf numFmtId="0" fontId="248" fillId="89" borderId="55" xfId="30752" applyFill="1" applyBorder="1" applyAlignment="1">
      <alignment horizontal="center" vertical="center"/>
    </xf>
    <xf numFmtId="179" fontId="255" fillId="3" borderId="6" xfId="0" applyNumberFormat="1" applyFont="1" applyFill="1" applyBorder="1" applyAlignment="1">
      <alignment horizontal="center" vertical="center" wrapText="1"/>
    </xf>
    <xf numFmtId="179" fontId="255" fillId="3" borderId="22" xfId="0" applyNumberFormat="1" applyFont="1" applyFill="1" applyBorder="1" applyAlignment="1">
      <alignment horizontal="center" vertical="center" wrapText="1"/>
    </xf>
    <xf numFmtId="179" fontId="255" fillId="3" borderId="7" xfId="0" applyNumberFormat="1" applyFont="1" applyFill="1" applyBorder="1" applyAlignment="1">
      <alignment horizontal="center" vertical="center" wrapText="1"/>
    </xf>
    <xf numFmtId="0" fontId="314" fillId="0" borderId="0" xfId="29769" applyFont="1" applyAlignment="1">
      <alignment horizontal="center" vertical="center"/>
    </xf>
    <xf numFmtId="0" fontId="229" fillId="51" borderId="137" xfId="30752" applyFont="1" applyFill="1" applyBorder="1" applyAlignment="1">
      <alignment horizontal="center" vertical="center"/>
    </xf>
    <xf numFmtId="0" fontId="229" fillId="51" borderId="118" xfId="30752" applyFont="1" applyFill="1" applyBorder="1" applyAlignment="1">
      <alignment horizontal="center" vertical="center"/>
    </xf>
    <xf numFmtId="49" fontId="229" fillId="3" borderId="138" xfId="29769" applyNumberFormat="1" applyFont="1" applyFill="1" applyBorder="1" applyAlignment="1">
      <alignment horizontal="center" vertical="center"/>
    </xf>
    <xf numFmtId="49" fontId="229" fillId="3" borderId="1" xfId="29769" applyNumberFormat="1" applyFont="1" applyFill="1" applyBorder="1" applyAlignment="1">
      <alignment horizontal="center" vertical="center"/>
    </xf>
    <xf numFmtId="49" fontId="229" fillId="3" borderId="117" xfId="29769" applyNumberFormat="1" applyFont="1" applyFill="1" applyBorder="1" applyAlignment="1">
      <alignment horizontal="center" vertical="center"/>
    </xf>
    <xf numFmtId="49" fontId="326" fillId="57" borderId="138" xfId="30753" applyNumberFormat="1" applyFont="1" applyFill="1" applyBorder="1" applyAlignment="1" applyProtection="1">
      <alignment horizontal="center" vertical="center"/>
      <protection locked="0"/>
    </xf>
    <xf numFmtId="49" fontId="326" fillId="57" borderId="1" xfId="30753" applyNumberFormat="1" applyFont="1" applyFill="1" applyBorder="1" applyAlignment="1" applyProtection="1">
      <alignment horizontal="center" vertical="center"/>
      <protection locked="0"/>
    </xf>
    <xf numFmtId="49" fontId="326" fillId="57" borderId="58" xfId="30753" applyNumberFormat="1" applyFont="1" applyFill="1" applyBorder="1" applyAlignment="1" applyProtection="1">
      <alignment horizontal="center" vertical="center"/>
      <protection locked="0"/>
    </xf>
    <xf numFmtId="49" fontId="240" fillId="0" borderId="36" xfId="29517" applyNumberFormat="1" applyFont="1" applyBorder="1" applyAlignment="1">
      <alignment horizontal="center" vertical="center" wrapText="1"/>
    </xf>
    <xf numFmtId="49" fontId="240" fillId="0" borderId="0" xfId="29517" applyNumberFormat="1" applyFont="1" applyAlignment="1">
      <alignment horizontal="center" vertical="center" wrapText="1"/>
    </xf>
    <xf numFmtId="49" fontId="240" fillId="0" borderId="89" xfId="29517" applyNumberFormat="1" applyFont="1" applyBorder="1" applyAlignment="1">
      <alignment horizontal="center" vertical="center" wrapText="1"/>
    </xf>
    <xf numFmtId="49" fontId="240" fillId="0" borderId="76" xfId="29517" applyNumberFormat="1" applyFont="1" applyBorder="1" applyAlignment="1">
      <alignment horizontal="center" vertical="center" wrapText="1"/>
    </xf>
    <xf numFmtId="49" fontId="240" fillId="0" borderId="78" xfId="29517" applyNumberFormat="1" applyFont="1" applyBorder="1" applyAlignment="1">
      <alignment horizontal="center" vertical="center" wrapText="1"/>
    </xf>
    <xf numFmtId="49" fontId="240" fillId="0" borderId="40" xfId="29517" applyNumberFormat="1" applyFont="1" applyBorder="1" applyAlignment="1">
      <alignment horizontal="center" vertical="center" wrapText="1"/>
    </xf>
    <xf numFmtId="49" fontId="248" fillId="0" borderId="3" xfId="29769" applyNumberFormat="1" applyFont="1" applyBorder="1" applyAlignment="1">
      <alignment horizontal="center" vertical="center"/>
    </xf>
    <xf numFmtId="0" fontId="227" fillId="0" borderId="6" xfId="0" applyFont="1" applyBorder="1" applyAlignment="1">
      <alignment horizontal="center" vertical="center"/>
    </xf>
    <xf numFmtId="0" fontId="227" fillId="0" borderId="22" xfId="0" applyFont="1" applyBorder="1" applyAlignment="1">
      <alignment horizontal="center" vertical="center"/>
    </xf>
    <xf numFmtId="0" fontId="227" fillId="0" borderId="7" xfId="0" applyFont="1" applyBorder="1" applyAlignment="1">
      <alignment horizontal="center" vertical="center"/>
    </xf>
    <xf numFmtId="49" fontId="248" fillId="0" borderId="2" xfId="29769" applyNumberFormat="1" applyFont="1" applyBorder="1" applyAlignment="1">
      <alignment horizontal="center" vertical="center"/>
    </xf>
    <xf numFmtId="176" fontId="241" fillId="0" borderId="2" xfId="30752" applyNumberFormat="1" applyFont="1" applyBorder="1" applyAlignment="1">
      <alignment horizontal="center" vertical="center"/>
    </xf>
    <xf numFmtId="0" fontId="227" fillId="0" borderId="6" xfId="30752" applyFont="1" applyBorder="1" applyAlignment="1">
      <alignment horizontal="center" vertical="center"/>
    </xf>
    <xf numFmtId="0" fontId="227" fillId="0" borderId="22" xfId="30752" applyFont="1" applyBorder="1" applyAlignment="1">
      <alignment horizontal="center" vertical="center"/>
    </xf>
    <xf numFmtId="0" fontId="227" fillId="0" borderId="7" xfId="30752" applyFont="1" applyBorder="1" applyAlignment="1">
      <alignment horizontal="center" vertical="center"/>
    </xf>
    <xf numFmtId="0" fontId="264" fillId="52" borderId="2" xfId="30739" applyFont="1" applyFill="1" applyBorder="1" applyAlignment="1">
      <alignment horizontal="center" vertical="center"/>
    </xf>
    <xf numFmtId="0" fontId="226" fillId="52" borderId="2" xfId="30739" applyFont="1" applyFill="1" applyBorder="1" applyAlignment="1">
      <alignment horizontal="center" vertical="center"/>
    </xf>
    <xf numFmtId="0" fontId="226" fillId="52" borderId="5" xfId="30739" applyFont="1" applyFill="1" applyBorder="1" applyAlignment="1">
      <alignment horizontal="center" vertical="center"/>
    </xf>
    <xf numFmtId="0" fontId="226" fillId="52" borderId="3" xfId="30739" applyFont="1" applyFill="1" applyBorder="1" applyAlignment="1">
      <alignment horizontal="center" vertical="center"/>
    </xf>
    <xf numFmtId="41" fontId="226" fillId="65" borderId="2" xfId="30741" applyFont="1" applyFill="1" applyBorder="1" applyAlignment="1">
      <alignment horizontal="center" vertical="center"/>
    </xf>
    <xf numFmtId="0" fontId="57" fillId="0" borderId="2" xfId="0" applyFont="1" applyBorder="1" applyAlignment="1">
      <alignment horizontal="center" vertical="center" wrapText="1"/>
    </xf>
    <xf numFmtId="0" fontId="57" fillId="0" borderId="5" xfId="0" applyFont="1" applyBorder="1" applyAlignment="1">
      <alignment horizontal="left" vertical="center" wrapText="1"/>
    </xf>
    <xf numFmtId="0" fontId="57" fillId="0" borderId="55" xfId="0" applyFont="1" applyBorder="1" applyAlignment="1">
      <alignment horizontal="left" vertical="center" wrapText="1"/>
    </xf>
    <xf numFmtId="179" fontId="255" fillId="3" borderId="2" xfId="0" applyNumberFormat="1" applyFont="1" applyFill="1" applyBorder="1" applyAlignment="1">
      <alignment horizontal="center" vertical="center" wrapText="1"/>
    </xf>
    <xf numFmtId="0" fontId="57" fillId="0" borderId="3" xfId="0" applyFont="1" applyBorder="1" applyAlignment="1">
      <alignment horizontal="left" vertical="center" wrapText="1"/>
    </xf>
    <xf numFmtId="0" fontId="57" fillId="66" borderId="36" xfId="0" applyFont="1" applyFill="1" applyBorder="1" applyAlignment="1">
      <alignment horizontal="center" vertical="center" wrapText="1"/>
    </xf>
    <xf numFmtId="0" fontId="57" fillId="66" borderId="0" xfId="0" applyFont="1" applyFill="1" applyAlignment="1">
      <alignment horizontal="center" vertical="center" wrapText="1"/>
    </xf>
    <xf numFmtId="0" fontId="57" fillId="66" borderId="89" xfId="0" applyFont="1" applyFill="1" applyBorder="1" applyAlignment="1">
      <alignment horizontal="center" vertical="center" wrapText="1"/>
    </xf>
    <xf numFmtId="0" fontId="256" fillId="50" borderId="5" xfId="0" quotePrefix="1" applyFont="1" applyFill="1" applyBorder="1" applyAlignment="1">
      <alignment horizontal="left" vertical="center" wrapText="1"/>
    </xf>
    <xf numFmtId="0" fontId="256" fillId="50" borderId="55" xfId="0" applyFont="1" applyFill="1" applyBorder="1" applyAlignment="1">
      <alignment horizontal="left" vertical="center" wrapText="1"/>
    </xf>
    <xf numFmtId="0" fontId="256" fillId="50" borderId="3" xfId="0" applyFont="1" applyFill="1" applyBorder="1" applyAlignment="1">
      <alignment horizontal="left" vertical="center" wrapText="1"/>
    </xf>
    <xf numFmtId="0" fontId="256" fillId="50" borderId="55" xfId="0" quotePrefix="1" applyFont="1" applyFill="1" applyBorder="1" applyAlignment="1">
      <alignment horizontal="left" vertical="center" wrapText="1"/>
    </xf>
    <xf numFmtId="0" fontId="256" fillId="50" borderId="3" xfId="0" quotePrefix="1" applyFont="1" applyFill="1" applyBorder="1" applyAlignment="1">
      <alignment horizontal="left" vertical="center" wrapText="1"/>
    </xf>
    <xf numFmtId="0" fontId="226" fillId="58" borderId="2" xfId="0" applyFont="1" applyFill="1" applyBorder="1" applyAlignment="1">
      <alignment horizontal="center" vertical="center"/>
    </xf>
    <xf numFmtId="0" fontId="57" fillId="66" borderId="76" xfId="0" applyFont="1" applyFill="1" applyBorder="1" applyAlignment="1">
      <alignment horizontal="center" vertical="center" wrapText="1"/>
    </xf>
    <xf numFmtId="0" fontId="57" fillId="66" borderId="78" xfId="0" applyFont="1" applyFill="1" applyBorder="1" applyAlignment="1">
      <alignment horizontal="center" vertical="center" wrapText="1"/>
    </xf>
    <xf numFmtId="0" fontId="57" fillId="66" borderId="40" xfId="0" applyFont="1" applyFill="1" applyBorder="1" applyAlignment="1">
      <alignment horizontal="center" vertical="center" wrapText="1"/>
    </xf>
    <xf numFmtId="0" fontId="248" fillId="0" borderId="5" xfId="30739" applyBorder="1" applyAlignment="1">
      <alignment horizontal="center" vertical="center"/>
    </xf>
    <xf numFmtId="0" fontId="248" fillId="0" borderId="3" xfId="30739" applyBorder="1" applyAlignment="1">
      <alignment horizontal="center" vertical="center"/>
    </xf>
    <xf numFmtId="0" fontId="226" fillId="59" borderId="2" xfId="0" applyFont="1" applyFill="1" applyBorder="1" applyAlignment="1">
      <alignment horizontal="center" vertical="center"/>
    </xf>
    <xf numFmtId="0" fontId="226" fillId="57" borderId="2" xfId="0" applyFont="1" applyFill="1" applyBorder="1" applyAlignment="1">
      <alignment horizontal="center" vertical="center"/>
    </xf>
    <xf numFmtId="0" fontId="0" fillId="0" borderId="6" xfId="0" applyBorder="1" applyAlignment="1">
      <alignment horizontal="center" vertical="center"/>
    </xf>
    <xf numFmtId="0" fontId="0" fillId="0" borderId="22"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255" fillId="72" borderId="5" xfId="0" applyFont="1" applyFill="1" applyBorder="1" applyAlignment="1">
      <alignment horizontal="center" vertical="center" wrapText="1"/>
    </xf>
    <xf numFmtId="0" fontId="255" fillId="72" borderId="3" xfId="0" applyFont="1" applyFill="1" applyBorder="1" applyAlignment="1">
      <alignment horizontal="center" vertical="center" wrapText="1"/>
    </xf>
    <xf numFmtId="0" fontId="0" fillId="0" borderId="2" xfId="0" applyBorder="1" applyAlignment="1">
      <alignment horizontal="center" vertical="center"/>
    </xf>
    <xf numFmtId="0" fontId="0" fillId="0" borderId="10" xfId="0" applyBorder="1" applyAlignment="1">
      <alignment horizontal="center" vertical="center" wrapText="1"/>
    </xf>
    <xf numFmtId="0" fontId="0" fillId="0" borderId="56" xfId="0" applyBorder="1" applyAlignment="1">
      <alignment horizontal="center" vertical="center" wrapText="1"/>
    </xf>
    <xf numFmtId="0" fontId="0" fillId="0" borderId="76" xfId="0" applyBorder="1" applyAlignment="1">
      <alignment horizontal="center" vertical="center" wrapText="1"/>
    </xf>
    <xf numFmtId="0" fontId="0" fillId="0" borderId="40" xfId="0" applyBorder="1" applyAlignment="1">
      <alignment horizontal="center" vertical="center" wrapText="1"/>
    </xf>
    <xf numFmtId="0" fontId="269" fillId="0" borderId="0" xfId="0" applyFont="1" applyAlignment="1">
      <alignment horizontal="center" vertical="center"/>
    </xf>
    <xf numFmtId="0" fontId="271" fillId="68" borderId="99" xfId="0" applyFont="1" applyFill="1" applyBorder="1" applyAlignment="1">
      <alignment horizontal="center" vertical="center"/>
    </xf>
    <xf numFmtId="0" fontId="273" fillId="69" borderId="100" xfId="0" applyFont="1" applyFill="1" applyBorder="1" applyAlignment="1">
      <alignment horizontal="center" vertical="center" wrapText="1"/>
    </xf>
    <xf numFmtId="0" fontId="273" fillId="69" borderId="36" xfId="0" applyFont="1" applyFill="1" applyBorder="1" applyAlignment="1">
      <alignment horizontal="center" vertical="center" wrapText="1"/>
    </xf>
    <xf numFmtId="0" fontId="273" fillId="69" borderId="76" xfId="0" applyFont="1" applyFill="1" applyBorder="1" applyAlignment="1">
      <alignment horizontal="center" vertical="center" wrapText="1"/>
    </xf>
    <xf numFmtId="0" fontId="274" fillId="69" borderId="5" xfId="0" applyFont="1" applyFill="1" applyBorder="1" applyAlignment="1">
      <alignment horizontal="center" vertical="center"/>
    </xf>
    <xf numFmtId="0" fontId="274" fillId="69" borderId="3" xfId="0" applyFont="1" applyFill="1" applyBorder="1" applyAlignment="1">
      <alignment horizontal="center" vertical="center"/>
    </xf>
    <xf numFmtId="0" fontId="274" fillId="69" borderId="2" xfId="0" applyFont="1" applyFill="1" applyBorder="1" applyAlignment="1">
      <alignment horizontal="center" vertical="center" wrapText="1"/>
    </xf>
    <xf numFmtId="0" fontId="274" fillId="70" borderId="5" xfId="0" applyFont="1" applyFill="1" applyBorder="1" applyAlignment="1">
      <alignment horizontal="center" vertical="center" wrapText="1"/>
    </xf>
    <xf numFmtId="0" fontId="274" fillId="70" borderId="3" xfId="0" applyFont="1" applyFill="1" applyBorder="1" applyAlignment="1">
      <alignment horizontal="center" vertical="center" wrapText="1"/>
    </xf>
    <xf numFmtId="0" fontId="274" fillId="70" borderId="55" xfId="0" applyFont="1" applyFill="1" applyBorder="1" applyAlignment="1">
      <alignment horizontal="center" vertical="center" wrapText="1"/>
    </xf>
    <xf numFmtId="0" fontId="273" fillId="69" borderId="2" xfId="0" applyFont="1" applyFill="1" applyBorder="1" applyAlignment="1">
      <alignment horizontal="center" vertical="center"/>
    </xf>
    <xf numFmtId="0" fontId="273" fillId="69" borderId="55" xfId="0" applyFont="1" applyFill="1" applyBorder="1" applyAlignment="1">
      <alignment horizontal="center" vertical="center"/>
    </xf>
    <xf numFmtId="0" fontId="273" fillId="69" borderId="3" xfId="0" applyFont="1" applyFill="1" applyBorder="1" applyAlignment="1">
      <alignment horizontal="center" vertical="center"/>
    </xf>
    <xf numFmtId="0" fontId="273" fillId="69" borderId="55" xfId="0" applyFont="1" applyFill="1" applyBorder="1" applyAlignment="1">
      <alignment horizontal="center" vertical="center" wrapText="1"/>
    </xf>
    <xf numFmtId="0" fontId="273" fillId="69" borderId="14" xfId="0" applyFont="1" applyFill="1" applyBorder="1" applyAlignment="1">
      <alignment horizontal="center" vertical="center" wrapText="1"/>
    </xf>
    <xf numFmtId="0" fontId="273" fillId="71" borderId="55" xfId="0" applyFont="1" applyFill="1" applyBorder="1" applyAlignment="1">
      <alignment horizontal="center" vertical="center"/>
    </xf>
    <xf numFmtId="0" fontId="273" fillId="71" borderId="14" xfId="0" applyFont="1" applyFill="1" applyBorder="1" applyAlignment="1">
      <alignment horizontal="center" vertical="center"/>
    </xf>
    <xf numFmtId="0" fontId="273" fillId="69" borderId="103" xfId="0" applyFont="1" applyFill="1" applyBorder="1" applyAlignment="1">
      <alignment horizontal="center" vertical="center" wrapText="1"/>
    </xf>
    <xf numFmtId="0" fontId="274" fillId="70" borderId="103" xfId="0" applyFont="1" applyFill="1" applyBorder="1" applyAlignment="1">
      <alignment horizontal="center" vertical="center" wrapText="1"/>
    </xf>
    <xf numFmtId="0" fontId="274" fillId="70" borderId="55" xfId="0" applyFont="1" applyFill="1" applyBorder="1" applyAlignment="1">
      <alignment horizontal="center" vertical="center"/>
    </xf>
    <xf numFmtId="41" fontId="274" fillId="70" borderId="5" xfId="30733" applyFont="1" applyFill="1" applyBorder="1" applyAlignment="1">
      <alignment horizontal="left" vertical="center" wrapText="1"/>
    </xf>
    <xf numFmtId="41" fontId="274" fillId="70" borderId="55" xfId="30733" applyFont="1" applyFill="1" applyBorder="1" applyAlignment="1">
      <alignment horizontal="left" vertical="center"/>
    </xf>
    <xf numFmtId="41" fontId="274" fillId="70" borderId="3" xfId="30733" applyFont="1" applyFill="1" applyBorder="1" applyAlignment="1">
      <alignment horizontal="left" vertical="center"/>
    </xf>
    <xf numFmtId="0" fontId="274" fillId="70" borderId="5" xfId="0" applyFont="1" applyFill="1" applyBorder="1" applyAlignment="1">
      <alignment horizontal="center" vertical="center"/>
    </xf>
    <xf numFmtId="0" fontId="274" fillId="70" borderId="3" xfId="0" applyFont="1" applyFill="1" applyBorder="1" applyAlignment="1">
      <alignment horizontal="center" vertical="center"/>
    </xf>
    <xf numFmtId="41" fontId="274" fillId="71" borderId="5" xfId="30733" applyFont="1" applyFill="1" applyBorder="1" applyAlignment="1">
      <alignment horizontal="center" vertical="center" wrapText="1"/>
    </xf>
    <xf numFmtId="41" fontId="274" fillId="71" borderId="55" xfId="30733" applyFont="1" applyFill="1" applyBorder="1" applyAlignment="1">
      <alignment horizontal="center" vertical="center"/>
    </xf>
    <xf numFmtId="41" fontId="274" fillId="71" borderId="3" xfId="30733" applyFont="1" applyFill="1" applyBorder="1" applyAlignment="1">
      <alignment horizontal="center" vertical="center"/>
    </xf>
    <xf numFmtId="0" fontId="310" fillId="0" borderId="25" xfId="29591" applyFont="1" applyBorder="1" applyAlignment="1">
      <alignment horizontal="center" vertical="center"/>
    </xf>
    <xf numFmtId="0" fontId="251" fillId="0" borderId="118" xfId="30747" applyFont="1" applyBorder="1" applyAlignment="1">
      <alignment horizontal="center" vertical="center"/>
    </xf>
    <xf numFmtId="0" fontId="311" fillId="3" borderId="1" xfId="30747" applyFont="1" applyFill="1" applyBorder="1" applyAlignment="1">
      <alignment horizontal="center" vertical="center"/>
    </xf>
    <xf numFmtId="0" fontId="311" fillId="3" borderId="58" xfId="30747" applyFont="1" applyFill="1" applyBorder="1" applyAlignment="1">
      <alignment horizontal="center" vertical="center"/>
    </xf>
    <xf numFmtId="0" fontId="247" fillId="0" borderId="119" xfId="30747" applyFont="1" applyBorder="1" applyAlignment="1">
      <alignment horizontal="center" vertical="center" shrinkToFit="1"/>
    </xf>
    <xf numFmtId="0" fontId="247" fillId="0" borderId="40" xfId="30747" applyFont="1" applyBorder="1" applyAlignment="1">
      <alignment horizontal="center" vertical="center" shrinkToFit="1"/>
    </xf>
    <xf numFmtId="0" fontId="253" fillId="0" borderId="120" xfId="30747" applyFont="1" applyBorder="1" applyAlignment="1">
      <alignment horizontal="center" vertical="center" wrapText="1"/>
    </xf>
    <xf numFmtId="0" fontId="253" fillId="0" borderId="121" xfId="30747" applyFont="1" applyBorder="1" applyAlignment="1">
      <alignment horizontal="center" vertical="center" wrapText="1"/>
    </xf>
    <xf numFmtId="0" fontId="253" fillId="0" borderId="3" xfId="30747" applyFont="1" applyBorder="1" applyAlignment="1">
      <alignment horizontal="center" vertical="center" wrapText="1"/>
    </xf>
    <xf numFmtId="0" fontId="253" fillId="0" borderId="2" xfId="30747" applyFont="1" applyBorder="1" applyAlignment="1">
      <alignment horizontal="center" vertical="center" wrapText="1"/>
    </xf>
    <xf numFmtId="0" fontId="253" fillId="0" borderId="126" xfId="30747" applyFont="1" applyBorder="1" applyAlignment="1">
      <alignment horizontal="center" vertical="center" wrapText="1"/>
    </xf>
    <xf numFmtId="0" fontId="253" fillId="0" borderId="4" xfId="30747" applyFont="1" applyBorder="1" applyAlignment="1">
      <alignment horizontal="center" vertical="center" wrapText="1"/>
    </xf>
    <xf numFmtId="0" fontId="247" fillId="0" borderId="123" xfId="30747" applyFont="1" applyBorder="1" applyAlignment="1">
      <alignment horizontal="center" vertical="center" shrinkToFit="1"/>
    </xf>
    <xf numFmtId="0" fontId="247" fillId="0" borderId="7" xfId="30747" applyFont="1" applyBorder="1" applyAlignment="1">
      <alignment horizontal="center" vertical="center" shrinkToFit="1"/>
    </xf>
    <xf numFmtId="49" fontId="227" fillId="0" borderId="2" xfId="30748" applyNumberFormat="1" applyFont="1" applyBorder="1" applyAlignment="1">
      <alignment horizontal="center" vertical="center"/>
    </xf>
    <xf numFmtId="49" fontId="313" fillId="0" borderId="2" xfId="30748" applyNumberFormat="1" applyFont="1" applyBorder="1" applyAlignment="1">
      <alignment horizontal="center" vertical="center"/>
    </xf>
    <xf numFmtId="0" fontId="315" fillId="2" borderId="131" xfId="30747" applyFont="1" applyFill="1" applyBorder="1" applyAlignment="1">
      <alignment horizontal="center" vertical="center"/>
    </xf>
    <xf numFmtId="0" fontId="315" fillId="2" borderId="132" xfId="30747" applyFont="1" applyFill="1" applyBorder="1" applyAlignment="1">
      <alignment horizontal="center" vertical="center"/>
    </xf>
    <xf numFmtId="0" fontId="316" fillId="0" borderId="0" xfId="30747" applyFont="1" applyAlignment="1">
      <alignment horizontal="center" vertical="center"/>
    </xf>
    <xf numFmtId="0" fontId="247" fillId="0" borderId="123" xfId="30747" applyFont="1" applyBorder="1" applyAlignment="1">
      <alignment horizontal="center" vertical="center" wrapText="1" shrinkToFit="1"/>
    </xf>
    <xf numFmtId="0" fontId="247" fillId="0" borderId="7" xfId="30747" applyFont="1" applyBorder="1" applyAlignment="1">
      <alignment horizontal="center" vertical="center" wrapText="1" shrinkToFit="1"/>
    </xf>
    <xf numFmtId="0" fontId="247" fillId="0" borderId="125" xfId="30747" applyFont="1" applyBorder="1" applyAlignment="1">
      <alignment horizontal="center" vertical="center" shrinkToFit="1"/>
    </xf>
    <xf numFmtId="0" fontId="247" fillId="0" borderId="126" xfId="30747" applyFont="1" applyBorder="1" applyAlignment="1">
      <alignment horizontal="center" vertical="center" shrinkToFit="1"/>
    </xf>
    <xf numFmtId="0" fontId="262" fillId="0" borderId="127" xfId="30747" applyFont="1" applyBorder="1" applyAlignment="1">
      <alignment horizontal="center" vertical="center"/>
    </xf>
    <xf numFmtId="0" fontId="262" fillId="0" borderId="126" xfId="30747" applyFont="1" applyBorder="1" applyAlignment="1">
      <alignment horizontal="center" vertical="center"/>
    </xf>
    <xf numFmtId="0" fontId="314" fillId="0" borderId="0" xfId="30747" applyFont="1" applyAlignment="1">
      <alignment horizontal="center" vertical="center"/>
    </xf>
    <xf numFmtId="0" fontId="261" fillId="0" borderId="128" xfId="30739" applyFont="1" applyBorder="1" applyAlignment="1">
      <alignment horizontal="center" vertical="center" wrapText="1"/>
    </xf>
    <xf numFmtId="0" fontId="261" fillId="0" borderId="129" xfId="30739" applyFont="1" applyBorder="1" applyAlignment="1">
      <alignment horizontal="center" vertical="center" wrapText="1"/>
    </xf>
    <xf numFmtId="0" fontId="261" fillId="0" borderId="130" xfId="30739" applyFont="1" applyBorder="1" applyAlignment="1">
      <alignment horizontal="center" vertical="center"/>
    </xf>
    <xf numFmtId="0" fontId="247" fillId="50" borderId="5" xfId="30747" applyFont="1" applyFill="1" applyBorder="1" applyAlignment="1">
      <alignment horizontal="center" vertical="center" wrapText="1"/>
    </xf>
    <xf numFmtId="0" fontId="247" fillId="50" borderId="55" xfId="30747" applyFont="1" applyFill="1" applyBorder="1" applyAlignment="1">
      <alignment horizontal="center" vertical="center" wrapText="1"/>
    </xf>
    <xf numFmtId="0" fontId="256" fillId="54" borderId="2" xfId="30747" applyFont="1" applyFill="1" applyBorder="1" applyAlignment="1">
      <alignment horizontal="center" vertical="center"/>
    </xf>
    <xf numFmtId="0" fontId="261" fillId="0" borderId="130" xfId="30739" applyFont="1" applyBorder="1" applyAlignment="1">
      <alignment horizontal="center" vertical="center" wrapText="1"/>
    </xf>
    <xf numFmtId="0" fontId="247" fillId="0" borderId="5" xfId="30747" applyFont="1" applyBorder="1" applyAlignment="1">
      <alignment horizontal="center" vertical="center" wrapText="1"/>
    </xf>
    <xf numFmtId="0" fontId="247" fillId="0" borderId="3" xfId="30747" applyFont="1" applyBorder="1" applyAlignment="1">
      <alignment horizontal="center" vertical="center" wrapText="1"/>
    </xf>
    <xf numFmtId="49" fontId="230" fillId="0" borderId="6" xfId="0" applyNumberFormat="1" applyFont="1" applyBorder="1" applyAlignment="1">
      <alignment horizontal="left" vertical="center"/>
    </xf>
    <xf numFmtId="49" fontId="230" fillId="0" borderId="7" xfId="0" applyNumberFormat="1" applyFont="1" applyBorder="1" applyAlignment="1">
      <alignment horizontal="left" vertical="center"/>
    </xf>
    <xf numFmtId="49" fontId="57" fillId="50" borderId="6" xfId="0" applyNumberFormat="1" applyFont="1" applyFill="1" applyBorder="1" applyAlignment="1">
      <alignment horizontal="left" vertical="center"/>
    </xf>
    <xf numFmtId="49" fontId="57" fillId="50" borderId="7" xfId="0" applyNumberFormat="1" applyFont="1" applyFill="1" applyBorder="1" applyAlignment="1">
      <alignment horizontal="left" vertical="center"/>
    </xf>
    <xf numFmtId="0" fontId="316" fillId="0" borderId="0" xfId="0" applyFont="1" applyAlignment="1">
      <alignment horizontal="center" vertical="center"/>
    </xf>
    <xf numFmtId="0" fontId="247" fillId="50" borderId="3" xfId="30747" applyFont="1" applyFill="1" applyBorder="1" applyAlignment="1">
      <alignment horizontal="center" vertical="center" wrapText="1"/>
    </xf>
    <xf numFmtId="0" fontId="247" fillId="50" borderId="6" xfId="30747" applyFont="1" applyFill="1" applyBorder="1" applyAlignment="1">
      <alignment horizontal="left" vertical="center" wrapText="1"/>
    </xf>
    <xf numFmtId="0" fontId="247" fillId="50" borderId="7" xfId="30747" applyFont="1" applyFill="1" applyBorder="1" applyAlignment="1">
      <alignment horizontal="left" vertical="center" wrapText="1"/>
    </xf>
    <xf numFmtId="0" fontId="230" fillId="50" borderId="6" xfId="30747" applyFont="1" applyFill="1" applyBorder="1" applyAlignment="1">
      <alignment horizontal="left" vertical="center"/>
    </xf>
    <xf numFmtId="0" fontId="230" fillId="50" borderId="7" xfId="30747" applyFont="1" applyFill="1" applyBorder="1" applyAlignment="1">
      <alignment horizontal="left" vertical="center"/>
    </xf>
    <xf numFmtId="0" fontId="247" fillId="50" borderId="6" xfId="0" applyFont="1" applyFill="1" applyBorder="1" applyAlignment="1">
      <alignment horizontal="left" vertical="center" wrapText="1"/>
    </xf>
    <xf numFmtId="0" fontId="247" fillId="50" borderId="7" xfId="0" applyFont="1" applyFill="1" applyBorder="1" applyAlignment="1">
      <alignment horizontal="left" vertical="center" wrapText="1"/>
    </xf>
    <xf numFmtId="49" fontId="230" fillId="50" borderId="6" xfId="0" applyNumberFormat="1" applyFont="1" applyFill="1" applyBorder="1" applyAlignment="1">
      <alignment horizontal="left" vertical="center"/>
    </xf>
    <xf numFmtId="49" fontId="230" fillId="50" borderId="7" xfId="0" applyNumberFormat="1" applyFont="1" applyFill="1" applyBorder="1" applyAlignment="1">
      <alignment horizontal="left" vertical="center"/>
    </xf>
    <xf numFmtId="0" fontId="230" fillId="50" borderId="6" xfId="30747" quotePrefix="1" applyFont="1" applyFill="1" applyBorder="1" applyAlignment="1">
      <alignment horizontal="left" vertical="center" wrapText="1"/>
    </xf>
    <xf numFmtId="0" fontId="230" fillId="50" borderId="7" xfId="30747" quotePrefix="1" applyFont="1" applyFill="1" applyBorder="1" applyAlignment="1">
      <alignment horizontal="left" vertical="center" wrapText="1"/>
    </xf>
  </cellXfs>
  <cellStyles count="30754">
    <cellStyle name="_x0014_" xfId="6440" xr:uid="{00000000-0005-0000-0000-000000000000}"/>
    <cellStyle name=" " xfId="4" xr:uid="{00000000-0005-0000-0000-000001000000}"/>
    <cellStyle name="            386grabber=vga.3gr  " xfId="5" xr:uid="{00000000-0005-0000-0000-000002000000}"/>
    <cellStyle name="          _x000d__x000a_386grabber=vga.3gr_x000d__x000a_" xfId="6" xr:uid="{00000000-0005-0000-0000-000003000000}"/>
    <cellStyle name="  2" xfId="7" xr:uid="{00000000-0005-0000-0000-000004000000}"/>
    <cellStyle name="  3" xfId="8" xr:uid="{00000000-0005-0000-0000-000005000000}"/>
    <cellStyle name="  4" xfId="9" xr:uid="{00000000-0005-0000-0000-000006000000}"/>
    <cellStyle name=" _20030218144011020-E1C865BF" xfId="10" xr:uid="{00000000-0005-0000-0000-000007000000}"/>
    <cellStyle name=" _20030221140423820-A5C865BF" xfId="11" xr:uid="{00000000-0005-0000-0000-000008000000}"/>
    <cellStyle name=" _20030221140423820-A5C865BF_AC-01 보일러 설계서 수정" xfId="12" xr:uid="{00000000-0005-0000-0000-000009000000}"/>
    <cellStyle name=" _20030221140423820-A5C865BF_AC-01 보일러 설계서 수정_AC-14(최종수정)" xfId="13" xr:uid="{00000000-0005-0000-0000-00000A000000}"/>
    <cellStyle name=" _20030221140423820-A5C865BF_AC-01 보일러 설계서 수정_AC-14(최종수정)_Book1" xfId="14" xr:uid="{00000000-0005-0000-0000-00000B000000}"/>
    <cellStyle name=" _20030221140423820-A5C865BF_AC-01 보일러 설계서 수정_AC-14(최종수정)_발전설비 보수공사" xfId="15" xr:uid="{00000000-0005-0000-0000-00000C000000}"/>
    <cellStyle name=" _20030221140423820-A5C865BF_AC-01 보일러 설계서 수정_AC-14(최종수정)_발전설비 보수공사_Book1" xfId="16" xr:uid="{00000000-0005-0000-0000-00000D000000}"/>
    <cellStyle name=" _20030221140423820-A5C865BF_AC-01 보일러 설계서 수정_Book1" xfId="17" xr:uid="{00000000-0005-0000-0000-00000E000000}"/>
    <cellStyle name=" _20030221140423820-A5C865BF_AC-01 본관기초(가설계서 9월단가)" xfId="18" xr:uid="{00000000-0005-0000-0000-00000F000000}"/>
    <cellStyle name=" _20030221140423820-A5C865BF_AC-01 본관기초(가설계서 9월단가)_AC-14(최종수정)" xfId="19" xr:uid="{00000000-0005-0000-0000-000010000000}"/>
    <cellStyle name=" _20030221140423820-A5C865BF_AC-01 본관기초(가설계서 9월단가)_AC-14(최종수정)_Book1" xfId="20" xr:uid="{00000000-0005-0000-0000-000011000000}"/>
    <cellStyle name=" _20030221140423820-A5C865BF_AC-01 본관기초(가설계서 9월단가)_AC-14(최종수정)_발전설비 보수공사" xfId="21" xr:uid="{00000000-0005-0000-0000-000012000000}"/>
    <cellStyle name=" _20030221140423820-A5C865BF_AC-01 본관기초(가설계서 9월단가)_AC-14(최종수정)_발전설비 보수공사_Book1" xfId="22" xr:uid="{00000000-0005-0000-0000-000013000000}"/>
    <cellStyle name=" _20030221140423820-A5C865BF_AC-01 본관기초(가설계서 9월단가)_Book1" xfId="23" xr:uid="{00000000-0005-0000-0000-000014000000}"/>
    <cellStyle name=" _20030221140423820-A5C865BF_AC-01 본관기초(가설계서 9월단가)-2" xfId="24" xr:uid="{00000000-0005-0000-0000-000015000000}"/>
    <cellStyle name=" _20030221140423820-A5C865BF_AC-01 본관기초(가설계서 9월단가)-2_AC-14(최종수정)" xfId="25" xr:uid="{00000000-0005-0000-0000-000016000000}"/>
    <cellStyle name=" _20030221140423820-A5C865BF_AC-01 본관기초(가설계서 9월단가)-2_AC-14(최종수정)_Book1" xfId="26" xr:uid="{00000000-0005-0000-0000-000017000000}"/>
    <cellStyle name=" _20030221140423820-A5C865BF_AC-01 본관기초(가설계서 9월단가)-2_AC-14(최종수정)_발전설비 보수공사" xfId="27" xr:uid="{00000000-0005-0000-0000-000018000000}"/>
    <cellStyle name=" _20030221140423820-A5C865BF_AC-01 본관기초(가설계서 9월단가)-2_AC-14(최종수정)_발전설비 보수공사_Book1" xfId="28" xr:uid="{00000000-0005-0000-0000-000019000000}"/>
    <cellStyle name=" _20030221140423820-A5C865BF_AC-01 본관기초(가설계서 9월단가)-2_Book1" xfId="29" xr:uid="{00000000-0005-0000-0000-00001A000000}"/>
    <cellStyle name=" _20030221140423820-A5C865BF_AC-14건설사무소환경개선공사설계서(제출)REV10" xfId="30" xr:uid="{00000000-0005-0000-0000-00001B000000}"/>
    <cellStyle name=" _20030221140423820-A5C865BF_AC-14건설사무소환경개선공사설계서(제출)REV10_AC-14(최종수정)" xfId="31" xr:uid="{00000000-0005-0000-0000-00001C000000}"/>
    <cellStyle name=" _20030221140423820-A5C865BF_AC-14건설사무소환경개선공사설계서(제출)REV10_AC-14(최종수정)_Book1" xfId="32" xr:uid="{00000000-0005-0000-0000-00001D000000}"/>
    <cellStyle name=" _20030221140423820-A5C865BF_AC-14건설사무소환경개선공사설계서(제출)REV10_AC-14(최종수정)_발전설비 보수공사" xfId="33" xr:uid="{00000000-0005-0000-0000-00001E000000}"/>
    <cellStyle name=" _20030221140423820-A5C865BF_AC-14건설사무소환경개선공사설계서(제출)REV10_AC-14(최종수정)_발전설비 보수공사_Book1" xfId="34" xr:uid="{00000000-0005-0000-0000-00001F000000}"/>
    <cellStyle name=" _20030221140423820-A5C865BF_AC-14건설사무소환경개선공사설계서(제출)REV10_Book1" xfId="35" xr:uid="{00000000-0005-0000-0000-000020000000}"/>
    <cellStyle name=" _20030221140423820-A5C865BF_Book1" xfId="36" xr:uid="{00000000-0005-0000-0000-000021000000}"/>
    <cellStyle name=" _20030221140423820-A5C865BF_공사비집계표" xfId="37" xr:uid="{00000000-0005-0000-0000-000022000000}"/>
    <cellStyle name=" _20030221140423820-A5C865BF_공사비집계표_AC-14(최종수정)" xfId="38" xr:uid="{00000000-0005-0000-0000-000023000000}"/>
    <cellStyle name=" _20030221140423820-A5C865BF_공사비집계표_AC-14(최종수정)_Book1" xfId="39" xr:uid="{00000000-0005-0000-0000-000024000000}"/>
    <cellStyle name=" _20030221140423820-A5C865BF_공사비집계표_AC-14(최종수정)_발전설비 보수공사" xfId="40" xr:uid="{00000000-0005-0000-0000-000025000000}"/>
    <cellStyle name=" _20030221140423820-A5C865BF_공사비집계표_AC-14(최종수정)_발전설비 보수공사_Book1" xfId="41" xr:uid="{00000000-0005-0000-0000-000026000000}"/>
    <cellStyle name=" _20030221140423820-A5C865BF_공사비집계표_Book1" xfId="42" xr:uid="{00000000-0005-0000-0000-000027000000}"/>
    <cellStyle name=" _20030221140423820-A5C865BF_발전설비 보수공사" xfId="43" xr:uid="{00000000-0005-0000-0000-000028000000}"/>
    <cellStyle name=" _20030221140423820-A5C865BF_발전설비 보수공사_Book1" xfId="44" xr:uid="{00000000-0005-0000-0000-000029000000}"/>
    <cellStyle name=" _8월 기성" xfId="45" xr:uid="{00000000-0005-0000-0000-00002A000000}"/>
    <cellStyle name=" _97연말" xfId="46" xr:uid="{00000000-0005-0000-0000-00002B000000}"/>
    <cellStyle name=" _97연말 2" xfId="47" xr:uid="{00000000-0005-0000-0000-00002C000000}"/>
    <cellStyle name=" _97연말1" xfId="48" xr:uid="{00000000-0005-0000-0000-00002D000000}"/>
    <cellStyle name=" _97연말1 2" xfId="49" xr:uid="{00000000-0005-0000-0000-00002E000000}"/>
    <cellStyle name=" _AC-01 계획서" xfId="50" xr:uid="{00000000-0005-0000-0000-00002F000000}"/>
    <cellStyle name=" _AC-01 보일러 설계서 수정" xfId="51" xr:uid="{00000000-0005-0000-0000-000030000000}"/>
    <cellStyle name=" _AC-01 보일러 설계서 수정_AC-14(최종수정)" xfId="52" xr:uid="{00000000-0005-0000-0000-000031000000}"/>
    <cellStyle name=" _AC-01 보일러 설계서 수정_AC-14(최종수정)_Book1" xfId="53" xr:uid="{00000000-0005-0000-0000-000032000000}"/>
    <cellStyle name=" _AC-01 보일러 설계서 수정_AC-14(최종수정)_발전설비 보수공사" xfId="54" xr:uid="{00000000-0005-0000-0000-000033000000}"/>
    <cellStyle name=" _AC-01 보일러 설계서 수정_AC-14(최종수정)_발전설비 보수공사_Book1" xfId="55" xr:uid="{00000000-0005-0000-0000-000034000000}"/>
    <cellStyle name=" _AC-01 보일러 설계서 수정_Book1" xfId="56" xr:uid="{00000000-0005-0000-0000-000035000000}"/>
    <cellStyle name=" _AC-01 본관기초(가설계서 9월단가)" xfId="57" xr:uid="{00000000-0005-0000-0000-000036000000}"/>
    <cellStyle name=" _AC-01 본관기초(가설계서 9월단가)_AC-14(최종수정)" xfId="58" xr:uid="{00000000-0005-0000-0000-000037000000}"/>
    <cellStyle name=" _AC-01 본관기초(가설계서 9월단가)_AC-14(최종수정)_Book1" xfId="59" xr:uid="{00000000-0005-0000-0000-000038000000}"/>
    <cellStyle name=" _AC-01 본관기초(가설계서 9월단가)_AC-14(최종수정)_발전설비 보수공사" xfId="60" xr:uid="{00000000-0005-0000-0000-000039000000}"/>
    <cellStyle name=" _AC-01 본관기초(가설계서 9월단가)_AC-14(최종수정)_발전설비 보수공사_Book1" xfId="61" xr:uid="{00000000-0005-0000-0000-00003A000000}"/>
    <cellStyle name=" _AC-01 본관기초(가설계서 9월단가)_Book1" xfId="62" xr:uid="{00000000-0005-0000-0000-00003B000000}"/>
    <cellStyle name=" _AC-01 본관기초(가설계서 9월단가)-2" xfId="63" xr:uid="{00000000-0005-0000-0000-00003C000000}"/>
    <cellStyle name=" _AC-01 본관기초(가설계서 9월단가)-2_AC-14(최종수정)" xfId="64" xr:uid="{00000000-0005-0000-0000-00003D000000}"/>
    <cellStyle name=" _AC-01 본관기초(가설계서 9월단가)-2_AC-14(최종수정)_Book1" xfId="65" xr:uid="{00000000-0005-0000-0000-00003E000000}"/>
    <cellStyle name=" _AC-01 본관기초(가설계서 9월단가)-2_AC-14(최종수정)_발전설비 보수공사" xfId="66" xr:uid="{00000000-0005-0000-0000-00003F000000}"/>
    <cellStyle name=" _AC-01 본관기초(가설계서 9월단가)-2_AC-14(최종수정)_발전설비 보수공사_Book1" xfId="67" xr:uid="{00000000-0005-0000-0000-000040000000}"/>
    <cellStyle name=" _AC-01 본관기초(가설계서 9월단가)-2_Book1" xfId="68" xr:uid="{00000000-0005-0000-0000-000041000000}"/>
    <cellStyle name=" _AC-06_변경설계서(본설계서최종수정분)" xfId="69" xr:uid="{00000000-0005-0000-0000-000042000000}"/>
    <cellStyle name=" _AC06실적기성" xfId="70" xr:uid="{00000000-0005-0000-0000-000043000000}"/>
    <cellStyle name=" _AC-14 건설사무소 환경개선공사 설계서(제출)" xfId="71" xr:uid="{00000000-0005-0000-0000-000044000000}"/>
    <cellStyle name=" _Book1" xfId="72" xr:uid="{00000000-0005-0000-0000-000045000000}"/>
    <cellStyle name=" _Book1 2" xfId="73" xr:uid="{00000000-0005-0000-0000-000046000000}"/>
    <cellStyle name=" _간지" xfId="74" xr:uid="{00000000-0005-0000-0000-000047000000}"/>
    <cellStyle name=" _간지_20030310114821780-E1C865BF" xfId="75" xr:uid="{00000000-0005-0000-0000-000048000000}"/>
    <cellStyle name=" _간지_20030310114821780-E1C865BF_AC-01 보일러 설계서 수정" xfId="76" xr:uid="{00000000-0005-0000-0000-000049000000}"/>
    <cellStyle name=" _간지_20030310114821780-E1C865BF_AC-01 보일러 설계서 수정_AC-14(최종수정)" xfId="77" xr:uid="{00000000-0005-0000-0000-00004A000000}"/>
    <cellStyle name=" _간지_20030310114821780-E1C865BF_AC-01 보일러 설계서 수정_AC-14(최종수정)_Book1" xfId="78" xr:uid="{00000000-0005-0000-0000-00004B000000}"/>
    <cellStyle name=" _간지_20030310114821780-E1C865BF_AC-01 보일러 설계서 수정_AC-14(최종수정)_발전설비 보수공사" xfId="79" xr:uid="{00000000-0005-0000-0000-00004C000000}"/>
    <cellStyle name=" _간지_20030310114821780-E1C865BF_AC-01 보일러 설계서 수정_AC-14(최종수정)_발전설비 보수공사_Book1" xfId="80" xr:uid="{00000000-0005-0000-0000-00004D000000}"/>
    <cellStyle name=" _간지_20030310114821780-E1C865BF_AC-01 보일러 설계서 수정_Book1" xfId="81" xr:uid="{00000000-0005-0000-0000-00004E000000}"/>
    <cellStyle name=" _간지_20030310114821780-E1C865BF_AC-01 본관기초(가설계서 9월단가)" xfId="82" xr:uid="{00000000-0005-0000-0000-00004F000000}"/>
    <cellStyle name=" _간지_20030310114821780-E1C865BF_AC-01 본관기초(가설계서 9월단가)_AC-14(최종수정)" xfId="83" xr:uid="{00000000-0005-0000-0000-000050000000}"/>
    <cellStyle name=" _간지_20030310114821780-E1C865BF_AC-01 본관기초(가설계서 9월단가)_AC-14(최종수정)_Book1" xfId="84" xr:uid="{00000000-0005-0000-0000-000051000000}"/>
    <cellStyle name=" _간지_20030310114821780-E1C865BF_AC-01 본관기초(가설계서 9월단가)_AC-14(최종수정)_발전설비 보수공사" xfId="85" xr:uid="{00000000-0005-0000-0000-000052000000}"/>
    <cellStyle name=" _간지_20030310114821780-E1C865BF_AC-01 본관기초(가설계서 9월단가)_AC-14(최종수정)_발전설비 보수공사_Book1" xfId="86" xr:uid="{00000000-0005-0000-0000-000053000000}"/>
    <cellStyle name=" _간지_20030310114821780-E1C865BF_AC-01 본관기초(가설계서 9월단가)_Book1" xfId="87" xr:uid="{00000000-0005-0000-0000-000054000000}"/>
    <cellStyle name=" _간지_20030310114821780-E1C865BF_AC-01 본관기초(가설계서 9월단가)-2" xfId="88" xr:uid="{00000000-0005-0000-0000-000055000000}"/>
    <cellStyle name=" _간지_20030310114821780-E1C865BF_AC-01 본관기초(가설계서 9월단가)-2_AC-14(최종수정)" xfId="89" xr:uid="{00000000-0005-0000-0000-000056000000}"/>
    <cellStyle name=" _간지_20030310114821780-E1C865BF_AC-01 본관기초(가설계서 9월단가)-2_AC-14(최종수정)_Book1" xfId="90" xr:uid="{00000000-0005-0000-0000-000057000000}"/>
    <cellStyle name=" _간지_20030310114821780-E1C865BF_AC-01 본관기초(가설계서 9월단가)-2_AC-14(최종수정)_발전설비 보수공사" xfId="91" xr:uid="{00000000-0005-0000-0000-000058000000}"/>
    <cellStyle name=" _간지_20030310114821780-E1C865BF_AC-01 본관기초(가설계서 9월단가)-2_AC-14(최종수정)_발전설비 보수공사_Book1" xfId="92" xr:uid="{00000000-0005-0000-0000-000059000000}"/>
    <cellStyle name=" _간지_20030310114821780-E1C865BF_AC-01 본관기초(가설계서 9월단가)-2_Book1" xfId="93" xr:uid="{00000000-0005-0000-0000-00005A000000}"/>
    <cellStyle name=" _간지_20030310114821780-E1C865BF_AC-14건설사무소환경개선공사설계서(제출)REV10" xfId="94" xr:uid="{00000000-0005-0000-0000-00005B000000}"/>
    <cellStyle name=" _간지_20030310114821780-E1C865BF_AC-14건설사무소환경개선공사설계서(제출)REV10_AC-14(최종수정)" xfId="95" xr:uid="{00000000-0005-0000-0000-00005C000000}"/>
    <cellStyle name=" _간지_20030310114821780-E1C865BF_AC-14건설사무소환경개선공사설계서(제출)REV10_AC-14(최종수정)_Book1" xfId="96" xr:uid="{00000000-0005-0000-0000-00005D000000}"/>
    <cellStyle name=" _간지_20030310114821780-E1C865BF_AC-14건설사무소환경개선공사설계서(제출)REV10_AC-14(최종수정)_발전설비 보수공사" xfId="97" xr:uid="{00000000-0005-0000-0000-00005E000000}"/>
    <cellStyle name=" _간지_20030310114821780-E1C865BF_AC-14건설사무소환경개선공사설계서(제출)REV10_AC-14(최종수정)_발전설비 보수공사_Book1" xfId="98" xr:uid="{00000000-0005-0000-0000-00005F000000}"/>
    <cellStyle name=" _간지_20030310114821780-E1C865BF_AC-14건설사무소환경개선공사설계서(제출)REV10_Book1" xfId="99" xr:uid="{00000000-0005-0000-0000-000060000000}"/>
    <cellStyle name=" _간지_20030310114821780-E1C865BF_Book1" xfId="100" xr:uid="{00000000-0005-0000-0000-000061000000}"/>
    <cellStyle name=" _간지_20030310114821780-E1C865BF_공사비집계표" xfId="101" xr:uid="{00000000-0005-0000-0000-000062000000}"/>
    <cellStyle name=" _간지_20030310114821780-E1C865BF_공사비집계표_AC-14(최종수정)" xfId="102" xr:uid="{00000000-0005-0000-0000-000063000000}"/>
    <cellStyle name=" _간지_20030310114821780-E1C865BF_공사비집계표_AC-14(최종수정)_Book1" xfId="103" xr:uid="{00000000-0005-0000-0000-000064000000}"/>
    <cellStyle name=" _간지_20030310114821780-E1C865BF_공사비집계표_AC-14(최종수정)_발전설비 보수공사" xfId="104" xr:uid="{00000000-0005-0000-0000-000065000000}"/>
    <cellStyle name=" _간지_20030310114821780-E1C865BF_공사비집계표_AC-14(최종수정)_발전설비 보수공사_Book1" xfId="105" xr:uid="{00000000-0005-0000-0000-000066000000}"/>
    <cellStyle name=" _간지_20030310114821780-E1C865BF_공사비집계표_Book1" xfId="106" xr:uid="{00000000-0005-0000-0000-000067000000}"/>
    <cellStyle name=" _간지_20030310114821780-E1C865BF_발전설비 보수공사" xfId="107" xr:uid="{00000000-0005-0000-0000-000068000000}"/>
    <cellStyle name=" _간지_20030310114821780-E1C865BF_발전설비 보수공사_Book1" xfId="108" xr:uid="{00000000-0005-0000-0000-000069000000}"/>
    <cellStyle name=" _간지_20030310150903590-E1C865BF" xfId="109" xr:uid="{00000000-0005-0000-0000-00006A000000}"/>
    <cellStyle name=" _간지_20030310150903590-E1C865BF_AC-01 보일러 설계서 수정" xfId="110" xr:uid="{00000000-0005-0000-0000-00006B000000}"/>
    <cellStyle name=" _간지_20030310150903590-E1C865BF_AC-01 보일러 설계서 수정_AC-14(최종수정)" xfId="111" xr:uid="{00000000-0005-0000-0000-00006C000000}"/>
    <cellStyle name=" _간지_20030310150903590-E1C865BF_AC-01 보일러 설계서 수정_AC-14(최종수정)_Book1" xfId="112" xr:uid="{00000000-0005-0000-0000-00006D000000}"/>
    <cellStyle name=" _간지_20030310150903590-E1C865BF_AC-01 보일러 설계서 수정_AC-14(최종수정)_발전설비 보수공사" xfId="113" xr:uid="{00000000-0005-0000-0000-00006E000000}"/>
    <cellStyle name=" _간지_20030310150903590-E1C865BF_AC-01 보일러 설계서 수정_AC-14(최종수정)_발전설비 보수공사_Book1" xfId="114" xr:uid="{00000000-0005-0000-0000-00006F000000}"/>
    <cellStyle name=" _간지_20030310150903590-E1C865BF_AC-01 보일러 설계서 수정_Book1" xfId="115" xr:uid="{00000000-0005-0000-0000-000070000000}"/>
    <cellStyle name=" _간지_20030310150903590-E1C865BF_AC-01 본관기초(가설계서 9월단가)" xfId="116" xr:uid="{00000000-0005-0000-0000-000071000000}"/>
    <cellStyle name=" _간지_20030310150903590-E1C865BF_AC-01 본관기초(가설계서 9월단가)_AC-14(최종수정)" xfId="117" xr:uid="{00000000-0005-0000-0000-000072000000}"/>
    <cellStyle name=" _간지_20030310150903590-E1C865BF_AC-01 본관기초(가설계서 9월단가)_AC-14(최종수정)_Book1" xfId="118" xr:uid="{00000000-0005-0000-0000-000073000000}"/>
    <cellStyle name=" _간지_20030310150903590-E1C865BF_AC-01 본관기초(가설계서 9월단가)_AC-14(최종수정)_발전설비 보수공사" xfId="119" xr:uid="{00000000-0005-0000-0000-000074000000}"/>
    <cellStyle name=" _간지_20030310150903590-E1C865BF_AC-01 본관기초(가설계서 9월단가)_AC-14(최종수정)_발전설비 보수공사_Book1" xfId="120" xr:uid="{00000000-0005-0000-0000-000075000000}"/>
    <cellStyle name=" _간지_20030310150903590-E1C865BF_AC-01 본관기초(가설계서 9월단가)_Book1" xfId="121" xr:uid="{00000000-0005-0000-0000-000076000000}"/>
    <cellStyle name=" _간지_20030310150903590-E1C865BF_AC-01 본관기초(가설계서 9월단가)-2" xfId="122" xr:uid="{00000000-0005-0000-0000-000077000000}"/>
    <cellStyle name=" _간지_20030310150903590-E1C865BF_AC-01 본관기초(가설계서 9월단가)-2_AC-14(최종수정)" xfId="123" xr:uid="{00000000-0005-0000-0000-000078000000}"/>
    <cellStyle name=" _간지_20030310150903590-E1C865BF_AC-01 본관기초(가설계서 9월단가)-2_AC-14(최종수정)_Book1" xfId="124" xr:uid="{00000000-0005-0000-0000-000079000000}"/>
    <cellStyle name=" _간지_20030310150903590-E1C865BF_AC-01 본관기초(가설계서 9월단가)-2_AC-14(최종수정)_발전설비 보수공사" xfId="125" xr:uid="{00000000-0005-0000-0000-00007A000000}"/>
    <cellStyle name=" _간지_20030310150903590-E1C865BF_AC-01 본관기초(가설계서 9월단가)-2_AC-14(최종수정)_발전설비 보수공사_Book1" xfId="126" xr:uid="{00000000-0005-0000-0000-00007B000000}"/>
    <cellStyle name=" _간지_20030310150903590-E1C865BF_AC-01 본관기초(가설계서 9월단가)-2_Book1" xfId="127" xr:uid="{00000000-0005-0000-0000-00007C000000}"/>
    <cellStyle name=" _간지_20030310150903590-E1C865BF_AC-14건설사무소환경개선공사설계서(제출)REV10" xfId="128" xr:uid="{00000000-0005-0000-0000-00007D000000}"/>
    <cellStyle name=" _간지_20030310150903590-E1C865BF_AC-14건설사무소환경개선공사설계서(제출)REV10_AC-14(최종수정)" xfId="129" xr:uid="{00000000-0005-0000-0000-00007E000000}"/>
    <cellStyle name=" _간지_20030310150903590-E1C865BF_AC-14건설사무소환경개선공사설계서(제출)REV10_AC-14(최종수정)_Book1" xfId="130" xr:uid="{00000000-0005-0000-0000-00007F000000}"/>
    <cellStyle name=" _간지_20030310150903590-E1C865BF_AC-14건설사무소환경개선공사설계서(제출)REV10_AC-14(최종수정)_발전설비 보수공사" xfId="131" xr:uid="{00000000-0005-0000-0000-000080000000}"/>
    <cellStyle name=" _간지_20030310150903590-E1C865BF_AC-14건설사무소환경개선공사설계서(제출)REV10_AC-14(최종수정)_발전설비 보수공사_Book1" xfId="132" xr:uid="{00000000-0005-0000-0000-000081000000}"/>
    <cellStyle name=" _간지_20030310150903590-E1C865BF_AC-14건설사무소환경개선공사설계서(제출)REV10_Book1" xfId="133" xr:uid="{00000000-0005-0000-0000-000082000000}"/>
    <cellStyle name=" _간지_20030310150903590-E1C865BF_Book1" xfId="134" xr:uid="{00000000-0005-0000-0000-000083000000}"/>
    <cellStyle name=" _간지_20030310150903590-E1C865BF_공사비집계표" xfId="135" xr:uid="{00000000-0005-0000-0000-000084000000}"/>
    <cellStyle name=" _간지_20030310150903590-E1C865BF_공사비집계표_AC-14(최종수정)" xfId="136" xr:uid="{00000000-0005-0000-0000-000085000000}"/>
    <cellStyle name=" _간지_20030310150903590-E1C865BF_공사비집계표_AC-14(최종수정)_Book1" xfId="137" xr:uid="{00000000-0005-0000-0000-000086000000}"/>
    <cellStyle name=" _간지_20030310150903590-E1C865BF_공사비집계표_AC-14(최종수정)_발전설비 보수공사" xfId="138" xr:uid="{00000000-0005-0000-0000-000087000000}"/>
    <cellStyle name=" _간지_20030310150903590-E1C865BF_공사비집계표_AC-14(최종수정)_발전설비 보수공사_Book1" xfId="139" xr:uid="{00000000-0005-0000-0000-000088000000}"/>
    <cellStyle name=" _간지_20030310150903590-E1C865BF_공사비집계표_Book1" xfId="140" xr:uid="{00000000-0005-0000-0000-000089000000}"/>
    <cellStyle name=" _간지_20030310150903590-E1C865BF_발전설비 보수공사" xfId="141" xr:uid="{00000000-0005-0000-0000-00008A000000}"/>
    <cellStyle name=" _간지_20030310150903590-E1C865BF_발전설비 보수공사_Book1" xfId="142" xr:uid="{00000000-0005-0000-0000-00008B000000}"/>
    <cellStyle name=" _간지_AC-01 보일러 설계서 수정" xfId="143" xr:uid="{00000000-0005-0000-0000-00008C000000}"/>
    <cellStyle name=" _간지_AC-01 보일러 설계서 수정_AC-14(최종수정)" xfId="144" xr:uid="{00000000-0005-0000-0000-00008D000000}"/>
    <cellStyle name=" _간지_AC-01 보일러 설계서 수정_AC-14(최종수정)_Book1" xfId="145" xr:uid="{00000000-0005-0000-0000-00008E000000}"/>
    <cellStyle name=" _간지_AC-01 보일러 설계서 수정_AC-14(최종수정)_발전설비 보수공사" xfId="146" xr:uid="{00000000-0005-0000-0000-00008F000000}"/>
    <cellStyle name=" _간지_AC-01 보일러 설계서 수정_AC-14(최종수정)_발전설비 보수공사_Book1" xfId="147" xr:uid="{00000000-0005-0000-0000-000090000000}"/>
    <cellStyle name=" _간지_AC-01 보일러 설계서 수정_Book1" xfId="148" xr:uid="{00000000-0005-0000-0000-000091000000}"/>
    <cellStyle name=" _간지_AC-01 본관기초(가설계서 9월단가)" xfId="149" xr:uid="{00000000-0005-0000-0000-000092000000}"/>
    <cellStyle name=" _간지_AC-01 본관기초(가설계서 9월단가)_AC-14(최종수정)" xfId="150" xr:uid="{00000000-0005-0000-0000-000093000000}"/>
    <cellStyle name=" _간지_AC-01 본관기초(가설계서 9월단가)_AC-14(최종수정)_Book1" xfId="151" xr:uid="{00000000-0005-0000-0000-000094000000}"/>
    <cellStyle name=" _간지_AC-01 본관기초(가설계서 9월단가)_AC-14(최종수정)_발전설비 보수공사" xfId="152" xr:uid="{00000000-0005-0000-0000-000095000000}"/>
    <cellStyle name=" _간지_AC-01 본관기초(가설계서 9월단가)_AC-14(최종수정)_발전설비 보수공사_Book1" xfId="153" xr:uid="{00000000-0005-0000-0000-000096000000}"/>
    <cellStyle name=" _간지_AC-01 본관기초(가설계서 9월단가)_Book1" xfId="154" xr:uid="{00000000-0005-0000-0000-000097000000}"/>
    <cellStyle name=" _간지_AC-01 본관기초(가설계서 9월단가)-2" xfId="155" xr:uid="{00000000-0005-0000-0000-000098000000}"/>
    <cellStyle name=" _간지_AC-01 본관기초(가설계서 9월단가)-2_AC-14(최종수정)" xfId="156" xr:uid="{00000000-0005-0000-0000-000099000000}"/>
    <cellStyle name=" _간지_AC-01 본관기초(가설계서 9월단가)-2_AC-14(최종수정)_Book1" xfId="157" xr:uid="{00000000-0005-0000-0000-00009A000000}"/>
    <cellStyle name=" _간지_AC-01 본관기초(가설계서 9월단가)-2_AC-14(최종수정)_발전설비 보수공사" xfId="158" xr:uid="{00000000-0005-0000-0000-00009B000000}"/>
    <cellStyle name=" _간지_AC-01 본관기초(가설계서 9월단가)-2_AC-14(최종수정)_발전설비 보수공사_Book1" xfId="159" xr:uid="{00000000-0005-0000-0000-00009C000000}"/>
    <cellStyle name=" _간지_AC-01 본관기초(가설계서 9월단가)-2_Book1" xfId="160" xr:uid="{00000000-0005-0000-0000-00009D000000}"/>
    <cellStyle name=" _간지_AC-14건설사무소환경개선공사설계서(제출)REV10" xfId="161" xr:uid="{00000000-0005-0000-0000-00009E000000}"/>
    <cellStyle name=" _간지_AC-14건설사무소환경개선공사설계서(제출)REV10_AC-14(최종수정)" xfId="162" xr:uid="{00000000-0005-0000-0000-00009F000000}"/>
    <cellStyle name=" _간지_AC-14건설사무소환경개선공사설계서(제출)REV10_AC-14(최종수정)_Book1" xfId="163" xr:uid="{00000000-0005-0000-0000-0000A0000000}"/>
    <cellStyle name=" _간지_AC-14건설사무소환경개선공사설계서(제출)REV10_AC-14(최종수정)_발전설비 보수공사" xfId="164" xr:uid="{00000000-0005-0000-0000-0000A1000000}"/>
    <cellStyle name=" _간지_AC-14건설사무소환경개선공사설계서(제출)REV10_AC-14(최종수정)_발전설비 보수공사_Book1" xfId="165" xr:uid="{00000000-0005-0000-0000-0000A2000000}"/>
    <cellStyle name=" _간지_AC-14건설사무소환경개선공사설계서(제출)REV10_Book1" xfId="166" xr:uid="{00000000-0005-0000-0000-0000A3000000}"/>
    <cellStyle name=" _간지_Book1" xfId="167" xr:uid="{00000000-0005-0000-0000-0000A4000000}"/>
    <cellStyle name=" _간지_공사비집계표" xfId="168" xr:uid="{00000000-0005-0000-0000-0000A5000000}"/>
    <cellStyle name=" _간지_공사비집계표_AC-14(최종수정)" xfId="169" xr:uid="{00000000-0005-0000-0000-0000A6000000}"/>
    <cellStyle name=" _간지_공사비집계표_AC-14(최종수정)_Book1" xfId="170" xr:uid="{00000000-0005-0000-0000-0000A7000000}"/>
    <cellStyle name=" _간지_공사비집계표_AC-14(최종수정)_발전설비 보수공사" xfId="171" xr:uid="{00000000-0005-0000-0000-0000A8000000}"/>
    <cellStyle name=" _간지_공사비집계표_AC-14(최종수정)_발전설비 보수공사_Book1" xfId="172" xr:uid="{00000000-0005-0000-0000-0000A9000000}"/>
    <cellStyle name=" _간지_공사비집계표_Book1" xfId="173" xr:uid="{00000000-0005-0000-0000-0000AA000000}"/>
    <cellStyle name=" _간지_발전설비 보수공사" xfId="174" xr:uid="{00000000-0005-0000-0000-0000AB000000}"/>
    <cellStyle name=" _간지_발전설비 보수공사_Book1" xfId="175" xr:uid="{00000000-0005-0000-0000-0000AC000000}"/>
    <cellStyle name=" _간지_옥외탱크및기기기초(단가)" xfId="176" xr:uid="{00000000-0005-0000-0000-0000AD000000}"/>
    <cellStyle name=" _간지_옥외탱크및기기기초(단가)_AC-01 보일러 설계서 수정" xfId="177" xr:uid="{00000000-0005-0000-0000-0000AE000000}"/>
    <cellStyle name=" _간지_옥외탱크및기기기초(단가)_AC-01 보일러 설계서 수정_AC-14(최종수정)" xfId="178" xr:uid="{00000000-0005-0000-0000-0000AF000000}"/>
    <cellStyle name=" _간지_옥외탱크및기기기초(단가)_AC-01 보일러 설계서 수정_AC-14(최종수정)_Book1" xfId="179" xr:uid="{00000000-0005-0000-0000-0000B0000000}"/>
    <cellStyle name=" _간지_옥외탱크및기기기초(단가)_AC-01 보일러 설계서 수정_AC-14(최종수정)_발전설비 보수공사" xfId="180" xr:uid="{00000000-0005-0000-0000-0000B1000000}"/>
    <cellStyle name=" _간지_옥외탱크및기기기초(단가)_AC-01 보일러 설계서 수정_AC-14(최종수정)_발전설비 보수공사_Book1" xfId="181" xr:uid="{00000000-0005-0000-0000-0000B2000000}"/>
    <cellStyle name=" _간지_옥외탱크및기기기초(단가)_AC-01 보일러 설계서 수정_Book1" xfId="182" xr:uid="{00000000-0005-0000-0000-0000B3000000}"/>
    <cellStyle name=" _간지_옥외탱크및기기기초(단가)_AC-01 본관기초(가설계서 9월단가)" xfId="183" xr:uid="{00000000-0005-0000-0000-0000B4000000}"/>
    <cellStyle name=" _간지_옥외탱크및기기기초(단가)_AC-01 본관기초(가설계서 9월단가)_AC-14(최종수정)" xfId="184" xr:uid="{00000000-0005-0000-0000-0000B5000000}"/>
    <cellStyle name=" _간지_옥외탱크및기기기초(단가)_AC-01 본관기초(가설계서 9월단가)_AC-14(최종수정)_Book1" xfId="185" xr:uid="{00000000-0005-0000-0000-0000B6000000}"/>
    <cellStyle name=" _간지_옥외탱크및기기기초(단가)_AC-01 본관기초(가설계서 9월단가)_AC-14(최종수정)_발전설비 보수공사" xfId="186" xr:uid="{00000000-0005-0000-0000-0000B7000000}"/>
    <cellStyle name=" _간지_옥외탱크및기기기초(단가)_AC-01 본관기초(가설계서 9월단가)_AC-14(최종수정)_발전설비 보수공사_Book1" xfId="187" xr:uid="{00000000-0005-0000-0000-0000B8000000}"/>
    <cellStyle name=" _간지_옥외탱크및기기기초(단가)_AC-01 본관기초(가설계서 9월단가)_Book1" xfId="188" xr:uid="{00000000-0005-0000-0000-0000B9000000}"/>
    <cellStyle name=" _간지_옥외탱크및기기기초(단가)_AC-01 본관기초(가설계서 9월단가)-2" xfId="189" xr:uid="{00000000-0005-0000-0000-0000BA000000}"/>
    <cellStyle name=" _간지_옥외탱크및기기기초(단가)_AC-01 본관기초(가설계서 9월단가)-2_AC-14(최종수정)" xfId="190" xr:uid="{00000000-0005-0000-0000-0000BB000000}"/>
    <cellStyle name=" _간지_옥외탱크및기기기초(단가)_AC-01 본관기초(가설계서 9월단가)-2_AC-14(최종수정)_Book1" xfId="191" xr:uid="{00000000-0005-0000-0000-0000BC000000}"/>
    <cellStyle name=" _간지_옥외탱크및기기기초(단가)_AC-01 본관기초(가설계서 9월단가)-2_AC-14(최종수정)_발전설비 보수공사" xfId="192" xr:uid="{00000000-0005-0000-0000-0000BD000000}"/>
    <cellStyle name=" _간지_옥외탱크및기기기초(단가)_AC-01 본관기초(가설계서 9월단가)-2_AC-14(최종수정)_발전설비 보수공사_Book1" xfId="193" xr:uid="{00000000-0005-0000-0000-0000BE000000}"/>
    <cellStyle name=" _간지_옥외탱크및기기기초(단가)_AC-01 본관기초(가설계서 9월단가)-2_Book1" xfId="194" xr:uid="{00000000-0005-0000-0000-0000BF000000}"/>
    <cellStyle name=" _간지_옥외탱크및기기기초(단가)_AC-14건설사무소환경개선공사설계서(제출)REV10" xfId="195" xr:uid="{00000000-0005-0000-0000-0000C0000000}"/>
    <cellStyle name=" _간지_옥외탱크및기기기초(단가)_AC-14건설사무소환경개선공사설계서(제출)REV10_AC-14(최종수정)" xfId="196" xr:uid="{00000000-0005-0000-0000-0000C1000000}"/>
    <cellStyle name=" _간지_옥외탱크및기기기초(단가)_AC-14건설사무소환경개선공사설계서(제출)REV10_AC-14(최종수정)_Book1" xfId="197" xr:uid="{00000000-0005-0000-0000-0000C2000000}"/>
    <cellStyle name=" _간지_옥외탱크및기기기초(단가)_AC-14건설사무소환경개선공사설계서(제출)REV10_AC-14(최종수정)_발전설비 보수공사" xfId="198" xr:uid="{00000000-0005-0000-0000-0000C3000000}"/>
    <cellStyle name=" _간지_옥외탱크및기기기초(단가)_AC-14건설사무소환경개선공사설계서(제출)REV10_AC-14(최종수정)_발전설비 보수공사_Book1" xfId="199" xr:uid="{00000000-0005-0000-0000-0000C4000000}"/>
    <cellStyle name=" _간지_옥외탱크및기기기초(단가)_AC-14건설사무소환경개선공사설계서(제출)REV10_Book1" xfId="200" xr:uid="{00000000-0005-0000-0000-0000C5000000}"/>
    <cellStyle name=" _간지_옥외탱크및기기기초(단가)_Book1" xfId="201" xr:uid="{00000000-0005-0000-0000-0000C6000000}"/>
    <cellStyle name=" _간지_옥외탱크및기기기초(단가)_공사비집계표" xfId="202" xr:uid="{00000000-0005-0000-0000-0000C7000000}"/>
    <cellStyle name=" _간지_옥외탱크및기기기초(단가)_공사비집계표_AC-14(최종수정)" xfId="203" xr:uid="{00000000-0005-0000-0000-0000C8000000}"/>
    <cellStyle name=" _간지_옥외탱크및기기기초(단가)_공사비집계표_AC-14(최종수정)_Book1" xfId="204" xr:uid="{00000000-0005-0000-0000-0000C9000000}"/>
    <cellStyle name=" _간지_옥외탱크및기기기초(단가)_공사비집계표_AC-14(최종수정)_발전설비 보수공사" xfId="205" xr:uid="{00000000-0005-0000-0000-0000CA000000}"/>
    <cellStyle name=" _간지_옥외탱크및기기기초(단가)_공사비집계표_AC-14(최종수정)_발전설비 보수공사_Book1" xfId="206" xr:uid="{00000000-0005-0000-0000-0000CB000000}"/>
    <cellStyle name=" _간지_옥외탱크및기기기초(단가)_공사비집계표_Book1" xfId="207" xr:uid="{00000000-0005-0000-0000-0000CC000000}"/>
    <cellStyle name=" _간지_옥외탱크및기기기초(단가)_발전설비 보수공사" xfId="208" xr:uid="{00000000-0005-0000-0000-0000CD000000}"/>
    <cellStyle name=" _간지_옥외탱크및기기기초(단가)_발전설비 보수공사_Book1" xfId="209" xr:uid="{00000000-0005-0000-0000-0000CE000000}"/>
    <cellStyle name=" _간지_추가품셈1" xfId="210" xr:uid="{00000000-0005-0000-0000-0000CF000000}"/>
    <cellStyle name=" _간지_추가품셈1_AC-01 보일러 설계서 수정" xfId="211" xr:uid="{00000000-0005-0000-0000-0000D0000000}"/>
    <cellStyle name=" _간지_추가품셈1_AC-01 보일러 설계서 수정_AC-14(최종수정)" xfId="212" xr:uid="{00000000-0005-0000-0000-0000D1000000}"/>
    <cellStyle name=" _간지_추가품셈1_AC-01 보일러 설계서 수정_AC-14(최종수정)_Book1" xfId="213" xr:uid="{00000000-0005-0000-0000-0000D2000000}"/>
    <cellStyle name=" _간지_추가품셈1_AC-01 보일러 설계서 수정_AC-14(최종수정)_발전설비 보수공사" xfId="214" xr:uid="{00000000-0005-0000-0000-0000D3000000}"/>
    <cellStyle name=" _간지_추가품셈1_AC-01 보일러 설계서 수정_AC-14(최종수정)_발전설비 보수공사_Book1" xfId="215" xr:uid="{00000000-0005-0000-0000-0000D4000000}"/>
    <cellStyle name=" _간지_추가품셈1_AC-01 보일러 설계서 수정_Book1" xfId="216" xr:uid="{00000000-0005-0000-0000-0000D5000000}"/>
    <cellStyle name=" _간지_추가품셈1_AC-01 본관기초(가설계서 9월단가)" xfId="217" xr:uid="{00000000-0005-0000-0000-0000D6000000}"/>
    <cellStyle name=" _간지_추가품셈1_AC-01 본관기초(가설계서 9월단가)_AC-14(최종수정)" xfId="218" xr:uid="{00000000-0005-0000-0000-0000D7000000}"/>
    <cellStyle name=" _간지_추가품셈1_AC-01 본관기초(가설계서 9월단가)_AC-14(최종수정)_Book1" xfId="219" xr:uid="{00000000-0005-0000-0000-0000D8000000}"/>
    <cellStyle name=" _간지_추가품셈1_AC-01 본관기초(가설계서 9월단가)_AC-14(최종수정)_발전설비 보수공사" xfId="220" xr:uid="{00000000-0005-0000-0000-0000D9000000}"/>
    <cellStyle name=" _간지_추가품셈1_AC-01 본관기초(가설계서 9월단가)_AC-14(최종수정)_발전설비 보수공사_Book1" xfId="221" xr:uid="{00000000-0005-0000-0000-0000DA000000}"/>
    <cellStyle name=" _간지_추가품셈1_AC-01 본관기초(가설계서 9월단가)_Book1" xfId="222" xr:uid="{00000000-0005-0000-0000-0000DB000000}"/>
    <cellStyle name=" _간지_추가품셈1_AC-01 본관기초(가설계서 9월단가)-2" xfId="223" xr:uid="{00000000-0005-0000-0000-0000DC000000}"/>
    <cellStyle name=" _간지_추가품셈1_AC-01 본관기초(가설계서 9월단가)-2_AC-14(최종수정)" xfId="224" xr:uid="{00000000-0005-0000-0000-0000DD000000}"/>
    <cellStyle name=" _간지_추가품셈1_AC-01 본관기초(가설계서 9월단가)-2_AC-14(최종수정)_Book1" xfId="225" xr:uid="{00000000-0005-0000-0000-0000DE000000}"/>
    <cellStyle name=" _간지_추가품셈1_AC-01 본관기초(가설계서 9월단가)-2_AC-14(최종수정)_발전설비 보수공사" xfId="226" xr:uid="{00000000-0005-0000-0000-0000DF000000}"/>
    <cellStyle name=" _간지_추가품셈1_AC-01 본관기초(가설계서 9월단가)-2_AC-14(최종수정)_발전설비 보수공사_Book1" xfId="227" xr:uid="{00000000-0005-0000-0000-0000E0000000}"/>
    <cellStyle name=" _간지_추가품셈1_AC-01 본관기초(가설계서 9월단가)-2_Book1" xfId="228" xr:uid="{00000000-0005-0000-0000-0000E1000000}"/>
    <cellStyle name=" _간지_추가품셈1_AC-14건설사무소환경개선공사설계서(제출)REV10" xfId="229" xr:uid="{00000000-0005-0000-0000-0000E2000000}"/>
    <cellStyle name=" _간지_추가품셈1_AC-14건설사무소환경개선공사설계서(제출)REV10_AC-14(최종수정)" xfId="230" xr:uid="{00000000-0005-0000-0000-0000E3000000}"/>
    <cellStyle name=" _간지_추가품셈1_AC-14건설사무소환경개선공사설계서(제출)REV10_AC-14(최종수정)_Book1" xfId="231" xr:uid="{00000000-0005-0000-0000-0000E4000000}"/>
    <cellStyle name=" _간지_추가품셈1_AC-14건설사무소환경개선공사설계서(제출)REV10_AC-14(최종수정)_발전설비 보수공사" xfId="232" xr:uid="{00000000-0005-0000-0000-0000E5000000}"/>
    <cellStyle name=" _간지_추가품셈1_AC-14건설사무소환경개선공사설계서(제출)REV10_AC-14(최종수정)_발전설비 보수공사_Book1" xfId="233" xr:uid="{00000000-0005-0000-0000-0000E6000000}"/>
    <cellStyle name=" _간지_추가품셈1_AC-14건설사무소환경개선공사설계서(제출)REV10_Book1" xfId="234" xr:uid="{00000000-0005-0000-0000-0000E7000000}"/>
    <cellStyle name=" _간지_추가품셈1_Book1" xfId="235" xr:uid="{00000000-0005-0000-0000-0000E8000000}"/>
    <cellStyle name=" _간지_추가품셈1_공사비집계표" xfId="236" xr:uid="{00000000-0005-0000-0000-0000E9000000}"/>
    <cellStyle name=" _간지_추가품셈1_공사비집계표_AC-14(최종수정)" xfId="237" xr:uid="{00000000-0005-0000-0000-0000EA000000}"/>
    <cellStyle name=" _간지_추가품셈1_공사비집계표_AC-14(최종수정)_Book1" xfId="238" xr:uid="{00000000-0005-0000-0000-0000EB000000}"/>
    <cellStyle name=" _간지_추가품셈1_공사비집계표_AC-14(최종수정)_발전설비 보수공사" xfId="239" xr:uid="{00000000-0005-0000-0000-0000EC000000}"/>
    <cellStyle name=" _간지_추가품셈1_공사비집계표_AC-14(최종수정)_발전설비 보수공사_Book1" xfId="240" xr:uid="{00000000-0005-0000-0000-0000ED000000}"/>
    <cellStyle name=" _간지_추가품셈1_공사비집계표_Book1" xfId="241" xr:uid="{00000000-0005-0000-0000-0000EE000000}"/>
    <cellStyle name=" _간지_추가품셈1_발전설비 보수공사" xfId="242" xr:uid="{00000000-0005-0000-0000-0000EF000000}"/>
    <cellStyle name=" _간지_추가품셈1_발전설비 보수공사_Book1" xfId="243" xr:uid="{00000000-0005-0000-0000-0000F0000000}"/>
    <cellStyle name=" _건설사무소 환경개선공사 설계서" xfId="244" xr:uid="{00000000-0005-0000-0000-0000F1000000}"/>
    <cellStyle name=" _구내도로 및 배수(단가)" xfId="245" xr:uid="{00000000-0005-0000-0000-0000F2000000}"/>
    <cellStyle name=" _기계공작실 수량산출서(현장)" xfId="246" xr:uid="{00000000-0005-0000-0000-0000F3000000}"/>
    <cellStyle name=" _대표공종내역" xfId="247" xr:uid="{00000000-0005-0000-0000-0000F4000000}"/>
    <cellStyle name=" _대표공종내역_AC-01 보일러 설계서 수정" xfId="248" xr:uid="{00000000-0005-0000-0000-0000F5000000}"/>
    <cellStyle name=" _대표공종내역_AC-01 보일러 설계서 수정_AC-14(최종수정)" xfId="249" xr:uid="{00000000-0005-0000-0000-0000F6000000}"/>
    <cellStyle name=" _대표공종내역_AC-01 보일러 설계서 수정_AC-14(최종수정)_Book1" xfId="250" xr:uid="{00000000-0005-0000-0000-0000F7000000}"/>
    <cellStyle name=" _대표공종내역_AC-01 보일러 설계서 수정_AC-14(최종수정)_발전설비 보수공사" xfId="251" xr:uid="{00000000-0005-0000-0000-0000F8000000}"/>
    <cellStyle name=" _대표공종내역_AC-01 보일러 설계서 수정_AC-14(최종수정)_발전설비 보수공사_Book1" xfId="252" xr:uid="{00000000-0005-0000-0000-0000F9000000}"/>
    <cellStyle name=" _대표공종내역_AC-01 보일러 설계서 수정_Book1" xfId="253" xr:uid="{00000000-0005-0000-0000-0000FA000000}"/>
    <cellStyle name=" _대표공종내역_AC-01 본관기초(가설계서 9월단가)" xfId="254" xr:uid="{00000000-0005-0000-0000-0000FB000000}"/>
    <cellStyle name=" _대표공종내역_AC-01 본관기초(가설계서 9월단가)_AC-14(최종수정)" xfId="255" xr:uid="{00000000-0005-0000-0000-0000FC000000}"/>
    <cellStyle name=" _대표공종내역_AC-01 본관기초(가설계서 9월단가)_AC-14(최종수정)_Book1" xfId="256" xr:uid="{00000000-0005-0000-0000-0000FD000000}"/>
    <cellStyle name=" _대표공종내역_AC-01 본관기초(가설계서 9월단가)_AC-14(최종수정)_발전설비 보수공사" xfId="257" xr:uid="{00000000-0005-0000-0000-0000FE000000}"/>
    <cellStyle name=" _대표공종내역_AC-01 본관기초(가설계서 9월단가)_AC-14(최종수정)_발전설비 보수공사_Book1" xfId="258" xr:uid="{00000000-0005-0000-0000-0000FF000000}"/>
    <cellStyle name=" _대표공종내역_AC-01 본관기초(가설계서 9월단가)_Book1" xfId="259" xr:uid="{00000000-0005-0000-0000-000000010000}"/>
    <cellStyle name=" _대표공종내역_AC-01 본관기초(가설계서 9월단가)-2" xfId="260" xr:uid="{00000000-0005-0000-0000-000001010000}"/>
    <cellStyle name=" _대표공종내역_AC-01 본관기초(가설계서 9월단가)-2_AC-14(최종수정)" xfId="261" xr:uid="{00000000-0005-0000-0000-000002010000}"/>
    <cellStyle name=" _대표공종내역_AC-01 본관기초(가설계서 9월단가)-2_AC-14(최종수정)_Book1" xfId="262" xr:uid="{00000000-0005-0000-0000-000003010000}"/>
    <cellStyle name=" _대표공종내역_AC-01 본관기초(가설계서 9월단가)-2_AC-14(최종수정)_발전설비 보수공사" xfId="263" xr:uid="{00000000-0005-0000-0000-000004010000}"/>
    <cellStyle name=" _대표공종내역_AC-01 본관기초(가설계서 9월단가)-2_AC-14(최종수정)_발전설비 보수공사_Book1" xfId="264" xr:uid="{00000000-0005-0000-0000-000005010000}"/>
    <cellStyle name=" _대표공종내역_AC-01 본관기초(가설계서 9월단가)-2_Book1" xfId="265" xr:uid="{00000000-0005-0000-0000-000006010000}"/>
    <cellStyle name=" _대표공종내역_AC-14건설사무소환경개선공사설계서(제출)REV10" xfId="266" xr:uid="{00000000-0005-0000-0000-000007010000}"/>
    <cellStyle name=" _대표공종내역_AC-14건설사무소환경개선공사설계서(제출)REV10_AC-14(최종수정)" xfId="267" xr:uid="{00000000-0005-0000-0000-000008010000}"/>
    <cellStyle name=" _대표공종내역_AC-14건설사무소환경개선공사설계서(제출)REV10_AC-14(최종수정)_Book1" xfId="268" xr:uid="{00000000-0005-0000-0000-000009010000}"/>
    <cellStyle name=" _대표공종내역_AC-14건설사무소환경개선공사설계서(제출)REV10_AC-14(최종수정)_발전설비 보수공사" xfId="269" xr:uid="{00000000-0005-0000-0000-00000A010000}"/>
    <cellStyle name=" _대표공종내역_AC-14건설사무소환경개선공사설계서(제출)REV10_AC-14(최종수정)_발전설비 보수공사_Book1" xfId="270" xr:uid="{00000000-0005-0000-0000-00000B010000}"/>
    <cellStyle name=" _대표공종내역_AC-14건설사무소환경개선공사설계서(제출)REV10_Book1" xfId="271" xr:uid="{00000000-0005-0000-0000-00000C010000}"/>
    <cellStyle name=" _대표공종내역_Book1" xfId="272" xr:uid="{00000000-0005-0000-0000-00000D010000}"/>
    <cellStyle name=" _대표공종내역_공사비집계표" xfId="273" xr:uid="{00000000-0005-0000-0000-00000E010000}"/>
    <cellStyle name=" _대표공종내역_공사비집계표_AC-14(최종수정)" xfId="274" xr:uid="{00000000-0005-0000-0000-00000F010000}"/>
    <cellStyle name=" _대표공종내역_공사비집계표_AC-14(최종수정)_Book1" xfId="275" xr:uid="{00000000-0005-0000-0000-000010010000}"/>
    <cellStyle name=" _대표공종내역_공사비집계표_AC-14(최종수정)_발전설비 보수공사" xfId="276" xr:uid="{00000000-0005-0000-0000-000011010000}"/>
    <cellStyle name=" _대표공종내역_공사비집계표_AC-14(최종수정)_발전설비 보수공사_Book1" xfId="277" xr:uid="{00000000-0005-0000-0000-000012010000}"/>
    <cellStyle name=" _대표공종내역_공사비집계표_Book1" xfId="278" xr:uid="{00000000-0005-0000-0000-000013010000}"/>
    <cellStyle name=" _대표공종내역_발전설비 보수공사" xfId="279" xr:uid="{00000000-0005-0000-0000-000014010000}"/>
    <cellStyle name=" _대표공종내역_발전설비 보수공사_Book1" xfId="280" xr:uid="{00000000-0005-0000-0000-000015010000}"/>
    <cellStyle name=" _본관기초(가설계서)-9월단가" xfId="281" xr:uid="{00000000-0005-0000-0000-000016010000}"/>
    <cellStyle name=" _본관기초(가설계서)-9월단가_AC-01 보일러 설계서 수정" xfId="282" xr:uid="{00000000-0005-0000-0000-000017010000}"/>
    <cellStyle name=" _본관기초(가설계서)-9월단가_AC-01 보일러 설계서 수정_AC-14(최종수정)" xfId="283" xr:uid="{00000000-0005-0000-0000-000018010000}"/>
    <cellStyle name=" _본관기초(가설계서)-9월단가_AC-01 보일러 설계서 수정_AC-14(최종수정)_Book1" xfId="284" xr:uid="{00000000-0005-0000-0000-000019010000}"/>
    <cellStyle name=" _본관기초(가설계서)-9월단가_AC-01 보일러 설계서 수정_AC-14(최종수정)_발전설비 보수공사" xfId="285" xr:uid="{00000000-0005-0000-0000-00001A010000}"/>
    <cellStyle name=" _본관기초(가설계서)-9월단가_AC-01 보일러 설계서 수정_AC-14(최종수정)_발전설비 보수공사_Book1" xfId="286" xr:uid="{00000000-0005-0000-0000-00001B010000}"/>
    <cellStyle name=" _본관기초(가설계서)-9월단가_AC-01 보일러 설계서 수정_Book1" xfId="287" xr:uid="{00000000-0005-0000-0000-00001C010000}"/>
    <cellStyle name=" _본관기초(가설계서)-9월단가_AC-01 본관기초(가설계서 9월단가)" xfId="288" xr:uid="{00000000-0005-0000-0000-00001D010000}"/>
    <cellStyle name=" _본관기초(가설계서)-9월단가_AC-01 본관기초(가설계서 9월단가)_AC-14(최종수정)" xfId="289" xr:uid="{00000000-0005-0000-0000-00001E010000}"/>
    <cellStyle name=" _본관기초(가설계서)-9월단가_AC-01 본관기초(가설계서 9월단가)_AC-14(최종수정)_Book1" xfId="290" xr:uid="{00000000-0005-0000-0000-00001F010000}"/>
    <cellStyle name=" _본관기초(가설계서)-9월단가_AC-01 본관기초(가설계서 9월단가)_AC-14(최종수정)_발전설비 보수공사" xfId="291" xr:uid="{00000000-0005-0000-0000-000020010000}"/>
    <cellStyle name=" _본관기초(가설계서)-9월단가_AC-01 본관기초(가설계서 9월단가)_AC-14(최종수정)_발전설비 보수공사_Book1" xfId="292" xr:uid="{00000000-0005-0000-0000-000021010000}"/>
    <cellStyle name=" _본관기초(가설계서)-9월단가_AC-01 본관기초(가설계서 9월단가)_Book1" xfId="293" xr:uid="{00000000-0005-0000-0000-000022010000}"/>
    <cellStyle name=" _본관기초(가설계서)-9월단가_AC-01 본관기초(가설계서 9월단가)-2" xfId="294" xr:uid="{00000000-0005-0000-0000-000023010000}"/>
    <cellStyle name=" _본관기초(가설계서)-9월단가_AC-01 본관기초(가설계서 9월단가)-2_AC-14(최종수정)" xfId="295" xr:uid="{00000000-0005-0000-0000-000024010000}"/>
    <cellStyle name=" _본관기초(가설계서)-9월단가_AC-01 본관기초(가설계서 9월단가)-2_AC-14(최종수정)_Book1" xfId="296" xr:uid="{00000000-0005-0000-0000-000025010000}"/>
    <cellStyle name=" _본관기초(가설계서)-9월단가_AC-01 본관기초(가설계서 9월단가)-2_AC-14(최종수정)_발전설비 보수공사" xfId="297" xr:uid="{00000000-0005-0000-0000-000026010000}"/>
    <cellStyle name=" _본관기초(가설계서)-9월단가_AC-01 본관기초(가설계서 9월단가)-2_AC-14(최종수정)_발전설비 보수공사_Book1" xfId="298" xr:uid="{00000000-0005-0000-0000-000027010000}"/>
    <cellStyle name=" _본관기초(가설계서)-9월단가_AC-01 본관기초(가설계서 9월단가)-2_Book1" xfId="299" xr:uid="{00000000-0005-0000-0000-000028010000}"/>
    <cellStyle name=" _본관기초(가설계서)-9월단가_AC-14건설사무소환경개선공사설계서(제출)REV10" xfId="300" xr:uid="{00000000-0005-0000-0000-000029010000}"/>
    <cellStyle name=" _본관기초(가설계서)-9월단가_AC-14건설사무소환경개선공사설계서(제출)REV10_AC-14(최종수정)" xfId="301" xr:uid="{00000000-0005-0000-0000-00002A010000}"/>
    <cellStyle name=" _본관기초(가설계서)-9월단가_AC-14건설사무소환경개선공사설계서(제출)REV10_AC-14(최종수정)_Book1" xfId="302" xr:uid="{00000000-0005-0000-0000-00002B010000}"/>
    <cellStyle name=" _본관기초(가설계서)-9월단가_AC-14건설사무소환경개선공사설계서(제출)REV10_AC-14(최종수정)_발전설비 보수공사" xfId="303" xr:uid="{00000000-0005-0000-0000-00002C010000}"/>
    <cellStyle name=" _본관기초(가설계서)-9월단가_AC-14건설사무소환경개선공사설계서(제출)REV10_AC-14(최종수정)_발전설비 보수공사_Book1" xfId="304" xr:uid="{00000000-0005-0000-0000-00002D010000}"/>
    <cellStyle name=" _본관기초(가설계서)-9월단가_AC-14건설사무소환경개선공사설계서(제출)REV10_Book1" xfId="305" xr:uid="{00000000-0005-0000-0000-00002E010000}"/>
    <cellStyle name=" _본관기초(가설계서)-9월단가_Book1" xfId="306" xr:uid="{00000000-0005-0000-0000-00002F010000}"/>
    <cellStyle name=" _본관기초(가설계서)-9월단가_공사비집계표" xfId="307" xr:uid="{00000000-0005-0000-0000-000030010000}"/>
    <cellStyle name=" _본관기초(가설계서)-9월단가_공사비집계표_AC-14(최종수정)" xfId="308" xr:uid="{00000000-0005-0000-0000-000031010000}"/>
    <cellStyle name=" _본관기초(가설계서)-9월단가_공사비집계표_AC-14(최종수정)_Book1" xfId="309" xr:uid="{00000000-0005-0000-0000-000032010000}"/>
    <cellStyle name=" _본관기초(가설계서)-9월단가_공사비집계표_AC-14(최종수정)_발전설비 보수공사" xfId="310" xr:uid="{00000000-0005-0000-0000-000033010000}"/>
    <cellStyle name=" _본관기초(가설계서)-9월단가_공사비집계표_AC-14(최종수정)_발전설비 보수공사_Book1" xfId="311" xr:uid="{00000000-0005-0000-0000-000034010000}"/>
    <cellStyle name=" _본관기초(가설계서)-9월단가_공사비집계표_Book1" xfId="312" xr:uid="{00000000-0005-0000-0000-000035010000}"/>
    <cellStyle name=" _본관기초(가설계서)-9월단가_발전설비 보수공사" xfId="313" xr:uid="{00000000-0005-0000-0000-000036010000}"/>
    <cellStyle name=" _본관기초(가설계서)-9월단가_발전설비 보수공사_Book1" xfId="314" xr:uid="{00000000-0005-0000-0000-000037010000}"/>
    <cellStyle name=" _본관기초굴착(단가)" xfId="315" xr:uid="{00000000-0005-0000-0000-000038010000}"/>
    <cellStyle name=" _사급자재단가산출" xfId="316" xr:uid="{00000000-0005-0000-0000-000039010000}"/>
    <cellStyle name=" _사급자재단가산출_AC-01 보일러 설계서 수정" xfId="317" xr:uid="{00000000-0005-0000-0000-00003A010000}"/>
    <cellStyle name=" _사급자재단가산출_AC-01 보일러 설계서 수정_AC-14(최종수정)" xfId="318" xr:uid="{00000000-0005-0000-0000-00003B010000}"/>
    <cellStyle name=" _사급자재단가산출_AC-01 보일러 설계서 수정_AC-14(최종수정)_Book1" xfId="319" xr:uid="{00000000-0005-0000-0000-00003C010000}"/>
    <cellStyle name=" _사급자재단가산출_AC-01 보일러 설계서 수정_AC-14(최종수정)_발전설비 보수공사" xfId="320" xr:uid="{00000000-0005-0000-0000-00003D010000}"/>
    <cellStyle name=" _사급자재단가산출_AC-01 보일러 설계서 수정_AC-14(최종수정)_발전설비 보수공사_Book1" xfId="321" xr:uid="{00000000-0005-0000-0000-00003E010000}"/>
    <cellStyle name=" _사급자재단가산출_AC-01 보일러 설계서 수정_Book1" xfId="322" xr:uid="{00000000-0005-0000-0000-00003F010000}"/>
    <cellStyle name=" _사급자재단가산출_AC-01 본관기초(가설계서 9월단가)" xfId="323" xr:uid="{00000000-0005-0000-0000-000040010000}"/>
    <cellStyle name=" _사급자재단가산출_AC-01 본관기초(가설계서 9월단가)_AC-14(최종수정)" xfId="324" xr:uid="{00000000-0005-0000-0000-000041010000}"/>
    <cellStyle name=" _사급자재단가산출_AC-01 본관기초(가설계서 9월단가)_AC-14(최종수정)_Book1" xfId="325" xr:uid="{00000000-0005-0000-0000-000042010000}"/>
    <cellStyle name=" _사급자재단가산출_AC-01 본관기초(가설계서 9월단가)_AC-14(최종수정)_발전설비 보수공사" xfId="326" xr:uid="{00000000-0005-0000-0000-000043010000}"/>
    <cellStyle name=" _사급자재단가산출_AC-01 본관기초(가설계서 9월단가)_AC-14(최종수정)_발전설비 보수공사_Book1" xfId="327" xr:uid="{00000000-0005-0000-0000-000044010000}"/>
    <cellStyle name=" _사급자재단가산출_AC-01 본관기초(가설계서 9월단가)_Book1" xfId="328" xr:uid="{00000000-0005-0000-0000-000045010000}"/>
    <cellStyle name=" _사급자재단가산출_AC-01 본관기초(가설계서 9월단가)-2" xfId="329" xr:uid="{00000000-0005-0000-0000-000046010000}"/>
    <cellStyle name=" _사급자재단가산출_AC-01 본관기초(가설계서 9월단가)-2_AC-14(최종수정)" xfId="330" xr:uid="{00000000-0005-0000-0000-000047010000}"/>
    <cellStyle name=" _사급자재단가산출_AC-01 본관기초(가설계서 9월단가)-2_AC-14(최종수정)_Book1" xfId="331" xr:uid="{00000000-0005-0000-0000-000048010000}"/>
    <cellStyle name=" _사급자재단가산출_AC-01 본관기초(가설계서 9월단가)-2_AC-14(최종수정)_발전설비 보수공사" xfId="332" xr:uid="{00000000-0005-0000-0000-000049010000}"/>
    <cellStyle name=" _사급자재단가산출_AC-01 본관기초(가설계서 9월단가)-2_AC-14(최종수정)_발전설비 보수공사_Book1" xfId="333" xr:uid="{00000000-0005-0000-0000-00004A010000}"/>
    <cellStyle name=" _사급자재단가산출_AC-01 본관기초(가설계서 9월단가)-2_Book1" xfId="334" xr:uid="{00000000-0005-0000-0000-00004B010000}"/>
    <cellStyle name=" _사급자재단가산출_AC-14건설사무소환경개선공사설계서(제출)REV10" xfId="335" xr:uid="{00000000-0005-0000-0000-00004C010000}"/>
    <cellStyle name=" _사급자재단가산출_AC-14건설사무소환경개선공사설계서(제출)REV10_AC-14(최종수정)" xfId="336" xr:uid="{00000000-0005-0000-0000-00004D010000}"/>
    <cellStyle name=" _사급자재단가산출_AC-14건설사무소환경개선공사설계서(제출)REV10_AC-14(최종수정)_Book1" xfId="337" xr:uid="{00000000-0005-0000-0000-00004E010000}"/>
    <cellStyle name=" _사급자재단가산출_AC-14건설사무소환경개선공사설계서(제출)REV10_AC-14(최종수정)_발전설비 보수공사" xfId="338" xr:uid="{00000000-0005-0000-0000-00004F010000}"/>
    <cellStyle name=" _사급자재단가산출_AC-14건설사무소환경개선공사설계서(제출)REV10_AC-14(최종수정)_발전설비 보수공사_Book1" xfId="339" xr:uid="{00000000-0005-0000-0000-000050010000}"/>
    <cellStyle name=" _사급자재단가산출_AC-14건설사무소환경개선공사설계서(제출)REV10_Book1" xfId="340" xr:uid="{00000000-0005-0000-0000-000051010000}"/>
    <cellStyle name=" _사급자재단가산출_Book1" xfId="341" xr:uid="{00000000-0005-0000-0000-000052010000}"/>
    <cellStyle name=" _사급자재단가산출_공사비집계표" xfId="342" xr:uid="{00000000-0005-0000-0000-000053010000}"/>
    <cellStyle name=" _사급자재단가산출_공사비집계표_AC-14(최종수정)" xfId="343" xr:uid="{00000000-0005-0000-0000-000054010000}"/>
    <cellStyle name=" _사급자재단가산출_공사비집계표_AC-14(최종수정)_Book1" xfId="344" xr:uid="{00000000-0005-0000-0000-000055010000}"/>
    <cellStyle name=" _사급자재단가산출_공사비집계표_AC-14(최종수정)_발전설비 보수공사" xfId="345" xr:uid="{00000000-0005-0000-0000-000056010000}"/>
    <cellStyle name=" _사급자재단가산출_공사비집계표_AC-14(최종수정)_발전설비 보수공사_Book1" xfId="346" xr:uid="{00000000-0005-0000-0000-000057010000}"/>
    <cellStyle name=" _사급자재단가산출_공사비집계표_Book1" xfId="347" xr:uid="{00000000-0005-0000-0000-000058010000}"/>
    <cellStyle name=" _사급자재단가산출_발전설비 보수공사" xfId="348" xr:uid="{00000000-0005-0000-0000-000059010000}"/>
    <cellStyle name=" _사급자재단가산출_발전설비 보수공사_Book1" xfId="349" xr:uid="{00000000-0005-0000-0000-00005A010000}"/>
    <cellStyle name=" _사급자재단가산출_추가품셈1" xfId="350" xr:uid="{00000000-0005-0000-0000-00005B010000}"/>
    <cellStyle name=" _사급자재단가산출_추가품셈1_AC-01 보일러 설계서 수정" xfId="351" xr:uid="{00000000-0005-0000-0000-00005C010000}"/>
    <cellStyle name=" _사급자재단가산출_추가품셈1_AC-01 보일러 설계서 수정_AC-14(최종수정)" xfId="352" xr:uid="{00000000-0005-0000-0000-00005D010000}"/>
    <cellStyle name=" _사급자재단가산출_추가품셈1_AC-01 보일러 설계서 수정_AC-14(최종수정)_Book1" xfId="353" xr:uid="{00000000-0005-0000-0000-00005E010000}"/>
    <cellStyle name=" _사급자재단가산출_추가품셈1_AC-01 보일러 설계서 수정_AC-14(최종수정)_발전설비 보수공사" xfId="354" xr:uid="{00000000-0005-0000-0000-00005F010000}"/>
    <cellStyle name=" _사급자재단가산출_추가품셈1_AC-01 보일러 설계서 수정_AC-14(최종수정)_발전설비 보수공사_Book1" xfId="355" xr:uid="{00000000-0005-0000-0000-000060010000}"/>
    <cellStyle name=" _사급자재단가산출_추가품셈1_AC-01 보일러 설계서 수정_Book1" xfId="356" xr:uid="{00000000-0005-0000-0000-000061010000}"/>
    <cellStyle name=" _사급자재단가산출_추가품셈1_AC-01 본관기초(가설계서 9월단가)" xfId="357" xr:uid="{00000000-0005-0000-0000-000062010000}"/>
    <cellStyle name=" _사급자재단가산출_추가품셈1_AC-01 본관기초(가설계서 9월단가)_AC-14(최종수정)" xfId="358" xr:uid="{00000000-0005-0000-0000-000063010000}"/>
    <cellStyle name=" _사급자재단가산출_추가품셈1_AC-01 본관기초(가설계서 9월단가)_AC-14(최종수정)_Book1" xfId="359" xr:uid="{00000000-0005-0000-0000-000064010000}"/>
    <cellStyle name=" _사급자재단가산출_추가품셈1_AC-01 본관기초(가설계서 9월단가)_AC-14(최종수정)_발전설비 보수공사" xfId="360" xr:uid="{00000000-0005-0000-0000-000065010000}"/>
    <cellStyle name=" _사급자재단가산출_추가품셈1_AC-01 본관기초(가설계서 9월단가)_AC-14(최종수정)_발전설비 보수공사_Book1" xfId="361" xr:uid="{00000000-0005-0000-0000-000066010000}"/>
    <cellStyle name=" _사급자재단가산출_추가품셈1_AC-01 본관기초(가설계서 9월단가)_Book1" xfId="362" xr:uid="{00000000-0005-0000-0000-000067010000}"/>
    <cellStyle name=" _사급자재단가산출_추가품셈1_AC-01 본관기초(가설계서 9월단가)-2" xfId="363" xr:uid="{00000000-0005-0000-0000-000068010000}"/>
    <cellStyle name=" _사급자재단가산출_추가품셈1_AC-01 본관기초(가설계서 9월단가)-2_AC-14(최종수정)" xfId="364" xr:uid="{00000000-0005-0000-0000-000069010000}"/>
    <cellStyle name=" _사급자재단가산출_추가품셈1_AC-01 본관기초(가설계서 9월단가)-2_AC-14(최종수정)_Book1" xfId="365" xr:uid="{00000000-0005-0000-0000-00006A010000}"/>
    <cellStyle name=" _사급자재단가산출_추가품셈1_AC-01 본관기초(가설계서 9월단가)-2_AC-14(최종수정)_발전설비 보수공사" xfId="366" xr:uid="{00000000-0005-0000-0000-00006B010000}"/>
    <cellStyle name=" _사급자재단가산출_추가품셈1_AC-01 본관기초(가설계서 9월단가)-2_AC-14(최종수정)_발전설비 보수공사_Book1" xfId="367" xr:uid="{00000000-0005-0000-0000-00006C010000}"/>
    <cellStyle name=" _사급자재단가산출_추가품셈1_AC-01 본관기초(가설계서 9월단가)-2_Book1" xfId="368" xr:uid="{00000000-0005-0000-0000-00006D010000}"/>
    <cellStyle name=" _사급자재단가산출_추가품셈1_AC-14건설사무소환경개선공사설계서(제출)REV10" xfId="369" xr:uid="{00000000-0005-0000-0000-00006E010000}"/>
    <cellStyle name=" _사급자재단가산출_추가품셈1_AC-14건설사무소환경개선공사설계서(제출)REV10_AC-14(최종수정)" xfId="370" xr:uid="{00000000-0005-0000-0000-00006F010000}"/>
    <cellStyle name=" _사급자재단가산출_추가품셈1_AC-14건설사무소환경개선공사설계서(제출)REV10_AC-14(최종수정)_Book1" xfId="371" xr:uid="{00000000-0005-0000-0000-000070010000}"/>
    <cellStyle name=" _사급자재단가산출_추가품셈1_AC-14건설사무소환경개선공사설계서(제출)REV10_AC-14(최종수정)_발전설비 보수공사" xfId="372" xr:uid="{00000000-0005-0000-0000-000071010000}"/>
    <cellStyle name=" _사급자재단가산출_추가품셈1_AC-14건설사무소환경개선공사설계서(제출)REV10_AC-14(최종수정)_발전설비 보수공사_Book1" xfId="373" xr:uid="{00000000-0005-0000-0000-000072010000}"/>
    <cellStyle name=" _사급자재단가산출_추가품셈1_AC-14건설사무소환경개선공사설계서(제출)REV10_Book1" xfId="374" xr:uid="{00000000-0005-0000-0000-000073010000}"/>
    <cellStyle name=" _사급자재단가산출_추가품셈1_Book1" xfId="375" xr:uid="{00000000-0005-0000-0000-000074010000}"/>
    <cellStyle name=" _사급자재단가산출_추가품셈1_공사비집계표" xfId="376" xr:uid="{00000000-0005-0000-0000-000075010000}"/>
    <cellStyle name=" _사급자재단가산출_추가품셈1_공사비집계표_AC-14(최종수정)" xfId="377" xr:uid="{00000000-0005-0000-0000-000076010000}"/>
    <cellStyle name=" _사급자재단가산출_추가품셈1_공사비집계표_AC-14(최종수정)_Book1" xfId="378" xr:uid="{00000000-0005-0000-0000-000077010000}"/>
    <cellStyle name=" _사급자재단가산출_추가품셈1_공사비집계표_AC-14(최종수정)_발전설비 보수공사" xfId="379" xr:uid="{00000000-0005-0000-0000-000078010000}"/>
    <cellStyle name=" _사급자재단가산출_추가품셈1_공사비집계표_AC-14(최종수정)_발전설비 보수공사_Book1" xfId="380" xr:uid="{00000000-0005-0000-0000-000079010000}"/>
    <cellStyle name=" _사급자재단가산출_추가품셈1_공사비집계표_Book1" xfId="381" xr:uid="{00000000-0005-0000-0000-00007A010000}"/>
    <cellStyle name=" _사급자재단가산출_추가품셈1_발전설비 보수공사" xfId="382" xr:uid="{00000000-0005-0000-0000-00007B010000}"/>
    <cellStyle name=" _사급자재단가산출_추가품셈1_발전설비 보수공사_Book1" xfId="383" xr:uid="{00000000-0005-0000-0000-00007C010000}"/>
    <cellStyle name=" _사급재료비및운반비" xfId="384" xr:uid="{00000000-0005-0000-0000-00007D010000}"/>
    <cellStyle name=" _사급재료비및운반비_AC-01 보일러 설계서 수정" xfId="385" xr:uid="{00000000-0005-0000-0000-00007E010000}"/>
    <cellStyle name=" _사급재료비및운반비_AC-01 보일러 설계서 수정_AC-14(최종수정)" xfId="386" xr:uid="{00000000-0005-0000-0000-00007F010000}"/>
    <cellStyle name=" _사급재료비및운반비_AC-01 보일러 설계서 수정_AC-14(최종수정)_Book1" xfId="387" xr:uid="{00000000-0005-0000-0000-000080010000}"/>
    <cellStyle name=" _사급재료비및운반비_AC-01 보일러 설계서 수정_AC-14(최종수정)_발전설비 보수공사" xfId="388" xr:uid="{00000000-0005-0000-0000-000081010000}"/>
    <cellStyle name=" _사급재료비및운반비_AC-01 보일러 설계서 수정_AC-14(최종수정)_발전설비 보수공사_Book1" xfId="389" xr:uid="{00000000-0005-0000-0000-000082010000}"/>
    <cellStyle name=" _사급재료비및운반비_AC-01 보일러 설계서 수정_Book1" xfId="390" xr:uid="{00000000-0005-0000-0000-000083010000}"/>
    <cellStyle name=" _사급재료비및운반비_AC-01 본관기초(가설계서 9월단가)" xfId="391" xr:uid="{00000000-0005-0000-0000-000084010000}"/>
    <cellStyle name=" _사급재료비및운반비_AC-01 본관기초(가설계서 9월단가)_AC-14(최종수정)" xfId="392" xr:uid="{00000000-0005-0000-0000-000085010000}"/>
    <cellStyle name=" _사급재료비및운반비_AC-01 본관기초(가설계서 9월단가)_AC-14(최종수정)_Book1" xfId="393" xr:uid="{00000000-0005-0000-0000-000086010000}"/>
    <cellStyle name=" _사급재료비및운반비_AC-01 본관기초(가설계서 9월단가)_AC-14(최종수정)_발전설비 보수공사" xfId="394" xr:uid="{00000000-0005-0000-0000-000087010000}"/>
    <cellStyle name=" _사급재료비및운반비_AC-01 본관기초(가설계서 9월단가)_AC-14(최종수정)_발전설비 보수공사_Book1" xfId="395" xr:uid="{00000000-0005-0000-0000-000088010000}"/>
    <cellStyle name=" _사급재료비및운반비_AC-01 본관기초(가설계서 9월단가)_Book1" xfId="396" xr:uid="{00000000-0005-0000-0000-000089010000}"/>
    <cellStyle name=" _사급재료비및운반비_AC-01 본관기초(가설계서 9월단가)-2" xfId="397" xr:uid="{00000000-0005-0000-0000-00008A010000}"/>
    <cellStyle name=" _사급재료비및운반비_AC-01 본관기초(가설계서 9월단가)-2_AC-14(최종수정)" xfId="398" xr:uid="{00000000-0005-0000-0000-00008B010000}"/>
    <cellStyle name=" _사급재료비및운반비_AC-01 본관기초(가설계서 9월단가)-2_AC-14(최종수정)_Book1" xfId="399" xr:uid="{00000000-0005-0000-0000-00008C010000}"/>
    <cellStyle name=" _사급재료비및운반비_AC-01 본관기초(가설계서 9월단가)-2_AC-14(최종수정)_발전설비 보수공사" xfId="400" xr:uid="{00000000-0005-0000-0000-00008D010000}"/>
    <cellStyle name=" _사급재료비및운반비_AC-01 본관기초(가설계서 9월단가)-2_AC-14(최종수정)_발전설비 보수공사_Book1" xfId="401" xr:uid="{00000000-0005-0000-0000-00008E010000}"/>
    <cellStyle name=" _사급재료비및운반비_AC-01 본관기초(가설계서 9월단가)-2_Book1" xfId="402" xr:uid="{00000000-0005-0000-0000-00008F010000}"/>
    <cellStyle name=" _사급재료비및운반비_AC-14건설사무소환경개선공사설계서(제출)REV10" xfId="403" xr:uid="{00000000-0005-0000-0000-000090010000}"/>
    <cellStyle name=" _사급재료비및운반비_AC-14건설사무소환경개선공사설계서(제출)REV10_AC-14(최종수정)" xfId="404" xr:uid="{00000000-0005-0000-0000-000091010000}"/>
    <cellStyle name=" _사급재료비및운반비_AC-14건설사무소환경개선공사설계서(제출)REV10_AC-14(최종수정)_Book1" xfId="405" xr:uid="{00000000-0005-0000-0000-000092010000}"/>
    <cellStyle name=" _사급재료비및운반비_AC-14건설사무소환경개선공사설계서(제출)REV10_AC-14(최종수정)_발전설비 보수공사" xfId="406" xr:uid="{00000000-0005-0000-0000-000093010000}"/>
    <cellStyle name=" _사급재료비및운반비_AC-14건설사무소환경개선공사설계서(제출)REV10_AC-14(최종수정)_발전설비 보수공사_Book1" xfId="407" xr:uid="{00000000-0005-0000-0000-000094010000}"/>
    <cellStyle name=" _사급재료비및운반비_AC-14건설사무소환경개선공사설계서(제출)REV10_Book1" xfId="408" xr:uid="{00000000-0005-0000-0000-000095010000}"/>
    <cellStyle name=" _사급재료비및운반비_Book1" xfId="409" xr:uid="{00000000-0005-0000-0000-000096010000}"/>
    <cellStyle name=" _사급재료비및운반비_공사비집계표" xfId="410" xr:uid="{00000000-0005-0000-0000-000097010000}"/>
    <cellStyle name=" _사급재료비및운반비_공사비집계표_AC-14(최종수정)" xfId="411" xr:uid="{00000000-0005-0000-0000-000098010000}"/>
    <cellStyle name=" _사급재료비및운반비_공사비집계표_AC-14(최종수정)_Book1" xfId="412" xr:uid="{00000000-0005-0000-0000-000099010000}"/>
    <cellStyle name=" _사급재료비및운반비_공사비집계표_AC-14(최종수정)_발전설비 보수공사" xfId="413" xr:uid="{00000000-0005-0000-0000-00009A010000}"/>
    <cellStyle name=" _사급재료비및운반비_공사비집계표_AC-14(최종수정)_발전설비 보수공사_Book1" xfId="414" xr:uid="{00000000-0005-0000-0000-00009B010000}"/>
    <cellStyle name=" _사급재료비및운반비_공사비집계표_Book1" xfId="415" xr:uid="{00000000-0005-0000-0000-00009C010000}"/>
    <cellStyle name=" _사급재료비및운반비_발전설비 보수공사" xfId="416" xr:uid="{00000000-0005-0000-0000-00009D010000}"/>
    <cellStyle name=" _사급재료비및운반비_발전설비 보수공사_Book1" xfId="417" xr:uid="{00000000-0005-0000-0000-00009E010000}"/>
    <cellStyle name=" _설계명세서" xfId="418" xr:uid="{00000000-0005-0000-0000-00009F010000}"/>
    <cellStyle name=" _설계명세서_AC-01 보일러 설계서 수정" xfId="419" xr:uid="{00000000-0005-0000-0000-0000A0010000}"/>
    <cellStyle name=" _설계명세서_AC-01 보일러 설계서 수정_AC-14(최종수정)" xfId="420" xr:uid="{00000000-0005-0000-0000-0000A1010000}"/>
    <cellStyle name=" _설계명세서_AC-01 보일러 설계서 수정_AC-14(최종수정)_Book1" xfId="421" xr:uid="{00000000-0005-0000-0000-0000A2010000}"/>
    <cellStyle name=" _설계명세서_AC-01 보일러 설계서 수정_AC-14(최종수정)_발전설비 보수공사" xfId="422" xr:uid="{00000000-0005-0000-0000-0000A3010000}"/>
    <cellStyle name=" _설계명세서_AC-01 보일러 설계서 수정_AC-14(최종수정)_발전설비 보수공사_Book1" xfId="423" xr:uid="{00000000-0005-0000-0000-0000A4010000}"/>
    <cellStyle name=" _설계명세서_AC-01 보일러 설계서 수정_Book1" xfId="424" xr:uid="{00000000-0005-0000-0000-0000A5010000}"/>
    <cellStyle name=" _설계명세서_AC-01 본관기초(가설계서 9월단가)" xfId="425" xr:uid="{00000000-0005-0000-0000-0000A6010000}"/>
    <cellStyle name=" _설계명세서_AC-01 본관기초(가설계서 9월단가)_AC-14(최종수정)" xfId="426" xr:uid="{00000000-0005-0000-0000-0000A7010000}"/>
    <cellStyle name=" _설계명세서_AC-01 본관기초(가설계서 9월단가)_AC-14(최종수정)_Book1" xfId="427" xr:uid="{00000000-0005-0000-0000-0000A8010000}"/>
    <cellStyle name=" _설계명세서_AC-01 본관기초(가설계서 9월단가)_AC-14(최종수정)_발전설비 보수공사" xfId="428" xr:uid="{00000000-0005-0000-0000-0000A9010000}"/>
    <cellStyle name=" _설계명세서_AC-01 본관기초(가설계서 9월단가)_AC-14(최종수정)_발전설비 보수공사_Book1" xfId="429" xr:uid="{00000000-0005-0000-0000-0000AA010000}"/>
    <cellStyle name=" _설계명세서_AC-01 본관기초(가설계서 9월단가)_Book1" xfId="430" xr:uid="{00000000-0005-0000-0000-0000AB010000}"/>
    <cellStyle name=" _설계명세서_AC-01 본관기초(가설계서 9월단가)-2" xfId="431" xr:uid="{00000000-0005-0000-0000-0000AC010000}"/>
    <cellStyle name=" _설계명세서_AC-01 본관기초(가설계서 9월단가)-2_AC-14(최종수정)" xfId="432" xr:uid="{00000000-0005-0000-0000-0000AD010000}"/>
    <cellStyle name=" _설계명세서_AC-01 본관기초(가설계서 9월단가)-2_AC-14(최종수정)_Book1" xfId="433" xr:uid="{00000000-0005-0000-0000-0000AE010000}"/>
    <cellStyle name=" _설계명세서_AC-01 본관기초(가설계서 9월단가)-2_AC-14(최종수정)_발전설비 보수공사" xfId="434" xr:uid="{00000000-0005-0000-0000-0000AF010000}"/>
    <cellStyle name=" _설계명세서_AC-01 본관기초(가설계서 9월단가)-2_AC-14(최종수정)_발전설비 보수공사_Book1" xfId="435" xr:uid="{00000000-0005-0000-0000-0000B0010000}"/>
    <cellStyle name=" _설계명세서_AC-01 본관기초(가설계서 9월단가)-2_Book1" xfId="436" xr:uid="{00000000-0005-0000-0000-0000B1010000}"/>
    <cellStyle name=" _설계명세서_AC-14건설사무소환경개선공사설계서(제출)REV10" xfId="437" xr:uid="{00000000-0005-0000-0000-0000B2010000}"/>
    <cellStyle name=" _설계명세서_AC-14건설사무소환경개선공사설계서(제출)REV10_AC-14(최종수정)" xfId="438" xr:uid="{00000000-0005-0000-0000-0000B3010000}"/>
    <cellStyle name=" _설계명세서_AC-14건설사무소환경개선공사설계서(제출)REV10_AC-14(최종수정)_Book1" xfId="439" xr:uid="{00000000-0005-0000-0000-0000B4010000}"/>
    <cellStyle name=" _설계명세서_AC-14건설사무소환경개선공사설계서(제출)REV10_AC-14(최종수정)_발전설비 보수공사" xfId="440" xr:uid="{00000000-0005-0000-0000-0000B5010000}"/>
    <cellStyle name=" _설계명세서_AC-14건설사무소환경개선공사설계서(제출)REV10_AC-14(최종수정)_발전설비 보수공사_Book1" xfId="441" xr:uid="{00000000-0005-0000-0000-0000B6010000}"/>
    <cellStyle name=" _설계명세서_AC-14건설사무소환경개선공사설계서(제출)REV10_Book1" xfId="442" xr:uid="{00000000-0005-0000-0000-0000B7010000}"/>
    <cellStyle name=" _설계명세서_Book1" xfId="443" xr:uid="{00000000-0005-0000-0000-0000B8010000}"/>
    <cellStyle name=" _설계명세서_공사비집계표" xfId="444" xr:uid="{00000000-0005-0000-0000-0000B9010000}"/>
    <cellStyle name=" _설계명세서_공사비집계표_AC-14(최종수정)" xfId="445" xr:uid="{00000000-0005-0000-0000-0000BA010000}"/>
    <cellStyle name=" _설계명세서_공사비집계표_AC-14(최종수정)_Book1" xfId="446" xr:uid="{00000000-0005-0000-0000-0000BB010000}"/>
    <cellStyle name=" _설계명세서_공사비집계표_AC-14(최종수정)_발전설비 보수공사" xfId="447" xr:uid="{00000000-0005-0000-0000-0000BC010000}"/>
    <cellStyle name=" _설계명세서_공사비집계표_AC-14(최종수정)_발전설비 보수공사_Book1" xfId="448" xr:uid="{00000000-0005-0000-0000-0000BD010000}"/>
    <cellStyle name=" _설계명세서_공사비집계표_Book1" xfId="449" xr:uid="{00000000-0005-0000-0000-0000BE010000}"/>
    <cellStyle name=" _설계명세서_발전설비 보수공사" xfId="450" xr:uid="{00000000-0005-0000-0000-0000BF010000}"/>
    <cellStyle name=" _설계명세서_발전설비 보수공사_Book1" xfId="451" xr:uid="{00000000-0005-0000-0000-0000C0010000}"/>
    <cellStyle name=" _소화수(REV.1)" xfId="452" xr:uid="{00000000-0005-0000-0000-0000C1010000}"/>
    <cellStyle name=" _수량및 단가 산출내용표" xfId="453" xr:uid="{00000000-0005-0000-0000-0000C2010000}"/>
    <cellStyle name=" _수량및 단가 산출내용표_20030310150903590-E1C865BF" xfId="454" xr:uid="{00000000-0005-0000-0000-0000C3010000}"/>
    <cellStyle name=" _수량및 단가 산출내용표_20030310150903590-E1C865BF_AC-01 보일러 설계서 수정" xfId="455" xr:uid="{00000000-0005-0000-0000-0000C4010000}"/>
    <cellStyle name=" _수량및 단가 산출내용표_20030310150903590-E1C865BF_AC-01 보일러 설계서 수정_AC-14(최종수정)" xfId="456" xr:uid="{00000000-0005-0000-0000-0000C5010000}"/>
    <cellStyle name=" _수량및 단가 산출내용표_20030310150903590-E1C865BF_AC-01 보일러 설계서 수정_AC-14(최종수정)_Book1" xfId="457" xr:uid="{00000000-0005-0000-0000-0000C6010000}"/>
    <cellStyle name=" _수량및 단가 산출내용표_20030310150903590-E1C865BF_AC-01 보일러 설계서 수정_AC-14(최종수정)_발전설비 보수공사" xfId="458" xr:uid="{00000000-0005-0000-0000-0000C7010000}"/>
    <cellStyle name=" _수량및 단가 산출내용표_20030310150903590-E1C865BF_AC-01 보일러 설계서 수정_AC-14(최종수정)_발전설비 보수공사_Book1" xfId="459" xr:uid="{00000000-0005-0000-0000-0000C8010000}"/>
    <cellStyle name=" _수량및 단가 산출내용표_20030310150903590-E1C865BF_AC-01 보일러 설계서 수정_Book1" xfId="460" xr:uid="{00000000-0005-0000-0000-0000C9010000}"/>
    <cellStyle name=" _수량및 단가 산출내용표_20030310150903590-E1C865BF_AC-01 본관기초(가설계서 9월단가)" xfId="461" xr:uid="{00000000-0005-0000-0000-0000CA010000}"/>
    <cellStyle name=" _수량및 단가 산출내용표_20030310150903590-E1C865BF_AC-01 본관기초(가설계서 9월단가)_AC-14(최종수정)" xfId="462" xr:uid="{00000000-0005-0000-0000-0000CB010000}"/>
    <cellStyle name=" _수량및 단가 산출내용표_20030310150903590-E1C865BF_AC-01 본관기초(가설계서 9월단가)_AC-14(최종수정)_Book1" xfId="463" xr:uid="{00000000-0005-0000-0000-0000CC010000}"/>
    <cellStyle name=" _수량및 단가 산출내용표_20030310150903590-E1C865BF_AC-01 본관기초(가설계서 9월단가)_AC-14(최종수정)_발전설비 보수공사" xfId="464" xr:uid="{00000000-0005-0000-0000-0000CD010000}"/>
    <cellStyle name=" _수량및 단가 산출내용표_20030310150903590-E1C865BF_AC-01 본관기초(가설계서 9월단가)_AC-14(최종수정)_발전설비 보수공사_Book1" xfId="465" xr:uid="{00000000-0005-0000-0000-0000CE010000}"/>
    <cellStyle name=" _수량및 단가 산출내용표_20030310150903590-E1C865BF_AC-01 본관기초(가설계서 9월단가)_Book1" xfId="466" xr:uid="{00000000-0005-0000-0000-0000CF010000}"/>
    <cellStyle name=" _수량및 단가 산출내용표_20030310150903590-E1C865BF_AC-01 본관기초(가설계서 9월단가)-2" xfId="467" xr:uid="{00000000-0005-0000-0000-0000D0010000}"/>
    <cellStyle name=" _수량및 단가 산출내용표_20030310150903590-E1C865BF_AC-01 본관기초(가설계서 9월단가)-2_AC-14(최종수정)" xfId="468" xr:uid="{00000000-0005-0000-0000-0000D1010000}"/>
    <cellStyle name=" _수량및 단가 산출내용표_20030310150903590-E1C865BF_AC-01 본관기초(가설계서 9월단가)-2_AC-14(최종수정)_Book1" xfId="469" xr:uid="{00000000-0005-0000-0000-0000D2010000}"/>
    <cellStyle name=" _수량및 단가 산출내용표_20030310150903590-E1C865BF_AC-01 본관기초(가설계서 9월단가)-2_AC-14(최종수정)_발전설비 보수공사" xfId="470" xr:uid="{00000000-0005-0000-0000-0000D3010000}"/>
    <cellStyle name=" _수량및 단가 산출내용표_20030310150903590-E1C865BF_AC-01 본관기초(가설계서 9월단가)-2_AC-14(최종수정)_발전설비 보수공사_Book1" xfId="471" xr:uid="{00000000-0005-0000-0000-0000D4010000}"/>
    <cellStyle name=" _수량및 단가 산출내용표_20030310150903590-E1C865BF_AC-01 본관기초(가설계서 9월단가)-2_Book1" xfId="472" xr:uid="{00000000-0005-0000-0000-0000D5010000}"/>
    <cellStyle name=" _수량및 단가 산출내용표_20030310150903590-E1C865BF_AC-14건설사무소환경개선공사설계서(제출)REV10" xfId="473" xr:uid="{00000000-0005-0000-0000-0000D6010000}"/>
    <cellStyle name=" _수량및 단가 산출내용표_20030310150903590-E1C865BF_AC-14건설사무소환경개선공사설계서(제출)REV10_AC-14(최종수정)" xfId="474" xr:uid="{00000000-0005-0000-0000-0000D7010000}"/>
    <cellStyle name=" _수량및 단가 산출내용표_20030310150903590-E1C865BF_AC-14건설사무소환경개선공사설계서(제출)REV10_AC-14(최종수정)_Book1" xfId="475" xr:uid="{00000000-0005-0000-0000-0000D8010000}"/>
    <cellStyle name=" _수량및 단가 산출내용표_20030310150903590-E1C865BF_AC-14건설사무소환경개선공사설계서(제출)REV10_AC-14(최종수정)_발전설비 보수공사" xfId="476" xr:uid="{00000000-0005-0000-0000-0000D9010000}"/>
    <cellStyle name=" _수량및 단가 산출내용표_20030310150903590-E1C865BF_AC-14건설사무소환경개선공사설계서(제출)REV10_AC-14(최종수정)_발전설비 보수공사_Book1" xfId="477" xr:uid="{00000000-0005-0000-0000-0000DA010000}"/>
    <cellStyle name=" _수량및 단가 산출내용표_20030310150903590-E1C865BF_AC-14건설사무소환경개선공사설계서(제출)REV10_Book1" xfId="478" xr:uid="{00000000-0005-0000-0000-0000DB010000}"/>
    <cellStyle name=" _수량및 단가 산출내용표_20030310150903590-E1C865BF_Book1" xfId="479" xr:uid="{00000000-0005-0000-0000-0000DC010000}"/>
    <cellStyle name=" _수량및 단가 산출내용표_20030310150903590-E1C865BF_공사비집계표" xfId="480" xr:uid="{00000000-0005-0000-0000-0000DD010000}"/>
    <cellStyle name=" _수량및 단가 산출내용표_20030310150903590-E1C865BF_공사비집계표_AC-14(최종수정)" xfId="481" xr:uid="{00000000-0005-0000-0000-0000DE010000}"/>
    <cellStyle name=" _수량및 단가 산출내용표_20030310150903590-E1C865BF_공사비집계표_AC-14(최종수정)_Book1" xfId="482" xr:uid="{00000000-0005-0000-0000-0000DF010000}"/>
    <cellStyle name=" _수량및 단가 산출내용표_20030310150903590-E1C865BF_공사비집계표_AC-14(최종수정)_발전설비 보수공사" xfId="483" xr:uid="{00000000-0005-0000-0000-0000E0010000}"/>
    <cellStyle name=" _수량및 단가 산출내용표_20030310150903590-E1C865BF_공사비집계표_AC-14(최종수정)_발전설비 보수공사_Book1" xfId="484" xr:uid="{00000000-0005-0000-0000-0000E1010000}"/>
    <cellStyle name=" _수량및 단가 산출내용표_20030310150903590-E1C865BF_공사비집계표_Book1" xfId="485" xr:uid="{00000000-0005-0000-0000-0000E2010000}"/>
    <cellStyle name=" _수량및 단가 산출내용표_20030310150903590-E1C865BF_발전설비 보수공사" xfId="486" xr:uid="{00000000-0005-0000-0000-0000E3010000}"/>
    <cellStyle name=" _수량및 단가 산출내용표_20030310150903590-E1C865BF_발전설비 보수공사_Book1" xfId="487" xr:uid="{00000000-0005-0000-0000-0000E4010000}"/>
    <cellStyle name=" _수량및 단가 산출내용표_AC-01 보일러 설계서 수정" xfId="488" xr:uid="{00000000-0005-0000-0000-0000E5010000}"/>
    <cellStyle name=" _수량및 단가 산출내용표_AC-01 보일러 설계서 수정_AC-14(최종수정)" xfId="489" xr:uid="{00000000-0005-0000-0000-0000E6010000}"/>
    <cellStyle name=" _수량및 단가 산출내용표_AC-01 보일러 설계서 수정_AC-14(최종수정)_Book1" xfId="490" xr:uid="{00000000-0005-0000-0000-0000E7010000}"/>
    <cellStyle name=" _수량및 단가 산출내용표_AC-01 보일러 설계서 수정_AC-14(최종수정)_발전설비 보수공사" xfId="491" xr:uid="{00000000-0005-0000-0000-0000E8010000}"/>
    <cellStyle name=" _수량및 단가 산출내용표_AC-01 보일러 설계서 수정_AC-14(최종수정)_발전설비 보수공사_Book1" xfId="492" xr:uid="{00000000-0005-0000-0000-0000E9010000}"/>
    <cellStyle name=" _수량및 단가 산출내용표_AC-01 보일러 설계서 수정_Book1" xfId="493" xr:uid="{00000000-0005-0000-0000-0000EA010000}"/>
    <cellStyle name=" _수량및 단가 산출내용표_AC-01 본관기초(가설계서 9월단가)" xfId="494" xr:uid="{00000000-0005-0000-0000-0000EB010000}"/>
    <cellStyle name=" _수량및 단가 산출내용표_AC-01 본관기초(가설계서 9월단가)_AC-14(최종수정)" xfId="495" xr:uid="{00000000-0005-0000-0000-0000EC010000}"/>
    <cellStyle name=" _수량및 단가 산출내용표_AC-01 본관기초(가설계서 9월단가)_AC-14(최종수정)_Book1" xfId="496" xr:uid="{00000000-0005-0000-0000-0000ED010000}"/>
    <cellStyle name=" _수량및 단가 산출내용표_AC-01 본관기초(가설계서 9월단가)_AC-14(최종수정)_발전설비 보수공사" xfId="497" xr:uid="{00000000-0005-0000-0000-0000EE010000}"/>
    <cellStyle name=" _수량및 단가 산출내용표_AC-01 본관기초(가설계서 9월단가)_AC-14(최종수정)_발전설비 보수공사_Book1" xfId="498" xr:uid="{00000000-0005-0000-0000-0000EF010000}"/>
    <cellStyle name=" _수량및 단가 산출내용표_AC-01 본관기초(가설계서 9월단가)_Book1" xfId="499" xr:uid="{00000000-0005-0000-0000-0000F0010000}"/>
    <cellStyle name=" _수량및 단가 산출내용표_AC-01 본관기초(가설계서 9월단가)-2" xfId="500" xr:uid="{00000000-0005-0000-0000-0000F1010000}"/>
    <cellStyle name=" _수량및 단가 산출내용표_AC-01 본관기초(가설계서 9월단가)-2_AC-14(최종수정)" xfId="501" xr:uid="{00000000-0005-0000-0000-0000F2010000}"/>
    <cellStyle name=" _수량및 단가 산출내용표_AC-01 본관기초(가설계서 9월단가)-2_AC-14(최종수정)_Book1" xfId="502" xr:uid="{00000000-0005-0000-0000-0000F3010000}"/>
    <cellStyle name=" _수량및 단가 산출내용표_AC-01 본관기초(가설계서 9월단가)-2_AC-14(최종수정)_발전설비 보수공사" xfId="503" xr:uid="{00000000-0005-0000-0000-0000F4010000}"/>
    <cellStyle name=" _수량및 단가 산출내용표_AC-01 본관기초(가설계서 9월단가)-2_AC-14(최종수정)_발전설비 보수공사_Book1" xfId="504" xr:uid="{00000000-0005-0000-0000-0000F5010000}"/>
    <cellStyle name=" _수량및 단가 산출내용표_AC-01 본관기초(가설계서 9월단가)-2_Book1" xfId="505" xr:uid="{00000000-0005-0000-0000-0000F6010000}"/>
    <cellStyle name=" _수량및 단가 산출내용표_AC-14건설사무소환경개선공사설계서(제출)REV10" xfId="506" xr:uid="{00000000-0005-0000-0000-0000F7010000}"/>
    <cellStyle name=" _수량및 단가 산출내용표_AC-14건설사무소환경개선공사설계서(제출)REV10_AC-14(최종수정)" xfId="507" xr:uid="{00000000-0005-0000-0000-0000F8010000}"/>
    <cellStyle name=" _수량및 단가 산출내용표_AC-14건설사무소환경개선공사설계서(제출)REV10_AC-14(최종수정)_Book1" xfId="508" xr:uid="{00000000-0005-0000-0000-0000F9010000}"/>
    <cellStyle name=" _수량및 단가 산출내용표_AC-14건설사무소환경개선공사설계서(제출)REV10_AC-14(최종수정)_발전설비 보수공사" xfId="509" xr:uid="{00000000-0005-0000-0000-0000FA010000}"/>
    <cellStyle name=" _수량및 단가 산출내용표_AC-14건설사무소환경개선공사설계서(제출)REV10_AC-14(최종수정)_발전설비 보수공사_Book1" xfId="510" xr:uid="{00000000-0005-0000-0000-0000FB010000}"/>
    <cellStyle name=" _수량및 단가 산출내용표_AC-14건설사무소환경개선공사설계서(제출)REV10_Book1" xfId="511" xr:uid="{00000000-0005-0000-0000-0000FC010000}"/>
    <cellStyle name=" _수량및 단가 산출내용표_Book1" xfId="512" xr:uid="{00000000-0005-0000-0000-0000FD010000}"/>
    <cellStyle name=" _수량및 단가 산출내용표_간지" xfId="513" xr:uid="{00000000-0005-0000-0000-0000FE010000}"/>
    <cellStyle name=" _수량및 단가 산출내용표_간지_AC-01 보일러 설계서 수정" xfId="514" xr:uid="{00000000-0005-0000-0000-0000FF010000}"/>
    <cellStyle name=" _수량및 단가 산출내용표_간지_AC-01 보일러 설계서 수정_AC-14(최종수정)" xfId="515" xr:uid="{00000000-0005-0000-0000-000000020000}"/>
    <cellStyle name=" _수량및 단가 산출내용표_간지_AC-01 보일러 설계서 수정_AC-14(최종수정)_Book1" xfId="516" xr:uid="{00000000-0005-0000-0000-000001020000}"/>
    <cellStyle name=" _수량및 단가 산출내용표_간지_AC-01 보일러 설계서 수정_AC-14(최종수정)_발전설비 보수공사" xfId="517" xr:uid="{00000000-0005-0000-0000-000002020000}"/>
    <cellStyle name=" _수량및 단가 산출내용표_간지_AC-01 보일러 설계서 수정_AC-14(최종수정)_발전설비 보수공사_Book1" xfId="518" xr:uid="{00000000-0005-0000-0000-000003020000}"/>
    <cellStyle name=" _수량및 단가 산출내용표_간지_AC-01 보일러 설계서 수정_Book1" xfId="519" xr:uid="{00000000-0005-0000-0000-000004020000}"/>
    <cellStyle name=" _수량및 단가 산출내용표_간지_AC-01 본관기초(가설계서 9월단가)" xfId="520" xr:uid="{00000000-0005-0000-0000-000005020000}"/>
    <cellStyle name=" _수량및 단가 산출내용표_간지_AC-01 본관기초(가설계서 9월단가)_AC-14(최종수정)" xfId="521" xr:uid="{00000000-0005-0000-0000-000006020000}"/>
    <cellStyle name=" _수량및 단가 산출내용표_간지_AC-01 본관기초(가설계서 9월단가)_AC-14(최종수정)_Book1" xfId="522" xr:uid="{00000000-0005-0000-0000-000007020000}"/>
    <cellStyle name=" _수량및 단가 산출내용표_간지_AC-01 본관기초(가설계서 9월단가)_AC-14(최종수정)_발전설비 보수공사" xfId="523" xr:uid="{00000000-0005-0000-0000-000008020000}"/>
    <cellStyle name=" _수량및 단가 산출내용표_간지_AC-01 본관기초(가설계서 9월단가)_AC-14(최종수정)_발전설비 보수공사_Book1" xfId="524" xr:uid="{00000000-0005-0000-0000-000009020000}"/>
    <cellStyle name=" _수량및 단가 산출내용표_간지_AC-01 본관기초(가설계서 9월단가)_Book1" xfId="525" xr:uid="{00000000-0005-0000-0000-00000A020000}"/>
    <cellStyle name=" _수량및 단가 산출내용표_간지_AC-01 본관기초(가설계서 9월단가)-2" xfId="526" xr:uid="{00000000-0005-0000-0000-00000B020000}"/>
    <cellStyle name=" _수량및 단가 산출내용표_간지_AC-01 본관기초(가설계서 9월단가)-2_AC-14(최종수정)" xfId="527" xr:uid="{00000000-0005-0000-0000-00000C020000}"/>
    <cellStyle name=" _수량및 단가 산출내용표_간지_AC-01 본관기초(가설계서 9월단가)-2_AC-14(최종수정)_Book1" xfId="528" xr:uid="{00000000-0005-0000-0000-00000D020000}"/>
    <cellStyle name=" _수량및 단가 산출내용표_간지_AC-01 본관기초(가설계서 9월단가)-2_AC-14(최종수정)_발전설비 보수공사" xfId="529" xr:uid="{00000000-0005-0000-0000-00000E020000}"/>
    <cellStyle name=" _수량및 단가 산출내용표_간지_AC-01 본관기초(가설계서 9월단가)-2_AC-14(최종수정)_발전설비 보수공사_Book1" xfId="530" xr:uid="{00000000-0005-0000-0000-00000F020000}"/>
    <cellStyle name=" _수량및 단가 산출내용표_간지_AC-01 본관기초(가설계서 9월단가)-2_Book1" xfId="531" xr:uid="{00000000-0005-0000-0000-000010020000}"/>
    <cellStyle name=" _수량및 단가 산출내용표_간지_AC-14건설사무소환경개선공사설계서(제출)REV10" xfId="532" xr:uid="{00000000-0005-0000-0000-000011020000}"/>
    <cellStyle name=" _수량및 단가 산출내용표_간지_AC-14건설사무소환경개선공사설계서(제출)REV10_AC-14(최종수정)" xfId="533" xr:uid="{00000000-0005-0000-0000-000012020000}"/>
    <cellStyle name=" _수량및 단가 산출내용표_간지_AC-14건설사무소환경개선공사설계서(제출)REV10_AC-14(최종수정)_Book1" xfId="534" xr:uid="{00000000-0005-0000-0000-000013020000}"/>
    <cellStyle name=" _수량및 단가 산출내용표_간지_AC-14건설사무소환경개선공사설계서(제출)REV10_AC-14(최종수정)_발전설비 보수공사" xfId="535" xr:uid="{00000000-0005-0000-0000-000014020000}"/>
    <cellStyle name=" _수량및 단가 산출내용표_간지_AC-14건설사무소환경개선공사설계서(제출)REV10_AC-14(최종수정)_발전설비 보수공사_Book1" xfId="536" xr:uid="{00000000-0005-0000-0000-000015020000}"/>
    <cellStyle name=" _수량및 단가 산출내용표_간지_AC-14건설사무소환경개선공사설계서(제출)REV10_Book1" xfId="537" xr:uid="{00000000-0005-0000-0000-000016020000}"/>
    <cellStyle name=" _수량및 단가 산출내용표_간지_Book1" xfId="538" xr:uid="{00000000-0005-0000-0000-000017020000}"/>
    <cellStyle name=" _수량및 단가 산출내용표_간지_공사비집계표" xfId="539" xr:uid="{00000000-0005-0000-0000-000018020000}"/>
    <cellStyle name=" _수량및 단가 산출내용표_간지_공사비집계표_AC-14(최종수정)" xfId="540" xr:uid="{00000000-0005-0000-0000-000019020000}"/>
    <cellStyle name=" _수량및 단가 산출내용표_간지_공사비집계표_AC-14(최종수정)_Book1" xfId="541" xr:uid="{00000000-0005-0000-0000-00001A020000}"/>
    <cellStyle name=" _수량및 단가 산출내용표_간지_공사비집계표_AC-14(최종수정)_발전설비 보수공사" xfId="542" xr:uid="{00000000-0005-0000-0000-00001B020000}"/>
    <cellStyle name=" _수량및 단가 산출내용표_간지_공사비집계표_AC-14(최종수정)_발전설비 보수공사_Book1" xfId="543" xr:uid="{00000000-0005-0000-0000-00001C020000}"/>
    <cellStyle name=" _수량및 단가 산출내용표_간지_공사비집계표_Book1" xfId="544" xr:uid="{00000000-0005-0000-0000-00001D020000}"/>
    <cellStyle name=" _수량및 단가 산출내용표_간지_발전설비 보수공사" xfId="545" xr:uid="{00000000-0005-0000-0000-00001E020000}"/>
    <cellStyle name=" _수량및 단가 산출내용표_간지_발전설비 보수공사_Book1" xfId="546" xr:uid="{00000000-0005-0000-0000-00001F020000}"/>
    <cellStyle name=" _수량및 단가 산출내용표_간지_추가품셈1" xfId="547" xr:uid="{00000000-0005-0000-0000-000020020000}"/>
    <cellStyle name=" _수량및 단가 산출내용표_간지_추가품셈1_AC-01 보일러 설계서 수정" xfId="548" xr:uid="{00000000-0005-0000-0000-000021020000}"/>
    <cellStyle name=" _수량및 단가 산출내용표_간지_추가품셈1_AC-01 보일러 설계서 수정_AC-14(최종수정)" xfId="549" xr:uid="{00000000-0005-0000-0000-000022020000}"/>
    <cellStyle name=" _수량및 단가 산출내용표_간지_추가품셈1_AC-01 보일러 설계서 수정_AC-14(최종수정)_Book1" xfId="550" xr:uid="{00000000-0005-0000-0000-000023020000}"/>
    <cellStyle name=" _수량및 단가 산출내용표_간지_추가품셈1_AC-01 보일러 설계서 수정_AC-14(최종수정)_발전설비 보수공사" xfId="551" xr:uid="{00000000-0005-0000-0000-000024020000}"/>
    <cellStyle name=" _수량및 단가 산출내용표_간지_추가품셈1_AC-01 보일러 설계서 수정_AC-14(최종수정)_발전설비 보수공사_Book1" xfId="552" xr:uid="{00000000-0005-0000-0000-000025020000}"/>
    <cellStyle name=" _수량및 단가 산출내용표_간지_추가품셈1_AC-01 보일러 설계서 수정_Book1" xfId="553" xr:uid="{00000000-0005-0000-0000-000026020000}"/>
    <cellStyle name=" _수량및 단가 산출내용표_간지_추가품셈1_AC-01 본관기초(가설계서 9월단가)" xfId="554" xr:uid="{00000000-0005-0000-0000-000027020000}"/>
    <cellStyle name=" _수량및 단가 산출내용표_간지_추가품셈1_AC-01 본관기초(가설계서 9월단가)_AC-14(최종수정)" xfId="555" xr:uid="{00000000-0005-0000-0000-000028020000}"/>
    <cellStyle name=" _수량및 단가 산출내용표_간지_추가품셈1_AC-01 본관기초(가설계서 9월단가)_AC-14(최종수정)_Book1" xfId="556" xr:uid="{00000000-0005-0000-0000-000029020000}"/>
    <cellStyle name=" _수량및 단가 산출내용표_간지_추가품셈1_AC-01 본관기초(가설계서 9월단가)_AC-14(최종수정)_발전설비 보수공사" xfId="557" xr:uid="{00000000-0005-0000-0000-00002A020000}"/>
    <cellStyle name=" _수량및 단가 산출내용표_간지_추가품셈1_AC-01 본관기초(가설계서 9월단가)_AC-14(최종수정)_발전설비 보수공사_Book1" xfId="558" xr:uid="{00000000-0005-0000-0000-00002B020000}"/>
    <cellStyle name=" _수량및 단가 산출내용표_간지_추가품셈1_AC-01 본관기초(가설계서 9월단가)_Book1" xfId="559" xr:uid="{00000000-0005-0000-0000-00002C020000}"/>
    <cellStyle name=" _수량및 단가 산출내용표_간지_추가품셈1_AC-01 본관기초(가설계서 9월단가)-2" xfId="560" xr:uid="{00000000-0005-0000-0000-00002D020000}"/>
    <cellStyle name=" _수량및 단가 산출내용표_간지_추가품셈1_AC-01 본관기초(가설계서 9월단가)-2_AC-14(최종수정)" xfId="561" xr:uid="{00000000-0005-0000-0000-00002E020000}"/>
    <cellStyle name=" _수량및 단가 산출내용표_간지_추가품셈1_AC-01 본관기초(가설계서 9월단가)-2_AC-14(최종수정)_Book1" xfId="562" xr:uid="{00000000-0005-0000-0000-00002F020000}"/>
    <cellStyle name=" _수량및 단가 산출내용표_간지_추가품셈1_AC-01 본관기초(가설계서 9월단가)-2_AC-14(최종수정)_발전설비 보수공사" xfId="563" xr:uid="{00000000-0005-0000-0000-000030020000}"/>
    <cellStyle name=" _수량및 단가 산출내용표_간지_추가품셈1_AC-01 본관기초(가설계서 9월단가)-2_AC-14(최종수정)_발전설비 보수공사_Book1" xfId="564" xr:uid="{00000000-0005-0000-0000-000031020000}"/>
    <cellStyle name=" _수량및 단가 산출내용표_간지_추가품셈1_AC-01 본관기초(가설계서 9월단가)-2_Book1" xfId="565" xr:uid="{00000000-0005-0000-0000-000032020000}"/>
    <cellStyle name=" _수량및 단가 산출내용표_간지_추가품셈1_AC-14건설사무소환경개선공사설계서(제출)REV10" xfId="566" xr:uid="{00000000-0005-0000-0000-000033020000}"/>
    <cellStyle name=" _수량및 단가 산출내용표_간지_추가품셈1_AC-14건설사무소환경개선공사설계서(제출)REV10_AC-14(최종수정)" xfId="567" xr:uid="{00000000-0005-0000-0000-000034020000}"/>
    <cellStyle name=" _수량및 단가 산출내용표_간지_추가품셈1_AC-14건설사무소환경개선공사설계서(제출)REV10_AC-14(최종수정)_Book1" xfId="568" xr:uid="{00000000-0005-0000-0000-000035020000}"/>
    <cellStyle name=" _수량및 단가 산출내용표_간지_추가품셈1_AC-14건설사무소환경개선공사설계서(제출)REV10_AC-14(최종수정)_발전설비 보수공사" xfId="569" xr:uid="{00000000-0005-0000-0000-000036020000}"/>
    <cellStyle name=" _수량및 단가 산출내용표_간지_추가품셈1_AC-14건설사무소환경개선공사설계서(제출)REV10_AC-14(최종수정)_발전설비 보수공사_Book1" xfId="570" xr:uid="{00000000-0005-0000-0000-000037020000}"/>
    <cellStyle name=" _수량및 단가 산출내용표_간지_추가품셈1_AC-14건설사무소환경개선공사설계서(제출)REV10_Book1" xfId="571" xr:uid="{00000000-0005-0000-0000-000038020000}"/>
    <cellStyle name=" _수량및 단가 산출내용표_간지_추가품셈1_Book1" xfId="572" xr:uid="{00000000-0005-0000-0000-000039020000}"/>
    <cellStyle name=" _수량및 단가 산출내용표_간지_추가품셈1_공사비집계표" xfId="573" xr:uid="{00000000-0005-0000-0000-00003A020000}"/>
    <cellStyle name=" _수량및 단가 산출내용표_간지_추가품셈1_공사비집계표_AC-14(최종수정)" xfId="574" xr:uid="{00000000-0005-0000-0000-00003B020000}"/>
    <cellStyle name=" _수량및 단가 산출내용표_간지_추가품셈1_공사비집계표_AC-14(최종수정)_Book1" xfId="575" xr:uid="{00000000-0005-0000-0000-00003C020000}"/>
    <cellStyle name=" _수량및 단가 산출내용표_간지_추가품셈1_공사비집계표_AC-14(최종수정)_발전설비 보수공사" xfId="576" xr:uid="{00000000-0005-0000-0000-00003D020000}"/>
    <cellStyle name=" _수량및 단가 산출내용표_간지_추가품셈1_공사비집계표_AC-14(최종수정)_발전설비 보수공사_Book1" xfId="577" xr:uid="{00000000-0005-0000-0000-00003E020000}"/>
    <cellStyle name=" _수량및 단가 산출내용표_간지_추가품셈1_공사비집계표_Book1" xfId="578" xr:uid="{00000000-0005-0000-0000-00003F020000}"/>
    <cellStyle name=" _수량및 단가 산출내용표_간지_추가품셈1_발전설비 보수공사" xfId="579" xr:uid="{00000000-0005-0000-0000-000040020000}"/>
    <cellStyle name=" _수량및 단가 산출내용표_간지_추가품셈1_발전설비 보수공사_Book1" xfId="580" xr:uid="{00000000-0005-0000-0000-000041020000}"/>
    <cellStyle name=" _수량및 단가 산출내용표_공사비집계표" xfId="581" xr:uid="{00000000-0005-0000-0000-000042020000}"/>
    <cellStyle name=" _수량및 단가 산출내용표_공사비집계표_AC-14(최종수정)" xfId="582" xr:uid="{00000000-0005-0000-0000-000043020000}"/>
    <cellStyle name=" _수량및 단가 산출내용표_공사비집계표_AC-14(최종수정)_Book1" xfId="583" xr:uid="{00000000-0005-0000-0000-000044020000}"/>
    <cellStyle name=" _수량및 단가 산출내용표_공사비집계표_AC-14(최종수정)_발전설비 보수공사" xfId="584" xr:uid="{00000000-0005-0000-0000-000045020000}"/>
    <cellStyle name=" _수량및 단가 산출내용표_공사비집계표_AC-14(최종수정)_발전설비 보수공사_Book1" xfId="585" xr:uid="{00000000-0005-0000-0000-000046020000}"/>
    <cellStyle name=" _수량및 단가 산출내용표_공사비집계표_Book1" xfId="586" xr:uid="{00000000-0005-0000-0000-000047020000}"/>
    <cellStyle name=" _수량및 단가 산출내용표_구내도로 및 배수(단가)" xfId="587" xr:uid="{00000000-0005-0000-0000-000048020000}"/>
    <cellStyle name=" _수량및 단가 산출내용표_구내도로 및 배수(단가)_AC-01 보일러 설계서 수정" xfId="588" xr:uid="{00000000-0005-0000-0000-000049020000}"/>
    <cellStyle name=" _수량및 단가 산출내용표_구내도로 및 배수(단가)_AC-01 보일러 설계서 수정_AC-14(최종수정)" xfId="589" xr:uid="{00000000-0005-0000-0000-00004A020000}"/>
    <cellStyle name=" _수량및 단가 산출내용표_구내도로 및 배수(단가)_AC-01 보일러 설계서 수정_AC-14(최종수정)_Book1" xfId="590" xr:uid="{00000000-0005-0000-0000-00004B020000}"/>
    <cellStyle name=" _수량및 단가 산출내용표_구내도로 및 배수(단가)_AC-01 보일러 설계서 수정_AC-14(최종수정)_발전설비 보수공사" xfId="591" xr:uid="{00000000-0005-0000-0000-00004C020000}"/>
    <cellStyle name=" _수량및 단가 산출내용표_구내도로 및 배수(단가)_AC-01 보일러 설계서 수정_AC-14(최종수정)_발전설비 보수공사_Book1" xfId="592" xr:uid="{00000000-0005-0000-0000-00004D020000}"/>
    <cellStyle name=" _수량및 단가 산출내용표_구내도로 및 배수(단가)_AC-01 보일러 설계서 수정_Book1" xfId="593" xr:uid="{00000000-0005-0000-0000-00004E020000}"/>
    <cellStyle name=" _수량및 단가 산출내용표_구내도로 및 배수(단가)_AC-01 본관기초(가설계서 9월단가)" xfId="594" xr:uid="{00000000-0005-0000-0000-00004F020000}"/>
    <cellStyle name=" _수량및 단가 산출내용표_구내도로 및 배수(단가)_AC-01 본관기초(가설계서 9월단가)_AC-14(최종수정)" xfId="595" xr:uid="{00000000-0005-0000-0000-000050020000}"/>
    <cellStyle name=" _수량및 단가 산출내용표_구내도로 및 배수(단가)_AC-01 본관기초(가설계서 9월단가)_AC-14(최종수정)_Book1" xfId="596" xr:uid="{00000000-0005-0000-0000-000051020000}"/>
    <cellStyle name=" _수량및 단가 산출내용표_구내도로 및 배수(단가)_AC-01 본관기초(가설계서 9월단가)_AC-14(최종수정)_발전설비 보수공사" xfId="597" xr:uid="{00000000-0005-0000-0000-000052020000}"/>
    <cellStyle name=" _수량및 단가 산출내용표_구내도로 및 배수(단가)_AC-01 본관기초(가설계서 9월단가)_AC-14(최종수정)_발전설비 보수공사_Book1" xfId="598" xr:uid="{00000000-0005-0000-0000-000053020000}"/>
    <cellStyle name=" _수량및 단가 산출내용표_구내도로 및 배수(단가)_AC-01 본관기초(가설계서 9월단가)_Book1" xfId="599" xr:uid="{00000000-0005-0000-0000-000054020000}"/>
    <cellStyle name=" _수량및 단가 산출내용표_구내도로 및 배수(단가)_AC-01 본관기초(가설계서 9월단가)-2" xfId="600" xr:uid="{00000000-0005-0000-0000-000055020000}"/>
    <cellStyle name=" _수량및 단가 산출내용표_구내도로 및 배수(단가)_AC-01 본관기초(가설계서 9월단가)-2_AC-14(최종수정)" xfId="601" xr:uid="{00000000-0005-0000-0000-000056020000}"/>
    <cellStyle name=" _수량및 단가 산출내용표_구내도로 및 배수(단가)_AC-01 본관기초(가설계서 9월단가)-2_AC-14(최종수정)_Book1" xfId="602" xr:uid="{00000000-0005-0000-0000-000057020000}"/>
    <cellStyle name=" _수량및 단가 산출내용표_구내도로 및 배수(단가)_AC-01 본관기초(가설계서 9월단가)-2_AC-14(최종수정)_발전설비 보수공사" xfId="603" xr:uid="{00000000-0005-0000-0000-000058020000}"/>
    <cellStyle name=" _수량및 단가 산출내용표_구내도로 및 배수(단가)_AC-01 본관기초(가설계서 9월단가)-2_AC-14(최종수정)_발전설비 보수공사_Book1" xfId="604" xr:uid="{00000000-0005-0000-0000-000059020000}"/>
    <cellStyle name=" _수량및 단가 산출내용표_구내도로 및 배수(단가)_AC-01 본관기초(가설계서 9월단가)-2_Book1" xfId="605" xr:uid="{00000000-0005-0000-0000-00005A020000}"/>
    <cellStyle name=" _수량및 단가 산출내용표_구내도로 및 배수(단가)_AC-14건설사무소환경개선공사설계서(제출)REV10" xfId="606" xr:uid="{00000000-0005-0000-0000-00005B020000}"/>
    <cellStyle name=" _수량및 단가 산출내용표_구내도로 및 배수(단가)_AC-14건설사무소환경개선공사설계서(제출)REV10_AC-14(최종수정)" xfId="607" xr:uid="{00000000-0005-0000-0000-00005C020000}"/>
    <cellStyle name=" _수량및 단가 산출내용표_구내도로 및 배수(단가)_AC-14건설사무소환경개선공사설계서(제출)REV10_AC-14(최종수정)_Book1" xfId="608" xr:uid="{00000000-0005-0000-0000-00005D020000}"/>
    <cellStyle name=" _수량및 단가 산출내용표_구내도로 및 배수(단가)_AC-14건설사무소환경개선공사설계서(제출)REV10_AC-14(최종수정)_발전설비 보수공사" xfId="609" xr:uid="{00000000-0005-0000-0000-00005E020000}"/>
    <cellStyle name=" _수량및 단가 산출내용표_구내도로 및 배수(단가)_AC-14건설사무소환경개선공사설계서(제출)REV10_AC-14(최종수정)_발전설비 보수공사_Book1" xfId="610" xr:uid="{00000000-0005-0000-0000-00005F020000}"/>
    <cellStyle name=" _수량및 단가 산출내용표_구내도로 및 배수(단가)_AC-14건설사무소환경개선공사설계서(제출)REV10_Book1" xfId="611" xr:uid="{00000000-0005-0000-0000-000060020000}"/>
    <cellStyle name=" _수량및 단가 산출내용표_구내도로 및 배수(단가)_Book1" xfId="612" xr:uid="{00000000-0005-0000-0000-000061020000}"/>
    <cellStyle name=" _수량및 단가 산출내용표_구내도로 및 배수(단가)_공사비집계표" xfId="613" xr:uid="{00000000-0005-0000-0000-000062020000}"/>
    <cellStyle name=" _수량및 단가 산출내용표_구내도로 및 배수(단가)_공사비집계표_AC-14(최종수정)" xfId="614" xr:uid="{00000000-0005-0000-0000-000063020000}"/>
    <cellStyle name=" _수량및 단가 산출내용표_구내도로 및 배수(단가)_공사비집계표_AC-14(최종수정)_Book1" xfId="615" xr:uid="{00000000-0005-0000-0000-000064020000}"/>
    <cellStyle name=" _수량및 단가 산출내용표_구내도로 및 배수(단가)_공사비집계표_AC-14(최종수정)_발전설비 보수공사" xfId="616" xr:uid="{00000000-0005-0000-0000-000065020000}"/>
    <cellStyle name=" _수량및 단가 산출내용표_구내도로 및 배수(단가)_공사비집계표_AC-14(최종수정)_발전설비 보수공사_Book1" xfId="617" xr:uid="{00000000-0005-0000-0000-000066020000}"/>
    <cellStyle name=" _수량및 단가 산출내용표_구내도로 및 배수(단가)_공사비집계표_Book1" xfId="618" xr:uid="{00000000-0005-0000-0000-000067020000}"/>
    <cellStyle name=" _수량및 단가 산출내용표_구내도로 및 배수(단가)_발전설비 보수공사" xfId="619" xr:uid="{00000000-0005-0000-0000-000068020000}"/>
    <cellStyle name=" _수량및 단가 산출내용표_구내도로 및 배수(단가)_발전설비 보수공사_Book1" xfId="620" xr:uid="{00000000-0005-0000-0000-000069020000}"/>
    <cellStyle name=" _수량및 단가 산출내용표_발전설비 보수공사" xfId="621" xr:uid="{00000000-0005-0000-0000-00006A020000}"/>
    <cellStyle name=" _수량및 단가 산출내용표_발전설비 보수공사_Book1" xfId="622" xr:uid="{00000000-0005-0000-0000-00006B020000}"/>
    <cellStyle name=" _수량및 단가 산출내용표_본관기초굴착(단가)" xfId="623" xr:uid="{00000000-0005-0000-0000-00006C020000}"/>
    <cellStyle name=" _수량및 단가 산출내용표_본관기초굴착(단가)_AC-01 보일러 설계서 수정" xfId="624" xr:uid="{00000000-0005-0000-0000-00006D020000}"/>
    <cellStyle name=" _수량및 단가 산출내용표_본관기초굴착(단가)_AC-01 보일러 설계서 수정_AC-14(최종수정)" xfId="625" xr:uid="{00000000-0005-0000-0000-00006E020000}"/>
    <cellStyle name=" _수량및 단가 산출내용표_본관기초굴착(단가)_AC-01 보일러 설계서 수정_AC-14(최종수정)_Book1" xfId="626" xr:uid="{00000000-0005-0000-0000-00006F020000}"/>
    <cellStyle name=" _수량및 단가 산출내용표_본관기초굴착(단가)_AC-01 보일러 설계서 수정_AC-14(최종수정)_발전설비 보수공사" xfId="627" xr:uid="{00000000-0005-0000-0000-000070020000}"/>
    <cellStyle name=" _수량및 단가 산출내용표_본관기초굴착(단가)_AC-01 보일러 설계서 수정_AC-14(최종수정)_발전설비 보수공사_Book1" xfId="628" xr:uid="{00000000-0005-0000-0000-000071020000}"/>
    <cellStyle name=" _수량및 단가 산출내용표_본관기초굴착(단가)_AC-01 보일러 설계서 수정_Book1" xfId="629" xr:uid="{00000000-0005-0000-0000-000072020000}"/>
    <cellStyle name=" _수량및 단가 산출내용표_본관기초굴착(단가)_AC-01 본관기초(가설계서 9월단가)" xfId="630" xr:uid="{00000000-0005-0000-0000-000073020000}"/>
    <cellStyle name=" _수량및 단가 산출내용표_본관기초굴착(단가)_AC-01 본관기초(가설계서 9월단가)_AC-14(최종수정)" xfId="631" xr:uid="{00000000-0005-0000-0000-000074020000}"/>
    <cellStyle name=" _수량및 단가 산출내용표_본관기초굴착(단가)_AC-01 본관기초(가설계서 9월단가)_AC-14(최종수정)_Book1" xfId="632" xr:uid="{00000000-0005-0000-0000-000075020000}"/>
    <cellStyle name=" _수량및 단가 산출내용표_본관기초굴착(단가)_AC-01 본관기초(가설계서 9월단가)_AC-14(최종수정)_발전설비 보수공사" xfId="633" xr:uid="{00000000-0005-0000-0000-000076020000}"/>
    <cellStyle name=" _수량및 단가 산출내용표_본관기초굴착(단가)_AC-01 본관기초(가설계서 9월단가)_AC-14(최종수정)_발전설비 보수공사_Book1" xfId="634" xr:uid="{00000000-0005-0000-0000-000077020000}"/>
    <cellStyle name=" _수량및 단가 산출내용표_본관기초굴착(단가)_AC-01 본관기초(가설계서 9월단가)_Book1" xfId="635" xr:uid="{00000000-0005-0000-0000-000078020000}"/>
    <cellStyle name=" _수량및 단가 산출내용표_본관기초굴착(단가)_AC-01 본관기초(가설계서 9월단가)-2" xfId="636" xr:uid="{00000000-0005-0000-0000-000079020000}"/>
    <cellStyle name=" _수량및 단가 산출내용표_본관기초굴착(단가)_AC-01 본관기초(가설계서 9월단가)-2_AC-14(최종수정)" xfId="637" xr:uid="{00000000-0005-0000-0000-00007A020000}"/>
    <cellStyle name=" _수량및 단가 산출내용표_본관기초굴착(단가)_AC-01 본관기초(가설계서 9월단가)-2_AC-14(최종수정)_Book1" xfId="638" xr:uid="{00000000-0005-0000-0000-00007B020000}"/>
    <cellStyle name=" _수량및 단가 산출내용표_본관기초굴착(단가)_AC-01 본관기초(가설계서 9월단가)-2_AC-14(최종수정)_발전설비 보수공사" xfId="639" xr:uid="{00000000-0005-0000-0000-00007C020000}"/>
    <cellStyle name=" _수량및 단가 산출내용표_본관기초굴착(단가)_AC-01 본관기초(가설계서 9월단가)-2_AC-14(최종수정)_발전설비 보수공사_Book1" xfId="640" xr:uid="{00000000-0005-0000-0000-00007D020000}"/>
    <cellStyle name=" _수량및 단가 산출내용표_본관기초굴착(단가)_AC-01 본관기초(가설계서 9월단가)-2_Book1" xfId="641" xr:uid="{00000000-0005-0000-0000-00007E020000}"/>
    <cellStyle name=" _수량및 단가 산출내용표_본관기초굴착(단가)_AC-14건설사무소환경개선공사설계서(제출)REV10" xfId="642" xr:uid="{00000000-0005-0000-0000-00007F020000}"/>
    <cellStyle name=" _수량및 단가 산출내용표_본관기초굴착(단가)_AC-14건설사무소환경개선공사설계서(제출)REV10_AC-14(최종수정)" xfId="643" xr:uid="{00000000-0005-0000-0000-000080020000}"/>
    <cellStyle name=" _수량및 단가 산출내용표_본관기초굴착(단가)_AC-14건설사무소환경개선공사설계서(제출)REV10_AC-14(최종수정)_Book1" xfId="644" xr:uid="{00000000-0005-0000-0000-000081020000}"/>
    <cellStyle name=" _수량및 단가 산출내용표_본관기초굴착(단가)_AC-14건설사무소환경개선공사설계서(제출)REV10_AC-14(최종수정)_발전설비 보수공사" xfId="645" xr:uid="{00000000-0005-0000-0000-000082020000}"/>
    <cellStyle name=" _수량및 단가 산출내용표_본관기초굴착(단가)_AC-14건설사무소환경개선공사설계서(제출)REV10_AC-14(최종수정)_발전설비 보수공사_Book1" xfId="646" xr:uid="{00000000-0005-0000-0000-000083020000}"/>
    <cellStyle name=" _수량및 단가 산출내용표_본관기초굴착(단가)_AC-14건설사무소환경개선공사설계서(제출)REV10_Book1" xfId="647" xr:uid="{00000000-0005-0000-0000-000084020000}"/>
    <cellStyle name=" _수량및 단가 산출내용표_본관기초굴착(단가)_Book1" xfId="648" xr:uid="{00000000-0005-0000-0000-000085020000}"/>
    <cellStyle name=" _수량및 단가 산출내용표_본관기초굴착(단가)_공사비집계표" xfId="649" xr:uid="{00000000-0005-0000-0000-000086020000}"/>
    <cellStyle name=" _수량및 단가 산출내용표_본관기초굴착(단가)_공사비집계표_AC-14(최종수정)" xfId="650" xr:uid="{00000000-0005-0000-0000-000087020000}"/>
    <cellStyle name=" _수량및 단가 산출내용표_본관기초굴착(단가)_공사비집계표_AC-14(최종수정)_Book1" xfId="651" xr:uid="{00000000-0005-0000-0000-000088020000}"/>
    <cellStyle name=" _수량및 단가 산출내용표_본관기초굴착(단가)_공사비집계표_AC-14(최종수정)_발전설비 보수공사" xfId="652" xr:uid="{00000000-0005-0000-0000-000089020000}"/>
    <cellStyle name=" _수량및 단가 산출내용표_본관기초굴착(단가)_공사비집계표_AC-14(최종수정)_발전설비 보수공사_Book1" xfId="653" xr:uid="{00000000-0005-0000-0000-00008A020000}"/>
    <cellStyle name=" _수량및 단가 산출내용표_본관기초굴착(단가)_공사비집계표_Book1" xfId="654" xr:uid="{00000000-0005-0000-0000-00008B020000}"/>
    <cellStyle name=" _수량및 단가 산출내용표_본관기초굴착(단가)_발전설비 보수공사" xfId="655" xr:uid="{00000000-0005-0000-0000-00008C020000}"/>
    <cellStyle name=" _수량및 단가 산출내용표_본관기초굴착(단가)_발전설비 보수공사_Book1" xfId="656" xr:uid="{00000000-0005-0000-0000-00008D020000}"/>
    <cellStyle name=" _수량및 단가 산출내용표_사급자재단가산출" xfId="657" xr:uid="{00000000-0005-0000-0000-00008E020000}"/>
    <cellStyle name=" _수량및 단가 산출내용표_사급자재단가산출_AC-01 보일러 설계서 수정" xfId="658" xr:uid="{00000000-0005-0000-0000-00008F020000}"/>
    <cellStyle name=" _수량및 단가 산출내용표_사급자재단가산출_AC-01 보일러 설계서 수정_AC-14(최종수정)" xfId="659" xr:uid="{00000000-0005-0000-0000-000090020000}"/>
    <cellStyle name=" _수량및 단가 산출내용표_사급자재단가산출_AC-01 보일러 설계서 수정_AC-14(최종수정)_Book1" xfId="660" xr:uid="{00000000-0005-0000-0000-000091020000}"/>
    <cellStyle name=" _수량및 단가 산출내용표_사급자재단가산출_AC-01 보일러 설계서 수정_AC-14(최종수정)_발전설비 보수공사" xfId="661" xr:uid="{00000000-0005-0000-0000-000092020000}"/>
    <cellStyle name=" _수량및 단가 산출내용표_사급자재단가산출_AC-01 보일러 설계서 수정_AC-14(최종수정)_발전설비 보수공사_Book1" xfId="662" xr:uid="{00000000-0005-0000-0000-000093020000}"/>
    <cellStyle name=" _수량및 단가 산출내용표_사급자재단가산출_AC-01 보일러 설계서 수정_Book1" xfId="663" xr:uid="{00000000-0005-0000-0000-000094020000}"/>
    <cellStyle name=" _수량및 단가 산출내용표_사급자재단가산출_AC-01 본관기초(가설계서 9월단가)" xfId="664" xr:uid="{00000000-0005-0000-0000-000095020000}"/>
    <cellStyle name=" _수량및 단가 산출내용표_사급자재단가산출_AC-01 본관기초(가설계서 9월단가)_AC-14(최종수정)" xfId="665" xr:uid="{00000000-0005-0000-0000-000096020000}"/>
    <cellStyle name=" _수량및 단가 산출내용표_사급자재단가산출_AC-01 본관기초(가설계서 9월단가)_AC-14(최종수정)_Book1" xfId="666" xr:uid="{00000000-0005-0000-0000-000097020000}"/>
    <cellStyle name=" _수량및 단가 산출내용표_사급자재단가산출_AC-01 본관기초(가설계서 9월단가)_AC-14(최종수정)_발전설비 보수공사" xfId="667" xr:uid="{00000000-0005-0000-0000-000098020000}"/>
    <cellStyle name=" _수량및 단가 산출내용표_사급자재단가산출_AC-01 본관기초(가설계서 9월단가)_AC-14(최종수정)_발전설비 보수공사_Book1" xfId="668" xr:uid="{00000000-0005-0000-0000-000099020000}"/>
    <cellStyle name=" _수량및 단가 산출내용표_사급자재단가산출_AC-01 본관기초(가설계서 9월단가)_Book1" xfId="669" xr:uid="{00000000-0005-0000-0000-00009A020000}"/>
    <cellStyle name=" _수량및 단가 산출내용표_사급자재단가산출_AC-01 본관기초(가설계서 9월단가)-2" xfId="670" xr:uid="{00000000-0005-0000-0000-00009B020000}"/>
    <cellStyle name=" _수량및 단가 산출내용표_사급자재단가산출_AC-01 본관기초(가설계서 9월단가)-2_AC-14(최종수정)" xfId="671" xr:uid="{00000000-0005-0000-0000-00009C020000}"/>
    <cellStyle name=" _수량및 단가 산출내용표_사급자재단가산출_AC-01 본관기초(가설계서 9월단가)-2_AC-14(최종수정)_Book1" xfId="672" xr:uid="{00000000-0005-0000-0000-00009D020000}"/>
    <cellStyle name=" _수량및 단가 산출내용표_사급자재단가산출_AC-01 본관기초(가설계서 9월단가)-2_AC-14(최종수정)_발전설비 보수공사" xfId="673" xr:uid="{00000000-0005-0000-0000-00009E020000}"/>
    <cellStyle name=" _수량및 단가 산출내용표_사급자재단가산출_AC-01 본관기초(가설계서 9월단가)-2_AC-14(최종수정)_발전설비 보수공사_Book1" xfId="674" xr:uid="{00000000-0005-0000-0000-00009F020000}"/>
    <cellStyle name=" _수량및 단가 산출내용표_사급자재단가산출_AC-01 본관기초(가설계서 9월단가)-2_Book1" xfId="675" xr:uid="{00000000-0005-0000-0000-0000A0020000}"/>
    <cellStyle name=" _수량및 단가 산출내용표_사급자재단가산출_AC-14건설사무소환경개선공사설계서(제출)REV10" xfId="676" xr:uid="{00000000-0005-0000-0000-0000A1020000}"/>
    <cellStyle name=" _수량및 단가 산출내용표_사급자재단가산출_AC-14건설사무소환경개선공사설계서(제출)REV10_AC-14(최종수정)" xfId="677" xr:uid="{00000000-0005-0000-0000-0000A2020000}"/>
    <cellStyle name=" _수량및 단가 산출내용표_사급자재단가산출_AC-14건설사무소환경개선공사설계서(제출)REV10_AC-14(최종수정)_Book1" xfId="678" xr:uid="{00000000-0005-0000-0000-0000A3020000}"/>
    <cellStyle name=" _수량및 단가 산출내용표_사급자재단가산출_AC-14건설사무소환경개선공사설계서(제출)REV10_AC-14(최종수정)_발전설비 보수공사" xfId="679" xr:uid="{00000000-0005-0000-0000-0000A4020000}"/>
    <cellStyle name=" _수량및 단가 산출내용표_사급자재단가산출_AC-14건설사무소환경개선공사설계서(제출)REV10_AC-14(최종수정)_발전설비 보수공사_Book1" xfId="680" xr:uid="{00000000-0005-0000-0000-0000A5020000}"/>
    <cellStyle name=" _수량및 단가 산출내용표_사급자재단가산출_AC-14건설사무소환경개선공사설계서(제출)REV10_Book1" xfId="681" xr:uid="{00000000-0005-0000-0000-0000A6020000}"/>
    <cellStyle name=" _수량및 단가 산출내용표_사급자재단가산출_Book1" xfId="682" xr:uid="{00000000-0005-0000-0000-0000A7020000}"/>
    <cellStyle name=" _수량및 단가 산출내용표_사급자재단가산출_공사비집계표" xfId="683" xr:uid="{00000000-0005-0000-0000-0000A8020000}"/>
    <cellStyle name=" _수량및 단가 산출내용표_사급자재단가산출_공사비집계표_AC-14(최종수정)" xfId="684" xr:uid="{00000000-0005-0000-0000-0000A9020000}"/>
    <cellStyle name=" _수량및 단가 산출내용표_사급자재단가산출_공사비집계표_AC-14(최종수정)_Book1" xfId="685" xr:uid="{00000000-0005-0000-0000-0000AA020000}"/>
    <cellStyle name=" _수량및 단가 산출내용표_사급자재단가산출_공사비집계표_AC-14(최종수정)_발전설비 보수공사" xfId="686" xr:uid="{00000000-0005-0000-0000-0000AB020000}"/>
    <cellStyle name=" _수량및 단가 산출내용표_사급자재단가산출_공사비집계표_AC-14(최종수정)_발전설비 보수공사_Book1" xfId="687" xr:uid="{00000000-0005-0000-0000-0000AC020000}"/>
    <cellStyle name=" _수량및 단가 산출내용표_사급자재단가산출_공사비집계표_Book1" xfId="688" xr:uid="{00000000-0005-0000-0000-0000AD020000}"/>
    <cellStyle name=" _수량및 단가 산출내용표_사급자재단가산출_발전설비 보수공사" xfId="689" xr:uid="{00000000-0005-0000-0000-0000AE020000}"/>
    <cellStyle name=" _수량및 단가 산출내용표_사급자재단가산출_발전설비 보수공사_Book1" xfId="690" xr:uid="{00000000-0005-0000-0000-0000AF020000}"/>
    <cellStyle name=" _수량및 단가 산출내용표_사급자재단가산출_추가품셈1" xfId="691" xr:uid="{00000000-0005-0000-0000-0000B0020000}"/>
    <cellStyle name=" _수량및 단가 산출내용표_사급자재단가산출_추가품셈1_AC-01 보일러 설계서 수정" xfId="692" xr:uid="{00000000-0005-0000-0000-0000B1020000}"/>
    <cellStyle name=" _수량및 단가 산출내용표_사급자재단가산출_추가품셈1_AC-01 보일러 설계서 수정_AC-14(최종수정)" xfId="693" xr:uid="{00000000-0005-0000-0000-0000B2020000}"/>
    <cellStyle name=" _수량및 단가 산출내용표_사급자재단가산출_추가품셈1_AC-01 보일러 설계서 수정_AC-14(최종수정)_Book1" xfId="694" xr:uid="{00000000-0005-0000-0000-0000B3020000}"/>
    <cellStyle name=" _수량및 단가 산출내용표_사급자재단가산출_추가품셈1_AC-01 보일러 설계서 수정_AC-14(최종수정)_발전설비 보수공사" xfId="695" xr:uid="{00000000-0005-0000-0000-0000B4020000}"/>
    <cellStyle name=" _수량및 단가 산출내용표_사급자재단가산출_추가품셈1_AC-01 보일러 설계서 수정_AC-14(최종수정)_발전설비 보수공사_Book1" xfId="696" xr:uid="{00000000-0005-0000-0000-0000B5020000}"/>
    <cellStyle name=" _수량및 단가 산출내용표_사급자재단가산출_추가품셈1_AC-01 보일러 설계서 수정_Book1" xfId="697" xr:uid="{00000000-0005-0000-0000-0000B6020000}"/>
    <cellStyle name=" _수량및 단가 산출내용표_사급자재단가산출_추가품셈1_AC-01 본관기초(가설계서 9월단가)" xfId="698" xr:uid="{00000000-0005-0000-0000-0000B7020000}"/>
    <cellStyle name=" _수량및 단가 산출내용표_사급자재단가산출_추가품셈1_AC-01 본관기초(가설계서 9월단가)_AC-14(최종수정)" xfId="699" xr:uid="{00000000-0005-0000-0000-0000B8020000}"/>
    <cellStyle name=" _수량및 단가 산출내용표_사급자재단가산출_추가품셈1_AC-01 본관기초(가설계서 9월단가)_AC-14(최종수정)_Book1" xfId="700" xr:uid="{00000000-0005-0000-0000-0000B9020000}"/>
    <cellStyle name=" _수량및 단가 산출내용표_사급자재단가산출_추가품셈1_AC-01 본관기초(가설계서 9월단가)_AC-14(최종수정)_발전설비 보수공사" xfId="701" xr:uid="{00000000-0005-0000-0000-0000BA020000}"/>
    <cellStyle name=" _수량및 단가 산출내용표_사급자재단가산출_추가품셈1_AC-01 본관기초(가설계서 9월단가)_AC-14(최종수정)_발전설비 보수공사_Book1" xfId="702" xr:uid="{00000000-0005-0000-0000-0000BB020000}"/>
    <cellStyle name=" _수량및 단가 산출내용표_사급자재단가산출_추가품셈1_AC-01 본관기초(가설계서 9월단가)_Book1" xfId="703" xr:uid="{00000000-0005-0000-0000-0000BC020000}"/>
    <cellStyle name=" _수량및 단가 산출내용표_사급자재단가산출_추가품셈1_AC-01 본관기초(가설계서 9월단가)-2" xfId="704" xr:uid="{00000000-0005-0000-0000-0000BD020000}"/>
    <cellStyle name=" _수량및 단가 산출내용표_사급자재단가산출_추가품셈1_AC-01 본관기초(가설계서 9월단가)-2_AC-14(최종수정)" xfId="705" xr:uid="{00000000-0005-0000-0000-0000BE020000}"/>
    <cellStyle name=" _수량및 단가 산출내용표_사급자재단가산출_추가품셈1_AC-01 본관기초(가설계서 9월단가)-2_AC-14(최종수정)_Book1" xfId="706" xr:uid="{00000000-0005-0000-0000-0000BF020000}"/>
    <cellStyle name=" _수량및 단가 산출내용표_사급자재단가산출_추가품셈1_AC-01 본관기초(가설계서 9월단가)-2_AC-14(최종수정)_발전설비 보수공사" xfId="707" xr:uid="{00000000-0005-0000-0000-0000C0020000}"/>
    <cellStyle name=" _수량및 단가 산출내용표_사급자재단가산출_추가품셈1_AC-01 본관기초(가설계서 9월단가)-2_AC-14(최종수정)_발전설비 보수공사_Book1" xfId="708" xr:uid="{00000000-0005-0000-0000-0000C1020000}"/>
    <cellStyle name=" _수량및 단가 산출내용표_사급자재단가산출_추가품셈1_AC-01 본관기초(가설계서 9월단가)-2_Book1" xfId="709" xr:uid="{00000000-0005-0000-0000-0000C2020000}"/>
    <cellStyle name=" _수량및 단가 산출내용표_사급자재단가산출_추가품셈1_AC-14건설사무소환경개선공사설계서(제출)REV10" xfId="710" xr:uid="{00000000-0005-0000-0000-0000C3020000}"/>
    <cellStyle name=" _수량및 단가 산출내용표_사급자재단가산출_추가품셈1_AC-14건설사무소환경개선공사설계서(제출)REV10_AC-14(최종수정)" xfId="711" xr:uid="{00000000-0005-0000-0000-0000C4020000}"/>
    <cellStyle name=" _수량및 단가 산출내용표_사급자재단가산출_추가품셈1_AC-14건설사무소환경개선공사설계서(제출)REV10_AC-14(최종수정)_Book1" xfId="712" xr:uid="{00000000-0005-0000-0000-0000C5020000}"/>
    <cellStyle name=" _수량및 단가 산출내용표_사급자재단가산출_추가품셈1_AC-14건설사무소환경개선공사설계서(제출)REV10_AC-14(최종수정)_발전설비 보수공사" xfId="713" xr:uid="{00000000-0005-0000-0000-0000C6020000}"/>
    <cellStyle name=" _수량및 단가 산출내용표_사급자재단가산출_추가품셈1_AC-14건설사무소환경개선공사설계서(제출)REV10_AC-14(최종수정)_발전설비 보수공사_Book1" xfId="714" xr:uid="{00000000-0005-0000-0000-0000C7020000}"/>
    <cellStyle name=" _수량및 단가 산출내용표_사급자재단가산출_추가품셈1_AC-14건설사무소환경개선공사설계서(제출)REV10_Book1" xfId="715" xr:uid="{00000000-0005-0000-0000-0000C8020000}"/>
    <cellStyle name=" _수량및 단가 산출내용표_사급자재단가산출_추가품셈1_Book1" xfId="716" xr:uid="{00000000-0005-0000-0000-0000C9020000}"/>
    <cellStyle name=" _수량및 단가 산출내용표_사급자재단가산출_추가품셈1_공사비집계표" xfId="717" xr:uid="{00000000-0005-0000-0000-0000CA020000}"/>
    <cellStyle name=" _수량및 단가 산출내용표_사급자재단가산출_추가품셈1_공사비집계표_AC-14(최종수정)" xfId="718" xr:uid="{00000000-0005-0000-0000-0000CB020000}"/>
    <cellStyle name=" _수량및 단가 산출내용표_사급자재단가산출_추가품셈1_공사비집계표_AC-14(최종수정)_Book1" xfId="719" xr:uid="{00000000-0005-0000-0000-0000CC020000}"/>
    <cellStyle name=" _수량및 단가 산출내용표_사급자재단가산출_추가품셈1_공사비집계표_AC-14(최종수정)_발전설비 보수공사" xfId="720" xr:uid="{00000000-0005-0000-0000-0000CD020000}"/>
    <cellStyle name=" _수량및 단가 산출내용표_사급자재단가산출_추가품셈1_공사비집계표_AC-14(최종수정)_발전설비 보수공사_Book1" xfId="721" xr:uid="{00000000-0005-0000-0000-0000CE020000}"/>
    <cellStyle name=" _수량및 단가 산출내용표_사급자재단가산출_추가품셈1_공사비집계표_Book1" xfId="722" xr:uid="{00000000-0005-0000-0000-0000CF020000}"/>
    <cellStyle name=" _수량및 단가 산출내용표_사급자재단가산출_추가품셈1_발전설비 보수공사" xfId="723" xr:uid="{00000000-0005-0000-0000-0000D0020000}"/>
    <cellStyle name=" _수량및 단가 산출내용표_사급자재단가산출_추가품셈1_발전설비 보수공사_Book1" xfId="724" xr:uid="{00000000-0005-0000-0000-0000D1020000}"/>
    <cellStyle name=" _수량산출서(3차)" xfId="725" xr:uid="{00000000-0005-0000-0000-0000D2020000}"/>
    <cellStyle name=" _옥내기기기초공설" xfId="726" xr:uid="{00000000-0005-0000-0000-0000D3020000}"/>
    <cellStyle name=" _장비부표(2004 하반기)" xfId="727" xr:uid="{00000000-0005-0000-0000-0000D4020000}"/>
    <cellStyle name=" _장비부표(2004 하반기)_Book1" xfId="728" xr:uid="{00000000-0005-0000-0000-0000D5020000}"/>
    <cellStyle name=" _정산설계서" xfId="729" xr:uid="{00000000-0005-0000-0000-0000D6020000}"/>
    <cellStyle name=" _주제어마감수량산출서" xfId="730" xr:uid="{00000000-0005-0000-0000-0000D7020000}"/>
    <cellStyle name=" _철근운반비" xfId="731" xr:uid="{00000000-0005-0000-0000-0000D8020000}"/>
    <cellStyle name=" _철근운반비_AC-01 보일러 설계서 수정" xfId="732" xr:uid="{00000000-0005-0000-0000-0000D9020000}"/>
    <cellStyle name=" _철근운반비_AC-01 보일러 설계서 수정_AC-14(최종수정)" xfId="733" xr:uid="{00000000-0005-0000-0000-0000DA020000}"/>
    <cellStyle name=" _철근운반비_AC-01 보일러 설계서 수정_AC-14(최종수정)_Book1" xfId="734" xr:uid="{00000000-0005-0000-0000-0000DB020000}"/>
    <cellStyle name=" _철근운반비_AC-01 보일러 설계서 수정_AC-14(최종수정)_발전설비 보수공사" xfId="735" xr:uid="{00000000-0005-0000-0000-0000DC020000}"/>
    <cellStyle name=" _철근운반비_AC-01 보일러 설계서 수정_AC-14(최종수정)_발전설비 보수공사_Book1" xfId="736" xr:uid="{00000000-0005-0000-0000-0000DD020000}"/>
    <cellStyle name=" _철근운반비_AC-01 보일러 설계서 수정_Book1" xfId="737" xr:uid="{00000000-0005-0000-0000-0000DE020000}"/>
    <cellStyle name=" _철근운반비_AC-01 본관기초(가설계서 9월단가)" xfId="738" xr:uid="{00000000-0005-0000-0000-0000DF020000}"/>
    <cellStyle name=" _철근운반비_AC-01 본관기초(가설계서 9월단가)_AC-14(최종수정)" xfId="739" xr:uid="{00000000-0005-0000-0000-0000E0020000}"/>
    <cellStyle name=" _철근운반비_AC-01 본관기초(가설계서 9월단가)_AC-14(최종수정)_Book1" xfId="740" xr:uid="{00000000-0005-0000-0000-0000E1020000}"/>
    <cellStyle name=" _철근운반비_AC-01 본관기초(가설계서 9월단가)_AC-14(최종수정)_발전설비 보수공사" xfId="741" xr:uid="{00000000-0005-0000-0000-0000E2020000}"/>
    <cellStyle name=" _철근운반비_AC-01 본관기초(가설계서 9월단가)_AC-14(최종수정)_발전설비 보수공사_Book1" xfId="742" xr:uid="{00000000-0005-0000-0000-0000E3020000}"/>
    <cellStyle name=" _철근운반비_AC-01 본관기초(가설계서 9월단가)_Book1" xfId="743" xr:uid="{00000000-0005-0000-0000-0000E4020000}"/>
    <cellStyle name=" _철근운반비_AC-01 본관기초(가설계서 9월단가)-2" xfId="744" xr:uid="{00000000-0005-0000-0000-0000E5020000}"/>
    <cellStyle name=" _철근운반비_AC-01 본관기초(가설계서 9월단가)-2_AC-14(최종수정)" xfId="745" xr:uid="{00000000-0005-0000-0000-0000E6020000}"/>
    <cellStyle name=" _철근운반비_AC-01 본관기초(가설계서 9월단가)-2_AC-14(최종수정)_Book1" xfId="746" xr:uid="{00000000-0005-0000-0000-0000E7020000}"/>
    <cellStyle name=" _철근운반비_AC-01 본관기초(가설계서 9월단가)-2_AC-14(최종수정)_발전설비 보수공사" xfId="747" xr:uid="{00000000-0005-0000-0000-0000E8020000}"/>
    <cellStyle name=" _철근운반비_AC-01 본관기초(가설계서 9월단가)-2_AC-14(최종수정)_발전설비 보수공사_Book1" xfId="748" xr:uid="{00000000-0005-0000-0000-0000E9020000}"/>
    <cellStyle name=" _철근운반비_AC-01 본관기초(가설계서 9월단가)-2_Book1" xfId="749" xr:uid="{00000000-0005-0000-0000-0000EA020000}"/>
    <cellStyle name=" _철근운반비_AC-14건설사무소환경개선공사설계서(제출)REV10" xfId="750" xr:uid="{00000000-0005-0000-0000-0000EB020000}"/>
    <cellStyle name=" _철근운반비_AC-14건설사무소환경개선공사설계서(제출)REV10_AC-14(최종수정)" xfId="751" xr:uid="{00000000-0005-0000-0000-0000EC020000}"/>
    <cellStyle name=" _철근운반비_AC-14건설사무소환경개선공사설계서(제출)REV10_AC-14(최종수정)_Book1" xfId="752" xr:uid="{00000000-0005-0000-0000-0000ED020000}"/>
    <cellStyle name=" _철근운반비_AC-14건설사무소환경개선공사설계서(제출)REV10_AC-14(최종수정)_발전설비 보수공사" xfId="753" xr:uid="{00000000-0005-0000-0000-0000EE020000}"/>
    <cellStyle name=" _철근운반비_AC-14건설사무소환경개선공사설계서(제출)REV10_AC-14(최종수정)_발전설비 보수공사_Book1" xfId="754" xr:uid="{00000000-0005-0000-0000-0000EF020000}"/>
    <cellStyle name=" _철근운반비_AC-14건설사무소환경개선공사설계서(제출)REV10_Book1" xfId="755" xr:uid="{00000000-0005-0000-0000-0000F0020000}"/>
    <cellStyle name=" _철근운반비_Book1" xfId="756" xr:uid="{00000000-0005-0000-0000-0000F1020000}"/>
    <cellStyle name=" _철근운반비_공사비집계표" xfId="757" xr:uid="{00000000-0005-0000-0000-0000F2020000}"/>
    <cellStyle name=" _철근운반비_공사비집계표_AC-14(최종수정)" xfId="758" xr:uid="{00000000-0005-0000-0000-0000F3020000}"/>
    <cellStyle name=" _철근운반비_공사비집계표_AC-14(최종수정)_Book1" xfId="759" xr:uid="{00000000-0005-0000-0000-0000F4020000}"/>
    <cellStyle name=" _철근운반비_공사비집계표_AC-14(최종수정)_발전설비 보수공사" xfId="760" xr:uid="{00000000-0005-0000-0000-0000F5020000}"/>
    <cellStyle name=" _철근운반비_공사비집계표_AC-14(최종수정)_발전설비 보수공사_Book1" xfId="761" xr:uid="{00000000-0005-0000-0000-0000F6020000}"/>
    <cellStyle name=" _철근운반비_공사비집계표_Book1" xfId="762" xr:uid="{00000000-0005-0000-0000-0000F7020000}"/>
    <cellStyle name=" _철근운반비_구내도로 및 배수(단가)" xfId="763" xr:uid="{00000000-0005-0000-0000-0000F8020000}"/>
    <cellStyle name=" _철근운반비_구내도로 및 배수(단가)_AC-01 보일러 설계서 수정" xfId="764" xr:uid="{00000000-0005-0000-0000-0000F9020000}"/>
    <cellStyle name=" _철근운반비_구내도로 및 배수(단가)_AC-01 보일러 설계서 수정_AC-14(최종수정)" xfId="765" xr:uid="{00000000-0005-0000-0000-0000FA020000}"/>
    <cellStyle name=" _철근운반비_구내도로 및 배수(단가)_AC-01 보일러 설계서 수정_AC-14(최종수정)_Book1" xfId="766" xr:uid="{00000000-0005-0000-0000-0000FB020000}"/>
    <cellStyle name=" _철근운반비_구내도로 및 배수(단가)_AC-01 보일러 설계서 수정_AC-14(최종수정)_발전설비 보수공사" xfId="767" xr:uid="{00000000-0005-0000-0000-0000FC020000}"/>
    <cellStyle name=" _철근운반비_구내도로 및 배수(단가)_AC-01 보일러 설계서 수정_AC-14(최종수정)_발전설비 보수공사_Book1" xfId="768" xr:uid="{00000000-0005-0000-0000-0000FD020000}"/>
    <cellStyle name=" _철근운반비_구내도로 및 배수(단가)_AC-01 보일러 설계서 수정_Book1" xfId="769" xr:uid="{00000000-0005-0000-0000-0000FE020000}"/>
    <cellStyle name=" _철근운반비_구내도로 및 배수(단가)_AC-01 본관기초(가설계서 9월단가)" xfId="770" xr:uid="{00000000-0005-0000-0000-0000FF020000}"/>
    <cellStyle name=" _철근운반비_구내도로 및 배수(단가)_AC-01 본관기초(가설계서 9월단가)_AC-14(최종수정)" xfId="771" xr:uid="{00000000-0005-0000-0000-000000030000}"/>
    <cellStyle name=" _철근운반비_구내도로 및 배수(단가)_AC-01 본관기초(가설계서 9월단가)_AC-14(최종수정)_Book1" xfId="772" xr:uid="{00000000-0005-0000-0000-000001030000}"/>
    <cellStyle name=" _철근운반비_구내도로 및 배수(단가)_AC-01 본관기초(가설계서 9월단가)_AC-14(최종수정)_발전설비 보수공사" xfId="773" xr:uid="{00000000-0005-0000-0000-000002030000}"/>
    <cellStyle name=" _철근운반비_구내도로 및 배수(단가)_AC-01 본관기초(가설계서 9월단가)_AC-14(최종수정)_발전설비 보수공사_Book1" xfId="774" xr:uid="{00000000-0005-0000-0000-000003030000}"/>
    <cellStyle name=" _철근운반비_구내도로 및 배수(단가)_AC-01 본관기초(가설계서 9월단가)_Book1" xfId="775" xr:uid="{00000000-0005-0000-0000-000004030000}"/>
    <cellStyle name=" _철근운반비_구내도로 및 배수(단가)_AC-01 본관기초(가설계서 9월단가)-2" xfId="776" xr:uid="{00000000-0005-0000-0000-000005030000}"/>
    <cellStyle name=" _철근운반비_구내도로 및 배수(단가)_AC-01 본관기초(가설계서 9월단가)-2_AC-14(최종수정)" xfId="777" xr:uid="{00000000-0005-0000-0000-000006030000}"/>
    <cellStyle name=" _철근운반비_구내도로 및 배수(단가)_AC-01 본관기초(가설계서 9월단가)-2_AC-14(최종수정)_Book1" xfId="778" xr:uid="{00000000-0005-0000-0000-000007030000}"/>
    <cellStyle name=" _철근운반비_구내도로 및 배수(단가)_AC-01 본관기초(가설계서 9월단가)-2_AC-14(최종수정)_발전설비 보수공사" xfId="779" xr:uid="{00000000-0005-0000-0000-000008030000}"/>
    <cellStyle name=" _철근운반비_구내도로 및 배수(단가)_AC-01 본관기초(가설계서 9월단가)-2_AC-14(최종수정)_발전설비 보수공사_Book1" xfId="780" xr:uid="{00000000-0005-0000-0000-000009030000}"/>
    <cellStyle name=" _철근운반비_구내도로 및 배수(단가)_AC-01 본관기초(가설계서 9월단가)-2_Book1" xfId="781" xr:uid="{00000000-0005-0000-0000-00000A030000}"/>
    <cellStyle name=" _철근운반비_구내도로 및 배수(단가)_AC-14건설사무소환경개선공사설계서(제출)REV10" xfId="782" xr:uid="{00000000-0005-0000-0000-00000B030000}"/>
    <cellStyle name=" _철근운반비_구내도로 및 배수(단가)_AC-14건설사무소환경개선공사설계서(제출)REV10_AC-14(최종수정)" xfId="783" xr:uid="{00000000-0005-0000-0000-00000C030000}"/>
    <cellStyle name=" _철근운반비_구내도로 및 배수(단가)_AC-14건설사무소환경개선공사설계서(제출)REV10_AC-14(최종수정)_Book1" xfId="784" xr:uid="{00000000-0005-0000-0000-00000D030000}"/>
    <cellStyle name=" _철근운반비_구내도로 및 배수(단가)_AC-14건설사무소환경개선공사설계서(제출)REV10_AC-14(최종수정)_발전설비 보수공사" xfId="785" xr:uid="{00000000-0005-0000-0000-00000E030000}"/>
    <cellStyle name=" _철근운반비_구내도로 및 배수(단가)_AC-14건설사무소환경개선공사설계서(제출)REV10_AC-14(최종수정)_발전설비 보수공사_Book1" xfId="786" xr:uid="{00000000-0005-0000-0000-00000F030000}"/>
    <cellStyle name=" _철근운반비_구내도로 및 배수(단가)_AC-14건설사무소환경개선공사설계서(제출)REV10_Book1" xfId="787" xr:uid="{00000000-0005-0000-0000-000010030000}"/>
    <cellStyle name=" _철근운반비_구내도로 및 배수(단가)_Book1" xfId="788" xr:uid="{00000000-0005-0000-0000-000011030000}"/>
    <cellStyle name=" _철근운반비_구내도로 및 배수(단가)_공사비집계표" xfId="789" xr:uid="{00000000-0005-0000-0000-000012030000}"/>
    <cellStyle name=" _철근운반비_구내도로 및 배수(단가)_공사비집계표_AC-14(최종수정)" xfId="790" xr:uid="{00000000-0005-0000-0000-000013030000}"/>
    <cellStyle name=" _철근운반비_구내도로 및 배수(단가)_공사비집계표_AC-14(최종수정)_Book1" xfId="791" xr:uid="{00000000-0005-0000-0000-000014030000}"/>
    <cellStyle name=" _철근운반비_구내도로 및 배수(단가)_공사비집계표_AC-14(최종수정)_발전설비 보수공사" xfId="792" xr:uid="{00000000-0005-0000-0000-000015030000}"/>
    <cellStyle name=" _철근운반비_구내도로 및 배수(단가)_공사비집계표_AC-14(최종수정)_발전설비 보수공사_Book1" xfId="793" xr:uid="{00000000-0005-0000-0000-000016030000}"/>
    <cellStyle name=" _철근운반비_구내도로 및 배수(단가)_공사비집계표_Book1" xfId="794" xr:uid="{00000000-0005-0000-0000-000017030000}"/>
    <cellStyle name=" _철근운반비_구내도로 및 배수(단가)_발전설비 보수공사" xfId="795" xr:uid="{00000000-0005-0000-0000-000018030000}"/>
    <cellStyle name=" _철근운반비_구내도로 및 배수(단가)_발전설비 보수공사_Book1" xfId="796" xr:uid="{00000000-0005-0000-0000-000019030000}"/>
    <cellStyle name=" _철근운반비_발전설비 보수공사" xfId="797" xr:uid="{00000000-0005-0000-0000-00001A030000}"/>
    <cellStyle name=" _철근운반비_발전설비 보수공사_Book1" xfId="798" xr:uid="{00000000-0005-0000-0000-00001B030000}"/>
    <cellStyle name=" _콘크리트품" xfId="799" xr:uid="{00000000-0005-0000-0000-00001C030000}"/>
    <cellStyle name=" _품셈" xfId="800" xr:uid="{00000000-0005-0000-0000-00001D030000}"/>
    <cellStyle name=" _품셈_AC-01 보일러 설계서 수정" xfId="801" xr:uid="{00000000-0005-0000-0000-00001E030000}"/>
    <cellStyle name=" _품셈_AC-01 보일러 설계서 수정_AC-14(최종수정)" xfId="802" xr:uid="{00000000-0005-0000-0000-00001F030000}"/>
    <cellStyle name=" _품셈_AC-01 보일러 설계서 수정_AC-14(최종수정)_Book1" xfId="803" xr:uid="{00000000-0005-0000-0000-000020030000}"/>
    <cellStyle name=" _품셈_AC-01 보일러 설계서 수정_AC-14(최종수정)_발전설비 보수공사" xfId="804" xr:uid="{00000000-0005-0000-0000-000021030000}"/>
    <cellStyle name=" _품셈_AC-01 보일러 설계서 수정_AC-14(최종수정)_발전설비 보수공사_Book1" xfId="805" xr:uid="{00000000-0005-0000-0000-000022030000}"/>
    <cellStyle name=" _품셈_AC-01 보일러 설계서 수정_Book1" xfId="806" xr:uid="{00000000-0005-0000-0000-000023030000}"/>
    <cellStyle name=" _품셈_AC-01 본관기초(가설계서 9월단가)" xfId="807" xr:uid="{00000000-0005-0000-0000-000024030000}"/>
    <cellStyle name=" _품셈_AC-01 본관기초(가설계서 9월단가)_AC-14(최종수정)" xfId="808" xr:uid="{00000000-0005-0000-0000-000025030000}"/>
    <cellStyle name=" _품셈_AC-01 본관기초(가설계서 9월단가)_AC-14(최종수정)_Book1" xfId="809" xr:uid="{00000000-0005-0000-0000-000026030000}"/>
    <cellStyle name=" _품셈_AC-01 본관기초(가설계서 9월단가)_AC-14(최종수정)_발전설비 보수공사" xfId="810" xr:uid="{00000000-0005-0000-0000-000027030000}"/>
    <cellStyle name=" _품셈_AC-01 본관기초(가설계서 9월단가)_AC-14(최종수정)_발전설비 보수공사_Book1" xfId="811" xr:uid="{00000000-0005-0000-0000-000028030000}"/>
    <cellStyle name=" _품셈_AC-01 본관기초(가설계서 9월단가)_Book1" xfId="812" xr:uid="{00000000-0005-0000-0000-000029030000}"/>
    <cellStyle name=" _품셈_AC-01 본관기초(가설계서 9월단가)-2" xfId="813" xr:uid="{00000000-0005-0000-0000-00002A030000}"/>
    <cellStyle name=" _품셈_AC-01 본관기초(가설계서 9월단가)-2_AC-14(최종수정)" xfId="814" xr:uid="{00000000-0005-0000-0000-00002B030000}"/>
    <cellStyle name=" _품셈_AC-01 본관기초(가설계서 9월단가)-2_AC-14(최종수정)_Book1" xfId="815" xr:uid="{00000000-0005-0000-0000-00002C030000}"/>
    <cellStyle name=" _품셈_AC-01 본관기초(가설계서 9월단가)-2_AC-14(최종수정)_발전설비 보수공사" xfId="816" xr:uid="{00000000-0005-0000-0000-00002D030000}"/>
    <cellStyle name=" _품셈_AC-01 본관기초(가설계서 9월단가)-2_AC-14(최종수정)_발전설비 보수공사_Book1" xfId="817" xr:uid="{00000000-0005-0000-0000-00002E030000}"/>
    <cellStyle name=" _품셈_AC-01 본관기초(가설계서 9월단가)-2_Book1" xfId="818" xr:uid="{00000000-0005-0000-0000-00002F030000}"/>
    <cellStyle name=" _품셈_AC-14건설사무소환경개선공사설계서(제출)REV10" xfId="819" xr:uid="{00000000-0005-0000-0000-000030030000}"/>
    <cellStyle name=" _품셈_AC-14건설사무소환경개선공사설계서(제출)REV10_AC-14(최종수정)" xfId="820" xr:uid="{00000000-0005-0000-0000-000031030000}"/>
    <cellStyle name=" _품셈_AC-14건설사무소환경개선공사설계서(제출)REV10_AC-14(최종수정)_Book1" xfId="821" xr:uid="{00000000-0005-0000-0000-000032030000}"/>
    <cellStyle name=" _품셈_AC-14건설사무소환경개선공사설계서(제출)REV10_AC-14(최종수정)_발전설비 보수공사" xfId="822" xr:uid="{00000000-0005-0000-0000-000033030000}"/>
    <cellStyle name=" _품셈_AC-14건설사무소환경개선공사설계서(제출)REV10_AC-14(최종수정)_발전설비 보수공사_Book1" xfId="823" xr:uid="{00000000-0005-0000-0000-000034030000}"/>
    <cellStyle name=" _품셈_AC-14건설사무소환경개선공사설계서(제출)REV10_Book1" xfId="824" xr:uid="{00000000-0005-0000-0000-000035030000}"/>
    <cellStyle name=" _품셈_가설숙소 공사비 내역서(B1~B6)" xfId="825" xr:uid="{00000000-0005-0000-0000-000036030000}"/>
    <cellStyle name=" _품셈_가설숙소 공사비 내역서(B1~B6)_Book1" xfId="826" xr:uid="{00000000-0005-0000-0000-000037030000}"/>
    <cellStyle name=" _품셈_고압전동기 정비건물(RevC)" xfId="827" xr:uid="{00000000-0005-0000-0000-000038030000}"/>
    <cellStyle name=" _품셈_공사비집계표" xfId="828" xr:uid="{00000000-0005-0000-0000-000039030000}"/>
    <cellStyle name=" _품셈_공사비집계표_AC-14(최종수정)" xfId="829" xr:uid="{00000000-0005-0000-0000-00003A030000}"/>
    <cellStyle name=" _품셈_공사비집계표_AC-14(최종수정)_Book1" xfId="830" xr:uid="{00000000-0005-0000-0000-00003B030000}"/>
    <cellStyle name=" _품셈_공사비집계표_AC-14(최종수정)_발전설비 보수공사" xfId="831" xr:uid="{00000000-0005-0000-0000-00003C030000}"/>
    <cellStyle name=" _품셈_공사비집계표_AC-14(최종수정)_발전설비 보수공사_Book1" xfId="832" xr:uid="{00000000-0005-0000-0000-00003D030000}"/>
    <cellStyle name=" _품셈_공사비집계표_Book1" xfId="833" xr:uid="{00000000-0005-0000-0000-00003E030000}"/>
    <cellStyle name=" _품셈_구내도로 및 배수(단가)" xfId="834" xr:uid="{00000000-0005-0000-0000-00003F030000}"/>
    <cellStyle name=" _품셈_발전설비 보수공사" xfId="835" xr:uid="{00000000-0005-0000-0000-000040030000}"/>
    <cellStyle name=" _품셈_발전설비 보수공사_Book1" xfId="836" xr:uid="{00000000-0005-0000-0000-000041030000}"/>
    <cellStyle name=" _품셈_본관기초굴착(단가)" xfId="837" xr:uid="{00000000-0005-0000-0000-000042030000}"/>
    <cellStyle name=" _품셈_장비부표(2004 하반기)" xfId="838" xr:uid="{00000000-0005-0000-0000-000043030000}"/>
    <cellStyle name=" _품셈_장비부표(2004 하반기)_Book1" xfId="839" xr:uid="{00000000-0005-0000-0000-000044030000}"/>
    <cellStyle name=" _품셈_철근운반비" xfId="840" xr:uid="{00000000-0005-0000-0000-000045030000}"/>
    <cellStyle name=" _품셈_철근운반비_AC-01 보일러 설계서 수정" xfId="841" xr:uid="{00000000-0005-0000-0000-000046030000}"/>
    <cellStyle name=" _품셈_철근운반비_AC-01 보일러 설계서 수정_AC-14(최종수정)" xfId="842" xr:uid="{00000000-0005-0000-0000-000047030000}"/>
    <cellStyle name=" _품셈_철근운반비_AC-01 보일러 설계서 수정_AC-14(최종수정)_Book1" xfId="843" xr:uid="{00000000-0005-0000-0000-000048030000}"/>
    <cellStyle name=" _품셈_철근운반비_AC-01 보일러 설계서 수정_AC-14(최종수정)_발전설비 보수공사" xfId="844" xr:uid="{00000000-0005-0000-0000-000049030000}"/>
    <cellStyle name=" _품셈_철근운반비_AC-01 보일러 설계서 수정_AC-14(최종수정)_발전설비 보수공사_Book1" xfId="845" xr:uid="{00000000-0005-0000-0000-00004A030000}"/>
    <cellStyle name=" _품셈_철근운반비_AC-01 보일러 설계서 수정_Book1" xfId="846" xr:uid="{00000000-0005-0000-0000-00004B030000}"/>
    <cellStyle name=" _품셈_철근운반비_AC-01 본관기초(가설계서 9월단가)" xfId="847" xr:uid="{00000000-0005-0000-0000-00004C030000}"/>
    <cellStyle name=" _품셈_철근운반비_AC-01 본관기초(가설계서 9월단가)_AC-14(최종수정)" xfId="848" xr:uid="{00000000-0005-0000-0000-00004D030000}"/>
    <cellStyle name=" _품셈_철근운반비_AC-01 본관기초(가설계서 9월단가)_AC-14(최종수정)_Book1" xfId="849" xr:uid="{00000000-0005-0000-0000-00004E030000}"/>
    <cellStyle name=" _품셈_철근운반비_AC-01 본관기초(가설계서 9월단가)_AC-14(최종수정)_발전설비 보수공사" xfId="850" xr:uid="{00000000-0005-0000-0000-00004F030000}"/>
    <cellStyle name=" _품셈_철근운반비_AC-01 본관기초(가설계서 9월단가)_AC-14(최종수정)_발전설비 보수공사_Book1" xfId="851" xr:uid="{00000000-0005-0000-0000-000050030000}"/>
    <cellStyle name=" _품셈_철근운반비_AC-01 본관기초(가설계서 9월단가)_Book1" xfId="852" xr:uid="{00000000-0005-0000-0000-000051030000}"/>
    <cellStyle name=" _품셈_철근운반비_AC-01 본관기초(가설계서 9월단가)-2" xfId="853" xr:uid="{00000000-0005-0000-0000-000052030000}"/>
    <cellStyle name=" _품셈_철근운반비_AC-01 본관기초(가설계서 9월단가)-2_AC-14(최종수정)" xfId="854" xr:uid="{00000000-0005-0000-0000-000053030000}"/>
    <cellStyle name=" _품셈_철근운반비_AC-01 본관기초(가설계서 9월단가)-2_AC-14(최종수정)_Book1" xfId="855" xr:uid="{00000000-0005-0000-0000-000054030000}"/>
    <cellStyle name=" _품셈_철근운반비_AC-01 본관기초(가설계서 9월단가)-2_AC-14(최종수정)_발전설비 보수공사" xfId="856" xr:uid="{00000000-0005-0000-0000-000055030000}"/>
    <cellStyle name=" _품셈_철근운반비_AC-01 본관기초(가설계서 9월단가)-2_AC-14(최종수정)_발전설비 보수공사_Book1" xfId="857" xr:uid="{00000000-0005-0000-0000-000056030000}"/>
    <cellStyle name=" _품셈_철근운반비_AC-01 본관기초(가설계서 9월단가)-2_Book1" xfId="858" xr:uid="{00000000-0005-0000-0000-000057030000}"/>
    <cellStyle name=" _품셈_철근운반비_AC-14건설사무소환경개선공사설계서(제출)REV10" xfId="859" xr:uid="{00000000-0005-0000-0000-000058030000}"/>
    <cellStyle name=" _품셈_철근운반비_AC-14건설사무소환경개선공사설계서(제출)REV10_AC-14(최종수정)" xfId="860" xr:uid="{00000000-0005-0000-0000-000059030000}"/>
    <cellStyle name=" _품셈_철근운반비_AC-14건설사무소환경개선공사설계서(제출)REV10_AC-14(최종수정)_Book1" xfId="861" xr:uid="{00000000-0005-0000-0000-00005A030000}"/>
    <cellStyle name=" _품셈_철근운반비_AC-14건설사무소환경개선공사설계서(제출)REV10_AC-14(최종수정)_발전설비 보수공사" xfId="862" xr:uid="{00000000-0005-0000-0000-00005B030000}"/>
    <cellStyle name=" _품셈_철근운반비_AC-14건설사무소환경개선공사설계서(제출)REV10_AC-14(최종수정)_발전설비 보수공사_Book1" xfId="863" xr:uid="{00000000-0005-0000-0000-00005C030000}"/>
    <cellStyle name=" _품셈_철근운반비_AC-14건설사무소환경개선공사설계서(제출)REV10_Book1" xfId="864" xr:uid="{00000000-0005-0000-0000-00005D030000}"/>
    <cellStyle name=" _품셈_철근운반비_Book1" xfId="865" xr:uid="{00000000-0005-0000-0000-00005E030000}"/>
    <cellStyle name=" _품셈_철근운반비_공사비집계표" xfId="866" xr:uid="{00000000-0005-0000-0000-00005F030000}"/>
    <cellStyle name=" _품셈_철근운반비_공사비집계표_AC-14(최종수정)" xfId="867" xr:uid="{00000000-0005-0000-0000-000060030000}"/>
    <cellStyle name=" _품셈_철근운반비_공사비집계표_AC-14(최종수정)_Book1" xfId="868" xr:uid="{00000000-0005-0000-0000-000061030000}"/>
    <cellStyle name=" _품셈_철근운반비_공사비집계표_AC-14(최종수정)_발전설비 보수공사" xfId="869" xr:uid="{00000000-0005-0000-0000-000062030000}"/>
    <cellStyle name=" _품셈_철근운반비_공사비집계표_AC-14(최종수정)_발전설비 보수공사_Book1" xfId="870" xr:uid="{00000000-0005-0000-0000-000063030000}"/>
    <cellStyle name=" _품셈_철근운반비_공사비집계표_Book1" xfId="871" xr:uid="{00000000-0005-0000-0000-000064030000}"/>
    <cellStyle name=" _품셈_철근운반비_구내도로 및 배수(단가)" xfId="872" xr:uid="{00000000-0005-0000-0000-000065030000}"/>
    <cellStyle name=" _품셈_철근운반비_구내도로 및 배수(단가)_AC-01 보일러 설계서 수정" xfId="873" xr:uid="{00000000-0005-0000-0000-000066030000}"/>
    <cellStyle name=" _품셈_철근운반비_구내도로 및 배수(단가)_AC-01 보일러 설계서 수정_AC-14(최종수정)" xfId="874" xr:uid="{00000000-0005-0000-0000-000067030000}"/>
    <cellStyle name=" _품셈_철근운반비_구내도로 및 배수(단가)_AC-01 보일러 설계서 수정_AC-14(최종수정)_Book1" xfId="875" xr:uid="{00000000-0005-0000-0000-000068030000}"/>
    <cellStyle name=" _품셈_철근운반비_구내도로 및 배수(단가)_AC-01 보일러 설계서 수정_AC-14(최종수정)_발전설비 보수공사" xfId="876" xr:uid="{00000000-0005-0000-0000-000069030000}"/>
    <cellStyle name=" _품셈_철근운반비_구내도로 및 배수(단가)_AC-01 보일러 설계서 수정_AC-14(최종수정)_발전설비 보수공사_Book1" xfId="877" xr:uid="{00000000-0005-0000-0000-00006A030000}"/>
    <cellStyle name=" _품셈_철근운반비_구내도로 및 배수(단가)_AC-01 보일러 설계서 수정_Book1" xfId="878" xr:uid="{00000000-0005-0000-0000-00006B030000}"/>
    <cellStyle name=" _품셈_철근운반비_구내도로 및 배수(단가)_AC-01 본관기초(가설계서 9월단가)" xfId="879" xr:uid="{00000000-0005-0000-0000-00006C030000}"/>
    <cellStyle name=" _품셈_철근운반비_구내도로 및 배수(단가)_AC-01 본관기초(가설계서 9월단가)_AC-14(최종수정)" xfId="880" xr:uid="{00000000-0005-0000-0000-00006D030000}"/>
    <cellStyle name=" _품셈_철근운반비_구내도로 및 배수(단가)_AC-01 본관기초(가설계서 9월단가)_AC-14(최종수정)_Book1" xfId="881" xr:uid="{00000000-0005-0000-0000-00006E030000}"/>
    <cellStyle name=" _품셈_철근운반비_구내도로 및 배수(단가)_AC-01 본관기초(가설계서 9월단가)_AC-14(최종수정)_발전설비 보수공사" xfId="882" xr:uid="{00000000-0005-0000-0000-00006F030000}"/>
    <cellStyle name=" _품셈_철근운반비_구내도로 및 배수(단가)_AC-01 본관기초(가설계서 9월단가)_AC-14(최종수정)_발전설비 보수공사_Book1" xfId="883" xr:uid="{00000000-0005-0000-0000-000070030000}"/>
    <cellStyle name=" _품셈_철근운반비_구내도로 및 배수(단가)_AC-01 본관기초(가설계서 9월단가)_Book1" xfId="884" xr:uid="{00000000-0005-0000-0000-000071030000}"/>
    <cellStyle name=" _품셈_철근운반비_구내도로 및 배수(단가)_AC-01 본관기초(가설계서 9월단가)-2" xfId="885" xr:uid="{00000000-0005-0000-0000-000072030000}"/>
    <cellStyle name=" _품셈_철근운반비_구내도로 및 배수(단가)_AC-01 본관기초(가설계서 9월단가)-2_AC-14(최종수정)" xfId="886" xr:uid="{00000000-0005-0000-0000-000073030000}"/>
    <cellStyle name=" _품셈_철근운반비_구내도로 및 배수(단가)_AC-01 본관기초(가설계서 9월단가)-2_AC-14(최종수정)_Book1" xfId="887" xr:uid="{00000000-0005-0000-0000-000074030000}"/>
    <cellStyle name=" _품셈_철근운반비_구내도로 및 배수(단가)_AC-01 본관기초(가설계서 9월단가)-2_AC-14(최종수정)_발전설비 보수공사" xfId="888" xr:uid="{00000000-0005-0000-0000-000075030000}"/>
    <cellStyle name=" _품셈_철근운반비_구내도로 및 배수(단가)_AC-01 본관기초(가설계서 9월단가)-2_AC-14(최종수정)_발전설비 보수공사_Book1" xfId="889" xr:uid="{00000000-0005-0000-0000-000076030000}"/>
    <cellStyle name=" _품셈_철근운반비_구내도로 및 배수(단가)_AC-01 본관기초(가설계서 9월단가)-2_Book1" xfId="890" xr:uid="{00000000-0005-0000-0000-000077030000}"/>
    <cellStyle name=" _품셈_철근운반비_구내도로 및 배수(단가)_AC-14건설사무소환경개선공사설계서(제출)REV10" xfId="891" xr:uid="{00000000-0005-0000-0000-000078030000}"/>
    <cellStyle name=" _품셈_철근운반비_구내도로 및 배수(단가)_AC-14건설사무소환경개선공사설계서(제출)REV10_AC-14(최종수정)" xfId="892" xr:uid="{00000000-0005-0000-0000-000079030000}"/>
    <cellStyle name=" _품셈_철근운반비_구내도로 및 배수(단가)_AC-14건설사무소환경개선공사설계서(제출)REV10_AC-14(최종수정)_Book1" xfId="893" xr:uid="{00000000-0005-0000-0000-00007A030000}"/>
    <cellStyle name=" _품셈_철근운반비_구내도로 및 배수(단가)_AC-14건설사무소환경개선공사설계서(제출)REV10_AC-14(최종수정)_발전설비 보수공사" xfId="894" xr:uid="{00000000-0005-0000-0000-00007B030000}"/>
    <cellStyle name=" _품셈_철근운반비_구내도로 및 배수(단가)_AC-14건설사무소환경개선공사설계서(제출)REV10_AC-14(최종수정)_발전설비 보수공사_Book1" xfId="895" xr:uid="{00000000-0005-0000-0000-00007C030000}"/>
    <cellStyle name=" _품셈_철근운반비_구내도로 및 배수(단가)_AC-14건설사무소환경개선공사설계서(제출)REV10_Book1" xfId="896" xr:uid="{00000000-0005-0000-0000-00007D030000}"/>
    <cellStyle name=" _품셈_철근운반비_구내도로 및 배수(단가)_Book1" xfId="897" xr:uid="{00000000-0005-0000-0000-00007E030000}"/>
    <cellStyle name=" _품셈_철근운반비_구내도로 및 배수(단가)_공사비집계표" xfId="898" xr:uid="{00000000-0005-0000-0000-00007F030000}"/>
    <cellStyle name=" _품셈_철근운반비_구내도로 및 배수(단가)_공사비집계표_AC-14(최종수정)" xfId="899" xr:uid="{00000000-0005-0000-0000-000080030000}"/>
    <cellStyle name=" _품셈_철근운반비_구내도로 및 배수(단가)_공사비집계표_AC-14(최종수정)_Book1" xfId="900" xr:uid="{00000000-0005-0000-0000-000081030000}"/>
    <cellStyle name=" _품셈_철근운반비_구내도로 및 배수(단가)_공사비집계표_AC-14(최종수정)_발전설비 보수공사" xfId="901" xr:uid="{00000000-0005-0000-0000-000082030000}"/>
    <cellStyle name=" _품셈_철근운반비_구내도로 및 배수(단가)_공사비집계표_AC-14(최종수정)_발전설비 보수공사_Book1" xfId="902" xr:uid="{00000000-0005-0000-0000-000083030000}"/>
    <cellStyle name=" _품셈_철근운반비_구내도로 및 배수(단가)_공사비집계표_Book1" xfId="903" xr:uid="{00000000-0005-0000-0000-000084030000}"/>
    <cellStyle name=" _품셈_철근운반비_구내도로 및 배수(단가)_발전설비 보수공사" xfId="904" xr:uid="{00000000-0005-0000-0000-000085030000}"/>
    <cellStyle name=" _품셈_철근운반비_구내도로 및 배수(단가)_발전설비 보수공사_Book1" xfId="905" xr:uid="{00000000-0005-0000-0000-000086030000}"/>
    <cellStyle name=" _품셈_철근운반비_발전설비 보수공사" xfId="906" xr:uid="{00000000-0005-0000-0000-000087030000}"/>
    <cellStyle name=" _품셈_철근운반비_발전설비 보수공사_Book1" xfId="907" xr:uid="{00000000-0005-0000-0000-000088030000}"/>
    <cellStyle name=" _품질관리비" xfId="908" xr:uid="{00000000-0005-0000-0000-000089030000}"/>
    <cellStyle name=" _품질관리비산출" xfId="909" xr:uid="{00000000-0005-0000-0000-00008A030000}"/>
    <cellStyle name="_x0014_ 2" xfId="6441" xr:uid="{00000000-0005-0000-0000-00008B030000}"/>
    <cellStyle name="_x0014_ 3" xfId="910" xr:uid="{00000000-0005-0000-0000-00008C030000}"/>
    <cellStyle name="&quot;" xfId="911" xr:uid="{00000000-0005-0000-0000-00008D030000}"/>
    <cellStyle name="&quot;_조인비교견적(070118)" xfId="912" xr:uid="{00000000-0005-0000-0000-00008E030000}"/>
    <cellStyle name="&quot;큰제목&quot;" xfId="913" xr:uid="{00000000-0005-0000-0000-00008F030000}"/>
    <cellStyle name="#" xfId="914" xr:uid="{00000000-0005-0000-0000-000090030000}"/>
    <cellStyle name="# 2" xfId="915" xr:uid="{00000000-0005-0000-0000-000091030000}"/>
    <cellStyle name="# 2 2" xfId="916" xr:uid="{00000000-0005-0000-0000-000092030000}"/>
    <cellStyle name="# 2 2 2" xfId="917" xr:uid="{00000000-0005-0000-0000-000093030000}"/>
    <cellStyle name="# 2 2 3" xfId="918" xr:uid="{00000000-0005-0000-0000-000094030000}"/>
    <cellStyle name="# 2 2 4" xfId="919" xr:uid="{00000000-0005-0000-0000-000095030000}"/>
    <cellStyle name="# 2 2 5" xfId="920" xr:uid="{00000000-0005-0000-0000-000096030000}"/>
    <cellStyle name="# 3" xfId="921" xr:uid="{00000000-0005-0000-0000-000097030000}"/>
    <cellStyle name="# 3 2" xfId="922" xr:uid="{00000000-0005-0000-0000-000098030000}"/>
    <cellStyle name="# 3 3" xfId="923" xr:uid="{00000000-0005-0000-0000-000099030000}"/>
    <cellStyle name="# 3 4" xfId="924" xr:uid="{00000000-0005-0000-0000-00009A030000}"/>
    <cellStyle name="# 3 5" xfId="925" xr:uid="{00000000-0005-0000-0000-00009B030000}"/>
    <cellStyle name="#,##0" xfId="926" xr:uid="{00000000-0005-0000-0000-00009C030000}"/>
    <cellStyle name="#,##0 10" xfId="927" xr:uid="{00000000-0005-0000-0000-00009D030000}"/>
    <cellStyle name="#,##0 10 2" xfId="928" xr:uid="{00000000-0005-0000-0000-00009E030000}"/>
    <cellStyle name="#,##0 10 2 2" xfId="929" xr:uid="{00000000-0005-0000-0000-00009F030000}"/>
    <cellStyle name="#,##0 10 2 2 2" xfId="930" xr:uid="{00000000-0005-0000-0000-0000A0030000}"/>
    <cellStyle name="#,##0 10 2 2 3" xfId="931" xr:uid="{00000000-0005-0000-0000-0000A1030000}"/>
    <cellStyle name="#,##0 10 2 2 4" xfId="932" xr:uid="{00000000-0005-0000-0000-0000A2030000}"/>
    <cellStyle name="#,##0 10 2 2 5" xfId="933" xr:uid="{00000000-0005-0000-0000-0000A3030000}"/>
    <cellStyle name="#,##0 10 3" xfId="934" xr:uid="{00000000-0005-0000-0000-0000A4030000}"/>
    <cellStyle name="#,##0 10 3 2" xfId="935" xr:uid="{00000000-0005-0000-0000-0000A5030000}"/>
    <cellStyle name="#,##0 10 3 3" xfId="936" xr:uid="{00000000-0005-0000-0000-0000A6030000}"/>
    <cellStyle name="#,##0 10 3 4" xfId="937" xr:uid="{00000000-0005-0000-0000-0000A7030000}"/>
    <cellStyle name="#,##0 10 3 5" xfId="938" xr:uid="{00000000-0005-0000-0000-0000A8030000}"/>
    <cellStyle name="#,##0 11" xfId="939" xr:uid="{00000000-0005-0000-0000-0000A9030000}"/>
    <cellStyle name="#,##0 11 2" xfId="940" xr:uid="{00000000-0005-0000-0000-0000AA030000}"/>
    <cellStyle name="#,##0 11 2 2" xfId="941" xr:uid="{00000000-0005-0000-0000-0000AB030000}"/>
    <cellStyle name="#,##0 11 2 2 2" xfId="942" xr:uid="{00000000-0005-0000-0000-0000AC030000}"/>
    <cellStyle name="#,##0 11 2 2 3" xfId="943" xr:uid="{00000000-0005-0000-0000-0000AD030000}"/>
    <cellStyle name="#,##0 11 2 2 4" xfId="944" xr:uid="{00000000-0005-0000-0000-0000AE030000}"/>
    <cellStyle name="#,##0 11 2 2 5" xfId="945" xr:uid="{00000000-0005-0000-0000-0000AF030000}"/>
    <cellStyle name="#,##0 11 3" xfId="946" xr:uid="{00000000-0005-0000-0000-0000B0030000}"/>
    <cellStyle name="#,##0 11 3 2" xfId="947" xr:uid="{00000000-0005-0000-0000-0000B1030000}"/>
    <cellStyle name="#,##0 11 3 3" xfId="948" xr:uid="{00000000-0005-0000-0000-0000B2030000}"/>
    <cellStyle name="#,##0 11 3 4" xfId="949" xr:uid="{00000000-0005-0000-0000-0000B3030000}"/>
    <cellStyle name="#,##0 11 3 5" xfId="950" xr:uid="{00000000-0005-0000-0000-0000B4030000}"/>
    <cellStyle name="#,##0 12" xfId="951" xr:uid="{00000000-0005-0000-0000-0000B5030000}"/>
    <cellStyle name="#,##0 12 2" xfId="952" xr:uid="{00000000-0005-0000-0000-0000B6030000}"/>
    <cellStyle name="#,##0 12 2 2" xfId="953" xr:uid="{00000000-0005-0000-0000-0000B7030000}"/>
    <cellStyle name="#,##0 12 2 2 2" xfId="954" xr:uid="{00000000-0005-0000-0000-0000B8030000}"/>
    <cellStyle name="#,##0 12 2 2 3" xfId="955" xr:uid="{00000000-0005-0000-0000-0000B9030000}"/>
    <cellStyle name="#,##0 12 2 2 4" xfId="956" xr:uid="{00000000-0005-0000-0000-0000BA030000}"/>
    <cellStyle name="#,##0 12 2 2 5" xfId="957" xr:uid="{00000000-0005-0000-0000-0000BB030000}"/>
    <cellStyle name="#,##0 12 3" xfId="958" xr:uid="{00000000-0005-0000-0000-0000BC030000}"/>
    <cellStyle name="#,##0 12 3 2" xfId="959" xr:uid="{00000000-0005-0000-0000-0000BD030000}"/>
    <cellStyle name="#,##0 12 3 3" xfId="960" xr:uid="{00000000-0005-0000-0000-0000BE030000}"/>
    <cellStyle name="#,##0 12 3 4" xfId="961" xr:uid="{00000000-0005-0000-0000-0000BF030000}"/>
    <cellStyle name="#,##0 12 3 5" xfId="962" xr:uid="{00000000-0005-0000-0000-0000C0030000}"/>
    <cellStyle name="#,##0 13" xfId="963" xr:uid="{00000000-0005-0000-0000-0000C1030000}"/>
    <cellStyle name="#,##0 13 2" xfId="964" xr:uid="{00000000-0005-0000-0000-0000C2030000}"/>
    <cellStyle name="#,##0 13 2 2" xfId="965" xr:uid="{00000000-0005-0000-0000-0000C3030000}"/>
    <cellStyle name="#,##0 13 2 2 2" xfId="966" xr:uid="{00000000-0005-0000-0000-0000C4030000}"/>
    <cellStyle name="#,##0 13 2 2 3" xfId="967" xr:uid="{00000000-0005-0000-0000-0000C5030000}"/>
    <cellStyle name="#,##0 13 2 2 4" xfId="968" xr:uid="{00000000-0005-0000-0000-0000C6030000}"/>
    <cellStyle name="#,##0 13 2 2 5" xfId="969" xr:uid="{00000000-0005-0000-0000-0000C7030000}"/>
    <cellStyle name="#,##0 13 3" xfId="970" xr:uid="{00000000-0005-0000-0000-0000C8030000}"/>
    <cellStyle name="#,##0 13 3 2" xfId="971" xr:uid="{00000000-0005-0000-0000-0000C9030000}"/>
    <cellStyle name="#,##0 13 3 3" xfId="972" xr:uid="{00000000-0005-0000-0000-0000CA030000}"/>
    <cellStyle name="#,##0 13 3 4" xfId="973" xr:uid="{00000000-0005-0000-0000-0000CB030000}"/>
    <cellStyle name="#,##0 13 3 5" xfId="974" xr:uid="{00000000-0005-0000-0000-0000CC030000}"/>
    <cellStyle name="#,##0 14" xfId="975" xr:uid="{00000000-0005-0000-0000-0000CD030000}"/>
    <cellStyle name="#,##0 14 2" xfId="976" xr:uid="{00000000-0005-0000-0000-0000CE030000}"/>
    <cellStyle name="#,##0 14 2 2" xfId="977" xr:uid="{00000000-0005-0000-0000-0000CF030000}"/>
    <cellStyle name="#,##0 14 2 2 2" xfId="978" xr:uid="{00000000-0005-0000-0000-0000D0030000}"/>
    <cellStyle name="#,##0 14 2 2 3" xfId="979" xr:uid="{00000000-0005-0000-0000-0000D1030000}"/>
    <cellStyle name="#,##0 14 2 2 4" xfId="980" xr:uid="{00000000-0005-0000-0000-0000D2030000}"/>
    <cellStyle name="#,##0 14 2 2 5" xfId="981" xr:uid="{00000000-0005-0000-0000-0000D3030000}"/>
    <cellStyle name="#,##0 14 3" xfId="982" xr:uid="{00000000-0005-0000-0000-0000D4030000}"/>
    <cellStyle name="#,##0 14 3 2" xfId="983" xr:uid="{00000000-0005-0000-0000-0000D5030000}"/>
    <cellStyle name="#,##0 14 3 3" xfId="984" xr:uid="{00000000-0005-0000-0000-0000D6030000}"/>
    <cellStyle name="#,##0 14 3 4" xfId="985" xr:uid="{00000000-0005-0000-0000-0000D7030000}"/>
    <cellStyle name="#,##0 14 3 5" xfId="986" xr:uid="{00000000-0005-0000-0000-0000D8030000}"/>
    <cellStyle name="#,##0 15" xfId="987" xr:uid="{00000000-0005-0000-0000-0000D9030000}"/>
    <cellStyle name="#,##0 15 2" xfId="988" xr:uid="{00000000-0005-0000-0000-0000DA030000}"/>
    <cellStyle name="#,##0 15 2 2" xfId="989" xr:uid="{00000000-0005-0000-0000-0000DB030000}"/>
    <cellStyle name="#,##0 15 2 2 2" xfId="990" xr:uid="{00000000-0005-0000-0000-0000DC030000}"/>
    <cellStyle name="#,##0 15 2 2 3" xfId="991" xr:uid="{00000000-0005-0000-0000-0000DD030000}"/>
    <cellStyle name="#,##0 15 2 2 4" xfId="992" xr:uid="{00000000-0005-0000-0000-0000DE030000}"/>
    <cellStyle name="#,##0 15 2 2 5" xfId="993" xr:uid="{00000000-0005-0000-0000-0000DF030000}"/>
    <cellStyle name="#,##0 15 3" xfId="994" xr:uid="{00000000-0005-0000-0000-0000E0030000}"/>
    <cellStyle name="#,##0 15 3 2" xfId="995" xr:uid="{00000000-0005-0000-0000-0000E1030000}"/>
    <cellStyle name="#,##0 15 3 3" xfId="996" xr:uid="{00000000-0005-0000-0000-0000E2030000}"/>
    <cellStyle name="#,##0 15 3 4" xfId="997" xr:uid="{00000000-0005-0000-0000-0000E3030000}"/>
    <cellStyle name="#,##0 15 3 5" xfId="998" xr:uid="{00000000-0005-0000-0000-0000E4030000}"/>
    <cellStyle name="#,##0 16" xfId="999" xr:uid="{00000000-0005-0000-0000-0000E5030000}"/>
    <cellStyle name="#,##0 16 2" xfId="1000" xr:uid="{00000000-0005-0000-0000-0000E6030000}"/>
    <cellStyle name="#,##0 16 2 2" xfId="1001" xr:uid="{00000000-0005-0000-0000-0000E7030000}"/>
    <cellStyle name="#,##0 16 2 2 2" xfId="1002" xr:uid="{00000000-0005-0000-0000-0000E8030000}"/>
    <cellStyle name="#,##0 16 2 2 3" xfId="1003" xr:uid="{00000000-0005-0000-0000-0000E9030000}"/>
    <cellStyle name="#,##0 16 2 2 4" xfId="1004" xr:uid="{00000000-0005-0000-0000-0000EA030000}"/>
    <cellStyle name="#,##0 16 2 2 5" xfId="1005" xr:uid="{00000000-0005-0000-0000-0000EB030000}"/>
    <cellStyle name="#,##0 16 3" xfId="1006" xr:uid="{00000000-0005-0000-0000-0000EC030000}"/>
    <cellStyle name="#,##0 16 3 2" xfId="1007" xr:uid="{00000000-0005-0000-0000-0000ED030000}"/>
    <cellStyle name="#,##0 16 3 3" xfId="1008" xr:uid="{00000000-0005-0000-0000-0000EE030000}"/>
    <cellStyle name="#,##0 16 3 4" xfId="1009" xr:uid="{00000000-0005-0000-0000-0000EF030000}"/>
    <cellStyle name="#,##0 16 3 5" xfId="1010" xr:uid="{00000000-0005-0000-0000-0000F0030000}"/>
    <cellStyle name="#,##0 17" xfId="1011" xr:uid="{00000000-0005-0000-0000-0000F1030000}"/>
    <cellStyle name="#,##0 17 2" xfId="1012" xr:uid="{00000000-0005-0000-0000-0000F2030000}"/>
    <cellStyle name="#,##0 17 2 2" xfId="1013" xr:uid="{00000000-0005-0000-0000-0000F3030000}"/>
    <cellStyle name="#,##0 17 2 2 2" xfId="1014" xr:uid="{00000000-0005-0000-0000-0000F4030000}"/>
    <cellStyle name="#,##0 17 2 2 3" xfId="1015" xr:uid="{00000000-0005-0000-0000-0000F5030000}"/>
    <cellStyle name="#,##0 17 2 2 4" xfId="1016" xr:uid="{00000000-0005-0000-0000-0000F6030000}"/>
    <cellStyle name="#,##0 17 2 2 5" xfId="1017" xr:uid="{00000000-0005-0000-0000-0000F7030000}"/>
    <cellStyle name="#,##0 17 3" xfId="1018" xr:uid="{00000000-0005-0000-0000-0000F8030000}"/>
    <cellStyle name="#,##0 17 3 2" xfId="1019" xr:uid="{00000000-0005-0000-0000-0000F9030000}"/>
    <cellStyle name="#,##0 17 3 3" xfId="1020" xr:uid="{00000000-0005-0000-0000-0000FA030000}"/>
    <cellStyle name="#,##0 17 3 4" xfId="1021" xr:uid="{00000000-0005-0000-0000-0000FB030000}"/>
    <cellStyle name="#,##0 17 3 5" xfId="1022" xr:uid="{00000000-0005-0000-0000-0000FC030000}"/>
    <cellStyle name="#,##0 18" xfId="1023" xr:uid="{00000000-0005-0000-0000-0000FD030000}"/>
    <cellStyle name="#,##0 18 2" xfId="1024" xr:uid="{00000000-0005-0000-0000-0000FE030000}"/>
    <cellStyle name="#,##0 18 2 2" xfId="1025" xr:uid="{00000000-0005-0000-0000-0000FF030000}"/>
    <cellStyle name="#,##0 18 2 2 2" xfId="1026" xr:uid="{00000000-0005-0000-0000-000000040000}"/>
    <cellStyle name="#,##0 18 2 2 3" xfId="1027" xr:uid="{00000000-0005-0000-0000-000001040000}"/>
    <cellStyle name="#,##0 18 2 2 4" xfId="1028" xr:uid="{00000000-0005-0000-0000-000002040000}"/>
    <cellStyle name="#,##0 18 2 2 5" xfId="1029" xr:uid="{00000000-0005-0000-0000-000003040000}"/>
    <cellStyle name="#,##0 18 3" xfId="1030" xr:uid="{00000000-0005-0000-0000-000004040000}"/>
    <cellStyle name="#,##0 18 3 2" xfId="1031" xr:uid="{00000000-0005-0000-0000-000005040000}"/>
    <cellStyle name="#,##0 18 3 3" xfId="1032" xr:uid="{00000000-0005-0000-0000-000006040000}"/>
    <cellStyle name="#,##0 18 3 4" xfId="1033" xr:uid="{00000000-0005-0000-0000-000007040000}"/>
    <cellStyle name="#,##0 18 3 5" xfId="1034" xr:uid="{00000000-0005-0000-0000-000008040000}"/>
    <cellStyle name="#,##0 19" xfId="1035" xr:uid="{00000000-0005-0000-0000-000009040000}"/>
    <cellStyle name="#,##0 19 2" xfId="1036" xr:uid="{00000000-0005-0000-0000-00000A040000}"/>
    <cellStyle name="#,##0 19 2 2" xfId="1037" xr:uid="{00000000-0005-0000-0000-00000B040000}"/>
    <cellStyle name="#,##0 19 2 2 2" xfId="1038" xr:uid="{00000000-0005-0000-0000-00000C040000}"/>
    <cellStyle name="#,##0 19 2 2 3" xfId="1039" xr:uid="{00000000-0005-0000-0000-00000D040000}"/>
    <cellStyle name="#,##0 19 2 2 4" xfId="1040" xr:uid="{00000000-0005-0000-0000-00000E040000}"/>
    <cellStyle name="#,##0 19 2 2 5" xfId="1041" xr:uid="{00000000-0005-0000-0000-00000F040000}"/>
    <cellStyle name="#,##0 19 3" xfId="1042" xr:uid="{00000000-0005-0000-0000-000010040000}"/>
    <cellStyle name="#,##0 19 3 2" xfId="1043" xr:uid="{00000000-0005-0000-0000-000011040000}"/>
    <cellStyle name="#,##0 19 3 3" xfId="1044" xr:uid="{00000000-0005-0000-0000-000012040000}"/>
    <cellStyle name="#,##0 19 3 4" xfId="1045" xr:uid="{00000000-0005-0000-0000-000013040000}"/>
    <cellStyle name="#,##0 19 3 5" xfId="1046" xr:uid="{00000000-0005-0000-0000-000014040000}"/>
    <cellStyle name="#,##0 2" xfId="1047" xr:uid="{00000000-0005-0000-0000-000015040000}"/>
    <cellStyle name="#,##0 2 2" xfId="1048" xr:uid="{00000000-0005-0000-0000-000016040000}"/>
    <cellStyle name="#,##0 2 2 2" xfId="1049" xr:uid="{00000000-0005-0000-0000-000017040000}"/>
    <cellStyle name="#,##0 2 2 2 2" xfId="1050" xr:uid="{00000000-0005-0000-0000-000018040000}"/>
    <cellStyle name="#,##0 2 2 2 3" xfId="1051" xr:uid="{00000000-0005-0000-0000-000019040000}"/>
    <cellStyle name="#,##0 2 2 2 4" xfId="1052" xr:uid="{00000000-0005-0000-0000-00001A040000}"/>
    <cellStyle name="#,##0 2 2 2 5" xfId="1053" xr:uid="{00000000-0005-0000-0000-00001B040000}"/>
    <cellStyle name="#,##0 2 3" xfId="1054" xr:uid="{00000000-0005-0000-0000-00001C040000}"/>
    <cellStyle name="#,##0 2 3 2" xfId="1055" xr:uid="{00000000-0005-0000-0000-00001D040000}"/>
    <cellStyle name="#,##0 2 3 3" xfId="1056" xr:uid="{00000000-0005-0000-0000-00001E040000}"/>
    <cellStyle name="#,##0 2 3 4" xfId="1057" xr:uid="{00000000-0005-0000-0000-00001F040000}"/>
    <cellStyle name="#,##0 2 3 5" xfId="1058" xr:uid="{00000000-0005-0000-0000-000020040000}"/>
    <cellStyle name="#,##0 2 4" xfId="1059" xr:uid="{00000000-0005-0000-0000-000021040000}"/>
    <cellStyle name="#,##0 20" xfId="1060" xr:uid="{00000000-0005-0000-0000-000022040000}"/>
    <cellStyle name="#,##0 20 2" xfId="1061" xr:uid="{00000000-0005-0000-0000-000023040000}"/>
    <cellStyle name="#,##0 20 2 2" xfId="1062" xr:uid="{00000000-0005-0000-0000-000024040000}"/>
    <cellStyle name="#,##0 20 2 2 2" xfId="1063" xr:uid="{00000000-0005-0000-0000-000025040000}"/>
    <cellStyle name="#,##0 20 2 2 3" xfId="1064" xr:uid="{00000000-0005-0000-0000-000026040000}"/>
    <cellStyle name="#,##0 20 2 2 4" xfId="1065" xr:uid="{00000000-0005-0000-0000-000027040000}"/>
    <cellStyle name="#,##0 20 2 2 5" xfId="1066" xr:uid="{00000000-0005-0000-0000-000028040000}"/>
    <cellStyle name="#,##0 20 3" xfId="1067" xr:uid="{00000000-0005-0000-0000-000029040000}"/>
    <cellStyle name="#,##0 20 3 2" xfId="1068" xr:uid="{00000000-0005-0000-0000-00002A040000}"/>
    <cellStyle name="#,##0 20 3 3" xfId="1069" xr:uid="{00000000-0005-0000-0000-00002B040000}"/>
    <cellStyle name="#,##0 20 3 4" xfId="1070" xr:uid="{00000000-0005-0000-0000-00002C040000}"/>
    <cellStyle name="#,##0 20 3 5" xfId="1071" xr:uid="{00000000-0005-0000-0000-00002D040000}"/>
    <cellStyle name="#,##0 21" xfId="1072" xr:uid="{00000000-0005-0000-0000-00002E040000}"/>
    <cellStyle name="#,##0 21 2" xfId="1073" xr:uid="{00000000-0005-0000-0000-00002F040000}"/>
    <cellStyle name="#,##0 21 2 2" xfId="1074" xr:uid="{00000000-0005-0000-0000-000030040000}"/>
    <cellStyle name="#,##0 21 2 2 2" xfId="1075" xr:uid="{00000000-0005-0000-0000-000031040000}"/>
    <cellStyle name="#,##0 21 2 2 3" xfId="1076" xr:uid="{00000000-0005-0000-0000-000032040000}"/>
    <cellStyle name="#,##0 21 2 2 4" xfId="1077" xr:uid="{00000000-0005-0000-0000-000033040000}"/>
    <cellStyle name="#,##0 21 2 2 5" xfId="1078" xr:uid="{00000000-0005-0000-0000-000034040000}"/>
    <cellStyle name="#,##0 21 3" xfId="1079" xr:uid="{00000000-0005-0000-0000-000035040000}"/>
    <cellStyle name="#,##0 21 3 2" xfId="1080" xr:uid="{00000000-0005-0000-0000-000036040000}"/>
    <cellStyle name="#,##0 21 3 3" xfId="1081" xr:uid="{00000000-0005-0000-0000-000037040000}"/>
    <cellStyle name="#,##0 21 3 4" xfId="1082" xr:uid="{00000000-0005-0000-0000-000038040000}"/>
    <cellStyle name="#,##0 21 3 5" xfId="1083" xr:uid="{00000000-0005-0000-0000-000039040000}"/>
    <cellStyle name="#,##0 22" xfId="1084" xr:uid="{00000000-0005-0000-0000-00003A040000}"/>
    <cellStyle name="#,##0 22 2" xfId="1085" xr:uid="{00000000-0005-0000-0000-00003B040000}"/>
    <cellStyle name="#,##0 22 2 2" xfId="1086" xr:uid="{00000000-0005-0000-0000-00003C040000}"/>
    <cellStyle name="#,##0 22 2 2 2" xfId="1087" xr:uid="{00000000-0005-0000-0000-00003D040000}"/>
    <cellStyle name="#,##0 22 2 2 3" xfId="1088" xr:uid="{00000000-0005-0000-0000-00003E040000}"/>
    <cellStyle name="#,##0 22 2 2 4" xfId="1089" xr:uid="{00000000-0005-0000-0000-00003F040000}"/>
    <cellStyle name="#,##0 22 2 2 5" xfId="1090" xr:uid="{00000000-0005-0000-0000-000040040000}"/>
    <cellStyle name="#,##0 22 3" xfId="1091" xr:uid="{00000000-0005-0000-0000-000041040000}"/>
    <cellStyle name="#,##0 22 3 2" xfId="1092" xr:uid="{00000000-0005-0000-0000-000042040000}"/>
    <cellStyle name="#,##0 22 3 3" xfId="1093" xr:uid="{00000000-0005-0000-0000-000043040000}"/>
    <cellStyle name="#,##0 22 3 4" xfId="1094" xr:uid="{00000000-0005-0000-0000-000044040000}"/>
    <cellStyle name="#,##0 22 3 5" xfId="1095" xr:uid="{00000000-0005-0000-0000-000045040000}"/>
    <cellStyle name="#,##0 23" xfId="1096" xr:uid="{00000000-0005-0000-0000-000046040000}"/>
    <cellStyle name="#,##0 23 2" xfId="1097" xr:uid="{00000000-0005-0000-0000-000047040000}"/>
    <cellStyle name="#,##0 23 2 2" xfId="1098" xr:uid="{00000000-0005-0000-0000-000048040000}"/>
    <cellStyle name="#,##0 23 2 2 2" xfId="1099" xr:uid="{00000000-0005-0000-0000-000049040000}"/>
    <cellStyle name="#,##0 23 2 2 3" xfId="1100" xr:uid="{00000000-0005-0000-0000-00004A040000}"/>
    <cellStyle name="#,##0 23 2 2 4" xfId="1101" xr:uid="{00000000-0005-0000-0000-00004B040000}"/>
    <cellStyle name="#,##0 23 2 2 5" xfId="1102" xr:uid="{00000000-0005-0000-0000-00004C040000}"/>
    <cellStyle name="#,##0 23 3" xfId="1103" xr:uid="{00000000-0005-0000-0000-00004D040000}"/>
    <cellStyle name="#,##0 23 3 2" xfId="1104" xr:uid="{00000000-0005-0000-0000-00004E040000}"/>
    <cellStyle name="#,##0 23 3 3" xfId="1105" xr:uid="{00000000-0005-0000-0000-00004F040000}"/>
    <cellStyle name="#,##0 23 3 4" xfId="1106" xr:uid="{00000000-0005-0000-0000-000050040000}"/>
    <cellStyle name="#,##0 23 3 5" xfId="1107" xr:uid="{00000000-0005-0000-0000-000051040000}"/>
    <cellStyle name="#,##0 24" xfId="1108" xr:uid="{00000000-0005-0000-0000-000052040000}"/>
    <cellStyle name="#,##0 24 2" xfId="1109" xr:uid="{00000000-0005-0000-0000-000053040000}"/>
    <cellStyle name="#,##0 24 2 2" xfId="1110" xr:uid="{00000000-0005-0000-0000-000054040000}"/>
    <cellStyle name="#,##0 24 2 2 2" xfId="1111" xr:uid="{00000000-0005-0000-0000-000055040000}"/>
    <cellStyle name="#,##0 24 2 2 3" xfId="1112" xr:uid="{00000000-0005-0000-0000-000056040000}"/>
    <cellStyle name="#,##0 24 2 2 4" xfId="1113" xr:uid="{00000000-0005-0000-0000-000057040000}"/>
    <cellStyle name="#,##0 24 2 2 5" xfId="1114" xr:uid="{00000000-0005-0000-0000-000058040000}"/>
    <cellStyle name="#,##0 24 3" xfId="1115" xr:uid="{00000000-0005-0000-0000-000059040000}"/>
    <cellStyle name="#,##0 24 3 2" xfId="1116" xr:uid="{00000000-0005-0000-0000-00005A040000}"/>
    <cellStyle name="#,##0 24 3 3" xfId="1117" xr:uid="{00000000-0005-0000-0000-00005B040000}"/>
    <cellStyle name="#,##0 24 3 4" xfId="1118" xr:uid="{00000000-0005-0000-0000-00005C040000}"/>
    <cellStyle name="#,##0 24 3 5" xfId="1119" xr:uid="{00000000-0005-0000-0000-00005D040000}"/>
    <cellStyle name="#,##0 25" xfId="1120" xr:uid="{00000000-0005-0000-0000-00005E040000}"/>
    <cellStyle name="#,##0 25 2" xfId="1121" xr:uid="{00000000-0005-0000-0000-00005F040000}"/>
    <cellStyle name="#,##0 25 2 2" xfId="1122" xr:uid="{00000000-0005-0000-0000-000060040000}"/>
    <cellStyle name="#,##0 25 2 2 2" xfId="1123" xr:uid="{00000000-0005-0000-0000-000061040000}"/>
    <cellStyle name="#,##0 25 2 2 3" xfId="1124" xr:uid="{00000000-0005-0000-0000-000062040000}"/>
    <cellStyle name="#,##0 25 2 2 4" xfId="1125" xr:uid="{00000000-0005-0000-0000-000063040000}"/>
    <cellStyle name="#,##0 25 2 2 5" xfId="1126" xr:uid="{00000000-0005-0000-0000-000064040000}"/>
    <cellStyle name="#,##0 25 3" xfId="1127" xr:uid="{00000000-0005-0000-0000-000065040000}"/>
    <cellStyle name="#,##0 25 3 2" xfId="1128" xr:uid="{00000000-0005-0000-0000-000066040000}"/>
    <cellStyle name="#,##0 25 3 3" xfId="1129" xr:uid="{00000000-0005-0000-0000-000067040000}"/>
    <cellStyle name="#,##0 25 3 4" xfId="1130" xr:uid="{00000000-0005-0000-0000-000068040000}"/>
    <cellStyle name="#,##0 25 3 5" xfId="1131" xr:uid="{00000000-0005-0000-0000-000069040000}"/>
    <cellStyle name="#,##0 26" xfId="1132" xr:uid="{00000000-0005-0000-0000-00006A040000}"/>
    <cellStyle name="#,##0 26 2" xfId="1133" xr:uid="{00000000-0005-0000-0000-00006B040000}"/>
    <cellStyle name="#,##0 26 2 2" xfId="1134" xr:uid="{00000000-0005-0000-0000-00006C040000}"/>
    <cellStyle name="#,##0 26 2 2 2" xfId="1135" xr:uid="{00000000-0005-0000-0000-00006D040000}"/>
    <cellStyle name="#,##0 26 2 2 3" xfId="1136" xr:uid="{00000000-0005-0000-0000-00006E040000}"/>
    <cellStyle name="#,##0 26 2 2 4" xfId="1137" xr:uid="{00000000-0005-0000-0000-00006F040000}"/>
    <cellStyle name="#,##0 26 2 2 5" xfId="1138" xr:uid="{00000000-0005-0000-0000-000070040000}"/>
    <cellStyle name="#,##0 26 3" xfId="1139" xr:uid="{00000000-0005-0000-0000-000071040000}"/>
    <cellStyle name="#,##0 26 3 2" xfId="1140" xr:uid="{00000000-0005-0000-0000-000072040000}"/>
    <cellStyle name="#,##0 26 3 3" xfId="1141" xr:uid="{00000000-0005-0000-0000-000073040000}"/>
    <cellStyle name="#,##0 26 3 4" xfId="1142" xr:uid="{00000000-0005-0000-0000-000074040000}"/>
    <cellStyle name="#,##0 26 3 5" xfId="1143" xr:uid="{00000000-0005-0000-0000-000075040000}"/>
    <cellStyle name="#,##0 27" xfId="1144" xr:uid="{00000000-0005-0000-0000-000076040000}"/>
    <cellStyle name="#,##0 27 2" xfId="1145" xr:uid="{00000000-0005-0000-0000-000077040000}"/>
    <cellStyle name="#,##0 27 2 2" xfId="1146" xr:uid="{00000000-0005-0000-0000-000078040000}"/>
    <cellStyle name="#,##0 27 2 2 2" xfId="1147" xr:uid="{00000000-0005-0000-0000-000079040000}"/>
    <cellStyle name="#,##0 27 2 2 3" xfId="1148" xr:uid="{00000000-0005-0000-0000-00007A040000}"/>
    <cellStyle name="#,##0 27 2 2 4" xfId="1149" xr:uid="{00000000-0005-0000-0000-00007B040000}"/>
    <cellStyle name="#,##0 27 2 2 5" xfId="1150" xr:uid="{00000000-0005-0000-0000-00007C040000}"/>
    <cellStyle name="#,##0 27 3" xfId="1151" xr:uid="{00000000-0005-0000-0000-00007D040000}"/>
    <cellStyle name="#,##0 27 3 2" xfId="1152" xr:uid="{00000000-0005-0000-0000-00007E040000}"/>
    <cellStyle name="#,##0 27 3 3" xfId="1153" xr:uid="{00000000-0005-0000-0000-00007F040000}"/>
    <cellStyle name="#,##0 27 3 4" xfId="1154" xr:uid="{00000000-0005-0000-0000-000080040000}"/>
    <cellStyle name="#,##0 27 3 5" xfId="1155" xr:uid="{00000000-0005-0000-0000-000081040000}"/>
    <cellStyle name="#,##0 28" xfId="1156" xr:uid="{00000000-0005-0000-0000-000082040000}"/>
    <cellStyle name="#,##0 28 2" xfId="1157" xr:uid="{00000000-0005-0000-0000-000083040000}"/>
    <cellStyle name="#,##0 28 2 2" xfId="1158" xr:uid="{00000000-0005-0000-0000-000084040000}"/>
    <cellStyle name="#,##0 28 2 2 2" xfId="1159" xr:uid="{00000000-0005-0000-0000-000085040000}"/>
    <cellStyle name="#,##0 28 2 2 3" xfId="1160" xr:uid="{00000000-0005-0000-0000-000086040000}"/>
    <cellStyle name="#,##0 28 2 2 4" xfId="1161" xr:uid="{00000000-0005-0000-0000-000087040000}"/>
    <cellStyle name="#,##0 28 2 2 5" xfId="1162" xr:uid="{00000000-0005-0000-0000-000088040000}"/>
    <cellStyle name="#,##0 28 3" xfId="1163" xr:uid="{00000000-0005-0000-0000-000089040000}"/>
    <cellStyle name="#,##0 28 3 2" xfId="1164" xr:uid="{00000000-0005-0000-0000-00008A040000}"/>
    <cellStyle name="#,##0 28 3 3" xfId="1165" xr:uid="{00000000-0005-0000-0000-00008B040000}"/>
    <cellStyle name="#,##0 28 3 4" xfId="1166" xr:uid="{00000000-0005-0000-0000-00008C040000}"/>
    <cellStyle name="#,##0 28 3 5" xfId="1167" xr:uid="{00000000-0005-0000-0000-00008D040000}"/>
    <cellStyle name="#,##0 29" xfId="1168" xr:uid="{00000000-0005-0000-0000-00008E040000}"/>
    <cellStyle name="#,##0 29 2" xfId="1169" xr:uid="{00000000-0005-0000-0000-00008F040000}"/>
    <cellStyle name="#,##0 29 2 2" xfId="1170" xr:uid="{00000000-0005-0000-0000-000090040000}"/>
    <cellStyle name="#,##0 29 2 2 2" xfId="1171" xr:uid="{00000000-0005-0000-0000-000091040000}"/>
    <cellStyle name="#,##0 29 2 2 3" xfId="1172" xr:uid="{00000000-0005-0000-0000-000092040000}"/>
    <cellStyle name="#,##0 29 2 2 4" xfId="1173" xr:uid="{00000000-0005-0000-0000-000093040000}"/>
    <cellStyle name="#,##0 29 2 2 5" xfId="1174" xr:uid="{00000000-0005-0000-0000-000094040000}"/>
    <cellStyle name="#,##0 29 3" xfId="1175" xr:uid="{00000000-0005-0000-0000-000095040000}"/>
    <cellStyle name="#,##0 29 3 2" xfId="1176" xr:uid="{00000000-0005-0000-0000-000096040000}"/>
    <cellStyle name="#,##0 29 3 3" xfId="1177" xr:uid="{00000000-0005-0000-0000-000097040000}"/>
    <cellStyle name="#,##0 29 3 4" xfId="1178" xr:uid="{00000000-0005-0000-0000-000098040000}"/>
    <cellStyle name="#,##0 29 3 5" xfId="1179" xr:uid="{00000000-0005-0000-0000-000099040000}"/>
    <cellStyle name="#,##0 3" xfId="1180" xr:uid="{00000000-0005-0000-0000-00009A040000}"/>
    <cellStyle name="#,##0 3 2" xfId="1181" xr:uid="{00000000-0005-0000-0000-00009B040000}"/>
    <cellStyle name="#,##0 3 2 2" xfId="1182" xr:uid="{00000000-0005-0000-0000-00009C040000}"/>
    <cellStyle name="#,##0 3 2 2 2" xfId="1183" xr:uid="{00000000-0005-0000-0000-00009D040000}"/>
    <cellStyle name="#,##0 3 2 2 3" xfId="1184" xr:uid="{00000000-0005-0000-0000-00009E040000}"/>
    <cellStyle name="#,##0 3 2 2 4" xfId="1185" xr:uid="{00000000-0005-0000-0000-00009F040000}"/>
    <cellStyle name="#,##0 3 2 2 5" xfId="1186" xr:uid="{00000000-0005-0000-0000-0000A0040000}"/>
    <cellStyle name="#,##0 3 3" xfId="1187" xr:uid="{00000000-0005-0000-0000-0000A1040000}"/>
    <cellStyle name="#,##0 3 3 2" xfId="1188" xr:uid="{00000000-0005-0000-0000-0000A2040000}"/>
    <cellStyle name="#,##0 3 3 3" xfId="1189" xr:uid="{00000000-0005-0000-0000-0000A3040000}"/>
    <cellStyle name="#,##0 3 3 4" xfId="1190" xr:uid="{00000000-0005-0000-0000-0000A4040000}"/>
    <cellStyle name="#,##0 3 3 5" xfId="1191" xr:uid="{00000000-0005-0000-0000-0000A5040000}"/>
    <cellStyle name="#,##0 30" xfId="1192" xr:uid="{00000000-0005-0000-0000-0000A6040000}"/>
    <cellStyle name="#,##0 30 2" xfId="1193" xr:uid="{00000000-0005-0000-0000-0000A7040000}"/>
    <cellStyle name="#,##0 30 2 2" xfId="1194" xr:uid="{00000000-0005-0000-0000-0000A8040000}"/>
    <cellStyle name="#,##0 30 2 2 2" xfId="1195" xr:uid="{00000000-0005-0000-0000-0000A9040000}"/>
    <cellStyle name="#,##0 30 2 2 3" xfId="1196" xr:uid="{00000000-0005-0000-0000-0000AA040000}"/>
    <cellStyle name="#,##0 30 2 2 4" xfId="1197" xr:uid="{00000000-0005-0000-0000-0000AB040000}"/>
    <cellStyle name="#,##0 30 2 2 5" xfId="1198" xr:uid="{00000000-0005-0000-0000-0000AC040000}"/>
    <cellStyle name="#,##0 30 3" xfId="1199" xr:uid="{00000000-0005-0000-0000-0000AD040000}"/>
    <cellStyle name="#,##0 30 3 2" xfId="1200" xr:uid="{00000000-0005-0000-0000-0000AE040000}"/>
    <cellStyle name="#,##0 30 3 3" xfId="1201" xr:uid="{00000000-0005-0000-0000-0000AF040000}"/>
    <cellStyle name="#,##0 30 3 4" xfId="1202" xr:uid="{00000000-0005-0000-0000-0000B0040000}"/>
    <cellStyle name="#,##0 30 3 5" xfId="1203" xr:uid="{00000000-0005-0000-0000-0000B1040000}"/>
    <cellStyle name="#,##0 31" xfId="1204" xr:uid="{00000000-0005-0000-0000-0000B2040000}"/>
    <cellStyle name="#,##0 31 2" xfId="1205" xr:uid="{00000000-0005-0000-0000-0000B3040000}"/>
    <cellStyle name="#,##0 31 2 2" xfId="1206" xr:uid="{00000000-0005-0000-0000-0000B4040000}"/>
    <cellStyle name="#,##0 31 2 2 2" xfId="1207" xr:uid="{00000000-0005-0000-0000-0000B5040000}"/>
    <cellStyle name="#,##0 31 2 2 3" xfId="1208" xr:uid="{00000000-0005-0000-0000-0000B6040000}"/>
    <cellStyle name="#,##0 31 2 2 4" xfId="1209" xr:uid="{00000000-0005-0000-0000-0000B7040000}"/>
    <cellStyle name="#,##0 31 2 2 5" xfId="1210" xr:uid="{00000000-0005-0000-0000-0000B8040000}"/>
    <cellStyle name="#,##0 31 3" xfId="1211" xr:uid="{00000000-0005-0000-0000-0000B9040000}"/>
    <cellStyle name="#,##0 31 3 2" xfId="1212" xr:uid="{00000000-0005-0000-0000-0000BA040000}"/>
    <cellStyle name="#,##0 31 3 3" xfId="1213" xr:uid="{00000000-0005-0000-0000-0000BB040000}"/>
    <cellStyle name="#,##0 31 3 4" xfId="1214" xr:uid="{00000000-0005-0000-0000-0000BC040000}"/>
    <cellStyle name="#,##0 31 3 5" xfId="1215" xr:uid="{00000000-0005-0000-0000-0000BD040000}"/>
    <cellStyle name="#,##0 32" xfId="1216" xr:uid="{00000000-0005-0000-0000-0000BE040000}"/>
    <cellStyle name="#,##0 33" xfId="1217" xr:uid="{00000000-0005-0000-0000-0000BF040000}"/>
    <cellStyle name="#,##0 34" xfId="1218" xr:uid="{00000000-0005-0000-0000-0000C0040000}"/>
    <cellStyle name="#,##0 34 2" xfId="1219" xr:uid="{00000000-0005-0000-0000-0000C1040000}"/>
    <cellStyle name="#,##0 34 3" xfId="1220" xr:uid="{00000000-0005-0000-0000-0000C2040000}"/>
    <cellStyle name="#,##0 34 4" xfId="1221" xr:uid="{00000000-0005-0000-0000-0000C3040000}"/>
    <cellStyle name="#,##0 34 5" xfId="1222" xr:uid="{00000000-0005-0000-0000-0000C4040000}"/>
    <cellStyle name="#,##0 35" xfId="1223" xr:uid="{00000000-0005-0000-0000-0000C5040000}"/>
    <cellStyle name="#,##0 4" xfId="1224" xr:uid="{00000000-0005-0000-0000-0000C6040000}"/>
    <cellStyle name="#,##0 4 2" xfId="1225" xr:uid="{00000000-0005-0000-0000-0000C7040000}"/>
    <cellStyle name="#,##0 4 2 2" xfId="1226" xr:uid="{00000000-0005-0000-0000-0000C8040000}"/>
    <cellStyle name="#,##0 4 2 2 2" xfId="1227" xr:uid="{00000000-0005-0000-0000-0000C9040000}"/>
    <cellStyle name="#,##0 4 2 2 3" xfId="1228" xr:uid="{00000000-0005-0000-0000-0000CA040000}"/>
    <cellStyle name="#,##0 4 2 2 4" xfId="1229" xr:uid="{00000000-0005-0000-0000-0000CB040000}"/>
    <cellStyle name="#,##0 4 2 2 5" xfId="1230" xr:uid="{00000000-0005-0000-0000-0000CC040000}"/>
    <cellStyle name="#,##0 4 3" xfId="1231" xr:uid="{00000000-0005-0000-0000-0000CD040000}"/>
    <cellStyle name="#,##0 4 3 2" xfId="1232" xr:uid="{00000000-0005-0000-0000-0000CE040000}"/>
    <cellStyle name="#,##0 4 3 3" xfId="1233" xr:uid="{00000000-0005-0000-0000-0000CF040000}"/>
    <cellStyle name="#,##0 4 3 4" xfId="1234" xr:uid="{00000000-0005-0000-0000-0000D0040000}"/>
    <cellStyle name="#,##0 4 3 5" xfId="1235" xr:uid="{00000000-0005-0000-0000-0000D1040000}"/>
    <cellStyle name="#,##0 5" xfId="1236" xr:uid="{00000000-0005-0000-0000-0000D2040000}"/>
    <cellStyle name="#,##0 5 2" xfId="1237" xr:uid="{00000000-0005-0000-0000-0000D3040000}"/>
    <cellStyle name="#,##0 5 2 2" xfId="1238" xr:uid="{00000000-0005-0000-0000-0000D4040000}"/>
    <cellStyle name="#,##0 5 2 2 2" xfId="1239" xr:uid="{00000000-0005-0000-0000-0000D5040000}"/>
    <cellStyle name="#,##0 5 2 2 3" xfId="1240" xr:uid="{00000000-0005-0000-0000-0000D6040000}"/>
    <cellStyle name="#,##0 5 2 2 4" xfId="1241" xr:uid="{00000000-0005-0000-0000-0000D7040000}"/>
    <cellStyle name="#,##0 5 2 2 5" xfId="1242" xr:uid="{00000000-0005-0000-0000-0000D8040000}"/>
    <cellStyle name="#,##0 5 3" xfId="1243" xr:uid="{00000000-0005-0000-0000-0000D9040000}"/>
    <cellStyle name="#,##0 5 3 2" xfId="1244" xr:uid="{00000000-0005-0000-0000-0000DA040000}"/>
    <cellStyle name="#,##0 5 3 3" xfId="1245" xr:uid="{00000000-0005-0000-0000-0000DB040000}"/>
    <cellStyle name="#,##0 5 3 4" xfId="1246" xr:uid="{00000000-0005-0000-0000-0000DC040000}"/>
    <cellStyle name="#,##0 5 3 5" xfId="1247" xr:uid="{00000000-0005-0000-0000-0000DD040000}"/>
    <cellStyle name="#,##0 6" xfId="1248" xr:uid="{00000000-0005-0000-0000-0000DE040000}"/>
    <cellStyle name="#,##0 6 2" xfId="1249" xr:uid="{00000000-0005-0000-0000-0000DF040000}"/>
    <cellStyle name="#,##0 6 2 2" xfId="1250" xr:uid="{00000000-0005-0000-0000-0000E0040000}"/>
    <cellStyle name="#,##0 6 2 2 2" xfId="1251" xr:uid="{00000000-0005-0000-0000-0000E1040000}"/>
    <cellStyle name="#,##0 6 2 2 3" xfId="1252" xr:uid="{00000000-0005-0000-0000-0000E2040000}"/>
    <cellStyle name="#,##0 6 2 2 4" xfId="1253" xr:uid="{00000000-0005-0000-0000-0000E3040000}"/>
    <cellStyle name="#,##0 6 2 2 5" xfId="1254" xr:uid="{00000000-0005-0000-0000-0000E4040000}"/>
    <cellStyle name="#,##0 6 3" xfId="1255" xr:uid="{00000000-0005-0000-0000-0000E5040000}"/>
    <cellStyle name="#,##0 6 3 2" xfId="1256" xr:uid="{00000000-0005-0000-0000-0000E6040000}"/>
    <cellStyle name="#,##0 6 3 3" xfId="1257" xr:uid="{00000000-0005-0000-0000-0000E7040000}"/>
    <cellStyle name="#,##0 6 3 4" xfId="1258" xr:uid="{00000000-0005-0000-0000-0000E8040000}"/>
    <cellStyle name="#,##0 6 3 5" xfId="1259" xr:uid="{00000000-0005-0000-0000-0000E9040000}"/>
    <cellStyle name="#,##0 7" xfId="1260" xr:uid="{00000000-0005-0000-0000-0000EA040000}"/>
    <cellStyle name="#,##0 7 2" xfId="1261" xr:uid="{00000000-0005-0000-0000-0000EB040000}"/>
    <cellStyle name="#,##0 7 2 2" xfId="1262" xr:uid="{00000000-0005-0000-0000-0000EC040000}"/>
    <cellStyle name="#,##0 7 2 2 2" xfId="1263" xr:uid="{00000000-0005-0000-0000-0000ED040000}"/>
    <cellStyle name="#,##0 7 2 2 3" xfId="1264" xr:uid="{00000000-0005-0000-0000-0000EE040000}"/>
    <cellStyle name="#,##0 7 2 2 4" xfId="1265" xr:uid="{00000000-0005-0000-0000-0000EF040000}"/>
    <cellStyle name="#,##0 7 2 2 5" xfId="1266" xr:uid="{00000000-0005-0000-0000-0000F0040000}"/>
    <cellStyle name="#,##0 7 3" xfId="1267" xr:uid="{00000000-0005-0000-0000-0000F1040000}"/>
    <cellStyle name="#,##0 7 3 2" xfId="1268" xr:uid="{00000000-0005-0000-0000-0000F2040000}"/>
    <cellStyle name="#,##0 7 3 3" xfId="1269" xr:uid="{00000000-0005-0000-0000-0000F3040000}"/>
    <cellStyle name="#,##0 7 3 4" xfId="1270" xr:uid="{00000000-0005-0000-0000-0000F4040000}"/>
    <cellStyle name="#,##0 7 3 5" xfId="1271" xr:uid="{00000000-0005-0000-0000-0000F5040000}"/>
    <cellStyle name="#,##0 8" xfId="1272" xr:uid="{00000000-0005-0000-0000-0000F6040000}"/>
    <cellStyle name="#,##0 8 2" xfId="1273" xr:uid="{00000000-0005-0000-0000-0000F7040000}"/>
    <cellStyle name="#,##0 8 2 2" xfId="1274" xr:uid="{00000000-0005-0000-0000-0000F8040000}"/>
    <cellStyle name="#,##0 8 2 2 2" xfId="1275" xr:uid="{00000000-0005-0000-0000-0000F9040000}"/>
    <cellStyle name="#,##0 8 2 2 3" xfId="1276" xr:uid="{00000000-0005-0000-0000-0000FA040000}"/>
    <cellStyle name="#,##0 8 2 2 4" xfId="1277" xr:uid="{00000000-0005-0000-0000-0000FB040000}"/>
    <cellStyle name="#,##0 8 2 2 5" xfId="1278" xr:uid="{00000000-0005-0000-0000-0000FC040000}"/>
    <cellStyle name="#,##0 8 3" xfId="1279" xr:uid="{00000000-0005-0000-0000-0000FD040000}"/>
    <cellStyle name="#,##0 8 3 2" xfId="1280" xr:uid="{00000000-0005-0000-0000-0000FE040000}"/>
    <cellStyle name="#,##0 8 3 3" xfId="1281" xr:uid="{00000000-0005-0000-0000-0000FF040000}"/>
    <cellStyle name="#,##0 8 3 4" xfId="1282" xr:uid="{00000000-0005-0000-0000-000000050000}"/>
    <cellStyle name="#,##0 8 3 5" xfId="1283" xr:uid="{00000000-0005-0000-0000-000001050000}"/>
    <cellStyle name="#,##0 9" xfId="1284" xr:uid="{00000000-0005-0000-0000-000002050000}"/>
    <cellStyle name="#,##0 9 2" xfId="1285" xr:uid="{00000000-0005-0000-0000-000003050000}"/>
    <cellStyle name="#,##0 9 2 2" xfId="1286" xr:uid="{00000000-0005-0000-0000-000004050000}"/>
    <cellStyle name="#,##0 9 2 2 2" xfId="1287" xr:uid="{00000000-0005-0000-0000-000005050000}"/>
    <cellStyle name="#,##0 9 2 2 3" xfId="1288" xr:uid="{00000000-0005-0000-0000-000006050000}"/>
    <cellStyle name="#,##0 9 2 2 4" xfId="1289" xr:uid="{00000000-0005-0000-0000-000007050000}"/>
    <cellStyle name="#,##0 9 2 2 5" xfId="1290" xr:uid="{00000000-0005-0000-0000-000008050000}"/>
    <cellStyle name="#,##0 9 3" xfId="1291" xr:uid="{00000000-0005-0000-0000-000009050000}"/>
    <cellStyle name="#,##0 9 3 2" xfId="1292" xr:uid="{00000000-0005-0000-0000-00000A050000}"/>
    <cellStyle name="#,##0 9 3 3" xfId="1293" xr:uid="{00000000-0005-0000-0000-00000B050000}"/>
    <cellStyle name="#,##0 9 3 4" xfId="1294" xr:uid="{00000000-0005-0000-0000-00000C050000}"/>
    <cellStyle name="#,##0 9 3 5" xfId="1295" xr:uid="{00000000-0005-0000-0000-00000D050000}"/>
    <cellStyle name="#,##0.0" xfId="1296" xr:uid="{00000000-0005-0000-0000-00000E050000}"/>
    <cellStyle name="#,##0.0 2" xfId="1297" xr:uid="{00000000-0005-0000-0000-00000F050000}"/>
    <cellStyle name="#,##0.00" xfId="1298" xr:uid="{00000000-0005-0000-0000-000010050000}"/>
    <cellStyle name="#,##0.00 2" xfId="1299" xr:uid="{00000000-0005-0000-0000-000011050000}"/>
    <cellStyle name="#,##0.000" xfId="1300" xr:uid="{00000000-0005-0000-0000-000012050000}"/>
    <cellStyle name="#,##0.000 2" xfId="1301" xr:uid="{00000000-0005-0000-0000-000013050000}"/>
    <cellStyle name="#,##0_(060116)음향보정장치공사 내역서" xfId="1302" xr:uid="{00000000-0005-0000-0000-000014050000}"/>
    <cellStyle name="#_cost9702 (2)_계통도 (2)_계통도 " xfId="1303" xr:uid="{00000000-0005-0000-0000-000015050000}"/>
    <cellStyle name="#_cost9702 (2)_계통도 (2)_계통도  2" xfId="1304" xr:uid="{00000000-0005-0000-0000-000016050000}"/>
    <cellStyle name="#_cost9702 (2)_계통도 (2)_계통도  2 2" xfId="1305" xr:uid="{00000000-0005-0000-0000-000017050000}"/>
    <cellStyle name="#_cost9702 (2)_계통도 (2)_계통도  2 2 2" xfId="1306" xr:uid="{00000000-0005-0000-0000-000018050000}"/>
    <cellStyle name="#_cost9702 (2)_계통도 (2)_계통도  2 2 3" xfId="1307" xr:uid="{00000000-0005-0000-0000-000019050000}"/>
    <cellStyle name="#_cost9702 (2)_계통도 (2)_계통도  2 2 4" xfId="1308" xr:uid="{00000000-0005-0000-0000-00001A050000}"/>
    <cellStyle name="#_cost9702 (2)_계통도 (2)_계통도  2 2 5" xfId="1309" xr:uid="{00000000-0005-0000-0000-00001B050000}"/>
    <cellStyle name="#_cost9702 (2)_계통도 (2)_계통도  3" xfId="1310" xr:uid="{00000000-0005-0000-0000-00001C050000}"/>
    <cellStyle name="#_cost9702 (2)_계통도 (2)_계통도  3 2" xfId="1311" xr:uid="{00000000-0005-0000-0000-00001D050000}"/>
    <cellStyle name="#_cost9702 (2)_계통도 (2)_계통도  3 3" xfId="1312" xr:uid="{00000000-0005-0000-0000-00001E050000}"/>
    <cellStyle name="#_cost9702 (2)_계통도 (2)_계통도  3 4" xfId="1313" xr:uid="{00000000-0005-0000-0000-00001F050000}"/>
    <cellStyle name="#_cost9702 (2)_계통도 (2)_계통도  3 5" xfId="1314" xr:uid="{00000000-0005-0000-0000-000020050000}"/>
    <cellStyle name="#_cost9702 (2)_공사비예산서 (2)_계통도 " xfId="1315" xr:uid="{00000000-0005-0000-0000-000021050000}"/>
    <cellStyle name="#_cost9702 (2)_공사비예산서 (2)_계통도  2" xfId="1316" xr:uid="{00000000-0005-0000-0000-000022050000}"/>
    <cellStyle name="#_cost9702 (2)_공사비예산서 (2)_계통도  2 2" xfId="1317" xr:uid="{00000000-0005-0000-0000-000023050000}"/>
    <cellStyle name="#_cost9702 (2)_공사비예산서 (2)_계통도  2 2 2" xfId="1318" xr:uid="{00000000-0005-0000-0000-000024050000}"/>
    <cellStyle name="#_cost9702 (2)_공사비예산서 (2)_계통도  2 2 3" xfId="1319" xr:uid="{00000000-0005-0000-0000-000025050000}"/>
    <cellStyle name="#_cost9702 (2)_공사비예산서 (2)_계통도  2 2 4" xfId="1320" xr:uid="{00000000-0005-0000-0000-000026050000}"/>
    <cellStyle name="#_cost9702 (2)_공사비예산서 (2)_계통도  2 2 5" xfId="1321" xr:uid="{00000000-0005-0000-0000-000027050000}"/>
    <cellStyle name="#_cost9702 (2)_공사비예산서 (2)_계통도  3" xfId="1322" xr:uid="{00000000-0005-0000-0000-000028050000}"/>
    <cellStyle name="#_cost9702 (2)_공사비예산서 (2)_계통도  3 2" xfId="1323" xr:uid="{00000000-0005-0000-0000-000029050000}"/>
    <cellStyle name="#_cost9702 (2)_공사비예산서 (2)_계통도  3 3" xfId="1324" xr:uid="{00000000-0005-0000-0000-00002A050000}"/>
    <cellStyle name="#_cost9702 (2)_공사비예산서 (2)_계통도  3 4" xfId="1325" xr:uid="{00000000-0005-0000-0000-00002B050000}"/>
    <cellStyle name="#_cost9702 (2)_공사비예산서 (2)_계통도  3 5" xfId="1326" xr:uid="{00000000-0005-0000-0000-00002C050000}"/>
    <cellStyle name="#_cost9702 (2)_공사비예산서_계통도 " xfId="1327" xr:uid="{00000000-0005-0000-0000-00002D050000}"/>
    <cellStyle name="#_cost9702 (2)_공사비예산서_계통도  2" xfId="1328" xr:uid="{00000000-0005-0000-0000-00002E050000}"/>
    <cellStyle name="#_cost9702 (2)_공사비예산서_계통도  2 2" xfId="1329" xr:uid="{00000000-0005-0000-0000-00002F050000}"/>
    <cellStyle name="#_cost9702 (2)_공사비예산서_계통도  2 2 2" xfId="1330" xr:uid="{00000000-0005-0000-0000-000030050000}"/>
    <cellStyle name="#_cost9702 (2)_공사비예산서_계통도  2 2 3" xfId="1331" xr:uid="{00000000-0005-0000-0000-000031050000}"/>
    <cellStyle name="#_cost9702 (2)_공사비예산서_계통도  2 2 4" xfId="1332" xr:uid="{00000000-0005-0000-0000-000032050000}"/>
    <cellStyle name="#_cost9702 (2)_공사비예산서_계통도  2 2 5" xfId="1333" xr:uid="{00000000-0005-0000-0000-000033050000}"/>
    <cellStyle name="#_cost9702 (2)_공사비예산서_계통도  3" xfId="1334" xr:uid="{00000000-0005-0000-0000-000034050000}"/>
    <cellStyle name="#_cost9702 (2)_공사비예산서_계통도  3 2" xfId="1335" xr:uid="{00000000-0005-0000-0000-000035050000}"/>
    <cellStyle name="#_cost9702 (2)_공사비예산서_계통도  3 3" xfId="1336" xr:uid="{00000000-0005-0000-0000-000036050000}"/>
    <cellStyle name="#_cost9702 (2)_공사비예산서_계통도  3 4" xfId="1337" xr:uid="{00000000-0005-0000-0000-000037050000}"/>
    <cellStyle name="#_cost9702 (2)_공사비예산서_계통도  3 5" xfId="1338" xr:uid="{00000000-0005-0000-0000-000038050000}"/>
    <cellStyle name="#_cost9702 (2)_예정공정표 (2)_계통도 " xfId="1339" xr:uid="{00000000-0005-0000-0000-000039050000}"/>
    <cellStyle name="#_cost9702 (2)_예정공정표 (2)_계통도  2" xfId="1340" xr:uid="{00000000-0005-0000-0000-00003A050000}"/>
    <cellStyle name="#_cost9702 (2)_예정공정표 (2)_계통도  2 2" xfId="1341" xr:uid="{00000000-0005-0000-0000-00003B050000}"/>
    <cellStyle name="#_cost9702 (2)_예정공정표 (2)_계통도  2 2 2" xfId="1342" xr:uid="{00000000-0005-0000-0000-00003C050000}"/>
    <cellStyle name="#_cost9702 (2)_예정공정표 (2)_계통도  2 2 3" xfId="1343" xr:uid="{00000000-0005-0000-0000-00003D050000}"/>
    <cellStyle name="#_cost9702 (2)_예정공정표 (2)_계통도  2 2 4" xfId="1344" xr:uid="{00000000-0005-0000-0000-00003E050000}"/>
    <cellStyle name="#_cost9702 (2)_예정공정표 (2)_계통도  2 2 5" xfId="1345" xr:uid="{00000000-0005-0000-0000-00003F050000}"/>
    <cellStyle name="#_cost9702 (2)_예정공정표 (2)_계통도  3" xfId="1346" xr:uid="{00000000-0005-0000-0000-000040050000}"/>
    <cellStyle name="#_cost9702 (2)_예정공정표 (2)_계통도  3 2" xfId="1347" xr:uid="{00000000-0005-0000-0000-000041050000}"/>
    <cellStyle name="#_cost9702 (2)_예정공정표 (2)_계통도  3 3" xfId="1348" xr:uid="{00000000-0005-0000-0000-000042050000}"/>
    <cellStyle name="#_cost9702 (2)_예정공정표 (2)_계통도  3 4" xfId="1349" xr:uid="{00000000-0005-0000-0000-000043050000}"/>
    <cellStyle name="#_cost9702 (2)_예정공정표 (2)_계통도  3 5" xfId="1350" xr:uid="{00000000-0005-0000-0000-000044050000}"/>
    <cellStyle name="#_cost9702 (2)_주요자재_계통도 " xfId="1351" xr:uid="{00000000-0005-0000-0000-000045050000}"/>
    <cellStyle name="#_cost9702 (2)_주요자재_계통도  2" xfId="1352" xr:uid="{00000000-0005-0000-0000-000046050000}"/>
    <cellStyle name="#_cost9702 (2)_주요자재_계통도  2 2" xfId="1353" xr:uid="{00000000-0005-0000-0000-000047050000}"/>
    <cellStyle name="#_cost9702 (2)_주요자재_계통도  2 2 2" xfId="1354" xr:uid="{00000000-0005-0000-0000-000048050000}"/>
    <cellStyle name="#_cost9702 (2)_주요자재_계통도  2 2 3" xfId="1355" xr:uid="{00000000-0005-0000-0000-000049050000}"/>
    <cellStyle name="#_cost9702 (2)_주요자재_계통도  2 2 4" xfId="1356" xr:uid="{00000000-0005-0000-0000-00004A050000}"/>
    <cellStyle name="#_cost9702 (2)_주요자재_계통도  2 2 5" xfId="1357" xr:uid="{00000000-0005-0000-0000-00004B050000}"/>
    <cellStyle name="#_cost9702 (2)_주요자재_계통도  3" xfId="1358" xr:uid="{00000000-0005-0000-0000-00004C050000}"/>
    <cellStyle name="#_cost9702 (2)_주요자재_계통도  3 2" xfId="1359" xr:uid="{00000000-0005-0000-0000-00004D050000}"/>
    <cellStyle name="#_cost9702 (2)_주요자재_계통도  3 3" xfId="1360" xr:uid="{00000000-0005-0000-0000-00004E050000}"/>
    <cellStyle name="#_cost9702 (2)_주요자재_계통도  3 4" xfId="1361" xr:uid="{00000000-0005-0000-0000-00004F050000}"/>
    <cellStyle name="#_cost9702 (2)_주요자재_계통도  3 5" xfId="1362" xr:uid="{00000000-0005-0000-0000-000050050000}"/>
    <cellStyle name="#_롯데 일산점 무대조명_총괄표_100503_수정" xfId="1363" xr:uid="{00000000-0005-0000-0000-000051050000}"/>
    <cellStyle name="#_롯데 일산점 무대조명_총괄표_100503_수정 2" xfId="1364" xr:uid="{00000000-0005-0000-0000-000052050000}"/>
    <cellStyle name="#_롯데 일산점 무대조명_총괄표_100503_수정 2 2" xfId="1365" xr:uid="{00000000-0005-0000-0000-000053050000}"/>
    <cellStyle name="#_롯데 일산점 무대조명_총괄표_100503_수정 2 2 2" xfId="1366" xr:uid="{00000000-0005-0000-0000-000054050000}"/>
    <cellStyle name="#_롯데 일산점 무대조명_총괄표_100503_수정 2 2 3" xfId="1367" xr:uid="{00000000-0005-0000-0000-000055050000}"/>
    <cellStyle name="#_롯데 일산점 무대조명_총괄표_100503_수정 2 2 4" xfId="1368" xr:uid="{00000000-0005-0000-0000-000056050000}"/>
    <cellStyle name="#_롯데 일산점 무대조명_총괄표_100503_수정 2 2 5" xfId="1369" xr:uid="{00000000-0005-0000-0000-000057050000}"/>
    <cellStyle name="#_롯데 일산점 무대조명_총괄표_100503_수정 3" xfId="1370" xr:uid="{00000000-0005-0000-0000-000058050000}"/>
    <cellStyle name="#_롯데 일산점 무대조명_총괄표_100503_수정 3 2" xfId="1371" xr:uid="{00000000-0005-0000-0000-000059050000}"/>
    <cellStyle name="#_롯데 일산점 무대조명_총괄표_100503_수정 3 3" xfId="1372" xr:uid="{00000000-0005-0000-0000-00005A050000}"/>
    <cellStyle name="#_롯데 일산점 무대조명_총괄표_100503_수정 3 4" xfId="1373" xr:uid="{00000000-0005-0000-0000-00005B050000}"/>
    <cellStyle name="#_롯데 일산점 무대조명_총괄표_100503_수정 3 5" xfId="1374" xr:uid="{00000000-0005-0000-0000-00005C050000}"/>
    <cellStyle name="#_예정공정표_계통도 " xfId="1375" xr:uid="{00000000-0005-0000-0000-00005D050000}"/>
    <cellStyle name="#_예정공정표_계통도  2" xfId="1376" xr:uid="{00000000-0005-0000-0000-00005E050000}"/>
    <cellStyle name="#_예정공정표_계통도  2 2" xfId="1377" xr:uid="{00000000-0005-0000-0000-00005F050000}"/>
    <cellStyle name="#_예정공정표_계통도  2 2 2" xfId="1378" xr:uid="{00000000-0005-0000-0000-000060050000}"/>
    <cellStyle name="#_예정공정표_계통도  2 2 3" xfId="1379" xr:uid="{00000000-0005-0000-0000-000061050000}"/>
    <cellStyle name="#_예정공정표_계통도  2 2 4" xfId="1380" xr:uid="{00000000-0005-0000-0000-000062050000}"/>
    <cellStyle name="#_예정공정표_계통도  2 2 5" xfId="1381" xr:uid="{00000000-0005-0000-0000-000063050000}"/>
    <cellStyle name="#_예정공정표_계통도  3" xfId="1382" xr:uid="{00000000-0005-0000-0000-000064050000}"/>
    <cellStyle name="#_예정공정표_계통도  3 2" xfId="1383" xr:uid="{00000000-0005-0000-0000-000065050000}"/>
    <cellStyle name="#_예정공정표_계통도  3 3" xfId="1384" xr:uid="{00000000-0005-0000-0000-000066050000}"/>
    <cellStyle name="#_예정공정표_계통도  3 4" xfId="1385" xr:uid="{00000000-0005-0000-0000-000067050000}"/>
    <cellStyle name="#_예정공정표_계통도  3 5" xfId="1386" xr:uid="{00000000-0005-0000-0000-000068050000}"/>
    <cellStyle name="#_전파진흥원_AV설비_설치공사_(원가포함)_SMT110903" xfId="1387" xr:uid="{00000000-0005-0000-0000-000069050000}"/>
    <cellStyle name="#_전파진흥원_AV설비_설치공사_(원가포함)_SMT110903 2" xfId="1388" xr:uid="{00000000-0005-0000-0000-00006A050000}"/>
    <cellStyle name="#_전파진흥원_AV설비_설치공사_(원가포함)_SMT110903 2 2" xfId="1389" xr:uid="{00000000-0005-0000-0000-00006B050000}"/>
    <cellStyle name="#_전파진흥원_AV설비_설치공사_(원가포함)_SMT110903 2 2 2" xfId="1390" xr:uid="{00000000-0005-0000-0000-00006C050000}"/>
    <cellStyle name="#_전파진흥원_AV설비_설치공사_(원가포함)_SMT110903 2 2 3" xfId="1391" xr:uid="{00000000-0005-0000-0000-00006D050000}"/>
    <cellStyle name="#_전파진흥원_AV설비_설치공사_(원가포함)_SMT110903 2 2 4" xfId="1392" xr:uid="{00000000-0005-0000-0000-00006E050000}"/>
    <cellStyle name="#_전파진흥원_AV설비_설치공사_(원가포함)_SMT110903 2 2 5" xfId="1393" xr:uid="{00000000-0005-0000-0000-00006F050000}"/>
    <cellStyle name="#_전파진흥원_AV설비_설치공사_(원가포함)_SMT110903 3" xfId="1394" xr:uid="{00000000-0005-0000-0000-000070050000}"/>
    <cellStyle name="#_전파진흥원_AV설비_설치공사_(원가포함)_SMT110903 3 2" xfId="1395" xr:uid="{00000000-0005-0000-0000-000071050000}"/>
    <cellStyle name="#_전파진흥원_AV설비_설치공사_(원가포함)_SMT110903 3 3" xfId="1396" xr:uid="{00000000-0005-0000-0000-000072050000}"/>
    <cellStyle name="#_전파진흥원_AV설비_설치공사_(원가포함)_SMT110903 3 4" xfId="1397" xr:uid="{00000000-0005-0000-0000-000073050000}"/>
    <cellStyle name="#_전파진흥원_AV설비_설치공사_(원가포함)_SMT110903 3 5" xfId="1398" xr:uid="{00000000-0005-0000-0000-000074050000}"/>
    <cellStyle name="#_품셈 " xfId="1399" xr:uid="{00000000-0005-0000-0000-000075050000}"/>
    <cellStyle name="#_품셈  2" xfId="1400" xr:uid="{00000000-0005-0000-0000-000076050000}"/>
    <cellStyle name="#_품셈  2 2" xfId="1401" xr:uid="{00000000-0005-0000-0000-000077050000}"/>
    <cellStyle name="#_품셈  2 2 2" xfId="1402" xr:uid="{00000000-0005-0000-0000-000078050000}"/>
    <cellStyle name="#_품셈  2 2 3" xfId="1403" xr:uid="{00000000-0005-0000-0000-000079050000}"/>
    <cellStyle name="#_품셈  2 2 4" xfId="1404" xr:uid="{00000000-0005-0000-0000-00007A050000}"/>
    <cellStyle name="#_품셈  2 2 5" xfId="1405" xr:uid="{00000000-0005-0000-0000-00007B050000}"/>
    <cellStyle name="#_품셈  3" xfId="1406" xr:uid="{00000000-0005-0000-0000-00007C050000}"/>
    <cellStyle name="#_품셈  3 2" xfId="1407" xr:uid="{00000000-0005-0000-0000-00007D050000}"/>
    <cellStyle name="#_품셈  3 3" xfId="1408" xr:uid="{00000000-0005-0000-0000-00007E050000}"/>
    <cellStyle name="#_품셈  3 4" xfId="1409" xr:uid="{00000000-0005-0000-0000-00007F050000}"/>
    <cellStyle name="#_품셈  3 5" xfId="1410" xr:uid="{00000000-0005-0000-0000-000080050000}"/>
    <cellStyle name="#_품셈_계통도 " xfId="1411" xr:uid="{00000000-0005-0000-0000-000081050000}"/>
    <cellStyle name="#_품셈_계통도  2" xfId="1412" xr:uid="{00000000-0005-0000-0000-000082050000}"/>
    <cellStyle name="#_품셈_계통도  2 2" xfId="1413" xr:uid="{00000000-0005-0000-0000-000083050000}"/>
    <cellStyle name="#_품셈_계통도  2 2 2" xfId="1414" xr:uid="{00000000-0005-0000-0000-000084050000}"/>
    <cellStyle name="#_품셈_계통도  2 2 3" xfId="1415" xr:uid="{00000000-0005-0000-0000-000085050000}"/>
    <cellStyle name="#_품셈_계통도  2 2 4" xfId="1416" xr:uid="{00000000-0005-0000-0000-000086050000}"/>
    <cellStyle name="#_품셈_계통도  2 2 5" xfId="1417" xr:uid="{00000000-0005-0000-0000-000087050000}"/>
    <cellStyle name="#_품셈_계통도  3" xfId="1418" xr:uid="{00000000-0005-0000-0000-000088050000}"/>
    <cellStyle name="#_품셈_계통도  3 2" xfId="1419" xr:uid="{00000000-0005-0000-0000-000089050000}"/>
    <cellStyle name="#_품셈_계통도  3 3" xfId="1420" xr:uid="{00000000-0005-0000-0000-00008A050000}"/>
    <cellStyle name="#_품셈_계통도  3 4" xfId="1421" xr:uid="{00000000-0005-0000-0000-00008B050000}"/>
    <cellStyle name="#_품셈_계통도  3 5" xfId="1422" xr:uid="{00000000-0005-0000-0000-00008C050000}"/>
    <cellStyle name="$" xfId="1423" xr:uid="{00000000-0005-0000-0000-00008D050000}"/>
    <cellStyle name="$ 2" xfId="1424" xr:uid="{00000000-0005-0000-0000-00008E050000}"/>
    <cellStyle name="$ 3" xfId="1425" xr:uid="{00000000-0005-0000-0000-00008F050000}"/>
    <cellStyle name="$_db진흥" xfId="1426" xr:uid="{00000000-0005-0000-0000-000090050000}"/>
    <cellStyle name="$_db진흥 2" xfId="1427" xr:uid="{00000000-0005-0000-0000-000091050000}"/>
    <cellStyle name="$_SE40" xfId="1428" xr:uid="{00000000-0005-0000-0000-000092050000}"/>
    <cellStyle name="$_SE40 2" xfId="1429" xr:uid="{00000000-0005-0000-0000-000093050000}"/>
    <cellStyle name="$_견적2" xfId="1430" xr:uid="{00000000-0005-0000-0000-000094050000}"/>
    <cellStyle name="$_견적2 2" xfId="1431" xr:uid="{00000000-0005-0000-0000-000095050000}"/>
    <cellStyle name="$_기아" xfId="1432" xr:uid="{00000000-0005-0000-0000-000096050000}"/>
    <cellStyle name="$_기아 2" xfId="1433" xr:uid="{00000000-0005-0000-0000-000097050000}"/>
    <cellStyle name="(##.00)" xfId="1434" xr:uid="{00000000-0005-0000-0000-000098050000}"/>
    <cellStyle name="(##.00) 2" xfId="1435" xr:uid="{00000000-0005-0000-0000-000099050000}"/>
    <cellStyle name="(△콤마)" xfId="1436" xr:uid="{00000000-0005-0000-0000-00009A050000}"/>
    <cellStyle name="(△콤마) 2" xfId="1437" xr:uid="{00000000-0005-0000-0000-00009B050000}"/>
    <cellStyle name="(백분율)" xfId="1438" xr:uid="{00000000-0005-0000-0000-00009C050000}"/>
    <cellStyle name="(백분율) 2" xfId="1439" xr:uid="{00000000-0005-0000-0000-00009D050000}"/>
    <cellStyle name="(콤마)" xfId="1440" xr:uid="{00000000-0005-0000-0000-00009E050000}"/>
    <cellStyle name="(콤마) 2" xfId="1441" xr:uid="{00000000-0005-0000-0000-00009F050000}"/>
    <cellStyle name="(표준)" xfId="1442" xr:uid="{00000000-0005-0000-0000-0000A0050000}"/>
    <cellStyle name="(표준) 2" xfId="1443" xr:uid="{00000000-0005-0000-0000-0000A1050000}"/>
    <cellStyle name="(표준) 2 2" xfId="1444" xr:uid="{00000000-0005-0000-0000-0000A2050000}"/>
    <cellStyle name="(표준) 2 3" xfId="1445" xr:uid="{00000000-0005-0000-0000-0000A3050000}"/>
    <cellStyle name="(표준) 2 4" xfId="1446" xr:uid="{00000000-0005-0000-0000-0000A4050000}"/>
    <cellStyle name="(표준) 2 5" xfId="1447" xr:uid="{00000000-0005-0000-0000-0000A5050000}"/>
    <cellStyle name=";;;" xfId="1448" xr:uid="{00000000-0005-0000-0000-0000A6050000}"/>
    <cellStyle name="?? [0.00]_NT Server " xfId="1449" xr:uid="{00000000-0005-0000-0000-0000A7050000}"/>
    <cellStyle name="?? [0]_????? " xfId="1450" xr:uid="{00000000-0005-0000-0000-0000A8050000}"/>
    <cellStyle name="??_x000c_돥?_x000d_|?_x0001_??_x0007__x0001__x0001_" xfId="1451" xr:uid="{00000000-0005-0000-0000-0000A9050000}"/>
    <cellStyle name="??_x000c_둄_x001b_ |?_x0001_?_x0003__x0014__x0007__x0001__x0001_" xfId="1452" xr:uid="{00000000-0005-0000-0000-0000AA050000}"/>
    <cellStyle name="??_x000c_둄_x001b__x000d_|?_x0001_?_x0003__x0014__x0007__x0001__x0001_" xfId="1453" xr:uid="{00000000-0005-0000-0000-0000AB050000}"/>
    <cellStyle name="??_x000c_둄_x001b__x000d_|?_x0001_??_x0007__x0001__x0001_" xfId="1454" xr:uid="{00000000-0005-0000-0000-0000AC050000}"/>
    <cellStyle name="??&amp;5_x0007_?._x0007_9_x0008_??_x0007__x0001__x0001_" xfId="1455" xr:uid="{00000000-0005-0000-0000-0000AD050000}"/>
    <cellStyle name="??&amp;5_x0007_?._x0007_9_x0008_??_x0007__x0001__x0001_ 2" xfId="1456" xr:uid="{00000000-0005-0000-0000-0000AE050000}"/>
    <cellStyle name="??&amp;6_x0007_?/_x0007_9_x0008_??_x0007__x0001__x0001_" xfId="1457" xr:uid="{00000000-0005-0000-0000-0000AF050000}"/>
    <cellStyle name="??&amp;6_x0007_?/_x0007_9_x0008_??_x0007__x0001__x0001_ 2" xfId="1458" xr:uid="{00000000-0005-0000-0000-0000B0050000}"/>
    <cellStyle name="??&amp;O?&amp;H?_x0008__x000f__x0007_?_x0007__x0001__x0001_" xfId="1459" xr:uid="{00000000-0005-0000-0000-0000B1050000}"/>
    <cellStyle name="??&amp;O?&amp;H?_x0008__x000f__x0007_?_x0007__x0001__x0001_ 2" xfId="1460" xr:uid="{00000000-0005-0000-0000-0000B2050000}"/>
    <cellStyle name="??&amp;O?&amp;H?_x0008__x000f__x0007_?_x0007__x0001__x0001_ 2 2" xfId="1461" xr:uid="{00000000-0005-0000-0000-0000B3050000}"/>
    <cellStyle name="??&amp;O?&amp;H?_x0008__x000f__x0007_?_x0007__x0001__x0001_ 3" xfId="1462" xr:uid="{00000000-0005-0000-0000-0000B4050000}"/>
    <cellStyle name="??&amp;O?&amp;H?_x0008__x000f__x0007_?_x0007__x0001__x0001_ 4" xfId="1463" xr:uid="{00000000-0005-0000-0000-0000B5050000}"/>
    <cellStyle name="??&amp;O?&amp;H?_x0008_??_x0007__x0001__x0001_" xfId="1464" xr:uid="{00000000-0005-0000-0000-0000B6050000}"/>
    <cellStyle name="??&amp;O?&amp;H?_x0008_??_x0007__x0001__x0001_ 2" xfId="1465" xr:uid="{00000000-0005-0000-0000-0000B7050000}"/>
    <cellStyle name="??&amp;O?&amp;H?_x0008_??_x0007__x0001__x0001_ 2 2" xfId="1466" xr:uid="{00000000-0005-0000-0000-0000B8050000}"/>
    <cellStyle name="??&amp;O?&amp;H?_x0008_??_x0007__x0001__x0001_ 2 2 2" xfId="1467" xr:uid="{00000000-0005-0000-0000-0000B9050000}"/>
    <cellStyle name="??&amp;O?&amp;H?_x0008_??_x0007__x0001__x0001_ 2 3" xfId="1468" xr:uid="{00000000-0005-0000-0000-0000BA050000}"/>
    <cellStyle name="??&amp;O?&amp;H?_x0008_??_x0007__x0001__x0001_ 2 4" xfId="1469" xr:uid="{00000000-0005-0000-0000-0000BB050000}"/>
    <cellStyle name="??&amp;O?&amp;H?_x0008_??_x0007__x0001__x0001_ 3" xfId="1470" xr:uid="{00000000-0005-0000-0000-0000BC050000}"/>
    <cellStyle name="??&amp;O?&amp;H?_x0008_??_x0007__x0001__x0001_ 3 2" xfId="1471" xr:uid="{00000000-0005-0000-0000-0000BD050000}"/>
    <cellStyle name="??&amp;O?&amp;H?_x0008_??_x0007__x0001__x0001_ 4" xfId="1472" xr:uid="{00000000-0005-0000-0000-0000BE050000}"/>
    <cellStyle name="??&amp;O?&amp;H?_x0008_??_x0007__x0001__x0001_ 4 2" xfId="1473" xr:uid="{00000000-0005-0000-0000-0000BF050000}"/>
    <cellStyle name="??&amp;O?&amp;H?_x0008_??_x0007__x0001__x0001_ 5" xfId="1474" xr:uid="{00000000-0005-0000-0000-0000C0050000}"/>
    <cellStyle name="??&amp;O?&amp;H?_x0008_??_x0007__x0001__x0001_ 6" xfId="1475" xr:uid="{00000000-0005-0000-0000-0000C1050000}"/>
    <cellStyle name="??&amp;멅?둃9_x0008_??_x0007__x0001__x0001_" xfId="1476" xr:uid="{00000000-0005-0000-0000-0000C2050000}"/>
    <cellStyle name="??&amp;멅?둃9_x0008_??_x0007__x0001__x0001_ 2" xfId="1477" xr:uid="{00000000-0005-0000-0000-0000C3050000}"/>
    <cellStyle name="??&amp;쏗?뷐9_x0008__x0011__x0007_?_x0007__x0001__x0001_" xfId="1478" xr:uid="{00000000-0005-0000-0000-0000C4050000}"/>
    <cellStyle name="??&amp;쏗?뷐9_x0008__x0011__x0007_?_x0007__x0001__x0001_ 2" xfId="1479" xr:uid="{00000000-0005-0000-0000-0000C5050000}"/>
    <cellStyle name="???­ [0]_¸???" xfId="1480" xr:uid="{00000000-0005-0000-0000-0000C6050000}"/>
    <cellStyle name="????Æ?¸???" xfId="1481" xr:uid="{00000000-0005-0000-0000-0000C7050000}"/>
    <cellStyle name="???­_¸???" xfId="1482" xr:uid="{00000000-0005-0000-0000-0000C8050000}"/>
    <cellStyle name="???Ø_(?¤º¸º?¹?)¿?º°??¿ø°??¹" xfId="1483" xr:uid="{00000000-0005-0000-0000-0000C9050000}"/>
    <cellStyle name="??_?.????" xfId="1484" xr:uid="{00000000-0005-0000-0000-0000CA050000}"/>
    <cellStyle name="??¿¡ ¿?´? ????Æ?¸???" xfId="1485" xr:uid="{00000000-0005-0000-0000-0000CB050000}"/>
    <cellStyle name="?Þ¸¶ [0]_¸???" xfId="1486" xr:uid="{00000000-0005-0000-0000-0000CC050000}"/>
    <cellStyle name="?Þ¸¶_¸???" xfId="1487" xr:uid="{00000000-0005-0000-0000-0000CD050000}"/>
    <cellStyle name="?W?_laroux" xfId="1488" xr:uid="{00000000-0005-0000-0000-0000CE050000}"/>
    <cellStyle name="?曹%U?&amp;H?_x0008_?s _x0007__x0001__x0001_" xfId="1489" xr:uid="{00000000-0005-0000-0000-0000CF050000}"/>
    <cellStyle name="?曹%U?&amp;H?_x0008_?s_x000a__x0007__x0001__x0001_" xfId="1490" xr:uid="{00000000-0005-0000-0000-0000D0050000}"/>
    <cellStyle name="?珠??? " xfId="1491" xr:uid="{00000000-0005-0000-0000-0000D1050000}"/>
    <cellStyle name="?珠???  2" xfId="1492" xr:uid="{00000000-0005-0000-0000-0000D2050000}"/>
    <cellStyle name="?핺_CASH FLOW " xfId="1493" xr:uid="{00000000-0005-0000-0000-0000D3050000}"/>
    <cellStyle name="_(01-14)광양항인건비" xfId="1494" xr:uid="{00000000-0005-0000-0000-0000D4050000}"/>
    <cellStyle name="_(060116)음향보정장치공사 내역서" xfId="1495" xr:uid="{00000000-0005-0000-0000-0000D5050000}"/>
    <cellStyle name="_(060116)음향보정장치공사 내역서 2" xfId="1496" xr:uid="{00000000-0005-0000-0000-0000D6050000}"/>
    <cellStyle name="_(060510)안동문화회관-av현상설계" xfId="1497" xr:uid="{00000000-0005-0000-0000-0000D7050000}"/>
    <cellStyle name="_(060510)안동문화회관-av현상설계 2" xfId="1498" xr:uid="{00000000-0005-0000-0000-0000D8050000}"/>
    <cellStyle name="_(연산배수지)CCTV내역서-070611" xfId="1499" xr:uid="{00000000-0005-0000-0000-0000D9050000}"/>
    <cellStyle name="_▷기본자료기록" xfId="1500" xr:uid="{00000000-0005-0000-0000-0000DA050000}"/>
    <cellStyle name="_▷기본자료기록 2" xfId="1501" xr:uid="{00000000-0005-0000-0000-0000DB050000}"/>
    <cellStyle name="_▷기본자료들" xfId="1502" xr:uid="{00000000-0005-0000-0000-0000DC050000}"/>
    <cellStyle name="_▷기본자료들 2" xfId="1503" xr:uid="{00000000-0005-0000-0000-0000DD050000}"/>
    <cellStyle name="_●집기-완료보고서" xfId="1504" xr:uid="{00000000-0005-0000-0000-0000DE050000}"/>
    <cellStyle name="_0.MOU(03년-06년)-수정안2-국공송부" xfId="1505" xr:uid="{00000000-0005-0000-0000-0000DF050000}"/>
    <cellStyle name="_00 단가산출서 9호선,공항,공용" xfId="1506" xr:uid="{00000000-0005-0000-0000-0000E0050000}"/>
    <cellStyle name="_01" xfId="1507" xr:uid="{00000000-0005-0000-0000-0000E1050000}"/>
    <cellStyle name="_01~02 1-1A,1B 구간 공사용 임시전력공사 내역서" xfId="1508" xr:uid="{00000000-0005-0000-0000-0000E2050000}"/>
    <cellStyle name="_0106-06-007 금속 및 수장공사 단가견적- 대림" xfId="1509" xr:uid="{00000000-0005-0000-0000-0000E3050000}"/>
    <cellStyle name="_01년하반기계획" xfId="1510" xr:uid="{00000000-0005-0000-0000-0000E4050000}"/>
    <cellStyle name="_02.LGT-견적(LAN_양근창D)_061012T" xfId="1511" xr:uid="{00000000-0005-0000-0000-0000E5050000}"/>
    <cellStyle name="_02.LGT-견적(LAN_양근창D)_061012T 2" xfId="1512" xr:uid="{00000000-0005-0000-0000-0000E6050000}"/>
    <cellStyle name="_02-02-P004 마가렛트호텔현설용물량" xfId="1513" xr:uid="{00000000-0005-0000-0000-0000E7050000}"/>
    <cellStyle name="_02-02-P007 온양반도체" xfId="1514" xr:uid="{00000000-0005-0000-0000-0000E8050000}"/>
    <cellStyle name="_02-03-P003 삼성전기 수원공장 전기공사" xfId="1515" xr:uid="{00000000-0005-0000-0000-0000E9050000}"/>
    <cellStyle name="_02-03-P006 삼성전자2단지공사" xfId="1516" xr:uid="{00000000-0005-0000-0000-0000EA050000}"/>
    <cellStyle name="_02-03-P007 아산페기물매립장" xfId="1517" xr:uid="{00000000-0005-0000-0000-0000EB050000}"/>
    <cellStyle name="_02-03-P011-01 삼성전자2단지 폐수처리시설공사" xfId="1518" xr:uid="{00000000-0005-0000-0000-0000EC050000}"/>
    <cellStyle name="_0204기성(공정율)" xfId="1519" xr:uid="{00000000-0005-0000-0000-0000ED050000}"/>
    <cellStyle name="_02-11-P002 서초 오피스텔신축전기공사" xfId="1520" xr:uid="{00000000-0005-0000-0000-0000EE050000}"/>
    <cellStyle name="_0301무대음향내역(최종)1" xfId="1521" xr:uid="{00000000-0005-0000-0000-0000EF050000}"/>
    <cellStyle name="_0301무대음향내역(최종)1 2" xfId="1522" xr:uid="{00000000-0005-0000-0000-0000F0050000}"/>
    <cellStyle name="_030306 수도권폐가전설비" xfId="1523" xr:uid="{00000000-0005-0000-0000-0000F1050000}"/>
    <cellStyle name="_030306의정부 홈플러스 내역서" xfId="1524" xr:uid="{00000000-0005-0000-0000-0000F2050000}"/>
    <cellStyle name="_030321 수원공장전기공사." xfId="1525" xr:uid="{00000000-0005-0000-0000-0000F3050000}"/>
    <cellStyle name="_03-03-P003-01 수도권 전기계장내역서" xfId="1526" xr:uid="{00000000-0005-0000-0000-0000F4050000}"/>
    <cellStyle name="_03-03-P009 용역동 전기공사." xfId="1527" xr:uid="{00000000-0005-0000-0000-0000F5050000}"/>
    <cellStyle name="_03-03-P012-01 수원공장설계변경내역서" xfId="1528" xr:uid="{00000000-0005-0000-0000-0000F6050000}"/>
    <cellStyle name="_03-13-P013 우림양평역보보컨트리" xfId="1529" xr:uid="{00000000-0005-0000-0000-0000F7050000}"/>
    <cellStyle name="_03-13-P016 CGV 부천점전기고앗" xfId="1530" xr:uid="{00000000-0005-0000-0000-0000F8050000}"/>
    <cellStyle name="_05 산출근거(방송)" xfId="1531" xr:uid="{00000000-0005-0000-0000-0000F9050000}"/>
    <cellStyle name="_05(현대)" xfId="1532" xr:uid="{00000000-0005-0000-0000-0000FA050000}"/>
    <cellStyle name="_05.4.11-2_농심CAMPUS 전력 및 조명제어공사" xfId="1533" xr:uid="{00000000-0005-0000-0000-0000FB050000}"/>
    <cellStyle name="_05.4.11-2_농심CAMPUS 전력 및 조명제어공사 2" xfId="1534" xr:uid="{00000000-0005-0000-0000-0000FC050000}"/>
    <cellStyle name="_050306-부경대학교공조설비일위대가" xfId="1535" xr:uid="{00000000-0005-0000-0000-0000FD050000}"/>
    <cellStyle name="_050306-부경대학교공조설비일위대가 2" xfId="1536" xr:uid="{00000000-0005-0000-0000-0000FE050000}"/>
    <cellStyle name="_050412 세일즈가이드 배포기준" xfId="1537" xr:uid="{00000000-0005-0000-0000-0000FF050000}"/>
    <cellStyle name="_050412 세일즈가이드 배포기준_(세부내역)9월-홈플러스 울산동구점(부스)" xfId="1538" xr:uid="{00000000-0005-0000-0000-000000060000}"/>
    <cellStyle name="_050412 세일즈가이드 배포기준_050609 S310카탈로그_POP,V6900카탈로그,B130포스터 배포리스트" xfId="1539" xr:uid="{00000000-0005-0000-0000-000001060000}"/>
    <cellStyle name="_050412 세일즈가이드 배포기준_050609 S310카탈로그_POP,V6900카탈로그,B130포스터 배포리스트_(세부내역)9월-홈플러스 울산동구점(부스)" xfId="1540" xr:uid="{00000000-0005-0000-0000-000002060000}"/>
    <cellStyle name="_050412 세일즈가이드 배포기준_050609 S310카탈로그_POP,V6900카탈로그,B130포스터 배포리스트_051018 애니콜뉴스 11월호 배포리스트" xfId="1541" xr:uid="{00000000-0005-0000-0000-000003060000}"/>
    <cellStyle name="_050412 세일즈가이드 배포기준_050609 S310카탈로그_POP,V6900카탈로그,B130포스터 배포리스트_051018 애니콜뉴스 11월호 배포리스트_(세부내역)9월-홈플러스 울산동구점(부스)" xfId="1542" xr:uid="{00000000-0005-0000-0000-000004060000}"/>
    <cellStyle name="_050412 세일즈가이드 배포기준_050609 S310카탈로그_POP,V6900카탈로그,B130포스터 배포리스트_051018 애니콜뉴스 11월호 배포리스트_081031 전략유통 할인점 브랜드샵정산양식" xfId="1543" xr:uid="{00000000-0005-0000-0000-000005060000}"/>
    <cellStyle name="_050412 세일즈가이드 배포기준_050609 S310카탈로그_POP,V6900카탈로그,B130포스터 배포리스트_051018 애니콜뉴스 11월호 배포리스트_1111" xfId="1544" xr:uid="{00000000-0005-0000-0000-000006060000}"/>
    <cellStyle name="_050412 세일즈가이드 배포기준_050609 S310카탈로그_POP,V6900카탈로그,B130포스터 배포리스트_051018 애니콜뉴스 11월호 배포리스트_1111_싸-0704중-내부-전략유통 에어컨 전시대" xfId="1545" xr:uid="{00000000-0005-0000-0000-000007060000}"/>
    <cellStyle name="_050412 세일즈가이드 배포기준_050609 S310카탈로그_POP,V6900카탈로그,B130포스터 배포리스트_051018 애니콜뉴스 11월호 배포리스트_1111_에어컨 정산(5.15까지)-전략유통" xfId="1546" xr:uid="{00000000-0005-0000-0000-000008060000}"/>
    <cellStyle name="_050412 세일즈가이드 배포기준_050609 S310카탈로그_POP,V6900카탈로그,B130포스터 배포리스트_051018 애니콜뉴스 11월호 배포리스트_12월-롯데마트 당진점(부스)" xfId="1547" xr:uid="{00000000-0005-0000-0000-000009060000}"/>
    <cellStyle name="_050412 세일즈가이드 배포기준_050609 S310카탈로그_POP,V6900카탈로그,B130포스터 배포리스트_051018 애니콜뉴스 11월호 배포리스트_12월-롯데마트 당진점(부스)1" xfId="1548" xr:uid="{00000000-0005-0000-0000-00000A060000}"/>
    <cellStyle name="_050412 세일즈가이드 배포기준_050609 S310카탈로그_POP,V6900카탈로그,B130포스터 배포리스트_051018 애니콜뉴스 11월호 배포리스트_3월초-하우젠에어컨 전시대 세부내역" xfId="1549" xr:uid="{00000000-0005-0000-0000-00000B060000}"/>
    <cellStyle name="_050412 세일즈가이드 배포기준_050609 S310카탈로그_POP,V6900카탈로그,B130포스터 배포리스트_051018 애니콜뉴스 11월호 배포리스트_3월초-하우젠에어컨 전시대 세부내역_싸-0704중-내부-전략유통 에어컨 전시대" xfId="1550" xr:uid="{00000000-0005-0000-0000-00000C060000}"/>
    <cellStyle name="_050412 세일즈가이드 배포기준_050609 S310카탈로그_POP,V6900카탈로그,B130포스터 배포리스트_051018 애니콜뉴스 11월호 배포리스트_3월초-하우젠에어컨 전시대 세부내역_에어컨 정산(5.15까지)-전략유통" xfId="1551" xr:uid="{00000000-0005-0000-0000-00000D060000}"/>
    <cellStyle name="_050412 세일즈가이드 배포기준_050609 S310카탈로그_POP,V6900카탈로그,B130포스터 배포리스트_051018 애니콜뉴스 11월호 배포리스트_브랜드샵-AV진해" xfId="1552" xr:uid="{00000000-0005-0000-0000-00000E060000}"/>
    <cellStyle name="_050412 세일즈가이드 배포기준_050609 S310카탈로그_POP,V6900카탈로그,B130포스터 배포리스트_051018 애니콜뉴스 11월호 배포리스트_싸-0703중-내부-전략유통 에어컨 전시대" xfId="1553" xr:uid="{00000000-0005-0000-0000-00000F060000}"/>
    <cellStyle name="_050412 세일즈가이드 배포기준_050609 S310카탈로그_POP,V6900카탈로그,B130포스터 배포리스트_051018 애니콜뉴스 11월호 배포리스트_싸-0703중-내부-전략유통 에어컨 전시대_싸-0704중-내부-전략유통 에어컨 전시대" xfId="1554" xr:uid="{00000000-0005-0000-0000-000010060000}"/>
    <cellStyle name="_050412 세일즈가이드 배포기준_050609 S310카탈로그_POP,V6900카탈로그,B130포스터 배포리스트_051018 애니콜뉴스 11월호 배포리스트_싸-0703중-내부-전략유통 에어컨 전시대_에어컨 정산(5.15까지)-전략유통" xfId="1555" xr:uid="{00000000-0005-0000-0000-000011060000}"/>
    <cellStyle name="_050412 세일즈가이드 배포기준_050609 S310카탈로그_POP,V6900카탈로그,B130포스터 배포리스트_051221 포스터 배포리스트(B3603600 B3003000)_63342" xfId="1556" xr:uid="{00000000-0005-0000-0000-000012060000}"/>
    <cellStyle name="_050412 세일즈가이드 배포기준_050609 S310카탈로그_POP,V6900카탈로그,B130포스터 배포리스트_051221 포스터 배포리스트(B3603600 B3003000)_63342_(세부내역)9월-홈플러스 울산동구점(부스)" xfId="1557" xr:uid="{00000000-0005-0000-0000-000013060000}"/>
    <cellStyle name="_050412 세일즈가이드 배포기준_050609 S310카탈로그_POP,V6900카탈로그,B130포스터 배포리스트_051221 포스터 배포리스트(B3603600 B3003000)_63342_081031 전략유통 할인점 브랜드샵정산양식" xfId="1558" xr:uid="{00000000-0005-0000-0000-000014060000}"/>
    <cellStyle name="_050412 세일즈가이드 배포기준_050609 S310카탈로그_POP,V6900카탈로그,B130포스터 배포리스트_051221 포스터 배포리스트(B3603600 B3003000)_63342_1111" xfId="1559" xr:uid="{00000000-0005-0000-0000-000015060000}"/>
    <cellStyle name="_050412 세일즈가이드 배포기준_050609 S310카탈로그_POP,V6900카탈로그,B130포스터 배포리스트_051221 포스터 배포리스트(B3603600 B3003000)_63342_1111_싸-0704중-내부-전략유통 에어컨 전시대" xfId="1560" xr:uid="{00000000-0005-0000-0000-000016060000}"/>
    <cellStyle name="_050412 세일즈가이드 배포기준_050609 S310카탈로그_POP,V6900카탈로그,B130포스터 배포리스트_051221 포스터 배포리스트(B3603600 B3003000)_63342_1111_에어컨 정산(5.15까지)-전략유통" xfId="1561" xr:uid="{00000000-0005-0000-0000-000017060000}"/>
    <cellStyle name="_050412 세일즈가이드 배포기준_050609 S310카탈로그_POP,V6900카탈로그,B130포스터 배포리스트_051221 포스터 배포리스트(B3603600 B3003000)_63342_12월-롯데마트 당진점(부스)" xfId="1562" xr:uid="{00000000-0005-0000-0000-000018060000}"/>
    <cellStyle name="_050412 세일즈가이드 배포기준_050609 S310카탈로그_POP,V6900카탈로그,B130포스터 배포리스트_051221 포스터 배포리스트(B3603600 B3003000)_63342_12월-롯데마트 당진점(부스)1" xfId="1563" xr:uid="{00000000-0005-0000-0000-000019060000}"/>
    <cellStyle name="_050412 세일즈가이드 배포기준_050609 S310카탈로그_POP,V6900카탈로그,B130포스터 배포리스트_051221 포스터 배포리스트(B3603600 B3003000)_63342_3월초-하우젠에어컨 전시대 세부내역" xfId="1564" xr:uid="{00000000-0005-0000-0000-00001A060000}"/>
    <cellStyle name="_050412 세일즈가이드 배포기준_050609 S310카탈로그_POP,V6900카탈로그,B130포스터 배포리스트_051221 포스터 배포리스트(B3603600 B3003000)_63342_3월초-하우젠에어컨 전시대 세부내역_싸-0704중-내부-전략유통 에어컨 전시대" xfId="1565" xr:uid="{00000000-0005-0000-0000-00001B060000}"/>
    <cellStyle name="_050412 세일즈가이드 배포기준_050609 S310카탈로그_POP,V6900카탈로그,B130포스터 배포리스트_051221 포스터 배포리스트(B3603600 B3003000)_63342_3월초-하우젠에어컨 전시대 세부내역_에어컨 정산(5.15까지)-전략유통" xfId="1566" xr:uid="{00000000-0005-0000-0000-00001C060000}"/>
    <cellStyle name="_050412 세일즈가이드 배포기준_050609 S310카탈로그_POP,V6900카탈로그,B130포스터 배포리스트_051221 포스터 배포리스트(B3603600 B3003000)_63342_브랜드샵-AV진해" xfId="1567" xr:uid="{00000000-0005-0000-0000-00001D060000}"/>
    <cellStyle name="_050412 세일즈가이드 배포기준_050609 S310카탈로그_POP,V6900카탈로그,B130포스터 배포리스트_051221 포스터 배포리스트(B3603600 B3003000)_63342_싸-0703중-내부-전략유통 에어컨 전시대" xfId="1568" xr:uid="{00000000-0005-0000-0000-00001E060000}"/>
    <cellStyle name="_050412 세일즈가이드 배포기준_050609 S310카탈로그_POP,V6900카탈로그,B130포스터 배포리스트_051221 포스터 배포리스트(B3603600 B3003000)_63342_싸-0703중-내부-전략유통 에어컨 전시대_싸-0704중-내부-전략유통 에어컨 전시대" xfId="1569" xr:uid="{00000000-0005-0000-0000-00001F060000}"/>
    <cellStyle name="_050412 세일즈가이드 배포기준_050609 S310카탈로그_POP,V6900카탈로그,B130포스터 배포리스트_051221 포스터 배포리스트(B3603600 B3003000)_63342_싸-0703중-내부-전략유통 에어컨 전시대_에어컨 정산(5.15까지)-전략유통" xfId="1570" xr:uid="{00000000-0005-0000-0000-000020060000}"/>
    <cellStyle name="_050412 세일즈가이드 배포기준_050609 S310카탈로그_POP,V6900카탈로그,B130포스터 배포리스트_060105 B2300 포스터 배포리스트_41184" xfId="1571" xr:uid="{00000000-0005-0000-0000-000021060000}"/>
    <cellStyle name="_050412 세일즈가이드 배포기준_050609 S310카탈로그_POP,V6900카탈로그,B130포스터 배포리스트_060105 B2300 포스터 배포리스트_41184_(세부내역)9월-홈플러스 울산동구점(부스)" xfId="1572" xr:uid="{00000000-0005-0000-0000-000022060000}"/>
    <cellStyle name="_050412 세일즈가이드 배포기준_050609 S310카탈로그_POP,V6900카탈로그,B130포스터 배포리스트_060105 B2300 포스터 배포리스트_41184_081031 전략유통 할인점 브랜드샵정산양식" xfId="1573" xr:uid="{00000000-0005-0000-0000-000023060000}"/>
    <cellStyle name="_050412 세일즈가이드 배포기준_050609 S310카탈로그_POP,V6900카탈로그,B130포스터 배포리스트_060105 B2300 포스터 배포리스트_41184_1111" xfId="1574" xr:uid="{00000000-0005-0000-0000-000024060000}"/>
    <cellStyle name="_050412 세일즈가이드 배포기준_050609 S310카탈로그_POP,V6900카탈로그,B130포스터 배포리스트_060105 B2300 포스터 배포리스트_41184_1111_싸-0704중-내부-전략유통 에어컨 전시대" xfId="1575" xr:uid="{00000000-0005-0000-0000-000025060000}"/>
    <cellStyle name="_050412 세일즈가이드 배포기준_050609 S310카탈로그_POP,V6900카탈로그,B130포스터 배포리스트_060105 B2300 포스터 배포리스트_41184_1111_에어컨 정산(5.15까지)-전략유통" xfId="1576" xr:uid="{00000000-0005-0000-0000-000026060000}"/>
    <cellStyle name="_050412 세일즈가이드 배포기준_050609 S310카탈로그_POP,V6900카탈로그,B130포스터 배포리스트_060105 B2300 포스터 배포리스트_41184_12월-롯데마트 당진점(부스)" xfId="1577" xr:uid="{00000000-0005-0000-0000-000027060000}"/>
    <cellStyle name="_050412 세일즈가이드 배포기준_050609 S310카탈로그_POP,V6900카탈로그,B130포스터 배포리스트_060105 B2300 포스터 배포리스트_41184_12월-롯데마트 당진점(부스)1" xfId="1578" xr:uid="{00000000-0005-0000-0000-000028060000}"/>
    <cellStyle name="_050412 세일즈가이드 배포기준_050609 S310카탈로그_POP,V6900카탈로그,B130포스터 배포리스트_060105 B2300 포스터 배포리스트_41184_3월초-하우젠에어컨 전시대 세부내역" xfId="1579" xr:uid="{00000000-0005-0000-0000-000029060000}"/>
    <cellStyle name="_050412 세일즈가이드 배포기준_050609 S310카탈로그_POP,V6900카탈로그,B130포스터 배포리스트_060105 B2300 포스터 배포리스트_41184_3월초-하우젠에어컨 전시대 세부내역_싸-0704중-내부-전략유통 에어컨 전시대" xfId="1580" xr:uid="{00000000-0005-0000-0000-00002A060000}"/>
    <cellStyle name="_050412 세일즈가이드 배포기준_050609 S310카탈로그_POP,V6900카탈로그,B130포스터 배포리스트_060105 B2300 포스터 배포리스트_41184_3월초-하우젠에어컨 전시대 세부내역_에어컨 정산(5.15까지)-전략유통" xfId="1581" xr:uid="{00000000-0005-0000-0000-00002B060000}"/>
    <cellStyle name="_050412 세일즈가이드 배포기준_050609 S310카탈로그_POP,V6900카탈로그,B130포스터 배포리스트_060105 B2300 포스터 배포리스트_41184_브랜드샵-AV진해" xfId="1582" xr:uid="{00000000-0005-0000-0000-00002C060000}"/>
    <cellStyle name="_050412 세일즈가이드 배포기준_050609 S310카탈로그_POP,V6900카탈로그,B130포스터 배포리스트_060105 B2300 포스터 배포리스트_41184_싸-0703중-내부-전략유통 에어컨 전시대" xfId="1583" xr:uid="{00000000-0005-0000-0000-00002D060000}"/>
    <cellStyle name="_050412 세일즈가이드 배포기준_050609 S310카탈로그_POP,V6900카탈로그,B130포스터 배포리스트_060105 B2300 포스터 배포리스트_41184_싸-0703중-내부-전략유통 에어컨 전시대_싸-0704중-내부-전략유통 에어컨 전시대" xfId="1584" xr:uid="{00000000-0005-0000-0000-00002E060000}"/>
    <cellStyle name="_050412 세일즈가이드 배포기준_050609 S310카탈로그_POP,V6900카탈로그,B130포스터 배포리스트_060105 B2300 포스터 배포리스트_41184_싸-0703중-내부-전략유통 에어컨 전시대_에어컨 정산(5.15까지)-전략유통" xfId="1585" xr:uid="{00000000-0005-0000-0000-00002F060000}"/>
    <cellStyle name="_050412 세일즈가이드 배포기준_050609 S310카탈로그_POP,V6900카탈로그,B130포스터 배포리스트_081031 전략유통 할인점 브랜드샵정산양식" xfId="1586" xr:uid="{00000000-0005-0000-0000-000030060000}"/>
    <cellStyle name="_050412 세일즈가이드 배포기준_050609 S310카탈로그_POP,V6900카탈로그,B130포스터 배포리스트_1111" xfId="1587" xr:uid="{00000000-0005-0000-0000-000031060000}"/>
    <cellStyle name="_050412 세일즈가이드 배포기준_050609 S310카탈로그_POP,V6900카탈로그,B130포스터 배포리스트_1111_싸-0704중-내부-전략유통 에어컨 전시대" xfId="1588" xr:uid="{00000000-0005-0000-0000-000032060000}"/>
    <cellStyle name="_050412 세일즈가이드 배포기준_050609 S310카탈로그_POP,V6900카탈로그,B130포스터 배포리스트_1111_에어컨 정산(5.15까지)-전략유통" xfId="1589" xr:uid="{00000000-0005-0000-0000-000033060000}"/>
    <cellStyle name="_050412 세일즈가이드 배포기준_050609 S310카탈로그_POP,V6900카탈로그,B130포스터 배포리스트_12월-롯데마트 당진점(부스)" xfId="1590" xr:uid="{00000000-0005-0000-0000-000034060000}"/>
    <cellStyle name="_050412 세일즈가이드 배포기준_050609 S310카탈로그_POP,V6900카탈로그,B130포스터 배포리스트_12월-롯데마트 당진점(부스)1" xfId="1591" xr:uid="{00000000-0005-0000-0000-000035060000}"/>
    <cellStyle name="_050412 세일즈가이드 배포기준_050609 S310카탈로그_POP,V6900카탈로그,B130포스터 배포리스트_3월초-하우젠에어컨 전시대 세부내역" xfId="1592" xr:uid="{00000000-0005-0000-0000-000036060000}"/>
    <cellStyle name="_050412 세일즈가이드 배포기준_050609 S310카탈로그_POP,V6900카탈로그,B130포스터 배포리스트_3월초-하우젠에어컨 전시대 세부내역_싸-0704중-내부-전략유통 에어컨 전시대" xfId="1593" xr:uid="{00000000-0005-0000-0000-000037060000}"/>
    <cellStyle name="_050412 세일즈가이드 배포기준_050609 S310카탈로그_POP,V6900카탈로그,B130포스터 배포리스트_3월초-하우젠에어컨 전시대 세부내역_에어컨 정산(5.15까지)-전략유통" xfId="1594" xr:uid="{00000000-0005-0000-0000-000038060000}"/>
    <cellStyle name="_050412 세일즈가이드 배포기준_050609 S310카탈로그_POP,V6900카탈로그,B130포스터 배포리스트_대전지점 B2300 포스터 배포리스트" xfId="1595" xr:uid="{00000000-0005-0000-0000-000039060000}"/>
    <cellStyle name="_050412 세일즈가이드 배포기준_050609 S310카탈로그_POP,V6900카탈로그,B130포스터 배포리스트_대전지점 B2300 포스터 배포리스트_(세부내역)9월-홈플러스 울산동구점(부스)" xfId="1596" xr:uid="{00000000-0005-0000-0000-00003A060000}"/>
    <cellStyle name="_050412 세일즈가이드 배포기준_050609 S310카탈로그_POP,V6900카탈로그,B130포스터 배포리스트_대전지점 B2300 포스터 배포리스트_081031 전략유통 할인점 브랜드샵정산양식" xfId="1597" xr:uid="{00000000-0005-0000-0000-00003B060000}"/>
    <cellStyle name="_050412 세일즈가이드 배포기준_050609 S310카탈로그_POP,V6900카탈로그,B130포스터 배포리스트_대전지점 B2300 포스터 배포리스트_1111" xfId="1598" xr:uid="{00000000-0005-0000-0000-00003C060000}"/>
    <cellStyle name="_050412 세일즈가이드 배포기준_050609 S310카탈로그_POP,V6900카탈로그,B130포스터 배포리스트_대전지점 B2300 포스터 배포리스트_1111_싸-0704중-내부-전략유통 에어컨 전시대" xfId="1599" xr:uid="{00000000-0005-0000-0000-00003D060000}"/>
    <cellStyle name="_050412 세일즈가이드 배포기준_050609 S310카탈로그_POP,V6900카탈로그,B130포스터 배포리스트_대전지점 B2300 포스터 배포리스트_1111_에어컨 정산(5.15까지)-전략유통" xfId="1600" xr:uid="{00000000-0005-0000-0000-00003E060000}"/>
    <cellStyle name="_050412 세일즈가이드 배포기준_050609 S310카탈로그_POP,V6900카탈로그,B130포스터 배포리스트_대전지점 B2300 포스터 배포리스트_12월-롯데마트 당진점(부스)" xfId="1601" xr:uid="{00000000-0005-0000-0000-00003F060000}"/>
    <cellStyle name="_050412 세일즈가이드 배포기준_050609 S310카탈로그_POP,V6900카탈로그,B130포스터 배포리스트_대전지점 B2300 포스터 배포리스트_12월-롯데마트 당진점(부스)1" xfId="1602" xr:uid="{00000000-0005-0000-0000-000040060000}"/>
    <cellStyle name="_050412 세일즈가이드 배포기준_050609 S310카탈로그_POP,V6900카탈로그,B130포스터 배포리스트_대전지점 B2300 포스터 배포리스트_3월초-하우젠에어컨 전시대 세부내역" xfId="1603" xr:uid="{00000000-0005-0000-0000-000041060000}"/>
    <cellStyle name="_050412 세일즈가이드 배포기준_050609 S310카탈로그_POP,V6900카탈로그,B130포스터 배포리스트_대전지점 B2300 포스터 배포리스트_3월초-하우젠에어컨 전시대 세부내역_싸-0704중-내부-전략유통 에어컨 전시대" xfId="1604" xr:uid="{00000000-0005-0000-0000-000042060000}"/>
    <cellStyle name="_050412 세일즈가이드 배포기준_050609 S310카탈로그_POP,V6900카탈로그,B130포스터 배포리스트_대전지점 B2300 포스터 배포리스트_3월초-하우젠에어컨 전시대 세부내역_에어컨 정산(5.15까지)-전략유통" xfId="1605" xr:uid="{00000000-0005-0000-0000-000043060000}"/>
    <cellStyle name="_050412 세일즈가이드 배포기준_050609 S310카탈로그_POP,V6900카탈로그,B130포스터 배포리스트_대전지점 B2300 포스터 배포리스트_브랜드샵-AV진해" xfId="1606" xr:uid="{00000000-0005-0000-0000-000044060000}"/>
    <cellStyle name="_050412 세일즈가이드 배포기준_050609 S310카탈로그_POP,V6900카탈로그,B130포스터 배포리스트_대전지점 B2300 포스터 배포리스트_싸-0703중-내부-전략유통 에어컨 전시대" xfId="1607" xr:uid="{00000000-0005-0000-0000-000045060000}"/>
    <cellStyle name="_050412 세일즈가이드 배포기준_050609 S310카탈로그_POP,V6900카탈로그,B130포스터 배포리스트_대전지점 B2300 포스터 배포리스트_싸-0703중-내부-전략유통 에어컨 전시대_싸-0704중-내부-전략유통 에어컨 전시대" xfId="1608" xr:uid="{00000000-0005-0000-0000-000046060000}"/>
    <cellStyle name="_050412 세일즈가이드 배포기준_050609 S310카탈로그_POP,V6900카탈로그,B130포스터 배포리스트_대전지점 B2300 포스터 배포리스트_싸-0703중-내부-전략유통 에어컨 전시대_에어컨 정산(5.15까지)-전략유통" xfId="1609" xr:uid="{00000000-0005-0000-0000-000047060000}"/>
    <cellStyle name="_050412 세일즈가이드 배포기준_050609 S310카탈로그_POP,V6900카탈로그,B130포스터 배포리스트_대전지점 V84084000포스터 배포리스트" xfId="1610" xr:uid="{00000000-0005-0000-0000-000048060000}"/>
    <cellStyle name="_050412 세일즈가이드 배포기준_050609 S310카탈로그_POP,V6900카탈로그,B130포스터 배포리스트_대전지점 V84084000포스터 배포리스트_(세부내역)9월-홈플러스 울산동구점(부스)" xfId="1611" xr:uid="{00000000-0005-0000-0000-000049060000}"/>
    <cellStyle name="_050412 세일즈가이드 배포기준_050609 S310카탈로그_POP,V6900카탈로그,B130포스터 배포리스트_대전지점 V84084000포스터 배포리스트_081031 전략유통 할인점 브랜드샵정산양식" xfId="1612" xr:uid="{00000000-0005-0000-0000-00004A060000}"/>
    <cellStyle name="_050412 세일즈가이드 배포기준_050609 S310카탈로그_POP,V6900카탈로그,B130포스터 배포리스트_대전지점 V84084000포스터 배포리스트_1111" xfId="1613" xr:uid="{00000000-0005-0000-0000-00004B060000}"/>
    <cellStyle name="_050412 세일즈가이드 배포기준_050609 S310카탈로그_POP,V6900카탈로그,B130포스터 배포리스트_대전지점 V84084000포스터 배포리스트_1111_싸-0704중-내부-전략유통 에어컨 전시대" xfId="1614" xr:uid="{00000000-0005-0000-0000-00004C060000}"/>
    <cellStyle name="_050412 세일즈가이드 배포기준_050609 S310카탈로그_POP,V6900카탈로그,B130포스터 배포리스트_대전지점 V84084000포스터 배포리스트_1111_에어컨 정산(5.15까지)-전략유통" xfId="1615" xr:uid="{00000000-0005-0000-0000-00004D060000}"/>
    <cellStyle name="_050412 세일즈가이드 배포기준_050609 S310카탈로그_POP,V6900카탈로그,B130포스터 배포리스트_대전지점 V84084000포스터 배포리스트_12월-롯데마트 당진점(부스)" xfId="1616" xr:uid="{00000000-0005-0000-0000-00004E060000}"/>
    <cellStyle name="_050412 세일즈가이드 배포기준_050609 S310카탈로그_POP,V6900카탈로그,B130포스터 배포리스트_대전지점 V84084000포스터 배포리스트_12월-롯데마트 당진점(부스)1" xfId="1617" xr:uid="{00000000-0005-0000-0000-00004F060000}"/>
    <cellStyle name="_050412 세일즈가이드 배포기준_050609 S310카탈로그_POP,V6900카탈로그,B130포스터 배포리스트_대전지점 V84084000포스터 배포리스트_3월초-하우젠에어컨 전시대 세부내역" xfId="1618" xr:uid="{00000000-0005-0000-0000-000050060000}"/>
    <cellStyle name="_050412 세일즈가이드 배포기준_050609 S310카탈로그_POP,V6900카탈로그,B130포스터 배포리스트_대전지점 V84084000포스터 배포리스트_3월초-하우젠에어컨 전시대 세부내역_싸-0704중-내부-전략유통 에어컨 전시대" xfId="1619" xr:uid="{00000000-0005-0000-0000-000051060000}"/>
    <cellStyle name="_050412 세일즈가이드 배포기준_050609 S310카탈로그_POP,V6900카탈로그,B130포스터 배포리스트_대전지점 V84084000포스터 배포리스트_3월초-하우젠에어컨 전시대 세부내역_에어컨 정산(5.15까지)-전략유통" xfId="1620" xr:uid="{00000000-0005-0000-0000-000052060000}"/>
    <cellStyle name="_050412 세일즈가이드 배포기준_050609 S310카탈로그_POP,V6900카탈로그,B130포스터 배포리스트_대전지점 V84084000포스터 배포리스트_브랜드샵-AV진해" xfId="1621" xr:uid="{00000000-0005-0000-0000-000053060000}"/>
    <cellStyle name="_050412 세일즈가이드 배포기준_050609 S310카탈로그_POP,V6900카탈로그,B130포스터 배포리스트_대전지점 V84084000포스터 배포리스트_싸-0703중-내부-전략유통 에어컨 전시대" xfId="1622" xr:uid="{00000000-0005-0000-0000-000054060000}"/>
    <cellStyle name="_050412 세일즈가이드 배포기준_050609 S310카탈로그_POP,V6900카탈로그,B130포스터 배포리스트_대전지점 V84084000포스터 배포리스트_싸-0703중-내부-전략유통 에어컨 전시대_싸-0704중-내부-전략유통 에어컨 전시대" xfId="1623" xr:uid="{00000000-0005-0000-0000-000055060000}"/>
    <cellStyle name="_050412 세일즈가이드 배포기준_050609 S310카탈로그_POP,V6900카탈로그,B130포스터 배포리스트_대전지점 V84084000포스터 배포리스트_싸-0703중-내부-전략유통 에어컨 전시대_에어컨 정산(5.15까지)-전략유통" xfId="1624" xr:uid="{00000000-0005-0000-0000-000056060000}"/>
    <cellStyle name="_050412 세일즈가이드 배포기준_050609 S310카탈로그_POP,V6900카탈로그,B130포스터 배포리스트_대전지점 애니콜뉴스 2월호 배포리스트_41184" xfId="1625" xr:uid="{00000000-0005-0000-0000-000057060000}"/>
    <cellStyle name="_050412 세일즈가이드 배포기준_050609 S310카탈로그_POP,V6900카탈로그,B130포스터 배포리스트_대전지점 애니콜뉴스 2월호 배포리스트_41184_(세부내역)9월-홈플러스 울산동구점(부스)" xfId="1626" xr:uid="{00000000-0005-0000-0000-000058060000}"/>
    <cellStyle name="_050412 세일즈가이드 배포기준_050609 S310카탈로그_POP,V6900카탈로그,B130포스터 배포리스트_대전지점 애니콜뉴스 2월호 배포리스트_41184_081031 전략유통 할인점 브랜드샵정산양식" xfId="1627" xr:uid="{00000000-0005-0000-0000-000059060000}"/>
    <cellStyle name="_050412 세일즈가이드 배포기준_050609 S310카탈로그_POP,V6900카탈로그,B130포스터 배포리스트_대전지점 애니콜뉴스 2월호 배포리스트_41184_1111" xfId="1628" xr:uid="{00000000-0005-0000-0000-00005A060000}"/>
    <cellStyle name="_050412 세일즈가이드 배포기준_050609 S310카탈로그_POP,V6900카탈로그,B130포스터 배포리스트_대전지점 애니콜뉴스 2월호 배포리스트_41184_1111_싸-0704중-내부-전략유통 에어컨 전시대" xfId="1629" xr:uid="{00000000-0005-0000-0000-00005B060000}"/>
    <cellStyle name="_050412 세일즈가이드 배포기준_050609 S310카탈로그_POP,V6900카탈로그,B130포스터 배포리스트_대전지점 애니콜뉴스 2월호 배포리스트_41184_1111_에어컨 정산(5.15까지)-전략유통" xfId="1630" xr:uid="{00000000-0005-0000-0000-00005C060000}"/>
    <cellStyle name="_050412 세일즈가이드 배포기준_050609 S310카탈로그_POP,V6900카탈로그,B130포스터 배포리스트_대전지점 애니콜뉴스 2월호 배포리스트_41184_12월-롯데마트 당진점(부스)" xfId="1631" xr:uid="{00000000-0005-0000-0000-00005D060000}"/>
    <cellStyle name="_050412 세일즈가이드 배포기준_050609 S310카탈로그_POP,V6900카탈로그,B130포스터 배포리스트_대전지점 애니콜뉴스 2월호 배포리스트_41184_12월-롯데마트 당진점(부스)1" xfId="1632" xr:uid="{00000000-0005-0000-0000-00005E060000}"/>
    <cellStyle name="_050412 세일즈가이드 배포기준_050609 S310카탈로그_POP,V6900카탈로그,B130포스터 배포리스트_대전지점 애니콜뉴스 2월호 배포리스트_41184_3월초-하우젠에어컨 전시대 세부내역" xfId="1633" xr:uid="{00000000-0005-0000-0000-00005F060000}"/>
    <cellStyle name="_050412 세일즈가이드 배포기준_050609 S310카탈로그_POP,V6900카탈로그,B130포스터 배포리스트_대전지점 애니콜뉴스 2월호 배포리스트_41184_3월초-하우젠에어컨 전시대 세부내역_싸-0704중-내부-전략유통 에어컨 전시대" xfId="1634" xr:uid="{00000000-0005-0000-0000-000060060000}"/>
    <cellStyle name="_050412 세일즈가이드 배포기준_050609 S310카탈로그_POP,V6900카탈로그,B130포스터 배포리스트_대전지점 애니콜뉴스 2월호 배포리스트_41184_3월초-하우젠에어컨 전시대 세부내역_에어컨 정산(5.15까지)-전략유통" xfId="1635" xr:uid="{00000000-0005-0000-0000-000061060000}"/>
    <cellStyle name="_050412 세일즈가이드 배포기준_050609 S310카탈로그_POP,V6900카탈로그,B130포스터 배포리스트_대전지점 애니콜뉴스 2월호 배포리스트_41184_브랜드샵-AV진해" xfId="1636" xr:uid="{00000000-0005-0000-0000-000062060000}"/>
    <cellStyle name="_050412 세일즈가이드 배포기준_050609 S310카탈로그_POP,V6900카탈로그,B130포스터 배포리스트_대전지점 애니콜뉴스 2월호 배포리스트_41184_싸-0703중-내부-전략유통 에어컨 전시대" xfId="1637" xr:uid="{00000000-0005-0000-0000-000063060000}"/>
    <cellStyle name="_050412 세일즈가이드 배포기준_050609 S310카탈로그_POP,V6900카탈로그,B130포스터 배포리스트_대전지점 애니콜뉴스 2월호 배포리스트_41184_싸-0703중-내부-전략유통 에어컨 전시대_싸-0704중-내부-전략유통 에어컨 전시대" xfId="1638" xr:uid="{00000000-0005-0000-0000-000064060000}"/>
    <cellStyle name="_050412 세일즈가이드 배포기준_050609 S310카탈로그_POP,V6900카탈로그,B130포스터 배포리스트_대전지점 애니콜뉴스 2월호 배포리스트_41184_싸-0703중-내부-전략유통 에어컨 전시대_에어컨 정산(5.15까지)-전략유통" xfId="1639" xr:uid="{00000000-0005-0000-0000-000065060000}"/>
    <cellStyle name="_050412 세일즈가이드 배포기준_050609 S310카탈로그_POP,V6900카탈로그,B130포스터 배포리스트_대전지점 제작물 배포리스트(V700POP)" xfId="1640" xr:uid="{00000000-0005-0000-0000-000066060000}"/>
    <cellStyle name="_050412 세일즈가이드 배포기준_050609 S310카탈로그_POP,V6900카탈로그,B130포스터 배포리스트_대전지점 제작물 배포리스트(V700POP)_(세부내역)9월-홈플러스 울산동구점(부스)" xfId="1641" xr:uid="{00000000-0005-0000-0000-000067060000}"/>
    <cellStyle name="_050412 세일즈가이드 배포기준_050609 S310카탈로그_POP,V6900카탈로그,B130포스터 배포리스트_대전지점 제작물 배포리스트(V700POP)_081031 전략유통 할인점 브랜드샵정산양식" xfId="1642" xr:uid="{00000000-0005-0000-0000-000068060000}"/>
    <cellStyle name="_050412 세일즈가이드 배포기준_050609 S310카탈로그_POP,V6900카탈로그,B130포스터 배포리스트_대전지점 제작물 배포리스트(V700POP)_1111" xfId="1643" xr:uid="{00000000-0005-0000-0000-000069060000}"/>
    <cellStyle name="_050412 세일즈가이드 배포기준_050609 S310카탈로그_POP,V6900카탈로그,B130포스터 배포리스트_대전지점 제작물 배포리스트(V700POP)_1111_싸-0704중-내부-전략유통 에어컨 전시대" xfId="1644" xr:uid="{00000000-0005-0000-0000-00006A060000}"/>
    <cellStyle name="_050412 세일즈가이드 배포기준_050609 S310카탈로그_POP,V6900카탈로그,B130포스터 배포리스트_대전지점 제작물 배포리스트(V700POP)_1111_에어컨 정산(5.15까지)-전략유통" xfId="1645" xr:uid="{00000000-0005-0000-0000-00006B060000}"/>
    <cellStyle name="_050412 세일즈가이드 배포기준_050609 S310카탈로그_POP,V6900카탈로그,B130포스터 배포리스트_대전지점 제작물 배포리스트(V700POP)_12월-롯데마트 당진점(부스)" xfId="1646" xr:uid="{00000000-0005-0000-0000-00006C060000}"/>
    <cellStyle name="_050412 세일즈가이드 배포기준_050609 S310카탈로그_POP,V6900카탈로그,B130포스터 배포리스트_대전지점 제작물 배포리스트(V700POP)_12월-롯데마트 당진점(부스)1" xfId="1647" xr:uid="{00000000-0005-0000-0000-00006D060000}"/>
    <cellStyle name="_050412 세일즈가이드 배포기준_050609 S310카탈로그_POP,V6900카탈로그,B130포스터 배포리스트_대전지점 제작물 배포리스트(V700POP)_3월초-하우젠에어컨 전시대 세부내역" xfId="1648" xr:uid="{00000000-0005-0000-0000-00006E060000}"/>
    <cellStyle name="_050412 세일즈가이드 배포기준_050609 S310카탈로그_POP,V6900카탈로그,B130포스터 배포리스트_대전지점 제작물 배포리스트(V700POP)_3월초-하우젠에어컨 전시대 세부내역_싸-0704중-내부-전략유통 에어컨 전시대" xfId="1649" xr:uid="{00000000-0005-0000-0000-00006F060000}"/>
    <cellStyle name="_050412 세일즈가이드 배포기준_050609 S310카탈로그_POP,V6900카탈로그,B130포스터 배포리스트_대전지점 제작물 배포리스트(V700POP)_3월초-하우젠에어컨 전시대 세부내역_에어컨 정산(5.15까지)-전략유통" xfId="1650" xr:uid="{00000000-0005-0000-0000-000070060000}"/>
    <cellStyle name="_050412 세일즈가이드 배포기준_050609 S310카탈로그_POP,V6900카탈로그,B130포스터 배포리스트_대전지점 제작물 배포리스트(V700POP)_브랜드샵-AV진해" xfId="1651" xr:uid="{00000000-0005-0000-0000-000071060000}"/>
    <cellStyle name="_050412 세일즈가이드 배포기준_050609 S310카탈로그_POP,V6900카탈로그,B130포스터 배포리스트_대전지점 제작물 배포리스트(V700POP)_싸-0703중-내부-전략유통 에어컨 전시대" xfId="1652" xr:uid="{00000000-0005-0000-0000-000072060000}"/>
    <cellStyle name="_050412 세일즈가이드 배포기준_050609 S310카탈로그_POP,V6900카탈로그,B130포스터 배포리스트_대전지점 제작물 배포리스트(V700POP)_싸-0703중-내부-전략유통 에어컨 전시대_싸-0704중-내부-전략유통 에어컨 전시대" xfId="1653" xr:uid="{00000000-0005-0000-0000-000073060000}"/>
    <cellStyle name="_050412 세일즈가이드 배포기준_050609 S310카탈로그_POP,V6900카탈로그,B130포스터 배포리스트_대전지점 제작물 배포리스트(V700POP)_싸-0703중-내부-전략유통 에어컨 전시대_에어컨 정산(5.15까지)-전략유통" xfId="1654" xr:uid="{00000000-0005-0000-0000-000074060000}"/>
    <cellStyle name="_050412 세일즈가이드 배포기준_050609 S310카탈로그_POP,V6900카탈로그,B130포스터 배포리스트_대전지점 포스터 배포리스트(B3603600 B3003000)" xfId="1655" xr:uid="{00000000-0005-0000-0000-000075060000}"/>
    <cellStyle name="_050412 세일즈가이드 배포기준_050609 S310카탈로그_POP,V6900카탈로그,B130포스터 배포리스트_대전지점 포스터 배포리스트(B3603600 B3003000)_(세부내역)9월-홈플러스 울산동구점(부스)" xfId="1656" xr:uid="{00000000-0005-0000-0000-000076060000}"/>
    <cellStyle name="_050412 세일즈가이드 배포기준_050609 S310카탈로그_POP,V6900카탈로그,B130포스터 배포리스트_대전지점 포스터 배포리스트(B3603600 B3003000)_081031 전략유통 할인점 브랜드샵정산양식" xfId="1657" xr:uid="{00000000-0005-0000-0000-000077060000}"/>
    <cellStyle name="_050412 세일즈가이드 배포기준_050609 S310카탈로그_POP,V6900카탈로그,B130포스터 배포리스트_대전지점 포스터 배포리스트(B3603600 B3003000)_1111" xfId="1658" xr:uid="{00000000-0005-0000-0000-000078060000}"/>
    <cellStyle name="_050412 세일즈가이드 배포기준_050609 S310카탈로그_POP,V6900카탈로그,B130포스터 배포리스트_대전지점 포스터 배포리스트(B3603600 B3003000)_1111_싸-0704중-내부-전략유통 에어컨 전시대" xfId="1659" xr:uid="{00000000-0005-0000-0000-000079060000}"/>
    <cellStyle name="_050412 세일즈가이드 배포기준_050609 S310카탈로그_POP,V6900카탈로그,B130포스터 배포리스트_대전지점 포스터 배포리스트(B3603600 B3003000)_1111_에어컨 정산(5.15까지)-전략유통" xfId="1660" xr:uid="{00000000-0005-0000-0000-00007A060000}"/>
    <cellStyle name="_050412 세일즈가이드 배포기준_050609 S310카탈로그_POP,V6900카탈로그,B130포스터 배포리스트_대전지점 포스터 배포리스트(B3603600 B3003000)_12월-롯데마트 당진점(부스)" xfId="1661" xr:uid="{00000000-0005-0000-0000-00007B060000}"/>
    <cellStyle name="_050412 세일즈가이드 배포기준_050609 S310카탈로그_POP,V6900카탈로그,B130포스터 배포리스트_대전지점 포스터 배포리스트(B3603600 B3003000)_12월-롯데마트 당진점(부스)1" xfId="1662" xr:uid="{00000000-0005-0000-0000-00007C060000}"/>
    <cellStyle name="_050412 세일즈가이드 배포기준_050609 S310카탈로그_POP,V6900카탈로그,B130포스터 배포리스트_대전지점 포스터 배포리스트(B3603600 B3003000)_3월초-하우젠에어컨 전시대 세부내역" xfId="1663" xr:uid="{00000000-0005-0000-0000-00007D060000}"/>
    <cellStyle name="_050412 세일즈가이드 배포기준_050609 S310카탈로그_POP,V6900카탈로그,B130포스터 배포리스트_대전지점 포스터 배포리스트(B3603600 B3003000)_3월초-하우젠에어컨 전시대 세부내역_싸-0704중-내부-전략유통 에어컨 전시대" xfId="1664" xr:uid="{00000000-0005-0000-0000-00007E060000}"/>
    <cellStyle name="_050412 세일즈가이드 배포기준_050609 S310카탈로그_POP,V6900카탈로그,B130포스터 배포리스트_대전지점 포스터 배포리스트(B3603600 B3003000)_3월초-하우젠에어컨 전시대 세부내역_에어컨 정산(5.15까지)-전략유통" xfId="1665" xr:uid="{00000000-0005-0000-0000-00007F060000}"/>
    <cellStyle name="_050412 세일즈가이드 배포기준_050609 S310카탈로그_POP,V6900카탈로그,B130포스터 배포리스트_대전지점 포스터 배포리스트(B3603600 B3003000)_브랜드샵-AV진해" xfId="1666" xr:uid="{00000000-0005-0000-0000-000080060000}"/>
    <cellStyle name="_050412 세일즈가이드 배포기준_050609 S310카탈로그_POP,V6900카탈로그,B130포스터 배포리스트_대전지점 포스터 배포리스트(B3603600 B3003000)_싸-0703중-내부-전략유통 에어컨 전시대" xfId="1667" xr:uid="{00000000-0005-0000-0000-000081060000}"/>
    <cellStyle name="_050412 세일즈가이드 배포기준_050609 S310카탈로그_POP,V6900카탈로그,B130포스터 배포리스트_대전지점 포스터 배포리스트(B3603600 B3003000)_싸-0703중-내부-전략유통 에어컨 전시대_싸-0704중-내부-전략유통 에어컨 전시대" xfId="1668" xr:uid="{00000000-0005-0000-0000-000082060000}"/>
    <cellStyle name="_050412 세일즈가이드 배포기준_050609 S310카탈로그_POP,V6900카탈로그,B130포스터 배포리스트_대전지점 포스터 배포리스트(B3603600 B3003000)_싸-0703중-내부-전략유통 에어컨 전시대_에어컨 정산(5.15까지)-전략유통" xfId="1669" xr:uid="{00000000-0005-0000-0000-000083060000}"/>
    <cellStyle name="_050412 세일즈가이드 배포기준_050609 S310카탈로그_POP,V6900카탈로그,B130포스터 배포리스트_브랜드샵-AV진해" xfId="1670" xr:uid="{00000000-0005-0000-0000-000084060000}"/>
    <cellStyle name="_050412 세일즈가이드 배포기준_050609 S310카탈로그_POP,V6900카탈로그,B130포스터 배포리스트_싸-0703중-내부-전략유통 에어컨 전시대" xfId="1671" xr:uid="{00000000-0005-0000-0000-000085060000}"/>
    <cellStyle name="_050412 세일즈가이드 배포기준_050609 S310카탈로그_POP,V6900카탈로그,B130포스터 배포리스트_싸-0703중-내부-전략유통 에어컨 전시대_싸-0704중-내부-전략유통 에어컨 전시대" xfId="1672" xr:uid="{00000000-0005-0000-0000-000086060000}"/>
    <cellStyle name="_050412 세일즈가이드 배포기준_050609 S310카탈로그_POP,V6900카탈로그,B130포스터 배포리스트_싸-0703중-내부-전략유통 에어컨 전시대_에어컨 정산(5.15까지)-전략유통" xfId="1673" xr:uid="{00000000-0005-0000-0000-000087060000}"/>
    <cellStyle name="_050412 세일즈가이드 배포기준_051018 애니콜뉴스 11월호 배포리스트" xfId="1674" xr:uid="{00000000-0005-0000-0000-000088060000}"/>
    <cellStyle name="_050412 세일즈가이드 배포기준_051018 애니콜뉴스 11월호 배포리스트_(세부내역)9월-홈플러스 울산동구점(부스)" xfId="1675" xr:uid="{00000000-0005-0000-0000-000089060000}"/>
    <cellStyle name="_050412 세일즈가이드 배포기준_051018 애니콜뉴스 11월호 배포리스트_081031 전략유통 할인점 브랜드샵정산양식" xfId="1676" xr:uid="{00000000-0005-0000-0000-00008A060000}"/>
    <cellStyle name="_050412 세일즈가이드 배포기준_051018 애니콜뉴스 11월호 배포리스트_1111" xfId="1677" xr:uid="{00000000-0005-0000-0000-00008B060000}"/>
    <cellStyle name="_050412 세일즈가이드 배포기준_051018 애니콜뉴스 11월호 배포리스트_1111_싸-0704중-내부-전략유통 에어컨 전시대" xfId="1678" xr:uid="{00000000-0005-0000-0000-00008C060000}"/>
    <cellStyle name="_050412 세일즈가이드 배포기준_051018 애니콜뉴스 11월호 배포리스트_1111_에어컨 정산(5.15까지)-전략유통" xfId="1679" xr:uid="{00000000-0005-0000-0000-00008D060000}"/>
    <cellStyle name="_050412 세일즈가이드 배포기준_051018 애니콜뉴스 11월호 배포리스트_12월-롯데마트 당진점(부스)" xfId="1680" xr:uid="{00000000-0005-0000-0000-00008E060000}"/>
    <cellStyle name="_050412 세일즈가이드 배포기준_051018 애니콜뉴스 11월호 배포리스트_12월-롯데마트 당진점(부스)1" xfId="1681" xr:uid="{00000000-0005-0000-0000-00008F060000}"/>
    <cellStyle name="_050412 세일즈가이드 배포기준_051018 애니콜뉴스 11월호 배포리스트_3월초-하우젠에어컨 전시대 세부내역" xfId="1682" xr:uid="{00000000-0005-0000-0000-000090060000}"/>
    <cellStyle name="_050412 세일즈가이드 배포기준_051018 애니콜뉴스 11월호 배포리스트_3월초-하우젠에어컨 전시대 세부내역_싸-0704중-내부-전략유통 에어컨 전시대" xfId="1683" xr:uid="{00000000-0005-0000-0000-000091060000}"/>
    <cellStyle name="_050412 세일즈가이드 배포기준_051018 애니콜뉴스 11월호 배포리스트_3월초-하우젠에어컨 전시대 세부내역_에어컨 정산(5.15까지)-전략유통" xfId="1684" xr:uid="{00000000-0005-0000-0000-000092060000}"/>
    <cellStyle name="_050412 세일즈가이드 배포기준_051018 애니콜뉴스 11월호 배포리스트_대전지점 애니콜뉴스 2월호 배포리스트_41184" xfId="1685" xr:uid="{00000000-0005-0000-0000-000093060000}"/>
    <cellStyle name="_050412 세일즈가이드 배포기준_051018 애니콜뉴스 11월호 배포리스트_대전지점 애니콜뉴스 2월호 배포리스트_41184_(세부내역)9월-홈플러스 울산동구점(부스)" xfId="1686" xr:uid="{00000000-0005-0000-0000-000094060000}"/>
    <cellStyle name="_050412 세일즈가이드 배포기준_051018 애니콜뉴스 11월호 배포리스트_대전지점 애니콜뉴스 2월호 배포리스트_41184_081031 전략유통 할인점 브랜드샵정산양식" xfId="1687" xr:uid="{00000000-0005-0000-0000-000095060000}"/>
    <cellStyle name="_050412 세일즈가이드 배포기준_051018 애니콜뉴스 11월호 배포리스트_대전지점 애니콜뉴스 2월호 배포리스트_41184_1111" xfId="1688" xr:uid="{00000000-0005-0000-0000-000096060000}"/>
    <cellStyle name="_050412 세일즈가이드 배포기준_051018 애니콜뉴스 11월호 배포리스트_대전지점 애니콜뉴스 2월호 배포리스트_41184_1111_싸-0704중-내부-전략유통 에어컨 전시대" xfId="1689" xr:uid="{00000000-0005-0000-0000-000097060000}"/>
    <cellStyle name="_050412 세일즈가이드 배포기준_051018 애니콜뉴스 11월호 배포리스트_대전지점 애니콜뉴스 2월호 배포리스트_41184_1111_에어컨 정산(5.15까지)-전략유통" xfId="1690" xr:uid="{00000000-0005-0000-0000-000098060000}"/>
    <cellStyle name="_050412 세일즈가이드 배포기준_051018 애니콜뉴스 11월호 배포리스트_대전지점 애니콜뉴스 2월호 배포리스트_41184_12월-롯데마트 당진점(부스)" xfId="1691" xr:uid="{00000000-0005-0000-0000-000099060000}"/>
    <cellStyle name="_050412 세일즈가이드 배포기준_051018 애니콜뉴스 11월호 배포리스트_대전지점 애니콜뉴스 2월호 배포리스트_41184_12월-롯데마트 당진점(부스)1" xfId="1692" xr:uid="{00000000-0005-0000-0000-00009A060000}"/>
    <cellStyle name="_050412 세일즈가이드 배포기준_051018 애니콜뉴스 11월호 배포리스트_대전지점 애니콜뉴스 2월호 배포리스트_41184_3월초-하우젠에어컨 전시대 세부내역" xfId="1693" xr:uid="{00000000-0005-0000-0000-00009B060000}"/>
    <cellStyle name="_050412 세일즈가이드 배포기준_051018 애니콜뉴스 11월호 배포리스트_대전지점 애니콜뉴스 2월호 배포리스트_41184_3월초-하우젠에어컨 전시대 세부내역_싸-0704중-내부-전략유통 에어컨 전시대" xfId="1694" xr:uid="{00000000-0005-0000-0000-00009C060000}"/>
    <cellStyle name="_050412 세일즈가이드 배포기준_051018 애니콜뉴스 11월호 배포리스트_대전지점 애니콜뉴스 2월호 배포리스트_41184_3월초-하우젠에어컨 전시대 세부내역_에어컨 정산(5.15까지)-전략유통" xfId="1695" xr:uid="{00000000-0005-0000-0000-00009D060000}"/>
    <cellStyle name="_050412 세일즈가이드 배포기준_051018 애니콜뉴스 11월호 배포리스트_대전지점 애니콜뉴스 2월호 배포리스트_41184_브랜드샵-AV진해" xfId="1696" xr:uid="{00000000-0005-0000-0000-00009E060000}"/>
    <cellStyle name="_050412 세일즈가이드 배포기준_051018 애니콜뉴스 11월호 배포리스트_대전지점 애니콜뉴스 2월호 배포리스트_41184_싸-0703중-내부-전략유통 에어컨 전시대" xfId="1697" xr:uid="{00000000-0005-0000-0000-00009F060000}"/>
    <cellStyle name="_050412 세일즈가이드 배포기준_051018 애니콜뉴스 11월호 배포리스트_대전지점 애니콜뉴스 2월호 배포리스트_41184_싸-0703중-내부-전략유통 에어컨 전시대_싸-0704중-내부-전략유통 에어컨 전시대" xfId="1698" xr:uid="{00000000-0005-0000-0000-0000A0060000}"/>
    <cellStyle name="_050412 세일즈가이드 배포기준_051018 애니콜뉴스 11월호 배포리스트_대전지점 애니콜뉴스 2월호 배포리스트_41184_싸-0703중-내부-전략유통 에어컨 전시대_에어컨 정산(5.15까지)-전략유통" xfId="1699" xr:uid="{00000000-0005-0000-0000-0000A1060000}"/>
    <cellStyle name="_050412 세일즈가이드 배포기준_051018 애니콜뉴스 11월호 배포리스트_브랜드샵-AV진해" xfId="1700" xr:uid="{00000000-0005-0000-0000-0000A2060000}"/>
    <cellStyle name="_050412 세일즈가이드 배포기준_051018 애니콜뉴스 11월호 배포리스트_싸-0703중-내부-전략유통 에어컨 전시대" xfId="1701" xr:uid="{00000000-0005-0000-0000-0000A3060000}"/>
    <cellStyle name="_050412 세일즈가이드 배포기준_051018 애니콜뉴스 11월호 배포리스트_싸-0703중-내부-전략유통 에어컨 전시대_싸-0704중-내부-전략유통 에어컨 전시대" xfId="1702" xr:uid="{00000000-0005-0000-0000-0000A4060000}"/>
    <cellStyle name="_050412 세일즈가이드 배포기준_051018 애니콜뉴스 11월호 배포리스트_싸-0703중-내부-전략유통 에어컨 전시대_에어컨 정산(5.15까지)-전략유통" xfId="1703" xr:uid="{00000000-0005-0000-0000-0000A5060000}"/>
    <cellStyle name="_050412 세일즈가이드 배포기준_051026 V700포스터 배포리스트" xfId="1704" xr:uid="{00000000-0005-0000-0000-0000A6060000}"/>
    <cellStyle name="_050412 세일즈가이드 배포기준_051026 V700포스터 배포리스트_(세부내역)9월-홈플러스 울산동구점(부스)" xfId="1705" xr:uid="{00000000-0005-0000-0000-0000A7060000}"/>
    <cellStyle name="_050412 세일즈가이드 배포기준_051026 V700포스터 배포리스트_081031 전략유통 할인점 브랜드샵정산양식" xfId="1706" xr:uid="{00000000-0005-0000-0000-0000A8060000}"/>
    <cellStyle name="_050412 세일즈가이드 배포기준_051026 V700포스터 배포리스트_1111" xfId="1707" xr:uid="{00000000-0005-0000-0000-0000A9060000}"/>
    <cellStyle name="_050412 세일즈가이드 배포기준_051026 V700포스터 배포리스트_1111_싸-0704중-내부-전략유통 에어컨 전시대" xfId="1708" xr:uid="{00000000-0005-0000-0000-0000AA060000}"/>
    <cellStyle name="_050412 세일즈가이드 배포기준_051026 V700포스터 배포리스트_1111_에어컨 정산(5.15까지)-전략유통" xfId="1709" xr:uid="{00000000-0005-0000-0000-0000AB060000}"/>
    <cellStyle name="_050412 세일즈가이드 배포기준_051026 V700포스터 배포리스트_12월-롯데마트 당진점(부스)" xfId="1710" xr:uid="{00000000-0005-0000-0000-0000AC060000}"/>
    <cellStyle name="_050412 세일즈가이드 배포기준_051026 V700포스터 배포리스트_12월-롯데마트 당진점(부스)1" xfId="1711" xr:uid="{00000000-0005-0000-0000-0000AD060000}"/>
    <cellStyle name="_050412 세일즈가이드 배포기준_051026 V700포스터 배포리스트_3월초-하우젠에어컨 전시대 세부내역" xfId="1712" xr:uid="{00000000-0005-0000-0000-0000AE060000}"/>
    <cellStyle name="_050412 세일즈가이드 배포기준_051026 V700포스터 배포리스트_3월초-하우젠에어컨 전시대 세부내역_싸-0704중-내부-전략유통 에어컨 전시대" xfId="1713" xr:uid="{00000000-0005-0000-0000-0000AF060000}"/>
    <cellStyle name="_050412 세일즈가이드 배포기준_051026 V700포스터 배포리스트_3월초-하우젠에어컨 전시대 세부내역_에어컨 정산(5.15까지)-전략유통" xfId="1714" xr:uid="{00000000-0005-0000-0000-0000B0060000}"/>
    <cellStyle name="_050412 세일즈가이드 배포기준_051026 V700포스터 배포리스트_대전지점 제작물 배포리스트(V700POP)" xfId="1715" xr:uid="{00000000-0005-0000-0000-0000B1060000}"/>
    <cellStyle name="_050412 세일즈가이드 배포기준_051026 V700포스터 배포리스트_대전지점 제작물 배포리스트(V700POP)_(세부내역)9월-홈플러스 울산동구점(부스)" xfId="1716" xr:uid="{00000000-0005-0000-0000-0000B2060000}"/>
    <cellStyle name="_050412 세일즈가이드 배포기준_051026 V700포스터 배포리스트_대전지점 제작물 배포리스트(V700POP)_081031 전략유통 할인점 브랜드샵정산양식" xfId="1717" xr:uid="{00000000-0005-0000-0000-0000B3060000}"/>
    <cellStyle name="_050412 세일즈가이드 배포기준_051026 V700포스터 배포리스트_대전지점 제작물 배포리스트(V700POP)_1111" xfId="1718" xr:uid="{00000000-0005-0000-0000-0000B4060000}"/>
    <cellStyle name="_050412 세일즈가이드 배포기준_051026 V700포스터 배포리스트_대전지점 제작물 배포리스트(V700POP)_1111_싸-0704중-내부-전략유통 에어컨 전시대" xfId="1719" xr:uid="{00000000-0005-0000-0000-0000B5060000}"/>
    <cellStyle name="_050412 세일즈가이드 배포기준_051026 V700포스터 배포리스트_대전지점 제작물 배포리스트(V700POP)_1111_에어컨 정산(5.15까지)-전략유통" xfId="1720" xr:uid="{00000000-0005-0000-0000-0000B6060000}"/>
    <cellStyle name="_050412 세일즈가이드 배포기준_051026 V700포스터 배포리스트_대전지점 제작물 배포리스트(V700POP)_12월-롯데마트 당진점(부스)" xfId="1721" xr:uid="{00000000-0005-0000-0000-0000B7060000}"/>
    <cellStyle name="_050412 세일즈가이드 배포기준_051026 V700포스터 배포리스트_대전지점 제작물 배포리스트(V700POP)_12월-롯데마트 당진점(부스)1" xfId="1722" xr:uid="{00000000-0005-0000-0000-0000B8060000}"/>
    <cellStyle name="_050412 세일즈가이드 배포기준_051026 V700포스터 배포리스트_대전지점 제작물 배포리스트(V700POP)_3월초-하우젠에어컨 전시대 세부내역" xfId="1723" xr:uid="{00000000-0005-0000-0000-0000B9060000}"/>
    <cellStyle name="_050412 세일즈가이드 배포기준_051026 V700포스터 배포리스트_대전지점 제작물 배포리스트(V700POP)_3월초-하우젠에어컨 전시대 세부내역_싸-0704중-내부-전략유통 에어컨 전시대" xfId="1724" xr:uid="{00000000-0005-0000-0000-0000BA060000}"/>
    <cellStyle name="_050412 세일즈가이드 배포기준_051026 V700포스터 배포리스트_대전지점 제작물 배포리스트(V700POP)_3월초-하우젠에어컨 전시대 세부내역_에어컨 정산(5.15까지)-전략유통" xfId="1725" xr:uid="{00000000-0005-0000-0000-0000BB060000}"/>
    <cellStyle name="_050412 세일즈가이드 배포기준_051026 V700포스터 배포리스트_대전지점 제작물 배포리스트(V700POP)_브랜드샵-AV진해" xfId="1726" xr:uid="{00000000-0005-0000-0000-0000BC060000}"/>
    <cellStyle name="_050412 세일즈가이드 배포기준_051026 V700포스터 배포리스트_대전지점 제작물 배포리스트(V700POP)_싸-0703중-내부-전략유통 에어컨 전시대" xfId="1727" xr:uid="{00000000-0005-0000-0000-0000BD060000}"/>
    <cellStyle name="_050412 세일즈가이드 배포기준_051026 V700포스터 배포리스트_대전지점 제작물 배포리스트(V700POP)_싸-0703중-내부-전략유통 에어컨 전시대_싸-0704중-내부-전략유통 에어컨 전시대" xfId="1728" xr:uid="{00000000-0005-0000-0000-0000BE060000}"/>
    <cellStyle name="_050412 세일즈가이드 배포기준_051026 V700포스터 배포리스트_대전지점 제작물 배포리스트(V700POP)_싸-0703중-내부-전략유통 에어컨 전시대_에어컨 정산(5.15까지)-전략유통" xfId="1729" xr:uid="{00000000-0005-0000-0000-0000BF060000}"/>
    <cellStyle name="_050412 세일즈가이드 배포기준_051026 V700포스터 배포리스트_브랜드샵-AV진해" xfId="1730" xr:uid="{00000000-0005-0000-0000-0000C0060000}"/>
    <cellStyle name="_050412 세일즈가이드 배포기준_051026 V700포스터 배포리스트_싸-0703중-내부-전략유통 에어컨 전시대" xfId="1731" xr:uid="{00000000-0005-0000-0000-0000C1060000}"/>
    <cellStyle name="_050412 세일즈가이드 배포기준_051026 V700포스터 배포리스트_싸-0703중-내부-전략유통 에어컨 전시대_싸-0704중-내부-전략유통 에어컨 전시대" xfId="1732" xr:uid="{00000000-0005-0000-0000-0000C2060000}"/>
    <cellStyle name="_050412 세일즈가이드 배포기준_051026 V700포스터 배포리스트_싸-0703중-내부-전략유통 에어컨 전시대_에어컨 정산(5.15까지)-전략유통" xfId="1733" xr:uid="{00000000-0005-0000-0000-0000C3060000}"/>
    <cellStyle name="_050412 세일즈가이드 배포기준_051026 제작물 배포리스트(V700POP)-대구지점" xfId="1734" xr:uid="{00000000-0005-0000-0000-0000C4060000}"/>
    <cellStyle name="_050412 세일즈가이드 배포기준_051026 제작물 배포리스트(V700POP)-대구지점_(세부내역)9월-홈플러스 울산동구점(부스)" xfId="1735" xr:uid="{00000000-0005-0000-0000-0000C5060000}"/>
    <cellStyle name="_050412 세일즈가이드 배포기준_051026 제작물 배포리스트(V700POP)-대구지점_081031 전략유통 할인점 브랜드샵정산양식" xfId="1736" xr:uid="{00000000-0005-0000-0000-0000C6060000}"/>
    <cellStyle name="_050412 세일즈가이드 배포기준_051026 제작물 배포리스트(V700POP)-대구지점_1111" xfId="1737" xr:uid="{00000000-0005-0000-0000-0000C7060000}"/>
    <cellStyle name="_050412 세일즈가이드 배포기준_051026 제작물 배포리스트(V700POP)-대구지점_1111_싸-0704중-내부-전략유통 에어컨 전시대" xfId="1738" xr:uid="{00000000-0005-0000-0000-0000C8060000}"/>
    <cellStyle name="_050412 세일즈가이드 배포기준_051026 제작물 배포리스트(V700POP)-대구지점_1111_에어컨 정산(5.15까지)-전략유통" xfId="1739" xr:uid="{00000000-0005-0000-0000-0000C9060000}"/>
    <cellStyle name="_050412 세일즈가이드 배포기준_051026 제작물 배포리스트(V700POP)-대구지점_12월-롯데마트 당진점(부스)" xfId="1740" xr:uid="{00000000-0005-0000-0000-0000CA060000}"/>
    <cellStyle name="_050412 세일즈가이드 배포기준_051026 제작물 배포리스트(V700POP)-대구지점_12월-롯데마트 당진점(부스)1" xfId="1741" xr:uid="{00000000-0005-0000-0000-0000CB060000}"/>
    <cellStyle name="_050412 세일즈가이드 배포기준_051026 제작물 배포리스트(V700POP)-대구지점_3월초-하우젠에어컨 전시대 세부내역" xfId="1742" xr:uid="{00000000-0005-0000-0000-0000CC060000}"/>
    <cellStyle name="_050412 세일즈가이드 배포기준_051026 제작물 배포리스트(V700POP)-대구지점_3월초-하우젠에어컨 전시대 세부내역_싸-0704중-내부-전략유통 에어컨 전시대" xfId="1743" xr:uid="{00000000-0005-0000-0000-0000CD060000}"/>
    <cellStyle name="_050412 세일즈가이드 배포기준_051026 제작물 배포리스트(V700POP)-대구지점_3월초-하우젠에어컨 전시대 세부내역_에어컨 정산(5.15까지)-전략유통" xfId="1744" xr:uid="{00000000-0005-0000-0000-0000CE060000}"/>
    <cellStyle name="_050412 세일즈가이드 배포기준_051026 제작물 배포리스트(V700POP)-대구지점_브랜드샵-AV진해" xfId="1745" xr:uid="{00000000-0005-0000-0000-0000CF060000}"/>
    <cellStyle name="_050412 세일즈가이드 배포기준_051026 제작물 배포리스트(V700POP)-대구지점_싸-0703중-내부-전략유통 에어컨 전시대" xfId="1746" xr:uid="{00000000-0005-0000-0000-0000D0060000}"/>
    <cellStyle name="_050412 세일즈가이드 배포기준_051026 제작물 배포리스트(V700POP)-대구지점_싸-0703중-내부-전략유통 에어컨 전시대_싸-0704중-내부-전략유통 에어컨 전시대" xfId="1747" xr:uid="{00000000-0005-0000-0000-0000D1060000}"/>
    <cellStyle name="_050412 세일즈가이드 배포기준_051026 제작물 배포리스트(V700POP)-대구지점_싸-0703중-내부-전략유통 에어컨 전시대_에어컨 정산(5.15까지)-전략유통" xfId="1748" xr:uid="{00000000-0005-0000-0000-0000D2060000}"/>
    <cellStyle name="_050412 세일즈가이드 배포기준_051026 제작물 배포리스트(V700POP)-서부" xfId="1749" xr:uid="{00000000-0005-0000-0000-0000D3060000}"/>
    <cellStyle name="_050412 세일즈가이드 배포기준_051026 제작물 배포리스트(V700POP)-서부_(세부내역)9월-홈플러스 울산동구점(부스)" xfId="1750" xr:uid="{00000000-0005-0000-0000-0000D4060000}"/>
    <cellStyle name="_050412 세일즈가이드 배포기준_051026 제작물 배포리스트(V700POP)-서부_081031 전략유통 할인점 브랜드샵정산양식" xfId="1751" xr:uid="{00000000-0005-0000-0000-0000D5060000}"/>
    <cellStyle name="_050412 세일즈가이드 배포기준_051026 제작물 배포리스트(V700POP)-서부_1111" xfId="1752" xr:uid="{00000000-0005-0000-0000-0000D6060000}"/>
    <cellStyle name="_050412 세일즈가이드 배포기준_051026 제작물 배포리스트(V700POP)-서부_1111_싸-0704중-내부-전략유통 에어컨 전시대" xfId="1753" xr:uid="{00000000-0005-0000-0000-0000D7060000}"/>
    <cellStyle name="_050412 세일즈가이드 배포기준_051026 제작물 배포리스트(V700POP)-서부_1111_에어컨 정산(5.15까지)-전략유통" xfId="1754" xr:uid="{00000000-0005-0000-0000-0000D8060000}"/>
    <cellStyle name="_050412 세일즈가이드 배포기준_051026 제작물 배포리스트(V700POP)-서부_12월-롯데마트 당진점(부스)" xfId="1755" xr:uid="{00000000-0005-0000-0000-0000D9060000}"/>
    <cellStyle name="_050412 세일즈가이드 배포기준_051026 제작물 배포리스트(V700POP)-서부_12월-롯데마트 당진점(부스)1" xfId="1756" xr:uid="{00000000-0005-0000-0000-0000DA060000}"/>
    <cellStyle name="_050412 세일즈가이드 배포기준_051026 제작물 배포리스트(V700POP)-서부_3월초-하우젠에어컨 전시대 세부내역" xfId="1757" xr:uid="{00000000-0005-0000-0000-0000DB060000}"/>
    <cellStyle name="_050412 세일즈가이드 배포기준_051026 제작물 배포리스트(V700POP)-서부_3월초-하우젠에어컨 전시대 세부내역_싸-0704중-내부-전략유통 에어컨 전시대" xfId="1758" xr:uid="{00000000-0005-0000-0000-0000DC060000}"/>
    <cellStyle name="_050412 세일즈가이드 배포기준_051026 제작물 배포리스트(V700POP)-서부_3월초-하우젠에어컨 전시대 세부내역_에어컨 정산(5.15까지)-전략유통" xfId="1759" xr:uid="{00000000-0005-0000-0000-0000DD060000}"/>
    <cellStyle name="_050412 세일즈가이드 배포기준_051026 제작물 배포리스트(V700POP)-서부_브랜드샵-AV진해" xfId="1760" xr:uid="{00000000-0005-0000-0000-0000DE060000}"/>
    <cellStyle name="_050412 세일즈가이드 배포기준_051026 제작물 배포리스트(V700POP)-서부_싸-0703중-내부-전략유통 에어컨 전시대" xfId="1761" xr:uid="{00000000-0005-0000-0000-0000DF060000}"/>
    <cellStyle name="_050412 세일즈가이드 배포기준_051026 제작물 배포리스트(V700POP)-서부_싸-0703중-내부-전략유통 에어컨 전시대_싸-0704중-내부-전략유통 에어컨 전시대" xfId="1762" xr:uid="{00000000-0005-0000-0000-0000E0060000}"/>
    <cellStyle name="_050412 세일즈가이드 배포기준_051026 제작물 배포리스트(V700POP)-서부_싸-0703중-내부-전략유통 에어컨 전시대_에어컨 정산(5.15까지)-전략유통" xfId="1763" xr:uid="{00000000-0005-0000-0000-0000E1060000}"/>
    <cellStyle name="_050412 세일즈가이드 배포기준_051026 제작물 배포리스트최종(V700POP)" xfId="1764" xr:uid="{00000000-0005-0000-0000-0000E2060000}"/>
    <cellStyle name="_050412 세일즈가이드 배포기준_051026 제작물 배포리스트최종(V700POP)_(세부내역)9월-홈플러스 울산동구점(부스)" xfId="1765" xr:uid="{00000000-0005-0000-0000-0000E3060000}"/>
    <cellStyle name="_050412 세일즈가이드 배포기준_051026 제작물 배포리스트최종(V700POP)_081031 전략유통 할인점 브랜드샵정산양식" xfId="1766" xr:uid="{00000000-0005-0000-0000-0000E4060000}"/>
    <cellStyle name="_050412 세일즈가이드 배포기준_051026 제작물 배포리스트최종(V700POP)_1111" xfId="1767" xr:uid="{00000000-0005-0000-0000-0000E5060000}"/>
    <cellStyle name="_050412 세일즈가이드 배포기준_051026 제작물 배포리스트최종(V700POP)_1111_싸-0704중-내부-전략유통 에어컨 전시대" xfId="1768" xr:uid="{00000000-0005-0000-0000-0000E6060000}"/>
    <cellStyle name="_050412 세일즈가이드 배포기준_051026 제작물 배포리스트최종(V700POP)_1111_에어컨 정산(5.15까지)-전략유통" xfId="1769" xr:uid="{00000000-0005-0000-0000-0000E7060000}"/>
    <cellStyle name="_050412 세일즈가이드 배포기준_051026 제작물 배포리스트최종(V700POP)_12월-롯데마트 당진점(부스)" xfId="1770" xr:uid="{00000000-0005-0000-0000-0000E8060000}"/>
    <cellStyle name="_050412 세일즈가이드 배포기준_051026 제작물 배포리스트최종(V700POP)_12월-롯데마트 당진점(부스)1" xfId="1771" xr:uid="{00000000-0005-0000-0000-0000E9060000}"/>
    <cellStyle name="_050412 세일즈가이드 배포기준_051026 제작물 배포리스트최종(V700POP)_3월초-하우젠에어컨 전시대 세부내역" xfId="1772" xr:uid="{00000000-0005-0000-0000-0000EA060000}"/>
    <cellStyle name="_050412 세일즈가이드 배포기준_051026 제작물 배포리스트최종(V700POP)_3월초-하우젠에어컨 전시대 세부내역_싸-0704중-내부-전략유통 에어컨 전시대" xfId="1773" xr:uid="{00000000-0005-0000-0000-0000EB060000}"/>
    <cellStyle name="_050412 세일즈가이드 배포기준_051026 제작물 배포리스트최종(V700POP)_3월초-하우젠에어컨 전시대 세부내역_에어컨 정산(5.15까지)-전략유통" xfId="1774" xr:uid="{00000000-0005-0000-0000-0000EC060000}"/>
    <cellStyle name="_050412 세일즈가이드 배포기준_051026 제작물 배포리스트최종(V700POP)_브랜드샵-AV진해" xfId="1775" xr:uid="{00000000-0005-0000-0000-0000ED060000}"/>
    <cellStyle name="_050412 세일즈가이드 배포기준_051026 제작물 배포리스트최종(V700POP)_싸-0703중-내부-전략유통 에어컨 전시대" xfId="1776" xr:uid="{00000000-0005-0000-0000-0000EE060000}"/>
    <cellStyle name="_050412 세일즈가이드 배포기준_051026 제작물 배포리스트최종(V700POP)_싸-0703중-내부-전략유통 에어컨 전시대_싸-0704중-내부-전략유통 에어컨 전시대" xfId="1777" xr:uid="{00000000-0005-0000-0000-0000EF060000}"/>
    <cellStyle name="_050412 세일즈가이드 배포기준_051026 제작물 배포리스트최종(V700POP)_싸-0703중-내부-전략유통 에어컨 전시대_에어컨 정산(5.15까지)-전략유통" xfId="1778" xr:uid="{00000000-0005-0000-0000-0000F0060000}"/>
    <cellStyle name="_050412 세일즈가이드 배포기준_051221 포스터 배포리스트(B3603600 B3003000)_63342" xfId="1779" xr:uid="{00000000-0005-0000-0000-0000F1060000}"/>
    <cellStyle name="_050412 세일즈가이드 배포기준_051221 포스터 배포리스트(B3603600 B3003000)_63342_(세부내역)9월-홈플러스 울산동구점(부스)" xfId="1780" xr:uid="{00000000-0005-0000-0000-0000F2060000}"/>
    <cellStyle name="_050412 세일즈가이드 배포기준_051221 포스터 배포리스트(B3603600 B3003000)_63342_081031 전략유통 할인점 브랜드샵정산양식" xfId="1781" xr:uid="{00000000-0005-0000-0000-0000F3060000}"/>
    <cellStyle name="_050412 세일즈가이드 배포기준_051221 포스터 배포리스트(B3603600 B3003000)_63342_1111" xfId="1782" xr:uid="{00000000-0005-0000-0000-0000F4060000}"/>
    <cellStyle name="_050412 세일즈가이드 배포기준_051221 포스터 배포리스트(B3603600 B3003000)_63342_1111_싸-0704중-내부-전략유통 에어컨 전시대" xfId="1783" xr:uid="{00000000-0005-0000-0000-0000F5060000}"/>
    <cellStyle name="_050412 세일즈가이드 배포기준_051221 포스터 배포리스트(B3603600 B3003000)_63342_1111_에어컨 정산(5.15까지)-전략유통" xfId="1784" xr:uid="{00000000-0005-0000-0000-0000F6060000}"/>
    <cellStyle name="_050412 세일즈가이드 배포기준_051221 포스터 배포리스트(B3603600 B3003000)_63342_12월-롯데마트 당진점(부스)" xfId="1785" xr:uid="{00000000-0005-0000-0000-0000F7060000}"/>
    <cellStyle name="_050412 세일즈가이드 배포기준_051221 포스터 배포리스트(B3603600 B3003000)_63342_12월-롯데마트 당진점(부스)1" xfId="1786" xr:uid="{00000000-0005-0000-0000-0000F8060000}"/>
    <cellStyle name="_050412 세일즈가이드 배포기준_051221 포스터 배포리스트(B3603600 B3003000)_63342_3월초-하우젠에어컨 전시대 세부내역" xfId="1787" xr:uid="{00000000-0005-0000-0000-0000F9060000}"/>
    <cellStyle name="_050412 세일즈가이드 배포기준_051221 포스터 배포리스트(B3603600 B3003000)_63342_3월초-하우젠에어컨 전시대 세부내역_싸-0704중-내부-전략유통 에어컨 전시대" xfId="1788" xr:uid="{00000000-0005-0000-0000-0000FA060000}"/>
    <cellStyle name="_050412 세일즈가이드 배포기준_051221 포스터 배포리스트(B3603600 B3003000)_63342_3월초-하우젠에어컨 전시대 세부내역_에어컨 정산(5.15까지)-전략유통" xfId="1789" xr:uid="{00000000-0005-0000-0000-0000FB060000}"/>
    <cellStyle name="_050412 세일즈가이드 배포기준_051221 포스터 배포리스트(B3603600 B3003000)_63342_브랜드샵-AV진해" xfId="1790" xr:uid="{00000000-0005-0000-0000-0000FC060000}"/>
    <cellStyle name="_050412 세일즈가이드 배포기준_051221 포스터 배포리스트(B3603600 B3003000)_63342_싸-0703중-내부-전략유통 에어컨 전시대" xfId="1791" xr:uid="{00000000-0005-0000-0000-0000FD060000}"/>
    <cellStyle name="_050412 세일즈가이드 배포기준_051221 포스터 배포리스트(B3603600 B3003000)_63342_싸-0703중-내부-전략유통 에어컨 전시대_싸-0704중-내부-전략유통 에어컨 전시대" xfId="1792" xr:uid="{00000000-0005-0000-0000-0000FE060000}"/>
    <cellStyle name="_050412 세일즈가이드 배포기준_051221 포스터 배포리스트(B3603600 B3003000)_63342_싸-0703중-내부-전략유통 에어컨 전시대_에어컨 정산(5.15까지)-전략유통" xfId="1793" xr:uid="{00000000-0005-0000-0000-0000FF060000}"/>
    <cellStyle name="_050412 세일즈가이드 배포기준_060105 B2300 포스터 배포리스트_41184" xfId="1794" xr:uid="{00000000-0005-0000-0000-000000070000}"/>
    <cellStyle name="_050412 세일즈가이드 배포기준_060105 B2300 포스터 배포리스트_41184_(세부내역)9월-홈플러스 울산동구점(부스)" xfId="1795" xr:uid="{00000000-0005-0000-0000-000001070000}"/>
    <cellStyle name="_050412 세일즈가이드 배포기준_060105 B2300 포스터 배포리스트_41184_081031 전략유통 할인점 브랜드샵정산양식" xfId="1796" xr:uid="{00000000-0005-0000-0000-000002070000}"/>
    <cellStyle name="_050412 세일즈가이드 배포기준_060105 B2300 포스터 배포리스트_41184_1111" xfId="1797" xr:uid="{00000000-0005-0000-0000-000003070000}"/>
    <cellStyle name="_050412 세일즈가이드 배포기준_060105 B2300 포스터 배포리스트_41184_1111_싸-0704중-내부-전략유통 에어컨 전시대" xfId="1798" xr:uid="{00000000-0005-0000-0000-000004070000}"/>
    <cellStyle name="_050412 세일즈가이드 배포기준_060105 B2300 포스터 배포리스트_41184_1111_에어컨 정산(5.15까지)-전략유통" xfId="1799" xr:uid="{00000000-0005-0000-0000-000005070000}"/>
    <cellStyle name="_050412 세일즈가이드 배포기준_060105 B2300 포스터 배포리스트_41184_12월-롯데마트 당진점(부스)" xfId="1800" xr:uid="{00000000-0005-0000-0000-000006070000}"/>
    <cellStyle name="_050412 세일즈가이드 배포기준_060105 B2300 포스터 배포리스트_41184_12월-롯데마트 당진점(부스)1" xfId="1801" xr:uid="{00000000-0005-0000-0000-000007070000}"/>
    <cellStyle name="_050412 세일즈가이드 배포기준_060105 B2300 포스터 배포리스트_41184_3월초-하우젠에어컨 전시대 세부내역" xfId="1802" xr:uid="{00000000-0005-0000-0000-000008070000}"/>
    <cellStyle name="_050412 세일즈가이드 배포기준_060105 B2300 포스터 배포리스트_41184_3월초-하우젠에어컨 전시대 세부내역_싸-0704중-내부-전략유통 에어컨 전시대" xfId="1803" xr:uid="{00000000-0005-0000-0000-000009070000}"/>
    <cellStyle name="_050412 세일즈가이드 배포기준_060105 B2300 포스터 배포리스트_41184_3월초-하우젠에어컨 전시대 세부내역_에어컨 정산(5.15까지)-전략유통" xfId="1804" xr:uid="{00000000-0005-0000-0000-00000A070000}"/>
    <cellStyle name="_050412 세일즈가이드 배포기준_060105 B2300 포스터 배포리스트_41184_브랜드샵-AV진해" xfId="1805" xr:uid="{00000000-0005-0000-0000-00000B070000}"/>
    <cellStyle name="_050412 세일즈가이드 배포기준_060105 B2300 포스터 배포리스트_41184_싸-0703중-내부-전략유통 에어컨 전시대" xfId="1806" xr:uid="{00000000-0005-0000-0000-00000C070000}"/>
    <cellStyle name="_050412 세일즈가이드 배포기준_060105 B2300 포스터 배포리스트_41184_싸-0703중-내부-전략유통 에어컨 전시대_싸-0704중-내부-전략유통 에어컨 전시대" xfId="1807" xr:uid="{00000000-0005-0000-0000-00000D070000}"/>
    <cellStyle name="_050412 세일즈가이드 배포기준_060105 B2300 포스터 배포리스트_41184_싸-0703중-내부-전략유통 에어컨 전시대_에어컨 정산(5.15까지)-전략유통" xfId="1808" xr:uid="{00000000-0005-0000-0000-00000E070000}"/>
    <cellStyle name="_050412 세일즈가이드 배포기준_081031 전략유통 할인점 브랜드샵정산양식" xfId="1809" xr:uid="{00000000-0005-0000-0000-00000F070000}"/>
    <cellStyle name="_050412 세일즈가이드 배포기준_1111" xfId="1810" xr:uid="{00000000-0005-0000-0000-000010070000}"/>
    <cellStyle name="_050412 세일즈가이드 배포기준_1111_싸-0704중-내부-전략유통 에어컨 전시대" xfId="1811" xr:uid="{00000000-0005-0000-0000-000011070000}"/>
    <cellStyle name="_050412 세일즈가이드 배포기준_1111_에어컨 정산(5.15까지)-전략유통" xfId="1812" xr:uid="{00000000-0005-0000-0000-000012070000}"/>
    <cellStyle name="_050412 세일즈가이드 배포기준_12월-롯데마트 당진점(부스)" xfId="1813" xr:uid="{00000000-0005-0000-0000-000013070000}"/>
    <cellStyle name="_050412 세일즈가이드 배포기준_12월-롯데마트 당진점(부스)1" xfId="1814" xr:uid="{00000000-0005-0000-0000-000014070000}"/>
    <cellStyle name="_050412 세일즈가이드 배포기준_3월초-하우젠에어컨 전시대 세부내역" xfId="1815" xr:uid="{00000000-0005-0000-0000-000015070000}"/>
    <cellStyle name="_050412 세일즈가이드 배포기준_3월초-하우젠에어컨 전시대 세부내역_싸-0704중-내부-전략유통 에어컨 전시대" xfId="1816" xr:uid="{00000000-0005-0000-0000-000016070000}"/>
    <cellStyle name="_050412 세일즈가이드 배포기준_3월초-하우젠에어컨 전시대 세부내역_에어컨 정산(5.15까지)-전략유통" xfId="1817" xr:uid="{00000000-0005-0000-0000-000017070000}"/>
    <cellStyle name="_050412 세일즈가이드 배포기준_DMB 통합 POP 리스트 취합(051010)" xfId="1818" xr:uid="{00000000-0005-0000-0000-000018070000}"/>
    <cellStyle name="_050412 세일즈가이드 배포기준_DMB 통합 POP 리스트 취합(051010)_(세부내역)9월-홈플러스 울산동구점(부스)" xfId="1819" xr:uid="{00000000-0005-0000-0000-000019070000}"/>
    <cellStyle name="_050412 세일즈가이드 배포기준_DMB 통합 POP 리스트 취합(051010)_081031 전략유통 할인점 브랜드샵정산양식" xfId="1820" xr:uid="{00000000-0005-0000-0000-00001A070000}"/>
    <cellStyle name="_050412 세일즈가이드 배포기준_DMB 통합 POP 리스트 취합(051010)_1111" xfId="1821" xr:uid="{00000000-0005-0000-0000-00001B070000}"/>
    <cellStyle name="_050412 세일즈가이드 배포기준_DMB 통합 POP 리스트 취합(051010)_1111_싸-0704중-내부-전략유통 에어컨 전시대" xfId="1822" xr:uid="{00000000-0005-0000-0000-00001C070000}"/>
    <cellStyle name="_050412 세일즈가이드 배포기준_DMB 통합 POP 리스트 취합(051010)_1111_에어컨 정산(5.15까지)-전략유통" xfId="1823" xr:uid="{00000000-0005-0000-0000-00001D070000}"/>
    <cellStyle name="_050412 세일즈가이드 배포기준_DMB 통합 POP 리스트 취합(051010)_12월-롯데마트 당진점(부스)" xfId="1824" xr:uid="{00000000-0005-0000-0000-00001E070000}"/>
    <cellStyle name="_050412 세일즈가이드 배포기준_DMB 통합 POP 리스트 취합(051010)_12월-롯데마트 당진점(부스)1" xfId="1825" xr:uid="{00000000-0005-0000-0000-00001F070000}"/>
    <cellStyle name="_050412 세일즈가이드 배포기준_DMB 통합 POP 리스트 취합(051010)_3월초-하우젠에어컨 전시대 세부내역" xfId="1826" xr:uid="{00000000-0005-0000-0000-000020070000}"/>
    <cellStyle name="_050412 세일즈가이드 배포기준_DMB 통합 POP 리스트 취합(051010)_3월초-하우젠에어컨 전시대 세부내역_싸-0704중-내부-전략유통 에어컨 전시대" xfId="1827" xr:uid="{00000000-0005-0000-0000-000021070000}"/>
    <cellStyle name="_050412 세일즈가이드 배포기준_DMB 통합 POP 리스트 취합(051010)_3월초-하우젠에어컨 전시대 세부내역_에어컨 정산(5.15까지)-전략유통" xfId="1828" xr:uid="{00000000-0005-0000-0000-000022070000}"/>
    <cellStyle name="_050412 세일즈가이드 배포기준_DMB 통합 POP 리스트 취합(051010)_대전지점 제작물 배포리스트(V700POP)" xfId="1829" xr:uid="{00000000-0005-0000-0000-000023070000}"/>
    <cellStyle name="_050412 세일즈가이드 배포기준_DMB 통합 POP 리스트 취합(051010)_대전지점 제작물 배포리스트(V700POP)_(세부내역)9월-홈플러스 울산동구점(부스)" xfId="1830" xr:uid="{00000000-0005-0000-0000-000024070000}"/>
    <cellStyle name="_050412 세일즈가이드 배포기준_DMB 통합 POP 리스트 취합(051010)_대전지점 제작물 배포리스트(V700POP)_081031 전략유통 할인점 브랜드샵정산양식" xfId="1831" xr:uid="{00000000-0005-0000-0000-000025070000}"/>
    <cellStyle name="_050412 세일즈가이드 배포기준_DMB 통합 POP 리스트 취합(051010)_대전지점 제작물 배포리스트(V700POP)_1111" xfId="1832" xr:uid="{00000000-0005-0000-0000-000026070000}"/>
    <cellStyle name="_050412 세일즈가이드 배포기준_DMB 통합 POP 리스트 취합(051010)_대전지점 제작물 배포리스트(V700POP)_1111_싸-0704중-내부-전략유통 에어컨 전시대" xfId="1833" xr:uid="{00000000-0005-0000-0000-000027070000}"/>
    <cellStyle name="_050412 세일즈가이드 배포기준_DMB 통합 POP 리스트 취합(051010)_대전지점 제작물 배포리스트(V700POP)_1111_에어컨 정산(5.15까지)-전략유통" xfId="1834" xr:uid="{00000000-0005-0000-0000-000028070000}"/>
    <cellStyle name="_050412 세일즈가이드 배포기준_DMB 통합 POP 리스트 취합(051010)_대전지점 제작물 배포리스트(V700POP)_12월-롯데마트 당진점(부스)" xfId="1835" xr:uid="{00000000-0005-0000-0000-000029070000}"/>
    <cellStyle name="_050412 세일즈가이드 배포기준_DMB 통합 POP 리스트 취합(051010)_대전지점 제작물 배포리스트(V700POP)_12월-롯데마트 당진점(부스)1" xfId="1836" xr:uid="{00000000-0005-0000-0000-00002A070000}"/>
    <cellStyle name="_050412 세일즈가이드 배포기준_DMB 통합 POP 리스트 취합(051010)_대전지점 제작물 배포리스트(V700POP)_3월초-하우젠에어컨 전시대 세부내역" xfId="1837" xr:uid="{00000000-0005-0000-0000-00002B070000}"/>
    <cellStyle name="_050412 세일즈가이드 배포기준_DMB 통합 POP 리스트 취합(051010)_대전지점 제작물 배포리스트(V700POP)_3월초-하우젠에어컨 전시대 세부내역_싸-0704중-내부-전략유통 에어컨 전시대" xfId="1838" xr:uid="{00000000-0005-0000-0000-00002C070000}"/>
    <cellStyle name="_050412 세일즈가이드 배포기준_DMB 통합 POP 리스트 취합(051010)_대전지점 제작물 배포리스트(V700POP)_3월초-하우젠에어컨 전시대 세부내역_에어컨 정산(5.15까지)-전략유통" xfId="1839" xr:uid="{00000000-0005-0000-0000-00002D070000}"/>
    <cellStyle name="_050412 세일즈가이드 배포기준_DMB 통합 POP 리스트 취합(051010)_대전지점 제작물 배포리스트(V700POP)_브랜드샵-AV진해" xfId="1840" xr:uid="{00000000-0005-0000-0000-00002E070000}"/>
    <cellStyle name="_050412 세일즈가이드 배포기준_DMB 통합 POP 리스트 취합(051010)_대전지점 제작물 배포리스트(V700POP)_싸-0703중-내부-전략유통 에어컨 전시대" xfId="1841" xr:uid="{00000000-0005-0000-0000-00002F070000}"/>
    <cellStyle name="_050412 세일즈가이드 배포기준_DMB 통합 POP 리스트 취합(051010)_대전지점 제작물 배포리스트(V700POP)_싸-0703중-내부-전략유통 에어컨 전시대_싸-0704중-내부-전략유통 에어컨 전시대" xfId="1842" xr:uid="{00000000-0005-0000-0000-000030070000}"/>
    <cellStyle name="_050412 세일즈가이드 배포기준_DMB 통합 POP 리스트 취합(051010)_대전지점 제작물 배포리스트(V700POP)_싸-0703중-내부-전략유통 에어컨 전시대_에어컨 정산(5.15까지)-전략유통" xfId="1843" xr:uid="{00000000-0005-0000-0000-000031070000}"/>
    <cellStyle name="_050412 세일즈가이드 배포기준_DMB 통합 POP 리스트 취합(051010)_브랜드샵-AV진해" xfId="1844" xr:uid="{00000000-0005-0000-0000-000032070000}"/>
    <cellStyle name="_050412 세일즈가이드 배포기준_DMB 통합 POP 리스트 취합(051010)_싸-0703중-내부-전략유통 에어컨 전시대" xfId="1845" xr:uid="{00000000-0005-0000-0000-000033070000}"/>
    <cellStyle name="_050412 세일즈가이드 배포기준_DMB 통합 POP 리스트 취합(051010)_싸-0703중-내부-전략유통 에어컨 전시대_싸-0704중-내부-전략유통 에어컨 전시대" xfId="1846" xr:uid="{00000000-0005-0000-0000-000034070000}"/>
    <cellStyle name="_050412 세일즈가이드 배포기준_DMB 통합 POP 리스트 취합(051010)_싸-0703중-내부-전략유통 에어컨 전시대_에어컨 정산(5.15까지)-전략유통" xfId="1847" xr:uid="{00000000-0005-0000-0000-000035070000}"/>
    <cellStyle name="_050412 세일즈가이드 배포기준_대전지점 B2300 포스터 배포리스트" xfId="1848" xr:uid="{00000000-0005-0000-0000-000036070000}"/>
    <cellStyle name="_050412 세일즈가이드 배포기준_대전지점 B2300 포스터 배포리스트_(세부내역)9월-홈플러스 울산동구점(부스)" xfId="1849" xr:uid="{00000000-0005-0000-0000-000037070000}"/>
    <cellStyle name="_050412 세일즈가이드 배포기준_대전지점 B2300 포스터 배포리스트_081031 전략유통 할인점 브랜드샵정산양식" xfId="1850" xr:uid="{00000000-0005-0000-0000-000038070000}"/>
    <cellStyle name="_050412 세일즈가이드 배포기준_대전지점 B2300 포스터 배포리스트_1111" xfId="1851" xr:uid="{00000000-0005-0000-0000-000039070000}"/>
    <cellStyle name="_050412 세일즈가이드 배포기준_대전지점 B2300 포스터 배포리스트_1111_싸-0704중-내부-전략유통 에어컨 전시대" xfId="1852" xr:uid="{00000000-0005-0000-0000-00003A070000}"/>
    <cellStyle name="_050412 세일즈가이드 배포기준_대전지점 B2300 포스터 배포리스트_1111_에어컨 정산(5.15까지)-전략유통" xfId="1853" xr:uid="{00000000-0005-0000-0000-00003B070000}"/>
    <cellStyle name="_050412 세일즈가이드 배포기준_대전지점 B2300 포스터 배포리스트_12월-롯데마트 당진점(부스)" xfId="1854" xr:uid="{00000000-0005-0000-0000-00003C070000}"/>
    <cellStyle name="_050412 세일즈가이드 배포기준_대전지점 B2300 포스터 배포리스트_12월-롯데마트 당진점(부스)1" xfId="1855" xr:uid="{00000000-0005-0000-0000-00003D070000}"/>
    <cellStyle name="_050412 세일즈가이드 배포기준_대전지점 B2300 포스터 배포리스트_3월초-하우젠에어컨 전시대 세부내역" xfId="1856" xr:uid="{00000000-0005-0000-0000-00003E070000}"/>
    <cellStyle name="_050412 세일즈가이드 배포기준_대전지점 B2300 포스터 배포리스트_3월초-하우젠에어컨 전시대 세부내역_싸-0704중-내부-전략유통 에어컨 전시대" xfId="1857" xr:uid="{00000000-0005-0000-0000-00003F070000}"/>
    <cellStyle name="_050412 세일즈가이드 배포기준_대전지점 B2300 포스터 배포리스트_3월초-하우젠에어컨 전시대 세부내역_에어컨 정산(5.15까지)-전략유통" xfId="1858" xr:uid="{00000000-0005-0000-0000-000040070000}"/>
    <cellStyle name="_050412 세일즈가이드 배포기준_대전지점 B2300 포스터 배포리스트_브랜드샵-AV진해" xfId="1859" xr:uid="{00000000-0005-0000-0000-000041070000}"/>
    <cellStyle name="_050412 세일즈가이드 배포기준_대전지점 B2300 포스터 배포리스트_싸-0703중-내부-전략유통 에어컨 전시대" xfId="1860" xr:uid="{00000000-0005-0000-0000-000042070000}"/>
    <cellStyle name="_050412 세일즈가이드 배포기준_대전지점 B2300 포스터 배포리스트_싸-0703중-내부-전략유통 에어컨 전시대_싸-0704중-내부-전략유통 에어컨 전시대" xfId="1861" xr:uid="{00000000-0005-0000-0000-000043070000}"/>
    <cellStyle name="_050412 세일즈가이드 배포기준_대전지점 B2300 포스터 배포리스트_싸-0703중-내부-전략유통 에어컨 전시대_에어컨 정산(5.15까지)-전략유통" xfId="1862" xr:uid="{00000000-0005-0000-0000-000044070000}"/>
    <cellStyle name="_050412 세일즈가이드 배포기준_대전지점 V84084000포스터 배포리스트" xfId="1863" xr:uid="{00000000-0005-0000-0000-000045070000}"/>
    <cellStyle name="_050412 세일즈가이드 배포기준_대전지점 V84084000포스터 배포리스트_(세부내역)9월-홈플러스 울산동구점(부스)" xfId="1864" xr:uid="{00000000-0005-0000-0000-000046070000}"/>
    <cellStyle name="_050412 세일즈가이드 배포기준_대전지점 V84084000포스터 배포리스트_081031 전략유통 할인점 브랜드샵정산양식" xfId="1865" xr:uid="{00000000-0005-0000-0000-000047070000}"/>
    <cellStyle name="_050412 세일즈가이드 배포기준_대전지점 V84084000포스터 배포리스트_1111" xfId="1866" xr:uid="{00000000-0005-0000-0000-000048070000}"/>
    <cellStyle name="_050412 세일즈가이드 배포기준_대전지점 V84084000포스터 배포리스트_1111_싸-0704중-내부-전략유통 에어컨 전시대" xfId="1867" xr:uid="{00000000-0005-0000-0000-000049070000}"/>
    <cellStyle name="_050412 세일즈가이드 배포기준_대전지점 V84084000포스터 배포리스트_1111_에어컨 정산(5.15까지)-전략유통" xfId="1868" xr:uid="{00000000-0005-0000-0000-00004A070000}"/>
    <cellStyle name="_050412 세일즈가이드 배포기준_대전지점 V84084000포스터 배포리스트_12월-롯데마트 당진점(부스)" xfId="1869" xr:uid="{00000000-0005-0000-0000-00004B070000}"/>
    <cellStyle name="_050412 세일즈가이드 배포기준_대전지점 V84084000포스터 배포리스트_12월-롯데마트 당진점(부스)1" xfId="1870" xr:uid="{00000000-0005-0000-0000-00004C070000}"/>
    <cellStyle name="_050412 세일즈가이드 배포기준_대전지점 V84084000포스터 배포리스트_3월초-하우젠에어컨 전시대 세부내역" xfId="1871" xr:uid="{00000000-0005-0000-0000-00004D070000}"/>
    <cellStyle name="_050412 세일즈가이드 배포기준_대전지점 V84084000포스터 배포리스트_3월초-하우젠에어컨 전시대 세부내역_싸-0704중-내부-전략유통 에어컨 전시대" xfId="1872" xr:uid="{00000000-0005-0000-0000-00004E070000}"/>
    <cellStyle name="_050412 세일즈가이드 배포기준_대전지점 V84084000포스터 배포리스트_3월초-하우젠에어컨 전시대 세부내역_에어컨 정산(5.15까지)-전략유통" xfId="1873" xr:uid="{00000000-0005-0000-0000-00004F070000}"/>
    <cellStyle name="_050412 세일즈가이드 배포기준_대전지점 V84084000포스터 배포리스트_브랜드샵-AV진해" xfId="1874" xr:uid="{00000000-0005-0000-0000-000050070000}"/>
    <cellStyle name="_050412 세일즈가이드 배포기준_대전지점 V84084000포스터 배포리스트_싸-0703중-내부-전략유통 에어컨 전시대" xfId="1875" xr:uid="{00000000-0005-0000-0000-000051070000}"/>
    <cellStyle name="_050412 세일즈가이드 배포기준_대전지점 V84084000포스터 배포리스트_싸-0703중-내부-전략유통 에어컨 전시대_싸-0704중-내부-전략유통 에어컨 전시대" xfId="1876" xr:uid="{00000000-0005-0000-0000-000052070000}"/>
    <cellStyle name="_050412 세일즈가이드 배포기준_대전지점 V84084000포스터 배포리스트_싸-0703중-내부-전략유통 에어컨 전시대_에어컨 정산(5.15까지)-전략유통" xfId="1877" xr:uid="{00000000-0005-0000-0000-000053070000}"/>
    <cellStyle name="_050412 세일즈가이드 배포기준_대전지점 애니콜뉴스 2월호 배포리스트_41184" xfId="1878" xr:uid="{00000000-0005-0000-0000-000054070000}"/>
    <cellStyle name="_050412 세일즈가이드 배포기준_대전지점 애니콜뉴스 2월호 배포리스트_41184_(세부내역)9월-홈플러스 울산동구점(부스)" xfId="1879" xr:uid="{00000000-0005-0000-0000-000055070000}"/>
    <cellStyle name="_050412 세일즈가이드 배포기준_대전지점 애니콜뉴스 2월호 배포리스트_41184_081031 전략유통 할인점 브랜드샵정산양식" xfId="1880" xr:uid="{00000000-0005-0000-0000-000056070000}"/>
    <cellStyle name="_050412 세일즈가이드 배포기준_대전지점 애니콜뉴스 2월호 배포리스트_41184_1111" xfId="1881" xr:uid="{00000000-0005-0000-0000-000057070000}"/>
    <cellStyle name="_050412 세일즈가이드 배포기준_대전지점 애니콜뉴스 2월호 배포리스트_41184_1111_싸-0704중-내부-전략유통 에어컨 전시대" xfId="1882" xr:uid="{00000000-0005-0000-0000-000058070000}"/>
    <cellStyle name="_050412 세일즈가이드 배포기준_대전지점 애니콜뉴스 2월호 배포리스트_41184_1111_에어컨 정산(5.15까지)-전략유통" xfId="1883" xr:uid="{00000000-0005-0000-0000-000059070000}"/>
    <cellStyle name="_050412 세일즈가이드 배포기준_대전지점 애니콜뉴스 2월호 배포리스트_41184_12월-롯데마트 당진점(부스)" xfId="1884" xr:uid="{00000000-0005-0000-0000-00005A070000}"/>
    <cellStyle name="_050412 세일즈가이드 배포기준_대전지점 애니콜뉴스 2월호 배포리스트_41184_12월-롯데마트 당진점(부스)1" xfId="1885" xr:uid="{00000000-0005-0000-0000-00005B070000}"/>
    <cellStyle name="_050412 세일즈가이드 배포기준_대전지점 애니콜뉴스 2월호 배포리스트_41184_3월초-하우젠에어컨 전시대 세부내역" xfId="1886" xr:uid="{00000000-0005-0000-0000-00005C070000}"/>
    <cellStyle name="_050412 세일즈가이드 배포기준_대전지점 애니콜뉴스 2월호 배포리스트_41184_3월초-하우젠에어컨 전시대 세부내역_싸-0704중-내부-전략유통 에어컨 전시대" xfId="1887" xr:uid="{00000000-0005-0000-0000-00005D070000}"/>
    <cellStyle name="_050412 세일즈가이드 배포기준_대전지점 애니콜뉴스 2월호 배포리스트_41184_3월초-하우젠에어컨 전시대 세부내역_에어컨 정산(5.15까지)-전략유통" xfId="1888" xr:uid="{00000000-0005-0000-0000-00005E070000}"/>
    <cellStyle name="_050412 세일즈가이드 배포기준_대전지점 애니콜뉴스 2월호 배포리스트_41184_브랜드샵-AV진해" xfId="1889" xr:uid="{00000000-0005-0000-0000-00005F070000}"/>
    <cellStyle name="_050412 세일즈가이드 배포기준_대전지점 애니콜뉴스 2월호 배포리스트_41184_싸-0703중-내부-전략유통 에어컨 전시대" xfId="1890" xr:uid="{00000000-0005-0000-0000-000060070000}"/>
    <cellStyle name="_050412 세일즈가이드 배포기준_대전지점 애니콜뉴스 2월호 배포리스트_41184_싸-0703중-내부-전략유통 에어컨 전시대_싸-0704중-내부-전략유통 에어컨 전시대" xfId="1891" xr:uid="{00000000-0005-0000-0000-000061070000}"/>
    <cellStyle name="_050412 세일즈가이드 배포기준_대전지점 애니콜뉴스 2월호 배포리스트_41184_싸-0703중-내부-전략유통 에어컨 전시대_에어컨 정산(5.15까지)-전략유통" xfId="1892" xr:uid="{00000000-0005-0000-0000-000062070000}"/>
    <cellStyle name="_050412 세일즈가이드 배포기준_대전지점 청주사무소 제작물 배포리스트(V700POP)" xfId="1893" xr:uid="{00000000-0005-0000-0000-000063070000}"/>
    <cellStyle name="_050412 세일즈가이드 배포기준_대전지점 청주사무소 제작물 배포리스트(V700POP)_(세부내역)9월-홈플러스 울산동구점(부스)" xfId="1894" xr:uid="{00000000-0005-0000-0000-000064070000}"/>
    <cellStyle name="_050412 세일즈가이드 배포기준_대전지점 청주사무소 제작물 배포리스트(V700POP)_081031 전략유통 할인점 브랜드샵정산양식" xfId="1895" xr:uid="{00000000-0005-0000-0000-000065070000}"/>
    <cellStyle name="_050412 세일즈가이드 배포기준_대전지점 청주사무소 제작물 배포리스트(V700POP)_1111" xfId="1896" xr:uid="{00000000-0005-0000-0000-000066070000}"/>
    <cellStyle name="_050412 세일즈가이드 배포기준_대전지점 청주사무소 제작물 배포리스트(V700POP)_1111_싸-0704중-내부-전략유통 에어컨 전시대" xfId="1897" xr:uid="{00000000-0005-0000-0000-000067070000}"/>
    <cellStyle name="_050412 세일즈가이드 배포기준_대전지점 청주사무소 제작물 배포리스트(V700POP)_1111_에어컨 정산(5.15까지)-전략유통" xfId="1898" xr:uid="{00000000-0005-0000-0000-000068070000}"/>
    <cellStyle name="_050412 세일즈가이드 배포기준_대전지점 청주사무소 제작물 배포리스트(V700POP)_12월-롯데마트 당진점(부스)" xfId="1899" xr:uid="{00000000-0005-0000-0000-000069070000}"/>
    <cellStyle name="_050412 세일즈가이드 배포기준_대전지점 청주사무소 제작물 배포리스트(V700POP)_12월-롯데마트 당진점(부스)1" xfId="1900" xr:uid="{00000000-0005-0000-0000-00006A070000}"/>
    <cellStyle name="_050412 세일즈가이드 배포기준_대전지점 청주사무소 제작물 배포리스트(V700POP)_3월초-하우젠에어컨 전시대 세부내역" xfId="1901" xr:uid="{00000000-0005-0000-0000-00006B070000}"/>
    <cellStyle name="_050412 세일즈가이드 배포기준_대전지점 청주사무소 제작물 배포리스트(V700POP)_3월초-하우젠에어컨 전시대 세부내역_싸-0704중-내부-전략유통 에어컨 전시대" xfId="1902" xr:uid="{00000000-0005-0000-0000-00006C070000}"/>
    <cellStyle name="_050412 세일즈가이드 배포기준_대전지점 청주사무소 제작물 배포리스트(V700POP)_3월초-하우젠에어컨 전시대 세부내역_에어컨 정산(5.15까지)-전략유통" xfId="1903" xr:uid="{00000000-0005-0000-0000-00006D070000}"/>
    <cellStyle name="_050412 세일즈가이드 배포기준_대전지점 청주사무소 제작물 배포리스트(V700POP)_브랜드샵-AV진해" xfId="1904" xr:uid="{00000000-0005-0000-0000-00006E070000}"/>
    <cellStyle name="_050412 세일즈가이드 배포기준_대전지점 청주사무소 제작물 배포리스트(V700POP)_싸-0703중-내부-전략유통 에어컨 전시대" xfId="1905" xr:uid="{00000000-0005-0000-0000-00006F070000}"/>
    <cellStyle name="_050412 세일즈가이드 배포기준_대전지점 청주사무소 제작물 배포리스트(V700POP)_싸-0703중-내부-전략유통 에어컨 전시대_싸-0704중-내부-전략유통 에어컨 전시대" xfId="1906" xr:uid="{00000000-0005-0000-0000-000070070000}"/>
    <cellStyle name="_050412 세일즈가이드 배포기준_대전지점 청주사무소 제작물 배포리스트(V700POP)_싸-0703중-내부-전략유통 에어컨 전시대_에어컨 정산(5.15까지)-전략유통" xfId="1907" xr:uid="{00000000-0005-0000-0000-000071070000}"/>
    <cellStyle name="_050412 세일즈가이드 배포기준_대전지점 포스터 배포리스트(B3603600 B3003000)" xfId="1908" xr:uid="{00000000-0005-0000-0000-000072070000}"/>
    <cellStyle name="_050412 세일즈가이드 배포기준_대전지점 포스터 배포리스트(B3603600 B3003000)_(세부내역)9월-홈플러스 울산동구점(부스)" xfId="1909" xr:uid="{00000000-0005-0000-0000-000073070000}"/>
    <cellStyle name="_050412 세일즈가이드 배포기준_대전지점 포스터 배포리스트(B3603600 B3003000)_081031 전략유통 할인점 브랜드샵정산양식" xfId="1910" xr:uid="{00000000-0005-0000-0000-000074070000}"/>
    <cellStyle name="_050412 세일즈가이드 배포기준_대전지점 포스터 배포리스트(B3603600 B3003000)_1111" xfId="1911" xr:uid="{00000000-0005-0000-0000-000075070000}"/>
    <cellStyle name="_050412 세일즈가이드 배포기준_대전지점 포스터 배포리스트(B3603600 B3003000)_1111_싸-0704중-내부-전략유통 에어컨 전시대" xfId="1912" xr:uid="{00000000-0005-0000-0000-000076070000}"/>
    <cellStyle name="_050412 세일즈가이드 배포기준_대전지점 포스터 배포리스트(B3603600 B3003000)_1111_에어컨 정산(5.15까지)-전략유통" xfId="1913" xr:uid="{00000000-0005-0000-0000-000077070000}"/>
    <cellStyle name="_050412 세일즈가이드 배포기준_대전지점 포스터 배포리스트(B3603600 B3003000)_12월-롯데마트 당진점(부스)" xfId="1914" xr:uid="{00000000-0005-0000-0000-000078070000}"/>
    <cellStyle name="_050412 세일즈가이드 배포기준_대전지점 포스터 배포리스트(B3603600 B3003000)_12월-롯데마트 당진점(부스)1" xfId="1915" xr:uid="{00000000-0005-0000-0000-000079070000}"/>
    <cellStyle name="_050412 세일즈가이드 배포기준_대전지점 포스터 배포리스트(B3603600 B3003000)_3월초-하우젠에어컨 전시대 세부내역" xfId="1916" xr:uid="{00000000-0005-0000-0000-00007A070000}"/>
    <cellStyle name="_050412 세일즈가이드 배포기준_대전지점 포스터 배포리스트(B3603600 B3003000)_3월초-하우젠에어컨 전시대 세부내역_싸-0704중-내부-전략유통 에어컨 전시대" xfId="1917" xr:uid="{00000000-0005-0000-0000-00007B070000}"/>
    <cellStyle name="_050412 세일즈가이드 배포기준_대전지점 포스터 배포리스트(B3603600 B3003000)_3월초-하우젠에어컨 전시대 세부내역_에어컨 정산(5.15까지)-전략유통" xfId="1918" xr:uid="{00000000-0005-0000-0000-00007C070000}"/>
    <cellStyle name="_050412 세일즈가이드 배포기준_대전지점 포스터 배포리스트(B3603600 B3003000)_브랜드샵-AV진해" xfId="1919" xr:uid="{00000000-0005-0000-0000-00007D070000}"/>
    <cellStyle name="_050412 세일즈가이드 배포기준_대전지점 포스터 배포리스트(B3603600 B3003000)_싸-0703중-내부-전략유통 에어컨 전시대" xfId="1920" xr:uid="{00000000-0005-0000-0000-00007E070000}"/>
    <cellStyle name="_050412 세일즈가이드 배포기준_대전지점 포스터 배포리스트(B3603600 B3003000)_싸-0703중-내부-전략유통 에어컨 전시대_싸-0704중-내부-전략유통 에어컨 전시대" xfId="1921" xr:uid="{00000000-0005-0000-0000-00007F070000}"/>
    <cellStyle name="_050412 세일즈가이드 배포기준_대전지점 포스터 배포리스트(B3603600 B3003000)_싸-0703중-내부-전략유통 에어컨 전시대_에어컨 정산(5.15까지)-전략유통" xfId="1922" xr:uid="{00000000-0005-0000-0000-000080070000}"/>
    <cellStyle name="_050412 세일즈가이드 배포기준_브랜드샵-AV진해" xfId="1923" xr:uid="{00000000-0005-0000-0000-000081070000}"/>
    <cellStyle name="_050412 세일즈가이드 배포기준_서울" xfId="1924" xr:uid="{00000000-0005-0000-0000-000082070000}"/>
    <cellStyle name="_050412 세일즈가이드 배포기준_서울_(세부내역)9월-홈플러스 울산동구점(부스)" xfId="1925" xr:uid="{00000000-0005-0000-0000-000083070000}"/>
    <cellStyle name="_050412 세일즈가이드 배포기준_서울_081031 전략유통 할인점 브랜드샵정산양식" xfId="1926" xr:uid="{00000000-0005-0000-0000-000084070000}"/>
    <cellStyle name="_050412 세일즈가이드 배포기준_서울_1111" xfId="1927" xr:uid="{00000000-0005-0000-0000-000085070000}"/>
    <cellStyle name="_050412 세일즈가이드 배포기준_서울_1111_싸-0704중-내부-전략유통 에어컨 전시대" xfId="1928" xr:uid="{00000000-0005-0000-0000-000086070000}"/>
    <cellStyle name="_050412 세일즈가이드 배포기준_서울_1111_에어컨 정산(5.15까지)-전략유통" xfId="1929" xr:uid="{00000000-0005-0000-0000-000087070000}"/>
    <cellStyle name="_050412 세일즈가이드 배포기준_서울_12월-롯데마트 당진점(부스)" xfId="1930" xr:uid="{00000000-0005-0000-0000-000088070000}"/>
    <cellStyle name="_050412 세일즈가이드 배포기준_서울_12월-롯데마트 당진점(부스)1" xfId="1931" xr:uid="{00000000-0005-0000-0000-000089070000}"/>
    <cellStyle name="_050412 세일즈가이드 배포기준_서울_3월초-하우젠에어컨 전시대 세부내역" xfId="1932" xr:uid="{00000000-0005-0000-0000-00008A070000}"/>
    <cellStyle name="_050412 세일즈가이드 배포기준_서울_3월초-하우젠에어컨 전시대 세부내역_싸-0704중-내부-전략유통 에어컨 전시대" xfId="1933" xr:uid="{00000000-0005-0000-0000-00008B070000}"/>
    <cellStyle name="_050412 세일즈가이드 배포기준_서울_3월초-하우젠에어컨 전시대 세부내역_에어컨 정산(5.15까지)-전략유통" xfId="1934" xr:uid="{00000000-0005-0000-0000-00008C070000}"/>
    <cellStyle name="_050412 세일즈가이드 배포기준_서울_브랜드샵-AV진해" xfId="1935" xr:uid="{00000000-0005-0000-0000-00008D070000}"/>
    <cellStyle name="_050412 세일즈가이드 배포기준_서울_싸-0703중-내부-전략유통 에어컨 전시대" xfId="1936" xr:uid="{00000000-0005-0000-0000-00008E070000}"/>
    <cellStyle name="_050412 세일즈가이드 배포기준_서울_싸-0703중-내부-전략유통 에어컨 전시대_싸-0704중-내부-전략유통 에어컨 전시대" xfId="1937" xr:uid="{00000000-0005-0000-0000-00008F070000}"/>
    <cellStyle name="_050412 세일즈가이드 배포기준_서울_싸-0703중-내부-전략유통 에어컨 전시대_에어컨 정산(5.15까지)-전략유통" xfId="1938" xr:uid="{00000000-0005-0000-0000-000090070000}"/>
    <cellStyle name="_050412 세일즈가이드 배포기준_싸-0703중-내부-전략유통 에어컨 전시대" xfId="1939" xr:uid="{00000000-0005-0000-0000-000091070000}"/>
    <cellStyle name="_050412 세일즈가이드 배포기준_싸-0703중-내부-전략유통 에어컨 전시대_싸-0704중-내부-전략유통 에어컨 전시대" xfId="1940" xr:uid="{00000000-0005-0000-0000-000092070000}"/>
    <cellStyle name="_050412 세일즈가이드 배포기준_싸-0703중-내부-전략유통 에어컨 전시대_에어컨 정산(5.15까지)-전략유통" xfId="1941" xr:uid="{00000000-0005-0000-0000-000093070000}"/>
    <cellStyle name="_050412 세일즈가이드 배포기준_인천" xfId="1942" xr:uid="{00000000-0005-0000-0000-000094070000}"/>
    <cellStyle name="_050412 세일즈가이드 배포기준_인천_(세부내역)9월-홈플러스 울산동구점(부스)" xfId="1943" xr:uid="{00000000-0005-0000-0000-000095070000}"/>
    <cellStyle name="_050412 세일즈가이드 배포기준_인천_081031 전략유통 할인점 브랜드샵정산양식" xfId="1944" xr:uid="{00000000-0005-0000-0000-000096070000}"/>
    <cellStyle name="_050412 세일즈가이드 배포기준_인천_1111" xfId="1945" xr:uid="{00000000-0005-0000-0000-000097070000}"/>
    <cellStyle name="_050412 세일즈가이드 배포기준_인천_1111_싸-0704중-내부-전략유통 에어컨 전시대" xfId="1946" xr:uid="{00000000-0005-0000-0000-000098070000}"/>
    <cellStyle name="_050412 세일즈가이드 배포기준_인천_1111_에어컨 정산(5.15까지)-전략유통" xfId="1947" xr:uid="{00000000-0005-0000-0000-000099070000}"/>
    <cellStyle name="_050412 세일즈가이드 배포기준_인천_12월-롯데마트 당진점(부스)" xfId="1948" xr:uid="{00000000-0005-0000-0000-00009A070000}"/>
    <cellStyle name="_050412 세일즈가이드 배포기준_인천_12월-롯데마트 당진점(부스)1" xfId="1949" xr:uid="{00000000-0005-0000-0000-00009B070000}"/>
    <cellStyle name="_050412 세일즈가이드 배포기준_인천_3월초-하우젠에어컨 전시대 세부내역" xfId="1950" xr:uid="{00000000-0005-0000-0000-00009C070000}"/>
    <cellStyle name="_050412 세일즈가이드 배포기준_인천_3월초-하우젠에어컨 전시대 세부내역_싸-0704중-내부-전략유통 에어컨 전시대" xfId="1951" xr:uid="{00000000-0005-0000-0000-00009D070000}"/>
    <cellStyle name="_050412 세일즈가이드 배포기준_인천_3월초-하우젠에어컨 전시대 세부내역_에어컨 정산(5.15까지)-전략유통" xfId="1952" xr:uid="{00000000-0005-0000-0000-00009E070000}"/>
    <cellStyle name="_050412 세일즈가이드 배포기준_인천_브랜드샵-AV진해" xfId="1953" xr:uid="{00000000-0005-0000-0000-00009F070000}"/>
    <cellStyle name="_050412 세일즈가이드 배포기준_인천_싸-0703중-내부-전략유통 에어컨 전시대" xfId="1954" xr:uid="{00000000-0005-0000-0000-0000A0070000}"/>
    <cellStyle name="_050412 세일즈가이드 배포기준_인천_싸-0703중-내부-전략유통 에어컨 전시대_싸-0704중-내부-전략유통 에어컨 전시대" xfId="1955" xr:uid="{00000000-0005-0000-0000-0000A1070000}"/>
    <cellStyle name="_050412 세일즈가이드 배포기준_인천_싸-0703중-내부-전략유통 에어컨 전시대_에어컨 정산(5.15까지)-전략유통" xfId="1956" xr:uid="{00000000-0005-0000-0000-0000A2070000}"/>
    <cellStyle name="_050412 제작물배포리스트 취합 공지(G1000카탈로그외)" xfId="1957" xr:uid="{00000000-0005-0000-0000-0000A3070000}"/>
    <cellStyle name="_050412 제작물배포리스트 취합 공지(G1000카탈로그외)_(세부내역)9월-홈플러스 울산동구점(부스)" xfId="1958" xr:uid="{00000000-0005-0000-0000-0000A4070000}"/>
    <cellStyle name="_050412 제작물배포리스트 취합 공지(G1000카탈로그외)_051018 애니콜뉴스 11월호 배포리스트" xfId="1959" xr:uid="{00000000-0005-0000-0000-0000A5070000}"/>
    <cellStyle name="_050412 제작물배포리스트 취합 공지(G1000카탈로그외)_051018 애니콜뉴스 11월호 배포리스트_(세부내역)9월-홈플러스 울산동구점(부스)" xfId="1960" xr:uid="{00000000-0005-0000-0000-0000A6070000}"/>
    <cellStyle name="_050412 제작물배포리스트 취합 공지(G1000카탈로그외)_051018 애니콜뉴스 11월호 배포리스트_081031 전략유통 할인점 브랜드샵정산양식" xfId="1961" xr:uid="{00000000-0005-0000-0000-0000A7070000}"/>
    <cellStyle name="_050412 제작물배포리스트 취합 공지(G1000카탈로그외)_051018 애니콜뉴스 11월호 배포리스트_1111" xfId="1962" xr:uid="{00000000-0005-0000-0000-0000A8070000}"/>
    <cellStyle name="_050412 제작물배포리스트 취합 공지(G1000카탈로그외)_051018 애니콜뉴스 11월호 배포리스트_1111_싸-0704중-내부-전략유통 에어컨 전시대" xfId="1963" xr:uid="{00000000-0005-0000-0000-0000A9070000}"/>
    <cellStyle name="_050412 제작물배포리스트 취합 공지(G1000카탈로그외)_051018 애니콜뉴스 11월호 배포리스트_1111_에어컨 정산(5.15까지)-전략유통" xfId="1964" xr:uid="{00000000-0005-0000-0000-0000AA070000}"/>
    <cellStyle name="_050412 제작물배포리스트 취합 공지(G1000카탈로그외)_051018 애니콜뉴스 11월호 배포리스트_12월-롯데마트 당진점(부스)" xfId="1965" xr:uid="{00000000-0005-0000-0000-0000AB070000}"/>
    <cellStyle name="_050412 제작물배포리스트 취합 공지(G1000카탈로그외)_051018 애니콜뉴스 11월호 배포리스트_12월-롯데마트 당진점(부스)1" xfId="1966" xr:uid="{00000000-0005-0000-0000-0000AC070000}"/>
    <cellStyle name="_050412 제작물배포리스트 취합 공지(G1000카탈로그외)_051018 애니콜뉴스 11월호 배포리스트_3월초-하우젠에어컨 전시대 세부내역" xfId="1967" xr:uid="{00000000-0005-0000-0000-0000AD070000}"/>
    <cellStyle name="_050412 제작물배포리스트 취합 공지(G1000카탈로그외)_051018 애니콜뉴스 11월호 배포리스트_3월초-하우젠에어컨 전시대 세부내역_싸-0704중-내부-전략유통 에어컨 전시대" xfId="1968" xr:uid="{00000000-0005-0000-0000-0000AE070000}"/>
    <cellStyle name="_050412 제작물배포리스트 취합 공지(G1000카탈로그외)_051018 애니콜뉴스 11월호 배포리스트_3월초-하우젠에어컨 전시대 세부내역_에어컨 정산(5.15까지)-전략유통" xfId="1969" xr:uid="{00000000-0005-0000-0000-0000AF070000}"/>
    <cellStyle name="_050412 제작물배포리스트 취합 공지(G1000카탈로그외)_051018 애니콜뉴스 11월호 배포리스트_브랜드샵-AV진해" xfId="1970" xr:uid="{00000000-0005-0000-0000-0000B0070000}"/>
    <cellStyle name="_050412 제작물배포리스트 취합 공지(G1000카탈로그외)_051018 애니콜뉴스 11월호 배포리스트_싸-0703중-내부-전략유통 에어컨 전시대" xfId="1971" xr:uid="{00000000-0005-0000-0000-0000B1070000}"/>
    <cellStyle name="_050412 제작물배포리스트 취합 공지(G1000카탈로그외)_051018 애니콜뉴스 11월호 배포리스트_싸-0703중-내부-전략유통 에어컨 전시대_싸-0704중-내부-전략유통 에어컨 전시대" xfId="1972" xr:uid="{00000000-0005-0000-0000-0000B2070000}"/>
    <cellStyle name="_050412 제작물배포리스트 취합 공지(G1000카탈로그외)_051018 애니콜뉴스 11월호 배포리스트_싸-0703중-내부-전략유통 에어컨 전시대_에어컨 정산(5.15까지)-전략유통" xfId="1973" xr:uid="{00000000-0005-0000-0000-0000B3070000}"/>
    <cellStyle name="_050412 제작물배포리스트 취합 공지(G1000카탈로그외)_051221 포스터 배포리스트(B3603600 B3003000)_63342" xfId="1974" xr:uid="{00000000-0005-0000-0000-0000B4070000}"/>
    <cellStyle name="_050412 제작물배포리스트 취합 공지(G1000카탈로그외)_051221 포스터 배포리스트(B3603600 B3003000)_63342_(세부내역)9월-홈플러스 울산동구점(부스)" xfId="1975" xr:uid="{00000000-0005-0000-0000-0000B5070000}"/>
    <cellStyle name="_050412 제작물배포리스트 취합 공지(G1000카탈로그외)_051221 포스터 배포리스트(B3603600 B3003000)_63342_081031 전략유통 할인점 브랜드샵정산양식" xfId="1976" xr:uid="{00000000-0005-0000-0000-0000B6070000}"/>
    <cellStyle name="_050412 제작물배포리스트 취합 공지(G1000카탈로그외)_051221 포스터 배포리스트(B3603600 B3003000)_63342_1111" xfId="1977" xr:uid="{00000000-0005-0000-0000-0000B7070000}"/>
    <cellStyle name="_050412 제작물배포리스트 취합 공지(G1000카탈로그외)_051221 포스터 배포리스트(B3603600 B3003000)_63342_1111_싸-0704중-내부-전략유통 에어컨 전시대" xfId="1978" xr:uid="{00000000-0005-0000-0000-0000B8070000}"/>
    <cellStyle name="_050412 제작물배포리스트 취합 공지(G1000카탈로그외)_051221 포스터 배포리스트(B3603600 B3003000)_63342_1111_에어컨 정산(5.15까지)-전략유통" xfId="1979" xr:uid="{00000000-0005-0000-0000-0000B9070000}"/>
    <cellStyle name="_050412 제작물배포리스트 취합 공지(G1000카탈로그외)_051221 포스터 배포리스트(B3603600 B3003000)_63342_12월-롯데마트 당진점(부스)" xfId="1980" xr:uid="{00000000-0005-0000-0000-0000BA070000}"/>
    <cellStyle name="_050412 제작물배포리스트 취합 공지(G1000카탈로그외)_051221 포스터 배포리스트(B3603600 B3003000)_63342_12월-롯데마트 당진점(부스)1" xfId="1981" xr:uid="{00000000-0005-0000-0000-0000BB070000}"/>
    <cellStyle name="_050412 제작물배포리스트 취합 공지(G1000카탈로그외)_051221 포스터 배포리스트(B3603600 B3003000)_63342_3월초-하우젠에어컨 전시대 세부내역" xfId="1982" xr:uid="{00000000-0005-0000-0000-0000BC070000}"/>
    <cellStyle name="_050412 제작물배포리스트 취합 공지(G1000카탈로그외)_051221 포스터 배포리스트(B3603600 B3003000)_63342_3월초-하우젠에어컨 전시대 세부내역_싸-0704중-내부-전략유통 에어컨 전시대" xfId="1983" xr:uid="{00000000-0005-0000-0000-0000BD070000}"/>
    <cellStyle name="_050412 제작물배포리스트 취합 공지(G1000카탈로그외)_051221 포스터 배포리스트(B3603600 B3003000)_63342_3월초-하우젠에어컨 전시대 세부내역_에어컨 정산(5.15까지)-전략유통" xfId="1984" xr:uid="{00000000-0005-0000-0000-0000BE070000}"/>
    <cellStyle name="_050412 제작물배포리스트 취합 공지(G1000카탈로그외)_051221 포스터 배포리스트(B3603600 B3003000)_63342_브랜드샵-AV진해" xfId="1985" xr:uid="{00000000-0005-0000-0000-0000BF070000}"/>
    <cellStyle name="_050412 제작물배포리스트 취합 공지(G1000카탈로그외)_051221 포스터 배포리스트(B3603600 B3003000)_63342_싸-0703중-내부-전략유통 에어컨 전시대" xfId="1986" xr:uid="{00000000-0005-0000-0000-0000C0070000}"/>
    <cellStyle name="_050412 제작물배포리스트 취합 공지(G1000카탈로그외)_051221 포스터 배포리스트(B3603600 B3003000)_63342_싸-0703중-내부-전략유통 에어컨 전시대_싸-0704중-내부-전략유통 에어컨 전시대" xfId="1987" xr:uid="{00000000-0005-0000-0000-0000C1070000}"/>
    <cellStyle name="_050412 제작물배포리스트 취합 공지(G1000카탈로그외)_051221 포스터 배포리스트(B3603600 B3003000)_63342_싸-0703중-내부-전략유통 에어컨 전시대_에어컨 정산(5.15까지)-전략유통" xfId="1988" xr:uid="{00000000-0005-0000-0000-0000C2070000}"/>
    <cellStyle name="_050412 제작물배포리스트 취합 공지(G1000카탈로그외)_060105 B2300 포스터 배포리스트_41184" xfId="1989" xr:uid="{00000000-0005-0000-0000-0000C3070000}"/>
    <cellStyle name="_050412 제작물배포리스트 취합 공지(G1000카탈로그외)_060105 B2300 포스터 배포리스트_41184_(세부내역)9월-홈플러스 울산동구점(부스)" xfId="1990" xr:uid="{00000000-0005-0000-0000-0000C4070000}"/>
    <cellStyle name="_050412 제작물배포리스트 취합 공지(G1000카탈로그외)_060105 B2300 포스터 배포리스트_41184_081031 전략유통 할인점 브랜드샵정산양식" xfId="1991" xr:uid="{00000000-0005-0000-0000-0000C5070000}"/>
    <cellStyle name="_050412 제작물배포리스트 취합 공지(G1000카탈로그외)_060105 B2300 포스터 배포리스트_41184_1111" xfId="1992" xr:uid="{00000000-0005-0000-0000-0000C6070000}"/>
    <cellStyle name="_050412 제작물배포리스트 취합 공지(G1000카탈로그외)_060105 B2300 포스터 배포리스트_41184_1111_싸-0704중-내부-전략유통 에어컨 전시대" xfId="1993" xr:uid="{00000000-0005-0000-0000-0000C7070000}"/>
    <cellStyle name="_050412 제작물배포리스트 취합 공지(G1000카탈로그외)_060105 B2300 포스터 배포리스트_41184_1111_에어컨 정산(5.15까지)-전략유통" xfId="1994" xr:uid="{00000000-0005-0000-0000-0000C8070000}"/>
    <cellStyle name="_050412 제작물배포리스트 취합 공지(G1000카탈로그외)_060105 B2300 포스터 배포리스트_41184_12월-롯데마트 당진점(부스)" xfId="1995" xr:uid="{00000000-0005-0000-0000-0000C9070000}"/>
    <cellStyle name="_050412 제작물배포리스트 취합 공지(G1000카탈로그외)_060105 B2300 포스터 배포리스트_41184_12월-롯데마트 당진점(부스)1" xfId="1996" xr:uid="{00000000-0005-0000-0000-0000CA070000}"/>
    <cellStyle name="_050412 제작물배포리스트 취합 공지(G1000카탈로그외)_060105 B2300 포스터 배포리스트_41184_3월초-하우젠에어컨 전시대 세부내역" xfId="1997" xr:uid="{00000000-0005-0000-0000-0000CB070000}"/>
    <cellStyle name="_050412 제작물배포리스트 취합 공지(G1000카탈로그외)_060105 B2300 포스터 배포리스트_41184_3월초-하우젠에어컨 전시대 세부내역_싸-0704중-내부-전략유통 에어컨 전시대" xfId="1998" xr:uid="{00000000-0005-0000-0000-0000CC070000}"/>
    <cellStyle name="_050412 제작물배포리스트 취합 공지(G1000카탈로그외)_060105 B2300 포스터 배포리스트_41184_3월초-하우젠에어컨 전시대 세부내역_에어컨 정산(5.15까지)-전략유통" xfId="1999" xr:uid="{00000000-0005-0000-0000-0000CD070000}"/>
    <cellStyle name="_050412 제작물배포리스트 취합 공지(G1000카탈로그외)_060105 B2300 포스터 배포리스트_41184_브랜드샵-AV진해" xfId="2000" xr:uid="{00000000-0005-0000-0000-0000CE070000}"/>
    <cellStyle name="_050412 제작물배포리스트 취합 공지(G1000카탈로그외)_060105 B2300 포스터 배포리스트_41184_싸-0703중-내부-전략유통 에어컨 전시대" xfId="2001" xr:uid="{00000000-0005-0000-0000-0000CF070000}"/>
    <cellStyle name="_050412 제작물배포리스트 취합 공지(G1000카탈로그외)_060105 B2300 포스터 배포리스트_41184_싸-0703중-내부-전략유통 에어컨 전시대_싸-0704중-내부-전략유통 에어컨 전시대" xfId="2002" xr:uid="{00000000-0005-0000-0000-0000D0070000}"/>
    <cellStyle name="_050412 제작물배포리스트 취합 공지(G1000카탈로그외)_060105 B2300 포스터 배포리스트_41184_싸-0703중-내부-전략유통 에어컨 전시대_에어컨 정산(5.15까지)-전략유통" xfId="2003" xr:uid="{00000000-0005-0000-0000-0000D1070000}"/>
    <cellStyle name="_050412 제작물배포리스트 취합 공지(G1000카탈로그외)_081031 전략유통 할인점 브랜드샵정산양식" xfId="2004" xr:uid="{00000000-0005-0000-0000-0000D2070000}"/>
    <cellStyle name="_050412 제작물배포리스트 취합 공지(G1000카탈로그외)_1111" xfId="2005" xr:uid="{00000000-0005-0000-0000-0000D3070000}"/>
    <cellStyle name="_050412 제작물배포리스트 취합 공지(G1000카탈로그외)_1111_싸-0704중-내부-전략유통 에어컨 전시대" xfId="2006" xr:uid="{00000000-0005-0000-0000-0000D4070000}"/>
    <cellStyle name="_050412 제작물배포리스트 취합 공지(G1000카탈로그외)_1111_에어컨 정산(5.15까지)-전략유통" xfId="2007" xr:uid="{00000000-0005-0000-0000-0000D5070000}"/>
    <cellStyle name="_050412 제작물배포리스트 취합 공지(G1000카탈로그외)_12월-롯데마트 당진점(부스)" xfId="2008" xr:uid="{00000000-0005-0000-0000-0000D6070000}"/>
    <cellStyle name="_050412 제작물배포리스트 취합 공지(G1000카탈로그외)_12월-롯데마트 당진점(부스)1" xfId="2009" xr:uid="{00000000-0005-0000-0000-0000D7070000}"/>
    <cellStyle name="_050412 제작물배포리스트 취합 공지(G1000카탈로그외)_3월초-하우젠에어컨 전시대 세부내역" xfId="2010" xr:uid="{00000000-0005-0000-0000-0000D8070000}"/>
    <cellStyle name="_050412 제작물배포리스트 취합 공지(G1000카탈로그외)_3월초-하우젠에어컨 전시대 세부내역_싸-0704중-내부-전략유통 에어컨 전시대" xfId="2011" xr:uid="{00000000-0005-0000-0000-0000D9070000}"/>
    <cellStyle name="_050412 제작물배포리스트 취합 공지(G1000카탈로그외)_3월초-하우젠에어컨 전시대 세부내역_에어컨 정산(5.15까지)-전략유통" xfId="2012" xr:uid="{00000000-0005-0000-0000-0000DA070000}"/>
    <cellStyle name="_050412 제작물배포리스트 취합 공지(G1000카탈로그외)_대전지점 B2300 포스터 배포리스트" xfId="2013" xr:uid="{00000000-0005-0000-0000-0000DB070000}"/>
    <cellStyle name="_050412 제작물배포리스트 취합 공지(G1000카탈로그외)_대전지점 B2300 포스터 배포리스트_(세부내역)9월-홈플러스 울산동구점(부스)" xfId="2014" xr:uid="{00000000-0005-0000-0000-0000DC070000}"/>
    <cellStyle name="_050412 제작물배포리스트 취합 공지(G1000카탈로그외)_대전지점 B2300 포스터 배포리스트_081031 전략유통 할인점 브랜드샵정산양식" xfId="2015" xr:uid="{00000000-0005-0000-0000-0000DD070000}"/>
    <cellStyle name="_050412 제작물배포리스트 취합 공지(G1000카탈로그외)_대전지점 B2300 포스터 배포리스트_1111" xfId="2016" xr:uid="{00000000-0005-0000-0000-0000DE070000}"/>
    <cellStyle name="_050412 제작물배포리스트 취합 공지(G1000카탈로그외)_대전지점 B2300 포스터 배포리스트_1111_싸-0704중-내부-전략유통 에어컨 전시대" xfId="2017" xr:uid="{00000000-0005-0000-0000-0000DF070000}"/>
    <cellStyle name="_050412 제작물배포리스트 취합 공지(G1000카탈로그외)_대전지점 B2300 포스터 배포리스트_1111_에어컨 정산(5.15까지)-전략유통" xfId="2018" xr:uid="{00000000-0005-0000-0000-0000E0070000}"/>
    <cellStyle name="_050412 제작물배포리스트 취합 공지(G1000카탈로그외)_대전지점 B2300 포스터 배포리스트_12월-롯데마트 당진점(부스)" xfId="2019" xr:uid="{00000000-0005-0000-0000-0000E1070000}"/>
    <cellStyle name="_050412 제작물배포리스트 취합 공지(G1000카탈로그외)_대전지점 B2300 포스터 배포리스트_12월-롯데마트 당진점(부스)1" xfId="2020" xr:uid="{00000000-0005-0000-0000-0000E2070000}"/>
    <cellStyle name="_050412 제작물배포리스트 취합 공지(G1000카탈로그외)_대전지점 B2300 포스터 배포리스트_3월초-하우젠에어컨 전시대 세부내역" xfId="2021" xr:uid="{00000000-0005-0000-0000-0000E3070000}"/>
    <cellStyle name="_050412 제작물배포리스트 취합 공지(G1000카탈로그외)_대전지점 B2300 포스터 배포리스트_3월초-하우젠에어컨 전시대 세부내역_싸-0704중-내부-전략유통 에어컨 전시대" xfId="2022" xr:uid="{00000000-0005-0000-0000-0000E4070000}"/>
    <cellStyle name="_050412 제작물배포리스트 취합 공지(G1000카탈로그외)_대전지점 B2300 포스터 배포리스트_3월초-하우젠에어컨 전시대 세부내역_에어컨 정산(5.15까지)-전략유통" xfId="2023" xr:uid="{00000000-0005-0000-0000-0000E5070000}"/>
    <cellStyle name="_050412 제작물배포리스트 취합 공지(G1000카탈로그외)_대전지점 B2300 포스터 배포리스트_브랜드샵-AV진해" xfId="2024" xr:uid="{00000000-0005-0000-0000-0000E6070000}"/>
    <cellStyle name="_050412 제작물배포리스트 취합 공지(G1000카탈로그외)_대전지점 B2300 포스터 배포리스트_싸-0703중-내부-전략유통 에어컨 전시대" xfId="2025" xr:uid="{00000000-0005-0000-0000-0000E7070000}"/>
    <cellStyle name="_050412 제작물배포리스트 취합 공지(G1000카탈로그외)_대전지점 B2300 포스터 배포리스트_싸-0703중-내부-전략유통 에어컨 전시대_싸-0704중-내부-전략유통 에어컨 전시대" xfId="2026" xr:uid="{00000000-0005-0000-0000-0000E8070000}"/>
    <cellStyle name="_050412 제작물배포리스트 취합 공지(G1000카탈로그외)_대전지점 B2300 포스터 배포리스트_싸-0703중-내부-전략유통 에어컨 전시대_에어컨 정산(5.15까지)-전략유통" xfId="2027" xr:uid="{00000000-0005-0000-0000-0000E9070000}"/>
    <cellStyle name="_050412 제작물배포리스트 취합 공지(G1000카탈로그외)_대전지점 V84084000포스터 배포리스트" xfId="2028" xr:uid="{00000000-0005-0000-0000-0000EA070000}"/>
    <cellStyle name="_050412 제작물배포리스트 취합 공지(G1000카탈로그외)_대전지점 V84084000포스터 배포리스트_(세부내역)9월-홈플러스 울산동구점(부스)" xfId="2029" xr:uid="{00000000-0005-0000-0000-0000EB070000}"/>
    <cellStyle name="_050412 제작물배포리스트 취합 공지(G1000카탈로그외)_대전지점 V84084000포스터 배포리스트_081031 전략유통 할인점 브랜드샵정산양식" xfId="2030" xr:uid="{00000000-0005-0000-0000-0000EC070000}"/>
    <cellStyle name="_050412 제작물배포리스트 취합 공지(G1000카탈로그외)_대전지점 V84084000포스터 배포리스트_1111" xfId="2031" xr:uid="{00000000-0005-0000-0000-0000ED070000}"/>
    <cellStyle name="_050412 제작물배포리스트 취합 공지(G1000카탈로그외)_대전지점 V84084000포스터 배포리스트_1111_싸-0704중-내부-전략유통 에어컨 전시대" xfId="2032" xr:uid="{00000000-0005-0000-0000-0000EE070000}"/>
    <cellStyle name="_050412 제작물배포리스트 취합 공지(G1000카탈로그외)_대전지점 V84084000포스터 배포리스트_1111_에어컨 정산(5.15까지)-전략유통" xfId="2033" xr:uid="{00000000-0005-0000-0000-0000EF070000}"/>
    <cellStyle name="_050412 제작물배포리스트 취합 공지(G1000카탈로그외)_대전지점 V84084000포스터 배포리스트_12월-롯데마트 당진점(부스)" xfId="2034" xr:uid="{00000000-0005-0000-0000-0000F0070000}"/>
    <cellStyle name="_050412 제작물배포리스트 취합 공지(G1000카탈로그외)_대전지점 V84084000포스터 배포리스트_12월-롯데마트 당진점(부스)1" xfId="2035" xr:uid="{00000000-0005-0000-0000-0000F1070000}"/>
    <cellStyle name="_050412 제작물배포리스트 취합 공지(G1000카탈로그외)_대전지점 V84084000포스터 배포리스트_3월초-하우젠에어컨 전시대 세부내역" xfId="2036" xr:uid="{00000000-0005-0000-0000-0000F2070000}"/>
    <cellStyle name="_050412 제작물배포리스트 취합 공지(G1000카탈로그외)_대전지점 V84084000포스터 배포리스트_3월초-하우젠에어컨 전시대 세부내역_싸-0704중-내부-전략유통 에어컨 전시대" xfId="2037" xr:uid="{00000000-0005-0000-0000-0000F3070000}"/>
    <cellStyle name="_050412 제작물배포리스트 취합 공지(G1000카탈로그외)_대전지점 V84084000포스터 배포리스트_3월초-하우젠에어컨 전시대 세부내역_에어컨 정산(5.15까지)-전략유통" xfId="2038" xr:uid="{00000000-0005-0000-0000-0000F4070000}"/>
    <cellStyle name="_050412 제작물배포리스트 취합 공지(G1000카탈로그외)_대전지점 V84084000포스터 배포리스트_브랜드샵-AV진해" xfId="2039" xr:uid="{00000000-0005-0000-0000-0000F5070000}"/>
    <cellStyle name="_050412 제작물배포리스트 취합 공지(G1000카탈로그외)_대전지점 V84084000포스터 배포리스트_싸-0703중-내부-전략유통 에어컨 전시대" xfId="2040" xr:uid="{00000000-0005-0000-0000-0000F6070000}"/>
    <cellStyle name="_050412 제작물배포리스트 취합 공지(G1000카탈로그외)_대전지점 V84084000포스터 배포리스트_싸-0703중-내부-전략유통 에어컨 전시대_싸-0704중-내부-전략유통 에어컨 전시대" xfId="2041" xr:uid="{00000000-0005-0000-0000-0000F7070000}"/>
    <cellStyle name="_050412 제작물배포리스트 취합 공지(G1000카탈로그외)_대전지점 V84084000포스터 배포리스트_싸-0703중-내부-전략유통 에어컨 전시대_에어컨 정산(5.15까지)-전략유통" xfId="2042" xr:uid="{00000000-0005-0000-0000-0000F8070000}"/>
    <cellStyle name="_050412 제작물배포리스트 취합 공지(G1000카탈로그외)_대전지점 애니콜뉴스 2월호 배포리스트_41184" xfId="2043" xr:uid="{00000000-0005-0000-0000-0000F9070000}"/>
    <cellStyle name="_050412 제작물배포리스트 취합 공지(G1000카탈로그외)_대전지점 애니콜뉴스 2월호 배포리스트_41184_(세부내역)9월-홈플러스 울산동구점(부스)" xfId="2044" xr:uid="{00000000-0005-0000-0000-0000FA070000}"/>
    <cellStyle name="_050412 제작물배포리스트 취합 공지(G1000카탈로그외)_대전지점 애니콜뉴스 2월호 배포리스트_41184_081031 전략유통 할인점 브랜드샵정산양식" xfId="2045" xr:uid="{00000000-0005-0000-0000-0000FB070000}"/>
    <cellStyle name="_050412 제작물배포리스트 취합 공지(G1000카탈로그외)_대전지점 애니콜뉴스 2월호 배포리스트_41184_1111" xfId="2046" xr:uid="{00000000-0005-0000-0000-0000FC070000}"/>
    <cellStyle name="_050412 제작물배포리스트 취합 공지(G1000카탈로그외)_대전지점 애니콜뉴스 2월호 배포리스트_41184_1111_싸-0704중-내부-전략유통 에어컨 전시대" xfId="2047" xr:uid="{00000000-0005-0000-0000-0000FD070000}"/>
    <cellStyle name="_050412 제작물배포리스트 취합 공지(G1000카탈로그외)_대전지점 애니콜뉴스 2월호 배포리스트_41184_1111_에어컨 정산(5.15까지)-전략유통" xfId="2048" xr:uid="{00000000-0005-0000-0000-0000FE070000}"/>
    <cellStyle name="_050412 제작물배포리스트 취합 공지(G1000카탈로그외)_대전지점 애니콜뉴스 2월호 배포리스트_41184_12월-롯데마트 당진점(부스)" xfId="2049" xr:uid="{00000000-0005-0000-0000-0000FF070000}"/>
    <cellStyle name="_050412 제작물배포리스트 취합 공지(G1000카탈로그외)_대전지점 애니콜뉴스 2월호 배포리스트_41184_12월-롯데마트 당진점(부스)1" xfId="2050" xr:uid="{00000000-0005-0000-0000-000000080000}"/>
    <cellStyle name="_050412 제작물배포리스트 취합 공지(G1000카탈로그외)_대전지점 애니콜뉴스 2월호 배포리스트_41184_3월초-하우젠에어컨 전시대 세부내역" xfId="2051" xr:uid="{00000000-0005-0000-0000-000001080000}"/>
    <cellStyle name="_050412 제작물배포리스트 취합 공지(G1000카탈로그외)_대전지점 애니콜뉴스 2월호 배포리스트_41184_3월초-하우젠에어컨 전시대 세부내역_싸-0704중-내부-전략유통 에어컨 전시대" xfId="2052" xr:uid="{00000000-0005-0000-0000-000002080000}"/>
    <cellStyle name="_050412 제작물배포리스트 취합 공지(G1000카탈로그외)_대전지점 애니콜뉴스 2월호 배포리스트_41184_3월초-하우젠에어컨 전시대 세부내역_에어컨 정산(5.15까지)-전략유통" xfId="2053" xr:uid="{00000000-0005-0000-0000-000003080000}"/>
    <cellStyle name="_050412 제작물배포리스트 취합 공지(G1000카탈로그외)_대전지점 애니콜뉴스 2월호 배포리스트_41184_브랜드샵-AV진해" xfId="2054" xr:uid="{00000000-0005-0000-0000-000004080000}"/>
    <cellStyle name="_050412 제작물배포리스트 취합 공지(G1000카탈로그외)_대전지점 애니콜뉴스 2월호 배포리스트_41184_싸-0703중-내부-전략유통 에어컨 전시대" xfId="2055" xr:uid="{00000000-0005-0000-0000-000005080000}"/>
    <cellStyle name="_050412 제작물배포리스트 취합 공지(G1000카탈로그외)_대전지점 애니콜뉴스 2월호 배포리스트_41184_싸-0703중-내부-전략유통 에어컨 전시대_싸-0704중-내부-전략유통 에어컨 전시대" xfId="2056" xr:uid="{00000000-0005-0000-0000-000006080000}"/>
    <cellStyle name="_050412 제작물배포리스트 취합 공지(G1000카탈로그외)_대전지점 애니콜뉴스 2월호 배포리스트_41184_싸-0703중-내부-전략유통 에어컨 전시대_에어컨 정산(5.15까지)-전략유통" xfId="2057" xr:uid="{00000000-0005-0000-0000-000007080000}"/>
    <cellStyle name="_050412 제작물배포리스트 취합 공지(G1000카탈로그외)_대전지점 제작물 배포리스트(V700POP)" xfId="2058" xr:uid="{00000000-0005-0000-0000-000008080000}"/>
    <cellStyle name="_050412 제작물배포리스트 취합 공지(G1000카탈로그외)_대전지점 제작물 배포리스트(V700POP)_(세부내역)9월-홈플러스 울산동구점(부스)" xfId="2059" xr:uid="{00000000-0005-0000-0000-000009080000}"/>
    <cellStyle name="_050412 제작물배포리스트 취합 공지(G1000카탈로그외)_대전지점 제작물 배포리스트(V700POP)_081031 전략유통 할인점 브랜드샵정산양식" xfId="2060" xr:uid="{00000000-0005-0000-0000-00000A080000}"/>
    <cellStyle name="_050412 제작물배포리스트 취합 공지(G1000카탈로그외)_대전지점 제작물 배포리스트(V700POP)_1111" xfId="2061" xr:uid="{00000000-0005-0000-0000-00000B080000}"/>
    <cellStyle name="_050412 제작물배포리스트 취합 공지(G1000카탈로그외)_대전지점 제작물 배포리스트(V700POP)_1111_싸-0704중-내부-전략유통 에어컨 전시대" xfId="2062" xr:uid="{00000000-0005-0000-0000-00000C080000}"/>
    <cellStyle name="_050412 제작물배포리스트 취합 공지(G1000카탈로그외)_대전지점 제작물 배포리스트(V700POP)_1111_에어컨 정산(5.15까지)-전략유통" xfId="2063" xr:uid="{00000000-0005-0000-0000-00000D080000}"/>
    <cellStyle name="_050412 제작물배포리스트 취합 공지(G1000카탈로그외)_대전지점 제작물 배포리스트(V700POP)_12월-롯데마트 당진점(부스)" xfId="2064" xr:uid="{00000000-0005-0000-0000-00000E080000}"/>
    <cellStyle name="_050412 제작물배포리스트 취합 공지(G1000카탈로그외)_대전지점 제작물 배포리스트(V700POP)_12월-롯데마트 당진점(부스)1" xfId="2065" xr:uid="{00000000-0005-0000-0000-00000F080000}"/>
    <cellStyle name="_050412 제작물배포리스트 취합 공지(G1000카탈로그외)_대전지점 제작물 배포리스트(V700POP)_3월초-하우젠에어컨 전시대 세부내역" xfId="2066" xr:uid="{00000000-0005-0000-0000-000010080000}"/>
    <cellStyle name="_050412 제작물배포리스트 취합 공지(G1000카탈로그외)_대전지점 제작물 배포리스트(V700POP)_3월초-하우젠에어컨 전시대 세부내역_싸-0704중-내부-전략유통 에어컨 전시대" xfId="2067" xr:uid="{00000000-0005-0000-0000-000011080000}"/>
    <cellStyle name="_050412 제작물배포리스트 취합 공지(G1000카탈로그외)_대전지점 제작물 배포리스트(V700POP)_3월초-하우젠에어컨 전시대 세부내역_에어컨 정산(5.15까지)-전략유통" xfId="2068" xr:uid="{00000000-0005-0000-0000-000012080000}"/>
    <cellStyle name="_050412 제작물배포리스트 취합 공지(G1000카탈로그외)_대전지점 제작물 배포리스트(V700POP)_브랜드샵-AV진해" xfId="2069" xr:uid="{00000000-0005-0000-0000-000013080000}"/>
    <cellStyle name="_050412 제작물배포리스트 취합 공지(G1000카탈로그외)_대전지점 제작물 배포리스트(V700POP)_싸-0703중-내부-전략유통 에어컨 전시대" xfId="2070" xr:uid="{00000000-0005-0000-0000-000014080000}"/>
    <cellStyle name="_050412 제작물배포리스트 취합 공지(G1000카탈로그외)_대전지점 제작물 배포리스트(V700POP)_싸-0703중-내부-전략유통 에어컨 전시대_싸-0704중-내부-전략유통 에어컨 전시대" xfId="2071" xr:uid="{00000000-0005-0000-0000-000015080000}"/>
    <cellStyle name="_050412 제작물배포리스트 취합 공지(G1000카탈로그외)_대전지점 제작물 배포리스트(V700POP)_싸-0703중-내부-전략유통 에어컨 전시대_에어컨 정산(5.15까지)-전략유통" xfId="2072" xr:uid="{00000000-0005-0000-0000-000016080000}"/>
    <cellStyle name="_050412 제작물배포리스트 취합 공지(G1000카탈로그외)_대전지점 포스터 배포리스트(B3603600 B3003000)" xfId="2073" xr:uid="{00000000-0005-0000-0000-000017080000}"/>
    <cellStyle name="_050412 제작물배포리스트 취합 공지(G1000카탈로그외)_대전지점 포스터 배포리스트(B3603600 B3003000)_(세부내역)9월-홈플러스 울산동구점(부스)" xfId="2074" xr:uid="{00000000-0005-0000-0000-000018080000}"/>
    <cellStyle name="_050412 제작물배포리스트 취합 공지(G1000카탈로그외)_대전지점 포스터 배포리스트(B3603600 B3003000)_081031 전략유통 할인점 브랜드샵정산양식" xfId="2075" xr:uid="{00000000-0005-0000-0000-000019080000}"/>
    <cellStyle name="_050412 제작물배포리스트 취합 공지(G1000카탈로그외)_대전지점 포스터 배포리스트(B3603600 B3003000)_1111" xfId="2076" xr:uid="{00000000-0005-0000-0000-00001A080000}"/>
    <cellStyle name="_050412 제작물배포리스트 취합 공지(G1000카탈로그외)_대전지점 포스터 배포리스트(B3603600 B3003000)_1111_싸-0704중-내부-전략유통 에어컨 전시대" xfId="2077" xr:uid="{00000000-0005-0000-0000-00001B080000}"/>
    <cellStyle name="_050412 제작물배포리스트 취합 공지(G1000카탈로그외)_대전지점 포스터 배포리스트(B3603600 B3003000)_1111_에어컨 정산(5.15까지)-전략유통" xfId="2078" xr:uid="{00000000-0005-0000-0000-00001C080000}"/>
    <cellStyle name="_050412 제작물배포리스트 취합 공지(G1000카탈로그외)_대전지점 포스터 배포리스트(B3603600 B3003000)_12월-롯데마트 당진점(부스)" xfId="2079" xr:uid="{00000000-0005-0000-0000-00001D080000}"/>
    <cellStyle name="_050412 제작물배포리스트 취합 공지(G1000카탈로그외)_대전지점 포스터 배포리스트(B3603600 B3003000)_12월-롯데마트 당진점(부스)1" xfId="2080" xr:uid="{00000000-0005-0000-0000-00001E080000}"/>
    <cellStyle name="_050412 제작물배포리스트 취합 공지(G1000카탈로그외)_대전지점 포스터 배포리스트(B3603600 B3003000)_3월초-하우젠에어컨 전시대 세부내역" xfId="2081" xr:uid="{00000000-0005-0000-0000-00001F080000}"/>
    <cellStyle name="_050412 제작물배포리스트 취합 공지(G1000카탈로그외)_대전지점 포스터 배포리스트(B3603600 B3003000)_3월초-하우젠에어컨 전시대 세부내역_싸-0704중-내부-전략유통 에어컨 전시대" xfId="2082" xr:uid="{00000000-0005-0000-0000-000020080000}"/>
    <cellStyle name="_050412 제작물배포리스트 취합 공지(G1000카탈로그외)_대전지점 포스터 배포리스트(B3603600 B3003000)_3월초-하우젠에어컨 전시대 세부내역_에어컨 정산(5.15까지)-전략유통" xfId="2083" xr:uid="{00000000-0005-0000-0000-000021080000}"/>
    <cellStyle name="_050412 제작물배포리스트 취합 공지(G1000카탈로그외)_대전지점 포스터 배포리스트(B3603600 B3003000)_브랜드샵-AV진해" xfId="2084" xr:uid="{00000000-0005-0000-0000-000022080000}"/>
    <cellStyle name="_050412 제작물배포리스트 취합 공지(G1000카탈로그외)_대전지점 포스터 배포리스트(B3603600 B3003000)_싸-0703중-내부-전략유통 에어컨 전시대" xfId="2085" xr:uid="{00000000-0005-0000-0000-000023080000}"/>
    <cellStyle name="_050412 제작물배포리스트 취합 공지(G1000카탈로그외)_대전지점 포스터 배포리스트(B3603600 B3003000)_싸-0703중-내부-전략유통 에어컨 전시대_싸-0704중-내부-전략유통 에어컨 전시대" xfId="2086" xr:uid="{00000000-0005-0000-0000-000024080000}"/>
    <cellStyle name="_050412 제작물배포리스트 취합 공지(G1000카탈로그외)_대전지점 포스터 배포리스트(B3603600 B3003000)_싸-0703중-내부-전략유통 에어컨 전시대_에어컨 정산(5.15까지)-전략유통" xfId="2087" xr:uid="{00000000-0005-0000-0000-000025080000}"/>
    <cellStyle name="_050412 제작물배포리스트 취합 공지(G1000카탈로그외)_브랜드샵-AV진해" xfId="2088" xr:uid="{00000000-0005-0000-0000-000026080000}"/>
    <cellStyle name="_050412 제작물배포리스트 취합 공지(G1000카탈로그외)_싸-0703중-내부-전략유통 에어컨 전시대" xfId="2089" xr:uid="{00000000-0005-0000-0000-000027080000}"/>
    <cellStyle name="_050412 제작물배포리스트 취합 공지(G1000카탈로그외)_싸-0703중-내부-전략유통 에어컨 전시대_싸-0704중-내부-전략유통 에어컨 전시대" xfId="2090" xr:uid="{00000000-0005-0000-0000-000028080000}"/>
    <cellStyle name="_050412 제작물배포리스트 취합 공지(G1000카탈로그외)_싸-0703중-내부-전략유통 에어컨 전시대_에어컨 정산(5.15까지)-전략유통" xfId="2091" xr:uid="{00000000-0005-0000-0000-000029080000}"/>
    <cellStyle name="_050526 S310, V6900포스터 배포리스트" xfId="2092" xr:uid="{00000000-0005-0000-0000-00002A080000}"/>
    <cellStyle name="_050719 S380 POP 배포리스트" xfId="2093" xr:uid="{00000000-0005-0000-0000-00002B080000}"/>
    <cellStyle name="_050719 S380 POP 배포리스트_(세부내역)9월-홈플러스 울산동구점(부스)" xfId="2094" xr:uid="{00000000-0005-0000-0000-00002C080000}"/>
    <cellStyle name="_050719 S380 POP 배포리스트_051018 애니콜뉴스 11월호 배포리스트" xfId="2095" xr:uid="{00000000-0005-0000-0000-00002D080000}"/>
    <cellStyle name="_050719 S380 POP 배포리스트_051018 애니콜뉴스 11월호 배포리스트_(세부내역)9월-홈플러스 울산동구점(부스)" xfId="2096" xr:uid="{00000000-0005-0000-0000-00002E080000}"/>
    <cellStyle name="_050719 S380 POP 배포리스트_051018 애니콜뉴스 11월호 배포리스트_081031 전략유통 할인점 브랜드샵정산양식" xfId="2097" xr:uid="{00000000-0005-0000-0000-00002F080000}"/>
    <cellStyle name="_050719 S380 POP 배포리스트_051018 애니콜뉴스 11월호 배포리스트_1111" xfId="2098" xr:uid="{00000000-0005-0000-0000-000030080000}"/>
    <cellStyle name="_050719 S380 POP 배포리스트_051018 애니콜뉴스 11월호 배포리스트_1111_싸-0704중-내부-전략유통 에어컨 전시대" xfId="2099" xr:uid="{00000000-0005-0000-0000-000031080000}"/>
    <cellStyle name="_050719 S380 POP 배포리스트_051018 애니콜뉴스 11월호 배포리스트_1111_에어컨 정산(5.15까지)-전략유통" xfId="2100" xr:uid="{00000000-0005-0000-0000-000032080000}"/>
    <cellStyle name="_050719 S380 POP 배포리스트_051018 애니콜뉴스 11월호 배포리스트_12월-롯데마트 당진점(부스)" xfId="2101" xr:uid="{00000000-0005-0000-0000-000033080000}"/>
    <cellStyle name="_050719 S380 POP 배포리스트_051018 애니콜뉴스 11월호 배포리스트_12월-롯데마트 당진점(부스)1" xfId="2102" xr:uid="{00000000-0005-0000-0000-000034080000}"/>
    <cellStyle name="_050719 S380 POP 배포리스트_051018 애니콜뉴스 11월호 배포리스트_3월초-하우젠에어컨 전시대 세부내역" xfId="2103" xr:uid="{00000000-0005-0000-0000-000035080000}"/>
    <cellStyle name="_050719 S380 POP 배포리스트_051018 애니콜뉴스 11월호 배포리스트_3월초-하우젠에어컨 전시대 세부내역_싸-0704중-내부-전략유통 에어컨 전시대" xfId="2104" xr:uid="{00000000-0005-0000-0000-000036080000}"/>
    <cellStyle name="_050719 S380 POP 배포리스트_051018 애니콜뉴스 11월호 배포리스트_3월초-하우젠에어컨 전시대 세부내역_에어컨 정산(5.15까지)-전략유통" xfId="2105" xr:uid="{00000000-0005-0000-0000-000037080000}"/>
    <cellStyle name="_050719 S380 POP 배포리스트_051018 애니콜뉴스 11월호 배포리스트_브랜드샵-AV진해" xfId="2106" xr:uid="{00000000-0005-0000-0000-000038080000}"/>
    <cellStyle name="_050719 S380 POP 배포리스트_051018 애니콜뉴스 11월호 배포리스트_싸-0703중-내부-전략유통 에어컨 전시대" xfId="2107" xr:uid="{00000000-0005-0000-0000-000039080000}"/>
    <cellStyle name="_050719 S380 POP 배포리스트_051018 애니콜뉴스 11월호 배포리스트_싸-0703중-내부-전략유통 에어컨 전시대_싸-0704중-내부-전략유통 에어컨 전시대" xfId="2108" xr:uid="{00000000-0005-0000-0000-00003A080000}"/>
    <cellStyle name="_050719 S380 POP 배포리스트_051018 애니콜뉴스 11월호 배포리스트_싸-0703중-내부-전략유통 에어컨 전시대_에어컨 정산(5.15까지)-전략유통" xfId="2109" xr:uid="{00000000-0005-0000-0000-00003B080000}"/>
    <cellStyle name="_050719 S380 POP 배포리스트_051221 포스터 배포리스트(B3603600 B3003000)_63342" xfId="2110" xr:uid="{00000000-0005-0000-0000-00003C080000}"/>
    <cellStyle name="_050719 S380 POP 배포리스트_051221 포스터 배포리스트(B3603600 B3003000)_63342_(세부내역)9월-홈플러스 울산동구점(부스)" xfId="2111" xr:uid="{00000000-0005-0000-0000-00003D080000}"/>
    <cellStyle name="_050719 S380 POP 배포리스트_051221 포스터 배포리스트(B3603600 B3003000)_63342_081031 전략유통 할인점 브랜드샵정산양식" xfId="2112" xr:uid="{00000000-0005-0000-0000-00003E080000}"/>
    <cellStyle name="_050719 S380 POP 배포리스트_051221 포스터 배포리스트(B3603600 B3003000)_63342_1111" xfId="2113" xr:uid="{00000000-0005-0000-0000-00003F080000}"/>
    <cellStyle name="_050719 S380 POP 배포리스트_051221 포스터 배포리스트(B3603600 B3003000)_63342_1111_싸-0704중-내부-전략유통 에어컨 전시대" xfId="2114" xr:uid="{00000000-0005-0000-0000-000040080000}"/>
    <cellStyle name="_050719 S380 POP 배포리스트_051221 포스터 배포리스트(B3603600 B3003000)_63342_1111_에어컨 정산(5.15까지)-전략유통" xfId="2115" xr:uid="{00000000-0005-0000-0000-000041080000}"/>
    <cellStyle name="_050719 S380 POP 배포리스트_051221 포스터 배포리스트(B3603600 B3003000)_63342_12월-롯데마트 당진점(부스)" xfId="2116" xr:uid="{00000000-0005-0000-0000-000042080000}"/>
    <cellStyle name="_050719 S380 POP 배포리스트_051221 포스터 배포리스트(B3603600 B3003000)_63342_12월-롯데마트 당진점(부스)1" xfId="2117" xr:uid="{00000000-0005-0000-0000-000043080000}"/>
    <cellStyle name="_050719 S380 POP 배포리스트_051221 포스터 배포리스트(B3603600 B3003000)_63342_3월초-하우젠에어컨 전시대 세부내역" xfId="2118" xr:uid="{00000000-0005-0000-0000-000044080000}"/>
    <cellStyle name="_050719 S380 POP 배포리스트_051221 포스터 배포리스트(B3603600 B3003000)_63342_3월초-하우젠에어컨 전시대 세부내역_싸-0704중-내부-전략유통 에어컨 전시대" xfId="2119" xr:uid="{00000000-0005-0000-0000-000045080000}"/>
    <cellStyle name="_050719 S380 POP 배포리스트_051221 포스터 배포리스트(B3603600 B3003000)_63342_3월초-하우젠에어컨 전시대 세부내역_에어컨 정산(5.15까지)-전략유통" xfId="2120" xr:uid="{00000000-0005-0000-0000-000046080000}"/>
    <cellStyle name="_050719 S380 POP 배포리스트_051221 포스터 배포리스트(B3603600 B3003000)_63342_브랜드샵-AV진해" xfId="2121" xr:uid="{00000000-0005-0000-0000-000047080000}"/>
    <cellStyle name="_050719 S380 POP 배포리스트_051221 포스터 배포리스트(B3603600 B3003000)_63342_싸-0703중-내부-전략유통 에어컨 전시대" xfId="2122" xr:uid="{00000000-0005-0000-0000-000048080000}"/>
    <cellStyle name="_050719 S380 POP 배포리스트_051221 포스터 배포리스트(B3603600 B3003000)_63342_싸-0703중-내부-전략유통 에어컨 전시대_싸-0704중-내부-전략유통 에어컨 전시대" xfId="2123" xr:uid="{00000000-0005-0000-0000-000049080000}"/>
    <cellStyle name="_050719 S380 POP 배포리스트_051221 포스터 배포리스트(B3603600 B3003000)_63342_싸-0703중-내부-전략유통 에어컨 전시대_에어컨 정산(5.15까지)-전략유통" xfId="2124" xr:uid="{00000000-0005-0000-0000-00004A080000}"/>
    <cellStyle name="_050719 S380 POP 배포리스트_060105 B2300 포스터 배포리스트_41184" xfId="2125" xr:uid="{00000000-0005-0000-0000-00004B080000}"/>
    <cellStyle name="_050719 S380 POP 배포리스트_060105 B2300 포스터 배포리스트_41184_(세부내역)9월-홈플러스 울산동구점(부스)" xfId="2126" xr:uid="{00000000-0005-0000-0000-00004C080000}"/>
    <cellStyle name="_050719 S380 POP 배포리스트_060105 B2300 포스터 배포리스트_41184_081031 전략유통 할인점 브랜드샵정산양식" xfId="2127" xr:uid="{00000000-0005-0000-0000-00004D080000}"/>
    <cellStyle name="_050719 S380 POP 배포리스트_060105 B2300 포스터 배포리스트_41184_1111" xfId="2128" xr:uid="{00000000-0005-0000-0000-00004E080000}"/>
    <cellStyle name="_050719 S380 POP 배포리스트_060105 B2300 포스터 배포리스트_41184_1111_싸-0704중-내부-전략유통 에어컨 전시대" xfId="2129" xr:uid="{00000000-0005-0000-0000-00004F080000}"/>
    <cellStyle name="_050719 S380 POP 배포리스트_060105 B2300 포스터 배포리스트_41184_1111_에어컨 정산(5.15까지)-전략유통" xfId="2130" xr:uid="{00000000-0005-0000-0000-000050080000}"/>
    <cellStyle name="_050719 S380 POP 배포리스트_060105 B2300 포스터 배포리스트_41184_12월-롯데마트 당진점(부스)" xfId="2131" xr:uid="{00000000-0005-0000-0000-000051080000}"/>
    <cellStyle name="_050719 S380 POP 배포리스트_060105 B2300 포스터 배포리스트_41184_12월-롯데마트 당진점(부스)1" xfId="2132" xr:uid="{00000000-0005-0000-0000-000052080000}"/>
    <cellStyle name="_050719 S380 POP 배포리스트_060105 B2300 포스터 배포리스트_41184_3월초-하우젠에어컨 전시대 세부내역" xfId="2133" xr:uid="{00000000-0005-0000-0000-000053080000}"/>
    <cellStyle name="_050719 S380 POP 배포리스트_060105 B2300 포스터 배포리스트_41184_3월초-하우젠에어컨 전시대 세부내역_싸-0704중-내부-전략유통 에어컨 전시대" xfId="2134" xr:uid="{00000000-0005-0000-0000-000054080000}"/>
    <cellStyle name="_050719 S380 POP 배포리스트_060105 B2300 포스터 배포리스트_41184_3월초-하우젠에어컨 전시대 세부내역_에어컨 정산(5.15까지)-전략유통" xfId="2135" xr:uid="{00000000-0005-0000-0000-000055080000}"/>
    <cellStyle name="_050719 S380 POP 배포리스트_060105 B2300 포스터 배포리스트_41184_브랜드샵-AV진해" xfId="2136" xr:uid="{00000000-0005-0000-0000-000056080000}"/>
    <cellStyle name="_050719 S380 POP 배포리스트_060105 B2300 포스터 배포리스트_41184_싸-0703중-내부-전략유통 에어컨 전시대" xfId="2137" xr:uid="{00000000-0005-0000-0000-000057080000}"/>
    <cellStyle name="_050719 S380 POP 배포리스트_060105 B2300 포스터 배포리스트_41184_싸-0703중-내부-전략유통 에어컨 전시대_싸-0704중-내부-전략유통 에어컨 전시대" xfId="2138" xr:uid="{00000000-0005-0000-0000-000058080000}"/>
    <cellStyle name="_050719 S380 POP 배포리스트_060105 B2300 포스터 배포리스트_41184_싸-0703중-내부-전략유통 에어컨 전시대_에어컨 정산(5.15까지)-전략유통" xfId="2139" xr:uid="{00000000-0005-0000-0000-000059080000}"/>
    <cellStyle name="_050719 S380 POP 배포리스트_081031 전략유통 할인점 브랜드샵정산양식" xfId="2140" xr:uid="{00000000-0005-0000-0000-00005A080000}"/>
    <cellStyle name="_050719 S380 POP 배포리스트_1111" xfId="2141" xr:uid="{00000000-0005-0000-0000-00005B080000}"/>
    <cellStyle name="_050719 S380 POP 배포리스트_1111_싸-0704중-내부-전략유통 에어컨 전시대" xfId="2142" xr:uid="{00000000-0005-0000-0000-00005C080000}"/>
    <cellStyle name="_050719 S380 POP 배포리스트_1111_에어컨 정산(5.15까지)-전략유통" xfId="2143" xr:uid="{00000000-0005-0000-0000-00005D080000}"/>
    <cellStyle name="_050719 S380 POP 배포리스트_12월-롯데마트 당진점(부스)" xfId="2144" xr:uid="{00000000-0005-0000-0000-00005E080000}"/>
    <cellStyle name="_050719 S380 POP 배포리스트_12월-롯데마트 당진점(부스)1" xfId="2145" xr:uid="{00000000-0005-0000-0000-00005F080000}"/>
    <cellStyle name="_050719 S380 POP 배포리스트_3월초-하우젠에어컨 전시대 세부내역" xfId="2146" xr:uid="{00000000-0005-0000-0000-000060080000}"/>
    <cellStyle name="_050719 S380 POP 배포리스트_3월초-하우젠에어컨 전시대 세부내역_싸-0704중-내부-전략유통 에어컨 전시대" xfId="2147" xr:uid="{00000000-0005-0000-0000-000061080000}"/>
    <cellStyle name="_050719 S380 POP 배포리스트_3월초-하우젠에어컨 전시대 세부내역_에어컨 정산(5.15까지)-전략유통" xfId="2148" xr:uid="{00000000-0005-0000-0000-000062080000}"/>
    <cellStyle name="_050719 S380 POP 배포리스트_대전지점 B2300 포스터 배포리스트" xfId="2149" xr:uid="{00000000-0005-0000-0000-000063080000}"/>
    <cellStyle name="_050719 S380 POP 배포리스트_대전지점 B2300 포스터 배포리스트_(세부내역)9월-홈플러스 울산동구점(부스)" xfId="2150" xr:uid="{00000000-0005-0000-0000-000064080000}"/>
    <cellStyle name="_050719 S380 POP 배포리스트_대전지점 B2300 포스터 배포리스트_081031 전략유통 할인점 브랜드샵정산양식" xfId="2151" xr:uid="{00000000-0005-0000-0000-000065080000}"/>
    <cellStyle name="_050719 S380 POP 배포리스트_대전지점 B2300 포스터 배포리스트_1111" xfId="2152" xr:uid="{00000000-0005-0000-0000-000066080000}"/>
    <cellStyle name="_050719 S380 POP 배포리스트_대전지점 B2300 포스터 배포리스트_1111_싸-0704중-내부-전략유통 에어컨 전시대" xfId="2153" xr:uid="{00000000-0005-0000-0000-000067080000}"/>
    <cellStyle name="_050719 S380 POP 배포리스트_대전지점 B2300 포스터 배포리스트_1111_에어컨 정산(5.15까지)-전략유통" xfId="2154" xr:uid="{00000000-0005-0000-0000-000068080000}"/>
    <cellStyle name="_050719 S380 POP 배포리스트_대전지점 B2300 포스터 배포리스트_12월-롯데마트 당진점(부스)" xfId="2155" xr:uid="{00000000-0005-0000-0000-000069080000}"/>
    <cellStyle name="_050719 S380 POP 배포리스트_대전지점 B2300 포스터 배포리스트_12월-롯데마트 당진점(부스)1" xfId="2156" xr:uid="{00000000-0005-0000-0000-00006A080000}"/>
    <cellStyle name="_050719 S380 POP 배포리스트_대전지점 B2300 포스터 배포리스트_3월초-하우젠에어컨 전시대 세부내역" xfId="2157" xr:uid="{00000000-0005-0000-0000-00006B080000}"/>
    <cellStyle name="_050719 S380 POP 배포리스트_대전지점 B2300 포스터 배포리스트_3월초-하우젠에어컨 전시대 세부내역_싸-0704중-내부-전략유통 에어컨 전시대" xfId="2158" xr:uid="{00000000-0005-0000-0000-00006C080000}"/>
    <cellStyle name="_050719 S380 POP 배포리스트_대전지점 B2300 포스터 배포리스트_3월초-하우젠에어컨 전시대 세부내역_에어컨 정산(5.15까지)-전략유통" xfId="2159" xr:uid="{00000000-0005-0000-0000-00006D080000}"/>
    <cellStyle name="_050719 S380 POP 배포리스트_대전지점 B2300 포스터 배포리스트_브랜드샵-AV진해" xfId="2160" xr:uid="{00000000-0005-0000-0000-00006E080000}"/>
    <cellStyle name="_050719 S380 POP 배포리스트_대전지점 B2300 포스터 배포리스트_싸-0703중-내부-전략유통 에어컨 전시대" xfId="2161" xr:uid="{00000000-0005-0000-0000-00006F080000}"/>
    <cellStyle name="_050719 S380 POP 배포리스트_대전지점 B2300 포스터 배포리스트_싸-0703중-내부-전략유통 에어컨 전시대_싸-0704중-내부-전략유통 에어컨 전시대" xfId="2162" xr:uid="{00000000-0005-0000-0000-000070080000}"/>
    <cellStyle name="_050719 S380 POP 배포리스트_대전지점 B2300 포스터 배포리스트_싸-0703중-내부-전략유통 에어컨 전시대_에어컨 정산(5.15까지)-전략유통" xfId="2163" xr:uid="{00000000-0005-0000-0000-000071080000}"/>
    <cellStyle name="_050719 S380 POP 배포리스트_대전지점 V84084000포스터 배포리스트" xfId="2164" xr:uid="{00000000-0005-0000-0000-000072080000}"/>
    <cellStyle name="_050719 S380 POP 배포리스트_대전지점 V84084000포스터 배포리스트_(세부내역)9월-홈플러스 울산동구점(부스)" xfId="2165" xr:uid="{00000000-0005-0000-0000-000073080000}"/>
    <cellStyle name="_050719 S380 POP 배포리스트_대전지점 V84084000포스터 배포리스트_081031 전략유통 할인점 브랜드샵정산양식" xfId="2166" xr:uid="{00000000-0005-0000-0000-000074080000}"/>
    <cellStyle name="_050719 S380 POP 배포리스트_대전지점 V84084000포스터 배포리스트_1111" xfId="2167" xr:uid="{00000000-0005-0000-0000-000075080000}"/>
    <cellStyle name="_050719 S380 POP 배포리스트_대전지점 V84084000포스터 배포리스트_1111_싸-0704중-내부-전략유통 에어컨 전시대" xfId="2168" xr:uid="{00000000-0005-0000-0000-000076080000}"/>
    <cellStyle name="_050719 S380 POP 배포리스트_대전지점 V84084000포스터 배포리스트_1111_에어컨 정산(5.15까지)-전략유통" xfId="2169" xr:uid="{00000000-0005-0000-0000-000077080000}"/>
    <cellStyle name="_050719 S380 POP 배포리스트_대전지점 V84084000포스터 배포리스트_12월-롯데마트 당진점(부스)" xfId="2170" xr:uid="{00000000-0005-0000-0000-000078080000}"/>
    <cellStyle name="_050719 S380 POP 배포리스트_대전지점 V84084000포스터 배포리스트_12월-롯데마트 당진점(부스)1" xfId="2171" xr:uid="{00000000-0005-0000-0000-000079080000}"/>
    <cellStyle name="_050719 S380 POP 배포리스트_대전지점 V84084000포스터 배포리스트_3월초-하우젠에어컨 전시대 세부내역" xfId="2172" xr:uid="{00000000-0005-0000-0000-00007A080000}"/>
    <cellStyle name="_050719 S380 POP 배포리스트_대전지점 V84084000포스터 배포리스트_3월초-하우젠에어컨 전시대 세부내역_싸-0704중-내부-전략유통 에어컨 전시대" xfId="2173" xr:uid="{00000000-0005-0000-0000-00007B080000}"/>
    <cellStyle name="_050719 S380 POP 배포리스트_대전지점 V84084000포스터 배포리스트_3월초-하우젠에어컨 전시대 세부내역_에어컨 정산(5.15까지)-전략유통" xfId="2174" xr:uid="{00000000-0005-0000-0000-00007C080000}"/>
    <cellStyle name="_050719 S380 POP 배포리스트_대전지점 V84084000포스터 배포리스트_브랜드샵-AV진해" xfId="2175" xr:uid="{00000000-0005-0000-0000-00007D080000}"/>
    <cellStyle name="_050719 S380 POP 배포리스트_대전지점 V84084000포스터 배포리스트_싸-0703중-내부-전략유통 에어컨 전시대" xfId="2176" xr:uid="{00000000-0005-0000-0000-00007E080000}"/>
    <cellStyle name="_050719 S380 POP 배포리스트_대전지점 V84084000포스터 배포리스트_싸-0703중-내부-전략유통 에어컨 전시대_싸-0704중-내부-전략유통 에어컨 전시대" xfId="2177" xr:uid="{00000000-0005-0000-0000-00007F080000}"/>
    <cellStyle name="_050719 S380 POP 배포리스트_대전지점 V84084000포스터 배포리스트_싸-0703중-내부-전략유통 에어컨 전시대_에어컨 정산(5.15까지)-전략유통" xfId="2178" xr:uid="{00000000-0005-0000-0000-000080080000}"/>
    <cellStyle name="_050719 S380 POP 배포리스트_대전지점 애니콜뉴스 2월호 배포리스트_41184" xfId="2179" xr:uid="{00000000-0005-0000-0000-000081080000}"/>
    <cellStyle name="_050719 S380 POP 배포리스트_대전지점 애니콜뉴스 2월호 배포리스트_41184_(세부내역)9월-홈플러스 울산동구점(부스)" xfId="2180" xr:uid="{00000000-0005-0000-0000-000082080000}"/>
    <cellStyle name="_050719 S380 POP 배포리스트_대전지점 애니콜뉴스 2월호 배포리스트_41184_081031 전략유통 할인점 브랜드샵정산양식" xfId="2181" xr:uid="{00000000-0005-0000-0000-000083080000}"/>
    <cellStyle name="_050719 S380 POP 배포리스트_대전지점 애니콜뉴스 2월호 배포리스트_41184_1111" xfId="2182" xr:uid="{00000000-0005-0000-0000-000084080000}"/>
    <cellStyle name="_050719 S380 POP 배포리스트_대전지점 애니콜뉴스 2월호 배포리스트_41184_1111_싸-0704중-내부-전략유통 에어컨 전시대" xfId="2183" xr:uid="{00000000-0005-0000-0000-000085080000}"/>
    <cellStyle name="_050719 S380 POP 배포리스트_대전지점 애니콜뉴스 2월호 배포리스트_41184_1111_에어컨 정산(5.15까지)-전략유통" xfId="2184" xr:uid="{00000000-0005-0000-0000-000086080000}"/>
    <cellStyle name="_050719 S380 POP 배포리스트_대전지점 애니콜뉴스 2월호 배포리스트_41184_12월-롯데마트 당진점(부스)" xfId="2185" xr:uid="{00000000-0005-0000-0000-000087080000}"/>
    <cellStyle name="_050719 S380 POP 배포리스트_대전지점 애니콜뉴스 2월호 배포리스트_41184_12월-롯데마트 당진점(부스)1" xfId="2186" xr:uid="{00000000-0005-0000-0000-000088080000}"/>
    <cellStyle name="_050719 S380 POP 배포리스트_대전지점 애니콜뉴스 2월호 배포리스트_41184_3월초-하우젠에어컨 전시대 세부내역" xfId="2187" xr:uid="{00000000-0005-0000-0000-000089080000}"/>
    <cellStyle name="_050719 S380 POP 배포리스트_대전지점 애니콜뉴스 2월호 배포리스트_41184_3월초-하우젠에어컨 전시대 세부내역_싸-0704중-내부-전략유통 에어컨 전시대" xfId="2188" xr:uid="{00000000-0005-0000-0000-00008A080000}"/>
    <cellStyle name="_050719 S380 POP 배포리스트_대전지점 애니콜뉴스 2월호 배포리스트_41184_3월초-하우젠에어컨 전시대 세부내역_에어컨 정산(5.15까지)-전략유통" xfId="2189" xr:uid="{00000000-0005-0000-0000-00008B080000}"/>
    <cellStyle name="_050719 S380 POP 배포리스트_대전지점 애니콜뉴스 2월호 배포리스트_41184_브랜드샵-AV진해" xfId="2190" xr:uid="{00000000-0005-0000-0000-00008C080000}"/>
    <cellStyle name="_050719 S380 POP 배포리스트_대전지점 애니콜뉴스 2월호 배포리스트_41184_싸-0703중-내부-전략유통 에어컨 전시대" xfId="2191" xr:uid="{00000000-0005-0000-0000-00008D080000}"/>
    <cellStyle name="_050719 S380 POP 배포리스트_대전지점 애니콜뉴스 2월호 배포리스트_41184_싸-0703중-내부-전략유통 에어컨 전시대_싸-0704중-내부-전략유통 에어컨 전시대" xfId="2192" xr:uid="{00000000-0005-0000-0000-00008E080000}"/>
    <cellStyle name="_050719 S380 POP 배포리스트_대전지점 애니콜뉴스 2월호 배포리스트_41184_싸-0703중-내부-전략유통 에어컨 전시대_에어컨 정산(5.15까지)-전략유통" xfId="2193" xr:uid="{00000000-0005-0000-0000-00008F080000}"/>
    <cellStyle name="_050719 S380 POP 배포리스트_대전지점 제작물 배포리스트(V700POP)" xfId="2194" xr:uid="{00000000-0005-0000-0000-000090080000}"/>
    <cellStyle name="_050719 S380 POP 배포리스트_대전지점 제작물 배포리스트(V700POP)_(세부내역)9월-홈플러스 울산동구점(부스)" xfId="2195" xr:uid="{00000000-0005-0000-0000-000091080000}"/>
    <cellStyle name="_050719 S380 POP 배포리스트_대전지점 제작물 배포리스트(V700POP)_081031 전략유통 할인점 브랜드샵정산양식" xfId="2196" xr:uid="{00000000-0005-0000-0000-000092080000}"/>
    <cellStyle name="_050719 S380 POP 배포리스트_대전지점 제작물 배포리스트(V700POP)_1111" xfId="2197" xr:uid="{00000000-0005-0000-0000-000093080000}"/>
    <cellStyle name="_050719 S380 POP 배포리스트_대전지점 제작물 배포리스트(V700POP)_1111_싸-0704중-내부-전략유통 에어컨 전시대" xfId="2198" xr:uid="{00000000-0005-0000-0000-000094080000}"/>
    <cellStyle name="_050719 S380 POP 배포리스트_대전지점 제작물 배포리스트(V700POP)_1111_에어컨 정산(5.15까지)-전략유통" xfId="2199" xr:uid="{00000000-0005-0000-0000-000095080000}"/>
    <cellStyle name="_050719 S380 POP 배포리스트_대전지점 제작물 배포리스트(V700POP)_12월-롯데마트 당진점(부스)" xfId="2200" xr:uid="{00000000-0005-0000-0000-000096080000}"/>
    <cellStyle name="_050719 S380 POP 배포리스트_대전지점 제작물 배포리스트(V700POP)_12월-롯데마트 당진점(부스)1" xfId="2201" xr:uid="{00000000-0005-0000-0000-000097080000}"/>
    <cellStyle name="_050719 S380 POP 배포리스트_대전지점 제작물 배포리스트(V700POP)_3월초-하우젠에어컨 전시대 세부내역" xfId="2202" xr:uid="{00000000-0005-0000-0000-000098080000}"/>
    <cellStyle name="_050719 S380 POP 배포리스트_대전지점 제작물 배포리스트(V700POP)_3월초-하우젠에어컨 전시대 세부내역_싸-0704중-내부-전략유통 에어컨 전시대" xfId="2203" xr:uid="{00000000-0005-0000-0000-000099080000}"/>
    <cellStyle name="_050719 S380 POP 배포리스트_대전지점 제작물 배포리스트(V700POP)_3월초-하우젠에어컨 전시대 세부내역_에어컨 정산(5.15까지)-전략유통" xfId="2204" xr:uid="{00000000-0005-0000-0000-00009A080000}"/>
    <cellStyle name="_050719 S380 POP 배포리스트_대전지점 제작물 배포리스트(V700POP)_브랜드샵-AV진해" xfId="2205" xr:uid="{00000000-0005-0000-0000-00009B080000}"/>
    <cellStyle name="_050719 S380 POP 배포리스트_대전지점 제작물 배포리스트(V700POP)_싸-0703중-내부-전략유통 에어컨 전시대" xfId="2206" xr:uid="{00000000-0005-0000-0000-00009C080000}"/>
    <cellStyle name="_050719 S380 POP 배포리스트_대전지점 제작물 배포리스트(V700POP)_싸-0703중-내부-전략유통 에어컨 전시대_싸-0704중-내부-전략유통 에어컨 전시대" xfId="2207" xr:uid="{00000000-0005-0000-0000-00009D080000}"/>
    <cellStyle name="_050719 S380 POP 배포리스트_대전지점 제작물 배포리스트(V700POP)_싸-0703중-내부-전략유통 에어컨 전시대_에어컨 정산(5.15까지)-전략유통" xfId="2208" xr:uid="{00000000-0005-0000-0000-00009E080000}"/>
    <cellStyle name="_050719 S380 POP 배포리스트_대전지점 포스터 배포리스트(B3603600 B3003000)" xfId="2209" xr:uid="{00000000-0005-0000-0000-00009F080000}"/>
    <cellStyle name="_050719 S380 POP 배포리스트_대전지점 포스터 배포리스트(B3603600 B3003000)_(세부내역)9월-홈플러스 울산동구점(부스)" xfId="2210" xr:uid="{00000000-0005-0000-0000-0000A0080000}"/>
    <cellStyle name="_050719 S380 POP 배포리스트_대전지점 포스터 배포리스트(B3603600 B3003000)_081031 전략유통 할인점 브랜드샵정산양식" xfId="2211" xr:uid="{00000000-0005-0000-0000-0000A1080000}"/>
    <cellStyle name="_050719 S380 POP 배포리스트_대전지점 포스터 배포리스트(B3603600 B3003000)_1111" xfId="2212" xr:uid="{00000000-0005-0000-0000-0000A2080000}"/>
    <cellStyle name="_050719 S380 POP 배포리스트_대전지점 포스터 배포리스트(B3603600 B3003000)_1111_싸-0704중-내부-전략유통 에어컨 전시대" xfId="2213" xr:uid="{00000000-0005-0000-0000-0000A3080000}"/>
    <cellStyle name="_050719 S380 POP 배포리스트_대전지점 포스터 배포리스트(B3603600 B3003000)_1111_에어컨 정산(5.15까지)-전략유통" xfId="2214" xr:uid="{00000000-0005-0000-0000-0000A4080000}"/>
    <cellStyle name="_050719 S380 POP 배포리스트_대전지점 포스터 배포리스트(B3603600 B3003000)_12월-롯데마트 당진점(부스)" xfId="2215" xr:uid="{00000000-0005-0000-0000-0000A5080000}"/>
    <cellStyle name="_050719 S380 POP 배포리스트_대전지점 포스터 배포리스트(B3603600 B3003000)_12월-롯데마트 당진점(부스)1" xfId="2216" xr:uid="{00000000-0005-0000-0000-0000A6080000}"/>
    <cellStyle name="_050719 S380 POP 배포리스트_대전지점 포스터 배포리스트(B3603600 B3003000)_3월초-하우젠에어컨 전시대 세부내역" xfId="2217" xr:uid="{00000000-0005-0000-0000-0000A7080000}"/>
    <cellStyle name="_050719 S380 POP 배포리스트_대전지점 포스터 배포리스트(B3603600 B3003000)_3월초-하우젠에어컨 전시대 세부내역_싸-0704중-내부-전략유통 에어컨 전시대" xfId="2218" xr:uid="{00000000-0005-0000-0000-0000A8080000}"/>
    <cellStyle name="_050719 S380 POP 배포리스트_대전지점 포스터 배포리스트(B3603600 B3003000)_3월초-하우젠에어컨 전시대 세부내역_에어컨 정산(5.15까지)-전략유통" xfId="2219" xr:uid="{00000000-0005-0000-0000-0000A9080000}"/>
    <cellStyle name="_050719 S380 POP 배포리스트_대전지점 포스터 배포리스트(B3603600 B3003000)_브랜드샵-AV진해" xfId="2220" xr:uid="{00000000-0005-0000-0000-0000AA080000}"/>
    <cellStyle name="_050719 S380 POP 배포리스트_대전지점 포스터 배포리스트(B3603600 B3003000)_싸-0703중-내부-전략유통 에어컨 전시대" xfId="2221" xr:uid="{00000000-0005-0000-0000-0000AB080000}"/>
    <cellStyle name="_050719 S380 POP 배포리스트_대전지점 포스터 배포리스트(B3603600 B3003000)_싸-0703중-내부-전략유통 에어컨 전시대_싸-0704중-내부-전략유통 에어컨 전시대" xfId="2222" xr:uid="{00000000-0005-0000-0000-0000AC080000}"/>
    <cellStyle name="_050719 S380 POP 배포리스트_대전지점 포스터 배포리스트(B3603600 B3003000)_싸-0703중-내부-전략유통 에어컨 전시대_에어컨 정산(5.15까지)-전략유통" xfId="2223" xr:uid="{00000000-0005-0000-0000-0000AD080000}"/>
    <cellStyle name="_050719 S380 POP 배포리스트_브랜드샵-AV진해" xfId="2224" xr:uid="{00000000-0005-0000-0000-0000AE080000}"/>
    <cellStyle name="_050719 S380 POP 배포리스트_싸-0703중-내부-전략유통 에어컨 전시대" xfId="2225" xr:uid="{00000000-0005-0000-0000-0000AF080000}"/>
    <cellStyle name="_050719 S380 POP 배포리스트_싸-0703중-내부-전략유통 에어컨 전시대_싸-0704중-내부-전략유통 에어컨 전시대" xfId="2226" xr:uid="{00000000-0005-0000-0000-0000B0080000}"/>
    <cellStyle name="_050719 S380 POP 배포리스트_싸-0703중-내부-전략유통 에어컨 전시대_에어컨 정산(5.15까지)-전략유통" xfId="2227" xr:uid="{00000000-0005-0000-0000-0000B1080000}"/>
    <cellStyle name="_050728 IBM Lounge Renovation Work" xfId="2228" xr:uid="{00000000-0005-0000-0000-0000B2080000}"/>
    <cellStyle name="_050805 스파피스-입찰내역서" xfId="2229" xr:uid="{00000000-0005-0000-0000-0000B3080000}"/>
    <cellStyle name="_050824 제작물배포리스트 부산 경남 취합 공지(계절POP)" xfId="2230" xr:uid="{00000000-0005-0000-0000-0000B4080000}"/>
    <cellStyle name="_050824 제작물배포리스트 부산 경남 취합 공지(계절POP)_(세부내역)9월-홈플러스 울산동구점(부스)" xfId="2231" xr:uid="{00000000-0005-0000-0000-0000B5080000}"/>
    <cellStyle name="_050824 제작물배포리스트 부산 경남 취합 공지(계절POP)_051018 애니콜뉴스 11월호 배포리스트" xfId="2232" xr:uid="{00000000-0005-0000-0000-0000B6080000}"/>
    <cellStyle name="_050824 제작물배포리스트 부산 경남 취합 공지(계절POP)_051018 애니콜뉴스 11월호 배포리스트_(세부내역)9월-홈플러스 울산동구점(부스)" xfId="2233" xr:uid="{00000000-0005-0000-0000-0000B7080000}"/>
    <cellStyle name="_050824 제작물배포리스트 부산 경남 취합 공지(계절POP)_051018 애니콜뉴스 11월호 배포리스트_081031 전략유통 할인점 브랜드샵정산양식" xfId="2234" xr:uid="{00000000-0005-0000-0000-0000B8080000}"/>
    <cellStyle name="_050824 제작물배포리스트 부산 경남 취합 공지(계절POP)_051018 애니콜뉴스 11월호 배포리스트_1111" xfId="2235" xr:uid="{00000000-0005-0000-0000-0000B9080000}"/>
    <cellStyle name="_050824 제작물배포리스트 부산 경남 취합 공지(계절POP)_051018 애니콜뉴스 11월호 배포리스트_1111_싸-0704중-내부-전략유통 에어컨 전시대" xfId="2236" xr:uid="{00000000-0005-0000-0000-0000BA080000}"/>
    <cellStyle name="_050824 제작물배포리스트 부산 경남 취합 공지(계절POP)_051018 애니콜뉴스 11월호 배포리스트_1111_에어컨 정산(5.15까지)-전략유통" xfId="2237" xr:uid="{00000000-0005-0000-0000-0000BB080000}"/>
    <cellStyle name="_050824 제작물배포리스트 부산 경남 취합 공지(계절POP)_051018 애니콜뉴스 11월호 배포리스트_12월-롯데마트 당진점(부스)" xfId="2238" xr:uid="{00000000-0005-0000-0000-0000BC080000}"/>
    <cellStyle name="_050824 제작물배포리스트 부산 경남 취합 공지(계절POP)_051018 애니콜뉴스 11월호 배포리스트_12월-롯데마트 당진점(부스)1" xfId="2239" xr:uid="{00000000-0005-0000-0000-0000BD080000}"/>
    <cellStyle name="_050824 제작물배포리스트 부산 경남 취합 공지(계절POP)_051018 애니콜뉴스 11월호 배포리스트_3월초-하우젠에어컨 전시대 세부내역" xfId="2240" xr:uid="{00000000-0005-0000-0000-0000BE080000}"/>
    <cellStyle name="_050824 제작물배포리스트 부산 경남 취합 공지(계절POP)_051018 애니콜뉴스 11월호 배포리스트_3월초-하우젠에어컨 전시대 세부내역_싸-0704중-내부-전략유통 에어컨 전시대" xfId="2241" xr:uid="{00000000-0005-0000-0000-0000BF080000}"/>
    <cellStyle name="_050824 제작물배포리스트 부산 경남 취합 공지(계절POP)_051018 애니콜뉴스 11월호 배포리스트_3월초-하우젠에어컨 전시대 세부내역_에어컨 정산(5.15까지)-전략유통" xfId="2242" xr:uid="{00000000-0005-0000-0000-0000C0080000}"/>
    <cellStyle name="_050824 제작물배포리스트 부산 경남 취합 공지(계절POP)_051018 애니콜뉴스 11월호 배포리스트_브랜드샵-AV진해" xfId="2243" xr:uid="{00000000-0005-0000-0000-0000C1080000}"/>
    <cellStyle name="_050824 제작물배포리스트 부산 경남 취합 공지(계절POP)_051018 애니콜뉴스 11월호 배포리스트_싸-0703중-내부-전략유통 에어컨 전시대" xfId="2244" xr:uid="{00000000-0005-0000-0000-0000C2080000}"/>
    <cellStyle name="_050824 제작물배포리스트 부산 경남 취합 공지(계절POP)_051221 포스터 배포리스트(B3603600 B3003000)_63342" xfId="2245" xr:uid="{00000000-0005-0000-0000-0000C3080000}"/>
    <cellStyle name="_050824 제작물배포리스트 부산 경남 취합 공지(계절POP)_051221 포스터 배포리스트(B3603600 B3003000)_63342_(세부내역)9월-홈플러스 울산동구점(부스)" xfId="2246" xr:uid="{00000000-0005-0000-0000-0000C4080000}"/>
    <cellStyle name="_050824 제작물배포리스트 부산 경남 취합 공지(계절POP)_051221 포스터 배포리스트(B3603600 B3003000)_63342_081031 전략유통 할인점 브랜드샵정산양식" xfId="2247" xr:uid="{00000000-0005-0000-0000-0000C5080000}"/>
    <cellStyle name="_050824 제작물배포리스트 부산 경남 취합 공지(계절POP)_051221 포스터 배포리스트(B3603600 B3003000)_63342_12월-롯데마트 당진점(부스)" xfId="2248" xr:uid="{00000000-0005-0000-0000-0000C6080000}"/>
    <cellStyle name="_050824 제작물배포리스트 부산 경남 취합 공지(계절POP)_051221 포스터 배포리스트(B3603600 B3003000)_63342_12월-롯데마트 당진점(부스)1" xfId="2249" xr:uid="{00000000-0005-0000-0000-0000C7080000}"/>
    <cellStyle name="_050824 제작물배포리스트 부산 경남 취합 공지(계절POP)_060105 B2300 포스터 배포리스트_41184" xfId="2250" xr:uid="{00000000-0005-0000-0000-0000C8080000}"/>
    <cellStyle name="_050824 제작물배포리스트 부산 경남 취합 공지(계절POP)_060105 B2300 포스터 배포리스트_41184_(세부내역)9월-홈플러스 울산동구점(부스)" xfId="2251" xr:uid="{00000000-0005-0000-0000-0000C9080000}"/>
    <cellStyle name="_050824 제작물배포리스트 부산 경남 취합 공지(계절POP)_060105 B2300 포스터 배포리스트_41184_081031 전략유통 할인점 브랜드샵정산양식" xfId="2252" xr:uid="{00000000-0005-0000-0000-0000CA080000}"/>
    <cellStyle name="_050824 제작물배포리스트 부산 경남 취합 공지(계절POP)_060105 B2300 포스터 배포리스트_41184_12월-롯데마트 당진점(부스)" xfId="2253" xr:uid="{00000000-0005-0000-0000-0000CB080000}"/>
    <cellStyle name="_050824 제작물배포리스트 부산 경남 취합 공지(계절POP)_060105 B2300 포스터 배포리스트_41184_12월-롯데마트 당진점(부스)1" xfId="2254" xr:uid="{00000000-0005-0000-0000-0000CC080000}"/>
    <cellStyle name="_050824 제작물배포리스트 부산 경남 취합 공지(계절POP)_081031 전략유통 할인점 브랜드샵정산양식" xfId="2255" xr:uid="{00000000-0005-0000-0000-0000CD080000}"/>
    <cellStyle name="_050824 제작물배포리스트 부산 경남 취합 공지(계절POP)_12월-롯데마트 당진점(부스)" xfId="2256" xr:uid="{00000000-0005-0000-0000-0000CE080000}"/>
    <cellStyle name="_050824 제작물배포리스트 부산 경남 취합 공지(계절POP)_12월-롯데마트 당진점(부스)1" xfId="2257" xr:uid="{00000000-0005-0000-0000-0000CF080000}"/>
    <cellStyle name="_050824 제작물배포리스트 부산 경남 취합 공지(계절POP)_대전지점 B2300 포스터 배포리스트" xfId="2258" xr:uid="{00000000-0005-0000-0000-0000D0080000}"/>
    <cellStyle name="_050824 제작물배포리스트 부산 경남 취합 공지(계절POP)_대전지점 B2300 포스터 배포리스트_(세부내역)9월-홈플러스 울산동구점(부스)" xfId="2259" xr:uid="{00000000-0005-0000-0000-0000D1080000}"/>
    <cellStyle name="_050824 제작물배포리스트 부산 경남 취합 공지(계절POP)_대전지점 B2300 포스터 배포리스트_081031 전략유통 할인점 브랜드샵정산양식" xfId="2260" xr:uid="{00000000-0005-0000-0000-0000D2080000}"/>
    <cellStyle name="_050824 제작물배포리스트 부산 경남 취합 공지(계절POP)_대전지점 B2300 포스터 배포리스트_12월-롯데마트 당진점(부스)" xfId="2261" xr:uid="{00000000-0005-0000-0000-0000D3080000}"/>
    <cellStyle name="_050824 제작물배포리스트 부산 경남 취합 공지(계절POP)_대전지점 B2300 포스터 배포리스트_12월-롯데마트 당진점(부스)1" xfId="2262" xr:uid="{00000000-0005-0000-0000-0000D4080000}"/>
    <cellStyle name="_050824 제작물배포리스트 부산 경남 취합 공지(계절POP)_대전지점 V84084000포스터 배포리스트" xfId="2263" xr:uid="{00000000-0005-0000-0000-0000D5080000}"/>
    <cellStyle name="_050824 제작물배포리스트 부산 경남 취합 공지(계절POP)_대전지점 V84084000포스터 배포리스트_(세부내역)9월-홈플러스 울산동구점(부스)" xfId="2264" xr:uid="{00000000-0005-0000-0000-0000D6080000}"/>
    <cellStyle name="_050824 제작물배포리스트 부산 경남 취합 공지(계절POP)_대전지점 V84084000포스터 배포리스트_081031 전략유통 할인점 브랜드샵정산양식" xfId="2265" xr:uid="{00000000-0005-0000-0000-0000D7080000}"/>
    <cellStyle name="_050824 제작물배포리스트 부산 경남 취합 공지(계절POP)_대전지점 V84084000포스터 배포리스트_12월-롯데마트 당진점(부스)" xfId="2266" xr:uid="{00000000-0005-0000-0000-0000D8080000}"/>
    <cellStyle name="_050824 제작물배포리스트 부산 경남 취합 공지(계절POP)_대전지점 V84084000포스터 배포리스트_12월-롯데마트 당진점(부스)1" xfId="2267" xr:uid="{00000000-0005-0000-0000-0000D9080000}"/>
    <cellStyle name="_050824 제작물배포리스트 부산 경남 취합 공지(계절POP)_대전지점 애니콜뉴스 2월호 배포리스트_41184" xfId="2268" xr:uid="{00000000-0005-0000-0000-0000DA080000}"/>
    <cellStyle name="_050824 제작물배포리스트 부산 경남 취합 공지(계절POP)_대전지점 애니콜뉴스 2월호 배포리스트_41184_(세부내역)9월-홈플러스 울산동구점(부스)" xfId="2269" xr:uid="{00000000-0005-0000-0000-0000DB080000}"/>
    <cellStyle name="_050824 제작물배포리스트 부산 경남 취합 공지(계절POP)_대전지점 애니콜뉴스 2월호 배포리스트_41184_081031 전략유통 할인점 브랜드샵정산양식" xfId="2270" xr:uid="{00000000-0005-0000-0000-0000DC080000}"/>
    <cellStyle name="_050824 제작물배포리스트 부산 경남 취합 공지(계절POP)_대전지점 애니콜뉴스 2월호 배포리스트_41184_12월-롯데마트 당진점(부스)" xfId="2271" xr:uid="{00000000-0005-0000-0000-0000DD080000}"/>
    <cellStyle name="_050824 제작물배포리스트 부산 경남 취합 공지(계절POP)_대전지점 애니콜뉴스 2월호 배포리스트_41184_12월-롯데마트 당진점(부스)1" xfId="2272" xr:uid="{00000000-0005-0000-0000-0000DE080000}"/>
    <cellStyle name="_050824 제작물배포리스트 부산 경남 취합 공지(계절POP)_대전지점 제작물 배포리스트(V700POP)" xfId="2273" xr:uid="{00000000-0005-0000-0000-0000DF080000}"/>
    <cellStyle name="_050824 제작물배포리스트 부산 경남 취합 공지(계절POP)_대전지점 제작물 배포리스트(V700POP)_(세부내역)9월-홈플러스 울산동구점(부스)" xfId="2274" xr:uid="{00000000-0005-0000-0000-0000E0080000}"/>
    <cellStyle name="_050824 제작물배포리스트 부산 경남 취합 공지(계절POP)_대전지점 제작물 배포리스트(V700POP)_081031 전략유통 할인점 브랜드샵정산양식" xfId="2275" xr:uid="{00000000-0005-0000-0000-0000E1080000}"/>
    <cellStyle name="_050824 제작물배포리스트 부산 경남 취합 공지(계절POP)_대전지점 제작물 배포리스트(V700POP)_12월-롯데마트 당진점(부스)" xfId="2276" xr:uid="{00000000-0005-0000-0000-0000E2080000}"/>
    <cellStyle name="_050824 제작물배포리스트 부산 경남 취합 공지(계절POP)_대전지점 제작물 배포리스트(V700POP)_12월-롯데마트 당진점(부스)1" xfId="2277" xr:uid="{00000000-0005-0000-0000-0000E3080000}"/>
    <cellStyle name="_050824 제작물배포리스트 부산 경남 취합 공지(계절POP)_대전지점 포스터 배포리스트(B3603600 B3003000)" xfId="2278" xr:uid="{00000000-0005-0000-0000-0000E4080000}"/>
    <cellStyle name="_050824 제작물배포리스트 부산 경남 취합 공지(계절POP)_대전지점 포스터 배포리스트(B3603600 B3003000)_(세부내역)9월-홈플러스 울산동구점(부스)" xfId="2279" xr:uid="{00000000-0005-0000-0000-0000E5080000}"/>
    <cellStyle name="_050824 제작물배포리스트 부산 경남 취합 공지(계절POP)_대전지점 포스터 배포리스트(B3603600 B3003000)_081031 전략유통 할인점 브랜드샵정산양식" xfId="2280" xr:uid="{00000000-0005-0000-0000-0000E6080000}"/>
    <cellStyle name="_050824 제작물배포리스트 부산 경남 취합 공지(계절POP)_대전지점 포스터 배포리스트(B3603600 B3003000)_12월-롯데마트 당진점(부스)" xfId="2281" xr:uid="{00000000-0005-0000-0000-0000E7080000}"/>
    <cellStyle name="_050824 제작물배포리스트 부산 경남 취합 공지(계절POP)_대전지점 포스터 배포리스트(B3603600 B3003000)_12월-롯데마트 당진점(부스)1" xfId="2282" xr:uid="{00000000-0005-0000-0000-0000E8080000}"/>
    <cellStyle name="_050824 제작물배포리스트 부산 경남 취합 공지(계절POP)_브랜드샵-AV진해" xfId="2283" xr:uid="{00000000-0005-0000-0000-0000E9080000}"/>
    <cellStyle name="_050824 제작물배포리스트 취합 공지(계절POP)" xfId="2284" xr:uid="{00000000-0005-0000-0000-0000EA080000}"/>
    <cellStyle name="_050824 제작물배포리스트 취합 공지(계절POP)_(세부내역)9월-홈플러스 울산동구점(부스)" xfId="2285" xr:uid="{00000000-0005-0000-0000-0000EB080000}"/>
    <cellStyle name="_050824 제작물배포리스트 취합 공지(계절POP)_050826 애니콜 가을연출 POP 배포리스트1" xfId="2286" xr:uid="{00000000-0005-0000-0000-0000EC080000}"/>
    <cellStyle name="_050824 제작물배포리스트 취합 공지(계절POP)_050826 애니콜 가을연출 POP 배포리스트1_(세부내역)9월-홈플러스 울산동구점(부스)" xfId="2287" xr:uid="{00000000-0005-0000-0000-0000ED080000}"/>
    <cellStyle name="_050824 제작물배포리스트 취합 공지(계절POP)_050826 애니콜 가을연출 POP 배포리스트1_051018 애니콜뉴스 11월호 배포리스트" xfId="2288" xr:uid="{00000000-0005-0000-0000-0000EE080000}"/>
    <cellStyle name="_050824 제작물배포리스트 취합 공지(계절POP)_050826 애니콜 가을연출 POP 배포리스트1_051018 애니콜뉴스 11월호 배포리스트_(세부내역)9월-홈플러스 울산동구점(부스)" xfId="2289" xr:uid="{00000000-0005-0000-0000-0000EF080000}"/>
    <cellStyle name="_050824 제작물배포리스트 취합 공지(계절POP)_050826 애니콜 가을연출 POP 배포리스트1_051018 애니콜뉴스 11월호 배포리스트_081031 전략유통 할인점 브랜드샵정산양식" xfId="2290" xr:uid="{00000000-0005-0000-0000-0000F0080000}"/>
    <cellStyle name="_050824 제작물배포리스트 취합 공지(계절POP)_050826 애니콜 가을연출 POP 배포리스트1_051018 애니콜뉴스 11월호 배포리스트_12월-롯데마트 당진점(부스)" xfId="2291" xr:uid="{00000000-0005-0000-0000-0000F1080000}"/>
    <cellStyle name="_050824 제작물배포리스트 취합 공지(계절POP)_050826 애니콜 가을연출 POP 배포리스트1_051018 애니콜뉴스 11월호 배포리스트_12월-롯데마트 당진점(부스)1" xfId="2292" xr:uid="{00000000-0005-0000-0000-0000F2080000}"/>
    <cellStyle name="_050824 제작물배포리스트 취합 공지(계절POP)_050826 애니콜 가을연출 POP 배포리스트1_051221 포스터 배포리스트(B3603600 B3003000)_63342" xfId="2293" xr:uid="{00000000-0005-0000-0000-0000F3080000}"/>
    <cellStyle name="_050824 제작물배포리스트 취합 공지(계절POP)_050826 애니콜 가을연출 POP 배포리스트1_051221 포스터 배포리스트(B3603600 B3003000)_63342_(세부내역)9월-홈플러스 울산동구점(부스)" xfId="2294" xr:uid="{00000000-0005-0000-0000-0000F4080000}"/>
    <cellStyle name="_050824 제작물배포리스트 취합 공지(계절POP)_050826 애니콜 가을연출 POP 배포리스트1_051221 포스터 배포리스트(B3603600 B3003000)_63342_081031 전략유통 할인점 브랜드샵정산양식" xfId="2295" xr:uid="{00000000-0005-0000-0000-0000F5080000}"/>
    <cellStyle name="_050824 제작물배포리스트 취합 공지(계절POP)_050826 애니콜 가을연출 POP 배포리스트1_051221 포스터 배포리스트(B3603600 B3003000)_63342_12월-롯데마트 당진점(부스)" xfId="2296" xr:uid="{00000000-0005-0000-0000-0000F6080000}"/>
    <cellStyle name="_050824 제작물배포리스트 취합 공지(계절POP)_050826 애니콜 가을연출 POP 배포리스트1_051221 포스터 배포리스트(B3603600 B3003000)_63342_12월-롯데마트 당진점(부스)1" xfId="2297" xr:uid="{00000000-0005-0000-0000-0000F7080000}"/>
    <cellStyle name="_050824 제작물배포리스트 취합 공지(계절POP)_050826 애니콜 가을연출 POP 배포리스트1_060105 B2300 포스터 배포리스트_41184" xfId="2298" xr:uid="{00000000-0005-0000-0000-0000F8080000}"/>
    <cellStyle name="_050824 제작물배포리스트 취합 공지(계절POP)_050826 애니콜 가을연출 POP 배포리스트1_060105 B2300 포스터 배포리스트_41184_(세부내역)9월-홈플러스 울산동구점(부스)" xfId="2299" xr:uid="{00000000-0005-0000-0000-0000F9080000}"/>
    <cellStyle name="_050824 제작물배포리스트 취합 공지(계절POP)_050826 애니콜 가을연출 POP 배포리스트1_060105 B2300 포스터 배포리스트_41184_081031 전략유통 할인점 브랜드샵정산양식" xfId="2300" xr:uid="{00000000-0005-0000-0000-0000FA080000}"/>
    <cellStyle name="_050824 제작물배포리스트 취합 공지(계절POP)_050826 애니콜 가을연출 POP 배포리스트1_060105 B2300 포스터 배포리스트_41184_12월-롯데마트 당진점(부스)" xfId="2301" xr:uid="{00000000-0005-0000-0000-0000FB080000}"/>
    <cellStyle name="_050824 제작물배포리스트 취합 공지(계절POP)_050826 애니콜 가을연출 POP 배포리스트1_060105 B2300 포스터 배포리스트_41184_12월-롯데마트 당진점(부스)1" xfId="2302" xr:uid="{00000000-0005-0000-0000-0000FC080000}"/>
    <cellStyle name="_050824 제작물배포리스트 취합 공지(계절POP)_050826 애니콜 가을연출 POP 배포리스트1_081031 전략유통 할인점 브랜드샵정산양식" xfId="2303" xr:uid="{00000000-0005-0000-0000-0000FD080000}"/>
    <cellStyle name="_050824 제작물배포리스트 취합 공지(계절POP)_050826 애니콜 가을연출 POP 배포리스트1_12월-롯데마트 당진점(부스)" xfId="2304" xr:uid="{00000000-0005-0000-0000-0000FE080000}"/>
    <cellStyle name="_050824 제작물배포리스트 취합 공지(계절POP)_050826 애니콜 가을연출 POP 배포리스트1_12월-롯데마트 당진점(부스)1" xfId="2305" xr:uid="{00000000-0005-0000-0000-0000FF080000}"/>
    <cellStyle name="_050824 제작물배포리스트 취합 공지(계절POP)_050826 애니콜 가을연출 POP 배포리스트1_대전지점 B2300 포스터 배포리스트" xfId="2306" xr:uid="{00000000-0005-0000-0000-000000090000}"/>
    <cellStyle name="_050824 제작물배포리스트 취합 공지(계절POP)_050826 애니콜 가을연출 POP 배포리스트1_대전지점 B2300 포스터 배포리스트_(세부내역)9월-홈플러스 울산동구점(부스)" xfId="2307" xr:uid="{00000000-0005-0000-0000-000001090000}"/>
    <cellStyle name="_050824 제작물배포리스트 취합 공지(계절POP)_050826 애니콜 가을연출 POP 배포리스트1_대전지점 B2300 포스터 배포리스트_081031 전략유통 할인점 브랜드샵정산양식" xfId="2308" xr:uid="{00000000-0005-0000-0000-000002090000}"/>
    <cellStyle name="_050824 제작물배포리스트 취합 공지(계절POP)_050826 애니콜 가을연출 POP 배포리스트1_대전지점 B2300 포스터 배포리스트_12월-롯데마트 당진점(부스)" xfId="2309" xr:uid="{00000000-0005-0000-0000-000003090000}"/>
    <cellStyle name="_050824 제작물배포리스트 취합 공지(계절POP)_050826 애니콜 가을연출 POP 배포리스트1_대전지점 B2300 포스터 배포리스트_12월-롯데마트 당진점(부스)1" xfId="2310" xr:uid="{00000000-0005-0000-0000-000004090000}"/>
    <cellStyle name="_050824 제작물배포리스트 취합 공지(계절POP)_050826 애니콜 가을연출 POP 배포리스트1_대전지점 V84084000포스터 배포리스트" xfId="2311" xr:uid="{00000000-0005-0000-0000-000005090000}"/>
    <cellStyle name="_050824 제작물배포리스트 취합 공지(계절POP)_050826 애니콜 가을연출 POP 배포리스트1_대전지점 V84084000포스터 배포리스트_(세부내역)9월-홈플러스 울산동구점(부스)" xfId="2312" xr:uid="{00000000-0005-0000-0000-000006090000}"/>
    <cellStyle name="_050824 제작물배포리스트 취합 공지(계절POP)_050826 애니콜 가을연출 POP 배포리스트1_대전지점 V84084000포스터 배포리스트_081031 전략유통 할인점 브랜드샵정산양식" xfId="2313" xr:uid="{00000000-0005-0000-0000-000007090000}"/>
    <cellStyle name="_050824 제작물배포리스트 취합 공지(계절POP)_050826 애니콜 가을연출 POP 배포리스트1_대전지점 V84084000포스터 배포리스트_12월-롯데마트 당진점(부스)" xfId="2314" xr:uid="{00000000-0005-0000-0000-000008090000}"/>
    <cellStyle name="_050824 제작물배포리스트 취합 공지(계절POP)_050826 애니콜 가을연출 POP 배포리스트1_대전지점 V84084000포스터 배포리스트_12월-롯데마트 당진점(부스)1" xfId="2315" xr:uid="{00000000-0005-0000-0000-000009090000}"/>
    <cellStyle name="_050824 제작물배포리스트 취합 공지(계절POP)_050826 애니콜 가을연출 POP 배포리스트1_대전지점 애니콜뉴스 2월호 배포리스트_41184" xfId="2316" xr:uid="{00000000-0005-0000-0000-00000A090000}"/>
    <cellStyle name="_050824 제작물배포리스트 취합 공지(계절POP)_050826 애니콜 가을연출 POP 배포리스트1_대전지점 애니콜뉴스 2월호 배포리스트_41184_(세부내역)9월-홈플러스 울산동구점(부스)" xfId="2317" xr:uid="{00000000-0005-0000-0000-00000B090000}"/>
    <cellStyle name="_050824 제작물배포리스트 취합 공지(계절POP)_050826 애니콜 가을연출 POP 배포리스트1_대전지점 애니콜뉴스 2월호 배포리스트_41184_081031 전략유통 할인점 브랜드샵정산양식" xfId="2318" xr:uid="{00000000-0005-0000-0000-00000C090000}"/>
    <cellStyle name="_050824 제작물배포리스트 취합 공지(계절POP)_050826 애니콜 가을연출 POP 배포리스트1_대전지점 애니콜뉴스 2월호 배포리스트_41184_12월-롯데마트 당진점(부스)" xfId="2319" xr:uid="{00000000-0005-0000-0000-00000D090000}"/>
    <cellStyle name="_050824 제작물배포리스트 취합 공지(계절POP)_050826 애니콜 가을연출 POP 배포리스트1_대전지점 애니콜뉴스 2월호 배포리스트_41184_12월-롯데마트 당진점(부스)1" xfId="2320" xr:uid="{00000000-0005-0000-0000-00000E090000}"/>
    <cellStyle name="_050824 제작물배포리스트 취합 공지(계절POP)_050826 애니콜 가을연출 POP 배포리스트1_대전지점 제작물 배포리스트(V700POP)" xfId="2321" xr:uid="{00000000-0005-0000-0000-00000F090000}"/>
    <cellStyle name="_050824 제작물배포리스트 취합 공지(계절POP)_050826 애니콜 가을연출 POP 배포리스트1_대전지점 제작물 배포리스트(V700POP)_(세부내역)9월-홈플러스 울산동구점(부스)" xfId="2322" xr:uid="{00000000-0005-0000-0000-000010090000}"/>
    <cellStyle name="_050824 제작물배포리스트 취합 공지(계절POP)_050826 애니콜 가을연출 POP 배포리스트1_대전지점 제작물 배포리스트(V700POP)_081031 전략유통 할인점 브랜드샵정산양식" xfId="2323" xr:uid="{00000000-0005-0000-0000-000011090000}"/>
    <cellStyle name="_050824 제작물배포리스트 취합 공지(계절POP)_050826 애니콜 가을연출 POP 배포리스트1_대전지점 제작물 배포리스트(V700POP)_12월-롯데마트 당진점(부스)" xfId="2324" xr:uid="{00000000-0005-0000-0000-000012090000}"/>
    <cellStyle name="_050824 제작물배포리스트 취합 공지(계절POP)_050826 애니콜 가을연출 POP 배포리스트1_대전지점 제작물 배포리스트(V700POP)_12월-롯데마트 당진점(부스)1" xfId="2325" xr:uid="{00000000-0005-0000-0000-000013090000}"/>
    <cellStyle name="_050824 제작물배포리스트 취합 공지(계절POP)_050826 애니콜 가을연출 POP 배포리스트1_대전지점 포스터 배포리스트(B3603600 B3003000)" xfId="2326" xr:uid="{00000000-0005-0000-0000-000014090000}"/>
    <cellStyle name="_050824 제작물배포리스트 취합 공지(계절POP)_050826 애니콜 가을연출 POP 배포리스트1_대전지점 포스터 배포리스트(B3603600 B3003000)_(세부내역)9월-홈플러스 울산동구점(부스)" xfId="2327" xr:uid="{00000000-0005-0000-0000-000015090000}"/>
    <cellStyle name="_050824 제작물배포리스트 취합 공지(계절POP)_050826 애니콜 가을연출 POP 배포리스트1_대전지점 포스터 배포리스트(B3603600 B3003000)_081031 전략유통 할인점 브랜드샵정산양식" xfId="2328" xr:uid="{00000000-0005-0000-0000-000016090000}"/>
    <cellStyle name="_050824 제작물배포리스트 취합 공지(계절POP)_050826 애니콜 가을연출 POP 배포리스트1_대전지점 포스터 배포리스트(B3603600 B3003000)_12월-롯데마트 당진점(부스)" xfId="2329" xr:uid="{00000000-0005-0000-0000-000017090000}"/>
    <cellStyle name="_050824 제작물배포리스트 취합 공지(계절POP)_050826 애니콜 가을연출 POP 배포리스트1_대전지점 포스터 배포리스트(B3603600 B3003000)_12월-롯데마트 당진점(부스)1" xfId="2330" xr:uid="{00000000-0005-0000-0000-000018090000}"/>
    <cellStyle name="_050824 제작물배포리스트 취합 공지(계절POP)_051018 애니콜뉴스 11월호 배포리스트" xfId="2331" xr:uid="{00000000-0005-0000-0000-000019090000}"/>
    <cellStyle name="_050824 제작물배포리스트 취합 공지(계절POP)_051018 애니콜뉴스 11월호 배포리스트_(세부내역)9월-홈플러스 울산동구점(부스)" xfId="2332" xr:uid="{00000000-0005-0000-0000-00001A090000}"/>
    <cellStyle name="_050824 제작물배포리스트 취합 공지(계절POP)_051018 애니콜뉴스 11월호 배포리스트_081031 전략유통 할인점 브랜드샵정산양식" xfId="2333" xr:uid="{00000000-0005-0000-0000-00001B090000}"/>
    <cellStyle name="_050824 제작물배포리스트 취합 공지(계절POP)_051018 애니콜뉴스 11월호 배포리스트_12월-롯데마트 당진점(부스)" xfId="2334" xr:uid="{00000000-0005-0000-0000-00001C090000}"/>
    <cellStyle name="_050824 제작물배포리스트 취합 공지(계절POP)_051018 애니콜뉴스 11월호 배포리스트_12월-롯데마트 당진점(부스)1" xfId="2335" xr:uid="{00000000-0005-0000-0000-00001D090000}"/>
    <cellStyle name="_050824 제작물배포리스트 취합 공지(계절POP)_051221 포스터 배포리스트(B3603600 B3003000)_63342" xfId="2336" xr:uid="{00000000-0005-0000-0000-00001E090000}"/>
    <cellStyle name="_050824 제작물배포리스트 취합 공지(계절POP)_051221 포스터 배포리스트(B3603600 B3003000)_63342_(세부내역)9월-홈플러스 울산동구점(부스)" xfId="2337" xr:uid="{00000000-0005-0000-0000-00001F090000}"/>
    <cellStyle name="_050824 제작물배포리스트 취합 공지(계절POP)_051221 포스터 배포리스트(B3603600 B3003000)_63342_081031 전략유통 할인점 브랜드샵정산양식" xfId="2338" xr:uid="{00000000-0005-0000-0000-000020090000}"/>
    <cellStyle name="_050824 제작물배포리스트 취합 공지(계절POP)_051221 포스터 배포리스트(B3603600 B3003000)_63342_12월-롯데마트 당진점(부스)" xfId="2339" xr:uid="{00000000-0005-0000-0000-000021090000}"/>
    <cellStyle name="_050824 제작물배포리스트 취합 공지(계절POP)_051221 포스터 배포리스트(B3603600 B3003000)_63342_12월-롯데마트 당진점(부스)1" xfId="2340" xr:uid="{00000000-0005-0000-0000-000022090000}"/>
    <cellStyle name="_050824 제작물배포리스트 취합 공지(계절POP)_060105 B2300 포스터 배포리스트_41184" xfId="2341" xr:uid="{00000000-0005-0000-0000-000023090000}"/>
    <cellStyle name="_050824 제작물배포리스트 취합 공지(계절POP)_060105 B2300 포스터 배포리스트_41184_(세부내역)9월-홈플러스 울산동구점(부스)" xfId="2342" xr:uid="{00000000-0005-0000-0000-000024090000}"/>
    <cellStyle name="_050824 제작물배포리스트 취합 공지(계절POP)_060105 B2300 포스터 배포리스트_41184_081031 전략유통 할인점 브랜드샵정산양식" xfId="2343" xr:uid="{00000000-0005-0000-0000-000025090000}"/>
    <cellStyle name="_050824 제작물배포리스트 취합 공지(계절POP)_060105 B2300 포스터 배포리스트_41184_12월-롯데마트 당진점(부스)" xfId="2344" xr:uid="{00000000-0005-0000-0000-000026090000}"/>
    <cellStyle name="_050824 제작물배포리스트 취합 공지(계절POP)_060105 B2300 포스터 배포리스트_41184_12월-롯데마트 당진점(부스)1" xfId="2345" xr:uid="{00000000-0005-0000-0000-000027090000}"/>
    <cellStyle name="_050824 제작물배포리스트 취합 공지(계절POP)_081031 전략유통 할인점 브랜드샵정산양식" xfId="2346" xr:uid="{00000000-0005-0000-0000-000028090000}"/>
    <cellStyle name="_050824 제작물배포리스트 취합 공지(계절POP)_12월-롯데마트 당진점(부스)" xfId="2347" xr:uid="{00000000-0005-0000-0000-000029090000}"/>
    <cellStyle name="_050824 제작물배포리스트 취합 공지(계절POP)_12월-롯데마트 당진점(부스)1" xfId="2348" xr:uid="{00000000-0005-0000-0000-00002A090000}"/>
    <cellStyle name="_050824 제작물배포리스트 취합 공지(계절POP)_겨울 POP 배포리스트 (대전지점, 청주사무소)" xfId="2349" xr:uid="{00000000-0005-0000-0000-00002B090000}"/>
    <cellStyle name="_050824 제작물배포리스트 취합 공지(계절POP)_겨울 POP 배포리스트 (대전지점, 청주사무소)_(세부내역)9월-홈플러스 울산동구점(부스)" xfId="2350" xr:uid="{00000000-0005-0000-0000-00002C090000}"/>
    <cellStyle name="_050824 제작물배포리스트 취합 공지(계절POP)_겨울 POP 배포리스트 (대전지점, 청주사무소)_051221 포스터 배포리스트(B3603600 B3003000)_63342" xfId="2351" xr:uid="{00000000-0005-0000-0000-00002D090000}"/>
    <cellStyle name="_050824 제작물배포리스트 취합 공지(계절POP)_겨울 POP 배포리스트 (대전지점, 청주사무소)_051221 포스터 배포리스트(B3603600 B3003000)_63342_(세부내역)9월-홈플러스 울산동구점(부스)" xfId="2352" xr:uid="{00000000-0005-0000-0000-00002E090000}"/>
    <cellStyle name="_050824 제작물배포리스트 취합 공지(계절POP)_겨울 POP 배포리스트 (대전지점, 청주사무소)_051221 포스터 배포리스트(B3603600 B3003000)_63342_081031 전략유통 할인점 브랜드샵정산양식" xfId="2353" xr:uid="{00000000-0005-0000-0000-00002F090000}"/>
    <cellStyle name="_050824 제작물배포리스트 취합 공지(계절POP)_겨울 POP 배포리스트 (대전지점, 청주사무소)_051221 포스터 배포리스트(B3603600 B3003000)_63342_12월-롯데마트 당진점(부스)" xfId="2354" xr:uid="{00000000-0005-0000-0000-000030090000}"/>
    <cellStyle name="_050824 제작물배포리스트 취합 공지(계절POP)_겨울 POP 배포리스트 (대전지점, 청주사무소)_051221 포스터 배포리스트(B3603600 B3003000)_63342_12월-롯데마트 당진점(부스)1" xfId="2355" xr:uid="{00000000-0005-0000-0000-000031090000}"/>
    <cellStyle name="_050824 제작물배포리스트 취합 공지(계절POP)_겨울 POP 배포리스트 (대전지점, 청주사무소)_060105 B2300 포스터 배포리스트_41184" xfId="2356" xr:uid="{00000000-0005-0000-0000-000032090000}"/>
    <cellStyle name="_050824 제작물배포리스트 취합 공지(계절POP)_겨울 POP 배포리스트 (대전지점, 청주사무소)_060105 B2300 포스터 배포리스트_41184_(세부내역)9월-홈플러스 울산동구점(부스)" xfId="2357" xr:uid="{00000000-0005-0000-0000-000033090000}"/>
    <cellStyle name="_050824 제작물배포리스트 취합 공지(계절POP)_겨울 POP 배포리스트 (대전지점, 청주사무소)_060105 B2300 포스터 배포리스트_41184_081031 전략유통 할인점 브랜드샵정산양식" xfId="2358" xr:uid="{00000000-0005-0000-0000-000034090000}"/>
    <cellStyle name="_050824 제작물배포리스트 취합 공지(계절POP)_겨울 POP 배포리스트 (대전지점, 청주사무소)_060105 B2300 포스터 배포리스트_41184_12월-롯데마트 당진점(부스)" xfId="2359" xr:uid="{00000000-0005-0000-0000-000035090000}"/>
    <cellStyle name="_050824 제작물배포리스트 취합 공지(계절POP)_겨울 POP 배포리스트 (대전지점, 청주사무소)_060105 B2300 포스터 배포리스트_41184_12월-롯데마트 당진점(부스)1" xfId="2360" xr:uid="{00000000-0005-0000-0000-000036090000}"/>
    <cellStyle name="_050824 제작물배포리스트 취합 공지(계절POP)_겨울 POP 배포리스트 (대전지점, 청주사무소)_081031 전략유통 할인점 브랜드샵정산양식" xfId="2361" xr:uid="{00000000-0005-0000-0000-000037090000}"/>
    <cellStyle name="_050824 제작물배포리스트 취합 공지(계절POP)_겨울 POP 배포리스트 (대전지점, 청주사무소)_12월-롯데마트 당진점(부스)" xfId="2362" xr:uid="{00000000-0005-0000-0000-000038090000}"/>
    <cellStyle name="_050824 제작물배포리스트 취합 공지(계절POP)_겨울 POP 배포리스트 (대전지점, 청주사무소)_12월-롯데마트 당진점(부스)1" xfId="2363" xr:uid="{00000000-0005-0000-0000-000039090000}"/>
    <cellStyle name="_050824 제작물배포리스트 취합 공지(계절POP)_겨울 POP 배포리스트 (대전지점, 청주사무소)_대전지점 V84084000포스터 배포리스트" xfId="2364" xr:uid="{00000000-0005-0000-0000-00003A090000}"/>
    <cellStyle name="_050824 제작물배포리스트 취합 공지(계절POP)_겨울 POP 배포리스트 (대전지점, 청주사무소)_대전지점 V84084000포스터 배포리스트_(세부내역)9월-홈플러스 울산동구점(부스)" xfId="2365" xr:uid="{00000000-0005-0000-0000-00003B090000}"/>
    <cellStyle name="_050824 제작물배포리스트 취합 공지(계절POP)_겨울 POP 배포리스트 (대전지점, 청주사무소)_대전지점 V84084000포스터 배포리스트_081031 전략유통 할인점 브랜드샵정산양식" xfId="2366" xr:uid="{00000000-0005-0000-0000-00003C090000}"/>
    <cellStyle name="_050824 제작물배포리스트 취합 공지(계절POP)_겨울 POP 배포리스트 (대전지점, 청주사무소)_대전지점 V84084000포스터 배포리스트_12월-롯데마트 당진점(부스)" xfId="2367" xr:uid="{00000000-0005-0000-0000-00003D090000}"/>
    <cellStyle name="_050824 제작물배포리스트 취합 공지(계절POP)_겨울 POP 배포리스트 (대전지점, 청주사무소)_대전지점 V84084000포스터 배포리스트_12월-롯데마트 당진점(부스)1" xfId="2368" xr:uid="{00000000-0005-0000-0000-00003E090000}"/>
    <cellStyle name="_050824 제작물배포리스트 취합 공지(계절POP)_겨울 POP 배포리스트 (대전지점, 청주사무소)_대전지점 애니콜뉴스 2월호 배포리스트_41184" xfId="2369" xr:uid="{00000000-0005-0000-0000-00003F090000}"/>
    <cellStyle name="_050824 제작물배포리스트 취합 공지(계절POP)_겨울 POP 배포리스트 (대전지점, 청주사무소)_대전지점 애니콜뉴스 2월호 배포리스트_41184_(세부내역)9월-홈플러스 울산동구점(부스)" xfId="2370" xr:uid="{00000000-0005-0000-0000-000040090000}"/>
    <cellStyle name="_050824 제작물배포리스트 취합 공지(계절POP)_겨울 POP 배포리스트 (대전지점, 청주사무소)_대전지점 애니콜뉴스 2월호 배포리스트_41184_081031 전략유통 할인점 브랜드샵정산양식" xfId="2371" xr:uid="{00000000-0005-0000-0000-000041090000}"/>
    <cellStyle name="_050824 제작물배포리스트 취합 공지(계절POP)_겨울 POP 배포리스트 (대전지점, 청주사무소)_대전지점 애니콜뉴스 2월호 배포리스트_41184_12월-롯데마트 당진점(부스)" xfId="2372" xr:uid="{00000000-0005-0000-0000-000042090000}"/>
    <cellStyle name="_050824 제작물배포리스트 취합 공지(계절POP)_겨울 POP 배포리스트 (대전지점, 청주사무소)_대전지점 애니콜뉴스 2월호 배포리스트_41184_12월-롯데마트 당진점(부스)1" xfId="2373" xr:uid="{00000000-0005-0000-0000-000043090000}"/>
    <cellStyle name="_050824 제작물배포리스트 취합 공지(계절POP)_겨울 POP 배포리스트 (대전지점, 청주사무소)_대전지점 제작물 배포리스트(V700POP)" xfId="2374" xr:uid="{00000000-0005-0000-0000-000044090000}"/>
    <cellStyle name="_050824 제작물배포리스트 취합 공지(계절POP)_겨울 POP 배포리스트 (대전지점, 청주사무소)_대전지점 제작물 배포리스트(V700POP)_(세부내역)9월-홈플러스 울산동구점(부스)" xfId="2375" xr:uid="{00000000-0005-0000-0000-000045090000}"/>
    <cellStyle name="_050824 제작물배포리스트 취합 공지(계절POP)_겨울 POP 배포리스트 (대전지점, 청주사무소)_대전지점 제작물 배포리스트(V700POP)_081031 전략유통 할인점 브랜드샵정산양식" xfId="2376" xr:uid="{00000000-0005-0000-0000-000046090000}"/>
    <cellStyle name="_050824 제작물배포리스트 취합 공지(계절POP)_겨울 POP 배포리스트 (대전지점, 청주사무소)_대전지점 제작물 배포리스트(V700POP)_12월-롯데마트 당진점(부스)" xfId="2377" xr:uid="{00000000-0005-0000-0000-000047090000}"/>
    <cellStyle name="_050824 제작물배포리스트 취합 공지(계절POP)_겨울 POP 배포리스트 (대전지점, 청주사무소)_대전지점 제작물 배포리스트(V700POP)_12월-롯데마트 당진점(부스)1" xfId="2378" xr:uid="{00000000-0005-0000-0000-000048090000}"/>
    <cellStyle name="_050824 제작물배포리스트 취합 공지(계절POP)_겨울 POP 배포리스트 (대전지점, 청주사무소)_대전지점 포스터 배포리스트(B3603600 B3003000)" xfId="2379" xr:uid="{00000000-0005-0000-0000-000049090000}"/>
    <cellStyle name="_050824 제작물배포리스트 취합 공지(계절POP)_겨울 POP 배포리스트 (대전지점, 청주사무소)_대전지점 포스터 배포리스트(B3603600 B3003000)_(세부내역)9월-홈플러스 울산동구점(부스)" xfId="2380" xr:uid="{00000000-0005-0000-0000-00004A090000}"/>
    <cellStyle name="_050824 제작물배포리스트 취합 공지(계절POP)_겨울 POP 배포리스트 (대전지점, 청주사무소)_대전지점 포스터 배포리스트(B3603600 B3003000)_081031 전략유통 할인점 브랜드샵정산양식" xfId="2381" xr:uid="{00000000-0005-0000-0000-00004B090000}"/>
    <cellStyle name="_050824 제작물배포리스트 취합 공지(계절POP)_겨울 POP 배포리스트 (대전지점, 청주사무소)_대전지점 포스터 배포리스트(B3603600 B3003000)_12월-롯데마트 당진점(부스)" xfId="2382" xr:uid="{00000000-0005-0000-0000-00004C090000}"/>
    <cellStyle name="_050824 제작물배포리스트 취합 공지(계절POP)_겨울 POP 배포리스트 (대전지점, 청주사무소)_대전지점 포스터 배포리스트(B3603600 B3003000)_12월-롯데마트 당진점(부스)1" xfId="2383" xr:uid="{00000000-0005-0000-0000-00004D090000}"/>
    <cellStyle name="_050824 제작물배포리스트 취합 공지(계절POP)_대전지점 B2300 포스터 배포리스트" xfId="2384" xr:uid="{00000000-0005-0000-0000-00004E090000}"/>
    <cellStyle name="_050824 제작물배포리스트 취합 공지(계절POP)_대전지점 B2300 포스터 배포리스트_(세부내역)9월-홈플러스 울산동구점(부스)" xfId="2385" xr:uid="{00000000-0005-0000-0000-00004F090000}"/>
    <cellStyle name="_050824 제작물배포리스트 취합 공지(계절POP)_대전지점 B2300 포스터 배포리스트_081031 전략유통 할인점 브랜드샵정산양식" xfId="2386" xr:uid="{00000000-0005-0000-0000-000050090000}"/>
    <cellStyle name="_050824 제작물배포리스트 취합 공지(계절POP)_대전지점 B2300 포스터 배포리스트_12월-롯데마트 당진점(부스)" xfId="2387" xr:uid="{00000000-0005-0000-0000-000051090000}"/>
    <cellStyle name="_050824 제작물배포리스트 취합 공지(계절POP)_대전지점 B2300 포스터 배포리스트_12월-롯데마트 당진점(부스)1" xfId="2388" xr:uid="{00000000-0005-0000-0000-000052090000}"/>
    <cellStyle name="_050824 제작물배포리스트 취합 공지(계절POP)_대전지점 V84084000포스터 배포리스트" xfId="2389" xr:uid="{00000000-0005-0000-0000-000053090000}"/>
    <cellStyle name="_050824 제작물배포리스트 취합 공지(계절POP)_대전지점 V84084000포스터 배포리스트_(세부내역)9월-홈플러스 울산동구점(부스)" xfId="2390" xr:uid="{00000000-0005-0000-0000-000054090000}"/>
    <cellStyle name="_050824 제작물배포리스트 취합 공지(계절POP)_대전지점 V84084000포스터 배포리스트_081031 전략유통 할인점 브랜드샵정산양식" xfId="2391" xr:uid="{00000000-0005-0000-0000-000055090000}"/>
    <cellStyle name="_050824 제작물배포리스트 취합 공지(계절POP)_대전지점 V84084000포스터 배포리스트_12월-롯데마트 당진점(부스)" xfId="2392" xr:uid="{00000000-0005-0000-0000-000056090000}"/>
    <cellStyle name="_050824 제작물배포리스트 취합 공지(계절POP)_대전지점 V84084000포스터 배포리스트_12월-롯데마트 당진점(부스)1" xfId="2393" xr:uid="{00000000-0005-0000-0000-000057090000}"/>
    <cellStyle name="_050824 제작물배포리스트 취합 공지(계절POP)_대전지점 애니콜뉴스 2월호 배포리스트_41184" xfId="2394" xr:uid="{00000000-0005-0000-0000-000058090000}"/>
    <cellStyle name="_050824 제작물배포리스트 취합 공지(계절POP)_대전지점 애니콜뉴스 2월호 배포리스트_41184_(세부내역)9월-홈플러스 울산동구점(부스)" xfId="2395" xr:uid="{00000000-0005-0000-0000-000059090000}"/>
    <cellStyle name="_050824 제작물배포리스트 취합 공지(계절POP)_대전지점 애니콜뉴스 2월호 배포리스트_41184_081031 전략유통 할인점 브랜드샵정산양식" xfId="2396" xr:uid="{00000000-0005-0000-0000-00005A090000}"/>
    <cellStyle name="_050824 제작물배포리스트 취합 공지(계절POP)_대전지점 애니콜뉴스 2월호 배포리스트_41184_12월-롯데마트 당진점(부스)" xfId="2397" xr:uid="{00000000-0005-0000-0000-00005B090000}"/>
    <cellStyle name="_050824 제작물배포리스트 취합 공지(계절POP)_대전지점 애니콜뉴스 2월호 배포리스트_41184_12월-롯데마트 당진점(부스)1" xfId="2398" xr:uid="{00000000-0005-0000-0000-00005C090000}"/>
    <cellStyle name="_050824 제작물배포리스트 취합 공지(계절POP)_대전지점 제작물 배포리스트(V700POP)" xfId="2399" xr:uid="{00000000-0005-0000-0000-00005D090000}"/>
    <cellStyle name="_050824 제작물배포리스트 취합 공지(계절POP)_대전지점 제작물 배포리스트(V700POP)_(세부내역)9월-홈플러스 울산동구점(부스)" xfId="2400" xr:uid="{00000000-0005-0000-0000-00005E090000}"/>
    <cellStyle name="_050824 제작물배포리스트 취합 공지(계절POP)_대전지점 제작물 배포리스트(V700POP)_081031 전략유통 할인점 브랜드샵정산양식" xfId="2401" xr:uid="{00000000-0005-0000-0000-00005F090000}"/>
    <cellStyle name="_050824 제작물배포리스트 취합 공지(계절POP)_대전지점 제작물 배포리스트(V700POP)_12월-롯데마트 당진점(부스)" xfId="2402" xr:uid="{00000000-0005-0000-0000-000060090000}"/>
    <cellStyle name="_050824 제작물배포리스트 취합 공지(계절POP)_대전지점 제작물 배포리스트(V700POP)_12월-롯데마트 당진점(부스)1" xfId="2403" xr:uid="{00000000-0005-0000-0000-000061090000}"/>
    <cellStyle name="_050824 제작물배포리스트 취합 공지(계절POP)_대전지점 포스터 배포리스트(B3603600 B3003000)" xfId="2404" xr:uid="{00000000-0005-0000-0000-000062090000}"/>
    <cellStyle name="_050824 제작물배포리스트 취합 공지(계절POP)_대전지점 포스터 배포리스트(B3603600 B3003000)_(세부내역)9월-홈플러스 울산동구점(부스)" xfId="2405" xr:uid="{00000000-0005-0000-0000-000063090000}"/>
    <cellStyle name="_050824 제작물배포리스트 취합 공지(계절POP)_대전지점 포스터 배포리스트(B3603600 B3003000)_081031 전략유통 할인점 브랜드샵정산양식" xfId="2406" xr:uid="{00000000-0005-0000-0000-000064090000}"/>
    <cellStyle name="_050824 제작물배포리스트 취합 공지(계절POP)_대전지점 포스터 배포리스트(B3603600 B3003000)_12월-롯데마트 당진점(부스)" xfId="2407" xr:uid="{00000000-0005-0000-0000-000065090000}"/>
    <cellStyle name="_050824 제작물배포리스트 취합 공지(계절POP)_대전지점 포스터 배포리스트(B3603600 B3003000)_12월-롯데마트 당진점(부스)1" xfId="2408" xr:uid="{00000000-0005-0000-0000-000066090000}"/>
    <cellStyle name="_050824 제작물배포리스트 취합 공지(계절POP-청주)" xfId="2409" xr:uid="{00000000-0005-0000-0000-000067090000}"/>
    <cellStyle name="_050824 제작물배포리스트 취합 공지(계절POP-청주)_(세부내역)9월-홈플러스 울산동구점(부스)" xfId="2410" xr:uid="{00000000-0005-0000-0000-000068090000}"/>
    <cellStyle name="_050824 제작물배포리스트 취합 공지(계절POP-청주)_050826 애니콜 가을연출 POP 배포리스트1" xfId="2411" xr:uid="{00000000-0005-0000-0000-000069090000}"/>
    <cellStyle name="_050824 제작물배포리스트 취합 공지(계절POP-청주)_050826 애니콜 가을연출 POP 배포리스트1_(세부내역)9월-홈플러스 울산동구점(부스)" xfId="2412" xr:uid="{00000000-0005-0000-0000-00006A090000}"/>
    <cellStyle name="_050824 제작물배포리스트 취합 공지(계절POP-청주)_050826 애니콜 가을연출 POP 배포리스트1_051018 애니콜뉴스 11월호 배포리스트" xfId="2413" xr:uid="{00000000-0005-0000-0000-00006B090000}"/>
    <cellStyle name="_050824 제작물배포리스트 취합 공지(계절POP-청주)_050826 애니콜 가을연출 POP 배포리스트1_051018 애니콜뉴스 11월호 배포리스트_(세부내역)9월-홈플러스 울산동구점(부스)" xfId="2414" xr:uid="{00000000-0005-0000-0000-00006C090000}"/>
    <cellStyle name="_050824 제작물배포리스트 취합 공지(계절POP-청주)_050826 애니콜 가을연출 POP 배포리스트1_051018 애니콜뉴스 11월호 배포리스트_081031 전략유통 할인점 브랜드샵정산양식" xfId="2415" xr:uid="{00000000-0005-0000-0000-00006D090000}"/>
    <cellStyle name="_050824 제작물배포리스트 취합 공지(계절POP-청주)_050826 애니콜 가을연출 POP 배포리스트1_051018 애니콜뉴스 11월호 배포리스트_12월-롯데마트 당진점(부스)" xfId="2416" xr:uid="{00000000-0005-0000-0000-00006E090000}"/>
    <cellStyle name="_050824 제작물배포리스트 취합 공지(계절POP-청주)_050826 애니콜 가을연출 POP 배포리스트1_051018 애니콜뉴스 11월호 배포리스트_12월-롯데마트 당진점(부스)1" xfId="2417" xr:uid="{00000000-0005-0000-0000-00006F090000}"/>
    <cellStyle name="_050824 제작물배포리스트 취합 공지(계절POP-청주)_050826 애니콜 가을연출 POP 배포리스트1_051221 포스터 배포리스트(B3603600 B3003000)_63342" xfId="2418" xr:uid="{00000000-0005-0000-0000-000070090000}"/>
    <cellStyle name="_050824 제작물배포리스트 취합 공지(계절POP-청주)_050826 애니콜 가을연출 POP 배포리스트1_051221 포스터 배포리스트(B3603600 B3003000)_63342_(세부내역)9월-홈플러스 울산동구점(부스)" xfId="2419" xr:uid="{00000000-0005-0000-0000-000071090000}"/>
    <cellStyle name="_050824 제작물배포리스트 취합 공지(계절POP-청주)_050826 애니콜 가을연출 POP 배포리스트1_051221 포스터 배포리스트(B3603600 B3003000)_63342_081031 전략유통 할인점 브랜드샵정산양식" xfId="2420" xr:uid="{00000000-0005-0000-0000-000072090000}"/>
    <cellStyle name="_050824 제작물배포리스트 취합 공지(계절POP-청주)_050826 애니콜 가을연출 POP 배포리스트1_051221 포스터 배포리스트(B3603600 B3003000)_63342_12월-롯데마트 당진점(부스)" xfId="2421" xr:uid="{00000000-0005-0000-0000-000073090000}"/>
    <cellStyle name="_050824 제작물배포리스트 취합 공지(계절POP-청주)_050826 애니콜 가을연출 POP 배포리스트1_051221 포스터 배포리스트(B3603600 B3003000)_63342_12월-롯데마트 당진점(부스)1" xfId="2422" xr:uid="{00000000-0005-0000-0000-000074090000}"/>
    <cellStyle name="_050824 제작물배포리스트 취합 공지(계절POP-청주)_050826 애니콜 가을연출 POP 배포리스트1_060105 B2300 포스터 배포리스트_41184" xfId="2423" xr:uid="{00000000-0005-0000-0000-000075090000}"/>
    <cellStyle name="_050824 제작물배포리스트 취합 공지(계절POP-청주)_050826 애니콜 가을연출 POP 배포리스트1_060105 B2300 포스터 배포리스트_41184_(세부내역)9월-홈플러스 울산동구점(부스)" xfId="2424" xr:uid="{00000000-0005-0000-0000-000076090000}"/>
    <cellStyle name="_050824 제작물배포리스트 취합 공지(계절POP-청주)_050826 애니콜 가을연출 POP 배포리스트1_060105 B2300 포스터 배포리스트_41184_081031 전략유통 할인점 브랜드샵정산양식" xfId="2425" xr:uid="{00000000-0005-0000-0000-000077090000}"/>
    <cellStyle name="_050824 제작물배포리스트 취합 공지(계절POP-청주)_050826 애니콜 가을연출 POP 배포리스트1_060105 B2300 포스터 배포리스트_41184_12월-롯데마트 당진점(부스)" xfId="2426" xr:uid="{00000000-0005-0000-0000-000078090000}"/>
    <cellStyle name="_050824 제작물배포리스트 취합 공지(계절POP-청주)_050826 애니콜 가을연출 POP 배포리스트1_060105 B2300 포스터 배포리스트_41184_12월-롯데마트 당진점(부스)1" xfId="2427" xr:uid="{00000000-0005-0000-0000-000079090000}"/>
    <cellStyle name="_050824 제작물배포리스트 취합 공지(계절POP-청주)_050826 애니콜 가을연출 POP 배포리스트1_081031 전략유통 할인점 브랜드샵정산양식" xfId="2428" xr:uid="{00000000-0005-0000-0000-00007A090000}"/>
    <cellStyle name="_050824 제작물배포리스트 취합 공지(계절POP-청주)_050826 애니콜 가을연출 POP 배포리스트1_12월-롯데마트 당진점(부스)" xfId="2429" xr:uid="{00000000-0005-0000-0000-00007B090000}"/>
    <cellStyle name="_050824 제작물배포리스트 취합 공지(계절POP-청주)_050826 애니콜 가을연출 POP 배포리스트1_12월-롯데마트 당진점(부스)1" xfId="2430" xr:uid="{00000000-0005-0000-0000-00007C090000}"/>
    <cellStyle name="_050824 제작물배포리스트 취합 공지(계절POP-청주)_050826 애니콜 가을연출 POP 배포리스트1_대전지점 B2300 포스터 배포리스트" xfId="2431" xr:uid="{00000000-0005-0000-0000-00007D090000}"/>
    <cellStyle name="_050824 제작물배포리스트 취합 공지(계절POP-청주)_050826 애니콜 가을연출 POP 배포리스트1_대전지점 B2300 포스터 배포리스트_(세부내역)9월-홈플러스 울산동구점(부스)" xfId="2432" xr:uid="{00000000-0005-0000-0000-00007E090000}"/>
    <cellStyle name="_050824 제작물배포리스트 취합 공지(계절POP-청주)_050826 애니콜 가을연출 POP 배포리스트1_대전지점 B2300 포스터 배포리스트_081031 전략유통 할인점 브랜드샵정산양식" xfId="2433" xr:uid="{00000000-0005-0000-0000-00007F090000}"/>
    <cellStyle name="_050824 제작물배포리스트 취합 공지(계절POP-청주)_050826 애니콜 가을연출 POP 배포리스트1_대전지점 B2300 포스터 배포리스트_12월-롯데마트 당진점(부스)" xfId="2434" xr:uid="{00000000-0005-0000-0000-000080090000}"/>
    <cellStyle name="_050824 제작물배포리스트 취합 공지(계절POP-청주)_050826 애니콜 가을연출 POP 배포리스트1_대전지점 B2300 포스터 배포리스트_12월-롯데마트 당진점(부스)1" xfId="2435" xr:uid="{00000000-0005-0000-0000-000081090000}"/>
    <cellStyle name="_050824 제작물배포리스트 취합 공지(계절POP-청주)_050826 애니콜 가을연출 POP 배포리스트1_대전지점 V84084000포스터 배포리스트" xfId="2436" xr:uid="{00000000-0005-0000-0000-000082090000}"/>
    <cellStyle name="_050824 제작물배포리스트 취합 공지(계절POP-청주)_050826 애니콜 가을연출 POP 배포리스트1_대전지점 V84084000포스터 배포리스트_(세부내역)9월-홈플러스 울산동구점(부스)" xfId="2437" xr:uid="{00000000-0005-0000-0000-000083090000}"/>
    <cellStyle name="_050824 제작물배포리스트 취합 공지(계절POP-청주)_050826 애니콜 가을연출 POP 배포리스트1_대전지점 V84084000포스터 배포리스트_081031 전략유통 할인점 브랜드샵정산양식" xfId="2438" xr:uid="{00000000-0005-0000-0000-000084090000}"/>
    <cellStyle name="_050824 제작물배포리스트 취합 공지(계절POP-청주)_050826 애니콜 가을연출 POP 배포리스트1_대전지점 V84084000포스터 배포리스트_12월-롯데마트 당진점(부스)" xfId="2439" xr:uid="{00000000-0005-0000-0000-000085090000}"/>
    <cellStyle name="_050824 제작물배포리스트 취합 공지(계절POP-청주)_050826 애니콜 가을연출 POP 배포리스트1_대전지점 V84084000포스터 배포리스트_12월-롯데마트 당진점(부스)1" xfId="2440" xr:uid="{00000000-0005-0000-0000-000086090000}"/>
    <cellStyle name="_050824 제작물배포리스트 취합 공지(계절POP-청주)_050826 애니콜 가을연출 POP 배포리스트1_대전지점 애니콜뉴스 2월호 배포리스트_41184" xfId="2441" xr:uid="{00000000-0005-0000-0000-000087090000}"/>
    <cellStyle name="_050824 제작물배포리스트 취합 공지(계절POP-청주)_050826 애니콜 가을연출 POP 배포리스트1_대전지점 애니콜뉴스 2월호 배포리스트_41184_(세부내역)9월-홈플러스 울산동구점(부스)" xfId="2442" xr:uid="{00000000-0005-0000-0000-000088090000}"/>
    <cellStyle name="_050824 제작물배포리스트 취합 공지(계절POP-청주)_050826 애니콜 가을연출 POP 배포리스트1_대전지점 애니콜뉴스 2월호 배포리스트_41184_081031 전략유통 할인점 브랜드샵정산양식" xfId="2443" xr:uid="{00000000-0005-0000-0000-000089090000}"/>
    <cellStyle name="_050824 제작물배포리스트 취합 공지(계절POP-청주)_050826 애니콜 가을연출 POP 배포리스트1_대전지점 애니콜뉴스 2월호 배포리스트_41184_12월-롯데마트 당진점(부스)" xfId="2444" xr:uid="{00000000-0005-0000-0000-00008A090000}"/>
    <cellStyle name="_050824 제작물배포리스트 취합 공지(계절POP-청주)_050826 애니콜 가을연출 POP 배포리스트1_대전지점 애니콜뉴스 2월호 배포리스트_41184_12월-롯데마트 당진점(부스)1" xfId="2445" xr:uid="{00000000-0005-0000-0000-00008B090000}"/>
    <cellStyle name="_050824 제작물배포리스트 취합 공지(계절POP-청주)_050826 애니콜 가을연출 POP 배포리스트1_대전지점 제작물 배포리스트(V700POP)" xfId="2446" xr:uid="{00000000-0005-0000-0000-00008C090000}"/>
    <cellStyle name="_050824 제작물배포리스트 취합 공지(계절POP-청주)_050826 애니콜 가을연출 POP 배포리스트1_대전지점 제작물 배포리스트(V700POP)_(세부내역)9월-홈플러스 울산동구점(부스)" xfId="2447" xr:uid="{00000000-0005-0000-0000-00008D090000}"/>
    <cellStyle name="_050824 제작물배포리스트 취합 공지(계절POP-청주)_050826 애니콜 가을연출 POP 배포리스트1_대전지점 제작물 배포리스트(V700POP)_081031 전략유통 할인점 브랜드샵정산양식" xfId="2448" xr:uid="{00000000-0005-0000-0000-00008E090000}"/>
    <cellStyle name="_050824 제작물배포리스트 취합 공지(계절POP-청주)_050826 애니콜 가을연출 POP 배포리스트1_대전지점 제작물 배포리스트(V700POP)_12월-롯데마트 당진점(부스)" xfId="2449" xr:uid="{00000000-0005-0000-0000-00008F090000}"/>
    <cellStyle name="_050824 제작물배포리스트 취합 공지(계절POP-청주)_050826 애니콜 가을연출 POP 배포리스트1_대전지점 제작물 배포리스트(V700POP)_12월-롯데마트 당진점(부스)1" xfId="2450" xr:uid="{00000000-0005-0000-0000-000090090000}"/>
    <cellStyle name="_050824 제작물배포리스트 취합 공지(계절POP-청주)_050826 애니콜 가을연출 POP 배포리스트1_대전지점 포스터 배포리스트(B3603600 B3003000)" xfId="2451" xr:uid="{00000000-0005-0000-0000-000091090000}"/>
    <cellStyle name="_050824 제작물배포리스트 취합 공지(계절POP-청주)_050826 애니콜 가을연출 POP 배포리스트1_대전지점 포스터 배포리스트(B3603600 B3003000)_(세부내역)9월-홈플러스 울산동구점(부스)" xfId="2452" xr:uid="{00000000-0005-0000-0000-000092090000}"/>
    <cellStyle name="_050824 제작물배포리스트 취합 공지(계절POP-청주)_050826 애니콜 가을연출 POP 배포리스트1_대전지점 포스터 배포리스트(B3603600 B3003000)_081031 전략유통 할인점 브랜드샵정산양식" xfId="2453" xr:uid="{00000000-0005-0000-0000-000093090000}"/>
    <cellStyle name="_050824 제작물배포리스트 취합 공지(계절POP-청주)_050826 애니콜 가을연출 POP 배포리스트1_대전지점 포스터 배포리스트(B3603600 B3003000)_12월-롯데마트 당진점(부스)" xfId="2454" xr:uid="{00000000-0005-0000-0000-000094090000}"/>
    <cellStyle name="_050824 제작물배포리스트 취합 공지(계절POP-청주)_050826 애니콜 가을연출 POP 배포리스트1_대전지점 포스터 배포리스트(B3603600 B3003000)_12월-롯데마트 당진점(부스)1" xfId="2455" xr:uid="{00000000-0005-0000-0000-000095090000}"/>
    <cellStyle name="_050824 제작물배포리스트 취합 공지(계절POP-청주)_051018 애니콜뉴스 11월호 배포리스트" xfId="2456" xr:uid="{00000000-0005-0000-0000-000096090000}"/>
    <cellStyle name="_050824 제작물배포리스트 취합 공지(계절POP-청주)_051018 애니콜뉴스 11월호 배포리스트_(세부내역)9월-홈플러스 울산동구점(부스)" xfId="2457" xr:uid="{00000000-0005-0000-0000-000097090000}"/>
    <cellStyle name="_050824 제작물배포리스트 취합 공지(계절POP-청주)_051018 애니콜뉴스 11월호 배포리스트_081031 전략유통 할인점 브랜드샵정산양식" xfId="2458" xr:uid="{00000000-0005-0000-0000-000098090000}"/>
    <cellStyle name="_050824 제작물배포리스트 취합 공지(계절POP-청주)_051018 애니콜뉴스 11월호 배포리스트_12월-롯데마트 당진점(부스)" xfId="2459" xr:uid="{00000000-0005-0000-0000-000099090000}"/>
    <cellStyle name="_050824 제작물배포리스트 취합 공지(계절POP-청주)_051018 애니콜뉴스 11월호 배포리스트_12월-롯데마트 당진점(부스)1" xfId="2460" xr:uid="{00000000-0005-0000-0000-00009A090000}"/>
    <cellStyle name="_050824 제작물배포리스트 취합 공지(계절POP-청주)_051221 포스터 배포리스트(B3603600 B3003000)_63342" xfId="2461" xr:uid="{00000000-0005-0000-0000-00009B090000}"/>
    <cellStyle name="_050824 제작물배포리스트 취합 공지(계절POP-청주)_051221 포스터 배포리스트(B3603600 B3003000)_63342_(세부내역)9월-홈플러스 울산동구점(부스)" xfId="2462" xr:uid="{00000000-0005-0000-0000-00009C090000}"/>
    <cellStyle name="_050824 제작물배포리스트 취합 공지(계절POP-청주)_051221 포스터 배포리스트(B3603600 B3003000)_63342_081031 전략유통 할인점 브랜드샵정산양식" xfId="2463" xr:uid="{00000000-0005-0000-0000-00009D090000}"/>
    <cellStyle name="_050824 제작물배포리스트 취합 공지(계절POP-청주)_051221 포스터 배포리스트(B3603600 B3003000)_63342_12월-롯데마트 당진점(부스)" xfId="2464" xr:uid="{00000000-0005-0000-0000-00009E090000}"/>
    <cellStyle name="_050824 제작물배포리스트 취합 공지(계절POP-청주)_051221 포스터 배포리스트(B3603600 B3003000)_63342_12월-롯데마트 당진점(부스)1" xfId="2465" xr:uid="{00000000-0005-0000-0000-00009F090000}"/>
    <cellStyle name="_050824 제작물배포리스트 취합 공지(계절POP-청주)_060105 B2300 포스터 배포리스트_41184" xfId="2466" xr:uid="{00000000-0005-0000-0000-0000A0090000}"/>
    <cellStyle name="_050824 제작물배포리스트 취합 공지(계절POP-청주)_060105 B2300 포스터 배포리스트_41184_(세부내역)9월-홈플러스 울산동구점(부스)" xfId="2467" xr:uid="{00000000-0005-0000-0000-0000A1090000}"/>
    <cellStyle name="_050824 제작물배포리스트 취합 공지(계절POP-청주)_060105 B2300 포스터 배포리스트_41184_081031 전략유통 할인점 브랜드샵정산양식" xfId="2468" xr:uid="{00000000-0005-0000-0000-0000A2090000}"/>
    <cellStyle name="_050824 제작물배포리스트 취합 공지(계절POP-청주)_060105 B2300 포스터 배포리스트_41184_12월-롯데마트 당진점(부스)" xfId="2469" xr:uid="{00000000-0005-0000-0000-0000A3090000}"/>
    <cellStyle name="_050824 제작물배포리스트 취합 공지(계절POP-청주)_060105 B2300 포스터 배포리스트_41184_12월-롯데마트 당진점(부스)1" xfId="2470" xr:uid="{00000000-0005-0000-0000-0000A4090000}"/>
    <cellStyle name="_050824 제작물배포리스트 취합 공지(계절POP-청주)_081031 전략유통 할인점 브랜드샵정산양식" xfId="2471" xr:uid="{00000000-0005-0000-0000-0000A5090000}"/>
    <cellStyle name="_050824 제작물배포리스트 취합 공지(계절POP-청주)_12월-롯데마트 당진점(부스)" xfId="2472" xr:uid="{00000000-0005-0000-0000-0000A6090000}"/>
    <cellStyle name="_050824 제작물배포리스트 취합 공지(계절POP-청주)_12월-롯데마트 당진점(부스)1" xfId="2473" xr:uid="{00000000-0005-0000-0000-0000A7090000}"/>
    <cellStyle name="_050824 제작물배포리스트 취합 공지(계절POP-청주)_겨울 POP 배포리스트 (대전지점, 청주사무소)" xfId="2474" xr:uid="{00000000-0005-0000-0000-0000A8090000}"/>
    <cellStyle name="_050824 제작물배포리스트 취합 공지(계절POP-청주)_겨울 POP 배포리스트 (대전지점, 청주사무소)_(세부내역)9월-홈플러스 울산동구점(부스)" xfId="2475" xr:uid="{00000000-0005-0000-0000-0000A9090000}"/>
    <cellStyle name="_050824 제작물배포리스트 취합 공지(계절POP-청주)_겨울 POP 배포리스트 (대전지점, 청주사무소)_051221 포스터 배포리스트(B3603600 B3003000)_63342" xfId="2476" xr:uid="{00000000-0005-0000-0000-0000AA090000}"/>
    <cellStyle name="_050824 제작물배포리스트 취합 공지(계절POP-청주)_겨울 POP 배포리스트 (대전지점, 청주사무소)_051221 포스터 배포리스트(B3603600 B3003000)_63342_(세부내역)9월-홈플러스 울산동구점(부스)" xfId="2477" xr:uid="{00000000-0005-0000-0000-0000AB090000}"/>
    <cellStyle name="_050824 제작물배포리스트 취합 공지(계절POP-청주)_겨울 POP 배포리스트 (대전지점, 청주사무소)_051221 포스터 배포리스트(B3603600 B3003000)_63342_081031 전략유통 할인점 브랜드샵정산양식" xfId="2478" xr:uid="{00000000-0005-0000-0000-0000AC090000}"/>
    <cellStyle name="_050824 제작물배포리스트 취합 공지(계절POP-청주)_겨울 POP 배포리스트 (대전지점, 청주사무소)_051221 포스터 배포리스트(B3603600 B3003000)_63342_12월-롯데마트 당진점(부스)" xfId="2479" xr:uid="{00000000-0005-0000-0000-0000AD090000}"/>
    <cellStyle name="_050824 제작물배포리스트 취합 공지(계절POP-청주)_겨울 POP 배포리스트 (대전지점, 청주사무소)_051221 포스터 배포리스트(B3603600 B3003000)_63342_12월-롯데마트 당진점(부스)1" xfId="2480" xr:uid="{00000000-0005-0000-0000-0000AE090000}"/>
    <cellStyle name="_050824 제작물배포리스트 취합 공지(계절POP-청주)_겨울 POP 배포리스트 (대전지점, 청주사무소)_060105 B2300 포스터 배포리스트_41184" xfId="2481" xr:uid="{00000000-0005-0000-0000-0000AF090000}"/>
    <cellStyle name="_050824 제작물배포리스트 취합 공지(계절POP-청주)_겨울 POP 배포리스트 (대전지점, 청주사무소)_060105 B2300 포스터 배포리스트_41184_(세부내역)9월-홈플러스 울산동구점(부스)" xfId="2482" xr:uid="{00000000-0005-0000-0000-0000B0090000}"/>
    <cellStyle name="_050824 제작물배포리스트 취합 공지(계절POP-청주)_겨울 POP 배포리스트 (대전지점, 청주사무소)_060105 B2300 포스터 배포리스트_41184_081031 전략유통 할인점 브랜드샵정산양식" xfId="2483" xr:uid="{00000000-0005-0000-0000-0000B1090000}"/>
    <cellStyle name="_050824 제작물배포리스트 취합 공지(계절POP-청주)_겨울 POP 배포리스트 (대전지점, 청주사무소)_060105 B2300 포스터 배포리스트_41184_12월-롯데마트 당진점(부스)" xfId="2484" xr:uid="{00000000-0005-0000-0000-0000B2090000}"/>
    <cellStyle name="_050824 제작물배포리스트 취합 공지(계절POP-청주)_겨울 POP 배포리스트 (대전지점, 청주사무소)_060105 B2300 포스터 배포리스트_41184_12월-롯데마트 당진점(부스)1" xfId="2485" xr:uid="{00000000-0005-0000-0000-0000B3090000}"/>
    <cellStyle name="_050824 제작물배포리스트 취합 공지(계절POP-청주)_겨울 POP 배포리스트 (대전지점, 청주사무소)_081031 전략유통 할인점 브랜드샵정산양식" xfId="2486" xr:uid="{00000000-0005-0000-0000-0000B4090000}"/>
    <cellStyle name="_050824 제작물배포리스트 취합 공지(계절POP-청주)_겨울 POP 배포리스트 (대전지점, 청주사무소)_12월-롯데마트 당진점(부스)" xfId="2487" xr:uid="{00000000-0005-0000-0000-0000B5090000}"/>
    <cellStyle name="_050824 제작물배포리스트 취합 공지(계절POP-청주)_겨울 POP 배포리스트 (대전지점, 청주사무소)_12월-롯데마트 당진점(부스)1" xfId="2488" xr:uid="{00000000-0005-0000-0000-0000B6090000}"/>
    <cellStyle name="_050824 제작물배포리스트 취합 공지(계절POP-청주)_겨울 POP 배포리스트 (대전지점, 청주사무소)_대전지점 V84084000포스터 배포리스트" xfId="2489" xr:uid="{00000000-0005-0000-0000-0000B7090000}"/>
    <cellStyle name="_050824 제작물배포리스트 취합 공지(계절POP-청주)_겨울 POP 배포리스트 (대전지점, 청주사무소)_대전지점 V84084000포스터 배포리스트_(세부내역)9월-홈플러스 울산동구점(부스)" xfId="2490" xr:uid="{00000000-0005-0000-0000-0000B8090000}"/>
    <cellStyle name="_050824 제작물배포리스트 취합 공지(계절POP-청주)_겨울 POP 배포리스트 (대전지점, 청주사무소)_대전지점 V84084000포스터 배포리스트_081031 전략유통 할인점 브랜드샵정산양식" xfId="2491" xr:uid="{00000000-0005-0000-0000-0000B9090000}"/>
    <cellStyle name="_050824 제작물배포리스트 취합 공지(계절POP-청주)_겨울 POP 배포리스트 (대전지점, 청주사무소)_대전지점 V84084000포스터 배포리스트_12월-롯데마트 당진점(부스)" xfId="2492" xr:uid="{00000000-0005-0000-0000-0000BA090000}"/>
    <cellStyle name="_050824 제작물배포리스트 취합 공지(계절POP-청주)_겨울 POP 배포리스트 (대전지점, 청주사무소)_대전지점 V84084000포스터 배포리스트_12월-롯데마트 당진점(부스)1" xfId="2493" xr:uid="{00000000-0005-0000-0000-0000BB090000}"/>
    <cellStyle name="_050824 제작물배포리스트 취합 공지(계절POP-청주)_겨울 POP 배포리스트 (대전지점, 청주사무소)_대전지점 애니콜뉴스 2월호 배포리스트_41184" xfId="2494" xr:uid="{00000000-0005-0000-0000-0000BC090000}"/>
    <cellStyle name="_050824 제작물배포리스트 취합 공지(계절POP-청주)_겨울 POP 배포리스트 (대전지점, 청주사무소)_대전지점 애니콜뉴스 2월호 배포리스트_41184_(세부내역)9월-홈플러스 울산동구점(부스)" xfId="2495" xr:uid="{00000000-0005-0000-0000-0000BD090000}"/>
    <cellStyle name="_050824 제작물배포리스트 취합 공지(계절POP-청주)_겨울 POP 배포리스트 (대전지점, 청주사무소)_대전지점 애니콜뉴스 2월호 배포리스트_41184_081031 전략유통 할인점 브랜드샵정산양식" xfId="2496" xr:uid="{00000000-0005-0000-0000-0000BE090000}"/>
    <cellStyle name="_050824 제작물배포리스트 취합 공지(계절POP-청주)_겨울 POP 배포리스트 (대전지점, 청주사무소)_대전지점 애니콜뉴스 2월호 배포리스트_41184_12월-롯데마트 당진점(부스)" xfId="2497" xr:uid="{00000000-0005-0000-0000-0000BF090000}"/>
    <cellStyle name="_050824 제작물배포리스트 취합 공지(계절POP-청주)_겨울 POP 배포리스트 (대전지점, 청주사무소)_대전지점 애니콜뉴스 2월호 배포리스트_41184_12월-롯데마트 당진점(부스)1" xfId="2498" xr:uid="{00000000-0005-0000-0000-0000C0090000}"/>
    <cellStyle name="_050824 제작물배포리스트 취합 공지(계절POP-청주)_겨울 POP 배포리스트 (대전지점, 청주사무소)_대전지점 제작물 배포리스트(V700POP)" xfId="2499" xr:uid="{00000000-0005-0000-0000-0000C1090000}"/>
    <cellStyle name="_050824 제작물배포리스트 취합 공지(계절POP-청주)_겨울 POP 배포리스트 (대전지점, 청주사무소)_대전지점 제작물 배포리스트(V700POP)_(세부내역)9월-홈플러스 울산동구점(부스)" xfId="2500" xr:uid="{00000000-0005-0000-0000-0000C2090000}"/>
    <cellStyle name="_050824 제작물배포리스트 취합 공지(계절POP-청주)_겨울 POP 배포리스트 (대전지점, 청주사무소)_대전지점 제작물 배포리스트(V700POP)_081031 전략유통 할인점 브랜드샵정산양식" xfId="2501" xr:uid="{00000000-0005-0000-0000-0000C3090000}"/>
    <cellStyle name="_050824 제작물배포리스트 취합 공지(계절POP-청주)_겨울 POP 배포리스트 (대전지점, 청주사무소)_대전지점 제작물 배포리스트(V700POP)_12월-롯데마트 당진점(부스)" xfId="2502" xr:uid="{00000000-0005-0000-0000-0000C4090000}"/>
    <cellStyle name="_050824 제작물배포리스트 취합 공지(계절POP-청주)_겨울 POP 배포리스트 (대전지점, 청주사무소)_대전지점 제작물 배포리스트(V700POP)_12월-롯데마트 당진점(부스)1" xfId="2503" xr:uid="{00000000-0005-0000-0000-0000C5090000}"/>
    <cellStyle name="_050824 제작물배포리스트 취합 공지(계절POP-청주)_겨울 POP 배포리스트 (대전지점, 청주사무소)_대전지점 포스터 배포리스트(B3603600 B3003000)" xfId="2504" xr:uid="{00000000-0005-0000-0000-0000C6090000}"/>
    <cellStyle name="_050824 제작물배포리스트 취합 공지(계절POP-청주)_겨울 POP 배포리스트 (대전지점, 청주사무소)_대전지점 포스터 배포리스트(B3603600 B3003000)_(세부내역)9월-홈플러스 울산동구점(부스)" xfId="2505" xr:uid="{00000000-0005-0000-0000-0000C7090000}"/>
    <cellStyle name="_050824 제작물배포리스트 취합 공지(계절POP-청주)_겨울 POP 배포리스트 (대전지점, 청주사무소)_대전지점 포스터 배포리스트(B3603600 B3003000)_081031 전략유통 할인점 브랜드샵정산양식" xfId="2506" xr:uid="{00000000-0005-0000-0000-0000C8090000}"/>
    <cellStyle name="_050824 제작물배포리스트 취합 공지(계절POP-청주)_겨울 POP 배포리스트 (대전지점, 청주사무소)_대전지점 포스터 배포리스트(B3603600 B3003000)_12월-롯데마트 당진점(부스)" xfId="2507" xr:uid="{00000000-0005-0000-0000-0000C9090000}"/>
    <cellStyle name="_050824 제작물배포리스트 취합 공지(계절POP-청주)_겨울 POP 배포리스트 (대전지점, 청주사무소)_대전지점 포스터 배포리스트(B3603600 B3003000)_12월-롯데마트 당진점(부스)1" xfId="2508" xr:uid="{00000000-0005-0000-0000-0000CA090000}"/>
    <cellStyle name="_050824 제작물배포리스트 취합 공지(계절POP-청주)_대전지점 B2300 포스터 배포리스트" xfId="2509" xr:uid="{00000000-0005-0000-0000-0000CB090000}"/>
    <cellStyle name="_050824 제작물배포리스트 취합 공지(계절POP-청주)_대전지점 B2300 포스터 배포리스트_(세부내역)9월-홈플러스 울산동구점(부스)" xfId="2510" xr:uid="{00000000-0005-0000-0000-0000CC090000}"/>
    <cellStyle name="_050824 제작물배포리스트 취합 공지(계절POP-청주)_대전지점 B2300 포스터 배포리스트_081031 전략유통 할인점 브랜드샵정산양식" xfId="2511" xr:uid="{00000000-0005-0000-0000-0000CD090000}"/>
    <cellStyle name="_050824 제작물배포리스트 취합 공지(계절POP-청주)_대전지점 B2300 포스터 배포리스트_12월-롯데마트 당진점(부스)" xfId="2512" xr:uid="{00000000-0005-0000-0000-0000CE090000}"/>
    <cellStyle name="_050824 제작물배포리스트 취합 공지(계절POP-청주)_대전지점 B2300 포스터 배포리스트_12월-롯데마트 당진점(부스)1" xfId="2513" xr:uid="{00000000-0005-0000-0000-0000CF090000}"/>
    <cellStyle name="_050824 제작물배포리스트 취합 공지(계절POP-청주)_대전지점 V84084000포스터 배포리스트" xfId="2514" xr:uid="{00000000-0005-0000-0000-0000D0090000}"/>
    <cellStyle name="_050824 제작물배포리스트 취합 공지(계절POP-청주)_대전지점 V84084000포스터 배포리스트_(세부내역)9월-홈플러스 울산동구점(부스)" xfId="2515" xr:uid="{00000000-0005-0000-0000-0000D1090000}"/>
    <cellStyle name="_050824 제작물배포리스트 취합 공지(계절POP-청주)_대전지점 V84084000포스터 배포리스트_081031 전략유통 할인점 브랜드샵정산양식" xfId="2516" xr:uid="{00000000-0005-0000-0000-0000D2090000}"/>
    <cellStyle name="_050824 제작물배포리스트 취합 공지(계절POP-청주)_대전지점 V84084000포스터 배포리스트_12월-롯데마트 당진점(부스)" xfId="2517" xr:uid="{00000000-0005-0000-0000-0000D3090000}"/>
    <cellStyle name="_050824 제작물배포리스트 취합 공지(계절POP-청주)_대전지점 V84084000포스터 배포리스트_12월-롯데마트 당진점(부스)1" xfId="2518" xr:uid="{00000000-0005-0000-0000-0000D4090000}"/>
    <cellStyle name="_050824 제작물배포리스트 취합 공지(계절POP-청주)_대전지점 애니콜뉴스 2월호 배포리스트_41184" xfId="2519" xr:uid="{00000000-0005-0000-0000-0000D5090000}"/>
    <cellStyle name="_050824 제작물배포리스트 취합 공지(계절POP-청주)_대전지점 애니콜뉴스 2월호 배포리스트_41184_(세부내역)9월-홈플러스 울산동구점(부스)" xfId="2520" xr:uid="{00000000-0005-0000-0000-0000D6090000}"/>
    <cellStyle name="_050824 제작물배포리스트 취합 공지(계절POP-청주)_대전지점 애니콜뉴스 2월호 배포리스트_41184_081031 전략유통 할인점 브랜드샵정산양식" xfId="2521" xr:uid="{00000000-0005-0000-0000-0000D7090000}"/>
    <cellStyle name="_050824 제작물배포리스트 취합 공지(계절POP-청주)_대전지점 애니콜뉴스 2월호 배포리스트_41184_12월-롯데마트 당진점(부스)" xfId="2522" xr:uid="{00000000-0005-0000-0000-0000D8090000}"/>
    <cellStyle name="_050824 제작물배포리스트 취합 공지(계절POP-청주)_대전지점 애니콜뉴스 2월호 배포리스트_41184_12월-롯데마트 당진점(부스)1" xfId="2523" xr:uid="{00000000-0005-0000-0000-0000D9090000}"/>
    <cellStyle name="_050824 제작물배포리스트 취합 공지(계절POP-청주)_대전지점 제작물 배포리스트(V700POP)" xfId="2524" xr:uid="{00000000-0005-0000-0000-0000DA090000}"/>
    <cellStyle name="_050824 제작물배포리스트 취합 공지(계절POP-청주)_대전지점 제작물 배포리스트(V700POP)_(세부내역)9월-홈플러스 울산동구점(부스)" xfId="2525" xr:uid="{00000000-0005-0000-0000-0000DB090000}"/>
    <cellStyle name="_050824 제작물배포리스트 취합 공지(계절POP-청주)_대전지점 제작물 배포리스트(V700POP)_081031 전략유통 할인점 브랜드샵정산양식" xfId="2526" xr:uid="{00000000-0005-0000-0000-0000DC090000}"/>
    <cellStyle name="_050824 제작물배포리스트 취합 공지(계절POP-청주)_대전지점 제작물 배포리스트(V700POP)_12월-롯데마트 당진점(부스)" xfId="2527" xr:uid="{00000000-0005-0000-0000-0000DD090000}"/>
    <cellStyle name="_050824 제작물배포리스트 취합 공지(계절POP-청주)_대전지점 제작물 배포리스트(V700POP)_12월-롯데마트 당진점(부스)1" xfId="2528" xr:uid="{00000000-0005-0000-0000-0000DE090000}"/>
    <cellStyle name="_050824 제작물배포리스트 취합 공지(계절POP-청주)_대전지점 포스터 배포리스트(B3603600 B3003000)" xfId="2529" xr:uid="{00000000-0005-0000-0000-0000DF090000}"/>
    <cellStyle name="_050824 제작물배포리스트 취합 공지(계절POP-청주)_대전지점 포스터 배포리스트(B3603600 B3003000)_(세부내역)9월-홈플러스 울산동구점(부스)" xfId="2530" xr:uid="{00000000-0005-0000-0000-0000E0090000}"/>
    <cellStyle name="_050824 제작물배포리스트 취합 공지(계절POP-청주)_대전지점 포스터 배포리스트(B3603600 B3003000)_081031 전략유통 할인점 브랜드샵정산양식" xfId="2531" xr:uid="{00000000-0005-0000-0000-0000E1090000}"/>
    <cellStyle name="_050824 제작물배포리스트 취합 공지(계절POP-청주)_대전지점 포스터 배포리스트(B3603600 B3003000)_12월-롯데마트 당진점(부스)" xfId="2532" xr:uid="{00000000-0005-0000-0000-0000E2090000}"/>
    <cellStyle name="_050824 제작물배포리스트 취합 공지(계절POP-청주)_대전지점 포스터 배포리스트(B3603600 B3003000)_12월-롯데마트 당진점(부스)1" xfId="2533" xr:uid="{00000000-0005-0000-0000-0000E3090000}"/>
    <cellStyle name="_050826 애니콜 가을연출 POP 배포리스트1" xfId="2534" xr:uid="{00000000-0005-0000-0000-0000E4090000}"/>
    <cellStyle name="_050826 애니콜 가을연출 POP 배포리스트1_(세부내역)9월-홈플러스 울산동구점(부스)" xfId="2535" xr:uid="{00000000-0005-0000-0000-0000E5090000}"/>
    <cellStyle name="_050826 애니콜 가을연출 POP 배포리스트1_051018 애니콜뉴스 11월호 배포리스트" xfId="2536" xr:uid="{00000000-0005-0000-0000-0000E6090000}"/>
    <cellStyle name="_050826 애니콜 가을연출 POP 배포리스트1_051018 애니콜뉴스 11월호 배포리스트_(세부내역)9월-홈플러스 울산동구점(부스)" xfId="2537" xr:uid="{00000000-0005-0000-0000-0000E7090000}"/>
    <cellStyle name="_050826 애니콜 가을연출 POP 배포리스트1_051018 애니콜뉴스 11월호 배포리스트_081031 전략유통 할인점 브랜드샵정산양식" xfId="2538" xr:uid="{00000000-0005-0000-0000-0000E8090000}"/>
    <cellStyle name="_050826 애니콜 가을연출 POP 배포리스트1_051018 애니콜뉴스 11월호 배포리스트_12월-롯데마트 당진점(부스)" xfId="2539" xr:uid="{00000000-0005-0000-0000-0000E9090000}"/>
    <cellStyle name="_050826 애니콜 가을연출 POP 배포리스트1_051018 애니콜뉴스 11월호 배포리스트_12월-롯데마트 당진점(부스)1" xfId="2540" xr:uid="{00000000-0005-0000-0000-0000EA090000}"/>
    <cellStyle name="_050826 애니콜 가을연출 POP 배포리스트1_051221 포스터 배포리스트(B3603600 B3003000)_63342" xfId="2541" xr:uid="{00000000-0005-0000-0000-0000EB090000}"/>
    <cellStyle name="_050826 애니콜 가을연출 POP 배포리스트1_051221 포스터 배포리스트(B3603600 B3003000)_63342_(세부내역)9월-홈플러스 울산동구점(부스)" xfId="2542" xr:uid="{00000000-0005-0000-0000-0000EC090000}"/>
    <cellStyle name="_050826 애니콜 가을연출 POP 배포리스트1_051221 포스터 배포리스트(B3603600 B3003000)_63342_081031 전략유통 할인점 브랜드샵정산양식" xfId="2543" xr:uid="{00000000-0005-0000-0000-0000ED090000}"/>
    <cellStyle name="_050826 애니콜 가을연출 POP 배포리스트1_051221 포스터 배포리스트(B3603600 B3003000)_63342_12월-롯데마트 당진점(부스)" xfId="2544" xr:uid="{00000000-0005-0000-0000-0000EE090000}"/>
    <cellStyle name="_050826 애니콜 가을연출 POP 배포리스트1_051221 포스터 배포리스트(B3603600 B3003000)_63342_12월-롯데마트 당진점(부스)1" xfId="2545" xr:uid="{00000000-0005-0000-0000-0000EF090000}"/>
    <cellStyle name="_050826 애니콜 가을연출 POP 배포리스트1_060105 B2300 포스터 배포리스트_41184" xfId="2546" xr:uid="{00000000-0005-0000-0000-0000F0090000}"/>
    <cellStyle name="_050826 애니콜 가을연출 POP 배포리스트1_060105 B2300 포스터 배포리스트_41184_(세부내역)9월-홈플러스 울산동구점(부스)" xfId="2547" xr:uid="{00000000-0005-0000-0000-0000F1090000}"/>
    <cellStyle name="_050826 애니콜 가을연출 POP 배포리스트1_060105 B2300 포스터 배포리스트_41184_081031 전략유통 할인점 브랜드샵정산양식" xfId="2548" xr:uid="{00000000-0005-0000-0000-0000F2090000}"/>
    <cellStyle name="_050826 애니콜 가을연출 POP 배포리스트1_060105 B2300 포스터 배포리스트_41184_12월-롯데마트 당진점(부스)" xfId="2549" xr:uid="{00000000-0005-0000-0000-0000F3090000}"/>
    <cellStyle name="_050826 애니콜 가을연출 POP 배포리스트1_060105 B2300 포스터 배포리스트_41184_12월-롯데마트 당진점(부스)1" xfId="2550" xr:uid="{00000000-0005-0000-0000-0000F4090000}"/>
    <cellStyle name="_050826 애니콜 가을연출 POP 배포리스트1_081031 전략유통 할인점 브랜드샵정산양식" xfId="2551" xr:uid="{00000000-0005-0000-0000-0000F5090000}"/>
    <cellStyle name="_050826 애니콜 가을연출 POP 배포리스트1_12월-롯데마트 당진점(부스)" xfId="2552" xr:uid="{00000000-0005-0000-0000-0000F6090000}"/>
    <cellStyle name="_050826 애니콜 가을연출 POP 배포리스트1_12월-롯데마트 당진점(부스)1" xfId="2553" xr:uid="{00000000-0005-0000-0000-0000F7090000}"/>
    <cellStyle name="_050826 애니콜 가을연출 POP 배포리스트1_대전지점 B2300 포스터 배포리스트" xfId="2554" xr:uid="{00000000-0005-0000-0000-0000F8090000}"/>
    <cellStyle name="_050826 애니콜 가을연출 POP 배포리스트1_대전지점 B2300 포스터 배포리스트_(세부내역)9월-홈플러스 울산동구점(부스)" xfId="2555" xr:uid="{00000000-0005-0000-0000-0000F9090000}"/>
    <cellStyle name="_050826 애니콜 가을연출 POP 배포리스트1_대전지점 B2300 포스터 배포리스트_081031 전략유통 할인점 브랜드샵정산양식" xfId="2556" xr:uid="{00000000-0005-0000-0000-0000FA090000}"/>
    <cellStyle name="_050826 애니콜 가을연출 POP 배포리스트1_대전지점 B2300 포스터 배포리스트_12월-롯데마트 당진점(부스)" xfId="2557" xr:uid="{00000000-0005-0000-0000-0000FB090000}"/>
    <cellStyle name="_050826 애니콜 가을연출 POP 배포리스트1_대전지점 B2300 포스터 배포리스트_12월-롯데마트 당진점(부스)1" xfId="2558" xr:uid="{00000000-0005-0000-0000-0000FC090000}"/>
    <cellStyle name="_050826 애니콜 가을연출 POP 배포리스트1_대전지점 V84084000포스터 배포리스트" xfId="2559" xr:uid="{00000000-0005-0000-0000-0000FD090000}"/>
    <cellStyle name="_050826 애니콜 가을연출 POP 배포리스트1_대전지점 V84084000포스터 배포리스트_(세부내역)9월-홈플러스 울산동구점(부스)" xfId="2560" xr:uid="{00000000-0005-0000-0000-0000FE090000}"/>
    <cellStyle name="_050826 애니콜 가을연출 POP 배포리스트1_대전지점 V84084000포스터 배포리스트_081031 전략유통 할인점 브랜드샵정산양식" xfId="2561" xr:uid="{00000000-0005-0000-0000-0000FF090000}"/>
    <cellStyle name="_050826 애니콜 가을연출 POP 배포리스트1_대전지점 V84084000포스터 배포리스트_12월-롯데마트 당진점(부스)" xfId="2562" xr:uid="{00000000-0005-0000-0000-0000000A0000}"/>
    <cellStyle name="_050826 애니콜 가을연출 POP 배포리스트1_대전지점 V84084000포스터 배포리스트_12월-롯데마트 당진점(부스)1" xfId="2563" xr:uid="{00000000-0005-0000-0000-0000010A0000}"/>
    <cellStyle name="_050826 애니콜 가을연출 POP 배포리스트1_대전지점 애니콜뉴스 2월호 배포리스트_41184" xfId="2564" xr:uid="{00000000-0005-0000-0000-0000020A0000}"/>
    <cellStyle name="_050826 애니콜 가을연출 POP 배포리스트1_대전지점 애니콜뉴스 2월호 배포리스트_41184_(세부내역)9월-홈플러스 울산동구점(부스)" xfId="2565" xr:uid="{00000000-0005-0000-0000-0000030A0000}"/>
    <cellStyle name="_050826 애니콜 가을연출 POP 배포리스트1_대전지점 애니콜뉴스 2월호 배포리스트_41184_081031 전략유통 할인점 브랜드샵정산양식" xfId="2566" xr:uid="{00000000-0005-0000-0000-0000040A0000}"/>
    <cellStyle name="_050826 애니콜 가을연출 POP 배포리스트1_대전지점 애니콜뉴스 2월호 배포리스트_41184_12월-롯데마트 당진점(부스)" xfId="2567" xr:uid="{00000000-0005-0000-0000-0000050A0000}"/>
    <cellStyle name="_050826 애니콜 가을연출 POP 배포리스트1_대전지점 애니콜뉴스 2월호 배포리스트_41184_12월-롯데마트 당진점(부스)1" xfId="2568" xr:uid="{00000000-0005-0000-0000-0000060A0000}"/>
    <cellStyle name="_050826 애니콜 가을연출 POP 배포리스트1_대전지점 제작물 배포리스트(V700POP)" xfId="2569" xr:uid="{00000000-0005-0000-0000-0000070A0000}"/>
    <cellStyle name="_050826 애니콜 가을연출 POP 배포리스트1_대전지점 제작물 배포리스트(V700POP)_(세부내역)9월-홈플러스 울산동구점(부스)" xfId="2570" xr:uid="{00000000-0005-0000-0000-0000080A0000}"/>
    <cellStyle name="_050826 애니콜 가을연출 POP 배포리스트1_대전지점 제작물 배포리스트(V700POP)_081031 전략유통 할인점 브랜드샵정산양식" xfId="2571" xr:uid="{00000000-0005-0000-0000-0000090A0000}"/>
    <cellStyle name="_050826 애니콜 가을연출 POP 배포리스트1_대전지점 제작물 배포리스트(V700POP)_12월-롯데마트 당진점(부스)" xfId="2572" xr:uid="{00000000-0005-0000-0000-00000A0A0000}"/>
    <cellStyle name="_050826 애니콜 가을연출 POP 배포리스트1_대전지점 제작물 배포리스트(V700POP)_12월-롯데마트 당진점(부스)1" xfId="2573" xr:uid="{00000000-0005-0000-0000-00000B0A0000}"/>
    <cellStyle name="_050826 애니콜 가을연출 POP 배포리스트1_대전지점 포스터 배포리스트(B3603600 B3003000)" xfId="2574" xr:uid="{00000000-0005-0000-0000-00000C0A0000}"/>
    <cellStyle name="_050826 애니콜 가을연출 POP 배포리스트1_대전지점 포스터 배포리스트(B3603600 B3003000)_(세부내역)9월-홈플러스 울산동구점(부스)" xfId="2575" xr:uid="{00000000-0005-0000-0000-00000D0A0000}"/>
    <cellStyle name="_050826 애니콜 가을연출 POP 배포리스트1_대전지점 포스터 배포리스트(B3603600 B3003000)_081031 전략유통 할인점 브랜드샵정산양식" xfId="2576" xr:uid="{00000000-0005-0000-0000-00000E0A0000}"/>
    <cellStyle name="_050826 애니콜 가을연출 POP 배포리스트1_대전지점 포스터 배포리스트(B3603600 B3003000)_12월-롯데마트 당진점(부스)" xfId="2577" xr:uid="{00000000-0005-0000-0000-00000F0A0000}"/>
    <cellStyle name="_050826 애니콜 가을연출 POP 배포리스트1_대전지점 포스터 배포리스트(B3603600 B3003000)_12월-롯데마트 당진점(부스)1" xfId="2578" xr:uid="{00000000-0005-0000-0000-0000100A0000}"/>
    <cellStyle name="_050830 애니콜 가을연출 POP 배포리스트(최종)" xfId="2579" xr:uid="{00000000-0005-0000-0000-0000110A0000}"/>
    <cellStyle name="_050830 애니콜 가을연출 POP 배포리스트(최종)_(세부내역)9월-홈플러스 울산동구점(부스)" xfId="2580" xr:uid="{00000000-0005-0000-0000-0000120A0000}"/>
    <cellStyle name="_050830 애니콜 가을연출 POP 배포리스트(최종)_051018 애니콜뉴스 11월호 배포리스트" xfId="2581" xr:uid="{00000000-0005-0000-0000-0000130A0000}"/>
    <cellStyle name="_050830 애니콜 가을연출 POP 배포리스트(최종)_051018 애니콜뉴스 11월호 배포리스트_(세부내역)9월-홈플러스 울산동구점(부스)" xfId="2582" xr:uid="{00000000-0005-0000-0000-0000140A0000}"/>
    <cellStyle name="_050830 애니콜 가을연출 POP 배포리스트(최종)_051018 애니콜뉴스 11월호 배포리스트_081031 전략유통 할인점 브랜드샵정산양식" xfId="2583" xr:uid="{00000000-0005-0000-0000-0000150A0000}"/>
    <cellStyle name="_050830 애니콜 가을연출 POP 배포리스트(최종)_051018 애니콜뉴스 11월호 배포리스트_12월-롯데마트 당진점(부스)" xfId="2584" xr:uid="{00000000-0005-0000-0000-0000160A0000}"/>
    <cellStyle name="_050830 애니콜 가을연출 POP 배포리스트(최종)_051018 애니콜뉴스 11월호 배포리스트_12월-롯데마트 당진점(부스)1" xfId="2585" xr:uid="{00000000-0005-0000-0000-0000170A0000}"/>
    <cellStyle name="_050830 애니콜 가을연출 POP 배포리스트(최종)_051221 포스터 배포리스트(B3603600 B3003000)_63342" xfId="2586" xr:uid="{00000000-0005-0000-0000-0000180A0000}"/>
    <cellStyle name="_050830 애니콜 가을연출 POP 배포리스트(최종)_051221 포스터 배포리스트(B3603600 B3003000)_63342_(세부내역)9월-홈플러스 울산동구점(부스)" xfId="2587" xr:uid="{00000000-0005-0000-0000-0000190A0000}"/>
    <cellStyle name="_050830 애니콜 가을연출 POP 배포리스트(최종)_051221 포스터 배포리스트(B3603600 B3003000)_63342_081031 전략유통 할인점 브랜드샵정산양식" xfId="2588" xr:uid="{00000000-0005-0000-0000-00001A0A0000}"/>
    <cellStyle name="_050830 애니콜 가을연출 POP 배포리스트(최종)_051221 포스터 배포리스트(B3603600 B3003000)_63342_12월-롯데마트 당진점(부스)" xfId="2589" xr:uid="{00000000-0005-0000-0000-00001B0A0000}"/>
    <cellStyle name="_050830 애니콜 가을연출 POP 배포리스트(최종)_051221 포스터 배포리스트(B3603600 B3003000)_63342_12월-롯데마트 당진점(부스)1" xfId="2590" xr:uid="{00000000-0005-0000-0000-00001C0A0000}"/>
    <cellStyle name="_050830 애니콜 가을연출 POP 배포리스트(최종)_060105 B2300 포스터 배포리스트_41184" xfId="2591" xr:uid="{00000000-0005-0000-0000-00001D0A0000}"/>
    <cellStyle name="_050830 애니콜 가을연출 POP 배포리스트(최종)_060105 B2300 포스터 배포리스트_41184_(세부내역)9월-홈플러스 울산동구점(부스)" xfId="2592" xr:uid="{00000000-0005-0000-0000-00001E0A0000}"/>
    <cellStyle name="_050830 애니콜 가을연출 POP 배포리스트(최종)_060105 B2300 포스터 배포리스트_41184_081031 전략유통 할인점 브랜드샵정산양식" xfId="2593" xr:uid="{00000000-0005-0000-0000-00001F0A0000}"/>
    <cellStyle name="_050830 애니콜 가을연출 POP 배포리스트(최종)_060105 B2300 포스터 배포리스트_41184_12월-롯데마트 당진점(부스)" xfId="2594" xr:uid="{00000000-0005-0000-0000-0000200A0000}"/>
    <cellStyle name="_050830 애니콜 가을연출 POP 배포리스트(최종)_060105 B2300 포스터 배포리스트_41184_12월-롯데마트 당진점(부스)1" xfId="2595" xr:uid="{00000000-0005-0000-0000-0000210A0000}"/>
    <cellStyle name="_050830 애니콜 가을연출 POP 배포리스트(최종)_081031 전략유통 할인점 브랜드샵정산양식" xfId="2596" xr:uid="{00000000-0005-0000-0000-0000220A0000}"/>
    <cellStyle name="_050830 애니콜 가을연출 POP 배포리스트(최종)_12월-롯데마트 당진점(부스)" xfId="2597" xr:uid="{00000000-0005-0000-0000-0000230A0000}"/>
    <cellStyle name="_050830 애니콜 가을연출 POP 배포리스트(최종)_12월-롯데마트 당진점(부스)1" xfId="2598" xr:uid="{00000000-0005-0000-0000-0000240A0000}"/>
    <cellStyle name="_050830 애니콜 가을연출 POP 배포리스트(최종)_대전지점 B2300 포스터 배포리스트" xfId="2599" xr:uid="{00000000-0005-0000-0000-0000250A0000}"/>
    <cellStyle name="_050830 애니콜 가을연출 POP 배포리스트(최종)_대전지점 B2300 포스터 배포리스트_(세부내역)9월-홈플러스 울산동구점(부스)" xfId="2600" xr:uid="{00000000-0005-0000-0000-0000260A0000}"/>
    <cellStyle name="_050830 애니콜 가을연출 POP 배포리스트(최종)_대전지점 B2300 포스터 배포리스트_081031 전략유통 할인점 브랜드샵정산양식" xfId="2601" xr:uid="{00000000-0005-0000-0000-0000270A0000}"/>
    <cellStyle name="_050830 애니콜 가을연출 POP 배포리스트(최종)_대전지점 B2300 포스터 배포리스트_12월-롯데마트 당진점(부스)" xfId="2602" xr:uid="{00000000-0005-0000-0000-0000280A0000}"/>
    <cellStyle name="_050830 애니콜 가을연출 POP 배포리스트(최종)_대전지점 B2300 포스터 배포리스트_12월-롯데마트 당진점(부스)1" xfId="2603" xr:uid="{00000000-0005-0000-0000-0000290A0000}"/>
    <cellStyle name="_050830 애니콜 가을연출 POP 배포리스트(최종)_대전지점 V84084000포스터 배포리스트" xfId="2604" xr:uid="{00000000-0005-0000-0000-00002A0A0000}"/>
    <cellStyle name="_050830 애니콜 가을연출 POP 배포리스트(최종)_대전지점 V84084000포스터 배포리스트_(세부내역)9월-홈플러스 울산동구점(부스)" xfId="2605" xr:uid="{00000000-0005-0000-0000-00002B0A0000}"/>
    <cellStyle name="_050830 애니콜 가을연출 POP 배포리스트(최종)_대전지점 V84084000포스터 배포리스트_081031 전략유통 할인점 브랜드샵정산양식" xfId="2606" xr:uid="{00000000-0005-0000-0000-00002C0A0000}"/>
    <cellStyle name="_050830 애니콜 가을연출 POP 배포리스트(최종)_대전지점 V84084000포스터 배포리스트_12월-롯데마트 당진점(부스)" xfId="2607" xr:uid="{00000000-0005-0000-0000-00002D0A0000}"/>
    <cellStyle name="_050830 애니콜 가을연출 POP 배포리스트(최종)_대전지점 V84084000포스터 배포리스트_12월-롯데마트 당진점(부스)1" xfId="2608" xr:uid="{00000000-0005-0000-0000-00002E0A0000}"/>
    <cellStyle name="_050830 애니콜 가을연출 POP 배포리스트(최종)_대전지점 애니콜뉴스 2월호 배포리스트_41184" xfId="2609" xr:uid="{00000000-0005-0000-0000-00002F0A0000}"/>
    <cellStyle name="_050830 애니콜 가을연출 POP 배포리스트(최종)_대전지점 애니콜뉴스 2월호 배포리스트_41184_(세부내역)9월-홈플러스 울산동구점(부스)" xfId="2610" xr:uid="{00000000-0005-0000-0000-0000300A0000}"/>
    <cellStyle name="_050830 애니콜 가을연출 POP 배포리스트(최종)_대전지점 애니콜뉴스 2월호 배포리스트_41184_081031 전략유통 할인점 브랜드샵정산양식" xfId="2611" xr:uid="{00000000-0005-0000-0000-0000310A0000}"/>
    <cellStyle name="_050830 애니콜 가을연출 POP 배포리스트(최종)_대전지점 애니콜뉴스 2월호 배포리스트_41184_12월-롯데마트 당진점(부스)" xfId="2612" xr:uid="{00000000-0005-0000-0000-0000320A0000}"/>
    <cellStyle name="_050830 애니콜 가을연출 POP 배포리스트(최종)_대전지점 애니콜뉴스 2월호 배포리스트_41184_12월-롯데마트 당진점(부스)1" xfId="2613" xr:uid="{00000000-0005-0000-0000-0000330A0000}"/>
    <cellStyle name="_050830 애니콜 가을연출 POP 배포리스트(최종)_대전지점 제작물 배포리스트(V700POP)" xfId="2614" xr:uid="{00000000-0005-0000-0000-0000340A0000}"/>
    <cellStyle name="_050830 애니콜 가을연출 POP 배포리스트(최종)_대전지점 제작물 배포리스트(V700POP)_(세부내역)9월-홈플러스 울산동구점(부스)" xfId="2615" xr:uid="{00000000-0005-0000-0000-0000350A0000}"/>
    <cellStyle name="_050830 애니콜 가을연출 POP 배포리스트(최종)_대전지점 제작물 배포리스트(V700POP)_081031 전략유통 할인점 브랜드샵정산양식" xfId="2616" xr:uid="{00000000-0005-0000-0000-0000360A0000}"/>
    <cellStyle name="_050830 애니콜 가을연출 POP 배포리스트(최종)_대전지점 제작물 배포리스트(V700POP)_12월-롯데마트 당진점(부스)" xfId="2617" xr:uid="{00000000-0005-0000-0000-0000370A0000}"/>
    <cellStyle name="_050830 애니콜 가을연출 POP 배포리스트(최종)_대전지점 제작물 배포리스트(V700POP)_12월-롯데마트 당진점(부스)1" xfId="2618" xr:uid="{00000000-0005-0000-0000-0000380A0000}"/>
    <cellStyle name="_050830 애니콜 가을연출 POP 배포리스트(최종)_대전지점 포스터 배포리스트(B3603600 B3003000)" xfId="2619" xr:uid="{00000000-0005-0000-0000-0000390A0000}"/>
    <cellStyle name="_050830 애니콜 가을연출 POP 배포리스트(최종)_대전지점 포스터 배포리스트(B3603600 B3003000)_(세부내역)9월-홈플러스 울산동구점(부스)" xfId="2620" xr:uid="{00000000-0005-0000-0000-00003A0A0000}"/>
    <cellStyle name="_050830 애니콜 가을연출 POP 배포리스트(최종)_대전지점 포스터 배포리스트(B3603600 B3003000)_081031 전략유통 할인점 브랜드샵정산양식" xfId="2621" xr:uid="{00000000-0005-0000-0000-00003B0A0000}"/>
    <cellStyle name="_050830 애니콜 가을연출 POP 배포리스트(최종)_대전지점 포스터 배포리스트(B3603600 B3003000)_12월-롯데마트 당진점(부스)" xfId="2622" xr:uid="{00000000-0005-0000-0000-00003C0A0000}"/>
    <cellStyle name="_050830 애니콜 가을연출 POP 배포리스트(최종)_대전지점 포스터 배포리스트(B3603600 B3003000)_12월-롯데마트 당진점(부스)1" xfId="2623" xr:uid="{00000000-0005-0000-0000-00003D0A0000}"/>
    <cellStyle name="_051018 애니콜뉴스 11월호 배포리스트" xfId="2624" xr:uid="{00000000-0005-0000-0000-00003E0A0000}"/>
    <cellStyle name="_051026 V700포스터 배포리스트" xfId="2625" xr:uid="{00000000-0005-0000-0000-00003F0A0000}"/>
    <cellStyle name="_051125 제작물배포리스트 취합 공지(겨울POP)_19169" xfId="2626" xr:uid="{00000000-0005-0000-0000-0000400A0000}"/>
    <cellStyle name="_051125 제작물배포리스트 취합 공지(겨울POP)_19169_(세부내역)9월-홈플러스 울산동구점(부스)" xfId="2627" xr:uid="{00000000-0005-0000-0000-0000410A0000}"/>
    <cellStyle name="_051125 제작물배포리스트 취합 공지(겨울POP)_19169_081031 전략유통 할인점 브랜드샵정산양식" xfId="2628" xr:uid="{00000000-0005-0000-0000-0000420A0000}"/>
    <cellStyle name="_051125 제작물배포리스트 취합 공지(겨울POP)_19169_12월-롯데마트 당진점(부스)" xfId="2629" xr:uid="{00000000-0005-0000-0000-0000430A0000}"/>
    <cellStyle name="_051125 제작물배포리스트 취합 공지(겨울POP)_19169_12월-롯데마트 당진점(부스)1" xfId="2630" xr:uid="{00000000-0005-0000-0000-0000440A0000}"/>
    <cellStyle name="_06.내역서(경관설비공사)-설계비 변경(9월14일)" xfId="2631" xr:uid="{00000000-0005-0000-0000-0000450A0000}"/>
    <cellStyle name="_0601-021-1 용인여성회관 음향장비구입" xfId="2632" xr:uid="{00000000-0005-0000-0000-0000460A0000}"/>
    <cellStyle name="_0601-021-1 용인여성회관 음향장비구입 2" xfId="2633" xr:uid="{00000000-0005-0000-0000-0000470A0000}"/>
    <cellStyle name="_061110-CES패널견적서" xfId="2634" xr:uid="{00000000-0005-0000-0000-0000480A0000}"/>
    <cellStyle name="_06월소장단회의" xfId="2635" xr:uid="{00000000-0005-0000-0000-0000490A0000}"/>
    <cellStyle name="_07-02-P008 서초화재신축공사" xfId="2636" xr:uid="{00000000-0005-0000-0000-00004A0A0000}"/>
    <cellStyle name="_0809 중점관리" xfId="2637" xr:uid="{00000000-0005-0000-0000-00004B0A0000}"/>
    <cellStyle name="_1" xfId="2638" xr:uid="{00000000-0005-0000-0000-00004C0A0000}"/>
    <cellStyle name="_1 2" xfId="2639" xr:uid="{00000000-0005-0000-0000-00004D0A0000}"/>
    <cellStyle name="_1. 총괄(제조+설치)" xfId="2640" xr:uid="{00000000-0005-0000-0000-00004E0A0000}"/>
    <cellStyle name="_1+2.무인발매기(제조+구매)-2" xfId="2641" xr:uid="{00000000-0005-0000-0000-00004F0A0000}"/>
    <cellStyle name="_1021_IPT_S8700_ LG가산_to ibs" xfId="2642" xr:uid="{00000000-0005-0000-0000-0000500A0000}"/>
    <cellStyle name="_1021_IPT_S8700_ LG가산_to ibs 2" xfId="2643" xr:uid="{00000000-0005-0000-0000-0000510A0000}"/>
    <cellStyle name="_11.통합보안관리서버" xfId="2644" xr:uid="{00000000-0005-0000-0000-0000520A0000}"/>
    <cellStyle name="_11111" xfId="2645" xr:uid="{00000000-0005-0000-0000-0000530A0000}"/>
    <cellStyle name="_11111 2" xfId="2646" xr:uid="{00000000-0005-0000-0000-0000540A0000}"/>
    <cellStyle name="_11월기성" xfId="2647" xr:uid="{00000000-0005-0000-0000-0000550A0000}"/>
    <cellStyle name="_1전기(북제주가족호텔)" xfId="2648" xr:uid="{00000000-0005-0000-0000-0000560A0000}"/>
    <cellStyle name="_1차_착수서류-내역서" xfId="2649" xr:uid="{00000000-0005-0000-0000-0000570A0000}"/>
    <cellStyle name="_1차변경내역(전기)최종계약" xfId="2650" xr:uid="{00000000-0005-0000-0000-0000580A0000}"/>
    <cellStyle name="_2" xfId="2651" xr:uid="{00000000-0005-0000-0000-0000590A0000}"/>
    <cellStyle name="_2 2" xfId="2652" xr:uid="{00000000-0005-0000-0000-00005A0A0000}"/>
    <cellStyle name="_2. 모형제조" xfId="2653" xr:uid="{00000000-0005-0000-0000-00005B0A0000}"/>
    <cellStyle name="_2. 창원감계가로등" xfId="2654" xr:uid="{00000000-0005-0000-0000-00005C0A0000}"/>
    <cellStyle name="_2.가시설내역서-진동+WJ" xfId="2655" xr:uid="{00000000-0005-0000-0000-00005D0A0000}"/>
    <cellStyle name="_2000-10회의" xfId="2656" xr:uid="{00000000-0005-0000-0000-00005E0A0000}"/>
    <cellStyle name="_2000년~2003년 기계경비산정" xfId="2657" xr:uid="{00000000-0005-0000-0000-00005F0A0000}"/>
    <cellStyle name="_2001-038(월마트부천)" xfId="2658" xr:uid="{00000000-0005-0000-0000-0000600A0000}"/>
    <cellStyle name="_2001-038(월마트부천) 2" xfId="2659" xr:uid="{00000000-0005-0000-0000-0000610A0000}"/>
    <cellStyle name="_2001년" xfId="2660" xr:uid="{00000000-0005-0000-0000-0000620A0000}"/>
    <cellStyle name="_2001년분 실행" xfId="2661" xr:uid="{00000000-0005-0000-0000-0000630A0000}"/>
    <cellStyle name="_2001년스케쥴" xfId="2662" xr:uid="{00000000-0005-0000-0000-0000640A0000}"/>
    <cellStyle name="_2001년업무(재조정)" xfId="2663" xr:uid="{00000000-0005-0000-0000-0000650A0000}"/>
    <cellStyle name="_2002-홈플러스목천점물류센타(동부확정)" xfId="2664" xr:uid="{00000000-0005-0000-0000-0000660A0000}"/>
    <cellStyle name="_2002-홈플러스목천점물류센타(동부확정) 2" xfId="2665" xr:uid="{00000000-0005-0000-0000-0000670A0000}"/>
    <cellStyle name="_20030218144011020-E1C865BF" xfId="2666" xr:uid="{00000000-0005-0000-0000-0000680A0000}"/>
    <cellStyle name="_2003년 노임단가_운영&amp;제작" xfId="2667" xr:uid="{00000000-0005-0000-0000-0000690A0000}"/>
    <cellStyle name="_2003년 노임단가_운영&amp;제작 2" xfId="2668" xr:uid="{00000000-0005-0000-0000-00006A0A0000}"/>
    <cellStyle name="_2004년수주계획" xfId="2669" xr:uid="{00000000-0005-0000-0000-00006B0A0000}"/>
    <cellStyle name="_20050421 현장세일즈가이드 애니콜 배포리스트" xfId="2670" xr:uid="{00000000-0005-0000-0000-00006C0A0000}"/>
    <cellStyle name="_20050421 현장세일즈가이드 애니콜 배포리스트_(세부내역)9월-홈플러스 울산동구점(부스)" xfId="2671" xr:uid="{00000000-0005-0000-0000-00006D0A0000}"/>
    <cellStyle name="_20050421 현장세일즈가이드 애니콜 배포리스트_051018 애니콜뉴스 11월호 배포리스트" xfId="2672" xr:uid="{00000000-0005-0000-0000-00006E0A0000}"/>
    <cellStyle name="_20050421 현장세일즈가이드 애니콜 배포리스트_051018 애니콜뉴스 11월호 배포리스트_(세부내역)9월-홈플러스 울산동구점(부스)" xfId="2673" xr:uid="{00000000-0005-0000-0000-00006F0A0000}"/>
    <cellStyle name="_20050421 현장세일즈가이드 애니콜 배포리스트_051018 애니콜뉴스 11월호 배포리스트_081031 전략유통 할인점 브랜드샵정산양식" xfId="2674" xr:uid="{00000000-0005-0000-0000-0000700A0000}"/>
    <cellStyle name="_20050421 현장세일즈가이드 애니콜 배포리스트_051018 애니콜뉴스 11월호 배포리스트_12월-롯데마트 당진점(부스)" xfId="2675" xr:uid="{00000000-0005-0000-0000-0000710A0000}"/>
    <cellStyle name="_20050421 현장세일즈가이드 애니콜 배포리스트_051018 애니콜뉴스 11월호 배포리스트_12월-롯데마트 당진점(부스)1" xfId="2676" xr:uid="{00000000-0005-0000-0000-0000720A0000}"/>
    <cellStyle name="_20050421 현장세일즈가이드 애니콜 배포리스트_051221 포스터 배포리스트(B3603600 B3003000)_63342" xfId="2677" xr:uid="{00000000-0005-0000-0000-0000730A0000}"/>
    <cellStyle name="_20050421 현장세일즈가이드 애니콜 배포리스트_051221 포스터 배포리스트(B3603600 B3003000)_63342_(세부내역)9월-홈플러스 울산동구점(부스)" xfId="2678" xr:uid="{00000000-0005-0000-0000-0000740A0000}"/>
    <cellStyle name="_20050421 현장세일즈가이드 애니콜 배포리스트_051221 포스터 배포리스트(B3603600 B3003000)_63342_081031 전략유통 할인점 브랜드샵정산양식" xfId="2679" xr:uid="{00000000-0005-0000-0000-0000750A0000}"/>
    <cellStyle name="_20050421 현장세일즈가이드 애니콜 배포리스트_051221 포스터 배포리스트(B3603600 B3003000)_63342_12월-롯데마트 당진점(부스)" xfId="2680" xr:uid="{00000000-0005-0000-0000-0000760A0000}"/>
    <cellStyle name="_20050421 현장세일즈가이드 애니콜 배포리스트_051221 포스터 배포리스트(B3603600 B3003000)_63342_12월-롯데마트 당진점(부스)1" xfId="2681" xr:uid="{00000000-0005-0000-0000-0000770A0000}"/>
    <cellStyle name="_20050421 현장세일즈가이드 애니콜 배포리스트_060105 B2300 포스터 배포리스트_41184" xfId="2682" xr:uid="{00000000-0005-0000-0000-0000780A0000}"/>
    <cellStyle name="_20050421 현장세일즈가이드 애니콜 배포리스트_060105 B2300 포스터 배포리스트_41184_(세부내역)9월-홈플러스 울산동구점(부스)" xfId="2683" xr:uid="{00000000-0005-0000-0000-0000790A0000}"/>
    <cellStyle name="_20050421 현장세일즈가이드 애니콜 배포리스트_060105 B2300 포스터 배포리스트_41184_081031 전략유통 할인점 브랜드샵정산양식" xfId="2684" xr:uid="{00000000-0005-0000-0000-00007A0A0000}"/>
    <cellStyle name="_20050421 현장세일즈가이드 애니콜 배포리스트_060105 B2300 포스터 배포리스트_41184_12월-롯데마트 당진점(부스)" xfId="2685" xr:uid="{00000000-0005-0000-0000-00007B0A0000}"/>
    <cellStyle name="_20050421 현장세일즈가이드 애니콜 배포리스트_060105 B2300 포스터 배포리스트_41184_12월-롯데마트 당진점(부스)1" xfId="2686" xr:uid="{00000000-0005-0000-0000-00007C0A0000}"/>
    <cellStyle name="_20050421 현장세일즈가이드 애니콜 배포리스트_081031 전략유통 할인점 브랜드샵정산양식" xfId="2687" xr:uid="{00000000-0005-0000-0000-00007D0A0000}"/>
    <cellStyle name="_20050421 현장세일즈가이드 애니콜 배포리스트_12월-롯데마트 당진점(부스)" xfId="2688" xr:uid="{00000000-0005-0000-0000-00007E0A0000}"/>
    <cellStyle name="_20050421 현장세일즈가이드 애니콜 배포리스트_12월-롯데마트 당진점(부스)1" xfId="2689" xr:uid="{00000000-0005-0000-0000-00007F0A0000}"/>
    <cellStyle name="_20050421 현장세일즈가이드 애니콜 배포리스트_2005년6월 현장세일즈가이드 통합_배포리스트" xfId="2690" xr:uid="{00000000-0005-0000-0000-0000800A0000}"/>
    <cellStyle name="_20050421 현장세일즈가이드 애니콜 배포리스트_2005년6월 현장세일즈가이드 통합_배포리스트_(세부내역)9월-홈플러스 울산동구점(부스)" xfId="2691" xr:uid="{00000000-0005-0000-0000-0000810A0000}"/>
    <cellStyle name="_20050421 현장세일즈가이드 애니콜 배포리스트_2005년6월 현장세일즈가이드 통합_배포리스트_051018 애니콜뉴스 11월호 배포리스트" xfId="2692" xr:uid="{00000000-0005-0000-0000-0000820A0000}"/>
    <cellStyle name="_20050421 현장세일즈가이드 애니콜 배포리스트_2005년6월 현장세일즈가이드 통합_배포리스트_051018 애니콜뉴스 11월호 배포리스트_(세부내역)9월-홈플러스 울산동구점(부스)" xfId="2693" xr:uid="{00000000-0005-0000-0000-0000830A0000}"/>
    <cellStyle name="_20050421 현장세일즈가이드 애니콜 배포리스트_2005년6월 현장세일즈가이드 통합_배포리스트_051018 애니콜뉴스 11월호 배포리스트_081031 전략유통 할인점 브랜드샵정산양식" xfId="2694" xr:uid="{00000000-0005-0000-0000-0000840A0000}"/>
    <cellStyle name="_20050421 현장세일즈가이드 애니콜 배포리스트_2005년6월 현장세일즈가이드 통합_배포리스트_051018 애니콜뉴스 11월호 배포리스트_12월-롯데마트 당진점(부스)" xfId="2695" xr:uid="{00000000-0005-0000-0000-0000850A0000}"/>
    <cellStyle name="_20050421 현장세일즈가이드 애니콜 배포리스트_2005년6월 현장세일즈가이드 통합_배포리스트_051018 애니콜뉴스 11월호 배포리스트_12월-롯데마트 당진점(부스)1" xfId="2696" xr:uid="{00000000-0005-0000-0000-0000860A0000}"/>
    <cellStyle name="_20050421 현장세일즈가이드 애니콜 배포리스트_2005년6월 현장세일즈가이드 통합_배포리스트_051221 포스터 배포리스트(B3603600 B3003000)_63342" xfId="2697" xr:uid="{00000000-0005-0000-0000-0000870A0000}"/>
    <cellStyle name="_20050421 현장세일즈가이드 애니콜 배포리스트_2005년6월 현장세일즈가이드 통합_배포리스트_051221 포스터 배포리스트(B3603600 B3003000)_63342_(세부내역)9월-홈플러스 울산동구점(부스)" xfId="2698" xr:uid="{00000000-0005-0000-0000-0000880A0000}"/>
    <cellStyle name="_20050421 현장세일즈가이드 애니콜 배포리스트_2005년6월 현장세일즈가이드 통합_배포리스트_051221 포스터 배포리스트(B3603600 B3003000)_63342_081031 전략유통 할인점 브랜드샵정산양식" xfId="2699" xr:uid="{00000000-0005-0000-0000-0000890A0000}"/>
    <cellStyle name="_20050421 현장세일즈가이드 애니콜 배포리스트_2005년6월 현장세일즈가이드 통합_배포리스트_051221 포스터 배포리스트(B3603600 B3003000)_63342_12월-롯데마트 당진점(부스)" xfId="2700" xr:uid="{00000000-0005-0000-0000-00008A0A0000}"/>
    <cellStyle name="_20050421 현장세일즈가이드 애니콜 배포리스트_2005년6월 현장세일즈가이드 통합_배포리스트_051221 포스터 배포리스트(B3603600 B3003000)_63342_12월-롯데마트 당진점(부스)1" xfId="2701" xr:uid="{00000000-0005-0000-0000-00008B0A0000}"/>
    <cellStyle name="_20050421 현장세일즈가이드 애니콜 배포리스트_2005년6월 현장세일즈가이드 통합_배포리스트_060105 B2300 포스터 배포리스트_41184" xfId="2702" xr:uid="{00000000-0005-0000-0000-00008C0A0000}"/>
    <cellStyle name="_20050421 현장세일즈가이드 애니콜 배포리스트_2005년6월 현장세일즈가이드 통합_배포리스트_060105 B2300 포스터 배포리스트_41184_(세부내역)9월-홈플러스 울산동구점(부스)" xfId="2703" xr:uid="{00000000-0005-0000-0000-00008D0A0000}"/>
    <cellStyle name="_20050421 현장세일즈가이드 애니콜 배포리스트_2005년6월 현장세일즈가이드 통합_배포리스트_060105 B2300 포스터 배포리스트_41184_081031 전략유통 할인점 브랜드샵정산양식" xfId="2704" xr:uid="{00000000-0005-0000-0000-00008E0A0000}"/>
    <cellStyle name="_20050421 현장세일즈가이드 애니콜 배포리스트_2005년6월 현장세일즈가이드 통합_배포리스트_060105 B2300 포스터 배포리스트_41184_12월-롯데마트 당진점(부스)" xfId="2705" xr:uid="{00000000-0005-0000-0000-00008F0A0000}"/>
    <cellStyle name="_20050421 현장세일즈가이드 애니콜 배포리스트_2005년6월 현장세일즈가이드 통합_배포리스트_060105 B2300 포스터 배포리스트_41184_12월-롯데마트 당진점(부스)1" xfId="2706" xr:uid="{00000000-0005-0000-0000-0000900A0000}"/>
    <cellStyle name="_20050421 현장세일즈가이드 애니콜 배포리스트_2005년6월 현장세일즈가이드 통합_배포리스트_081031 전략유통 할인점 브랜드샵정산양식" xfId="2707" xr:uid="{00000000-0005-0000-0000-0000910A0000}"/>
    <cellStyle name="_20050421 현장세일즈가이드 애니콜 배포리스트_2005년6월 현장세일즈가이드 통합_배포리스트_12월-롯데마트 당진점(부스)" xfId="2708" xr:uid="{00000000-0005-0000-0000-0000920A0000}"/>
    <cellStyle name="_20050421 현장세일즈가이드 애니콜 배포리스트_2005년6월 현장세일즈가이드 통합_배포리스트_12월-롯데마트 당진점(부스)1" xfId="2709" xr:uid="{00000000-0005-0000-0000-0000930A0000}"/>
    <cellStyle name="_20050421 현장세일즈가이드 애니콜 배포리스트_2005년6월 현장세일즈가이드 통합_배포리스트_대전지점 B2300 포스터 배포리스트" xfId="2710" xr:uid="{00000000-0005-0000-0000-0000940A0000}"/>
    <cellStyle name="_20050421 현장세일즈가이드 애니콜 배포리스트_2005년6월 현장세일즈가이드 통합_배포리스트_대전지점 B2300 포스터 배포리스트_(세부내역)9월-홈플러스 울산동구점(부스)" xfId="2711" xr:uid="{00000000-0005-0000-0000-0000950A0000}"/>
    <cellStyle name="_20050421 현장세일즈가이드 애니콜 배포리스트_2005년6월 현장세일즈가이드 통합_배포리스트_대전지점 B2300 포스터 배포리스트_081031 전략유통 할인점 브랜드샵정산양식" xfId="2712" xr:uid="{00000000-0005-0000-0000-0000960A0000}"/>
    <cellStyle name="_20050421 현장세일즈가이드 애니콜 배포리스트_2005년6월 현장세일즈가이드 통합_배포리스트_대전지점 B2300 포스터 배포리스트_12월-롯데마트 당진점(부스)" xfId="2713" xr:uid="{00000000-0005-0000-0000-0000970A0000}"/>
    <cellStyle name="_20050421 현장세일즈가이드 애니콜 배포리스트_2005년6월 현장세일즈가이드 통합_배포리스트_대전지점 B2300 포스터 배포리스트_12월-롯데마트 당진점(부스)1" xfId="2714" xr:uid="{00000000-0005-0000-0000-0000980A0000}"/>
    <cellStyle name="_20050421 현장세일즈가이드 애니콜 배포리스트_2005년6월 현장세일즈가이드 통합_배포리스트_대전지점 V84084000포스터 배포리스트" xfId="2715" xr:uid="{00000000-0005-0000-0000-0000990A0000}"/>
    <cellStyle name="_20050421 현장세일즈가이드 애니콜 배포리스트_2005년6월 현장세일즈가이드 통합_배포리스트_대전지점 V84084000포스터 배포리스트_(세부내역)9월-홈플러스 울산동구점(부스)" xfId="2716" xr:uid="{00000000-0005-0000-0000-00009A0A0000}"/>
    <cellStyle name="_20050421 현장세일즈가이드 애니콜 배포리스트_2005년6월 현장세일즈가이드 통합_배포리스트_대전지점 V84084000포스터 배포리스트_081031 전략유통 할인점 브랜드샵정산양식" xfId="2717" xr:uid="{00000000-0005-0000-0000-00009B0A0000}"/>
    <cellStyle name="_20050421 현장세일즈가이드 애니콜 배포리스트_2005년6월 현장세일즈가이드 통합_배포리스트_대전지점 V84084000포스터 배포리스트_12월-롯데마트 당진점(부스)" xfId="2718" xr:uid="{00000000-0005-0000-0000-00009C0A0000}"/>
    <cellStyle name="_20050421 현장세일즈가이드 애니콜 배포리스트_2005년6월 현장세일즈가이드 통합_배포리스트_대전지점 V84084000포스터 배포리스트_12월-롯데마트 당진점(부스)1" xfId="2719" xr:uid="{00000000-0005-0000-0000-00009D0A0000}"/>
    <cellStyle name="_20050421 현장세일즈가이드 애니콜 배포리스트_2005년6월 현장세일즈가이드 통합_배포리스트_대전지점 애니콜뉴스 2월호 배포리스트_41184" xfId="2720" xr:uid="{00000000-0005-0000-0000-00009E0A0000}"/>
    <cellStyle name="_20050421 현장세일즈가이드 애니콜 배포리스트_2005년6월 현장세일즈가이드 통합_배포리스트_대전지점 애니콜뉴스 2월호 배포리스트_41184_(세부내역)9월-홈플러스 울산동구점(부스)" xfId="2721" xr:uid="{00000000-0005-0000-0000-00009F0A0000}"/>
    <cellStyle name="_20050421 현장세일즈가이드 애니콜 배포리스트_2005년6월 현장세일즈가이드 통합_배포리스트_대전지점 애니콜뉴스 2월호 배포리스트_41184_081031 전략유통 할인점 브랜드샵정산양식" xfId="2722" xr:uid="{00000000-0005-0000-0000-0000A00A0000}"/>
    <cellStyle name="_20050421 현장세일즈가이드 애니콜 배포리스트_2005년6월 현장세일즈가이드 통합_배포리스트_대전지점 애니콜뉴스 2월호 배포리스트_41184_12월-롯데마트 당진점(부스)" xfId="2723" xr:uid="{00000000-0005-0000-0000-0000A10A0000}"/>
    <cellStyle name="_20050421 현장세일즈가이드 애니콜 배포리스트_2005년6월 현장세일즈가이드 통합_배포리스트_대전지점 애니콜뉴스 2월호 배포리스트_41184_12월-롯데마트 당진점(부스)1" xfId="2724" xr:uid="{00000000-0005-0000-0000-0000A20A0000}"/>
    <cellStyle name="_20050421 현장세일즈가이드 애니콜 배포리스트_2005년6월 현장세일즈가이드 통합_배포리스트_대전지점 제작물 배포리스트(V700POP)" xfId="2725" xr:uid="{00000000-0005-0000-0000-0000A30A0000}"/>
    <cellStyle name="_20050421 현장세일즈가이드 애니콜 배포리스트_2005년6월 현장세일즈가이드 통합_배포리스트_대전지점 제작물 배포리스트(V700POP)_(세부내역)9월-홈플러스 울산동구점(부스)" xfId="2726" xr:uid="{00000000-0005-0000-0000-0000A40A0000}"/>
    <cellStyle name="_20050421 현장세일즈가이드 애니콜 배포리스트_2005년6월 현장세일즈가이드 통합_배포리스트_대전지점 제작물 배포리스트(V700POP)_081031 전략유통 할인점 브랜드샵정산양식" xfId="2727" xr:uid="{00000000-0005-0000-0000-0000A50A0000}"/>
    <cellStyle name="_20050421 현장세일즈가이드 애니콜 배포리스트_2005년6월 현장세일즈가이드 통합_배포리스트_대전지점 제작물 배포리스트(V700POP)_12월-롯데마트 당진점(부스)" xfId="2728" xr:uid="{00000000-0005-0000-0000-0000A60A0000}"/>
    <cellStyle name="_20050421 현장세일즈가이드 애니콜 배포리스트_2005년6월 현장세일즈가이드 통합_배포리스트_대전지점 제작물 배포리스트(V700POP)_12월-롯데마트 당진점(부스)1" xfId="2729" xr:uid="{00000000-0005-0000-0000-0000A70A0000}"/>
    <cellStyle name="_20050421 현장세일즈가이드 애니콜 배포리스트_2005년6월 현장세일즈가이드 통합_배포리스트_대전지점 포스터 배포리스트(B3603600 B3003000)" xfId="2730" xr:uid="{00000000-0005-0000-0000-0000A80A0000}"/>
    <cellStyle name="_20050421 현장세일즈가이드 애니콜 배포리스트_2005년6월 현장세일즈가이드 통합_배포리스트_대전지점 포스터 배포리스트(B3603600 B3003000)_(세부내역)9월-홈플러스 울산동구점(부스)" xfId="2731" xr:uid="{00000000-0005-0000-0000-0000A90A0000}"/>
    <cellStyle name="_20050421 현장세일즈가이드 애니콜 배포리스트_2005년6월 현장세일즈가이드 통합_배포리스트_대전지점 포스터 배포리스트(B3603600 B3003000)_081031 전략유통 할인점 브랜드샵정산양식" xfId="2732" xr:uid="{00000000-0005-0000-0000-0000AA0A0000}"/>
    <cellStyle name="_20050421 현장세일즈가이드 애니콜 배포리스트_2005년6월 현장세일즈가이드 통합_배포리스트_대전지점 포스터 배포리스트(B3603600 B3003000)_12월-롯데마트 당진점(부스)" xfId="2733" xr:uid="{00000000-0005-0000-0000-0000AB0A0000}"/>
    <cellStyle name="_20050421 현장세일즈가이드 애니콜 배포리스트_2005년6월 현장세일즈가이드 통합_배포리스트_대전지점 포스터 배포리스트(B3603600 B3003000)_12월-롯데마트 당진점(부스)1" xfId="2734" xr:uid="{00000000-0005-0000-0000-0000AC0A0000}"/>
    <cellStyle name="_20050421 현장세일즈가이드 애니콜 배포리스트_7월 통합_배포리스트_v2" xfId="2735" xr:uid="{00000000-0005-0000-0000-0000AD0A0000}"/>
    <cellStyle name="_20050421 현장세일즈가이드 애니콜 배포리스트_7월 통합_배포리스트_v2_(세부내역)9월-홈플러스 울산동구점(부스)" xfId="2736" xr:uid="{00000000-0005-0000-0000-0000AE0A0000}"/>
    <cellStyle name="_20050421 현장세일즈가이드 애니콜 배포리스트_7월 통합_배포리스트_v2_051018 애니콜뉴스 11월호 배포리스트" xfId="2737" xr:uid="{00000000-0005-0000-0000-0000AF0A0000}"/>
    <cellStyle name="_20050421 현장세일즈가이드 애니콜 배포리스트_7월 통합_배포리스트_v2_051018 애니콜뉴스 11월호 배포리스트_(세부내역)9월-홈플러스 울산동구점(부스)" xfId="2738" xr:uid="{00000000-0005-0000-0000-0000B00A0000}"/>
    <cellStyle name="_20050421 현장세일즈가이드 애니콜 배포리스트_7월 통합_배포리스트_v2_051018 애니콜뉴스 11월호 배포리스트_081031 전략유통 할인점 브랜드샵정산양식" xfId="2739" xr:uid="{00000000-0005-0000-0000-0000B10A0000}"/>
    <cellStyle name="_20050421 현장세일즈가이드 애니콜 배포리스트_7월 통합_배포리스트_v2_051018 애니콜뉴스 11월호 배포리스트_12월-롯데마트 당진점(부스)" xfId="2740" xr:uid="{00000000-0005-0000-0000-0000B20A0000}"/>
    <cellStyle name="_20050421 현장세일즈가이드 애니콜 배포리스트_7월 통합_배포리스트_v2_051018 애니콜뉴스 11월호 배포리스트_12월-롯데마트 당진점(부스)1" xfId="2741" xr:uid="{00000000-0005-0000-0000-0000B30A0000}"/>
    <cellStyle name="_20050421 현장세일즈가이드 애니콜 배포리스트_7월 통합_배포리스트_v2_051221 포스터 배포리스트(B3603600 B3003000)_63342" xfId="2742" xr:uid="{00000000-0005-0000-0000-0000B40A0000}"/>
    <cellStyle name="_20050421 현장세일즈가이드 애니콜 배포리스트_7월 통합_배포리스트_v2_051221 포스터 배포리스트(B3603600 B3003000)_63342_(세부내역)9월-홈플러스 울산동구점(부스)" xfId="2743" xr:uid="{00000000-0005-0000-0000-0000B50A0000}"/>
    <cellStyle name="_20050421 현장세일즈가이드 애니콜 배포리스트_7월 통합_배포리스트_v2_051221 포스터 배포리스트(B3603600 B3003000)_63342_081031 전략유통 할인점 브랜드샵정산양식" xfId="2744" xr:uid="{00000000-0005-0000-0000-0000B60A0000}"/>
    <cellStyle name="_20050421 현장세일즈가이드 애니콜 배포리스트_7월 통합_배포리스트_v2_051221 포스터 배포리스트(B3603600 B3003000)_63342_12월-롯데마트 당진점(부스)" xfId="2745" xr:uid="{00000000-0005-0000-0000-0000B70A0000}"/>
    <cellStyle name="_20050421 현장세일즈가이드 애니콜 배포리스트_7월 통합_배포리스트_v2_051221 포스터 배포리스트(B3603600 B3003000)_63342_12월-롯데마트 당진점(부스)1" xfId="2746" xr:uid="{00000000-0005-0000-0000-0000B80A0000}"/>
    <cellStyle name="_20050421 현장세일즈가이드 애니콜 배포리스트_7월 통합_배포리스트_v2_060105 B2300 포스터 배포리스트_41184" xfId="2747" xr:uid="{00000000-0005-0000-0000-0000B90A0000}"/>
    <cellStyle name="_20050421 현장세일즈가이드 애니콜 배포리스트_7월 통합_배포리스트_v2_060105 B2300 포스터 배포리스트_41184_(세부내역)9월-홈플러스 울산동구점(부스)" xfId="2748" xr:uid="{00000000-0005-0000-0000-0000BA0A0000}"/>
    <cellStyle name="_20050421 현장세일즈가이드 애니콜 배포리스트_7월 통합_배포리스트_v2_060105 B2300 포스터 배포리스트_41184_081031 전략유통 할인점 브랜드샵정산양식" xfId="2749" xr:uid="{00000000-0005-0000-0000-0000BB0A0000}"/>
    <cellStyle name="_20050421 현장세일즈가이드 애니콜 배포리스트_7월 통합_배포리스트_v2_060105 B2300 포스터 배포리스트_41184_12월-롯데마트 당진점(부스)" xfId="2750" xr:uid="{00000000-0005-0000-0000-0000BC0A0000}"/>
    <cellStyle name="_20050421 현장세일즈가이드 애니콜 배포리스트_7월 통합_배포리스트_v2_060105 B2300 포스터 배포리스트_41184_12월-롯데마트 당진점(부스)1" xfId="2751" xr:uid="{00000000-0005-0000-0000-0000BD0A0000}"/>
    <cellStyle name="_20050421 현장세일즈가이드 애니콜 배포리스트_7월 통합_배포리스트_v2_081031 전략유통 할인점 브랜드샵정산양식" xfId="2752" xr:uid="{00000000-0005-0000-0000-0000BE0A0000}"/>
    <cellStyle name="_20050421 현장세일즈가이드 애니콜 배포리스트_7월 통합_배포리스트_v2_12월-롯데마트 당진점(부스)" xfId="2753" xr:uid="{00000000-0005-0000-0000-0000BF0A0000}"/>
    <cellStyle name="_20050421 현장세일즈가이드 애니콜 배포리스트_7월 통합_배포리스트_v2_12월-롯데마트 당진점(부스)1" xfId="2754" xr:uid="{00000000-0005-0000-0000-0000C00A0000}"/>
    <cellStyle name="_20050421 현장세일즈가이드 애니콜 배포리스트_7월 통합_배포리스트_v2_대전지점 B2300 포스터 배포리스트" xfId="2755" xr:uid="{00000000-0005-0000-0000-0000C10A0000}"/>
    <cellStyle name="_20050421 현장세일즈가이드 애니콜 배포리스트_7월 통합_배포리스트_v2_대전지점 B2300 포스터 배포리스트_(세부내역)9월-홈플러스 울산동구점(부스)" xfId="2756" xr:uid="{00000000-0005-0000-0000-0000C20A0000}"/>
    <cellStyle name="_20050421 현장세일즈가이드 애니콜 배포리스트_7월 통합_배포리스트_v2_대전지점 B2300 포스터 배포리스트_081031 전략유통 할인점 브랜드샵정산양식" xfId="2757" xr:uid="{00000000-0005-0000-0000-0000C30A0000}"/>
    <cellStyle name="_20050421 현장세일즈가이드 애니콜 배포리스트_7월 통합_배포리스트_v2_대전지점 B2300 포스터 배포리스트_12월-롯데마트 당진점(부스)" xfId="2758" xr:uid="{00000000-0005-0000-0000-0000C40A0000}"/>
    <cellStyle name="_20050421 현장세일즈가이드 애니콜 배포리스트_7월 통합_배포리스트_v2_대전지점 B2300 포스터 배포리스트_12월-롯데마트 당진점(부스)1" xfId="2759" xr:uid="{00000000-0005-0000-0000-0000C50A0000}"/>
    <cellStyle name="_20050421 현장세일즈가이드 애니콜 배포리스트_7월 통합_배포리스트_v2_대전지점 V84084000포스터 배포리스트" xfId="2760" xr:uid="{00000000-0005-0000-0000-0000C60A0000}"/>
    <cellStyle name="_20050421 현장세일즈가이드 애니콜 배포리스트_7월 통합_배포리스트_v2_대전지점 V84084000포스터 배포리스트_(세부내역)9월-홈플러스 울산동구점(부스)" xfId="2761" xr:uid="{00000000-0005-0000-0000-0000C70A0000}"/>
    <cellStyle name="_20050421 현장세일즈가이드 애니콜 배포리스트_7월 통합_배포리스트_v2_대전지점 V84084000포스터 배포리스트_081031 전략유통 할인점 브랜드샵정산양식" xfId="2762" xr:uid="{00000000-0005-0000-0000-0000C80A0000}"/>
    <cellStyle name="_20050421 현장세일즈가이드 애니콜 배포리스트_7월 통합_배포리스트_v2_대전지점 V84084000포스터 배포리스트_12월-롯데마트 당진점(부스)" xfId="2763" xr:uid="{00000000-0005-0000-0000-0000C90A0000}"/>
    <cellStyle name="_20050421 현장세일즈가이드 애니콜 배포리스트_7월 통합_배포리스트_v2_대전지점 V84084000포스터 배포리스트_12월-롯데마트 당진점(부스)1" xfId="2764" xr:uid="{00000000-0005-0000-0000-0000CA0A0000}"/>
    <cellStyle name="_20050421 현장세일즈가이드 애니콜 배포리스트_7월 통합_배포리스트_v2_대전지점 애니콜뉴스 2월호 배포리스트_41184" xfId="2765" xr:uid="{00000000-0005-0000-0000-0000CB0A0000}"/>
    <cellStyle name="_20050421 현장세일즈가이드 애니콜 배포리스트_7월 통합_배포리스트_v2_대전지점 애니콜뉴스 2월호 배포리스트_41184_(세부내역)9월-홈플러스 울산동구점(부스)" xfId="2766" xr:uid="{00000000-0005-0000-0000-0000CC0A0000}"/>
    <cellStyle name="_20050421 현장세일즈가이드 애니콜 배포리스트_7월 통합_배포리스트_v2_대전지점 애니콜뉴스 2월호 배포리스트_41184_081031 전략유통 할인점 브랜드샵정산양식" xfId="2767" xr:uid="{00000000-0005-0000-0000-0000CD0A0000}"/>
    <cellStyle name="_20050421 현장세일즈가이드 애니콜 배포리스트_7월 통합_배포리스트_v2_대전지점 애니콜뉴스 2월호 배포리스트_41184_12월-롯데마트 당진점(부스)" xfId="2768" xr:uid="{00000000-0005-0000-0000-0000CE0A0000}"/>
    <cellStyle name="_20050421 현장세일즈가이드 애니콜 배포리스트_7월 통합_배포리스트_v2_대전지점 애니콜뉴스 2월호 배포리스트_41184_12월-롯데마트 당진점(부스)1" xfId="2769" xr:uid="{00000000-0005-0000-0000-0000CF0A0000}"/>
    <cellStyle name="_20050421 현장세일즈가이드 애니콜 배포리스트_7월 통합_배포리스트_v2_대전지점 제작물 배포리스트(V700POP)" xfId="2770" xr:uid="{00000000-0005-0000-0000-0000D00A0000}"/>
    <cellStyle name="_20050421 현장세일즈가이드 애니콜 배포리스트_7월 통합_배포리스트_v2_대전지점 제작물 배포리스트(V700POP)_(세부내역)9월-홈플러스 울산동구점(부스)" xfId="2771" xr:uid="{00000000-0005-0000-0000-0000D10A0000}"/>
    <cellStyle name="_20050421 현장세일즈가이드 애니콜 배포리스트_7월 통합_배포리스트_v2_대전지점 제작물 배포리스트(V700POP)_081031 전략유통 할인점 브랜드샵정산양식" xfId="2772" xr:uid="{00000000-0005-0000-0000-0000D20A0000}"/>
    <cellStyle name="_20050421 현장세일즈가이드 애니콜 배포리스트_7월 통합_배포리스트_v2_대전지점 제작물 배포리스트(V700POP)_12월-롯데마트 당진점(부스)" xfId="2773" xr:uid="{00000000-0005-0000-0000-0000D30A0000}"/>
    <cellStyle name="_20050421 현장세일즈가이드 애니콜 배포리스트_7월 통합_배포리스트_v2_대전지점 제작물 배포리스트(V700POP)_12월-롯데마트 당진점(부스)1" xfId="2774" xr:uid="{00000000-0005-0000-0000-0000D40A0000}"/>
    <cellStyle name="_20050421 현장세일즈가이드 애니콜 배포리스트_7월 통합_배포리스트_v2_대전지점 포스터 배포리스트(B3603600 B3003000)" xfId="2775" xr:uid="{00000000-0005-0000-0000-0000D50A0000}"/>
    <cellStyle name="_20050421 현장세일즈가이드 애니콜 배포리스트_7월 통합_배포리스트_v2_대전지점 포스터 배포리스트(B3603600 B3003000)_(세부내역)9월-홈플러스 울산동구점(부스)" xfId="2776" xr:uid="{00000000-0005-0000-0000-0000D60A0000}"/>
    <cellStyle name="_20050421 현장세일즈가이드 애니콜 배포리스트_7월 통합_배포리스트_v2_대전지점 포스터 배포리스트(B3603600 B3003000)_081031 전략유통 할인점 브랜드샵정산양식" xfId="2777" xr:uid="{00000000-0005-0000-0000-0000D70A0000}"/>
    <cellStyle name="_20050421 현장세일즈가이드 애니콜 배포리스트_7월 통합_배포리스트_v2_대전지점 포스터 배포리스트(B3603600 B3003000)_12월-롯데마트 당진점(부스)" xfId="2778" xr:uid="{00000000-0005-0000-0000-0000D80A0000}"/>
    <cellStyle name="_20050421 현장세일즈가이드 애니콜 배포리스트_7월 통합_배포리스트_v2_대전지점 포스터 배포리스트(B3603600 B3003000)_12월-롯데마트 당진점(부스)1" xfId="2779" xr:uid="{00000000-0005-0000-0000-0000D90A0000}"/>
    <cellStyle name="_20050421 현장세일즈가이드 애니콜 배포리스트_7월 통합_배포리스트_v전략유통(최종)" xfId="2780" xr:uid="{00000000-0005-0000-0000-0000DA0A0000}"/>
    <cellStyle name="_20050421 현장세일즈가이드 애니콜 배포리스트_7월 통합_배포리스트_v전략유통(최종)_(세부내역)9월-홈플러스 울산동구점(부스)" xfId="2781" xr:uid="{00000000-0005-0000-0000-0000DB0A0000}"/>
    <cellStyle name="_20050421 현장세일즈가이드 애니콜 배포리스트_7월 통합_배포리스트_v전략유통(최종)_051018 애니콜뉴스 11월호 배포리스트" xfId="2782" xr:uid="{00000000-0005-0000-0000-0000DC0A0000}"/>
    <cellStyle name="_20050421 현장세일즈가이드 애니콜 배포리스트_7월 통합_배포리스트_v전략유통(최종)_051018 애니콜뉴스 11월호 배포리스트_(세부내역)9월-홈플러스 울산동구점(부스)" xfId="2783" xr:uid="{00000000-0005-0000-0000-0000DD0A0000}"/>
    <cellStyle name="_20050421 현장세일즈가이드 애니콜 배포리스트_7월 통합_배포리스트_v전략유통(최종)_051018 애니콜뉴스 11월호 배포리스트_081031 전략유통 할인점 브랜드샵정산양식" xfId="2784" xr:uid="{00000000-0005-0000-0000-0000DE0A0000}"/>
    <cellStyle name="_20050421 현장세일즈가이드 애니콜 배포리스트_7월 통합_배포리스트_v전략유통(최종)_051018 애니콜뉴스 11월호 배포리스트_12월-롯데마트 당진점(부스)" xfId="2785" xr:uid="{00000000-0005-0000-0000-0000DF0A0000}"/>
    <cellStyle name="_20050421 현장세일즈가이드 애니콜 배포리스트_7월 통합_배포리스트_v전략유통(최종)_051018 애니콜뉴스 11월호 배포리스트_12월-롯데마트 당진점(부스)1" xfId="2786" xr:uid="{00000000-0005-0000-0000-0000E00A0000}"/>
    <cellStyle name="_20050421 현장세일즈가이드 애니콜 배포리스트_7월 통합_배포리스트_v전략유통(최종)_051221 포스터 배포리스트(B3603600 B3003000)_63342" xfId="2787" xr:uid="{00000000-0005-0000-0000-0000E10A0000}"/>
    <cellStyle name="_20050421 현장세일즈가이드 애니콜 배포리스트_7월 통합_배포리스트_v전략유통(최종)_051221 포스터 배포리스트(B3603600 B3003000)_63342_(세부내역)9월-홈플러스 울산동구점(부스)" xfId="2788" xr:uid="{00000000-0005-0000-0000-0000E20A0000}"/>
    <cellStyle name="_20050421 현장세일즈가이드 애니콜 배포리스트_7월 통합_배포리스트_v전략유통(최종)_051221 포스터 배포리스트(B3603600 B3003000)_63342_081031 전략유통 할인점 브랜드샵정산양식" xfId="2789" xr:uid="{00000000-0005-0000-0000-0000E30A0000}"/>
    <cellStyle name="_20050421 현장세일즈가이드 애니콜 배포리스트_7월 통합_배포리스트_v전략유통(최종)_051221 포스터 배포리스트(B3603600 B3003000)_63342_12월-롯데마트 당진점(부스)" xfId="2790" xr:uid="{00000000-0005-0000-0000-0000E40A0000}"/>
    <cellStyle name="_20050421 현장세일즈가이드 애니콜 배포리스트_7월 통합_배포리스트_v전략유통(최종)_051221 포스터 배포리스트(B3603600 B3003000)_63342_12월-롯데마트 당진점(부스)1" xfId="2791" xr:uid="{00000000-0005-0000-0000-0000E50A0000}"/>
    <cellStyle name="_20050421 현장세일즈가이드 애니콜 배포리스트_7월 통합_배포리스트_v전략유통(최종)_060105 B2300 포스터 배포리스트_41184" xfId="2792" xr:uid="{00000000-0005-0000-0000-0000E60A0000}"/>
    <cellStyle name="_20050421 현장세일즈가이드 애니콜 배포리스트_7월 통합_배포리스트_v전략유통(최종)_060105 B2300 포스터 배포리스트_41184_(세부내역)9월-홈플러스 울산동구점(부스)" xfId="2793" xr:uid="{00000000-0005-0000-0000-0000E70A0000}"/>
    <cellStyle name="_20050421 현장세일즈가이드 애니콜 배포리스트_7월 통합_배포리스트_v전략유통(최종)_060105 B2300 포스터 배포리스트_41184_081031 전략유통 할인점 브랜드샵정산양식" xfId="2794" xr:uid="{00000000-0005-0000-0000-0000E80A0000}"/>
    <cellStyle name="_20050421 현장세일즈가이드 애니콜 배포리스트_7월 통합_배포리스트_v전략유통(최종)_060105 B2300 포스터 배포리스트_41184_12월-롯데마트 당진점(부스)" xfId="2795" xr:uid="{00000000-0005-0000-0000-0000E90A0000}"/>
    <cellStyle name="_20050421 현장세일즈가이드 애니콜 배포리스트_7월 통합_배포리스트_v전략유통(최종)_060105 B2300 포스터 배포리스트_41184_12월-롯데마트 당진점(부스)1" xfId="2796" xr:uid="{00000000-0005-0000-0000-0000EA0A0000}"/>
    <cellStyle name="_20050421 현장세일즈가이드 애니콜 배포리스트_7월 통합_배포리스트_v전략유통(최종)_081031 전략유통 할인점 브랜드샵정산양식" xfId="2797" xr:uid="{00000000-0005-0000-0000-0000EB0A0000}"/>
    <cellStyle name="_20050421 현장세일즈가이드 애니콜 배포리스트_7월 통합_배포리스트_v전략유통(최종)_12월-롯데마트 당진점(부스)" xfId="2798" xr:uid="{00000000-0005-0000-0000-0000EC0A0000}"/>
    <cellStyle name="_20050421 현장세일즈가이드 애니콜 배포리스트_7월 통합_배포리스트_v전략유통(최종)_12월-롯데마트 당진점(부스)1" xfId="2799" xr:uid="{00000000-0005-0000-0000-0000ED0A0000}"/>
    <cellStyle name="_20050421 현장세일즈가이드 애니콜 배포리스트_7월 통합_배포리스트_v전략유통(최종)_대전지점 B2300 포스터 배포리스트" xfId="2800" xr:uid="{00000000-0005-0000-0000-0000EE0A0000}"/>
    <cellStyle name="_20050421 현장세일즈가이드 애니콜 배포리스트_7월 통합_배포리스트_v전략유통(최종)_대전지점 B2300 포스터 배포리스트_(세부내역)9월-홈플러스 울산동구점(부스)" xfId="2801" xr:uid="{00000000-0005-0000-0000-0000EF0A0000}"/>
    <cellStyle name="_20050421 현장세일즈가이드 애니콜 배포리스트_7월 통합_배포리스트_v전략유통(최종)_대전지점 B2300 포스터 배포리스트_081031 전략유통 할인점 브랜드샵정산양식" xfId="2802" xr:uid="{00000000-0005-0000-0000-0000F00A0000}"/>
    <cellStyle name="_20050421 현장세일즈가이드 애니콜 배포리스트_7월 통합_배포리스트_v전략유통(최종)_대전지점 B2300 포스터 배포리스트_12월-롯데마트 당진점(부스)" xfId="2803" xr:uid="{00000000-0005-0000-0000-0000F10A0000}"/>
    <cellStyle name="_20050421 현장세일즈가이드 애니콜 배포리스트_7월 통합_배포리스트_v전략유통(최종)_대전지점 B2300 포스터 배포리스트_12월-롯데마트 당진점(부스)1" xfId="2804" xr:uid="{00000000-0005-0000-0000-0000F20A0000}"/>
    <cellStyle name="_20050421 현장세일즈가이드 애니콜 배포리스트_7월 통합_배포리스트_v전략유통(최종)_대전지점 V84084000포스터 배포리스트" xfId="2805" xr:uid="{00000000-0005-0000-0000-0000F30A0000}"/>
    <cellStyle name="_20050421 현장세일즈가이드 애니콜 배포리스트_7월 통합_배포리스트_v전략유통(최종)_대전지점 V84084000포스터 배포리스트_(세부내역)9월-홈플러스 울산동구점(부스)" xfId="2806" xr:uid="{00000000-0005-0000-0000-0000F40A0000}"/>
    <cellStyle name="_20050421 현장세일즈가이드 애니콜 배포리스트_7월 통합_배포리스트_v전략유통(최종)_대전지점 V84084000포스터 배포리스트_081031 전략유통 할인점 브랜드샵정산양식" xfId="2807" xr:uid="{00000000-0005-0000-0000-0000F50A0000}"/>
    <cellStyle name="_20050421 현장세일즈가이드 애니콜 배포리스트_7월 통합_배포리스트_v전략유통(최종)_대전지점 V84084000포스터 배포리스트_12월-롯데마트 당진점(부스)" xfId="2808" xr:uid="{00000000-0005-0000-0000-0000F60A0000}"/>
    <cellStyle name="_20050421 현장세일즈가이드 애니콜 배포리스트_7월 통합_배포리스트_v전략유통(최종)_대전지점 V84084000포스터 배포리스트_12월-롯데마트 당진점(부스)1" xfId="2809" xr:uid="{00000000-0005-0000-0000-0000F70A0000}"/>
    <cellStyle name="_20050421 현장세일즈가이드 애니콜 배포리스트_7월 통합_배포리스트_v전략유통(최종)_대전지점 애니콜뉴스 2월호 배포리스트_41184" xfId="2810" xr:uid="{00000000-0005-0000-0000-0000F80A0000}"/>
    <cellStyle name="_20050421 현장세일즈가이드 애니콜 배포리스트_7월 통합_배포리스트_v전략유통(최종)_대전지점 애니콜뉴스 2월호 배포리스트_41184_(세부내역)9월-홈플러스 울산동구점(부스)" xfId="2811" xr:uid="{00000000-0005-0000-0000-0000F90A0000}"/>
    <cellStyle name="_20050421 현장세일즈가이드 애니콜 배포리스트_7월 통합_배포리스트_v전략유통(최종)_대전지점 애니콜뉴스 2월호 배포리스트_41184_081031 전략유통 할인점 브랜드샵정산양식" xfId="2812" xr:uid="{00000000-0005-0000-0000-0000FA0A0000}"/>
    <cellStyle name="_20050421 현장세일즈가이드 애니콜 배포리스트_7월 통합_배포리스트_v전략유통(최종)_대전지점 애니콜뉴스 2월호 배포리스트_41184_12월-롯데마트 당진점(부스)" xfId="2813" xr:uid="{00000000-0005-0000-0000-0000FB0A0000}"/>
    <cellStyle name="_20050421 현장세일즈가이드 애니콜 배포리스트_7월 통합_배포리스트_v전략유통(최종)_대전지점 애니콜뉴스 2월호 배포리스트_41184_12월-롯데마트 당진점(부스)1" xfId="2814" xr:uid="{00000000-0005-0000-0000-0000FC0A0000}"/>
    <cellStyle name="_20050421 현장세일즈가이드 애니콜 배포리스트_7월 통합_배포리스트_v전략유통(최종)_대전지점 제작물 배포리스트(V700POP)" xfId="2815" xr:uid="{00000000-0005-0000-0000-0000FD0A0000}"/>
    <cellStyle name="_20050421 현장세일즈가이드 애니콜 배포리스트_7월 통합_배포리스트_v전략유통(최종)_대전지점 제작물 배포리스트(V700POP)_(세부내역)9월-홈플러스 울산동구점(부스)" xfId="2816" xr:uid="{00000000-0005-0000-0000-0000FE0A0000}"/>
    <cellStyle name="_20050421 현장세일즈가이드 애니콜 배포리스트_7월 통합_배포리스트_v전략유통(최종)_대전지점 제작물 배포리스트(V700POP)_081031 전략유통 할인점 브랜드샵정산양식" xfId="2817" xr:uid="{00000000-0005-0000-0000-0000FF0A0000}"/>
    <cellStyle name="_20050421 현장세일즈가이드 애니콜 배포리스트_7월 통합_배포리스트_v전략유통(최종)_대전지점 제작물 배포리스트(V700POP)_12월-롯데마트 당진점(부스)" xfId="2818" xr:uid="{00000000-0005-0000-0000-0000000B0000}"/>
    <cellStyle name="_20050421 현장세일즈가이드 애니콜 배포리스트_7월 통합_배포리스트_v전략유통(최종)_대전지점 제작물 배포리스트(V700POP)_12월-롯데마트 당진점(부스)1" xfId="2819" xr:uid="{00000000-0005-0000-0000-0000010B0000}"/>
    <cellStyle name="_20050421 현장세일즈가이드 애니콜 배포리스트_7월 통합_배포리스트_v전략유통(최종)_대전지점 포스터 배포리스트(B3603600 B3003000)" xfId="2820" xr:uid="{00000000-0005-0000-0000-0000020B0000}"/>
    <cellStyle name="_20050421 현장세일즈가이드 애니콜 배포리스트_7월 통합_배포리스트_v전략유통(최종)_대전지점 포스터 배포리스트(B3603600 B3003000)_(세부내역)9월-홈플러스 울산동구점(부스)" xfId="2821" xr:uid="{00000000-0005-0000-0000-0000030B0000}"/>
    <cellStyle name="_20050421 현장세일즈가이드 애니콜 배포리스트_7월 통합_배포리스트_v전략유통(최종)_대전지점 포스터 배포리스트(B3603600 B3003000)_081031 전략유통 할인점 브랜드샵정산양식" xfId="2822" xr:uid="{00000000-0005-0000-0000-0000040B0000}"/>
    <cellStyle name="_20050421 현장세일즈가이드 애니콜 배포리스트_7월 통합_배포리스트_v전략유통(최종)_대전지점 포스터 배포리스트(B3603600 B3003000)_12월-롯데마트 당진점(부스)" xfId="2823" xr:uid="{00000000-0005-0000-0000-0000050B0000}"/>
    <cellStyle name="_20050421 현장세일즈가이드 애니콜 배포리스트_7월 통합_배포리스트_v전략유통(최종)_대전지점 포스터 배포리스트(B3603600 B3003000)_12월-롯데마트 당진점(부스)1" xfId="2824" xr:uid="{00000000-0005-0000-0000-0000060B0000}"/>
    <cellStyle name="_20050421 현장세일즈가이드 애니콜 배포리스트_8월 통합_배포리스트_v3" xfId="2825" xr:uid="{00000000-0005-0000-0000-0000070B0000}"/>
    <cellStyle name="_20050421 현장세일즈가이드 애니콜 배포리스트_8월 통합_배포리스트_v3_(세부내역)9월-홈플러스 울산동구점(부스)" xfId="2826" xr:uid="{00000000-0005-0000-0000-0000080B0000}"/>
    <cellStyle name="_20050421 현장세일즈가이드 애니콜 배포리스트_8월 통합_배포리스트_v3_051018 애니콜뉴스 11월호 배포리스트" xfId="2827" xr:uid="{00000000-0005-0000-0000-0000090B0000}"/>
    <cellStyle name="_20050421 현장세일즈가이드 애니콜 배포리스트_8월 통합_배포리스트_v3_051018 애니콜뉴스 11월호 배포리스트_(세부내역)9월-홈플러스 울산동구점(부스)" xfId="2828" xr:uid="{00000000-0005-0000-0000-00000A0B0000}"/>
    <cellStyle name="_20050421 현장세일즈가이드 애니콜 배포리스트_8월 통합_배포리스트_v3_051018 애니콜뉴스 11월호 배포리스트_081031 전략유통 할인점 브랜드샵정산양식" xfId="2829" xr:uid="{00000000-0005-0000-0000-00000B0B0000}"/>
    <cellStyle name="_20050421 현장세일즈가이드 애니콜 배포리스트_8월 통합_배포리스트_v3_051018 애니콜뉴스 11월호 배포리스트_12월-롯데마트 당진점(부스)" xfId="2830" xr:uid="{00000000-0005-0000-0000-00000C0B0000}"/>
    <cellStyle name="_20050421 현장세일즈가이드 애니콜 배포리스트_8월 통합_배포리스트_v3_051018 애니콜뉴스 11월호 배포리스트_12월-롯데마트 당진점(부스)1" xfId="2831" xr:uid="{00000000-0005-0000-0000-00000D0B0000}"/>
    <cellStyle name="_20050421 현장세일즈가이드 애니콜 배포리스트_8월 통합_배포리스트_v3_051221 포스터 배포리스트(B3603600 B3003000)_63342" xfId="2832" xr:uid="{00000000-0005-0000-0000-00000E0B0000}"/>
    <cellStyle name="_20050421 현장세일즈가이드 애니콜 배포리스트_8월 통합_배포리스트_v3_051221 포스터 배포리스트(B3603600 B3003000)_63342_(세부내역)9월-홈플러스 울산동구점(부스)" xfId="2833" xr:uid="{00000000-0005-0000-0000-00000F0B0000}"/>
    <cellStyle name="_20050421 현장세일즈가이드 애니콜 배포리스트_8월 통합_배포리스트_v3_051221 포스터 배포리스트(B3603600 B3003000)_63342_081031 전략유통 할인점 브랜드샵정산양식" xfId="2834" xr:uid="{00000000-0005-0000-0000-0000100B0000}"/>
    <cellStyle name="_20050421 현장세일즈가이드 애니콜 배포리스트_8월 통합_배포리스트_v3_051221 포스터 배포리스트(B3603600 B3003000)_63342_12월-롯데마트 당진점(부스)" xfId="2835" xr:uid="{00000000-0005-0000-0000-0000110B0000}"/>
    <cellStyle name="_20050421 현장세일즈가이드 애니콜 배포리스트_8월 통합_배포리스트_v3_051221 포스터 배포리스트(B3603600 B3003000)_63342_12월-롯데마트 당진점(부스)1" xfId="2836" xr:uid="{00000000-0005-0000-0000-0000120B0000}"/>
    <cellStyle name="_20050421 현장세일즈가이드 애니콜 배포리스트_8월 통합_배포리스트_v3_060105 B2300 포스터 배포리스트_41184" xfId="2837" xr:uid="{00000000-0005-0000-0000-0000130B0000}"/>
    <cellStyle name="_20050421 현장세일즈가이드 애니콜 배포리스트_8월 통합_배포리스트_v3_060105 B2300 포스터 배포리스트_41184_(세부내역)9월-홈플러스 울산동구점(부스)" xfId="2838" xr:uid="{00000000-0005-0000-0000-0000140B0000}"/>
    <cellStyle name="_20050421 현장세일즈가이드 애니콜 배포리스트_8월 통합_배포리스트_v3_060105 B2300 포스터 배포리스트_41184_081031 전략유통 할인점 브랜드샵정산양식" xfId="2839" xr:uid="{00000000-0005-0000-0000-0000150B0000}"/>
    <cellStyle name="_20050421 현장세일즈가이드 애니콜 배포리스트_8월 통합_배포리스트_v3_060105 B2300 포스터 배포리스트_41184_12월-롯데마트 당진점(부스)" xfId="2840" xr:uid="{00000000-0005-0000-0000-0000160B0000}"/>
    <cellStyle name="_20050421 현장세일즈가이드 애니콜 배포리스트_8월 통합_배포리스트_v3_060105 B2300 포스터 배포리스트_41184_12월-롯데마트 당진점(부스)1" xfId="2841" xr:uid="{00000000-0005-0000-0000-0000170B0000}"/>
    <cellStyle name="_20050421 현장세일즈가이드 애니콜 배포리스트_8월 통합_배포리스트_v3_081031 전략유통 할인점 브랜드샵정산양식" xfId="2842" xr:uid="{00000000-0005-0000-0000-0000180B0000}"/>
    <cellStyle name="_20050421 현장세일즈가이드 애니콜 배포리스트_8월 통합_배포리스트_v3_12월-롯데마트 당진점(부스)" xfId="2843" xr:uid="{00000000-0005-0000-0000-0000190B0000}"/>
    <cellStyle name="_20050421 현장세일즈가이드 애니콜 배포리스트_8월 통합_배포리스트_v3_12월-롯데마트 당진점(부스)1" xfId="2844" xr:uid="{00000000-0005-0000-0000-00001A0B0000}"/>
    <cellStyle name="_20050421 현장세일즈가이드 애니콜 배포리스트_8월 통합_배포리스트_v3_대전지점 B2300 포스터 배포리스트" xfId="2845" xr:uid="{00000000-0005-0000-0000-00001B0B0000}"/>
    <cellStyle name="_20050421 현장세일즈가이드 애니콜 배포리스트_8월 통합_배포리스트_v3_대전지점 B2300 포스터 배포리스트_(세부내역)9월-홈플러스 울산동구점(부스)" xfId="2846" xr:uid="{00000000-0005-0000-0000-00001C0B0000}"/>
    <cellStyle name="_20050421 현장세일즈가이드 애니콜 배포리스트_8월 통합_배포리스트_v3_대전지점 B2300 포스터 배포리스트_081031 전략유통 할인점 브랜드샵정산양식" xfId="2847" xr:uid="{00000000-0005-0000-0000-00001D0B0000}"/>
    <cellStyle name="_20050421 현장세일즈가이드 애니콜 배포리스트_8월 통합_배포리스트_v3_대전지점 B2300 포스터 배포리스트_12월-롯데마트 당진점(부스)" xfId="2848" xr:uid="{00000000-0005-0000-0000-00001E0B0000}"/>
    <cellStyle name="_20050421 현장세일즈가이드 애니콜 배포리스트_8월 통합_배포리스트_v3_대전지점 B2300 포스터 배포리스트_12월-롯데마트 당진점(부스)1" xfId="2849" xr:uid="{00000000-0005-0000-0000-00001F0B0000}"/>
    <cellStyle name="_20050421 현장세일즈가이드 애니콜 배포리스트_8월 통합_배포리스트_v3_대전지점 V84084000포스터 배포리스트" xfId="2850" xr:uid="{00000000-0005-0000-0000-0000200B0000}"/>
    <cellStyle name="_20050421 현장세일즈가이드 애니콜 배포리스트_8월 통합_배포리스트_v3_대전지점 V84084000포스터 배포리스트_(세부내역)9월-홈플러스 울산동구점(부스)" xfId="2851" xr:uid="{00000000-0005-0000-0000-0000210B0000}"/>
    <cellStyle name="_20050421 현장세일즈가이드 애니콜 배포리스트_8월 통합_배포리스트_v3_대전지점 V84084000포스터 배포리스트_081031 전략유통 할인점 브랜드샵정산양식" xfId="2852" xr:uid="{00000000-0005-0000-0000-0000220B0000}"/>
    <cellStyle name="_20050421 현장세일즈가이드 애니콜 배포리스트_8월 통합_배포리스트_v3_대전지점 V84084000포스터 배포리스트_12월-롯데마트 당진점(부스)" xfId="2853" xr:uid="{00000000-0005-0000-0000-0000230B0000}"/>
    <cellStyle name="_20050421 현장세일즈가이드 애니콜 배포리스트_8월 통합_배포리스트_v3_대전지점 V84084000포스터 배포리스트_12월-롯데마트 당진점(부스)1" xfId="2854" xr:uid="{00000000-0005-0000-0000-0000240B0000}"/>
    <cellStyle name="_20050421 현장세일즈가이드 애니콜 배포리스트_8월 통합_배포리스트_v3_대전지점 애니콜뉴스 2월호 배포리스트_41184" xfId="2855" xr:uid="{00000000-0005-0000-0000-0000250B0000}"/>
    <cellStyle name="_20050421 현장세일즈가이드 애니콜 배포리스트_8월 통합_배포리스트_v3_대전지점 애니콜뉴스 2월호 배포리스트_41184_(세부내역)9월-홈플러스 울산동구점(부스)" xfId="2856" xr:uid="{00000000-0005-0000-0000-0000260B0000}"/>
    <cellStyle name="_20050421 현장세일즈가이드 애니콜 배포리스트_8월 통합_배포리스트_v3_대전지점 애니콜뉴스 2월호 배포리스트_41184_081031 전략유통 할인점 브랜드샵정산양식" xfId="2857" xr:uid="{00000000-0005-0000-0000-0000270B0000}"/>
    <cellStyle name="_20050421 현장세일즈가이드 애니콜 배포리스트_8월 통합_배포리스트_v3_대전지점 애니콜뉴스 2월호 배포리스트_41184_12월-롯데마트 당진점(부스)" xfId="2858" xr:uid="{00000000-0005-0000-0000-0000280B0000}"/>
    <cellStyle name="_20050421 현장세일즈가이드 애니콜 배포리스트_8월 통합_배포리스트_v3_대전지점 애니콜뉴스 2월호 배포리스트_41184_12월-롯데마트 당진점(부스)1" xfId="2859" xr:uid="{00000000-0005-0000-0000-0000290B0000}"/>
    <cellStyle name="_20050421 현장세일즈가이드 애니콜 배포리스트_8월 통합_배포리스트_v3_대전지점 제작물 배포리스트(V700POP)" xfId="2860" xr:uid="{00000000-0005-0000-0000-00002A0B0000}"/>
    <cellStyle name="_20050421 현장세일즈가이드 애니콜 배포리스트_8월 통합_배포리스트_v3_대전지점 제작물 배포리스트(V700POP)_(세부내역)9월-홈플러스 울산동구점(부스)" xfId="2861" xr:uid="{00000000-0005-0000-0000-00002B0B0000}"/>
    <cellStyle name="_20050421 현장세일즈가이드 애니콜 배포리스트_8월 통합_배포리스트_v3_대전지점 제작물 배포리스트(V700POP)_081031 전략유통 할인점 브랜드샵정산양식" xfId="2862" xr:uid="{00000000-0005-0000-0000-00002C0B0000}"/>
    <cellStyle name="_20050421 현장세일즈가이드 애니콜 배포리스트_8월 통합_배포리스트_v3_대전지점 제작물 배포리스트(V700POP)_12월-롯데마트 당진점(부스)" xfId="2863" xr:uid="{00000000-0005-0000-0000-00002D0B0000}"/>
    <cellStyle name="_20050421 현장세일즈가이드 애니콜 배포리스트_8월 통합_배포리스트_v3_대전지점 제작물 배포리스트(V700POP)_12월-롯데마트 당진점(부스)1" xfId="2864" xr:uid="{00000000-0005-0000-0000-00002E0B0000}"/>
    <cellStyle name="_20050421 현장세일즈가이드 애니콜 배포리스트_8월 통합_배포리스트_v3_대전지점 포스터 배포리스트(B3603600 B3003000)" xfId="2865" xr:uid="{00000000-0005-0000-0000-00002F0B0000}"/>
    <cellStyle name="_20050421 현장세일즈가이드 애니콜 배포리스트_8월 통합_배포리스트_v3_대전지점 포스터 배포리스트(B3603600 B3003000)_(세부내역)9월-홈플러스 울산동구점(부스)" xfId="2866" xr:uid="{00000000-0005-0000-0000-0000300B0000}"/>
    <cellStyle name="_20050421 현장세일즈가이드 애니콜 배포리스트_8월 통합_배포리스트_v3_대전지점 포스터 배포리스트(B3603600 B3003000)_081031 전략유통 할인점 브랜드샵정산양식" xfId="2867" xr:uid="{00000000-0005-0000-0000-0000310B0000}"/>
    <cellStyle name="_20050421 현장세일즈가이드 애니콜 배포리스트_8월 통합_배포리스트_v3_대전지점 포스터 배포리스트(B3603600 B3003000)_12월-롯데마트 당진점(부스)" xfId="2868" xr:uid="{00000000-0005-0000-0000-0000320B0000}"/>
    <cellStyle name="_20050421 현장세일즈가이드 애니콜 배포리스트_8월 통합_배포리스트_v3_대전지점 포스터 배포리스트(B3603600 B3003000)_12월-롯데마트 당진점(부스)1" xfId="2869" xr:uid="{00000000-0005-0000-0000-0000330B0000}"/>
    <cellStyle name="_20050421 현장세일즈가이드 애니콜 배포리스트_8월 통합_배포리스트_v4" xfId="2870" xr:uid="{00000000-0005-0000-0000-0000340B0000}"/>
    <cellStyle name="_20050421 현장세일즈가이드 애니콜 배포리스트_8월 통합_배포리스트_v4_(세부내역)9월-홈플러스 울산동구점(부스)" xfId="2871" xr:uid="{00000000-0005-0000-0000-0000350B0000}"/>
    <cellStyle name="_20050421 현장세일즈가이드 애니콜 배포리스트_8월 통합_배포리스트_v4_051018 애니콜뉴스 11월호 배포리스트" xfId="2872" xr:uid="{00000000-0005-0000-0000-0000360B0000}"/>
    <cellStyle name="_20050421 현장세일즈가이드 애니콜 배포리스트_8월 통합_배포리스트_v4_051018 애니콜뉴스 11월호 배포리스트_(세부내역)9월-홈플러스 울산동구점(부스)" xfId="2873" xr:uid="{00000000-0005-0000-0000-0000370B0000}"/>
    <cellStyle name="_20050421 현장세일즈가이드 애니콜 배포리스트_8월 통합_배포리스트_v4_051018 애니콜뉴스 11월호 배포리스트_081031 전략유통 할인점 브랜드샵정산양식" xfId="2874" xr:uid="{00000000-0005-0000-0000-0000380B0000}"/>
    <cellStyle name="_20050421 현장세일즈가이드 애니콜 배포리스트_8월 통합_배포리스트_v4_051018 애니콜뉴스 11월호 배포리스트_12월-롯데마트 당진점(부스)" xfId="2875" xr:uid="{00000000-0005-0000-0000-0000390B0000}"/>
    <cellStyle name="_20050421 현장세일즈가이드 애니콜 배포리스트_8월 통합_배포리스트_v4_051018 애니콜뉴스 11월호 배포리스트_12월-롯데마트 당진점(부스)1" xfId="2876" xr:uid="{00000000-0005-0000-0000-00003A0B0000}"/>
    <cellStyle name="_20050421 현장세일즈가이드 애니콜 배포리스트_8월 통합_배포리스트_v4_051221 포스터 배포리스트(B3603600 B3003000)_63342" xfId="2877" xr:uid="{00000000-0005-0000-0000-00003B0B0000}"/>
    <cellStyle name="_20050421 현장세일즈가이드 애니콜 배포리스트_8월 통합_배포리스트_v4_051221 포스터 배포리스트(B3603600 B3003000)_63342_(세부내역)9월-홈플러스 울산동구점(부스)" xfId="2878" xr:uid="{00000000-0005-0000-0000-00003C0B0000}"/>
    <cellStyle name="_20050421 현장세일즈가이드 애니콜 배포리스트_8월 통합_배포리스트_v4_051221 포스터 배포리스트(B3603600 B3003000)_63342_081031 전략유통 할인점 브랜드샵정산양식" xfId="2879" xr:uid="{00000000-0005-0000-0000-00003D0B0000}"/>
    <cellStyle name="_20050421 현장세일즈가이드 애니콜 배포리스트_8월 통합_배포리스트_v4_051221 포스터 배포리스트(B3603600 B3003000)_63342_12월-롯데마트 당진점(부스)" xfId="2880" xr:uid="{00000000-0005-0000-0000-00003E0B0000}"/>
    <cellStyle name="_20050421 현장세일즈가이드 애니콜 배포리스트_8월 통합_배포리스트_v4_051221 포스터 배포리스트(B3603600 B3003000)_63342_12월-롯데마트 당진점(부스)1" xfId="2881" xr:uid="{00000000-0005-0000-0000-00003F0B0000}"/>
    <cellStyle name="_20050421 현장세일즈가이드 애니콜 배포리스트_8월 통합_배포리스트_v4_060105 B2300 포스터 배포리스트_41184" xfId="2882" xr:uid="{00000000-0005-0000-0000-0000400B0000}"/>
    <cellStyle name="_20050421 현장세일즈가이드 애니콜 배포리스트_8월 통합_배포리스트_v4_060105 B2300 포스터 배포리스트_41184_(세부내역)9월-홈플러스 울산동구점(부스)" xfId="2883" xr:uid="{00000000-0005-0000-0000-0000410B0000}"/>
    <cellStyle name="_20050421 현장세일즈가이드 애니콜 배포리스트_8월 통합_배포리스트_v4_060105 B2300 포스터 배포리스트_41184_081031 전략유통 할인점 브랜드샵정산양식" xfId="2884" xr:uid="{00000000-0005-0000-0000-0000420B0000}"/>
    <cellStyle name="_20050421 현장세일즈가이드 애니콜 배포리스트_8월 통합_배포리스트_v4_060105 B2300 포스터 배포리스트_41184_12월-롯데마트 당진점(부스)" xfId="2885" xr:uid="{00000000-0005-0000-0000-0000430B0000}"/>
    <cellStyle name="_20050421 현장세일즈가이드 애니콜 배포리스트_8월 통합_배포리스트_v4_060105 B2300 포스터 배포리스트_41184_12월-롯데마트 당진점(부스)1" xfId="2886" xr:uid="{00000000-0005-0000-0000-0000440B0000}"/>
    <cellStyle name="_20050421 현장세일즈가이드 애니콜 배포리스트_8월 통합_배포리스트_v4_081031 전략유통 할인점 브랜드샵정산양식" xfId="2887" xr:uid="{00000000-0005-0000-0000-0000450B0000}"/>
    <cellStyle name="_20050421 현장세일즈가이드 애니콜 배포리스트_8월 통합_배포리스트_v4_12월-롯데마트 당진점(부스)" xfId="2888" xr:uid="{00000000-0005-0000-0000-0000460B0000}"/>
    <cellStyle name="_20050421 현장세일즈가이드 애니콜 배포리스트_8월 통합_배포리스트_v4_12월-롯데마트 당진점(부스)1" xfId="2889" xr:uid="{00000000-0005-0000-0000-0000470B0000}"/>
    <cellStyle name="_20050421 현장세일즈가이드 애니콜 배포리스트_8월 통합_배포리스트_v4_대전지점 B2300 포스터 배포리스트" xfId="2890" xr:uid="{00000000-0005-0000-0000-0000480B0000}"/>
    <cellStyle name="_20050421 현장세일즈가이드 애니콜 배포리스트_8월 통합_배포리스트_v4_대전지점 B2300 포스터 배포리스트_(세부내역)9월-홈플러스 울산동구점(부스)" xfId="2891" xr:uid="{00000000-0005-0000-0000-0000490B0000}"/>
    <cellStyle name="_20050421 현장세일즈가이드 애니콜 배포리스트_8월 통합_배포리스트_v4_대전지점 B2300 포스터 배포리스트_081031 전략유통 할인점 브랜드샵정산양식" xfId="2892" xr:uid="{00000000-0005-0000-0000-00004A0B0000}"/>
    <cellStyle name="_20050421 현장세일즈가이드 애니콜 배포리스트_8월 통합_배포리스트_v4_대전지점 B2300 포스터 배포리스트_12월-롯데마트 당진점(부스)" xfId="2893" xr:uid="{00000000-0005-0000-0000-00004B0B0000}"/>
    <cellStyle name="_20050421 현장세일즈가이드 애니콜 배포리스트_8월 통합_배포리스트_v4_대전지점 B2300 포스터 배포리스트_12월-롯데마트 당진점(부스)1" xfId="2894" xr:uid="{00000000-0005-0000-0000-00004C0B0000}"/>
    <cellStyle name="_20050421 현장세일즈가이드 애니콜 배포리스트_8월 통합_배포리스트_v4_대전지점 V84084000포스터 배포리스트" xfId="2895" xr:uid="{00000000-0005-0000-0000-00004D0B0000}"/>
    <cellStyle name="_20050421 현장세일즈가이드 애니콜 배포리스트_8월 통합_배포리스트_v4_대전지점 V84084000포스터 배포리스트_(세부내역)9월-홈플러스 울산동구점(부스)" xfId="2896" xr:uid="{00000000-0005-0000-0000-00004E0B0000}"/>
    <cellStyle name="_20050421 현장세일즈가이드 애니콜 배포리스트_8월 통합_배포리스트_v4_대전지점 V84084000포스터 배포리스트_081031 전략유통 할인점 브랜드샵정산양식" xfId="2897" xr:uid="{00000000-0005-0000-0000-00004F0B0000}"/>
    <cellStyle name="_20050421 현장세일즈가이드 애니콜 배포리스트_8월 통합_배포리스트_v4_대전지점 V84084000포스터 배포리스트_12월-롯데마트 당진점(부스)" xfId="2898" xr:uid="{00000000-0005-0000-0000-0000500B0000}"/>
    <cellStyle name="_20050421 현장세일즈가이드 애니콜 배포리스트_8월 통합_배포리스트_v4_대전지점 V84084000포스터 배포리스트_12월-롯데마트 당진점(부스)1" xfId="2899" xr:uid="{00000000-0005-0000-0000-0000510B0000}"/>
    <cellStyle name="_20050421 현장세일즈가이드 애니콜 배포리스트_8월 통합_배포리스트_v4_대전지점 애니콜뉴스 2월호 배포리스트_41184" xfId="2900" xr:uid="{00000000-0005-0000-0000-0000520B0000}"/>
    <cellStyle name="_20050421 현장세일즈가이드 애니콜 배포리스트_8월 통합_배포리스트_v4_대전지점 애니콜뉴스 2월호 배포리스트_41184_(세부내역)9월-홈플러스 울산동구점(부스)" xfId="2901" xr:uid="{00000000-0005-0000-0000-0000530B0000}"/>
    <cellStyle name="_20050421 현장세일즈가이드 애니콜 배포리스트_8월 통합_배포리스트_v4_대전지점 애니콜뉴스 2월호 배포리스트_41184_081031 전략유통 할인점 브랜드샵정산양식" xfId="2902" xr:uid="{00000000-0005-0000-0000-0000540B0000}"/>
    <cellStyle name="_20050421 현장세일즈가이드 애니콜 배포리스트_8월 통합_배포리스트_v4_대전지점 애니콜뉴스 2월호 배포리스트_41184_12월-롯데마트 당진점(부스)" xfId="2903" xr:uid="{00000000-0005-0000-0000-0000550B0000}"/>
    <cellStyle name="_20050421 현장세일즈가이드 애니콜 배포리스트_8월 통합_배포리스트_v4_대전지점 애니콜뉴스 2월호 배포리스트_41184_12월-롯데마트 당진점(부스)1" xfId="2904" xr:uid="{00000000-0005-0000-0000-0000560B0000}"/>
    <cellStyle name="_20050421 현장세일즈가이드 애니콜 배포리스트_8월 통합_배포리스트_v4_대전지점 제작물 배포리스트(V700POP)" xfId="2905" xr:uid="{00000000-0005-0000-0000-0000570B0000}"/>
    <cellStyle name="_20050421 현장세일즈가이드 애니콜 배포리스트_8월 통합_배포리스트_v4_대전지점 제작물 배포리스트(V700POP)_(세부내역)9월-홈플러스 울산동구점(부스)" xfId="2906" xr:uid="{00000000-0005-0000-0000-0000580B0000}"/>
    <cellStyle name="_20050421 현장세일즈가이드 애니콜 배포리스트_8월 통합_배포리스트_v4_대전지점 제작물 배포리스트(V700POP)_081031 전략유통 할인점 브랜드샵정산양식" xfId="2907" xr:uid="{00000000-0005-0000-0000-0000590B0000}"/>
    <cellStyle name="_20050421 현장세일즈가이드 애니콜 배포리스트_8월 통합_배포리스트_v4_대전지점 제작물 배포리스트(V700POP)_12월-롯데마트 당진점(부스)" xfId="2908" xr:uid="{00000000-0005-0000-0000-00005A0B0000}"/>
    <cellStyle name="_20050421 현장세일즈가이드 애니콜 배포리스트_8월 통합_배포리스트_v4_대전지점 제작물 배포리스트(V700POP)_12월-롯데마트 당진점(부스)1" xfId="2909" xr:uid="{00000000-0005-0000-0000-00005B0B0000}"/>
    <cellStyle name="_20050421 현장세일즈가이드 애니콜 배포리스트_8월 통합_배포리스트_v4_대전지점 포스터 배포리스트(B3603600 B3003000)" xfId="2910" xr:uid="{00000000-0005-0000-0000-00005C0B0000}"/>
    <cellStyle name="_20050421 현장세일즈가이드 애니콜 배포리스트_8월 통합_배포리스트_v4_대전지점 포스터 배포리스트(B3603600 B3003000)_(세부내역)9월-홈플러스 울산동구점(부스)" xfId="2911" xr:uid="{00000000-0005-0000-0000-00005D0B0000}"/>
    <cellStyle name="_20050421 현장세일즈가이드 애니콜 배포리스트_8월 통합_배포리스트_v4_대전지점 포스터 배포리스트(B3603600 B3003000)_081031 전략유통 할인점 브랜드샵정산양식" xfId="2912" xr:uid="{00000000-0005-0000-0000-00005E0B0000}"/>
    <cellStyle name="_20050421 현장세일즈가이드 애니콜 배포리스트_8월 통합_배포리스트_v4_대전지점 포스터 배포리스트(B3603600 B3003000)_12월-롯데마트 당진점(부스)" xfId="2913" xr:uid="{00000000-0005-0000-0000-00005F0B0000}"/>
    <cellStyle name="_20050421 현장세일즈가이드 애니콜 배포리스트_8월 통합_배포리스트_v4_대전지점 포스터 배포리스트(B3603600 B3003000)_12월-롯데마트 당진점(부스)1" xfId="2914" xr:uid="{00000000-0005-0000-0000-0000600B0000}"/>
    <cellStyle name="_20050421 현장세일즈가이드 애니콜 배포리스트_8월 통합_배포리스트_최종본" xfId="2915" xr:uid="{00000000-0005-0000-0000-0000610B0000}"/>
    <cellStyle name="_20050421 현장세일즈가이드 애니콜 배포리스트_8월 통합_배포리스트_최종본_(세부내역)9월-홈플러스 울산동구점(부스)" xfId="2916" xr:uid="{00000000-0005-0000-0000-0000620B0000}"/>
    <cellStyle name="_20050421 현장세일즈가이드 애니콜 배포리스트_8월 통합_배포리스트_최종본_051018 애니콜뉴스 11월호 배포리스트" xfId="2917" xr:uid="{00000000-0005-0000-0000-0000630B0000}"/>
    <cellStyle name="_20050421 현장세일즈가이드 애니콜 배포리스트_8월 통합_배포리스트_최종본_051018 애니콜뉴스 11월호 배포리스트_(세부내역)9월-홈플러스 울산동구점(부스)" xfId="2918" xr:uid="{00000000-0005-0000-0000-0000640B0000}"/>
    <cellStyle name="_20050421 현장세일즈가이드 애니콜 배포리스트_8월 통합_배포리스트_최종본_051018 애니콜뉴스 11월호 배포리스트_081031 전략유통 할인점 브랜드샵정산양식" xfId="2919" xr:uid="{00000000-0005-0000-0000-0000650B0000}"/>
    <cellStyle name="_20050421 현장세일즈가이드 애니콜 배포리스트_8월 통합_배포리스트_최종본_051018 애니콜뉴스 11월호 배포리스트_12월-롯데마트 당진점(부스)" xfId="2920" xr:uid="{00000000-0005-0000-0000-0000660B0000}"/>
    <cellStyle name="_20050421 현장세일즈가이드 애니콜 배포리스트_8월 통합_배포리스트_최종본_051018 애니콜뉴스 11월호 배포리스트_12월-롯데마트 당진점(부스)1" xfId="2921" xr:uid="{00000000-0005-0000-0000-0000670B0000}"/>
    <cellStyle name="_20050421 현장세일즈가이드 애니콜 배포리스트_8월 통합_배포리스트_최종본_051221 포스터 배포리스트(B3603600 B3003000)_63342" xfId="2922" xr:uid="{00000000-0005-0000-0000-0000680B0000}"/>
    <cellStyle name="_20050421 현장세일즈가이드 애니콜 배포리스트_8월 통합_배포리스트_최종본_051221 포스터 배포리스트(B3603600 B3003000)_63342_(세부내역)9월-홈플러스 울산동구점(부스)" xfId="2923" xr:uid="{00000000-0005-0000-0000-0000690B0000}"/>
    <cellStyle name="_20050421 현장세일즈가이드 애니콜 배포리스트_8월 통합_배포리스트_최종본_051221 포스터 배포리스트(B3603600 B3003000)_63342_081031 전략유통 할인점 브랜드샵정산양식" xfId="2924" xr:uid="{00000000-0005-0000-0000-00006A0B0000}"/>
    <cellStyle name="_20050421 현장세일즈가이드 애니콜 배포리스트_8월 통합_배포리스트_최종본_051221 포스터 배포리스트(B3603600 B3003000)_63342_12월-롯데마트 당진점(부스)" xfId="2925" xr:uid="{00000000-0005-0000-0000-00006B0B0000}"/>
    <cellStyle name="_20050421 현장세일즈가이드 애니콜 배포리스트_8월 통합_배포리스트_최종본_051221 포스터 배포리스트(B3603600 B3003000)_63342_12월-롯데마트 당진점(부스)1" xfId="2926" xr:uid="{00000000-0005-0000-0000-00006C0B0000}"/>
    <cellStyle name="_20050421 현장세일즈가이드 애니콜 배포리스트_8월 통합_배포리스트_최종본_060105 B2300 포스터 배포리스트_41184" xfId="2927" xr:uid="{00000000-0005-0000-0000-00006D0B0000}"/>
    <cellStyle name="_20050421 현장세일즈가이드 애니콜 배포리스트_8월 통합_배포리스트_최종본_060105 B2300 포스터 배포리스트_41184_(세부내역)9월-홈플러스 울산동구점(부스)" xfId="2928" xr:uid="{00000000-0005-0000-0000-00006E0B0000}"/>
    <cellStyle name="_20050421 현장세일즈가이드 애니콜 배포리스트_8월 통합_배포리스트_최종본_060105 B2300 포스터 배포리스트_41184_081031 전략유통 할인점 브랜드샵정산양식" xfId="2929" xr:uid="{00000000-0005-0000-0000-00006F0B0000}"/>
    <cellStyle name="_20050421 현장세일즈가이드 애니콜 배포리스트_8월 통합_배포리스트_최종본_060105 B2300 포스터 배포리스트_41184_12월-롯데마트 당진점(부스)" xfId="2930" xr:uid="{00000000-0005-0000-0000-0000700B0000}"/>
    <cellStyle name="_20050421 현장세일즈가이드 애니콜 배포리스트_8월 통합_배포리스트_최종본_060105 B2300 포스터 배포리스트_41184_12월-롯데마트 당진점(부스)1" xfId="2931" xr:uid="{00000000-0005-0000-0000-0000710B0000}"/>
    <cellStyle name="_20050421 현장세일즈가이드 애니콜 배포리스트_8월 통합_배포리스트_최종본_081031 전략유통 할인점 브랜드샵정산양식" xfId="2932" xr:uid="{00000000-0005-0000-0000-0000720B0000}"/>
    <cellStyle name="_20050421 현장세일즈가이드 애니콜 배포리스트_8월 통합_배포리스트_최종본_12월-롯데마트 당진점(부스)" xfId="2933" xr:uid="{00000000-0005-0000-0000-0000730B0000}"/>
    <cellStyle name="_20050421 현장세일즈가이드 애니콜 배포리스트_8월 통합_배포리스트_최종본_12월-롯데마트 당진점(부스)1" xfId="2934" xr:uid="{00000000-0005-0000-0000-0000740B0000}"/>
    <cellStyle name="_20050421 현장세일즈가이드 애니콜 배포리스트_8월 통합_배포리스트_최종본_대전지점 B2300 포스터 배포리스트" xfId="2935" xr:uid="{00000000-0005-0000-0000-0000750B0000}"/>
    <cellStyle name="_20050421 현장세일즈가이드 애니콜 배포리스트_8월 통합_배포리스트_최종본_대전지점 B2300 포스터 배포리스트_(세부내역)9월-홈플러스 울산동구점(부스)" xfId="2936" xr:uid="{00000000-0005-0000-0000-0000760B0000}"/>
    <cellStyle name="_20050421 현장세일즈가이드 애니콜 배포리스트_8월 통합_배포리스트_최종본_대전지점 B2300 포스터 배포리스트_081031 전략유통 할인점 브랜드샵정산양식" xfId="2937" xr:uid="{00000000-0005-0000-0000-0000770B0000}"/>
    <cellStyle name="_20050421 현장세일즈가이드 애니콜 배포리스트_8월 통합_배포리스트_최종본_대전지점 B2300 포스터 배포리스트_12월-롯데마트 당진점(부스)" xfId="2938" xr:uid="{00000000-0005-0000-0000-0000780B0000}"/>
    <cellStyle name="_20050421 현장세일즈가이드 애니콜 배포리스트_8월 통합_배포리스트_최종본_대전지점 B2300 포스터 배포리스트_12월-롯데마트 당진점(부스)1" xfId="2939" xr:uid="{00000000-0005-0000-0000-0000790B0000}"/>
    <cellStyle name="_20050421 현장세일즈가이드 애니콜 배포리스트_8월 통합_배포리스트_최종본_대전지점 V84084000포스터 배포리스트" xfId="2940" xr:uid="{00000000-0005-0000-0000-00007A0B0000}"/>
    <cellStyle name="_20050421 현장세일즈가이드 애니콜 배포리스트_8월 통합_배포리스트_최종본_대전지점 V84084000포스터 배포리스트_(세부내역)9월-홈플러스 울산동구점(부스)" xfId="2941" xr:uid="{00000000-0005-0000-0000-00007B0B0000}"/>
    <cellStyle name="_20050421 현장세일즈가이드 애니콜 배포리스트_8월 통합_배포리스트_최종본_대전지점 V84084000포스터 배포리스트_081031 전략유통 할인점 브랜드샵정산양식" xfId="2942" xr:uid="{00000000-0005-0000-0000-00007C0B0000}"/>
    <cellStyle name="_20050421 현장세일즈가이드 애니콜 배포리스트_8월 통합_배포리스트_최종본_대전지점 V84084000포스터 배포리스트_12월-롯데마트 당진점(부스)" xfId="2943" xr:uid="{00000000-0005-0000-0000-00007D0B0000}"/>
    <cellStyle name="_20050421 현장세일즈가이드 애니콜 배포리스트_8월 통합_배포리스트_최종본_대전지점 V84084000포스터 배포리스트_12월-롯데마트 당진점(부스)1" xfId="2944" xr:uid="{00000000-0005-0000-0000-00007E0B0000}"/>
    <cellStyle name="_20050421 현장세일즈가이드 애니콜 배포리스트_8월 통합_배포리스트_최종본_대전지점 애니콜뉴스 2월호 배포리스트_41184" xfId="2945" xr:uid="{00000000-0005-0000-0000-00007F0B0000}"/>
    <cellStyle name="_20050421 현장세일즈가이드 애니콜 배포리스트_8월 통합_배포리스트_최종본_대전지점 애니콜뉴스 2월호 배포리스트_41184_(세부내역)9월-홈플러스 울산동구점(부스)" xfId="2946" xr:uid="{00000000-0005-0000-0000-0000800B0000}"/>
    <cellStyle name="_20050421 현장세일즈가이드 애니콜 배포리스트_8월 통합_배포리스트_최종본_대전지점 애니콜뉴스 2월호 배포리스트_41184_081031 전략유통 할인점 브랜드샵정산양식" xfId="2947" xr:uid="{00000000-0005-0000-0000-0000810B0000}"/>
    <cellStyle name="_20050421 현장세일즈가이드 애니콜 배포리스트_8월 통합_배포리스트_최종본_대전지점 애니콜뉴스 2월호 배포리스트_41184_12월-롯데마트 당진점(부스)" xfId="2948" xr:uid="{00000000-0005-0000-0000-0000820B0000}"/>
    <cellStyle name="_20050421 현장세일즈가이드 애니콜 배포리스트_8월 통합_배포리스트_최종본_대전지점 애니콜뉴스 2월호 배포리스트_41184_12월-롯데마트 당진점(부스)1" xfId="2949" xr:uid="{00000000-0005-0000-0000-0000830B0000}"/>
    <cellStyle name="_20050421 현장세일즈가이드 애니콜 배포리스트_8월 통합_배포리스트_최종본_대전지점 제작물 배포리스트(V700POP)" xfId="2950" xr:uid="{00000000-0005-0000-0000-0000840B0000}"/>
    <cellStyle name="_20050421 현장세일즈가이드 애니콜 배포리스트_8월 통합_배포리스트_최종본_대전지점 제작물 배포리스트(V700POP)_(세부내역)9월-홈플러스 울산동구점(부스)" xfId="2951" xr:uid="{00000000-0005-0000-0000-0000850B0000}"/>
    <cellStyle name="_20050421 현장세일즈가이드 애니콜 배포리스트_8월 통합_배포리스트_최종본_대전지점 제작물 배포리스트(V700POP)_081031 전략유통 할인점 브랜드샵정산양식" xfId="2952" xr:uid="{00000000-0005-0000-0000-0000860B0000}"/>
    <cellStyle name="_20050421 현장세일즈가이드 애니콜 배포리스트_8월 통합_배포리스트_최종본_대전지점 제작물 배포리스트(V700POP)_12월-롯데마트 당진점(부스)" xfId="2953" xr:uid="{00000000-0005-0000-0000-0000870B0000}"/>
    <cellStyle name="_20050421 현장세일즈가이드 애니콜 배포리스트_8월 통합_배포리스트_최종본_대전지점 제작물 배포리스트(V700POP)_12월-롯데마트 당진점(부스)1" xfId="2954" xr:uid="{00000000-0005-0000-0000-0000880B0000}"/>
    <cellStyle name="_20050421 현장세일즈가이드 애니콜 배포리스트_8월 통합_배포리스트_최종본_대전지점 포스터 배포리스트(B3603600 B3003000)" xfId="2955" xr:uid="{00000000-0005-0000-0000-0000890B0000}"/>
    <cellStyle name="_20050421 현장세일즈가이드 애니콜 배포리스트_8월 통합_배포리스트_최종본_대전지점 포스터 배포리스트(B3603600 B3003000)_(세부내역)9월-홈플러스 울산동구점(부스)" xfId="2956" xr:uid="{00000000-0005-0000-0000-00008A0B0000}"/>
    <cellStyle name="_20050421 현장세일즈가이드 애니콜 배포리스트_8월 통합_배포리스트_최종본_대전지점 포스터 배포리스트(B3603600 B3003000)_081031 전략유통 할인점 브랜드샵정산양식" xfId="2957" xr:uid="{00000000-0005-0000-0000-00008B0B0000}"/>
    <cellStyle name="_20050421 현장세일즈가이드 애니콜 배포리스트_8월 통합_배포리스트_최종본_대전지점 포스터 배포리스트(B3603600 B3003000)_12월-롯데마트 당진점(부스)" xfId="2958" xr:uid="{00000000-0005-0000-0000-00008C0B0000}"/>
    <cellStyle name="_20050421 현장세일즈가이드 애니콜 배포리스트_8월 통합_배포리스트_최종본_대전지점 포스터 배포리스트(B3603600 B3003000)_12월-롯데마트 당진점(부스)1" xfId="2959" xr:uid="{00000000-0005-0000-0000-00008D0B0000}"/>
    <cellStyle name="_20050421 현장세일즈가이드 애니콜 배포리스트_대전지점 B2300 포스터 배포리스트" xfId="2960" xr:uid="{00000000-0005-0000-0000-00008E0B0000}"/>
    <cellStyle name="_20050421 현장세일즈가이드 애니콜 배포리스트_대전지점 B2300 포스터 배포리스트_(세부내역)9월-홈플러스 울산동구점(부스)" xfId="2961" xr:uid="{00000000-0005-0000-0000-00008F0B0000}"/>
    <cellStyle name="_20050421 현장세일즈가이드 애니콜 배포리스트_대전지점 B2300 포스터 배포리스트_081031 전략유통 할인점 브랜드샵정산양식" xfId="2962" xr:uid="{00000000-0005-0000-0000-0000900B0000}"/>
    <cellStyle name="_20050421 현장세일즈가이드 애니콜 배포리스트_대전지점 B2300 포스터 배포리스트_12월-롯데마트 당진점(부스)" xfId="2963" xr:uid="{00000000-0005-0000-0000-0000910B0000}"/>
    <cellStyle name="_20050421 현장세일즈가이드 애니콜 배포리스트_대전지점 B2300 포스터 배포리스트_12월-롯데마트 당진점(부스)1" xfId="2964" xr:uid="{00000000-0005-0000-0000-0000920B0000}"/>
    <cellStyle name="_20050421 현장세일즈가이드 애니콜 배포리스트_대전지점 V84084000포스터 배포리스트" xfId="2965" xr:uid="{00000000-0005-0000-0000-0000930B0000}"/>
    <cellStyle name="_20050421 현장세일즈가이드 애니콜 배포리스트_대전지점 V84084000포스터 배포리스트_(세부내역)9월-홈플러스 울산동구점(부스)" xfId="2966" xr:uid="{00000000-0005-0000-0000-0000940B0000}"/>
    <cellStyle name="_20050421 현장세일즈가이드 애니콜 배포리스트_대전지점 V84084000포스터 배포리스트_081031 전략유통 할인점 브랜드샵정산양식" xfId="2967" xr:uid="{00000000-0005-0000-0000-0000950B0000}"/>
    <cellStyle name="_20050421 현장세일즈가이드 애니콜 배포리스트_대전지점 V84084000포스터 배포리스트_12월-롯데마트 당진점(부스)" xfId="2968" xr:uid="{00000000-0005-0000-0000-0000960B0000}"/>
    <cellStyle name="_20050421 현장세일즈가이드 애니콜 배포리스트_대전지점 V84084000포스터 배포리스트_12월-롯데마트 당진점(부스)1" xfId="2969" xr:uid="{00000000-0005-0000-0000-0000970B0000}"/>
    <cellStyle name="_20050421 현장세일즈가이드 애니콜 배포리스트_대전지점 애니콜뉴스 2월호 배포리스트_41184" xfId="2970" xr:uid="{00000000-0005-0000-0000-0000980B0000}"/>
    <cellStyle name="_20050421 현장세일즈가이드 애니콜 배포리스트_대전지점 애니콜뉴스 2월호 배포리스트_41184_(세부내역)9월-홈플러스 울산동구점(부스)" xfId="2971" xr:uid="{00000000-0005-0000-0000-0000990B0000}"/>
    <cellStyle name="_20050421 현장세일즈가이드 애니콜 배포리스트_대전지점 애니콜뉴스 2월호 배포리스트_41184_081031 전략유통 할인점 브랜드샵정산양식" xfId="2972" xr:uid="{00000000-0005-0000-0000-00009A0B0000}"/>
    <cellStyle name="_20050421 현장세일즈가이드 애니콜 배포리스트_대전지점 애니콜뉴스 2월호 배포리스트_41184_12월-롯데마트 당진점(부스)" xfId="2973" xr:uid="{00000000-0005-0000-0000-00009B0B0000}"/>
    <cellStyle name="_20050421 현장세일즈가이드 애니콜 배포리스트_대전지점 애니콜뉴스 2월호 배포리스트_41184_12월-롯데마트 당진점(부스)1" xfId="2974" xr:uid="{00000000-0005-0000-0000-00009C0B0000}"/>
    <cellStyle name="_20050421 현장세일즈가이드 애니콜 배포리스트_대전지점 제작물 배포리스트(V700POP)" xfId="2975" xr:uid="{00000000-0005-0000-0000-00009D0B0000}"/>
    <cellStyle name="_20050421 현장세일즈가이드 애니콜 배포리스트_대전지점 제작물 배포리스트(V700POP)_(세부내역)9월-홈플러스 울산동구점(부스)" xfId="2976" xr:uid="{00000000-0005-0000-0000-00009E0B0000}"/>
    <cellStyle name="_20050421 현장세일즈가이드 애니콜 배포리스트_대전지점 제작물 배포리스트(V700POP)_081031 전략유통 할인점 브랜드샵정산양식" xfId="2977" xr:uid="{00000000-0005-0000-0000-00009F0B0000}"/>
    <cellStyle name="_20050421 현장세일즈가이드 애니콜 배포리스트_대전지점 제작물 배포리스트(V700POP)_12월-롯데마트 당진점(부스)" xfId="2978" xr:uid="{00000000-0005-0000-0000-0000A00B0000}"/>
    <cellStyle name="_20050421 현장세일즈가이드 애니콜 배포리스트_대전지점 제작물 배포리스트(V700POP)_12월-롯데마트 당진점(부스)1" xfId="2979" xr:uid="{00000000-0005-0000-0000-0000A10B0000}"/>
    <cellStyle name="_20050421 현장세일즈가이드 애니콜 배포리스트_대전지점 포스터 배포리스트(B3603600 B3003000)" xfId="2980" xr:uid="{00000000-0005-0000-0000-0000A20B0000}"/>
    <cellStyle name="_20050421 현장세일즈가이드 애니콜 배포리스트_대전지점 포스터 배포리스트(B3603600 B3003000)_(세부내역)9월-홈플러스 울산동구점(부스)" xfId="2981" xr:uid="{00000000-0005-0000-0000-0000A30B0000}"/>
    <cellStyle name="_20050421 현장세일즈가이드 애니콜 배포리스트_대전지점 포스터 배포리스트(B3603600 B3003000)_081031 전략유통 할인점 브랜드샵정산양식" xfId="2982" xr:uid="{00000000-0005-0000-0000-0000A40B0000}"/>
    <cellStyle name="_20050421 현장세일즈가이드 애니콜 배포리스트_대전지점 포스터 배포리스트(B3603600 B3003000)_12월-롯데마트 당진점(부스)" xfId="2983" xr:uid="{00000000-0005-0000-0000-0000A50B0000}"/>
    <cellStyle name="_20050421 현장세일즈가이드 애니콜 배포리스트_대전지점 포스터 배포리스트(B3603600 B3003000)_12월-롯데마트 당진점(부스)1" xfId="2984" xr:uid="{00000000-0005-0000-0000-0000A60B0000}"/>
    <cellStyle name="_20060627-3. 계약내역서(GS)" xfId="2985" xr:uid="{00000000-0005-0000-0000-0000A70B0000}"/>
    <cellStyle name="_20060627-3. 계약내역서(GS) 2" xfId="2986" xr:uid="{00000000-0005-0000-0000-0000A80B0000}"/>
    <cellStyle name="_2007 MRO 가격내역서(1)" xfId="2987" xr:uid="{00000000-0005-0000-0000-0000A90B0000}"/>
    <cellStyle name="_210323-1g" xfId="2988" xr:uid="{00000000-0005-0000-0000-0000AA0B0000}"/>
    <cellStyle name="_210323-1g 2" xfId="2989" xr:uid="{00000000-0005-0000-0000-0000AB0B0000}"/>
    <cellStyle name="_210323g" xfId="2990" xr:uid="{00000000-0005-0000-0000-0000AC0B0000}"/>
    <cellStyle name="_210323g 2" xfId="2991" xr:uid="{00000000-0005-0000-0000-0000AD0B0000}"/>
    <cellStyle name="_231970g" xfId="2992" xr:uid="{00000000-0005-0000-0000-0000AE0B0000}"/>
    <cellStyle name="_231970g 2" xfId="2993" xr:uid="{00000000-0005-0000-0000-0000AF0B0000}"/>
    <cellStyle name="_240040G" xfId="2994" xr:uid="{00000000-0005-0000-0000-0000B00B0000}"/>
    <cellStyle name="_240040G 2" xfId="2995" xr:uid="{00000000-0005-0000-0000-0000B10B0000}"/>
    <cellStyle name="_2차변경내역(전기)작업" xfId="2996" xr:uid="{00000000-0005-0000-0000-0000B20B0000}"/>
    <cellStyle name="_3. 영상SW(용역)" xfId="2997" xr:uid="{00000000-0005-0000-0000-0000B30B0000}"/>
    <cellStyle name="_3_DATA 통합운영 시스템 내역서_421" xfId="2998" xr:uid="{00000000-0005-0000-0000-0000B40B0000}"/>
    <cellStyle name="_3_DATA 통합운영 시스템 내역서_421 2" xfId="2999" xr:uid="{00000000-0005-0000-0000-0000B50B0000}"/>
    <cellStyle name="_3_DATA 통합운영 시스템 내역서_421_계약내역-관급-총괄" xfId="3000" xr:uid="{00000000-0005-0000-0000-0000B60B0000}"/>
    <cellStyle name="_3_DATA 통합운영 시스템 내역서_421_계약내역-관급-총괄 2" xfId="3001" xr:uid="{00000000-0005-0000-0000-0000B70B0000}"/>
    <cellStyle name="_3_자양취수장 내역서3" xfId="3002" xr:uid="{00000000-0005-0000-0000-0000B80B0000}"/>
    <cellStyle name="_3_자양취수장 내역서3 2" xfId="3003" xr:uid="{00000000-0005-0000-0000-0000B90B0000}"/>
    <cellStyle name="_3_자양취수장 내역서3_계약내역-관급-총괄" xfId="3004" xr:uid="{00000000-0005-0000-0000-0000BA0B0000}"/>
    <cellStyle name="_3_자양취수장 내역서3_계약내역-관급-총괄 2" xfId="3005" xr:uid="{00000000-0005-0000-0000-0000BB0B0000}"/>
    <cellStyle name="_30820ICG" xfId="3006" xr:uid="{00000000-0005-0000-0000-0000BC0B0000}"/>
    <cellStyle name="_30820ICG 2" xfId="3007" xr:uid="{00000000-0005-0000-0000-0000BD0B0000}"/>
    <cellStyle name="_3-8.동력산출서" xfId="3008" xr:uid="{00000000-0005-0000-0000-0000BE0B0000}"/>
    <cellStyle name="_3월 기성(사정서류)" xfId="3009" xr:uid="{00000000-0005-0000-0000-0000BF0B0000}"/>
    <cellStyle name="_4.용역동연결동기타전기공사현" xfId="3010" xr:uid="{00000000-0005-0000-0000-0000C00B0000}"/>
    <cellStyle name="_4메인압력설계" xfId="3011" xr:uid="{00000000-0005-0000-0000-0000C10B0000}"/>
    <cellStyle name="_4메인압력설계 2" xfId="3012" xr:uid="{00000000-0005-0000-0000-0000C20B0000}"/>
    <cellStyle name="_5. 공원예산내역서" xfId="3013" xr:uid="{00000000-0005-0000-0000-0000C30B0000}"/>
    <cellStyle name="_5T감시제어설계" xfId="3014" xr:uid="{00000000-0005-0000-0000-0000C40B0000}"/>
    <cellStyle name="_5T감시제어설계 2" xfId="3015" xr:uid="{00000000-0005-0000-0000-0000C50B0000}"/>
    <cellStyle name="_6월실적기성(안전불포함-제출)" xfId="3016" xr:uid="{00000000-0005-0000-0000-0000C60B0000}"/>
    <cellStyle name="_7월예정공정표" xfId="3017" xr:uid="{00000000-0005-0000-0000-0000C70B0000}"/>
    <cellStyle name="_8월 기성" xfId="3018" xr:uid="{00000000-0005-0000-0000-0000C80B0000}"/>
    <cellStyle name="_8월공무정산(서동조정)" xfId="3019" xr:uid="{00000000-0005-0000-0000-0000C90B0000}"/>
    <cellStyle name="_8층 사장실" xfId="3020" xr:uid="{00000000-0005-0000-0000-0000CA0B0000}"/>
    <cellStyle name="_8층 사장실 2" xfId="3021" xr:uid="{00000000-0005-0000-0000-0000CB0B0000}"/>
    <cellStyle name="_99광통신간석외1개소" xfId="3022" xr:uid="{00000000-0005-0000-0000-0000CC0B0000}"/>
    <cellStyle name="_99광통신간석외1개소 2" xfId="3023" xr:uid="{00000000-0005-0000-0000-0000CD0B0000}"/>
    <cellStyle name="_99광통신간석외1개소_1" xfId="3024" xr:uid="{00000000-0005-0000-0000-0000CE0B0000}"/>
    <cellStyle name="_99광통신간석외1개소_1 2" xfId="3025" xr:uid="{00000000-0005-0000-0000-0000CF0B0000}"/>
    <cellStyle name="_99광통신간석외1개소_견적" xfId="3026" xr:uid="{00000000-0005-0000-0000-0000D00B0000}"/>
    <cellStyle name="_99광통신간석외1개소_견적 2" xfId="3027" xr:uid="{00000000-0005-0000-0000-0000D10B0000}"/>
    <cellStyle name="_99광통신간석외1개소_통합국사트레이" xfId="3028" xr:uid="{00000000-0005-0000-0000-0000D20B0000}"/>
    <cellStyle name="_99광통신간석외1개소_통합국사트레이 2" xfId="3029" xr:uid="{00000000-0005-0000-0000-0000D30B0000}"/>
    <cellStyle name="_99광통신간석외1개소_한미우석" xfId="3030" xr:uid="{00000000-0005-0000-0000-0000D40B0000}"/>
    <cellStyle name="_99광통신간석외1개소_한미우석 2" xfId="3031" xr:uid="{00000000-0005-0000-0000-0000D50B0000}"/>
    <cellStyle name="_99광통신간석외1개소_한미우석_견적" xfId="3032" xr:uid="{00000000-0005-0000-0000-0000D60B0000}"/>
    <cellStyle name="_99광통신간석외1개소_한미우석_견적 2" xfId="3033" xr:uid="{00000000-0005-0000-0000-0000D70B0000}"/>
    <cellStyle name="_99광통신간석외1개소_한미우석_계양등7개소" xfId="3034" xr:uid="{00000000-0005-0000-0000-0000D80B0000}"/>
    <cellStyle name="_99광통신간석외1개소_한미우석_계양등7개소 2" xfId="3035" xr:uid="{00000000-0005-0000-0000-0000D90B0000}"/>
    <cellStyle name="_99광통신간석외1개소_한미우석_통합국사전원선" xfId="3036" xr:uid="{00000000-0005-0000-0000-0000DA0B0000}"/>
    <cellStyle name="_99광통신간석외1개소_한미우석_통합국사전원선 2" xfId="3037" xr:uid="{00000000-0005-0000-0000-0000DB0B0000}"/>
    <cellStyle name="_99광통신간석외1개소_한미우석_통합국사트레이" xfId="3038" xr:uid="{00000000-0005-0000-0000-0000DC0B0000}"/>
    <cellStyle name="_99광통신간석외1개소_한미우석_통합국사트레이 2" xfId="3039" xr:uid="{00000000-0005-0000-0000-0000DD0B0000}"/>
    <cellStyle name="_99광통신간석외1개소_한미우석_한미은행1" xfId="3040" xr:uid="{00000000-0005-0000-0000-0000DE0B0000}"/>
    <cellStyle name="_99광통신간석외1개소_한미우석_한미은행1 2" xfId="3041" xr:uid="{00000000-0005-0000-0000-0000DF0B0000}"/>
    <cellStyle name="_99광통신간석외1개소_한미우석_한미은행1_통합국사트레이" xfId="3042" xr:uid="{00000000-0005-0000-0000-0000E00B0000}"/>
    <cellStyle name="_99광통신간석외1개소_한미우석_한미은행1_통합국사트레이 2" xfId="3043" xr:uid="{00000000-0005-0000-0000-0000E10B0000}"/>
    <cellStyle name="_99광통신간석외1개소_한미우석_한미은행2" xfId="3044" xr:uid="{00000000-0005-0000-0000-0000E20B0000}"/>
    <cellStyle name="_99광통신간석외1개소_한미우석_한미은행2 2" xfId="3045" xr:uid="{00000000-0005-0000-0000-0000E30B0000}"/>
    <cellStyle name="_99광통신간석외1개소_한미우석_한미은행2_견적" xfId="3046" xr:uid="{00000000-0005-0000-0000-0000E40B0000}"/>
    <cellStyle name="_99광통신간석외1개소_한미우석_한미은행2_견적 2" xfId="3047" xr:uid="{00000000-0005-0000-0000-0000E50B0000}"/>
    <cellStyle name="_99광통신간석외1개소_한미우석_한미은행2_통합국사트레이" xfId="3048" xr:uid="{00000000-0005-0000-0000-0000E60B0000}"/>
    <cellStyle name="_99광통신간석외1개소_한미우석_한미은행2_통합국사트레이 2" xfId="3049" xr:uid="{00000000-0005-0000-0000-0000E70B0000}"/>
    <cellStyle name="_99광통신간석외1개소_한미우석_한미은행본사" xfId="3050" xr:uid="{00000000-0005-0000-0000-0000E80B0000}"/>
    <cellStyle name="_99광통신간석외1개소_한미우석_한미은행본사 2" xfId="3051" xr:uid="{00000000-0005-0000-0000-0000E90B0000}"/>
    <cellStyle name="_99광통신간석외1개소_한미우석_한미은행본사_견적" xfId="3052" xr:uid="{00000000-0005-0000-0000-0000EA0B0000}"/>
    <cellStyle name="_99광통신간석외1개소_한미우석_한미은행본사_견적 2" xfId="3053" xr:uid="{00000000-0005-0000-0000-0000EB0B0000}"/>
    <cellStyle name="_99광통신간석외1개소_한미우석_한미은행본사_통합국사트레이" xfId="3054" xr:uid="{00000000-0005-0000-0000-0000EC0B0000}"/>
    <cellStyle name="_99광통신간석외1개소_한미우석_한미은행본사_통합국사트레이 2" xfId="3055" xr:uid="{00000000-0005-0000-0000-0000ED0B0000}"/>
    <cellStyle name="_99광통신간석외1개소_한미우석_한미은행본사1" xfId="3056" xr:uid="{00000000-0005-0000-0000-0000EE0B0000}"/>
    <cellStyle name="_99광통신간석외1개소_한미우석_한미은행본사1 2" xfId="3057" xr:uid="{00000000-0005-0000-0000-0000EF0B0000}"/>
    <cellStyle name="_99광통신간석외1개소_한미우석_한미은행본사1_견적" xfId="3058" xr:uid="{00000000-0005-0000-0000-0000F00B0000}"/>
    <cellStyle name="_99광통신간석외1개소_한미우석_한미은행본사1_견적 2" xfId="3059" xr:uid="{00000000-0005-0000-0000-0000F10B0000}"/>
    <cellStyle name="_99광통신간석외1개소_한미우석_한미은행본사1_통합국사트레이" xfId="3060" xr:uid="{00000000-0005-0000-0000-0000F20B0000}"/>
    <cellStyle name="_99광통신간석외1개소_한미우석_한미은행본사1_통합국사트레이 2" xfId="3061" xr:uid="{00000000-0005-0000-0000-0000F30B0000}"/>
    <cellStyle name="_99광통신간석외1개소_한미은행본사" xfId="3062" xr:uid="{00000000-0005-0000-0000-0000F40B0000}"/>
    <cellStyle name="_99광통신간석외1개소_한미은행본사 2" xfId="3063" xr:uid="{00000000-0005-0000-0000-0000F50B0000}"/>
    <cellStyle name="_99광통신간석외1개소_한미은행본사_견적" xfId="3064" xr:uid="{00000000-0005-0000-0000-0000F60B0000}"/>
    <cellStyle name="_99광통신간석외1개소_한미은행본사_견적 2" xfId="3065" xr:uid="{00000000-0005-0000-0000-0000F70B0000}"/>
    <cellStyle name="_99광통신간석외1개소_한미은행본사_계양등7개소" xfId="3066" xr:uid="{00000000-0005-0000-0000-0000F80B0000}"/>
    <cellStyle name="_99광통신간석외1개소_한미은행본사_계양등7개소 2" xfId="3067" xr:uid="{00000000-0005-0000-0000-0000F90B0000}"/>
    <cellStyle name="_99광통신간석외1개소_한미은행본사_통합국사전원선" xfId="3068" xr:uid="{00000000-0005-0000-0000-0000FA0B0000}"/>
    <cellStyle name="_99광통신간석외1개소_한미은행본사_통합국사전원선 2" xfId="3069" xr:uid="{00000000-0005-0000-0000-0000FB0B0000}"/>
    <cellStyle name="_99광통신간석외1개소_한미은행본사_통합국사트레이" xfId="3070" xr:uid="{00000000-0005-0000-0000-0000FC0B0000}"/>
    <cellStyle name="_99광통신간석외1개소_한미은행본사_통합국사트레이 2" xfId="3071" xr:uid="{00000000-0005-0000-0000-0000FD0B0000}"/>
    <cellStyle name="_99광통신간석외1개소_한미은행본사_한미은행1" xfId="3072" xr:uid="{00000000-0005-0000-0000-0000FE0B0000}"/>
    <cellStyle name="_99광통신간석외1개소_한미은행본사_한미은행1 2" xfId="3073" xr:uid="{00000000-0005-0000-0000-0000FF0B0000}"/>
    <cellStyle name="_99광통신간석외1개소_한미은행본사_한미은행1_통합국사트레이" xfId="3074" xr:uid="{00000000-0005-0000-0000-0000000C0000}"/>
    <cellStyle name="_99광통신간석외1개소_한미은행본사_한미은행1_통합국사트레이 2" xfId="3075" xr:uid="{00000000-0005-0000-0000-0000010C0000}"/>
    <cellStyle name="_99광통신간석외1개소_한미은행본사_한미은행2" xfId="3076" xr:uid="{00000000-0005-0000-0000-0000020C0000}"/>
    <cellStyle name="_99광통신간석외1개소_한미은행본사_한미은행2 2" xfId="3077" xr:uid="{00000000-0005-0000-0000-0000030C0000}"/>
    <cellStyle name="_99광통신간석외1개소_한미은행본사_한미은행2_견적" xfId="3078" xr:uid="{00000000-0005-0000-0000-0000040C0000}"/>
    <cellStyle name="_99광통신간석외1개소_한미은행본사_한미은행2_견적 2" xfId="3079" xr:uid="{00000000-0005-0000-0000-0000050C0000}"/>
    <cellStyle name="_99광통신간석외1개소_한미은행본사_한미은행2_통합국사트레이" xfId="3080" xr:uid="{00000000-0005-0000-0000-0000060C0000}"/>
    <cellStyle name="_99광통신간석외1개소_한미은행본사_한미은행2_통합국사트레이 2" xfId="3081" xr:uid="{00000000-0005-0000-0000-0000070C0000}"/>
    <cellStyle name="_99광통신간석외1개소_한미은행본사_한미은행본사" xfId="3082" xr:uid="{00000000-0005-0000-0000-0000080C0000}"/>
    <cellStyle name="_99광통신간석외1개소_한미은행본사_한미은행본사 2" xfId="3083" xr:uid="{00000000-0005-0000-0000-0000090C0000}"/>
    <cellStyle name="_99광통신간석외1개소_한미은행본사_한미은행본사_견적" xfId="3084" xr:uid="{00000000-0005-0000-0000-00000A0C0000}"/>
    <cellStyle name="_99광통신간석외1개소_한미은행본사_한미은행본사_견적 2" xfId="3085" xr:uid="{00000000-0005-0000-0000-00000B0C0000}"/>
    <cellStyle name="_99광통신간석외1개소_한미은행본사_한미은행본사_통합국사트레이" xfId="3086" xr:uid="{00000000-0005-0000-0000-00000C0C0000}"/>
    <cellStyle name="_99광통신간석외1개소_한미은행본사_한미은행본사_통합국사트레이 2" xfId="3087" xr:uid="{00000000-0005-0000-0000-00000D0C0000}"/>
    <cellStyle name="_99광통신간석외1개소_한미은행본사_한미은행본사1" xfId="3088" xr:uid="{00000000-0005-0000-0000-00000E0C0000}"/>
    <cellStyle name="_99광통신간석외1개소_한미은행본사_한미은행본사1 2" xfId="3089" xr:uid="{00000000-0005-0000-0000-00000F0C0000}"/>
    <cellStyle name="_99광통신간석외1개소_한미은행본사_한미은행본사1_견적" xfId="3090" xr:uid="{00000000-0005-0000-0000-0000100C0000}"/>
    <cellStyle name="_99광통신간석외1개소_한미은행본사_한미은행본사1_견적 2" xfId="3091" xr:uid="{00000000-0005-0000-0000-0000110C0000}"/>
    <cellStyle name="_99광통신간석외1개소_한미은행본사_한미은행본사1_통합국사트레이" xfId="3092" xr:uid="{00000000-0005-0000-0000-0000120C0000}"/>
    <cellStyle name="_99광통신간석외1개소_한미은행본사_한미은행본사1_통합국사트레이 2" xfId="3093" xr:uid="{00000000-0005-0000-0000-0000130C0000}"/>
    <cellStyle name="_99광통신간석외1개소_한미케이블" xfId="3094" xr:uid="{00000000-0005-0000-0000-0000140C0000}"/>
    <cellStyle name="_99광통신간석외1개소_한미케이블 2" xfId="3095" xr:uid="{00000000-0005-0000-0000-0000150C0000}"/>
    <cellStyle name="_99광통신간석외1개소_한미케이블_견적" xfId="3096" xr:uid="{00000000-0005-0000-0000-0000160C0000}"/>
    <cellStyle name="_99광통신간석외1개소_한미케이블_견적 2" xfId="3097" xr:uid="{00000000-0005-0000-0000-0000170C0000}"/>
    <cellStyle name="_99광통신간석외1개소_한미케이블_계양등7개소" xfId="3098" xr:uid="{00000000-0005-0000-0000-0000180C0000}"/>
    <cellStyle name="_99광통신간석외1개소_한미케이블_계양등7개소 2" xfId="3099" xr:uid="{00000000-0005-0000-0000-0000190C0000}"/>
    <cellStyle name="_99광통신간석외1개소_한미케이블_통합국사전원선" xfId="3100" xr:uid="{00000000-0005-0000-0000-00001A0C0000}"/>
    <cellStyle name="_99광통신간석외1개소_한미케이블_통합국사전원선 2" xfId="3101" xr:uid="{00000000-0005-0000-0000-00001B0C0000}"/>
    <cellStyle name="_99광통신간석외1개소_한미케이블_통합국사트레이" xfId="3102" xr:uid="{00000000-0005-0000-0000-00001C0C0000}"/>
    <cellStyle name="_99광통신간석외1개소_한미케이블_통합국사트레이 2" xfId="3103" xr:uid="{00000000-0005-0000-0000-00001D0C0000}"/>
    <cellStyle name="_99광통신간석외1개소_한미케이블_한미은행1" xfId="3104" xr:uid="{00000000-0005-0000-0000-00001E0C0000}"/>
    <cellStyle name="_99광통신간석외1개소_한미케이블_한미은행1 2" xfId="3105" xr:uid="{00000000-0005-0000-0000-00001F0C0000}"/>
    <cellStyle name="_99광통신간석외1개소_한미케이블_한미은행1_통합국사트레이" xfId="3106" xr:uid="{00000000-0005-0000-0000-0000200C0000}"/>
    <cellStyle name="_99광통신간석외1개소_한미케이블_한미은행1_통합국사트레이 2" xfId="3107" xr:uid="{00000000-0005-0000-0000-0000210C0000}"/>
    <cellStyle name="_99광통신간석외1개소_한미케이블_한미은행2" xfId="3108" xr:uid="{00000000-0005-0000-0000-0000220C0000}"/>
    <cellStyle name="_99광통신간석외1개소_한미케이블_한미은행2 2" xfId="3109" xr:uid="{00000000-0005-0000-0000-0000230C0000}"/>
    <cellStyle name="_99광통신간석외1개소_한미케이블_한미은행2_견적" xfId="3110" xr:uid="{00000000-0005-0000-0000-0000240C0000}"/>
    <cellStyle name="_99광통신간석외1개소_한미케이블_한미은행2_견적 2" xfId="3111" xr:uid="{00000000-0005-0000-0000-0000250C0000}"/>
    <cellStyle name="_99광통신간석외1개소_한미케이블_한미은행2_통합국사트레이" xfId="3112" xr:uid="{00000000-0005-0000-0000-0000260C0000}"/>
    <cellStyle name="_99광통신간석외1개소_한미케이블_한미은행2_통합국사트레이 2" xfId="3113" xr:uid="{00000000-0005-0000-0000-0000270C0000}"/>
    <cellStyle name="_99광통신간석외1개소_한미케이블_한미은행본사" xfId="3114" xr:uid="{00000000-0005-0000-0000-0000280C0000}"/>
    <cellStyle name="_99광통신간석외1개소_한미케이블_한미은행본사 2" xfId="3115" xr:uid="{00000000-0005-0000-0000-0000290C0000}"/>
    <cellStyle name="_99광통신간석외1개소_한미케이블_한미은행본사_견적" xfId="3116" xr:uid="{00000000-0005-0000-0000-00002A0C0000}"/>
    <cellStyle name="_99광통신간석외1개소_한미케이블_한미은행본사_견적 2" xfId="3117" xr:uid="{00000000-0005-0000-0000-00002B0C0000}"/>
    <cellStyle name="_99광통신간석외1개소_한미케이블_한미은행본사_통합국사트레이" xfId="3118" xr:uid="{00000000-0005-0000-0000-00002C0C0000}"/>
    <cellStyle name="_99광통신간석외1개소_한미케이블_한미은행본사_통합국사트레이 2" xfId="3119" xr:uid="{00000000-0005-0000-0000-00002D0C0000}"/>
    <cellStyle name="_99광통신간석외1개소_한미케이블_한미은행본사1" xfId="3120" xr:uid="{00000000-0005-0000-0000-00002E0C0000}"/>
    <cellStyle name="_99광통신간석외1개소_한미케이블_한미은행본사1 2" xfId="3121" xr:uid="{00000000-0005-0000-0000-00002F0C0000}"/>
    <cellStyle name="_99광통신간석외1개소_한미케이블_한미은행본사1_견적" xfId="3122" xr:uid="{00000000-0005-0000-0000-0000300C0000}"/>
    <cellStyle name="_99광통신간석외1개소_한미케이블_한미은행본사1_견적 2" xfId="3123" xr:uid="{00000000-0005-0000-0000-0000310C0000}"/>
    <cellStyle name="_99광통신간석외1개소_한미케이블_한미은행본사1_통합국사트레이" xfId="3124" xr:uid="{00000000-0005-0000-0000-0000320C0000}"/>
    <cellStyle name="_99광통신간석외1개소_한미케이블_한미은행본사1_통합국사트레이 2" xfId="3125" xr:uid="{00000000-0005-0000-0000-0000330C0000}"/>
    <cellStyle name="_99광통신네트워크 중구 연안지역 보강공사" xfId="3126" xr:uid="{00000000-0005-0000-0000-0000340C0000}"/>
    <cellStyle name="_99광통신네트워크 중구 연안지역 보강공사 2" xfId="3127" xr:uid="{00000000-0005-0000-0000-0000350C0000}"/>
    <cellStyle name="_99광통신네트워크 중구 연안지역 보강공사_1" xfId="3128" xr:uid="{00000000-0005-0000-0000-0000360C0000}"/>
    <cellStyle name="_99광통신네트워크 중구 연안지역 보강공사_1 2" xfId="3129" xr:uid="{00000000-0005-0000-0000-0000370C0000}"/>
    <cellStyle name="_99광통신네트워크 중구 연안지역 보강공사_견적" xfId="3130" xr:uid="{00000000-0005-0000-0000-0000380C0000}"/>
    <cellStyle name="_99광통신네트워크 중구 연안지역 보강공사_견적 2" xfId="3131" xr:uid="{00000000-0005-0000-0000-0000390C0000}"/>
    <cellStyle name="_99광통신네트워크 중구 연안지역 보강공사_통합국사트레이" xfId="3132" xr:uid="{00000000-0005-0000-0000-00003A0C0000}"/>
    <cellStyle name="_99광통신네트워크 중구 연안지역 보강공사_통합국사트레이 2" xfId="3133" xr:uid="{00000000-0005-0000-0000-00003B0C0000}"/>
    <cellStyle name="_99광통신네트워크 중구 연안지역 보강공사_한미우석" xfId="3134" xr:uid="{00000000-0005-0000-0000-00003C0C0000}"/>
    <cellStyle name="_99광통신네트워크 중구 연안지역 보강공사_한미우석 2" xfId="3135" xr:uid="{00000000-0005-0000-0000-00003D0C0000}"/>
    <cellStyle name="_99광통신네트워크 중구 연안지역 보강공사_한미우석_견적" xfId="3136" xr:uid="{00000000-0005-0000-0000-00003E0C0000}"/>
    <cellStyle name="_99광통신네트워크 중구 연안지역 보강공사_한미우석_견적 2" xfId="3137" xr:uid="{00000000-0005-0000-0000-00003F0C0000}"/>
    <cellStyle name="_99광통신네트워크 중구 연안지역 보강공사_한미우석_계양등7개소" xfId="3138" xr:uid="{00000000-0005-0000-0000-0000400C0000}"/>
    <cellStyle name="_99광통신네트워크 중구 연안지역 보강공사_한미우석_계양등7개소 2" xfId="3139" xr:uid="{00000000-0005-0000-0000-0000410C0000}"/>
    <cellStyle name="_99광통신네트워크 중구 연안지역 보강공사_한미우석_통합국사전원선" xfId="3140" xr:uid="{00000000-0005-0000-0000-0000420C0000}"/>
    <cellStyle name="_99광통신네트워크 중구 연안지역 보강공사_한미우석_통합국사전원선 2" xfId="3141" xr:uid="{00000000-0005-0000-0000-0000430C0000}"/>
    <cellStyle name="_99광통신네트워크 중구 연안지역 보강공사_한미우석_통합국사트레이" xfId="3142" xr:uid="{00000000-0005-0000-0000-0000440C0000}"/>
    <cellStyle name="_99광통신네트워크 중구 연안지역 보강공사_한미우석_통합국사트레이 2" xfId="3143" xr:uid="{00000000-0005-0000-0000-0000450C0000}"/>
    <cellStyle name="_99광통신네트워크 중구 연안지역 보강공사_한미우석_한미은행1" xfId="3144" xr:uid="{00000000-0005-0000-0000-0000460C0000}"/>
    <cellStyle name="_99광통신네트워크 중구 연안지역 보강공사_한미우석_한미은행1 2" xfId="3145" xr:uid="{00000000-0005-0000-0000-0000470C0000}"/>
    <cellStyle name="_99광통신네트워크 중구 연안지역 보강공사_한미우석_한미은행1_통합국사트레이" xfId="3146" xr:uid="{00000000-0005-0000-0000-0000480C0000}"/>
    <cellStyle name="_99광통신네트워크 중구 연안지역 보강공사_한미우석_한미은행1_통합국사트레이 2" xfId="3147" xr:uid="{00000000-0005-0000-0000-0000490C0000}"/>
    <cellStyle name="_99광통신네트워크 중구 연안지역 보강공사_한미우석_한미은행2" xfId="3148" xr:uid="{00000000-0005-0000-0000-00004A0C0000}"/>
    <cellStyle name="_99광통신네트워크 중구 연안지역 보강공사_한미우석_한미은행2 2" xfId="3149" xr:uid="{00000000-0005-0000-0000-00004B0C0000}"/>
    <cellStyle name="_99광통신네트워크 중구 연안지역 보강공사_한미우석_한미은행2_견적" xfId="3150" xr:uid="{00000000-0005-0000-0000-00004C0C0000}"/>
    <cellStyle name="_99광통신네트워크 중구 연안지역 보강공사_한미우석_한미은행2_견적 2" xfId="3151" xr:uid="{00000000-0005-0000-0000-00004D0C0000}"/>
    <cellStyle name="_99광통신네트워크 중구 연안지역 보강공사_한미우석_한미은행2_통합국사트레이" xfId="3152" xr:uid="{00000000-0005-0000-0000-00004E0C0000}"/>
    <cellStyle name="_99광통신네트워크 중구 연안지역 보강공사_한미우석_한미은행2_통합국사트레이 2" xfId="3153" xr:uid="{00000000-0005-0000-0000-00004F0C0000}"/>
    <cellStyle name="_99광통신네트워크 중구 연안지역 보강공사_한미우석_한미은행본사" xfId="3154" xr:uid="{00000000-0005-0000-0000-0000500C0000}"/>
    <cellStyle name="_99광통신네트워크 중구 연안지역 보강공사_한미우석_한미은행본사 2" xfId="3155" xr:uid="{00000000-0005-0000-0000-0000510C0000}"/>
    <cellStyle name="_99광통신네트워크 중구 연안지역 보강공사_한미우석_한미은행본사_견적" xfId="3156" xr:uid="{00000000-0005-0000-0000-0000520C0000}"/>
    <cellStyle name="_99광통신네트워크 중구 연안지역 보강공사_한미우석_한미은행본사_견적 2" xfId="3157" xr:uid="{00000000-0005-0000-0000-0000530C0000}"/>
    <cellStyle name="_99광통신네트워크 중구 연안지역 보강공사_한미우석_한미은행본사_통합국사트레이" xfId="3158" xr:uid="{00000000-0005-0000-0000-0000540C0000}"/>
    <cellStyle name="_99광통신네트워크 중구 연안지역 보강공사_한미우석_한미은행본사_통합국사트레이 2" xfId="3159" xr:uid="{00000000-0005-0000-0000-0000550C0000}"/>
    <cellStyle name="_99광통신네트워크 중구 연안지역 보강공사_한미우석_한미은행본사1" xfId="3160" xr:uid="{00000000-0005-0000-0000-0000560C0000}"/>
    <cellStyle name="_99광통신네트워크 중구 연안지역 보강공사_한미우석_한미은행본사1 2" xfId="3161" xr:uid="{00000000-0005-0000-0000-0000570C0000}"/>
    <cellStyle name="_99광통신네트워크 중구 연안지역 보강공사_한미우석_한미은행본사1_견적" xfId="3162" xr:uid="{00000000-0005-0000-0000-0000580C0000}"/>
    <cellStyle name="_99광통신네트워크 중구 연안지역 보강공사_한미우석_한미은행본사1_견적 2" xfId="3163" xr:uid="{00000000-0005-0000-0000-0000590C0000}"/>
    <cellStyle name="_99광통신네트워크 중구 연안지역 보강공사_한미우석_한미은행본사1_통합국사트레이" xfId="3164" xr:uid="{00000000-0005-0000-0000-00005A0C0000}"/>
    <cellStyle name="_99광통신네트워크 중구 연안지역 보강공사_한미우석_한미은행본사1_통합국사트레이 2" xfId="3165" xr:uid="{00000000-0005-0000-0000-00005B0C0000}"/>
    <cellStyle name="_99광통신네트워크 중구 연안지역 보강공사_한미은행본사" xfId="3166" xr:uid="{00000000-0005-0000-0000-00005C0C0000}"/>
    <cellStyle name="_99광통신네트워크 중구 연안지역 보강공사_한미은행본사 2" xfId="3167" xr:uid="{00000000-0005-0000-0000-00005D0C0000}"/>
    <cellStyle name="_99광통신네트워크 중구 연안지역 보강공사_한미은행본사_견적" xfId="3168" xr:uid="{00000000-0005-0000-0000-00005E0C0000}"/>
    <cellStyle name="_99광통신네트워크 중구 연안지역 보강공사_한미은행본사_견적 2" xfId="3169" xr:uid="{00000000-0005-0000-0000-00005F0C0000}"/>
    <cellStyle name="_99광통신네트워크 중구 연안지역 보강공사_한미은행본사_계양등7개소" xfId="3170" xr:uid="{00000000-0005-0000-0000-0000600C0000}"/>
    <cellStyle name="_99광통신네트워크 중구 연안지역 보강공사_한미은행본사_계양등7개소 2" xfId="3171" xr:uid="{00000000-0005-0000-0000-0000610C0000}"/>
    <cellStyle name="_99광통신네트워크 중구 연안지역 보강공사_한미은행본사_통합국사전원선" xfId="3172" xr:uid="{00000000-0005-0000-0000-0000620C0000}"/>
    <cellStyle name="_99광통신네트워크 중구 연안지역 보강공사_한미은행본사_통합국사전원선 2" xfId="3173" xr:uid="{00000000-0005-0000-0000-0000630C0000}"/>
    <cellStyle name="_99광통신네트워크 중구 연안지역 보강공사_한미은행본사_통합국사트레이" xfId="3174" xr:uid="{00000000-0005-0000-0000-0000640C0000}"/>
    <cellStyle name="_99광통신네트워크 중구 연안지역 보강공사_한미은행본사_통합국사트레이 2" xfId="3175" xr:uid="{00000000-0005-0000-0000-0000650C0000}"/>
    <cellStyle name="_99광통신네트워크 중구 연안지역 보강공사_한미은행본사_한미은행1" xfId="3176" xr:uid="{00000000-0005-0000-0000-0000660C0000}"/>
    <cellStyle name="_99광통신네트워크 중구 연안지역 보강공사_한미은행본사_한미은행1 2" xfId="3177" xr:uid="{00000000-0005-0000-0000-0000670C0000}"/>
    <cellStyle name="_99광통신네트워크 중구 연안지역 보강공사_한미은행본사_한미은행1_통합국사트레이" xfId="3178" xr:uid="{00000000-0005-0000-0000-0000680C0000}"/>
    <cellStyle name="_99광통신네트워크 중구 연안지역 보강공사_한미은행본사_한미은행1_통합국사트레이 2" xfId="3179" xr:uid="{00000000-0005-0000-0000-0000690C0000}"/>
    <cellStyle name="_99광통신네트워크 중구 연안지역 보강공사_한미은행본사_한미은행2" xfId="3180" xr:uid="{00000000-0005-0000-0000-00006A0C0000}"/>
    <cellStyle name="_99광통신네트워크 중구 연안지역 보강공사_한미은행본사_한미은행2 2" xfId="3181" xr:uid="{00000000-0005-0000-0000-00006B0C0000}"/>
    <cellStyle name="_99광통신네트워크 중구 연안지역 보강공사_한미은행본사_한미은행2_견적" xfId="3182" xr:uid="{00000000-0005-0000-0000-00006C0C0000}"/>
    <cellStyle name="_99광통신네트워크 중구 연안지역 보강공사_한미은행본사_한미은행2_견적 2" xfId="3183" xr:uid="{00000000-0005-0000-0000-00006D0C0000}"/>
    <cellStyle name="_99광통신네트워크 중구 연안지역 보강공사_한미은행본사_한미은행2_통합국사트레이" xfId="3184" xr:uid="{00000000-0005-0000-0000-00006E0C0000}"/>
    <cellStyle name="_99광통신네트워크 중구 연안지역 보강공사_한미은행본사_한미은행2_통합국사트레이 2" xfId="3185" xr:uid="{00000000-0005-0000-0000-00006F0C0000}"/>
    <cellStyle name="_99광통신네트워크 중구 연안지역 보강공사_한미은행본사_한미은행본사" xfId="3186" xr:uid="{00000000-0005-0000-0000-0000700C0000}"/>
    <cellStyle name="_99광통신네트워크 중구 연안지역 보강공사_한미은행본사_한미은행본사 2" xfId="3187" xr:uid="{00000000-0005-0000-0000-0000710C0000}"/>
    <cellStyle name="_99광통신네트워크 중구 연안지역 보강공사_한미은행본사_한미은행본사_견적" xfId="3188" xr:uid="{00000000-0005-0000-0000-0000720C0000}"/>
    <cellStyle name="_99광통신네트워크 중구 연안지역 보강공사_한미은행본사_한미은행본사_견적 2" xfId="3189" xr:uid="{00000000-0005-0000-0000-0000730C0000}"/>
    <cellStyle name="_99광통신네트워크 중구 연안지역 보강공사_한미은행본사_한미은행본사_통합국사트레이" xfId="3190" xr:uid="{00000000-0005-0000-0000-0000740C0000}"/>
    <cellStyle name="_99광통신네트워크 중구 연안지역 보강공사_한미은행본사_한미은행본사_통합국사트레이 2" xfId="3191" xr:uid="{00000000-0005-0000-0000-0000750C0000}"/>
    <cellStyle name="_99광통신네트워크 중구 연안지역 보강공사_한미은행본사_한미은행본사1" xfId="3192" xr:uid="{00000000-0005-0000-0000-0000760C0000}"/>
    <cellStyle name="_99광통신네트워크 중구 연안지역 보강공사_한미은행본사_한미은행본사1 2" xfId="3193" xr:uid="{00000000-0005-0000-0000-0000770C0000}"/>
    <cellStyle name="_99광통신네트워크 중구 연안지역 보강공사_한미은행본사_한미은행본사1_견적" xfId="3194" xr:uid="{00000000-0005-0000-0000-0000780C0000}"/>
    <cellStyle name="_99광통신네트워크 중구 연안지역 보강공사_한미은행본사_한미은행본사1_견적 2" xfId="3195" xr:uid="{00000000-0005-0000-0000-0000790C0000}"/>
    <cellStyle name="_99광통신네트워크 중구 연안지역 보강공사_한미은행본사_한미은행본사1_통합국사트레이" xfId="3196" xr:uid="{00000000-0005-0000-0000-00007A0C0000}"/>
    <cellStyle name="_99광통신네트워크 중구 연안지역 보강공사_한미은행본사_한미은행본사1_통합국사트레이 2" xfId="3197" xr:uid="{00000000-0005-0000-0000-00007B0C0000}"/>
    <cellStyle name="_99광통신네트워크 중구 연안지역 보강공사_한미케이블" xfId="3198" xr:uid="{00000000-0005-0000-0000-00007C0C0000}"/>
    <cellStyle name="_99광통신네트워크 중구 연안지역 보강공사_한미케이블 2" xfId="3199" xr:uid="{00000000-0005-0000-0000-00007D0C0000}"/>
    <cellStyle name="_99광통신네트워크 중구 연안지역 보강공사_한미케이블_견적" xfId="3200" xr:uid="{00000000-0005-0000-0000-00007E0C0000}"/>
    <cellStyle name="_99광통신네트워크 중구 연안지역 보강공사_한미케이블_견적 2" xfId="3201" xr:uid="{00000000-0005-0000-0000-00007F0C0000}"/>
    <cellStyle name="_99광통신네트워크 중구 연안지역 보강공사_한미케이블_계양등7개소" xfId="3202" xr:uid="{00000000-0005-0000-0000-0000800C0000}"/>
    <cellStyle name="_99광통신네트워크 중구 연안지역 보강공사_한미케이블_계양등7개소 2" xfId="3203" xr:uid="{00000000-0005-0000-0000-0000810C0000}"/>
    <cellStyle name="_99광통신네트워크 중구 연안지역 보강공사_한미케이블_통합국사전원선" xfId="3204" xr:uid="{00000000-0005-0000-0000-0000820C0000}"/>
    <cellStyle name="_99광통신네트워크 중구 연안지역 보강공사_한미케이블_통합국사전원선 2" xfId="3205" xr:uid="{00000000-0005-0000-0000-0000830C0000}"/>
    <cellStyle name="_99광통신네트워크 중구 연안지역 보강공사_한미케이블_통합국사트레이" xfId="3206" xr:uid="{00000000-0005-0000-0000-0000840C0000}"/>
    <cellStyle name="_99광통신네트워크 중구 연안지역 보강공사_한미케이블_통합국사트레이 2" xfId="3207" xr:uid="{00000000-0005-0000-0000-0000850C0000}"/>
    <cellStyle name="_99광통신네트워크 중구 연안지역 보강공사_한미케이블_한미은행1" xfId="3208" xr:uid="{00000000-0005-0000-0000-0000860C0000}"/>
    <cellStyle name="_99광통신네트워크 중구 연안지역 보강공사_한미케이블_한미은행1 2" xfId="3209" xr:uid="{00000000-0005-0000-0000-0000870C0000}"/>
    <cellStyle name="_99광통신네트워크 중구 연안지역 보강공사_한미케이블_한미은행1_통합국사트레이" xfId="3210" xr:uid="{00000000-0005-0000-0000-0000880C0000}"/>
    <cellStyle name="_99광통신네트워크 중구 연안지역 보강공사_한미케이블_한미은행1_통합국사트레이 2" xfId="3211" xr:uid="{00000000-0005-0000-0000-0000890C0000}"/>
    <cellStyle name="_99광통신네트워크 중구 연안지역 보강공사_한미케이블_한미은행2" xfId="3212" xr:uid="{00000000-0005-0000-0000-00008A0C0000}"/>
    <cellStyle name="_99광통신네트워크 중구 연안지역 보강공사_한미케이블_한미은행2 2" xfId="3213" xr:uid="{00000000-0005-0000-0000-00008B0C0000}"/>
    <cellStyle name="_99광통신네트워크 중구 연안지역 보강공사_한미케이블_한미은행2_견적" xfId="3214" xr:uid="{00000000-0005-0000-0000-00008C0C0000}"/>
    <cellStyle name="_99광통신네트워크 중구 연안지역 보강공사_한미케이블_한미은행2_견적 2" xfId="3215" xr:uid="{00000000-0005-0000-0000-00008D0C0000}"/>
    <cellStyle name="_99광통신네트워크 중구 연안지역 보강공사_한미케이블_한미은행2_통합국사트레이" xfId="3216" xr:uid="{00000000-0005-0000-0000-00008E0C0000}"/>
    <cellStyle name="_99광통신네트워크 중구 연안지역 보강공사_한미케이블_한미은행2_통합국사트레이 2" xfId="3217" xr:uid="{00000000-0005-0000-0000-00008F0C0000}"/>
    <cellStyle name="_99광통신네트워크 중구 연안지역 보강공사_한미케이블_한미은행본사" xfId="3218" xr:uid="{00000000-0005-0000-0000-0000900C0000}"/>
    <cellStyle name="_99광통신네트워크 중구 연안지역 보강공사_한미케이블_한미은행본사 2" xfId="3219" xr:uid="{00000000-0005-0000-0000-0000910C0000}"/>
    <cellStyle name="_99광통신네트워크 중구 연안지역 보강공사_한미케이블_한미은행본사_견적" xfId="3220" xr:uid="{00000000-0005-0000-0000-0000920C0000}"/>
    <cellStyle name="_99광통신네트워크 중구 연안지역 보강공사_한미케이블_한미은행본사_견적 2" xfId="3221" xr:uid="{00000000-0005-0000-0000-0000930C0000}"/>
    <cellStyle name="_99광통신네트워크 중구 연안지역 보강공사_한미케이블_한미은행본사_통합국사트레이" xfId="3222" xr:uid="{00000000-0005-0000-0000-0000940C0000}"/>
    <cellStyle name="_99광통신네트워크 중구 연안지역 보강공사_한미케이블_한미은행본사_통합국사트레이 2" xfId="3223" xr:uid="{00000000-0005-0000-0000-0000950C0000}"/>
    <cellStyle name="_99광통신네트워크 중구 연안지역 보강공사_한미케이블_한미은행본사1" xfId="3224" xr:uid="{00000000-0005-0000-0000-0000960C0000}"/>
    <cellStyle name="_99광통신네트워크 중구 연안지역 보강공사_한미케이블_한미은행본사1 2" xfId="3225" xr:uid="{00000000-0005-0000-0000-0000970C0000}"/>
    <cellStyle name="_99광통신네트워크 중구 연안지역 보강공사_한미케이블_한미은행본사1_견적" xfId="3226" xr:uid="{00000000-0005-0000-0000-0000980C0000}"/>
    <cellStyle name="_99광통신네트워크 중구 연안지역 보강공사_한미케이블_한미은행본사1_견적 2" xfId="3227" xr:uid="{00000000-0005-0000-0000-0000990C0000}"/>
    <cellStyle name="_99광통신네트워크 중구 연안지역 보강공사_한미케이블_한미은행본사1_통합국사트레이" xfId="3228" xr:uid="{00000000-0005-0000-0000-00009A0C0000}"/>
    <cellStyle name="_99광통신네트워크 중구 연안지역 보강공사_한미케이블_한미은행본사1_통합국사트레이 2" xfId="3229" xr:uid="{00000000-0005-0000-0000-00009B0C0000}"/>
    <cellStyle name="_99광통신네트워크남구용현외1개소" xfId="3230" xr:uid="{00000000-0005-0000-0000-00009C0C0000}"/>
    <cellStyle name="_99광통신네트워크남구용현외1개소 2" xfId="3231" xr:uid="{00000000-0005-0000-0000-00009D0C0000}"/>
    <cellStyle name="_99광통신네트워크남구용현외1개소_1" xfId="3232" xr:uid="{00000000-0005-0000-0000-00009E0C0000}"/>
    <cellStyle name="_99광통신네트워크남구용현외1개소_1 2" xfId="3233" xr:uid="{00000000-0005-0000-0000-00009F0C0000}"/>
    <cellStyle name="_99광통신네트워크남구용현외1개소_1_견적" xfId="3234" xr:uid="{00000000-0005-0000-0000-0000A00C0000}"/>
    <cellStyle name="_99광통신네트워크남구용현외1개소_1_견적 2" xfId="3235" xr:uid="{00000000-0005-0000-0000-0000A10C0000}"/>
    <cellStyle name="_99광통신네트워크남구용현외1개소_1_용현한양외계약및준공관련" xfId="3236" xr:uid="{00000000-0005-0000-0000-0000A20C0000}"/>
    <cellStyle name="_99광통신네트워크남구용현외1개소_1_용현한양외계약및준공관련 2" xfId="3237" xr:uid="{00000000-0005-0000-0000-0000A30C0000}"/>
    <cellStyle name="_99광통신네트워크남구용현외1개소_1_통합국사트레이" xfId="3238" xr:uid="{00000000-0005-0000-0000-0000A40C0000}"/>
    <cellStyle name="_99광통신네트워크남구용현외1개소_1_통합국사트레이 2" xfId="3239" xr:uid="{00000000-0005-0000-0000-0000A50C0000}"/>
    <cellStyle name="_99광통신네트워크남구용현외1개소_1_파워콤간이공사관련" xfId="3240" xr:uid="{00000000-0005-0000-0000-0000A60C0000}"/>
    <cellStyle name="_99광통신네트워크남구용현외1개소_1_파워콤간이공사관련 2" xfId="3241" xr:uid="{00000000-0005-0000-0000-0000A70C0000}"/>
    <cellStyle name="_99광통신네트워크남구용현외1개소_1_한미우석" xfId="3242" xr:uid="{00000000-0005-0000-0000-0000A80C0000}"/>
    <cellStyle name="_99광통신네트워크남구용현외1개소_1_한미우석 2" xfId="3243" xr:uid="{00000000-0005-0000-0000-0000A90C0000}"/>
    <cellStyle name="_99광통신네트워크남구용현외1개소_1_한미우석_견적" xfId="3244" xr:uid="{00000000-0005-0000-0000-0000AA0C0000}"/>
    <cellStyle name="_99광통신네트워크남구용현외1개소_1_한미우석_견적 2" xfId="3245" xr:uid="{00000000-0005-0000-0000-0000AB0C0000}"/>
    <cellStyle name="_99광통신네트워크남구용현외1개소_1_한미우석_계양등7개소" xfId="3246" xr:uid="{00000000-0005-0000-0000-0000AC0C0000}"/>
    <cellStyle name="_99광통신네트워크남구용현외1개소_1_한미우석_계양등7개소 2" xfId="3247" xr:uid="{00000000-0005-0000-0000-0000AD0C0000}"/>
    <cellStyle name="_99광통신네트워크남구용현외1개소_1_한미우석_통합국사전원선" xfId="3248" xr:uid="{00000000-0005-0000-0000-0000AE0C0000}"/>
    <cellStyle name="_99광통신네트워크남구용현외1개소_1_한미우석_통합국사전원선 2" xfId="3249" xr:uid="{00000000-0005-0000-0000-0000AF0C0000}"/>
    <cellStyle name="_99광통신네트워크남구용현외1개소_1_한미우석_통합국사트레이" xfId="3250" xr:uid="{00000000-0005-0000-0000-0000B00C0000}"/>
    <cellStyle name="_99광통신네트워크남구용현외1개소_1_한미우석_통합국사트레이 2" xfId="3251" xr:uid="{00000000-0005-0000-0000-0000B10C0000}"/>
    <cellStyle name="_99광통신네트워크남구용현외1개소_1_한미우석_한미은행1" xfId="3252" xr:uid="{00000000-0005-0000-0000-0000B20C0000}"/>
    <cellStyle name="_99광통신네트워크남구용현외1개소_1_한미우석_한미은행1 2" xfId="3253" xr:uid="{00000000-0005-0000-0000-0000B30C0000}"/>
    <cellStyle name="_99광통신네트워크남구용현외1개소_1_한미우석_한미은행1_통합국사트레이" xfId="3254" xr:uid="{00000000-0005-0000-0000-0000B40C0000}"/>
    <cellStyle name="_99광통신네트워크남구용현외1개소_1_한미우석_한미은행1_통합국사트레이 2" xfId="3255" xr:uid="{00000000-0005-0000-0000-0000B50C0000}"/>
    <cellStyle name="_99광통신네트워크남구용현외1개소_1_한미우석_한미은행2" xfId="3256" xr:uid="{00000000-0005-0000-0000-0000B60C0000}"/>
    <cellStyle name="_99광통신네트워크남구용현외1개소_1_한미우석_한미은행2 2" xfId="3257" xr:uid="{00000000-0005-0000-0000-0000B70C0000}"/>
    <cellStyle name="_99광통신네트워크남구용현외1개소_1_한미우석_한미은행2_견적" xfId="3258" xr:uid="{00000000-0005-0000-0000-0000B80C0000}"/>
    <cellStyle name="_99광통신네트워크남구용현외1개소_1_한미우석_한미은행2_견적 2" xfId="3259" xr:uid="{00000000-0005-0000-0000-0000B90C0000}"/>
    <cellStyle name="_99광통신네트워크남구용현외1개소_1_한미우석_한미은행2_통합국사트레이" xfId="3260" xr:uid="{00000000-0005-0000-0000-0000BA0C0000}"/>
    <cellStyle name="_99광통신네트워크남구용현외1개소_1_한미우석_한미은행2_통합국사트레이 2" xfId="3261" xr:uid="{00000000-0005-0000-0000-0000BB0C0000}"/>
    <cellStyle name="_99광통신네트워크남구용현외1개소_1_한미우석_한미은행본사" xfId="3262" xr:uid="{00000000-0005-0000-0000-0000BC0C0000}"/>
    <cellStyle name="_99광통신네트워크남구용현외1개소_1_한미우석_한미은행본사 2" xfId="3263" xr:uid="{00000000-0005-0000-0000-0000BD0C0000}"/>
    <cellStyle name="_99광통신네트워크남구용현외1개소_1_한미우석_한미은행본사_견적" xfId="3264" xr:uid="{00000000-0005-0000-0000-0000BE0C0000}"/>
    <cellStyle name="_99광통신네트워크남구용현외1개소_1_한미우석_한미은행본사_견적 2" xfId="3265" xr:uid="{00000000-0005-0000-0000-0000BF0C0000}"/>
    <cellStyle name="_99광통신네트워크남구용현외1개소_1_한미우석_한미은행본사_통합국사트레이" xfId="3266" xr:uid="{00000000-0005-0000-0000-0000C00C0000}"/>
    <cellStyle name="_99광통신네트워크남구용현외1개소_1_한미우석_한미은행본사_통합국사트레이 2" xfId="3267" xr:uid="{00000000-0005-0000-0000-0000C10C0000}"/>
    <cellStyle name="_99광통신네트워크남구용현외1개소_1_한미우석_한미은행본사1" xfId="3268" xr:uid="{00000000-0005-0000-0000-0000C20C0000}"/>
    <cellStyle name="_99광통신네트워크남구용현외1개소_1_한미우석_한미은행본사1 2" xfId="3269" xr:uid="{00000000-0005-0000-0000-0000C30C0000}"/>
    <cellStyle name="_99광통신네트워크남구용현외1개소_1_한미우석_한미은행본사1_견적" xfId="3270" xr:uid="{00000000-0005-0000-0000-0000C40C0000}"/>
    <cellStyle name="_99광통신네트워크남구용현외1개소_1_한미우석_한미은행본사1_견적 2" xfId="3271" xr:uid="{00000000-0005-0000-0000-0000C50C0000}"/>
    <cellStyle name="_99광통신네트워크남구용현외1개소_1_한미우석_한미은행본사1_통합국사트레이" xfId="3272" xr:uid="{00000000-0005-0000-0000-0000C60C0000}"/>
    <cellStyle name="_99광통신네트워크남구용현외1개소_1_한미우석_한미은행본사1_통합국사트레이 2" xfId="3273" xr:uid="{00000000-0005-0000-0000-0000C70C0000}"/>
    <cellStyle name="_99광통신네트워크남구용현외1개소_1_한미은행본사" xfId="3274" xr:uid="{00000000-0005-0000-0000-0000C80C0000}"/>
    <cellStyle name="_99광통신네트워크남구용현외1개소_1_한미은행본사 2" xfId="3275" xr:uid="{00000000-0005-0000-0000-0000C90C0000}"/>
    <cellStyle name="_99광통신네트워크남구용현외1개소_1_한미은행본사_견적" xfId="3276" xr:uid="{00000000-0005-0000-0000-0000CA0C0000}"/>
    <cellStyle name="_99광통신네트워크남구용현외1개소_1_한미은행본사_견적 2" xfId="3277" xr:uid="{00000000-0005-0000-0000-0000CB0C0000}"/>
    <cellStyle name="_99광통신네트워크남구용현외1개소_1_한미은행본사_계양등7개소" xfId="3278" xr:uid="{00000000-0005-0000-0000-0000CC0C0000}"/>
    <cellStyle name="_99광통신네트워크남구용현외1개소_1_한미은행본사_계양등7개소 2" xfId="3279" xr:uid="{00000000-0005-0000-0000-0000CD0C0000}"/>
    <cellStyle name="_99광통신네트워크남구용현외1개소_1_한미은행본사_통합국사전원선" xfId="3280" xr:uid="{00000000-0005-0000-0000-0000CE0C0000}"/>
    <cellStyle name="_99광통신네트워크남구용현외1개소_1_한미은행본사_통합국사전원선 2" xfId="3281" xr:uid="{00000000-0005-0000-0000-0000CF0C0000}"/>
    <cellStyle name="_99광통신네트워크남구용현외1개소_1_한미은행본사_통합국사트레이" xfId="3282" xr:uid="{00000000-0005-0000-0000-0000D00C0000}"/>
    <cellStyle name="_99광통신네트워크남구용현외1개소_1_한미은행본사_통합국사트레이 2" xfId="3283" xr:uid="{00000000-0005-0000-0000-0000D10C0000}"/>
    <cellStyle name="_99광통신네트워크남구용현외1개소_1_한미은행본사_한미은행1" xfId="3284" xr:uid="{00000000-0005-0000-0000-0000D20C0000}"/>
    <cellStyle name="_99광통신네트워크남구용현외1개소_1_한미은행본사_한미은행1 2" xfId="3285" xr:uid="{00000000-0005-0000-0000-0000D30C0000}"/>
    <cellStyle name="_99광통신네트워크남구용현외1개소_1_한미은행본사_한미은행1_통합국사트레이" xfId="3286" xr:uid="{00000000-0005-0000-0000-0000D40C0000}"/>
    <cellStyle name="_99광통신네트워크남구용현외1개소_1_한미은행본사_한미은행1_통합국사트레이 2" xfId="3287" xr:uid="{00000000-0005-0000-0000-0000D50C0000}"/>
    <cellStyle name="_99광통신네트워크남구용현외1개소_1_한미은행본사_한미은행2" xfId="3288" xr:uid="{00000000-0005-0000-0000-0000D60C0000}"/>
    <cellStyle name="_99광통신네트워크남구용현외1개소_1_한미은행본사_한미은행2 2" xfId="3289" xr:uid="{00000000-0005-0000-0000-0000D70C0000}"/>
    <cellStyle name="_99광통신네트워크남구용현외1개소_1_한미은행본사_한미은행2_견적" xfId="3290" xr:uid="{00000000-0005-0000-0000-0000D80C0000}"/>
    <cellStyle name="_99광통신네트워크남구용현외1개소_1_한미은행본사_한미은행2_견적 2" xfId="3291" xr:uid="{00000000-0005-0000-0000-0000D90C0000}"/>
    <cellStyle name="_99광통신네트워크남구용현외1개소_1_한미은행본사_한미은행2_통합국사트레이" xfId="3292" xr:uid="{00000000-0005-0000-0000-0000DA0C0000}"/>
    <cellStyle name="_99광통신네트워크남구용현외1개소_1_한미은행본사_한미은행2_통합국사트레이 2" xfId="3293" xr:uid="{00000000-0005-0000-0000-0000DB0C0000}"/>
    <cellStyle name="_99광통신네트워크남구용현외1개소_1_한미은행본사_한미은행본사" xfId="3294" xr:uid="{00000000-0005-0000-0000-0000DC0C0000}"/>
    <cellStyle name="_99광통신네트워크남구용현외1개소_1_한미은행본사_한미은행본사 2" xfId="3295" xr:uid="{00000000-0005-0000-0000-0000DD0C0000}"/>
    <cellStyle name="_99광통신네트워크남구용현외1개소_1_한미은행본사_한미은행본사_견적" xfId="3296" xr:uid="{00000000-0005-0000-0000-0000DE0C0000}"/>
    <cellStyle name="_99광통신네트워크남구용현외1개소_1_한미은행본사_한미은행본사_견적 2" xfId="3297" xr:uid="{00000000-0005-0000-0000-0000DF0C0000}"/>
    <cellStyle name="_99광통신네트워크남구용현외1개소_1_한미은행본사_한미은행본사_통합국사트레이" xfId="3298" xr:uid="{00000000-0005-0000-0000-0000E00C0000}"/>
    <cellStyle name="_99광통신네트워크남구용현외1개소_1_한미은행본사_한미은행본사_통합국사트레이 2" xfId="3299" xr:uid="{00000000-0005-0000-0000-0000E10C0000}"/>
    <cellStyle name="_99광통신네트워크남구용현외1개소_1_한미은행본사_한미은행본사1" xfId="3300" xr:uid="{00000000-0005-0000-0000-0000E20C0000}"/>
    <cellStyle name="_99광통신네트워크남구용현외1개소_1_한미은행본사_한미은행본사1 2" xfId="3301" xr:uid="{00000000-0005-0000-0000-0000E30C0000}"/>
    <cellStyle name="_99광통신네트워크남구용현외1개소_1_한미은행본사_한미은행본사1_견적" xfId="3302" xr:uid="{00000000-0005-0000-0000-0000E40C0000}"/>
    <cellStyle name="_99광통신네트워크남구용현외1개소_1_한미은행본사_한미은행본사1_견적 2" xfId="3303" xr:uid="{00000000-0005-0000-0000-0000E50C0000}"/>
    <cellStyle name="_99광통신네트워크남구용현외1개소_1_한미은행본사_한미은행본사1_통합국사트레이" xfId="3304" xr:uid="{00000000-0005-0000-0000-0000E60C0000}"/>
    <cellStyle name="_99광통신네트워크남구용현외1개소_1_한미은행본사_한미은행본사1_통합국사트레이 2" xfId="3305" xr:uid="{00000000-0005-0000-0000-0000E70C0000}"/>
    <cellStyle name="_99광통신네트워크남구용현외1개소_1_한미케이블" xfId="3306" xr:uid="{00000000-0005-0000-0000-0000E80C0000}"/>
    <cellStyle name="_99광통신네트워크남구용현외1개소_1_한미케이블 2" xfId="3307" xr:uid="{00000000-0005-0000-0000-0000E90C0000}"/>
    <cellStyle name="_99광통신네트워크남구용현외1개소_1_한미케이블_견적" xfId="3308" xr:uid="{00000000-0005-0000-0000-0000EA0C0000}"/>
    <cellStyle name="_99광통신네트워크남구용현외1개소_1_한미케이블_견적 2" xfId="3309" xr:uid="{00000000-0005-0000-0000-0000EB0C0000}"/>
    <cellStyle name="_99광통신네트워크남구용현외1개소_1_한미케이블_계양등7개소" xfId="3310" xr:uid="{00000000-0005-0000-0000-0000EC0C0000}"/>
    <cellStyle name="_99광통신네트워크남구용현외1개소_1_한미케이블_계양등7개소 2" xfId="3311" xr:uid="{00000000-0005-0000-0000-0000ED0C0000}"/>
    <cellStyle name="_99광통신네트워크남구용현외1개소_1_한미케이블_통합국사전원선" xfId="3312" xr:uid="{00000000-0005-0000-0000-0000EE0C0000}"/>
    <cellStyle name="_99광통신네트워크남구용현외1개소_1_한미케이블_통합국사전원선 2" xfId="3313" xr:uid="{00000000-0005-0000-0000-0000EF0C0000}"/>
    <cellStyle name="_99광통신네트워크남구용현외1개소_1_한미케이블_통합국사트레이" xfId="3314" xr:uid="{00000000-0005-0000-0000-0000F00C0000}"/>
    <cellStyle name="_99광통신네트워크남구용현외1개소_1_한미케이블_통합국사트레이 2" xfId="3315" xr:uid="{00000000-0005-0000-0000-0000F10C0000}"/>
    <cellStyle name="_99광통신네트워크남구용현외1개소_1_한미케이블_한미은행1" xfId="3316" xr:uid="{00000000-0005-0000-0000-0000F20C0000}"/>
    <cellStyle name="_99광통신네트워크남구용현외1개소_1_한미케이블_한미은행1 2" xfId="3317" xr:uid="{00000000-0005-0000-0000-0000F30C0000}"/>
    <cellStyle name="_99광통신네트워크남구용현외1개소_1_한미케이블_한미은행1_통합국사트레이" xfId="3318" xr:uid="{00000000-0005-0000-0000-0000F40C0000}"/>
    <cellStyle name="_99광통신네트워크남구용현외1개소_1_한미케이블_한미은행1_통합국사트레이 2" xfId="3319" xr:uid="{00000000-0005-0000-0000-0000F50C0000}"/>
    <cellStyle name="_99광통신네트워크남구용현외1개소_1_한미케이블_한미은행2" xfId="3320" xr:uid="{00000000-0005-0000-0000-0000F60C0000}"/>
    <cellStyle name="_99광통신네트워크남구용현외1개소_1_한미케이블_한미은행2 2" xfId="3321" xr:uid="{00000000-0005-0000-0000-0000F70C0000}"/>
    <cellStyle name="_99광통신네트워크남구용현외1개소_1_한미케이블_한미은행2_견적" xfId="3322" xr:uid="{00000000-0005-0000-0000-0000F80C0000}"/>
    <cellStyle name="_99광통신네트워크남구용현외1개소_1_한미케이블_한미은행2_견적 2" xfId="3323" xr:uid="{00000000-0005-0000-0000-0000F90C0000}"/>
    <cellStyle name="_99광통신네트워크남구용현외1개소_1_한미케이블_한미은행2_통합국사트레이" xfId="3324" xr:uid="{00000000-0005-0000-0000-0000FA0C0000}"/>
    <cellStyle name="_99광통신네트워크남구용현외1개소_1_한미케이블_한미은행2_통합국사트레이 2" xfId="3325" xr:uid="{00000000-0005-0000-0000-0000FB0C0000}"/>
    <cellStyle name="_99광통신네트워크남구용현외1개소_1_한미케이블_한미은행본사" xfId="3326" xr:uid="{00000000-0005-0000-0000-0000FC0C0000}"/>
    <cellStyle name="_99광통신네트워크남구용현외1개소_1_한미케이블_한미은행본사 2" xfId="3327" xr:uid="{00000000-0005-0000-0000-0000FD0C0000}"/>
    <cellStyle name="_99광통신네트워크남구용현외1개소_1_한미케이블_한미은행본사_견적" xfId="3328" xr:uid="{00000000-0005-0000-0000-0000FE0C0000}"/>
    <cellStyle name="_99광통신네트워크남구용현외1개소_1_한미케이블_한미은행본사_견적 2" xfId="3329" xr:uid="{00000000-0005-0000-0000-0000FF0C0000}"/>
    <cellStyle name="_99광통신네트워크남구용현외1개소_1_한미케이블_한미은행본사_통합국사트레이" xfId="3330" xr:uid="{00000000-0005-0000-0000-0000000D0000}"/>
    <cellStyle name="_99광통신네트워크남구용현외1개소_1_한미케이블_한미은행본사_통합국사트레이 2" xfId="3331" xr:uid="{00000000-0005-0000-0000-0000010D0000}"/>
    <cellStyle name="_99광통신네트워크남구용현외1개소_1_한미케이블_한미은행본사1" xfId="3332" xr:uid="{00000000-0005-0000-0000-0000020D0000}"/>
    <cellStyle name="_99광통신네트워크남구용현외1개소_1_한미케이블_한미은행본사1 2" xfId="3333" xr:uid="{00000000-0005-0000-0000-0000030D0000}"/>
    <cellStyle name="_99광통신네트워크남구용현외1개소_1_한미케이블_한미은행본사1_견적" xfId="3334" xr:uid="{00000000-0005-0000-0000-0000040D0000}"/>
    <cellStyle name="_99광통신네트워크남구용현외1개소_1_한미케이블_한미은행본사1_견적 2" xfId="3335" xr:uid="{00000000-0005-0000-0000-0000050D0000}"/>
    <cellStyle name="_99광통신네트워크남구용현외1개소_1_한미케이블_한미은행본사1_통합국사트레이" xfId="3336" xr:uid="{00000000-0005-0000-0000-0000060D0000}"/>
    <cellStyle name="_99광통신네트워크남구용현외1개소_1_한미케이블_한미은행본사1_통합국사트레이 2" xfId="3337" xr:uid="{00000000-0005-0000-0000-0000070D0000}"/>
    <cellStyle name="_99광통신네트워크남구용현외1개소_용현한양외계약및준공관련" xfId="3338" xr:uid="{00000000-0005-0000-0000-0000080D0000}"/>
    <cellStyle name="_99광통신네트워크남구용현외1개소_용현한양외계약및준공관련 2" xfId="3339" xr:uid="{00000000-0005-0000-0000-0000090D0000}"/>
    <cellStyle name="_99광통신네트워크남구용현외1개소_용현한양외계약및준공관련_견적" xfId="3340" xr:uid="{00000000-0005-0000-0000-00000A0D0000}"/>
    <cellStyle name="_99광통신네트워크남구용현외1개소_용현한양외계약및준공관련_견적 2" xfId="3341" xr:uid="{00000000-0005-0000-0000-00000B0D0000}"/>
    <cellStyle name="_99광통신네트워크남구용현외1개소_용현한양외계약및준공관련_통합국사트레이" xfId="3342" xr:uid="{00000000-0005-0000-0000-00000C0D0000}"/>
    <cellStyle name="_99광통신네트워크남구용현외1개소_용현한양외계약및준공관련_통합국사트레이 2" xfId="3343" xr:uid="{00000000-0005-0000-0000-00000D0D0000}"/>
    <cellStyle name="_99광통신네트워크남구용현외1개소_용현한양외계약및준공관련_한미우석" xfId="3344" xr:uid="{00000000-0005-0000-0000-00000E0D0000}"/>
    <cellStyle name="_99광통신네트워크남구용현외1개소_용현한양외계약및준공관련_한미우석 2" xfId="3345" xr:uid="{00000000-0005-0000-0000-00000F0D0000}"/>
    <cellStyle name="_99광통신네트워크남구용현외1개소_용현한양외계약및준공관련_한미우석_견적" xfId="3346" xr:uid="{00000000-0005-0000-0000-0000100D0000}"/>
    <cellStyle name="_99광통신네트워크남구용현외1개소_용현한양외계약및준공관련_한미우석_견적 2" xfId="3347" xr:uid="{00000000-0005-0000-0000-0000110D0000}"/>
    <cellStyle name="_99광통신네트워크남구용현외1개소_용현한양외계약및준공관련_한미우석_계양등7개소" xfId="3348" xr:uid="{00000000-0005-0000-0000-0000120D0000}"/>
    <cellStyle name="_99광통신네트워크남구용현외1개소_용현한양외계약및준공관련_한미우석_계양등7개소 2" xfId="3349" xr:uid="{00000000-0005-0000-0000-0000130D0000}"/>
    <cellStyle name="_99광통신네트워크남구용현외1개소_용현한양외계약및준공관련_한미우석_통합국사전원선" xfId="3350" xr:uid="{00000000-0005-0000-0000-0000140D0000}"/>
    <cellStyle name="_99광통신네트워크남구용현외1개소_용현한양외계약및준공관련_한미우석_통합국사전원선 2" xfId="3351" xr:uid="{00000000-0005-0000-0000-0000150D0000}"/>
    <cellStyle name="_99광통신네트워크남구용현외1개소_용현한양외계약및준공관련_한미우석_통합국사트레이" xfId="3352" xr:uid="{00000000-0005-0000-0000-0000160D0000}"/>
    <cellStyle name="_99광통신네트워크남구용현외1개소_용현한양외계약및준공관련_한미우석_통합국사트레이 2" xfId="3353" xr:uid="{00000000-0005-0000-0000-0000170D0000}"/>
    <cellStyle name="_99광통신네트워크남구용현외1개소_용현한양외계약및준공관련_한미우석_한미은행1" xfId="3354" xr:uid="{00000000-0005-0000-0000-0000180D0000}"/>
    <cellStyle name="_99광통신네트워크남구용현외1개소_용현한양외계약및준공관련_한미우석_한미은행1 2" xfId="3355" xr:uid="{00000000-0005-0000-0000-0000190D0000}"/>
    <cellStyle name="_99광통신네트워크남구용현외1개소_용현한양외계약및준공관련_한미우석_한미은행1_통합국사트레이" xfId="3356" xr:uid="{00000000-0005-0000-0000-00001A0D0000}"/>
    <cellStyle name="_99광통신네트워크남구용현외1개소_용현한양외계약및준공관련_한미우석_한미은행1_통합국사트레이 2" xfId="3357" xr:uid="{00000000-0005-0000-0000-00001B0D0000}"/>
    <cellStyle name="_99광통신네트워크남구용현외1개소_용현한양외계약및준공관련_한미우석_한미은행2" xfId="3358" xr:uid="{00000000-0005-0000-0000-00001C0D0000}"/>
    <cellStyle name="_99광통신네트워크남구용현외1개소_용현한양외계약및준공관련_한미우석_한미은행2 2" xfId="3359" xr:uid="{00000000-0005-0000-0000-00001D0D0000}"/>
    <cellStyle name="_99광통신네트워크남구용현외1개소_용현한양외계약및준공관련_한미우석_한미은행2_견적" xfId="3360" xr:uid="{00000000-0005-0000-0000-00001E0D0000}"/>
    <cellStyle name="_99광통신네트워크남구용현외1개소_용현한양외계약및준공관련_한미우석_한미은행2_견적 2" xfId="3361" xr:uid="{00000000-0005-0000-0000-00001F0D0000}"/>
    <cellStyle name="_99광통신네트워크남구용현외1개소_용현한양외계약및준공관련_한미우석_한미은행2_통합국사트레이" xfId="3362" xr:uid="{00000000-0005-0000-0000-0000200D0000}"/>
    <cellStyle name="_99광통신네트워크남구용현외1개소_용현한양외계약및준공관련_한미우석_한미은행2_통합국사트레이 2" xfId="3363" xr:uid="{00000000-0005-0000-0000-0000210D0000}"/>
    <cellStyle name="_99광통신네트워크남구용현외1개소_용현한양외계약및준공관련_한미우석_한미은행본사" xfId="3364" xr:uid="{00000000-0005-0000-0000-0000220D0000}"/>
    <cellStyle name="_99광통신네트워크남구용현외1개소_용현한양외계약및준공관련_한미우석_한미은행본사 2" xfId="3365" xr:uid="{00000000-0005-0000-0000-0000230D0000}"/>
    <cellStyle name="_99광통신네트워크남구용현외1개소_용현한양외계약및준공관련_한미우석_한미은행본사_견적" xfId="3366" xr:uid="{00000000-0005-0000-0000-0000240D0000}"/>
    <cellStyle name="_99광통신네트워크남구용현외1개소_용현한양외계약및준공관련_한미우석_한미은행본사_견적 2" xfId="3367" xr:uid="{00000000-0005-0000-0000-0000250D0000}"/>
    <cellStyle name="_99광통신네트워크남구용현외1개소_용현한양외계약및준공관련_한미우석_한미은행본사_통합국사트레이" xfId="3368" xr:uid="{00000000-0005-0000-0000-0000260D0000}"/>
    <cellStyle name="_99광통신네트워크남구용현외1개소_용현한양외계약및준공관련_한미우석_한미은행본사_통합국사트레이 2" xfId="3369" xr:uid="{00000000-0005-0000-0000-0000270D0000}"/>
    <cellStyle name="_99광통신네트워크남구용현외1개소_용현한양외계약및준공관련_한미우석_한미은행본사1" xfId="3370" xr:uid="{00000000-0005-0000-0000-0000280D0000}"/>
    <cellStyle name="_99광통신네트워크남구용현외1개소_용현한양외계약및준공관련_한미우석_한미은행본사1 2" xfId="3371" xr:uid="{00000000-0005-0000-0000-0000290D0000}"/>
    <cellStyle name="_99광통신네트워크남구용현외1개소_용현한양외계약및준공관련_한미우석_한미은행본사1_견적" xfId="3372" xr:uid="{00000000-0005-0000-0000-00002A0D0000}"/>
    <cellStyle name="_99광통신네트워크남구용현외1개소_용현한양외계약및준공관련_한미우석_한미은행본사1_견적 2" xfId="3373" xr:uid="{00000000-0005-0000-0000-00002B0D0000}"/>
    <cellStyle name="_99광통신네트워크남구용현외1개소_용현한양외계약및준공관련_한미우석_한미은행본사1_통합국사트레이" xfId="3374" xr:uid="{00000000-0005-0000-0000-00002C0D0000}"/>
    <cellStyle name="_99광통신네트워크남구용현외1개소_용현한양외계약및준공관련_한미우석_한미은행본사1_통합국사트레이 2" xfId="3375" xr:uid="{00000000-0005-0000-0000-00002D0D0000}"/>
    <cellStyle name="_99광통신네트워크남구용현외1개소_용현한양외계약및준공관련_한미은행본사" xfId="3376" xr:uid="{00000000-0005-0000-0000-00002E0D0000}"/>
    <cellStyle name="_99광통신네트워크남구용현외1개소_용현한양외계약및준공관련_한미은행본사 2" xfId="3377" xr:uid="{00000000-0005-0000-0000-00002F0D0000}"/>
    <cellStyle name="_99광통신네트워크남구용현외1개소_용현한양외계약및준공관련_한미은행본사_견적" xfId="3378" xr:uid="{00000000-0005-0000-0000-0000300D0000}"/>
    <cellStyle name="_99광통신네트워크남구용현외1개소_용현한양외계약및준공관련_한미은행본사_견적 2" xfId="3379" xr:uid="{00000000-0005-0000-0000-0000310D0000}"/>
    <cellStyle name="_99광통신네트워크남구용현외1개소_용현한양외계약및준공관련_한미은행본사_계양등7개소" xfId="3380" xr:uid="{00000000-0005-0000-0000-0000320D0000}"/>
    <cellStyle name="_99광통신네트워크남구용현외1개소_용현한양외계약및준공관련_한미은행본사_계양등7개소 2" xfId="3381" xr:uid="{00000000-0005-0000-0000-0000330D0000}"/>
    <cellStyle name="_99광통신네트워크남구용현외1개소_용현한양외계약및준공관련_한미은행본사_통합국사전원선" xfId="3382" xr:uid="{00000000-0005-0000-0000-0000340D0000}"/>
    <cellStyle name="_99광통신네트워크남구용현외1개소_용현한양외계약및준공관련_한미은행본사_통합국사전원선 2" xfId="3383" xr:uid="{00000000-0005-0000-0000-0000350D0000}"/>
    <cellStyle name="_99광통신네트워크남구용현외1개소_용현한양외계약및준공관련_한미은행본사_통합국사트레이" xfId="3384" xr:uid="{00000000-0005-0000-0000-0000360D0000}"/>
    <cellStyle name="_99광통신네트워크남구용현외1개소_용현한양외계약및준공관련_한미은행본사_통합국사트레이 2" xfId="3385" xr:uid="{00000000-0005-0000-0000-0000370D0000}"/>
    <cellStyle name="_99광통신네트워크남구용현외1개소_용현한양외계약및준공관련_한미은행본사_한미은행1" xfId="3386" xr:uid="{00000000-0005-0000-0000-0000380D0000}"/>
    <cellStyle name="_99광통신네트워크남구용현외1개소_용현한양외계약및준공관련_한미은행본사_한미은행1 2" xfId="3387" xr:uid="{00000000-0005-0000-0000-0000390D0000}"/>
    <cellStyle name="_99광통신네트워크남구용현외1개소_용현한양외계약및준공관련_한미은행본사_한미은행1_통합국사트레이" xfId="3388" xr:uid="{00000000-0005-0000-0000-00003A0D0000}"/>
    <cellStyle name="_99광통신네트워크남구용현외1개소_용현한양외계약및준공관련_한미은행본사_한미은행1_통합국사트레이 2" xfId="3389" xr:uid="{00000000-0005-0000-0000-00003B0D0000}"/>
    <cellStyle name="_99광통신네트워크남구용현외1개소_용현한양외계약및준공관련_한미은행본사_한미은행2" xfId="3390" xr:uid="{00000000-0005-0000-0000-00003C0D0000}"/>
    <cellStyle name="_99광통신네트워크남구용현외1개소_용현한양외계약및준공관련_한미은행본사_한미은행2 2" xfId="3391" xr:uid="{00000000-0005-0000-0000-00003D0D0000}"/>
    <cellStyle name="_99광통신네트워크남구용현외1개소_용현한양외계약및준공관련_한미은행본사_한미은행2_견적" xfId="3392" xr:uid="{00000000-0005-0000-0000-00003E0D0000}"/>
    <cellStyle name="_99광통신네트워크남구용현외1개소_용현한양외계약및준공관련_한미은행본사_한미은행2_견적 2" xfId="3393" xr:uid="{00000000-0005-0000-0000-00003F0D0000}"/>
    <cellStyle name="_99광통신네트워크남구용현외1개소_용현한양외계약및준공관련_한미은행본사_한미은행2_통합국사트레이" xfId="3394" xr:uid="{00000000-0005-0000-0000-0000400D0000}"/>
    <cellStyle name="_99광통신네트워크남구용현외1개소_용현한양외계약및준공관련_한미은행본사_한미은행2_통합국사트레이 2" xfId="3395" xr:uid="{00000000-0005-0000-0000-0000410D0000}"/>
    <cellStyle name="_99광통신네트워크남구용현외1개소_용현한양외계약및준공관련_한미은행본사_한미은행본사" xfId="3396" xr:uid="{00000000-0005-0000-0000-0000420D0000}"/>
    <cellStyle name="_99광통신네트워크남구용현외1개소_용현한양외계약및준공관련_한미은행본사_한미은행본사 2" xfId="3397" xr:uid="{00000000-0005-0000-0000-0000430D0000}"/>
    <cellStyle name="_99광통신네트워크남구용현외1개소_용현한양외계약및준공관련_한미은행본사_한미은행본사_견적" xfId="3398" xr:uid="{00000000-0005-0000-0000-0000440D0000}"/>
    <cellStyle name="_99광통신네트워크남구용현외1개소_용현한양외계약및준공관련_한미은행본사_한미은행본사_견적 2" xfId="3399" xr:uid="{00000000-0005-0000-0000-0000450D0000}"/>
    <cellStyle name="_99광통신네트워크남구용현외1개소_용현한양외계약및준공관련_한미은행본사_한미은행본사_통합국사트레이" xfId="3400" xr:uid="{00000000-0005-0000-0000-0000460D0000}"/>
    <cellStyle name="_99광통신네트워크남구용현외1개소_용현한양외계약및준공관련_한미은행본사_한미은행본사_통합국사트레이 2" xfId="3401" xr:uid="{00000000-0005-0000-0000-0000470D0000}"/>
    <cellStyle name="_99광통신네트워크남구용현외1개소_용현한양외계약및준공관련_한미은행본사_한미은행본사1" xfId="3402" xr:uid="{00000000-0005-0000-0000-0000480D0000}"/>
    <cellStyle name="_99광통신네트워크남구용현외1개소_용현한양외계약및준공관련_한미은행본사_한미은행본사1 2" xfId="3403" xr:uid="{00000000-0005-0000-0000-0000490D0000}"/>
    <cellStyle name="_99광통신네트워크남구용현외1개소_용현한양외계약및준공관련_한미은행본사_한미은행본사1_견적" xfId="3404" xr:uid="{00000000-0005-0000-0000-00004A0D0000}"/>
    <cellStyle name="_99광통신네트워크남구용현외1개소_용현한양외계약및준공관련_한미은행본사_한미은행본사1_견적 2" xfId="3405" xr:uid="{00000000-0005-0000-0000-00004B0D0000}"/>
    <cellStyle name="_99광통신네트워크남구용현외1개소_용현한양외계약및준공관련_한미은행본사_한미은행본사1_통합국사트레이" xfId="3406" xr:uid="{00000000-0005-0000-0000-00004C0D0000}"/>
    <cellStyle name="_99광통신네트워크남구용현외1개소_용현한양외계약및준공관련_한미은행본사_한미은행본사1_통합국사트레이 2" xfId="3407" xr:uid="{00000000-0005-0000-0000-00004D0D0000}"/>
    <cellStyle name="_99광통신네트워크남구용현외1개소_용현한양외계약및준공관련_한미케이블" xfId="3408" xr:uid="{00000000-0005-0000-0000-00004E0D0000}"/>
    <cellStyle name="_99광통신네트워크남구용현외1개소_용현한양외계약및준공관련_한미케이블 2" xfId="3409" xr:uid="{00000000-0005-0000-0000-00004F0D0000}"/>
    <cellStyle name="_99광통신네트워크남구용현외1개소_용현한양외계약및준공관련_한미케이블_견적" xfId="3410" xr:uid="{00000000-0005-0000-0000-0000500D0000}"/>
    <cellStyle name="_99광통신네트워크남구용현외1개소_용현한양외계약및준공관련_한미케이블_견적 2" xfId="3411" xr:uid="{00000000-0005-0000-0000-0000510D0000}"/>
    <cellStyle name="_99광통신네트워크남구용현외1개소_용현한양외계약및준공관련_한미케이블_계양등7개소" xfId="3412" xr:uid="{00000000-0005-0000-0000-0000520D0000}"/>
    <cellStyle name="_99광통신네트워크남구용현외1개소_용현한양외계약및준공관련_한미케이블_계양등7개소 2" xfId="3413" xr:uid="{00000000-0005-0000-0000-0000530D0000}"/>
    <cellStyle name="_99광통신네트워크남구용현외1개소_용현한양외계약및준공관련_한미케이블_통합국사전원선" xfId="3414" xr:uid="{00000000-0005-0000-0000-0000540D0000}"/>
    <cellStyle name="_99광통신네트워크남구용현외1개소_용현한양외계약및준공관련_한미케이블_통합국사전원선 2" xfId="3415" xr:uid="{00000000-0005-0000-0000-0000550D0000}"/>
    <cellStyle name="_99광통신네트워크남구용현외1개소_용현한양외계약및준공관련_한미케이블_통합국사트레이" xfId="3416" xr:uid="{00000000-0005-0000-0000-0000560D0000}"/>
    <cellStyle name="_99광통신네트워크남구용현외1개소_용현한양외계약및준공관련_한미케이블_통합국사트레이 2" xfId="3417" xr:uid="{00000000-0005-0000-0000-0000570D0000}"/>
    <cellStyle name="_99광통신네트워크남구용현외1개소_용현한양외계약및준공관련_한미케이블_한미은행1" xfId="3418" xr:uid="{00000000-0005-0000-0000-0000580D0000}"/>
    <cellStyle name="_99광통신네트워크남구용현외1개소_용현한양외계약및준공관련_한미케이블_한미은행1 2" xfId="3419" xr:uid="{00000000-0005-0000-0000-0000590D0000}"/>
    <cellStyle name="_99광통신네트워크남구용현외1개소_용현한양외계약및준공관련_한미케이블_한미은행1_통합국사트레이" xfId="3420" xr:uid="{00000000-0005-0000-0000-00005A0D0000}"/>
    <cellStyle name="_99광통신네트워크남구용현외1개소_용현한양외계약및준공관련_한미케이블_한미은행1_통합국사트레이 2" xfId="3421" xr:uid="{00000000-0005-0000-0000-00005B0D0000}"/>
    <cellStyle name="_99광통신네트워크남구용현외1개소_용현한양외계약및준공관련_한미케이블_한미은행2" xfId="3422" xr:uid="{00000000-0005-0000-0000-00005C0D0000}"/>
    <cellStyle name="_99광통신네트워크남구용현외1개소_용현한양외계약및준공관련_한미케이블_한미은행2 2" xfId="3423" xr:uid="{00000000-0005-0000-0000-00005D0D0000}"/>
    <cellStyle name="_99광통신네트워크남구용현외1개소_용현한양외계약및준공관련_한미케이블_한미은행2_견적" xfId="3424" xr:uid="{00000000-0005-0000-0000-00005E0D0000}"/>
    <cellStyle name="_99광통신네트워크남구용현외1개소_용현한양외계약및준공관련_한미케이블_한미은행2_견적 2" xfId="3425" xr:uid="{00000000-0005-0000-0000-00005F0D0000}"/>
    <cellStyle name="_99광통신네트워크남구용현외1개소_용현한양외계약및준공관련_한미케이블_한미은행2_통합국사트레이" xfId="3426" xr:uid="{00000000-0005-0000-0000-0000600D0000}"/>
    <cellStyle name="_99광통신네트워크남구용현외1개소_용현한양외계약및준공관련_한미케이블_한미은행2_통합국사트레이 2" xfId="3427" xr:uid="{00000000-0005-0000-0000-0000610D0000}"/>
    <cellStyle name="_99광통신네트워크남구용현외1개소_용현한양외계약및준공관련_한미케이블_한미은행본사" xfId="3428" xr:uid="{00000000-0005-0000-0000-0000620D0000}"/>
    <cellStyle name="_99광통신네트워크남구용현외1개소_용현한양외계약및준공관련_한미케이블_한미은행본사 2" xfId="3429" xr:uid="{00000000-0005-0000-0000-0000630D0000}"/>
    <cellStyle name="_99광통신네트워크남구용현외1개소_용현한양외계약및준공관련_한미케이블_한미은행본사_견적" xfId="3430" xr:uid="{00000000-0005-0000-0000-0000640D0000}"/>
    <cellStyle name="_99광통신네트워크남구용현외1개소_용현한양외계약및준공관련_한미케이블_한미은행본사_견적 2" xfId="3431" xr:uid="{00000000-0005-0000-0000-0000650D0000}"/>
    <cellStyle name="_99광통신네트워크남구용현외1개소_용현한양외계약및준공관련_한미케이블_한미은행본사_통합국사트레이" xfId="3432" xr:uid="{00000000-0005-0000-0000-0000660D0000}"/>
    <cellStyle name="_99광통신네트워크남구용현외1개소_용현한양외계약및준공관련_한미케이블_한미은행본사_통합국사트레이 2" xfId="3433" xr:uid="{00000000-0005-0000-0000-0000670D0000}"/>
    <cellStyle name="_99광통신네트워크남구용현외1개소_용현한양외계약및준공관련_한미케이블_한미은행본사1" xfId="3434" xr:uid="{00000000-0005-0000-0000-0000680D0000}"/>
    <cellStyle name="_99광통신네트워크남구용현외1개소_용현한양외계약및준공관련_한미케이블_한미은행본사1 2" xfId="3435" xr:uid="{00000000-0005-0000-0000-0000690D0000}"/>
    <cellStyle name="_99광통신네트워크남구용현외1개소_용현한양외계약및준공관련_한미케이블_한미은행본사1_견적" xfId="3436" xr:uid="{00000000-0005-0000-0000-00006A0D0000}"/>
    <cellStyle name="_99광통신네트워크남구용현외1개소_용현한양외계약및준공관련_한미케이블_한미은행본사1_견적 2" xfId="3437" xr:uid="{00000000-0005-0000-0000-00006B0D0000}"/>
    <cellStyle name="_99광통신네트워크남구용현외1개소_용현한양외계약및준공관련_한미케이블_한미은행본사1_통합국사트레이" xfId="3438" xr:uid="{00000000-0005-0000-0000-00006C0D0000}"/>
    <cellStyle name="_99광통신네트워크남구용현외1개소_용현한양외계약및준공관련_한미케이블_한미은행본사1_통합국사트레이 2" xfId="3439" xr:uid="{00000000-0005-0000-0000-00006D0D0000}"/>
    <cellStyle name="_99광통신네트워크남구용현외1개소_파워콤간이공사관련" xfId="3440" xr:uid="{00000000-0005-0000-0000-00006E0D0000}"/>
    <cellStyle name="_99광통신네트워크남구용현외1개소_파워콤간이공사관련 2" xfId="3441" xr:uid="{00000000-0005-0000-0000-00006F0D0000}"/>
    <cellStyle name="_99광통신네트워크남구용현외1개소_파워콤간이공사관련_견적" xfId="3442" xr:uid="{00000000-0005-0000-0000-0000700D0000}"/>
    <cellStyle name="_99광통신네트워크남구용현외1개소_파워콤간이공사관련_견적 2" xfId="3443" xr:uid="{00000000-0005-0000-0000-0000710D0000}"/>
    <cellStyle name="_99광통신네트워크남구용현외1개소_파워콤간이공사관련_통합국사트레이" xfId="3444" xr:uid="{00000000-0005-0000-0000-0000720D0000}"/>
    <cellStyle name="_99광통신네트워크남구용현외1개소_파워콤간이공사관련_통합국사트레이 2" xfId="3445" xr:uid="{00000000-0005-0000-0000-0000730D0000}"/>
    <cellStyle name="_99광통신네트워크남구용현외1개소_파워콤간이공사관련_한미우석" xfId="3446" xr:uid="{00000000-0005-0000-0000-0000740D0000}"/>
    <cellStyle name="_99광통신네트워크남구용현외1개소_파워콤간이공사관련_한미우석 2" xfId="3447" xr:uid="{00000000-0005-0000-0000-0000750D0000}"/>
    <cellStyle name="_99광통신네트워크남구용현외1개소_파워콤간이공사관련_한미우석_견적" xfId="3448" xr:uid="{00000000-0005-0000-0000-0000760D0000}"/>
    <cellStyle name="_99광통신네트워크남구용현외1개소_파워콤간이공사관련_한미우석_견적 2" xfId="3449" xr:uid="{00000000-0005-0000-0000-0000770D0000}"/>
    <cellStyle name="_99광통신네트워크남구용현외1개소_파워콤간이공사관련_한미우석_계양등7개소" xfId="3450" xr:uid="{00000000-0005-0000-0000-0000780D0000}"/>
    <cellStyle name="_99광통신네트워크남구용현외1개소_파워콤간이공사관련_한미우석_계양등7개소 2" xfId="3451" xr:uid="{00000000-0005-0000-0000-0000790D0000}"/>
    <cellStyle name="_99광통신네트워크남구용현외1개소_파워콤간이공사관련_한미우석_통합국사전원선" xfId="3452" xr:uid="{00000000-0005-0000-0000-00007A0D0000}"/>
    <cellStyle name="_99광통신네트워크남구용현외1개소_파워콤간이공사관련_한미우석_통합국사전원선 2" xfId="3453" xr:uid="{00000000-0005-0000-0000-00007B0D0000}"/>
    <cellStyle name="_99광통신네트워크남구용현외1개소_파워콤간이공사관련_한미우석_통합국사트레이" xfId="3454" xr:uid="{00000000-0005-0000-0000-00007C0D0000}"/>
    <cellStyle name="_99광통신네트워크남구용현외1개소_파워콤간이공사관련_한미우석_통합국사트레이 2" xfId="3455" xr:uid="{00000000-0005-0000-0000-00007D0D0000}"/>
    <cellStyle name="_99광통신네트워크남구용현외1개소_파워콤간이공사관련_한미우석_한미은행1" xfId="3456" xr:uid="{00000000-0005-0000-0000-00007E0D0000}"/>
    <cellStyle name="_99광통신네트워크남구용현외1개소_파워콤간이공사관련_한미우석_한미은행1 2" xfId="3457" xr:uid="{00000000-0005-0000-0000-00007F0D0000}"/>
    <cellStyle name="_99광통신네트워크남구용현외1개소_파워콤간이공사관련_한미우석_한미은행1_통합국사트레이" xfId="3458" xr:uid="{00000000-0005-0000-0000-0000800D0000}"/>
    <cellStyle name="_99광통신네트워크남구용현외1개소_파워콤간이공사관련_한미우석_한미은행1_통합국사트레이 2" xfId="3459" xr:uid="{00000000-0005-0000-0000-0000810D0000}"/>
    <cellStyle name="_99광통신네트워크남구용현외1개소_파워콤간이공사관련_한미우석_한미은행2" xfId="3460" xr:uid="{00000000-0005-0000-0000-0000820D0000}"/>
    <cellStyle name="_99광통신네트워크남구용현외1개소_파워콤간이공사관련_한미우석_한미은행2 2" xfId="3461" xr:uid="{00000000-0005-0000-0000-0000830D0000}"/>
    <cellStyle name="_99광통신네트워크남구용현외1개소_파워콤간이공사관련_한미우석_한미은행2_견적" xfId="3462" xr:uid="{00000000-0005-0000-0000-0000840D0000}"/>
    <cellStyle name="_99광통신네트워크남구용현외1개소_파워콤간이공사관련_한미우석_한미은행2_견적 2" xfId="3463" xr:uid="{00000000-0005-0000-0000-0000850D0000}"/>
    <cellStyle name="_99광통신네트워크남구용현외1개소_파워콤간이공사관련_한미우석_한미은행2_통합국사트레이" xfId="3464" xr:uid="{00000000-0005-0000-0000-0000860D0000}"/>
    <cellStyle name="_99광통신네트워크남구용현외1개소_파워콤간이공사관련_한미우석_한미은행2_통합국사트레이 2" xfId="3465" xr:uid="{00000000-0005-0000-0000-0000870D0000}"/>
    <cellStyle name="_99광통신네트워크남구용현외1개소_파워콤간이공사관련_한미우석_한미은행본사" xfId="3466" xr:uid="{00000000-0005-0000-0000-0000880D0000}"/>
    <cellStyle name="_99광통신네트워크남구용현외1개소_파워콤간이공사관련_한미우석_한미은행본사 2" xfId="3467" xr:uid="{00000000-0005-0000-0000-0000890D0000}"/>
    <cellStyle name="_99광통신네트워크남구용현외1개소_파워콤간이공사관련_한미우석_한미은행본사_견적" xfId="3468" xr:uid="{00000000-0005-0000-0000-00008A0D0000}"/>
    <cellStyle name="_99광통신네트워크남구용현외1개소_파워콤간이공사관련_한미우석_한미은행본사_견적 2" xfId="3469" xr:uid="{00000000-0005-0000-0000-00008B0D0000}"/>
    <cellStyle name="_99광통신네트워크남구용현외1개소_파워콤간이공사관련_한미우석_한미은행본사_통합국사트레이" xfId="3470" xr:uid="{00000000-0005-0000-0000-00008C0D0000}"/>
    <cellStyle name="_99광통신네트워크남구용현외1개소_파워콤간이공사관련_한미우석_한미은행본사_통합국사트레이 2" xfId="3471" xr:uid="{00000000-0005-0000-0000-00008D0D0000}"/>
    <cellStyle name="_99광통신네트워크남구용현외1개소_파워콤간이공사관련_한미우석_한미은행본사1" xfId="3472" xr:uid="{00000000-0005-0000-0000-00008E0D0000}"/>
    <cellStyle name="_99광통신네트워크남구용현외1개소_파워콤간이공사관련_한미우석_한미은행본사1 2" xfId="3473" xr:uid="{00000000-0005-0000-0000-00008F0D0000}"/>
    <cellStyle name="_99광통신네트워크남구용현외1개소_파워콤간이공사관련_한미우석_한미은행본사1_견적" xfId="3474" xr:uid="{00000000-0005-0000-0000-0000900D0000}"/>
    <cellStyle name="_99광통신네트워크남구용현외1개소_파워콤간이공사관련_한미우석_한미은행본사1_견적 2" xfId="3475" xr:uid="{00000000-0005-0000-0000-0000910D0000}"/>
    <cellStyle name="_99광통신네트워크남구용현외1개소_파워콤간이공사관련_한미우석_한미은행본사1_통합국사트레이" xfId="3476" xr:uid="{00000000-0005-0000-0000-0000920D0000}"/>
    <cellStyle name="_99광통신네트워크남구용현외1개소_파워콤간이공사관련_한미우석_한미은행본사1_통합국사트레이 2" xfId="3477" xr:uid="{00000000-0005-0000-0000-0000930D0000}"/>
    <cellStyle name="_99광통신네트워크남구용현외1개소_파워콤간이공사관련_한미은행본사" xfId="3478" xr:uid="{00000000-0005-0000-0000-0000940D0000}"/>
    <cellStyle name="_99광통신네트워크남구용현외1개소_파워콤간이공사관련_한미은행본사 2" xfId="3479" xr:uid="{00000000-0005-0000-0000-0000950D0000}"/>
    <cellStyle name="_99광통신네트워크남구용현외1개소_파워콤간이공사관련_한미은행본사_견적" xfId="3480" xr:uid="{00000000-0005-0000-0000-0000960D0000}"/>
    <cellStyle name="_99광통신네트워크남구용현외1개소_파워콤간이공사관련_한미은행본사_견적 2" xfId="3481" xr:uid="{00000000-0005-0000-0000-0000970D0000}"/>
    <cellStyle name="_99광통신네트워크남구용현외1개소_파워콤간이공사관련_한미은행본사_계양등7개소" xfId="3482" xr:uid="{00000000-0005-0000-0000-0000980D0000}"/>
    <cellStyle name="_99광통신네트워크남구용현외1개소_파워콤간이공사관련_한미은행본사_계양등7개소 2" xfId="3483" xr:uid="{00000000-0005-0000-0000-0000990D0000}"/>
    <cellStyle name="_99광통신네트워크남구용현외1개소_파워콤간이공사관련_한미은행본사_통합국사전원선" xfId="3484" xr:uid="{00000000-0005-0000-0000-00009A0D0000}"/>
    <cellStyle name="_99광통신네트워크남구용현외1개소_파워콤간이공사관련_한미은행본사_통합국사전원선 2" xfId="3485" xr:uid="{00000000-0005-0000-0000-00009B0D0000}"/>
    <cellStyle name="_99광통신네트워크남구용현외1개소_파워콤간이공사관련_한미은행본사_통합국사트레이" xfId="3486" xr:uid="{00000000-0005-0000-0000-00009C0D0000}"/>
    <cellStyle name="_99광통신네트워크남구용현외1개소_파워콤간이공사관련_한미은행본사_통합국사트레이 2" xfId="3487" xr:uid="{00000000-0005-0000-0000-00009D0D0000}"/>
    <cellStyle name="_99광통신네트워크남구용현외1개소_파워콤간이공사관련_한미은행본사_한미은행1" xfId="3488" xr:uid="{00000000-0005-0000-0000-00009E0D0000}"/>
    <cellStyle name="_99광통신네트워크남구용현외1개소_파워콤간이공사관련_한미은행본사_한미은행1 2" xfId="3489" xr:uid="{00000000-0005-0000-0000-00009F0D0000}"/>
    <cellStyle name="_99광통신네트워크남구용현외1개소_파워콤간이공사관련_한미은행본사_한미은행1_통합국사트레이" xfId="3490" xr:uid="{00000000-0005-0000-0000-0000A00D0000}"/>
    <cellStyle name="_99광통신네트워크남구용현외1개소_파워콤간이공사관련_한미은행본사_한미은행1_통합국사트레이 2" xfId="3491" xr:uid="{00000000-0005-0000-0000-0000A10D0000}"/>
    <cellStyle name="_99광통신네트워크남구용현외1개소_파워콤간이공사관련_한미은행본사_한미은행2" xfId="3492" xr:uid="{00000000-0005-0000-0000-0000A20D0000}"/>
    <cellStyle name="_99광통신네트워크남구용현외1개소_파워콤간이공사관련_한미은행본사_한미은행2 2" xfId="3493" xr:uid="{00000000-0005-0000-0000-0000A30D0000}"/>
    <cellStyle name="_99광통신네트워크남구용현외1개소_파워콤간이공사관련_한미은행본사_한미은행2_견적" xfId="3494" xr:uid="{00000000-0005-0000-0000-0000A40D0000}"/>
    <cellStyle name="_99광통신네트워크남구용현외1개소_파워콤간이공사관련_한미은행본사_한미은행2_견적 2" xfId="3495" xr:uid="{00000000-0005-0000-0000-0000A50D0000}"/>
    <cellStyle name="_99광통신네트워크남구용현외1개소_파워콤간이공사관련_한미은행본사_한미은행2_통합국사트레이" xfId="3496" xr:uid="{00000000-0005-0000-0000-0000A60D0000}"/>
    <cellStyle name="_99광통신네트워크남구용현외1개소_파워콤간이공사관련_한미은행본사_한미은행2_통합국사트레이 2" xfId="3497" xr:uid="{00000000-0005-0000-0000-0000A70D0000}"/>
    <cellStyle name="_99광통신네트워크남구용현외1개소_파워콤간이공사관련_한미은행본사_한미은행본사" xfId="3498" xr:uid="{00000000-0005-0000-0000-0000A80D0000}"/>
    <cellStyle name="_99광통신네트워크남구용현외1개소_파워콤간이공사관련_한미은행본사_한미은행본사 2" xfId="3499" xr:uid="{00000000-0005-0000-0000-0000A90D0000}"/>
    <cellStyle name="_99광통신네트워크남구용현외1개소_파워콤간이공사관련_한미은행본사_한미은행본사_견적" xfId="3500" xr:uid="{00000000-0005-0000-0000-0000AA0D0000}"/>
    <cellStyle name="_99광통신네트워크남구용현외1개소_파워콤간이공사관련_한미은행본사_한미은행본사_견적 2" xfId="3501" xr:uid="{00000000-0005-0000-0000-0000AB0D0000}"/>
    <cellStyle name="_99광통신네트워크남구용현외1개소_파워콤간이공사관련_한미은행본사_한미은행본사_통합국사트레이" xfId="3502" xr:uid="{00000000-0005-0000-0000-0000AC0D0000}"/>
    <cellStyle name="_99광통신네트워크남구용현외1개소_파워콤간이공사관련_한미은행본사_한미은행본사_통합국사트레이 2" xfId="3503" xr:uid="{00000000-0005-0000-0000-0000AD0D0000}"/>
    <cellStyle name="_99광통신네트워크남구용현외1개소_파워콤간이공사관련_한미은행본사_한미은행본사1" xfId="3504" xr:uid="{00000000-0005-0000-0000-0000AE0D0000}"/>
    <cellStyle name="_99광통신네트워크남구용현외1개소_파워콤간이공사관련_한미은행본사_한미은행본사1 2" xfId="3505" xr:uid="{00000000-0005-0000-0000-0000AF0D0000}"/>
    <cellStyle name="_99광통신네트워크남구용현외1개소_파워콤간이공사관련_한미은행본사_한미은행본사1_견적" xfId="3506" xr:uid="{00000000-0005-0000-0000-0000B00D0000}"/>
    <cellStyle name="_99광통신네트워크남구용현외1개소_파워콤간이공사관련_한미은행본사_한미은행본사1_견적 2" xfId="3507" xr:uid="{00000000-0005-0000-0000-0000B10D0000}"/>
    <cellStyle name="_99광통신네트워크남구용현외1개소_파워콤간이공사관련_한미은행본사_한미은행본사1_통합국사트레이" xfId="3508" xr:uid="{00000000-0005-0000-0000-0000B20D0000}"/>
    <cellStyle name="_99광통신네트워크남구용현외1개소_파워콤간이공사관련_한미은행본사_한미은행본사1_통합국사트레이 2" xfId="3509" xr:uid="{00000000-0005-0000-0000-0000B30D0000}"/>
    <cellStyle name="_99광통신네트워크남구용현외1개소_파워콤간이공사관련_한미케이블" xfId="3510" xr:uid="{00000000-0005-0000-0000-0000B40D0000}"/>
    <cellStyle name="_99광통신네트워크남구용현외1개소_파워콤간이공사관련_한미케이블 2" xfId="3511" xr:uid="{00000000-0005-0000-0000-0000B50D0000}"/>
    <cellStyle name="_99광통신네트워크남구용현외1개소_파워콤간이공사관련_한미케이블_견적" xfId="3512" xr:uid="{00000000-0005-0000-0000-0000B60D0000}"/>
    <cellStyle name="_99광통신네트워크남구용현외1개소_파워콤간이공사관련_한미케이블_견적 2" xfId="3513" xr:uid="{00000000-0005-0000-0000-0000B70D0000}"/>
    <cellStyle name="_99광통신네트워크남구용현외1개소_파워콤간이공사관련_한미케이블_계양등7개소" xfId="3514" xr:uid="{00000000-0005-0000-0000-0000B80D0000}"/>
    <cellStyle name="_99광통신네트워크남구용현외1개소_파워콤간이공사관련_한미케이블_계양등7개소 2" xfId="3515" xr:uid="{00000000-0005-0000-0000-0000B90D0000}"/>
    <cellStyle name="_99광통신네트워크남구용현외1개소_파워콤간이공사관련_한미케이블_통합국사전원선" xfId="3516" xr:uid="{00000000-0005-0000-0000-0000BA0D0000}"/>
    <cellStyle name="_99광통신네트워크남구용현외1개소_파워콤간이공사관련_한미케이블_통합국사전원선 2" xfId="3517" xr:uid="{00000000-0005-0000-0000-0000BB0D0000}"/>
    <cellStyle name="_99광통신네트워크남구용현외1개소_파워콤간이공사관련_한미케이블_통합국사트레이" xfId="3518" xr:uid="{00000000-0005-0000-0000-0000BC0D0000}"/>
    <cellStyle name="_99광통신네트워크남구용현외1개소_파워콤간이공사관련_한미케이블_통합국사트레이 2" xfId="3519" xr:uid="{00000000-0005-0000-0000-0000BD0D0000}"/>
    <cellStyle name="_99광통신네트워크남구용현외1개소_파워콤간이공사관련_한미케이블_한미은행1" xfId="3520" xr:uid="{00000000-0005-0000-0000-0000BE0D0000}"/>
    <cellStyle name="_99광통신네트워크남구용현외1개소_파워콤간이공사관련_한미케이블_한미은행1 2" xfId="3521" xr:uid="{00000000-0005-0000-0000-0000BF0D0000}"/>
    <cellStyle name="_99광통신네트워크남구용현외1개소_파워콤간이공사관련_한미케이블_한미은행1_통합국사트레이" xfId="3522" xr:uid="{00000000-0005-0000-0000-0000C00D0000}"/>
    <cellStyle name="_99광통신네트워크남구용현외1개소_파워콤간이공사관련_한미케이블_한미은행1_통합국사트레이 2" xfId="3523" xr:uid="{00000000-0005-0000-0000-0000C10D0000}"/>
    <cellStyle name="_99광통신네트워크남구용현외1개소_파워콤간이공사관련_한미케이블_한미은행2" xfId="3524" xr:uid="{00000000-0005-0000-0000-0000C20D0000}"/>
    <cellStyle name="_99광통신네트워크남구용현외1개소_파워콤간이공사관련_한미케이블_한미은행2 2" xfId="3525" xr:uid="{00000000-0005-0000-0000-0000C30D0000}"/>
    <cellStyle name="_99광통신네트워크남구용현외1개소_파워콤간이공사관련_한미케이블_한미은행2_견적" xfId="3526" xr:uid="{00000000-0005-0000-0000-0000C40D0000}"/>
    <cellStyle name="_99광통신네트워크남구용현외1개소_파워콤간이공사관련_한미케이블_한미은행2_견적 2" xfId="3527" xr:uid="{00000000-0005-0000-0000-0000C50D0000}"/>
    <cellStyle name="_99광통신네트워크남구용현외1개소_파워콤간이공사관련_한미케이블_한미은행2_통합국사트레이" xfId="3528" xr:uid="{00000000-0005-0000-0000-0000C60D0000}"/>
    <cellStyle name="_99광통신네트워크남구용현외1개소_파워콤간이공사관련_한미케이블_한미은행2_통합국사트레이 2" xfId="3529" xr:uid="{00000000-0005-0000-0000-0000C70D0000}"/>
    <cellStyle name="_99광통신네트워크남구용현외1개소_파워콤간이공사관련_한미케이블_한미은행본사" xfId="3530" xr:uid="{00000000-0005-0000-0000-0000C80D0000}"/>
    <cellStyle name="_99광통신네트워크남구용현외1개소_파워콤간이공사관련_한미케이블_한미은행본사 2" xfId="3531" xr:uid="{00000000-0005-0000-0000-0000C90D0000}"/>
    <cellStyle name="_99광통신네트워크남구용현외1개소_파워콤간이공사관련_한미케이블_한미은행본사_견적" xfId="3532" xr:uid="{00000000-0005-0000-0000-0000CA0D0000}"/>
    <cellStyle name="_99광통신네트워크남구용현외1개소_파워콤간이공사관련_한미케이블_한미은행본사_견적 2" xfId="3533" xr:uid="{00000000-0005-0000-0000-0000CB0D0000}"/>
    <cellStyle name="_99광통신네트워크남구용현외1개소_파워콤간이공사관련_한미케이블_한미은행본사_통합국사트레이" xfId="3534" xr:uid="{00000000-0005-0000-0000-0000CC0D0000}"/>
    <cellStyle name="_99광통신네트워크남구용현외1개소_파워콤간이공사관련_한미케이블_한미은행본사_통합국사트레이 2" xfId="3535" xr:uid="{00000000-0005-0000-0000-0000CD0D0000}"/>
    <cellStyle name="_99광통신네트워크남구용현외1개소_파워콤간이공사관련_한미케이블_한미은행본사1" xfId="3536" xr:uid="{00000000-0005-0000-0000-0000CE0D0000}"/>
    <cellStyle name="_99광통신네트워크남구용현외1개소_파워콤간이공사관련_한미케이블_한미은행본사1 2" xfId="3537" xr:uid="{00000000-0005-0000-0000-0000CF0D0000}"/>
    <cellStyle name="_99광통신네트워크남구용현외1개소_파워콤간이공사관련_한미케이블_한미은행본사1_견적" xfId="3538" xr:uid="{00000000-0005-0000-0000-0000D00D0000}"/>
    <cellStyle name="_99광통신네트워크남구용현외1개소_파워콤간이공사관련_한미케이블_한미은행본사1_견적 2" xfId="3539" xr:uid="{00000000-0005-0000-0000-0000D10D0000}"/>
    <cellStyle name="_99광통신네트워크남구용현외1개소_파워콤간이공사관련_한미케이블_한미은행본사1_통합국사트레이" xfId="3540" xr:uid="{00000000-0005-0000-0000-0000D20D0000}"/>
    <cellStyle name="_99광통신네트워크남구용현외1개소_파워콤간이공사관련_한미케이블_한미은행본사1_통합국사트레이 2" xfId="3541" xr:uid="{00000000-0005-0000-0000-0000D30D0000}"/>
    <cellStyle name="_99광통신시흥방산" xfId="3542" xr:uid="{00000000-0005-0000-0000-0000D40D0000}"/>
    <cellStyle name="_99광통신시흥방산 2" xfId="3543" xr:uid="{00000000-0005-0000-0000-0000D50D0000}"/>
    <cellStyle name="_99광통신시흥방산_1" xfId="3544" xr:uid="{00000000-0005-0000-0000-0000D60D0000}"/>
    <cellStyle name="_99광통신시흥방산_1 2" xfId="3545" xr:uid="{00000000-0005-0000-0000-0000D70D0000}"/>
    <cellStyle name="_99광통신시흥방산_1_견적" xfId="3546" xr:uid="{00000000-0005-0000-0000-0000D80D0000}"/>
    <cellStyle name="_99광통신시흥방산_1_견적 2" xfId="3547" xr:uid="{00000000-0005-0000-0000-0000D90D0000}"/>
    <cellStyle name="_99광통신시흥방산_1_통합국사트레이" xfId="3548" xr:uid="{00000000-0005-0000-0000-0000DA0D0000}"/>
    <cellStyle name="_99광통신시흥방산_1_통합국사트레이 2" xfId="3549" xr:uid="{00000000-0005-0000-0000-0000DB0D0000}"/>
    <cellStyle name="_99광통신시흥방산_1_한미우석" xfId="3550" xr:uid="{00000000-0005-0000-0000-0000DC0D0000}"/>
    <cellStyle name="_99광통신시흥방산_1_한미우석 2" xfId="3551" xr:uid="{00000000-0005-0000-0000-0000DD0D0000}"/>
    <cellStyle name="_99광통신시흥방산_1_한미우석_견적" xfId="3552" xr:uid="{00000000-0005-0000-0000-0000DE0D0000}"/>
    <cellStyle name="_99광통신시흥방산_1_한미우석_견적 2" xfId="3553" xr:uid="{00000000-0005-0000-0000-0000DF0D0000}"/>
    <cellStyle name="_99광통신시흥방산_1_한미우석_계양등7개소" xfId="3554" xr:uid="{00000000-0005-0000-0000-0000E00D0000}"/>
    <cellStyle name="_99광통신시흥방산_1_한미우석_계양등7개소 2" xfId="3555" xr:uid="{00000000-0005-0000-0000-0000E10D0000}"/>
    <cellStyle name="_99광통신시흥방산_1_한미우석_통합국사전원선" xfId="3556" xr:uid="{00000000-0005-0000-0000-0000E20D0000}"/>
    <cellStyle name="_99광통신시흥방산_1_한미우석_통합국사전원선 2" xfId="3557" xr:uid="{00000000-0005-0000-0000-0000E30D0000}"/>
    <cellStyle name="_99광통신시흥방산_1_한미우석_통합국사트레이" xfId="3558" xr:uid="{00000000-0005-0000-0000-0000E40D0000}"/>
    <cellStyle name="_99광통신시흥방산_1_한미우석_통합국사트레이 2" xfId="3559" xr:uid="{00000000-0005-0000-0000-0000E50D0000}"/>
    <cellStyle name="_99광통신시흥방산_1_한미우석_한미은행1" xfId="3560" xr:uid="{00000000-0005-0000-0000-0000E60D0000}"/>
    <cellStyle name="_99광통신시흥방산_1_한미우석_한미은행1 2" xfId="3561" xr:uid="{00000000-0005-0000-0000-0000E70D0000}"/>
    <cellStyle name="_99광통신시흥방산_1_한미우석_한미은행1_통합국사트레이" xfId="3562" xr:uid="{00000000-0005-0000-0000-0000E80D0000}"/>
    <cellStyle name="_99광통신시흥방산_1_한미우석_한미은행1_통합국사트레이 2" xfId="3563" xr:uid="{00000000-0005-0000-0000-0000E90D0000}"/>
    <cellStyle name="_99광통신시흥방산_1_한미우석_한미은행2" xfId="3564" xr:uid="{00000000-0005-0000-0000-0000EA0D0000}"/>
    <cellStyle name="_99광통신시흥방산_1_한미우석_한미은행2 2" xfId="3565" xr:uid="{00000000-0005-0000-0000-0000EB0D0000}"/>
    <cellStyle name="_99광통신시흥방산_1_한미우석_한미은행2_견적" xfId="3566" xr:uid="{00000000-0005-0000-0000-0000EC0D0000}"/>
    <cellStyle name="_99광통신시흥방산_1_한미우석_한미은행2_견적 2" xfId="3567" xr:uid="{00000000-0005-0000-0000-0000ED0D0000}"/>
    <cellStyle name="_99광통신시흥방산_1_한미우석_한미은행2_통합국사트레이" xfId="3568" xr:uid="{00000000-0005-0000-0000-0000EE0D0000}"/>
    <cellStyle name="_99광통신시흥방산_1_한미우석_한미은행2_통합국사트레이 2" xfId="3569" xr:uid="{00000000-0005-0000-0000-0000EF0D0000}"/>
    <cellStyle name="_99광통신시흥방산_1_한미우석_한미은행본사" xfId="3570" xr:uid="{00000000-0005-0000-0000-0000F00D0000}"/>
    <cellStyle name="_99광통신시흥방산_1_한미우석_한미은행본사 2" xfId="3571" xr:uid="{00000000-0005-0000-0000-0000F10D0000}"/>
    <cellStyle name="_99광통신시흥방산_1_한미우석_한미은행본사_견적" xfId="3572" xr:uid="{00000000-0005-0000-0000-0000F20D0000}"/>
    <cellStyle name="_99광통신시흥방산_1_한미우석_한미은행본사_견적 2" xfId="3573" xr:uid="{00000000-0005-0000-0000-0000F30D0000}"/>
    <cellStyle name="_99광통신시흥방산_1_한미우석_한미은행본사_통합국사트레이" xfId="3574" xr:uid="{00000000-0005-0000-0000-0000F40D0000}"/>
    <cellStyle name="_99광통신시흥방산_1_한미우석_한미은행본사_통합국사트레이 2" xfId="3575" xr:uid="{00000000-0005-0000-0000-0000F50D0000}"/>
    <cellStyle name="_99광통신시흥방산_1_한미우석_한미은행본사1" xfId="3576" xr:uid="{00000000-0005-0000-0000-0000F60D0000}"/>
    <cellStyle name="_99광통신시흥방산_1_한미우석_한미은행본사1 2" xfId="3577" xr:uid="{00000000-0005-0000-0000-0000F70D0000}"/>
    <cellStyle name="_99광통신시흥방산_1_한미우석_한미은행본사1_견적" xfId="3578" xr:uid="{00000000-0005-0000-0000-0000F80D0000}"/>
    <cellStyle name="_99광통신시흥방산_1_한미우석_한미은행본사1_견적 2" xfId="3579" xr:uid="{00000000-0005-0000-0000-0000F90D0000}"/>
    <cellStyle name="_99광통신시흥방산_1_한미우석_한미은행본사1_통합국사트레이" xfId="3580" xr:uid="{00000000-0005-0000-0000-0000FA0D0000}"/>
    <cellStyle name="_99광통신시흥방산_1_한미우석_한미은행본사1_통합국사트레이 2" xfId="3581" xr:uid="{00000000-0005-0000-0000-0000FB0D0000}"/>
    <cellStyle name="_99광통신시흥방산_1_한미은행본사" xfId="3582" xr:uid="{00000000-0005-0000-0000-0000FC0D0000}"/>
    <cellStyle name="_99광통신시흥방산_1_한미은행본사 2" xfId="3583" xr:uid="{00000000-0005-0000-0000-0000FD0D0000}"/>
    <cellStyle name="_99광통신시흥방산_1_한미은행본사_견적" xfId="3584" xr:uid="{00000000-0005-0000-0000-0000FE0D0000}"/>
    <cellStyle name="_99광통신시흥방산_1_한미은행본사_견적 2" xfId="3585" xr:uid="{00000000-0005-0000-0000-0000FF0D0000}"/>
    <cellStyle name="_99광통신시흥방산_1_한미은행본사_계양등7개소" xfId="3586" xr:uid="{00000000-0005-0000-0000-0000000E0000}"/>
    <cellStyle name="_99광통신시흥방산_1_한미은행본사_계양등7개소 2" xfId="3587" xr:uid="{00000000-0005-0000-0000-0000010E0000}"/>
    <cellStyle name="_99광통신시흥방산_1_한미은행본사_통합국사전원선" xfId="3588" xr:uid="{00000000-0005-0000-0000-0000020E0000}"/>
    <cellStyle name="_99광통신시흥방산_1_한미은행본사_통합국사전원선 2" xfId="3589" xr:uid="{00000000-0005-0000-0000-0000030E0000}"/>
    <cellStyle name="_99광통신시흥방산_1_한미은행본사_통합국사트레이" xfId="3590" xr:uid="{00000000-0005-0000-0000-0000040E0000}"/>
    <cellStyle name="_99광통신시흥방산_1_한미은행본사_통합국사트레이 2" xfId="3591" xr:uid="{00000000-0005-0000-0000-0000050E0000}"/>
    <cellStyle name="_99광통신시흥방산_1_한미은행본사_한미은행1" xfId="3592" xr:uid="{00000000-0005-0000-0000-0000060E0000}"/>
    <cellStyle name="_99광통신시흥방산_1_한미은행본사_한미은행1 2" xfId="3593" xr:uid="{00000000-0005-0000-0000-0000070E0000}"/>
    <cellStyle name="_99광통신시흥방산_1_한미은행본사_한미은행1_통합국사트레이" xfId="3594" xr:uid="{00000000-0005-0000-0000-0000080E0000}"/>
    <cellStyle name="_99광통신시흥방산_1_한미은행본사_한미은행1_통합국사트레이 2" xfId="3595" xr:uid="{00000000-0005-0000-0000-0000090E0000}"/>
    <cellStyle name="_99광통신시흥방산_1_한미은행본사_한미은행2" xfId="3596" xr:uid="{00000000-0005-0000-0000-00000A0E0000}"/>
    <cellStyle name="_99광통신시흥방산_1_한미은행본사_한미은행2 2" xfId="3597" xr:uid="{00000000-0005-0000-0000-00000B0E0000}"/>
    <cellStyle name="_99광통신시흥방산_1_한미은행본사_한미은행2_견적" xfId="3598" xr:uid="{00000000-0005-0000-0000-00000C0E0000}"/>
    <cellStyle name="_99광통신시흥방산_1_한미은행본사_한미은행2_견적 2" xfId="3599" xr:uid="{00000000-0005-0000-0000-00000D0E0000}"/>
    <cellStyle name="_99광통신시흥방산_1_한미은행본사_한미은행2_통합국사트레이" xfId="3600" xr:uid="{00000000-0005-0000-0000-00000E0E0000}"/>
    <cellStyle name="_99광통신시흥방산_1_한미은행본사_한미은행2_통합국사트레이 2" xfId="3601" xr:uid="{00000000-0005-0000-0000-00000F0E0000}"/>
    <cellStyle name="_99광통신시흥방산_1_한미은행본사_한미은행본사" xfId="3602" xr:uid="{00000000-0005-0000-0000-0000100E0000}"/>
    <cellStyle name="_99광통신시흥방산_1_한미은행본사_한미은행본사 2" xfId="3603" xr:uid="{00000000-0005-0000-0000-0000110E0000}"/>
    <cellStyle name="_99광통신시흥방산_1_한미은행본사_한미은행본사_견적" xfId="3604" xr:uid="{00000000-0005-0000-0000-0000120E0000}"/>
    <cellStyle name="_99광통신시흥방산_1_한미은행본사_한미은행본사_견적 2" xfId="3605" xr:uid="{00000000-0005-0000-0000-0000130E0000}"/>
    <cellStyle name="_99광통신시흥방산_1_한미은행본사_한미은행본사_통합국사트레이" xfId="3606" xr:uid="{00000000-0005-0000-0000-0000140E0000}"/>
    <cellStyle name="_99광통신시흥방산_1_한미은행본사_한미은행본사_통합국사트레이 2" xfId="3607" xr:uid="{00000000-0005-0000-0000-0000150E0000}"/>
    <cellStyle name="_99광통신시흥방산_1_한미은행본사_한미은행본사1" xfId="3608" xr:uid="{00000000-0005-0000-0000-0000160E0000}"/>
    <cellStyle name="_99광통신시흥방산_1_한미은행본사_한미은행본사1 2" xfId="3609" xr:uid="{00000000-0005-0000-0000-0000170E0000}"/>
    <cellStyle name="_99광통신시흥방산_1_한미은행본사_한미은행본사1_견적" xfId="3610" xr:uid="{00000000-0005-0000-0000-0000180E0000}"/>
    <cellStyle name="_99광통신시흥방산_1_한미은행본사_한미은행본사1_견적 2" xfId="3611" xr:uid="{00000000-0005-0000-0000-0000190E0000}"/>
    <cellStyle name="_99광통신시흥방산_1_한미은행본사_한미은행본사1_통합국사트레이" xfId="3612" xr:uid="{00000000-0005-0000-0000-00001A0E0000}"/>
    <cellStyle name="_99광통신시흥방산_1_한미은행본사_한미은행본사1_통합국사트레이 2" xfId="3613" xr:uid="{00000000-0005-0000-0000-00001B0E0000}"/>
    <cellStyle name="_99광통신시흥방산_1_한미케이블" xfId="3614" xr:uid="{00000000-0005-0000-0000-00001C0E0000}"/>
    <cellStyle name="_99광통신시흥방산_1_한미케이블 2" xfId="3615" xr:uid="{00000000-0005-0000-0000-00001D0E0000}"/>
    <cellStyle name="_99광통신시흥방산_1_한미케이블_견적" xfId="3616" xr:uid="{00000000-0005-0000-0000-00001E0E0000}"/>
    <cellStyle name="_99광통신시흥방산_1_한미케이블_견적 2" xfId="3617" xr:uid="{00000000-0005-0000-0000-00001F0E0000}"/>
    <cellStyle name="_99광통신시흥방산_1_한미케이블_계양등7개소" xfId="3618" xr:uid="{00000000-0005-0000-0000-0000200E0000}"/>
    <cellStyle name="_99광통신시흥방산_1_한미케이블_계양등7개소 2" xfId="3619" xr:uid="{00000000-0005-0000-0000-0000210E0000}"/>
    <cellStyle name="_99광통신시흥방산_1_한미케이블_통합국사전원선" xfId="3620" xr:uid="{00000000-0005-0000-0000-0000220E0000}"/>
    <cellStyle name="_99광통신시흥방산_1_한미케이블_통합국사전원선 2" xfId="3621" xr:uid="{00000000-0005-0000-0000-0000230E0000}"/>
    <cellStyle name="_99광통신시흥방산_1_한미케이블_통합국사트레이" xfId="3622" xr:uid="{00000000-0005-0000-0000-0000240E0000}"/>
    <cellStyle name="_99광통신시흥방산_1_한미케이블_통합국사트레이 2" xfId="3623" xr:uid="{00000000-0005-0000-0000-0000250E0000}"/>
    <cellStyle name="_99광통신시흥방산_1_한미케이블_한미은행1" xfId="3624" xr:uid="{00000000-0005-0000-0000-0000260E0000}"/>
    <cellStyle name="_99광통신시흥방산_1_한미케이블_한미은행1 2" xfId="3625" xr:uid="{00000000-0005-0000-0000-0000270E0000}"/>
    <cellStyle name="_99광통신시흥방산_1_한미케이블_한미은행1_통합국사트레이" xfId="3626" xr:uid="{00000000-0005-0000-0000-0000280E0000}"/>
    <cellStyle name="_99광통신시흥방산_1_한미케이블_한미은행1_통합국사트레이 2" xfId="3627" xr:uid="{00000000-0005-0000-0000-0000290E0000}"/>
    <cellStyle name="_99광통신시흥방산_1_한미케이블_한미은행2" xfId="3628" xr:uid="{00000000-0005-0000-0000-00002A0E0000}"/>
    <cellStyle name="_99광통신시흥방산_1_한미케이블_한미은행2 2" xfId="3629" xr:uid="{00000000-0005-0000-0000-00002B0E0000}"/>
    <cellStyle name="_99광통신시흥방산_1_한미케이블_한미은행2_견적" xfId="3630" xr:uid="{00000000-0005-0000-0000-00002C0E0000}"/>
    <cellStyle name="_99광통신시흥방산_1_한미케이블_한미은행2_견적 2" xfId="3631" xr:uid="{00000000-0005-0000-0000-00002D0E0000}"/>
    <cellStyle name="_99광통신시흥방산_1_한미케이블_한미은행2_통합국사트레이" xfId="3632" xr:uid="{00000000-0005-0000-0000-00002E0E0000}"/>
    <cellStyle name="_99광통신시흥방산_1_한미케이블_한미은행2_통합국사트레이 2" xfId="3633" xr:uid="{00000000-0005-0000-0000-00002F0E0000}"/>
    <cellStyle name="_99광통신시흥방산_1_한미케이블_한미은행본사" xfId="3634" xr:uid="{00000000-0005-0000-0000-0000300E0000}"/>
    <cellStyle name="_99광통신시흥방산_1_한미케이블_한미은행본사 2" xfId="3635" xr:uid="{00000000-0005-0000-0000-0000310E0000}"/>
    <cellStyle name="_99광통신시흥방산_1_한미케이블_한미은행본사_견적" xfId="3636" xr:uid="{00000000-0005-0000-0000-0000320E0000}"/>
    <cellStyle name="_99광통신시흥방산_1_한미케이블_한미은행본사_견적 2" xfId="3637" xr:uid="{00000000-0005-0000-0000-0000330E0000}"/>
    <cellStyle name="_99광통신시흥방산_1_한미케이블_한미은행본사_통합국사트레이" xfId="3638" xr:uid="{00000000-0005-0000-0000-0000340E0000}"/>
    <cellStyle name="_99광통신시흥방산_1_한미케이블_한미은행본사_통합국사트레이 2" xfId="3639" xr:uid="{00000000-0005-0000-0000-0000350E0000}"/>
    <cellStyle name="_99광통신시흥방산_1_한미케이블_한미은행본사1" xfId="3640" xr:uid="{00000000-0005-0000-0000-0000360E0000}"/>
    <cellStyle name="_99광통신시흥방산_1_한미케이블_한미은행본사1 2" xfId="3641" xr:uid="{00000000-0005-0000-0000-0000370E0000}"/>
    <cellStyle name="_99광통신시흥방산_1_한미케이블_한미은행본사1_견적" xfId="3642" xr:uid="{00000000-0005-0000-0000-0000380E0000}"/>
    <cellStyle name="_99광통신시흥방산_1_한미케이블_한미은행본사1_견적 2" xfId="3643" xr:uid="{00000000-0005-0000-0000-0000390E0000}"/>
    <cellStyle name="_99광통신시흥방산_1_한미케이블_한미은행본사1_통합국사트레이" xfId="3644" xr:uid="{00000000-0005-0000-0000-00003A0E0000}"/>
    <cellStyle name="_99광통신시흥방산_1_한미케이블_한미은행본사1_통합국사트레이 2" xfId="3645" xr:uid="{00000000-0005-0000-0000-00003B0E0000}"/>
    <cellStyle name="_99광통신시흥방산_2" xfId="3646" xr:uid="{00000000-0005-0000-0000-00003C0E0000}"/>
    <cellStyle name="_99광통신시흥방산_2 2" xfId="3647" xr:uid="{00000000-0005-0000-0000-00003D0E0000}"/>
    <cellStyle name="_99신현외1개소보강" xfId="3648" xr:uid="{00000000-0005-0000-0000-00003E0E0000}"/>
    <cellStyle name="_99신현외1개소보강 2" xfId="3649" xr:uid="{00000000-0005-0000-0000-00003F0E0000}"/>
    <cellStyle name="_9월 통합_배포리스트_v1" xfId="3650" xr:uid="{00000000-0005-0000-0000-0000400E0000}"/>
    <cellStyle name="_9월소장단회의" xfId="3651" xr:uid="{00000000-0005-0000-0000-0000410E0000}"/>
    <cellStyle name="_A,C부지 예산서" xfId="3652" xr:uid="{00000000-0005-0000-0000-0000420E0000}"/>
    <cellStyle name="_AA" xfId="3653" xr:uid="{00000000-0005-0000-0000-0000430E0000}"/>
    <cellStyle name="_AC-01 계획서" xfId="3654" xr:uid="{00000000-0005-0000-0000-0000440E0000}"/>
    <cellStyle name="_AC-01 보일러 설계서 수정" xfId="3655" xr:uid="{00000000-0005-0000-0000-0000450E0000}"/>
    <cellStyle name="_AC-03(3월 기성)" xfId="3656" xr:uid="{00000000-0005-0000-0000-0000460E0000}"/>
    <cellStyle name="_AC04" xfId="3657" xr:uid="{00000000-0005-0000-0000-0000470E0000}"/>
    <cellStyle name="_AC-04('02.3월기성 및 단위공사예정표)" xfId="3658" xr:uid="{00000000-0005-0000-0000-0000480E0000}"/>
    <cellStyle name="_AC-04(020329)" xfId="3659" xr:uid="{00000000-0005-0000-0000-0000490E0000}"/>
    <cellStyle name="_AC-04(3월기성 및 단위공사예정표)" xfId="3660" xr:uid="{00000000-0005-0000-0000-00004A0E0000}"/>
    <cellStyle name="_AC-04-12월" xfId="3661" xr:uid="{00000000-0005-0000-0000-00004B0E0000}"/>
    <cellStyle name="_AC04실적기성" xfId="3662" xr:uid="{00000000-0005-0000-0000-00004C0E0000}"/>
    <cellStyle name="_AC-05 공사비대비" xfId="3663" xr:uid="{00000000-0005-0000-0000-00004D0E0000}"/>
    <cellStyle name="_AC-06_변경설계서(본설계서최종수정분)" xfId="3664" xr:uid="{00000000-0005-0000-0000-00004E0E0000}"/>
    <cellStyle name="_AC06실적기성" xfId="3665" xr:uid="{00000000-0005-0000-0000-00004F0E0000}"/>
    <cellStyle name="_AC-07" xfId="3666" xr:uid="{00000000-0005-0000-0000-0000500E0000}"/>
    <cellStyle name="_AC-07(3월실적)" xfId="3667" xr:uid="{00000000-0005-0000-0000-0000510E0000}"/>
    <cellStyle name="_AC08실적기성" xfId="3668" xr:uid="{00000000-0005-0000-0000-0000520E0000}"/>
    <cellStyle name="_AC-14 건설사무소 환경개선공사 설계서(제출)" xfId="3669" xr:uid="{00000000-0005-0000-0000-0000530E0000}"/>
    <cellStyle name="_AC-19" xfId="3670" xr:uid="{00000000-0005-0000-0000-0000540E0000}"/>
    <cellStyle name="_acrovista 제출(검토)" xfId="3671" xr:uid="{00000000-0005-0000-0000-0000550E0000}"/>
    <cellStyle name="_acrovista 제출(검토) 2" xfId="3672" xr:uid="{00000000-0005-0000-0000-0000560E0000}"/>
    <cellStyle name="_AIG 본사 8층 07(1).04.05 3시" xfId="3673" xr:uid="{00000000-0005-0000-0000-0000570E0000}"/>
    <cellStyle name="_AIG 생명보험 대전지점 인테리어공사 (1028)" xfId="3674" xr:uid="{00000000-0005-0000-0000-0000580E0000}"/>
    <cellStyle name="_AIG 생명보험 분당지점 인테리어공사 (0822)-제출" xfId="3675" xr:uid="{00000000-0005-0000-0000-0000590E0000}"/>
    <cellStyle name="_AIG 생명보험 순천지점 인테리어공사 (1019)" xfId="3676" xr:uid="{00000000-0005-0000-0000-00005A0E0000}"/>
    <cellStyle name="_AIG생명보험 강남#3 OFFICE 인테리어공사(1025)- 제출" xfId="3677" xr:uid="{00000000-0005-0000-0000-00005B0E0000}"/>
    <cellStyle name="_AIG생명보험 강남지점 인테리어공사 - 제출(0822)" xfId="3678" xr:uid="{00000000-0005-0000-0000-00005C0E0000}"/>
    <cellStyle name="_AIG생명보험 김해지점 인테리어공사(1028)" xfId="3679" xr:uid="{00000000-0005-0000-0000-00005D0E0000}"/>
    <cellStyle name="_AIG생명보험 일산지점 인테리어공사(0526)" xfId="3680" xr:uid="{00000000-0005-0000-0000-00005E0E0000}"/>
    <cellStyle name="_AV-1" xfId="3681" xr:uid="{00000000-0005-0000-0000-00005F0E0000}"/>
    <cellStyle name="_AV-1 2" xfId="3682" xr:uid="{00000000-0005-0000-0000-0000600E0000}"/>
    <cellStyle name="_B&amp;S미디어(인하대)" xfId="3683" xr:uid="{00000000-0005-0000-0000-0000610E0000}"/>
    <cellStyle name="_B&amp;S미디어(인하대) 2" xfId="3684" xr:uid="{00000000-0005-0000-0000-0000620E0000}"/>
    <cellStyle name="_B(1).OQ 70402 AIG 서비스 임시사무실 파티션 전열공사." xfId="3685" xr:uid="{00000000-0005-0000-0000-0000630E0000}"/>
    <cellStyle name="_Bid Form for GE1(Dawon) 050912" xfId="3686" xr:uid="{00000000-0005-0000-0000-0000640E0000}"/>
    <cellStyle name="_Book1" xfId="3687" xr:uid="{00000000-0005-0000-0000-0000650E0000}"/>
    <cellStyle name="_Book1 2" xfId="3688" xr:uid="{00000000-0005-0000-0000-0000660E0000}"/>
    <cellStyle name="_Book1 3" xfId="3689" xr:uid="{00000000-0005-0000-0000-0000670E0000}"/>
    <cellStyle name="_Book2" xfId="3690" xr:uid="{00000000-0005-0000-0000-0000680E0000}"/>
    <cellStyle name="_Book2 2" xfId="3691" xr:uid="{00000000-0005-0000-0000-0000690E0000}"/>
    <cellStyle name="_Book2 3" xfId="3692" xr:uid="{00000000-0005-0000-0000-00006A0E0000}"/>
    <cellStyle name="_Book3" xfId="3693" xr:uid="{00000000-0005-0000-0000-00006B0E0000}"/>
    <cellStyle name="_Book3 2" xfId="3694" xr:uid="{00000000-0005-0000-0000-00006C0E0000}"/>
    <cellStyle name="_Book4" xfId="3695" xr:uid="{00000000-0005-0000-0000-00006D0E0000}"/>
    <cellStyle name="_Book5" xfId="3696" xr:uid="{00000000-0005-0000-0000-00006E0E0000}"/>
    <cellStyle name="_BOQ-AIG 생명보험 순천지점 인테리어공사 (1009)" xfId="3697" xr:uid="{00000000-0005-0000-0000-00006F0E0000}"/>
    <cellStyle name="_buip (2)" xfId="3698" xr:uid="{00000000-0005-0000-0000-0000700E0000}"/>
    <cellStyle name="_CATV일위대가(삼도송부건)" xfId="3699" xr:uid="{00000000-0005-0000-0000-0000710E0000}"/>
    <cellStyle name="_CCTV 내역서" xfId="3700" xr:uid="{00000000-0005-0000-0000-0000720E0000}"/>
    <cellStyle name="_CCTV 내역서(3차)" xfId="3701" xr:uid="{00000000-0005-0000-0000-0000730E0000}"/>
    <cellStyle name="_CCTV내역서" xfId="3702" xr:uid="{00000000-0005-0000-0000-0000740E0000}"/>
    <cellStyle name="_Cisco_spec(To_LGCNS) 견적" xfId="3703" xr:uid="{00000000-0005-0000-0000-0000750E0000}"/>
    <cellStyle name="_Cisco_spec(To_LGCNS) 견적 2" xfId="3704" xr:uid="{00000000-0005-0000-0000-0000760E0000}"/>
    <cellStyle name="_cover" xfId="3705" xr:uid="{00000000-0005-0000-0000-0000770E0000}"/>
    <cellStyle name="_DATA저장시스템물량내역서_광암06" xfId="3706" xr:uid="{00000000-0005-0000-0000-0000780E0000}"/>
    <cellStyle name="_DATA저장시스템물량내역서_광암06 2" xfId="3707" xr:uid="{00000000-0005-0000-0000-0000790E0000}"/>
    <cellStyle name="_DATA저장시스템물량내역서_광암06_3_DATA 통합운영 시스템 내역서_421" xfId="3708" xr:uid="{00000000-0005-0000-0000-00007A0E0000}"/>
    <cellStyle name="_DATA저장시스템물량내역서_광암06_3_DATA 통합운영 시스템 내역서_421 2" xfId="3709" xr:uid="{00000000-0005-0000-0000-00007B0E0000}"/>
    <cellStyle name="_DATA저장시스템물량내역서_광암06_3_DATA 통합운영 시스템 내역서_421_계약내역-관급-총괄" xfId="3710" xr:uid="{00000000-0005-0000-0000-00007C0E0000}"/>
    <cellStyle name="_DATA저장시스템물량내역서_광암06_3_DATA 통합운영 시스템 내역서_421_계약내역-관급-총괄 2" xfId="3711" xr:uid="{00000000-0005-0000-0000-00007D0E0000}"/>
    <cellStyle name="_DATA저장시스템물량내역서_광암06_3_자양취수장 내역서3" xfId="3712" xr:uid="{00000000-0005-0000-0000-00007E0E0000}"/>
    <cellStyle name="_DATA저장시스템물량내역서_광암06_3_자양취수장 내역서3 2" xfId="3713" xr:uid="{00000000-0005-0000-0000-00007F0E0000}"/>
    <cellStyle name="_DATA저장시스템물량내역서_광암06_3_자양취수장 내역서3_계약내역-관급-총괄" xfId="3714" xr:uid="{00000000-0005-0000-0000-0000800E0000}"/>
    <cellStyle name="_DATA저장시스템물량내역서_광암06_3_자양취수장 내역서3_계약내역-관급-총괄 2" xfId="3715" xr:uid="{00000000-0005-0000-0000-0000810E0000}"/>
    <cellStyle name="_DATA저장시스템물량내역서_광암06_계약내역-관급-총괄" xfId="3716" xr:uid="{00000000-0005-0000-0000-0000820E0000}"/>
    <cellStyle name="_DATA저장시스템물량내역서_광암06_계약내역-관급-총괄 2" xfId="3717" xr:uid="{00000000-0005-0000-0000-0000830E0000}"/>
    <cellStyle name="_dimon" xfId="3718" xr:uid="{00000000-0005-0000-0000-0000840E0000}"/>
    <cellStyle name="_DMB 통합 POP 리스트 취합(051010)" xfId="3719" xr:uid="{00000000-0005-0000-0000-0000850E0000}"/>
    <cellStyle name="_EL" xfId="3720" xr:uid="{00000000-0005-0000-0000-0000860E0000}"/>
    <cellStyle name="_EL 2" xfId="3721" xr:uid="{00000000-0005-0000-0000-0000870E0000}"/>
    <cellStyle name="_ESC(김향호GJN안)" xfId="3722" xr:uid="{00000000-0005-0000-0000-0000880E0000}"/>
    <cellStyle name="_fax양식" xfId="3723" xr:uid="{00000000-0005-0000-0000-0000890E0000}"/>
    <cellStyle name="_fax양식 2" xfId="3724" xr:uid="{00000000-0005-0000-0000-00008A0E0000}"/>
    <cellStyle name="_FCST (2)" xfId="3725" xr:uid="{00000000-0005-0000-0000-00008B0E0000}"/>
    <cellStyle name="_GR종합 (2)" xfId="3726" xr:uid="{00000000-0005-0000-0000-00008C0E0000}"/>
    <cellStyle name="_H001 울산 E-MART 신축공사" xfId="3727" xr:uid="{00000000-0005-0000-0000-00008D0E0000}"/>
    <cellStyle name="_H003 가평베네스트 신축공사" xfId="3728" xr:uid="{00000000-0005-0000-0000-00008E0E0000}"/>
    <cellStyle name="_H003 삼성화재 서초사옥 신축공사" xfId="3729" xr:uid="{00000000-0005-0000-0000-00008F0E0000}"/>
    <cellStyle name="_H003-1 삼성화재 서초사옥 신축공사" xfId="3730" xr:uid="{00000000-0005-0000-0000-0000900E0000}"/>
    <cellStyle name="_H006 신세계 도곡점 식품관 신축공사" xfId="3731" xr:uid="{00000000-0005-0000-0000-0000910E0000}"/>
    <cellStyle name="_HISTORY" xfId="3732" xr:uid="{00000000-0005-0000-0000-0000920E0000}"/>
    <cellStyle name="_IFA2006_presentation_kit" xfId="3733" xr:uid="{00000000-0005-0000-0000-0000930E0000}"/>
    <cellStyle name="_IM-1" xfId="3734" xr:uid="{00000000-0005-0000-0000-0000940E0000}"/>
    <cellStyle name="_IM-1 2" xfId="3735" xr:uid="{00000000-0005-0000-0000-0000950E0000}"/>
    <cellStyle name="_ip (2)" xfId="3736" xr:uid="{00000000-0005-0000-0000-0000960E0000}"/>
    <cellStyle name="_jipbun (2)" xfId="3737" xr:uid="{00000000-0005-0000-0000-0000970E0000}"/>
    <cellStyle name="_KBS홀(전동마이크교체)예산안" xfId="3738" xr:uid="{00000000-0005-0000-0000-0000980E0000}"/>
    <cellStyle name="_LDLED설계변경갑지" xfId="3739" xr:uid="{00000000-0005-0000-0000-0000990E0000}"/>
    <cellStyle name="_LG전자 가산종합연구단지 시스템통합산출내역서-도면 변경에 따른 내역 변경에 의함(2005.10.31)" xfId="3740" xr:uid="{00000000-0005-0000-0000-00009A0E0000}"/>
    <cellStyle name="_LG전자 가산종합연구단지 시스템통합산출내역서-도면 변경에 따른 내역 변경에 의함(2005.10.31) 2" xfId="3741" xr:uid="{00000000-0005-0000-0000-00009B0E0000}"/>
    <cellStyle name="_LG전자 가산종합연구단지 통합SI 견적_실행" xfId="3742" xr:uid="{00000000-0005-0000-0000-00009C0E0000}"/>
    <cellStyle name="_LG전자 가산종합연구단지 통합SI 견적_실행 2" xfId="3743" xr:uid="{00000000-0005-0000-0000-00009D0E0000}"/>
    <cellStyle name="_MCC및분전반" xfId="3744" xr:uid="{00000000-0005-0000-0000-00009E0E0000}"/>
    <cellStyle name="_MCC및분전반 2" xfId="3745" xr:uid="{00000000-0005-0000-0000-00009F0E0000}"/>
    <cellStyle name="_MLCC 2차 공사 기성 1회" xfId="3746" xr:uid="{00000000-0005-0000-0000-0000A00E0000}"/>
    <cellStyle name="_mw" xfId="3747" xr:uid="{00000000-0005-0000-0000-0000A10E0000}"/>
    <cellStyle name="_mw 2" xfId="3748" xr:uid="{00000000-0005-0000-0000-0000A20E0000}"/>
    <cellStyle name="_NORTEL" xfId="3749" xr:uid="{00000000-0005-0000-0000-0000A30E0000}"/>
    <cellStyle name="_P003-00 삼성제일병원" xfId="3750" xr:uid="{00000000-0005-0000-0000-0000A40E0000}"/>
    <cellStyle name="_PM구분안" xfId="3751" xr:uid="{00000000-0005-0000-0000-0000A50E0000}"/>
    <cellStyle name="_port" xfId="3752" xr:uid="{00000000-0005-0000-0000-0000A60E0000}"/>
    <cellStyle name="_port 2" xfId="3753" xr:uid="{00000000-0005-0000-0000-0000A70E0000}"/>
    <cellStyle name="_R3VOD_공사_추가견적서_SMT061010" xfId="3754" xr:uid="{00000000-0005-0000-0000-0000A80E0000}"/>
    <cellStyle name="_R3VOD_공사_추가견적서_SMT061010 2" xfId="3755" xr:uid="{00000000-0005-0000-0000-0000A90E0000}"/>
    <cellStyle name="_R3VOD_시스템_견적서_SMT060615" xfId="3756" xr:uid="{00000000-0005-0000-0000-0000AA0E0000}"/>
    <cellStyle name="_R3VOD_시스템_견적서_SMT060615 2" xfId="3757" xr:uid="{00000000-0005-0000-0000-0000AB0E0000}"/>
    <cellStyle name="_RESULTS" xfId="3758" xr:uid="{00000000-0005-0000-0000-0000AC0E0000}"/>
    <cellStyle name="_RESULTS 2" xfId="3759" xr:uid="{00000000-0005-0000-0000-0000AD0E0000}"/>
    <cellStyle name="_Sheet1" xfId="3760" xr:uid="{00000000-0005-0000-0000-0000AE0E0000}"/>
    <cellStyle name="_Sheet1 2" xfId="3761" xr:uid="{00000000-0005-0000-0000-0000AF0E0000}"/>
    <cellStyle name="_Sheet1 3" xfId="3762" xr:uid="{00000000-0005-0000-0000-0000B00E0000}"/>
    <cellStyle name="_Sheet1_1" xfId="3763" xr:uid="{00000000-0005-0000-0000-0000B10E0000}"/>
    <cellStyle name="_Sheet1_1 2" xfId="3764" xr:uid="{00000000-0005-0000-0000-0000B20E0000}"/>
    <cellStyle name="_Sheet2" xfId="3765" xr:uid="{00000000-0005-0000-0000-0000B30E0000}"/>
    <cellStyle name="_Sheet2 2" xfId="3766" xr:uid="{00000000-0005-0000-0000-0000B40E0000}"/>
    <cellStyle name="_Sheet2 3" xfId="3767" xr:uid="{00000000-0005-0000-0000-0000B50E0000}"/>
    <cellStyle name="_Sheet2_1" xfId="3768" xr:uid="{00000000-0005-0000-0000-0000B60E0000}"/>
    <cellStyle name="_Sheet2_1 2" xfId="3769" xr:uid="{00000000-0005-0000-0000-0000B70E0000}"/>
    <cellStyle name="_Sheet3" xfId="3770" xr:uid="{00000000-0005-0000-0000-0000B80E0000}"/>
    <cellStyle name="_Sheet3 (2)" xfId="3771" xr:uid="{00000000-0005-0000-0000-0000B90E0000}"/>
    <cellStyle name="_Sheet3 (3)" xfId="3772" xr:uid="{00000000-0005-0000-0000-0000BA0E0000}"/>
    <cellStyle name="_Sheet3 (6)" xfId="3773" xr:uid="{00000000-0005-0000-0000-0000BB0E0000}"/>
    <cellStyle name="_Sheet3 2" xfId="3774" xr:uid="{00000000-0005-0000-0000-0000BC0E0000}"/>
    <cellStyle name="_Sheet3 3" xfId="3775" xr:uid="{00000000-0005-0000-0000-0000BD0E0000}"/>
    <cellStyle name="_Sheet3_1" xfId="3776" xr:uid="{00000000-0005-0000-0000-0000BE0E0000}"/>
    <cellStyle name="_Sheet3_1 2" xfId="3777" xr:uid="{00000000-0005-0000-0000-0000BF0E0000}"/>
    <cellStyle name="_SK 판교탈레시스 CCTV 견적서(명신원본_080820)" xfId="3778" xr:uid="{00000000-0005-0000-0000-0000C00E0000}"/>
    <cellStyle name="_SK건설추정견적" xfId="3779" xr:uid="{00000000-0005-0000-0000-0000C10E0000}"/>
    <cellStyle name="_SK건설추정견적 2" xfId="3780" xr:uid="{00000000-0005-0000-0000-0000C20E0000}"/>
    <cellStyle name="_ss" xfId="3781" xr:uid="{00000000-0005-0000-0000-0000C30E0000}"/>
    <cellStyle name="_ss 2" xfId="3782" xr:uid="{00000000-0005-0000-0000-0000C40E0000}"/>
    <cellStyle name="_tm견적" xfId="3783" xr:uid="{00000000-0005-0000-0000-0000C50E0000}"/>
    <cellStyle name="_tm견적 2" xfId="3784" xr:uid="{00000000-0005-0000-0000-0000C60E0000}"/>
    <cellStyle name="_TTLPlayOn 견적서 (1204_최종)" xfId="3785" xr:uid="{00000000-0005-0000-0000-0000C70E0000}"/>
    <cellStyle name="_TTLPlayOn 견적서 (1204_최종) 2" xfId="3786" xr:uid="{00000000-0005-0000-0000-0000C80E0000}"/>
    <cellStyle name="_utla 대전1-2" xfId="3787" xr:uid="{00000000-0005-0000-0000-0000C90E0000}"/>
    <cellStyle name="_Virus" xfId="3788" xr:uid="{00000000-0005-0000-0000-0000CA0E0000}"/>
    <cellStyle name="_Virus 2" xfId="3789" xr:uid="{00000000-0005-0000-0000-0000CB0E0000}"/>
    <cellStyle name="_X" xfId="3790" xr:uid="{00000000-0005-0000-0000-0000CC0E0000}"/>
    <cellStyle name="_가격산출서양식_20060623" xfId="3791" xr:uid="{00000000-0005-0000-0000-0000CD0E0000}"/>
    <cellStyle name="_가로등+점검등산출" xfId="3792" xr:uid="{00000000-0005-0000-0000-0000CE0E0000}"/>
    <cellStyle name="_가산동" xfId="3793" xr:uid="{00000000-0005-0000-0000-0000CF0E0000}"/>
    <cellStyle name="_가산동 2" xfId="3794" xr:uid="{00000000-0005-0000-0000-0000D00E0000}"/>
    <cellStyle name="_가실행양식" xfId="3795" xr:uid="{00000000-0005-0000-0000-0000D10E0000}"/>
    <cellStyle name="_가중치- 1차" xfId="3796" xr:uid="{00000000-0005-0000-0000-0000D20E0000}"/>
    <cellStyle name="_갑지(1221)" xfId="3797" xr:uid="{00000000-0005-0000-0000-0000D30E0000}"/>
    <cellStyle name="_갑지(총)" xfId="3798" xr:uid="{00000000-0005-0000-0000-0000D40E0000}"/>
    <cellStyle name="_갑지양식" xfId="3799" xr:uid="{00000000-0005-0000-0000-0000D50E0000}"/>
    <cellStyle name="_갑지양식 2" xfId="3800" xr:uid="{00000000-0005-0000-0000-0000D60E0000}"/>
    <cellStyle name="_강3" xfId="3801" xr:uid="{00000000-0005-0000-0000-0000D70E0000}"/>
    <cellStyle name="_강과장(Fronnix,설계가1126)" xfId="3802" xr:uid="{00000000-0005-0000-0000-0000D80E0000}"/>
    <cellStyle name="_강릉e-mart" xfId="3803" xr:uid="{00000000-0005-0000-0000-0000D90E0000}"/>
    <cellStyle name="_강릉e-mart 2" xfId="3804" xr:uid="{00000000-0005-0000-0000-0000DA0E0000}"/>
    <cellStyle name="_강릉남산교-제출본" xfId="3805" xr:uid="{00000000-0005-0000-0000-0000DB0E0000}"/>
    <cellStyle name="_강릉남산교-제출본 2" xfId="3806" xr:uid="{00000000-0005-0000-0000-0000DC0E0000}"/>
    <cellStyle name="_개소별(본설계신설 익산~초강)-01준공" xfId="3807" xr:uid="{00000000-0005-0000-0000-0000DD0E0000}"/>
    <cellStyle name="_개신초등학교 다목적강당 방송설비" xfId="3808" xr:uid="{00000000-0005-0000-0000-0000DE0E0000}"/>
    <cellStyle name="_개요" xfId="3809" xr:uid="{00000000-0005-0000-0000-0000DF0E0000}"/>
    <cellStyle name="_개요(봉림)-참고용" xfId="3810" xr:uid="{00000000-0005-0000-0000-0000E00E0000}"/>
    <cellStyle name="_개요(봉림)-최종" xfId="3811" xr:uid="{00000000-0005-0000-0000-0000E10E0000}"/>
    <cellStyle name="_개요(주안-인천)" xfId="3812" xr:uid="{00000000-0005-0000-0000-0000E20E0000}"/>
    <cellStyle name="_거게관광호텔 일위대가" xfId="3813" xr:uid="{00000000-0005-0000-0000-0000E30E0000}"/>
    <cellStyle name="_거창군공설운동장1203" xfId="3814" xr:uid="{00000000-0005-0000-0000-0000E40E0000}"/>
    <cellStyle name="_건물내역비교" xfId="3815" xr:uid="{00000000-0005-0000-0000-0000E50E0000}"/>
    <cellStyle name="_건물내역비교 2" xfId="3816" xr:uid="{00000000-0005-0000-0000-0000E60E0000}"/>
    <cellStyle name="_건설사무소 환경개선공사 설계서" xfId="3817" xr:uid="{00000000-0005-0000-0000-0000E70E0000}"/>
    <cellStyle name="_건축" xfId="3818" xr:uid="{00000000-0005-0000-0000-0000E80E0000}"/>
    <cellStyle name="_겨울 POP 배포리스트 (대전지점, 청주사무소)" xfId="3819" xr:uid="{00000000-0005-0000-0000-0000E90E0000}"/>
    <cellStyle name="_겨울 POP 배포리스트 (대전지점, 청주사무소)_(세부내역)9월-홈플러스 울산동구점(부스)" xfId="3820" xr:uid="{00000000-0005-0000-0000-0000EA0E0000}"/>
    <cellStyle name="_겨울 POP 배포리스트 (대전지점, 청주사무소)_051221 포스터 배포리스트(B3603600 B3003000)_63342" xfId="3821" xr:uid="{00000000-0005-0000-0000-0000EB0E0000}"/>
    <cellStyle name="_겨울 POP 배포리스트 (대전지점, 청주사무소)_051221 포스터 배포리스트(B3603600 B3003000)_63342_(세부내역)9월-홈플러스 울산동구점(부스)" xfId="3822" xr:uid="{00000000-0005-0000-0000-0000EC0E0000}"/>
    <cellStyle name="_겨울 POP 배포리스트 (대전지점, 청주사무소)_051221 포스터 배포리스트(B3603600 B3003000)_63342_081031 전략유통 할인점 브랜드샵정산양식" xfId="3823" xr:uid="{00000000-0005-0000-0000-0000ED0E0000}"/>
    <cellStyle name="_겨울 POP 배포리스트 (대전지점, 청주사무소)_051221 포스터 배포리스트(B3603600 B3003000)_63342_12월-롯데마트 당진점(부스)" xfId="3824" xr:uid="{00000000-0005-0000-0000-0000EE0E0000}"/>
    <cellStyle name="_겨울 POP 배포리스트 (대전지점, 청주사무소)_051221 포스터 배포리스트(B3603600 B3003000)_63342_12월-롯데마트 당진점(부스)1" xfId="3825" xr:uid="{00000000-0005-0000-0000-0000EF0E0000}"/>
    <cellStyle name="_겨울 POP 배포리스트 (대전지점, 청주사무소)_060105 B2300 포스터 배포리스트_41184" xfId="3826" xr:uid="{00000000-0005-0000-0000-0000F00E0000}"/>
    <cellStyle name="_겨울 POP 배포리스트 (대전지점, 청주사무소)_060105 B2300 포스터 배포리스트_41184_(세부내역)9월-홈플러스 울산동구점(부스)" xfId="3827" xr:uid="{00000000-0005-0000-0000-0000F10E0000}"/>
    <cellStyle name="_겨울 POP 배포리스트 (대전지점, 청주사무소)_060105 B2300 포스터 배포리스트_41184_081031 전략유통 할인점 브랜드샵정산양식" xfId="3828" xr:uid="{00000000-0005-0000-0000-0000F20E0000}"/>
    <cellStyle name="_겨울 POP 배포리스트 (대전지점, 청주사무소)_060105 B2300 포스터 배포리스트_41184_12월-롯데마트 당진점(부스)" xfId="3829" xr:uid="{00000000-0005-0000-0000-0000F30E0000}"/>
    <cellStyle name="_겨울 POP 배포리스트 (대전지점, 청주사무소)_060105 B2300 포스터 배포리스트_41184_12월-롯데마트 당진점(부스)1" xfId="3830" xr:uid="{00000000-0005-0000-0000-0000F40E0000}"/>
    <cellStyle name="_겨울 POP 배포리스트 (대전지점, 청주사무소)_081031 전략유통 할인점 브랜드샵정산양식" xfId="3831" xr:uid="{00000000-0005-0000-0000-0000F50E0000}"/>
    <cellStyle name="_겨울 POP 배포리스트 (대전지점, 청주사무소)_12월-롯데마트 당진점(부스)" xfId="3832" xr:uid="{00000000-0005-0000-0000-0000F60E0000}"/>
    <cellStyle name="_겨울 POP 배포리스트 (대전지점, 청주사무소)_12월-롯데마트 당진점(부스)1" xfId="3833" xr:uid="{00000000-0005-0000-0000-0000F70E0000}"/>
    <cellStyle name="_겨울 POP 배포리스트 (대전지점, 청주사무소)_대전지점 V84084000포스터 배포리스트" xfId="3834" xr:uid="{00000000-0005-0000-0000-0000F80E0000}"/>
    <cellStyle name="_겨울 POP 배포리스트 (대전지점, 청주사무소)_대전지점 V84084000포스터 배포리스트_(세부내역)9월-홈플러스 울산동구점(부스)" xfId="3835" xr:uid="{00000000-0005-0000-0000-0000F90E0000}"/>
    <cellStyle name="_겨울 POP 배포리스트 (대전지점, 청주사무소)_대전지점 V84084000포스터 배포리스트_081031 전략유통 할인점 브랜드샵정산양식" xfId="3836" xr:uid="{00000000-0005-0000-0000-0000FA0E0000}"/>
    <cellStyle name="_겨울 POP 배포리스트 (대전지점, 청주사무소)_대전지점 V84084000포스터 배포리스트_12월-롯데마트 당진점(부스)" xfId="3837" xr:uid="{00000000-0005-0000-0000-0000FB0E0000}"/>
    <cellStyle name="_겨울 POP 배포리스트 (대전지점, 청주사무소)_대전지점 V84084000포스터 배포리스트_12월-롯데마트 당진점(부스)1" xfId="3838" xr:uid="{00000000-0005-0000-0000-0000FC0E0000}"/>
    <cellStyle name="_겨울 POP 배포리스트 (대전지점, 청주사무소)_대전지점 애니콜뉴스 2월호 배포리스트_41184" xfId="3839" xr:uid="{00000000-0005-0000-0000-0000FD0E0000}"/>
    <cellStyle name="_겨울 POP 배포리스트 (대전지점, 청주사무소)_대전지점 애니콜뉴스 2월호 배포리스트_41184_(세부내역)9월-홈플러스 울산동구점(부스)" xfId="3840" xr:uid="{00000000-0005-0000-0000-0000FE0E0000}"/>
    <cellStyle name="_겨울 POP 배포리스트 (대전지점, 청주사무소)_대전지점 애니콜뉴스 2월호 배포리스트_41184_081031 전략유통 할인점 브랜드샵정산양식" xfId="3841" xr:uid="{00000000-0005-0000-0000-0000FF0E0000}"/>
    <cellStyle name="_겨울 POP 배포리스트 (대전지점, 청주사무소)_대전지점 애니콜뉴스 2월호 배포리스트_41184_12월-롯데마트 당진점(부스)" xfId="3842" xr:uid="{00000000-0005-0000-0000-0000000F0000}"/>
    <cellStyle name="_겨울 POP 배포리스트 (대전지점, 청주사무소)_대전지점 애니콜뉴스 2월호 배포리스트_41184_12월-롯데마트 당진점(부스)1" xfId="3843" xr:uid="{00000000-0005-0000-0000-0000010F0000}"/>
    <cellStyle name="_겨울 POP 배포리스트 (대전지점, 청주사무소)_대전지점 제작물 배포리스트(V700POP)" xfId="3844" xr:uid="{00000000-0005-0000-0000-0000020F0000}"/>
    <cellStyle name="_겨울 POP 배포리스트 (대전지점, 청주사무소)_대전지점 제작물 배포리스트(V700POP)_(세부내역)9월-홈플러스 울산동구점(부스)" xfId="3845" xr:uid="{00000000-0005-0000-0000-0000030F0000}"/>
    <cellStyle name="_겨울 POP 배포리스트 (대전지점, 청주사무소)_대전지점 제작물 배포리스트(V700POP)_081031 전략유통 할인점 브랜드샵정산양식" xfId="3846" xr:uid="{00000000-0005-0000-0000-0000040F0000}"/>
    <cellStyle name="_겨울 POP 배포리스트 (대전지점, 청주사무소)_대전지점 제작물 배포리스트(V700POP)_12월-롯데마트 당진점(부스)" xfId="3847" xr:uid="{00000000-0005-0000-0000-0000050F0000}"/>
    <cellStyle name="_겨울 POP 배포리스트 (대전지점, 청주사무소)_대전지점 제작물 배포리스트(V700POP)_12월-롯데마트 당진점(부스)1" xfId="3848" xr:uid="{00000000-0005-0000-0000-0000060F0000}"/>
    <cellStyle name="_겨울 POP 배포리스트 (대전지점, 청주사무소)_대전지점 포스터 배포리스트(B3603600 B3003000)" xfId="3849" xr:uid="{00000000-0005-0000-0000-0000070F0000}"/>
    <cellStyle name="_겨울 POP 배포리스트 (대전지점, 청주사무소)_대전지점 포스터 배포리스트(B3603600 B3003000)_(세부내역)9월-홈플러스 울산동구점(부스)" xfId="3850" xr:uid="{00000000-0005-0000-0000-0000080F0000}"/>
    <cellStyle name="_겨울 POP 배포리스트 (대전지점, 청주사무소)_대전지점 포스터 배포리스트(B3603600 B3003000)_081031 전략유통 할인점 브랜드샵정산양식" xfId="3851" xr:uid="{00000000-0005-0000-0000-0000090F0000}"/>
    <cellStyle name="_겨울 POP 배포리스트 (대전지점, 청주사무소)_대전지점 포스터 배포리스트(B3603600 B3003000)_12월-롯데마트 당진점(부스)" xfId="3852" xr:uid="{00000000-0005-0000-0000-00000A0F0000}"/>
    <cellStyle name="_겨울 POP 배포리스트 (대전지점, 청주사무소)_대전지점 포스터 배포리스트(B3603600 B3003000)_12월-롯데마트 당진점(부스)1" xfId="3853" xr:uid="{00000000-0005-0000-0000-00000B0F0000}"/>
    <cellStyle name="_견갑" xfId="3854" xr:uid="{00000000-0005-0000-0000-00000C0F0000}"/>
    <cellStyle name="_견적" xfId="3855" xr:uid="{00000000-0005-0000-0000-00000D0F0000}"/>
    <cellStyle name="_견적 - T-PROJECT 홍보관_071019-최종-1" xfId="3856" xr:uid="{00000000-0005-0000-0000-00000E0F0000}"/>
    <cellStyle name="_견적 2" xfId="3857" xr:uid="{00000000-0005-0000-0000-00000F0F0000}"/>
    <cellStyle name="_견적(LAN_양동)_060302T" xfId="3858" xr:uid="{00000000-0005-0000-0000-0000100F0000}"/>
    <cellStyle name="_견적(LAN_양동)_060302T 2" xfId="3859" xr:uid="{00000000-0005-0000-0000-0000110F0000}"/>
    <cellStyle name="_견적(LAN-Cisco외_LGE서초R&amp;D)_060913T" xfId="3860" xr:uid="{00000000-0005-0000-0000-0000120F0000}"/>
    <cellStyle name="_견적(LAN-Cisco외_LGE서초R&amp;D)_060913T 2" xfId="3861" xr:uid="{00000000-0005-0000-0000-0000130F0000}"/>
    <cellStyle name="_견적_요청서" xfId="3862" xr:uid="{00000000-0005-0000-0000-0000140F0000}"/>
    <cellStyle name="_견적_요청서 2" xfId="3863" xr:uid="{00000000-0005-0000-0000-0000150F0000}"/>
    <cellStyle name="_견적공종대비" xfId="3864" xr:uid="{00000000-0005-0000-0000-0000160F0000}"/>
    <cellStyle name="_견적비교" xfId="3865" xr:uid="{00000000-0005-0000-0000-0000170F0000}"/>
    <cellStyle name="_견적비교 2" xfId="3866" xr:uid="{00000000-0005-0000-0000-0000180F0000}"/>
    <cellStyle name="_견적샘플" xfId="3867" xr:uid="{00000000-0005-0000-0000-0000190F0000}"/>
    <cellStyle name="_견적서 Cable(울산대병원_한국네트워크)" xfId="3868" xr:uid="{00000000-0005-0000-0000-00001A0F0000}"/>
    <cellStyle name="_견적서 Cable(울산대병원_한국네트워크) 2" xfId="3869" xr:uid="{00000000-0005-0000-0000-00001B0F0000}"/>
    <cellStyle name="_견적서 Cable(울산대병원_한국네트워크)2" xfId="3870" xr:uid="{00000000-0005-0000-0000-00001C0F0000}"/>
    <cellStyle name="_견적서 Cable(울산대병원_한국네트워크)2 2" xfId="3871" xr:uid="{00000000-0005-0000-0000-00001D0F0000}"/>
    <cellStyle name="_견적서 양식" xfId="3872" xr:uid="{00000000-0005-0000-0000-00001E0F0000}"/>
    <cellStyle name="_견적서 양식 2" xfId="3873" xr:uid="{00000000-0005-0000-0000-00001F0F0000}"/>
    <cellStyle name="_견적서 케이블공사(서울대병원_포어링크)" xfId="3874" xr:uid="{00000000-0005-0000-0000-0000200F0000}"/>
    <cellStyle name="_견적서 케이블공사(서울대병원_포어링크) 2" xfId="3875" xr:uid="{00000000-0005-0000-0000-0000210F0000}"/>
    <cellStyle name="_견적서 케이블공사(서울대병원2_포어링크_517Node)" xfId="3876" xr:uid="{00000000-0005-0000-0000-0000220F0000}"/>
    <cellStyle name="_견적서 케이블공사(서울대병원2_포어링크_517Node) 2" xfId="3877" xr:uid="{00000000-0005-0000-0000-0000230F0000}"/>
    <cellStyle name="_견적서(1014)" xfId="3878" xr:uid="{00000000-0005-0000-0000-0000240F0000}"/>
    <cellStyle name="_견적서(5월14일)" xfId="3879" xr:uid="{00000000-0005-0000-0000-0000250F0000}"/>
    <cellStyle name="_견적서(5월14일) 2" xfId="3880" xr:uid="{00000000-0005-0000-0000-0000260F0000}"/>
    <cellStyle name="_견적서(FMT031201-Q-02)-04.03.22" xfId="3881" xr:uid="{00000000-0005-0000-0000-0000270F0000}"/>
    <cellStyle name="_견적서(출입통제R2)03.13" xfId="3882" xr:uid="{00000000-0005-0000-0000-0000280F0000}"/>
    <cellStyle name="_견적서(통합배선R2)03.13" xfId="3883" xr:uid="{00000000-0005-0000-0000-0000290F0000}"/>
    <cellStyle name="_견적서(한국경제정책연구소)-20050128" xfId="3884" xr:uid="{00000000-0005-0000-0000-00002A0F0000}"/>
    <cellStyle name="_견적서_dTRIBETTLPlayOn견적서_업체포맷" xfId="3885" xr:uid="{00000000-0005-0000-0000-00002B0F0000}"/>
    <cellStyle name="_견적서_dTRIBETTLPlayOn견적서_업체포맷 2" xfId="3886" xr:uid="{00000000-0005-0000-0000-00002C0F0000}"/>
    <cellStyle name="_견적서-0213-CACC" xfId="3887" xr:uid="{00000000-0005-0000-0000-00002D0F0000}"/>
    <cellStyle name="_견적서갑지양식" xfId="3888" xr:uid="{00000000-0005-0000-0000-00002E0F0000}"/>
    <cellStyle name="_견적서갑지양식 2" xfId="3889" xr:uid="{00000000-0005-0000-0000-00002F0F0000}"/>
    <cellStyle name="_견적서양식" xfId="3890" xr:uid="{00000000-0005-0000-0000-0000300F0000}"/>
    <cellStyle name="_견적서양식 2" xfId="3891" xr:uid="{00000000-0005-0000-0000-0000310F0000}"/>
    <cellStyle name="_견적서-제출용0325-서울시" xfId="3892" xr:uid="{00000000-0005-0000-0000-0000320F0000}"/>
    <cellStyle name="_견적조건" xfId="3893" xr:uid="{00000000-0005-0000-0000-0000330F0000}"/>
    <cellStyle name="_견적조건_1" xfId="3894" xr:uid="{00000000-0005-0000-0000-0000340F0000}"/>
    <cellStyle name="_경부선 밀양역 하중계신호기외 13개소 신호기 철거설치 기타공사" xfId="3895" xr:uid="{00000000-0005-0000-0000-0000350F0000}"/>
    <cellStyle name="_경북031002" xfId="3896" xr:uid="{00000000-0005-0000-0000-0000360F0000}"/>
    <cellStyle name="_계량기내역서" xfId="3897" xr:uid="{00000000-0005-0000-0000-0000370F0000}"/>
    <cellStyle name="_계량기내역서 2" xfId="3898" xr:uid="{00000000-0005-0000-0000-0000380F0000}"/>
    <cellStyle name="_계산서" xfId="3899" xr:uid="{00000000-0005-0000-0000-0000390F0000}"/>
    <cellStyle name="_계약내역" xfId="3900" xr:uid="{00000000-0005-0000-0000-00003A0F0000}"/>
    <cellStyle name="_계약내역 2" xfId="3901" xr:uid="{00000000-0005-0000-0000-00003B0F0000}"/>
    <cellStyle name="_계약내역-관급-총괄" xfId="3902" xr:uid="{00000000-0005-0000-0000-00003C0F0000}"/>
    <cellStyle name="_계약내역-관급-총괄 2" xfId="3903" xr:uid="{00000000-0005-0000-0000-00003D0F0000}"/>
    <cellStyle name="_계약-전기" xfId="3904" xr:uid="{00000000-0005-0000-0000-00003E0F0000}"/>
    <cellStyle name="_계원정산건(최종)" xfId="3905" xr:uid="{00000000-0005-0000-0000-00003F0F0000}"/>
    <cellStyle name="_계원정산건(최종) 2" xfId="3906" xr:uid="{00000000-0005-0000-0000-0000400F0000}"/>
    <cellStyle name="_계장(SK)" xfId="3907" xr:uid="{00000000-0005-0000-0000-0000410F0000}"/>
    <cellStyle name="_계장(SK) 2" xfId="3908" xr:uid="{00000000-0005-0000-0000-0000420F0000}"/>
    <cellStyle name="_고가차도산출서" xfId="3909" xr:uid="{00000000-0005-0000-0000-0000430F0000}"/>
    <cellStyle name="_고대100주년(산출)" xfId="3910" xr:uid="{00000000-0005-0000-0000-0000440F0000}"/>
    <cellStyle name="_고대100주년(산출) 2" xfId="3911" xr:uid="{00000000-0005-0000-0000-0000450F0000}"/>
    <cellStyle name="_고려-수원미네시티(작업)" xfId="3912" xr:uid="{00000000-0005-0000-0000-0000460F0000}"/>
    <cellStyle name="_고려-수원미네시티(작업) 2" xfId="3913" xr:uid="{00000000-0005-0000-0000-0000470F0000}"/>
    <cellStyle name="_공내역서(금오)R1" xfId="3914" xr:uid="{00000000-0005-0000-0000-0000480F0000}"/>
    <cellStyle name="_공내역서(금오)R1 2" xfId="3915" xr:uid="{00000000-0005-0000-0000-0000490F0000}"/>
    <cellStyle name="_공량단가산출서" xfId="3916" xr:uid="{00000000-0005-0000-0000-00004A0F0000}"/>
    <cellStyle name="_공량단가산출서r1" xfId="3917" xr:uid="{00000000-0005-0000-0000-00004B0F0000}"/>
    <cellStyle name="_공량산출1105" xfId="3918" xr:uid="{00000000-0005-0000-0000-00004C0F0000}"/>
    <cellStyle name="_공량산출양식_2003.11" xfId="3919" xr:uid="{00000000-0005-0000-0000-00004D0F0000}"/>
    <cellStyle name="_공량산출양식_2003.11 2" xfId="3920" xr:uid="{00000000-0005-0000-0000-00004E0F0000}"/>
    <cellStyle name="_공무월간보고" xfId="3921" xr:uid="{00000000-0005-0000-0000-00004F0F0000}"/>
    <cellStyle name="_공무월간보고_공무정산양식(10월초)" xfId="3922" xr:uid="{00000000-0005-0000-0000-0000500F0000}"/>
    <cellStyle name="_공무월간보고_공무정산양식(10월초)_기성내역서" xfId="3923" xr:uid="{00000000-0005-0000-0000-0000510F0000}"/>
    <cellStyle name="_공무월간보고_공무정산양식(10월초)_기성내역서_전체계약변경(03)" xfId="3924" xr:uid="{00000000-0005-0000-0000-0000520F0000}"/>
    <cellStyle name="_공무월간보고_공무정산양식(10월초)_전체계약변경(03)" xfId="3925" xr:uid="{00000000-0005-0000-0000-0000530F0000}"/>
    <cellStyle name="_공무월간보고_공무정산양식(10월초)_포장외건(최종)" xfId="3926" xr:uid="{00000000-0005-0000-0000-0000540F0000}"/>
    <cellStyle name="_공무월간보고_기성내역서" xfId="3927" xr:uid="{00000000-0005-0000-0000-0000550F0000}"/>
    <cellStyle name="_공무월간보고_기성내역서_전체계약변경(03)" xfId="3928" xr:uid="{00000000-0005-0000-0000-0000560F0000}"/>
    <cellStyle name="_공무월간보고_전체계약변경(03)" xfId="3929" xr:uid="{00000000-0005-0000-0000-0000570F0000}"/>
    <cellStyle name="_공무월간보고_포장외건(최종)" xfId="3930" xr:uid="{00000000-0005-0000-0000-0000580F0000}"/>
    <cellStyle name="_공무정산0104" xfId="3931" xr:uid="{00000000-0005-0000-0000-0000590F0000}"/>
    <cellStyle name="_공무정산0104_공무정산양식(10월초)" xfId="3932" xr:uid="{00000000-0005-0000-0000-00005A0F0000}"/>
    <cellStyle name="_공무정산0104_공무정산양식(10월초)_기성내역서" xfId="3933" xr:uid="{00000000-0005-0000-0000-00005B0F0000}"/>
    <cellStyle name="_공무정산0104_공무정산양식(10월초)_기성내역서_전체계약변경(03)" xfId="3934" xr:uid="{00000000-0005-0000-0000-00005C0F0000}"/>
    <cellStyle name="_공무정산0104_공무정산양식(10월초)_전체계약변경(03)" xfId="3935" xr:uid="{00000000-0005-0000-0000-00005D0F0000}"/>
    <cellStyle name="_공무정산0104_공무정산양식(10월초)_포장외건(최종)" xfId="3936" xr:uid="{00000000-0005-0000-0000-00005E0F0000}"/>
    <cellStyle name="_공무정산0104_기성내역서" xfId="3937" xr:uid="{00000000-0005-0000-0000-00005F0F0000}"/>
    <cellStyle name="_공무정산0104_기성내역서_전체계약변경(03)" xfId="3938" xr:uid="{00000000-0005-0000-0000-0000600F0000}"/>
    <cellStyle name="_공무정산0104_전체계약변경(03)" xfId="3939" xr:uid="{00000000-0005-0000-0000-0000610F0000}"/>
    <cellStyle name="_공무정산0104_포장외건(최종)" xfId="3940" xr:uid="{00000000-0005-0000-0000-0000620F0000}"/>
    <cellStyle name="_공문" xfId="3941" xr:uid="{00000000-0005-0000-0000-0000630F0000}"/>
    <cellStyle name="_공문 " xfId="3942" xr:uid="{00000000-0005-0000-0000-0000640F0000}"/>
    <cellStyle name="_공문및작성양식최종" xfId="3943" xr:uid="{00000000-0005-0000-0000-0000650F0000}"/>
    <cellStyle name="_공사만회1023" xfId="3944" xr:uid="{00000000-0005-0000-0000-0000660F0000}"/>
    <cellStyle name="_공사만회1023_Book1" xfId="3945" xr:uid="{00000000-0005-0000-0000-0000670F0000}"/>
    <cellStyle name="_공사만회1023_Book1_건축실행" xfId="3946" xr:uid="{00000000-0005-0000-0000-0000680F0000}"/>
    <cellStyle name="_공사만회1023_Book1_건축실행_1" xfId="3947" xr:uid="{00000000-0005-0000-0000-0000690F0000}"/>
    <cellStyle name="_공사만회1023_Book1_건축실행_건축실행" xfId="3948" xr:uid="{00000000-0005-0000-0000-00006A0F0000}"/>
    <cellStyle name="_공사만회1023_Book1_건축실행_도급BM(030407)" xfId="3949" xr:uid="{00000000-0005-0000-0000-00006B0F0000}"/>
    <cellStyle name="_공사만회1023_Book1_건축실행_도급BM(030413)" xfId="3950" xr:uid="{00000000-0005-0000-0000-00006C0F0000}"/>
    <cellStyle name="_공사만회1023_Book1_도급BM(030407)" xfId="3951" xr:uid="{00000000-0005-0000-0000-00006D0F0000}"/>
    <cellStyle name="_공사만회1023_Book1_도급BM(030413)" xfId="3952" xr:uid="{00000000-0005-0000-0000-00006E0F0000}"/>
    <cellStyle name="_공사만회1023_Book4" xfId="3953" xr:uid="{00000000-0005-0000-0000-00006F0F0000}"/>
    <cellStyle name="_공사만회1023_Book4_건축실행" xfId="3954" xr:uid="{00000000-0005-0000-0000-0000700F0000}"/>
    <cellStyle name="_공사만회1023_Book4_건축실행_1" xfId="3955" xr:uid="{00000000-0005-0000-0000-0000710F0000}"/>
    <cellStyle name="_공사만회1023_Book4_건축실행_건축실행" xfId="3956" xr:uid="{00000000-0005-0000-0000-0000720F0000}"/>
    <cellStyle name="_공사만회1023_Book4_건축실행_도급BM(030407)" xfId="3957" xr:uid="{00000000-0005-0000-0000-0000730F0000}"/>
    <cellStyle name="_공사만회1023_Book4_건축실행_도급BM(030413)" xfId="3958" xr:uid="{00000000-0005-0000-0000-0000740F0000}"/>
    <cellStyle name="_공사만회1023_Book4_도급BM(030407)" xfId="3959" xr:uid="{00000000-0005-0000-0000-0000750F0000}"/>
    <cellStyle name="_공사만회1023_Book4_도급BM(030413)" xfId="3960" xr:uid="{00000000-0005-0000-0000-0000760F0000}"/>
    <cellStyle name="_공사만회1023_건축실행" xfId="3961" xr:uid="{00000000-0005-0000-0000-0000770F0000}"/>
    <cellStyle name="_공사만회1023_건축실행_1" xfId="3962" xr:uid="{00000000-0005-0000-0000-0000780F0000}"/>
    <cellStyle name="_공사만회1023_건축실행_건축실행" xfId="3963" xr:uid="{00000000-0005-0000-0000-0000790F0000}"/>
    <cellStyle name="_공사만회1023_건축실행_도급BM(030407)" xfId="3964" xr:uid="{00000000-0005-0000-0000-00007A0F0000}"/>
    <cellStyle name="_공사만회1023_건축실행_도급BM(030413)" xfId="3965" xr:uid="{00000000-0005-0000-0000-00007B0F0000}"/>
    <cellStyle name="_공사만회1023_도급BM" xfId="3966" xr:uid="{00000000-0005-0000-0000-00007C0F0000}"/>
    <cellStyle name="_공사만회1023_도급BM(030407)" xfId="3967" xr:uid="{00000000-0005-0000-0000-00007D0F0000}"/>
    <cellStyle name="_공사만회1023_도급BM(030413)" xfId="3968" xr:uid="{00000000-0005-0000-0000-00007E0F0000}"/>
    <cellStyle name="_공사만회1023_도급BM_건축실행" xfId="3969" xr:uid="{00000000-0005-0000-0000-00007F0F0000}"/>
    <cellStyle name="_공사만회1023_도급BM_도급BM(030407)" xfId="3970" xr:uid="{00000000-0005-0000-0000-0000800F0000}"/>
    <cellStyle name="_공사만회1023_도급BM_도급BM(030413)" xfId="3971" xr:uid="{00000000-0005-0000-0000-0000810F0000}"/>
    <cellStyle name="_공사비산출" xfId="3972" xr:uid="{00000000-0005-0000-0000-0000820F0000}"/>
    <cellStyle name="_공사원가계산서_06.09.23_3개소" xfId="3973" xr:uid="{00000000-0005-0000-0000-0000830F0000}"/>
    <cellStyle name="_공사원가계산서_06.09.23_3개소 2" xfId="3974" xr:uid="{00000000-0005-0000-0000-0000840F0000}"/>
    <cellStyle name="_공연장내역(0511)_제출가격" xfId="3975" xr:uid="{00000000-0005-0000-0000-0000850F0000}"/>
    <cellStyle name="_공정표" xfId="3976" xr:uid="{00000000-0005-0000-0000-0000860F0000}"/>
    <cellStyle name="_공정표 2" xfId="3977" xr:uid="{00000000-0005-0000-0000-0000870F0000}"/>
    <cellStyle name="_관급내역-DSU" xfId="3978" xr:uid="{00000000-0005-0000-0000-0000880F0000}"/>
    <cellStyle name="_관급서류(재출용)" xfId="3979" xr:uid="{00000000-0005-0000-0000-0000890F0000}"/>
    <cellStyle name="_관급서류(재출용) 2" xfId="3980" xr:uid="{00000000-0005-0000-0000-00008A0F0000}"/>
    <cellStyle name="_관리비&amp; 공통부대공(원덕)" xfId="3981" xr:uid="{00000000-0005-0000-0000-00008B0F0000}"/>
    <cellStyle name="_관리손익(누계)03.6월" xfId="3982" xr:uid="{00000000-0005-0000-0000-00008C0F0000}"/>
    <cellStyle name="_관리실행" xfId="3983" xr:uid="{00000000-0005-0000-0000-00008D0F0000}"/>
    <cellStyle name="_광교내역서_06.08.30_2차" xfId="3984" xr:uid="{00000000-0005-0000-0000-00008E0F0000}"/>
    <cellStyle name="_광교내역서_06.08.30_2차 2" xfId="3985" xr:uid="{00000000-0005-0000-0000-00008F0F0000}"/>
    <cellStyle name="_광교정수장 및 배수지 원격제어 시스템 설치공사 내역서" xfId="3986" xr:uid="{00000000-0005-0000-0000-0000900F0000}"/>
    <cellStyle name="_광교정수장 및 배수지 원격제어 시스템 설치공사 내역서 2" xfId="3987" xr:uid="{00000000-0005-0000-0000-0000910F0000}"/>
    <cellStyle name="_광교정수장 및 배수지 유량계 교체공사_1억5천6백" xfId="3988" xr:uid="{00000000-0005-0000-0000-0000920F0000}"/>
    <cellStyle name="_광교정수장 및 배수지 유량계 교체공사_1억5천6백 2" xfId="3989" xr:uid="{00000000-0005-0000-0000-0000930F0000}"/>
    <cellStyle name="_광암변전실탈수기동_물량내역서" xfId="3990" xr:uid="{00000000-0005-0000-0000-0000940F0000}"/>
    <cellStyle name="_광암변전실탈수기동_물량내역서 2" xfId="3991" xr:uid="{00000000-0005-0000-0000-0000950F0000}"/>
    <cellStyle name="_광암변전실탈수기동_물량내역서_3_DATA 통합운영 시스템 내역서_421" xfId="3992" xr:uid="{00000000-0005-0000-0000-0000960F0000}"/>
    <cellStyle name="_광암변전실탈수기동_물량내역서_3_DATA 통합운영 시스템 내역서_421 2" xfId="3993" xr:uid="{00000000-0005-0000-0000-0000970F0000}"/>
    <cellStyle name="_광암변전실탈수기동_물량내역서_3_DATA 통합운영 시스템 내역서_421_계약내역-관급-총괄" xfId="3994" xr:uid="{00000000-0005-0000-0000-0000980F0000}"/>
    <cellStyle name="_광암변전실탈수기동_물량내역서_3_DATA 통합운영 시스템 내역서_421_계약내역-관급-총괄 2" xfId="3995" xr:uid="{00000000-0005-0000-0000-0000990F0000}"/>
    <cellStyle name="_광암변전실탈수기동_물량내역서_3_자양취수장 내역서3" xfId="3996" xr:uid="{00000000-0005-0000-0000-00009A0F0000}"/>
    <cellStyle name="_광암변전실탈수기동_물량내역서_3_자양취수장 내역서3 2" xfId="3997" xr:uid="{00000000-0005-0000-0000-00009B0F0000}"/>
    <cellStyle name="_광암변전실탈수기동_물량내역서_3_자양취수장 내역서3_계약내역-관급-총괄" xfId="3998" xr:uid="{00000000-0005-0000-0000-00009C0F0000}"/>
    <cellStyle name="_광암변전실탈수기동_물량내역서_3_자양취수장 내역서3_계약내역-관급-총괄 2" xfId="3999" xr:uid="{00000000-0005-0000-0000-00009D0F0000}"/>
    <cellStyle name="_광암변전실탈수기동_물량내역서_계약내역-관급-총괄" xfId="4000" xr:uid="{00000000-0005-0000-0000-00009E0F0000}"/>
    <cellStyle name="_광암변전실탈수기동_물량내역서_계약내역-관급-총괄 2" xfId="4001" xr:uid="{00000000-0005-0000-0000-00009F0F0000}"/>
    <cellStyle name="_광암변전실탈수기동_물량내역서02" xfId="4002" xr:uid="{00000000-0005-0000-0000-0000A00F0000}"/>
    <cellStyle name="_광암변전실탈수기동_물량내역서02 2" xfId="4003" xr:uid="{00000000-0005-0000-0000-0000A10F0000}"/>
    <cellStyle name="_광암변전실탈수기동_물량내역서02_3_DATA 통합운영 시스템 내역서_421" xfId="4004" xr:uid="{00000000-0005-0000-0000-0000A20F0000}"/>
    <cellStyle name="_광암변전실탈수기동_물량내역서02_3_DATA 통합운영 시스템 내역서_421 2" xfId="4005" xr:uid="{00000000-0005-0000-0000-0000A30F0000}"/>
    <cellStyle name="_광암변전실탈수기동_물량내역서02_3_DATA 통합운영 시스템 내역서_421_계약내역-관급-총괄" xfId="4006" xr:uid="{00000000-0005-0000-0000-0000A40F0000}"/>
    <cellStyle name="_광암변전실탈수기동_물량내역서02_3_DATA 통합운영 시스템 내역서_421_계약내역-관급-총괄 2" xfId="4007" xr:uid="{00000000-0005-0000-0000-0000A50F0000}"/>
    <cellStyle name="_광암변전실탈수기동_물량내역서02_3_자양취수장 내역서3" xfId="4008" xr:uid="{00000000-0005-0000-0000-0000A60F0000}"/>
    <cellStyle name="_광암변전실탈수기동_물량내역서02_3_자양취수장 내역서3 2" xfId="4009" xr:uid="{00000000-0005-0000-0000-0000A70F0000}"/>
    <cellStyle name="_광암변전실탈수기동_물량내역서02_3_자양취수장 내역서3_계약내역-관급-총괄" xfId="4010" xr:uid="{00000000-0005-0000-0000-0000A80F0000}"/>
    <cellStyle name="_광암변전실탈수기동_물량내역서02_3_자양취수장 내역서3_계약내역-관급-총괄 2" xfId="4011" xr:uid="{00000000-0005-0000-0000-0000A90F0000}"/>
    <cellStyle name="_광암변전실탈수기동_물량내역서02_계약내역-관급-총괄" xfId="4012" xr:uid="{00000000-0005-0000-0000-0000AA0F0000}"/>
    <cellStyle name="_광암변전실탈수기동_물량내역서02_계약내역-관급-총괄 2" xfId="4013" xr:uid="{00000000-0005-0000-0000-0000AB0F0000}"/>
    <cellStyle name="_광주점 리뉴얼 약전설비계약내역서(갱신본)" xfId="4014" xr:uid="{00000000-0005-0000-0000-0000AC0F0000}"/>
    <cellStyle name="_광주점 리뉴얼 약전설비계약내역서(갱신본) 2" xfId="4015" xr:uid="{00000000-0005-0000-0000-0000AD0F0000}"/>
    <cellStyle name="_광주증설교체" xfId="4016" xr:uid="{00000000-0005-0000-0000-0000AE0F0000}"/>
    <cellStyle name="_광주퇴촌면주택" xfId="4017" xr:uid="{00000000-0005-0000-0000-0000AF0F0000}"/>
    <cellStyle name="_광주퇴촌면주택 2" xfId="4018" xr:uid="{00000000-0005-0000-0000-0000B00F0000}"/>
    <cellStyle name="_광탄내역서(050722)" xfId="4019" xr:uid="{00000000-0005-0000-0000-0000B10F0000}"/>
    <cellStyle name="_광탄내역서(050722) 2" xfId="4020" xr:uid="{00000000-0005-0000-0000-0000B20F0000}"/>
    <cellStyle name="_교원그룹 낙산 숙박시설 신축공사" xfId="4021" xr:uid="{00000000-0005-0000-0000-0000B30F0000}"/>
    <cellStyle name="_교원그룹 낙산 숙박시설 신축공사 2" xfId="4022" xr:uid="{00000000-0005-0000-0000-0000B40F0000}"/>
    <cellStyle name="_구조물적산(안양지청)-20080501" xfId="4023" xr:uid="{00000000-0005-0000-0000-0000B50F0000}"/>
    <cellStyle name="_국도42호선여량지구오르막차로" xfId="4024" xr:uid="{00000000-0005-0000-0000-0000B60F0000}"/>
    <cellStyle name="_국립극장_0622" xfId="4025" xr:uid="{00000000-0005-0000-0000-0000B70F0000}"/>
    <cellStyle name="_궁안교시행구분" xfId="4026" xr:uid="{00000000-0005-0000-0000-0000B80F0000}"/>
    <cellStyle name="_궁안교用" xfId="4027" xr:uid="{00000000-0005-0000-0000-0000B90F0000}"/>
    <cellStyle name="_금감원_통신공사 공내역_030808(윈미디제출)" xfId="4028" xr:uid="{00000000-0005-0000-0000-0000BA0F0000}"/>
    <cellStyle name="_금감원_통신공사 공내역_030808(윈미디제출) 2" xfId="4029" xr:uid="{00000000-0005-0000-0000-0000BB0F0000}"/>
    <cellStyle name="_금융감독원 업체견적(통신공사)-윈미디텍" xfId="4030" xr:uid="{00000000-0005-0000-0000-0000BC0F0000}"/>
    <cellStyle name="_금융감독원 업체견적(통신공사)-윈미디텍 2" xfId="4031" xr:uid="{00000000-0005-0000-0000-0000BD0F0000}"/>
    <cellStyle name="_금호_총괄내역서" xfId="4032" xr:uid="{00000000-0005-0000-0000-0000BE0F0000}"/>
    <cellStyle name="_금호_총괄내역서 2" xfId="4033" xr:uid="{00000000-0005-0000-0000-0000BF0F0000}"/>
    <cellStyle name="_기계공작실 설계서(남동 Rev.0)" xfId="4034" xr:uid="{00000000-0005-0000-0000-0000C00F0000}"/>
    <cellStyle name="_기계공작실 수량산출서(현장)" xfId="4035" xr:uid="{00000000-0005-0000-0000-0000C10F0000}"/>
    <cellStyle name="_기계공작실 위생배관공사" xfId="4036" xr:uid="{00000000-0005-0000-0000-0000C20F0000}"/>
    <cellStyle name="_기계약대비" xfId="4037" xr:uid="{00000000-0005-0000-0000-0000C30F0000}"/>
    <cellStyle name="_기계약대비 2" xfId="4038" xr:uid="{00000000-0005-0000-0000-0000C40F0000}"/>
    <cellStyle name="_기네스" xfId="4039" xr:uid="{00000000-0005-0000-0000-0000C50F0000}"/>
    <cellStyle name="_기별명세서(견본양식)" xfId="4040" xr:uid="{00000000-0005-0000-0000-0000C60F0000}"/>
    <cellStyle name="_기별명세서(견본양식) 2" xfId="4041" xr:uid="{00000000-0005-0000-0000-0000C70F0000}"/>
    <cellStyle name="_기본설계1" xfId="4042" xr:uid="{00000000-0005-0000-0000-0000C80F0000}"/>
    <cellStyle name="_기본설계1 2" xfId="4043" xr:uid="{00000000-0005-0000-0000-0000C90F0000}"/>
    <cellStyle name="_기성" xfId="4044" xr:uid="{00000000-0005-0000-0000-0000CA0F0000}"/>
    <cellStyle name="_기성 검토 내역" xfId="4045" xr:uid="{00000000-0005-0000-0000-0000CB0F0000}"/>
    <cellStyle name="_기성1회" xfId="4046" xr:uid="{00000000-0005-0000-0000-0000CC0F0000}"/>
    <cellStyle name="_기성-실적정산서류" xfId="4047" xr:uid="{00000000-0005-0000-0000-0000CD0F0000}"/>
    <cellStyle name="_기타경비" xfId="4048" xr:uid="{00000000-0005-0000-0000-0000CE0F0000}"/>
    <cellStyle name="_기흥14라인_071231" xfId="4049" xr:uid="{00000000-0005-0000-0000-0000CF0F0000}"/>
    <cellStyle name="_기흥14라인_071231 2" xfId="4050" xr:uid="{00000000-0005-0000-0000-0000D00F0000}"/>
    <cellStyle name="_김포ER(세종)" xfId="4051" xr:uid="{00000000-0005-0000-0000-0000D10F0000}"/>
    <cellStyle name="_난계국악당일위대가" xfId="4052" xr:uid="{00000000-0005-0000-0000-0000D20F0000}"/>
    <cellStyle name="_난계국악당일위대가 2" xfId="4053" xr:uid="{00000000-0005-0000-0000-0000D30F0000}"/>
    <cellStyle name="_난계국악당일위대가_1" xfId="4054" xr:uid="{00000000-0005-0000-0000-0000D40F0000}"/>
    <cellStyle name="_난계국악당일위대가_1 2" xfId="4055" xr:uid="{00000000-0005-0000-0000-0000D50F0000}"/>
    <cellStyle name="_난계국악당일위대가_2" xfId="4056" xr:uid="{00000000-0005-0000-0000-0000D60F0000}"/>
    <cellStyle name="_난계국악당일위대가_2 2" xfId="4057" xr:uid="{00000000-0005-0000-0000-0000D70F0000}"/>
    <cellStyle name="_남양계전" xfId="4058" xr:uid="{00000000-0005-0000-0000-0000D80F0000}"/>
    <cellStyle name="_남양계전 2" xfId="4059" xr:uid="{00000000-0005-0000-0000-0000D90F0000}"/>
    <cellStyle name="_남양-팔탄(+0%)" xfId="4060" xr:uid="{00000000-0005-0000-0000-0000DA0F0000}"/>
    <cellStyle name="_남양-팔탄(+0%)_(가)실행" xfId="4061" xr:uid="{00000000-0005-0000-0000-0000DB0F0000}"/>
    <cellStyle name="_남양-팔탄(+0%)_(가)실행_(가)실행" xfId="4062" xr:uid="{00000000-0005-0000-0000-0000DC0F0000}"/>
    <cellStyle name="_남양-팔탄(+0%)_(가)실행_(가)실행2" xfId="4063" xr:uid="{00000000-0005-0000-0000-0000DD0F0000}"/>
    <cellStyle name="_남양-팔탄(+0%)_(가)실행_중동성황(가)실행" xfId="4064" xr:uid="{00000000-0005-0000-0000-0000DE0F0000}"/>
    <cellStyle name="_남양-팔탄(+0%)_가실행(공설운동장)" xfId="4065" xr:uid="{00000000-0005-0000-0000-0000DF0F0000}"/>
    <cellStyle name="_남양-팔탄(+0%)_가실행(공설운동장)_(가)실행" xfId="4066" xr:uid="{00000000-0005-0000-0000-0000E00F0000}"/>
    <cellStyle name="_남양-팔탄(+0%)_가실행(공설운동장)_(가)실행2" xfId="4067" xr:uid="{00000000-0005-0000-0000-0000E10F0000}"/>
    <cellStyle name="_남양-팔탄(+0%)_가실행(공설운동장)_중동성황(가)실행" xfId="4068" xr:uid="{00000000-0005-0000-0000-0000E20F0000}"/>
    <cellStyle name="_남양-팔탄(+0%)_가실행(송탄IC)" xfId="4069" xr:uid="{00000000-0005-0000-0000-0000E30F0000}"/>
    <cellStyle name="_남양-팔탄(+0%)_가실행(송탄IC)_(가)실행" xfId="4070" xr:uid="{00000000-0005-0000-0000-0000E40F0000}"/>
    <cellStyle name="_남양-팔탄(+0%)_가실행(송탄IC)_(가)실행2" xfId="4071" xr:uid="{00000000-0005-0000-0000-0000E50F0000}"/>
    <cellStyle name="_남양-팔탄(+0%)_가실행(송탄IC)_중동성황(가)실행" xfId="4072" xr:uid="{00000000-0005-0000-0000-0000E60F0000}"/>
    <cellStyle name="_남양-팔탄(+0%)_중동성황(가)실행" xfId="4073" xr:uid="{00000000-0005-0000-0000-0000E70F0000}"/>
    <cellStyle name="_남양-팔탄(+0%)_중동성황(가)실행_(가)실행" xfId="4074" xr:uid="{00000000-0005-0000-0000-0000E80F0000}"/>
    <cellStyle name="_남양-팔탄(+0%)_중동성황(가)실행_(가)실행2" xfId="4075" xr:uid="{00000000-0005-0000-0000-0000E90F0000}"/>
    <cellStyle name="_남양-팔탄(+0%)_중동성황(가)실행_중동성황(가)실행" xfId="4076" xr:uid="{00000000-0005-0000-0000-0000EA0F0000}"/>
    <cellStyle name="_남양-팔탄(+0%)_중동-성황투찰(new)(발주자변경)" xfId="4077" xr:uid="{00000000-0005-0000-0000-0000EB0F0000}"/>
    <cellStyle name="_남양-팔탄(+0%)_중동-성황투찰(new)(발주자변경)_(가)실행" xfId="4078" xr:uid="{00000000-0005-0000-0000-0000EC0F0000}"/>
    <cellStyle name="_남양-팔탄(+0%)_중동-성황투찰(new)(발주자변경)_(가)실행2" xfId="4079" xr:uid="{00000000-0005-0000-0000-0000ED0F0000}"/>
    <cellStyle name="_남양-팔탄(+0%)_중동-성황투찰(new)(발주자변경)_중동성황(가)실행" xfId="4080" xr:uid="{00000000-0005-0000-0000-0000EE0F0000}"/>
    <cellStyle name="_남양-팔탄(+0%)_토공및구조물" xfId="4081" xr:uid="{00000000-0005-0000-0000-0000EF0F0000}"/>
    <cellStyle name="_남양-팔탄(+0%)_토공및구조물_(가)실행" xfId="4082" xr:uid="{00000000-0005-0000-0000-0000F00F0000}"/>
    <cellStyle name="_남양-팔탄(+0%)_토공및구조물_(가)실행2" xfId="4083" xr:uid="{00000000-0005-0000-0000-0000F10F0000}"/>
    <cellStyle name="_남양-팔탄(+0%)_토공및구조물_중동성황(가)실행" xfId="4084" xr:uid="{00000000-0005-0000-0000-0000F20F0000}"/>
    <cellStyle name="_남양-팔탄(공무)" xfId="4085" xr:uid="{00000000-0005-0000-0000-0000F30F0000}"/>
    <cellStyle name="_남양-팔탄(공무)_(가)실행" xfId="4086" xr:uid="{00000000-0005-0000-0000-0000F40F0000}"/>
    <cellStyle name="_남양-팔탄(공무)_(가)실행2" xfId="4087" xr:uid="{00000000-0005-0000-0000-0000F50F0000}"/>
    <cellStyle name="_남양-팔탄(공무)_중동성황(가)실행" xfId="4088" xr:uid="{00000000-0005-0000-0000-0000F60F0000}"/>
    <cellStyle name="_내역(02.04.16)선우대교" xfId="4089" xr:uid="{00000000-0005-0000-0000-0000F70F0000}"/>
    <cellStyle name="_내역(02.04.16)선우대교_☆남악2-3공구가실행" xfId="4090" xr:uid="{00000000-0005-0000-0000-0000F80F0000}"/>
    <cellStyle name="_내역(02.04.17)선우대교" xfId="4091" xr:uid="{00000000-0005-0000-0000-0000F90F0000}"/>
    <cellStyle name="_내역(02.04.17)선우대교_☆남악2-3공구가실행" xfId="4092" xr:uid="{00000000-0005-0000-0000-0000FA0F0000}"/>
    <cellStyle name="_내역(02.04.17)추모공원" xfId="4093" xr:uid="{00000000-0005-0000-0000-0000FB0F0000}"/>
    <cellStyle name="_내역(02.04.17)추모공원_☆남악2-3공구가실행" xfId="4094" xr:uid="{00000000-0005-0000-0000-0000FC0F0000}"/>
    <cellStyle name="_내역(02.09.30)신령-영천(2공구)" xfId="4095" xr:uid="{00000000-0005-0000-0000-0000FD0F0000}"/>
    <cellStyle name="_내역(02.09.30)신령-영천(2공구)_☆남악2-3공구가실행" xfId="4096" xr:uid="{00000000-0005-0000-0000-0000FE0F0000}"/>
    <cellStyle name="_내역(02.10.14)신령-영천(2공구)-0.3312" xfId="4097" xr:uid="{00000000-0005-0000-0000-0000FF0F0000}"/>
    <cellStyle name="_내역(02.10.14)신령-영천(2공구)-0.3312_☆남악2-3공구가실행" xfId="4098" xr:uid="{00000000-0005-0000-0000-000000100000}"/>
    <cellStyle name="_내역(02.11.07)강변북로(청담대교-성수대교)확장공사" xfId="4099" xr:uid="{00000000-0005-0000-0000-000001100000}"/>
    <cellStyle name="_내역(02.11.07)강변북로(청담대교-성수대교)확장공사_☆남악2-3공구가실행" xfId="4100" xr:uid="{00000000-0005-0000-0000-000002100000}"/>
    <cellStyle name="_내역(02.11.27)무안~광주간 건설공사(제2공구)투찰" xfId="4101" xr:uid="{00000000-0005-0000-0000-000003100000}"/>
    <cellStyle name="_내역(02.11.27)무안~광주간 건설공사(제2공구)투찰_☆남악2-3공구가실행" xfId="4102" xr:uid="{00000000-0005-0000-0000-000004100000}"/>
    <cellStyle name="_내역(991895-7)" xfId="4103" xr:uid="{00000000-0005-0000-0000-000005100000}"/>
    <cellStyle name="_내역(991895-7)-01" xfId="4104" xr:uid="{00000000-0005-0000-0000-000006100000}"/>
    <cellStyle name="_내역(991895-7)-12-3일작업" xfId="4105" xr:uid="{00000000-0005-0000-0000-000007100000}"/>
    <cellStyle name="_내역서" xfId="4106" xr:uid="{00000000-0005-0000-0000-000008100000}"/>
    <cellStyle name="_내역서 2" xfId="4107" xr:uid="{00000000-0005-0000-0000-000009100000}"/>
    <cellStyle name="_내역서(CCTV)" xfId="4108" xr:uid="{00000000-0005-0000-0000-00000A100000}"/>
    <cellStyle name="_내역서(LAN_LGE서초R&amp;D)_060913T" xfId="4109" xr:uid="{00000000-0005-0000-0000-00000B100000}"/>
    <cellStyle name="_내역서(LAN_LGE서초R&amp;D)_060913T 2" xfId="4110" xr:uid="{00000000-0005-0000-0000-00000C100000}"/>
    <cellStyle name="_내역서(계약기준)" xfId="4111" xr:uid="{00000000-0005-0000-0000-00000D100000}"/>
    <cellStyle name="_내역서(계측제어)-부산과학산업단지" xfId="4112" xr:uid="{00000000-0005-0000-0000-00000E100000}"/>
    <cellStyle name="_내역서(밀양교육청051004)" xfId="4113" xr:uid="{00000000-0005-0000-0000-00000F100000}"/>
    <cellStyle name="_내역서(밀양교육청051004) 2" xfId="4114" xr:uid="{00000000-0005-0000-0000-000010100000}"/>
    <cellStyle name="_내역서(밀양시)" xfId="4115" xr:uid="{00000000-0005-0000-0000-000011100000}"/>
    <cellStyle name="_내역서(세미나실)" xfId="4116" xr:uid="{00000000-0005-0000-0000-000012100000}"/>
    <cellStyle name="_내역서(세미나실) 2" xfId="4117" xr:uid="{00000000-0005-0000-0000-000013100000}"/>
    <cellStyle name="_내역서(연무체육센터050926)" xfId="4118" xr:uid="{00000000-0005-0000-0000-000014100000}"/>
    <cellStyle name="_내역서(연무체육센터050926) 2" xfId="4119" xr:uid="{00000000-0005-0000-0000-000015100000}"/>
    <cellStyle name="_내역서(전광판)-1" xfId="4120" xr:uid="{00000000-0005-0000-0000-000016100000}"/>
    <cellStyle name="_내역서(전광판)-1 2" xfId="4121" xr:uid="{00000000-0005-0000-0000-000017100000}"/>
    <cellStyle name="_내역서_1" xfId="4122" xr:uid="{00000000-0005-0000-0000-000018100000}"/>
    <cellStyle name="_내역서_1 2" xfId="4123" xr:uid="{00000000-0005-0000-0000-000019100000}"/>
    <cellStyle name="_내역서+개요(월배통신)" xfId="4124" xr:uid="{00000000-0005-0000-0000-00001A100000}"/>
    <cellStyle name="_내역서+개요(전기)-6.7(최종)" xfId="4125" xr:uid="{00000000-0005-0000-0000-00001B100000}"/>
    <cellStyle name="_내역서+개요(통신)" xfId="4126" xr:uid="{00000000-0005-0000-0000-00001C100000}"/>
    <cellStyle name="_내역서1작업" xfId="4127" xr:uid="{00000000-0005-0000-0000-00001D100000}"/>
    <cellStyle name="_내역서1작업 2" xfId="4128" xr:uid="{00000000-0005-0000-0000-00001E100000}"/>
    <cellStyle name="_내역서-6.14(제출)" xfId="4129" xr:uid="{00000000-0005-0000-0000-00001F100000}"/>
    <cellStyle name="_내역서및산출근거(변경전안양지청)" xfId="4130" xr:uid="{00000000-0005-0000-0000-000020100000}"/>
    <cellStyle name="_내역서및설계서" xfId="4131" xr:uid="{00000000-0005-0000-0000-000021100000}"/>
    <cellStyle name="_내역서최종" xfId="4132" xr:uid="{00000000-0005-0000-0000-000022100000}"/>
    <cellStyle name="_내역서최종 2" xfId="4133" xr:uid="{00000000-0005-0000-0000-000023100000}"/>
    <cellStyle name="_내역서최종제출(12.2)" xfId="4134" xr:uid="{00000000-0005-0000-0000-000024100000}"/>
    <cellStyle name="_내역을지 (3)" xfId="4135" xr:uid="{00000000-0005-0000-0000-000025100000}"/>
    <cellStyle name="_노은2지구 내역서(수정)" xfId="4136" xr:uid="{00000000-0005-0000-0000-000026100000}"/>
    <cellStyle name="_노임공량집계" xfId="4137" xr:uid="{00000000-0005-0000-0000-000027100000}"/>
    <cellStyle name="_단가 산출조서" xfId="4138" xr:uid="{00000000-0005-0000-0000-000028100000}"/>
    <cellStyle name="_단가견적비교표-1" xfId="4139" xr:uid="{00000000-0005-0000-0000-000029100000}"/>
    <cellStyle name="_단가견적비교표-1 2" xfId="4140" xr:uid="{00000000-0005-0000-0000-00002A100000}"/>
    <cellStyle name="_단가견적서(광탄)" xfId="4141" xr:uid="{00000000-0005-0000-0000-00002B100000}"/>
    <cellStyle name="_단가견적서(광탄) 2" xfId="4142" xr:uid="{00000000-0005-0000-0000-00002C100000}"/>
    <cellStyle name="_단가산출근거" xfId="4143" xr:uid="{00000000-0005-0000-0000-00002D100000}"/>
    <cellStyle name="_단가산출서(합)" xfId="4144" xr:uid="{00000000-0005-0000-0000-00002E100000}"/>
    <cellStyle name="_단가조사표" xfId="4145" xr:uid="{00000000-0005-0000-0000-00002F100000}"/>
    <cellStyle name="_단가조사표 2" xfId="4146" xr:uid="{00000000-0005-0000-0000-000030100000}"/>
    <cellStyle name="_단가조사표 3" xfId="4147" xr:uid="{00000000-0005-0000-0000-000031100000}"/>
    <cellStyle name="_단가표" xfId="4148" xr:uid="{00000000-0005-0000-0000-000032100000}"/>
    <cellStyle name="_단위공사예정공정표(AC04-06)" xfId="4149" xr:uid="{00000000-0005-0000-0000-000033100000}"/>
    <cellStyle name="_달산대학用" xfId="4150" xr:uid="{00000000-0005-0000-0000-000034100000}"/>
    <cellStyle name="_대구박물관_내역서" xfId="4151" xr:uid="{00000000-0005-0000-0000-000035100000}"/>
    <cellStyle name="_대구백화점제출견적(2001년5월22일)" xfId="4152" xr:uid="{00000000-0005-0000-0000-000036100000}"/>
    <cellStyle name="_대구백화점제출견적(2001년5월22일) 2" xfId="4153" xr:uid="{00000000-0005-0000-0000-000037100000}"/>
    <cellStyle name="_대구산업정보대방송설비견적(0409)" xfId="4154" xr:uid="{00000000-0005-0000-0000-000038100000}"/>
    <cellStyle name="_대구산업정보대방송설비견적(0409) 2" xfId="4155" xr:uid="{00000000-0005-0000-0000-000039100000}"/>
    <cellStyle name="_대구역사약전내역(자재부제출)" xfId="4156" xr:uid="{00000000-0005-0000-0000-00003A100000}"/>
    <cellStyle name="_대구역사약전내역(자재부제출) 2" xfId="4157" xr:uid="{00000000-0005-0000-0000-00003B100000}"/>
    <cellStyle name="_대구점" xfId="4158" xr:uid="{00000000-0005-0000-0000-00003C100000}"/>
    <cellStyle name="_대구점 2" xfId="4159" xr:uid="{00000000-0005-0000-0000-00003D100000}"/>
    <cellStyle name="_대구점 역사" xfId="4160" xr:uid="{00000000-0005-0000-0000-00003E100000}"/>
    <cellStyle name="_대구점 역사 2" xfId="4161" xr:uid="{00000000-0005-0000-0000-00003F100000}"/>
    <cellStyle name="_대비표양식" xfId="4162" xr:uid="{00000000-0005-0000-0000-000040100000}"/>
    <cellStyle name="_대안투찰내역(0221)" xfId="4163" xr:uid="{00000000-0005-0000-0000-000041100000}"/>
    <cellStyle name="_대안투찰내역(0223)" xfId="4164" xr:uid="{00000000-0005-0000-0000-000042100000}"/>
    <cellStyle name="_대안투찰내역(확정본0226)" xfId="4165" xr:uid="{00000000-0005-0000-0000-000043100000}"/>
    <cellStyle name="_대야늘푸른벽산 보강설계" xfId="4166" xr:uid="{00000000-0005-0000-0000-000044100000}"/>
    <cellStyle name="_대야늘푸른벽산 보강설계 2" xfId="4167" xr:uid="{00000000-0005-0000-0000-000045100000}"/>
    <cellStyle name="_대전망운용국 대수선 전기공사+개요" xfId="4168" xr:uid="{00000000-0005-0000-0000-000046100000}"/>
    <cellStyle name="_대전지점 애니콜뉴스 2월호 배포리스트_41184" xfId="4169" xr:uid="{00000000-0005-0000-0000-000047100000}"/>
    <cellStyle name="_대전지점 제작물 배포리스트(V700POP)" xfId="4170" xr:uid="{00000000-0005-0000-0000-000048100000}"/>
    <cellStyle name="_대전지점 제작물 배포리스트(V700POP)_(세부내역)9월-홈플러스 울산동구점(부스)" xfId="4171" xr:uid="{00000000-0005-0000-0000-000049100000}"/>
    <cellStyle name="_대전지점 제작물 배포리스트(V700POP)_081031 전략유통 할인점 브랜드샵정산양식" xfId="4172" xr:uid="{00000000-0005-0000-0000-00004A100000}"/>
    <cellStyle name="_대전지점 제작물 배포리스트(V700POP)_12월-롯데마트 당진점(부스)" xfId="4173" xr:uid="{00000000-0005-0000-0000-00004B100000}"/>
    <cellStyle name="_대전지점 제작물 배포리스트(V700POP)_12월-롯데마트 당진점(부스)1" xfId="4174" xr:uid="{00000000-0005-0000-0000-00004C100000}"/>
    <cellStyle name="_대항병원" xfId="4175" xr:uid="{00000000-0005-0000-0000-00004D100000}"/>
    <cellStyle name="_대호전기" xfId="4176" xr:uid="{00000000-0005-0000-0000-00004E100000}"/>
    <cellStyle name="_대호전기 2" xfId="4177" xr:uid="{00000000-0005-0000-0000-00004F100000}"/>
    <cellStyle name="_도급실행0211" xfId="4178" xr:uid="{00000000-0005-0000-0000-000050100000}"/>
    <cellStyle name="_동래점" xfId="4179" xr:uid="{00000000-0005-0000-0000-000051100000}"/>
    <cellStyle name="_동래점 2" xfId="4180" xr:uid="{00000000-0005-0000-0000-000052100000}"/>
    <cellStyle name="_동래점 일반전기 3공구" xfId="4181" xr:uid="{00000000-0005-0000-0000-000053100000}"/>
    <cellStyle name="_동래점 일반전기 3공구 2" xfId="4182" xr:uid="{00000000-0005-0000-0000-000054100000}"/>
    <cellStyle name="_동목포전화국제4회기성청구서" xfId="4183" xr:uid="{00000000-0005-0000-0000-000055100000}"/>
    <cellStyle name="_동부 조계사 견적서 (제출)" xfId="4184" xr:uid="{00000000-0005-0000-0000-000056100000}"/>
    <cellStyle name="_동부 조계사 견적서 (제출) 2" xfId="4185" xr:uid="{00000000-0005-0000-0000-000057100000}"/>
    <cellStyle name="_두원전설" xfId="4186" xr:uid="{00000000-0005-0000-0000-000058100000}"/>
    <cellStyle name="_두원전설 2" xfId="4187" xr:uid="{00000000-0005-0000-0000-000059100000}"/>
    <cellStyle name="_둔전~삼계리내역서(가로등)-수정" xfId="4188" xr:uid="{00000000-0005-0000-0000-00005A100000}"/>
    <cellStyle name="_라이나 대구 (8차)" xfId="4189" xr:uid="{00000000-0005-0000-0000-00005B100000}"/>
    <cellStyle name="_롯데 마그넷 목포점 전기공사" xfId="4190" xr:uid="{00000000-0005-0000-0000-00005C100000}"/>
    <cellStyle name="_롯데 마그넷 목포점 전기공사 2" xfId="4191" xr:uid="{00000000-0005-0000-0000-00005D100000}"/>
    <cellStyle name="_롯데2층일위대가-1" xfId="4192" xr:uid="{00000000-0005-0000-0000-00005E100000}"/>
    <cellStyle name="_롯데2층일위대가-1 2" xfId="4193" xr:uid="{00000000-0005-0000-0000-00005F100000}"/>
    <cellStyle name="_롯데2층일위대가-1_1" xfId="4194" xr:uid="{00000000-0005-0000-0000-000060100000}"/>
    <cellStyle name="_롯데2층일위대가-1_1 2" xfId="4195" xr:uid="{00000000-0005-0000-0000-000061100000}"/>
    <cellStyle name="_롯데본점 신관지하1층" xfId="4196" xr:uid="{00000000-0005-0000-0000-000062100000}"/>
    <cellStyle name="_롯데본점 신관지하1층 2" xfId="4197" xr:uid="{00000000-0005-0000-0000-000063100000}"/>
    <cellStyle name="_롯데쇼핑(주) 롯데 마그넷 영등포점 신축공사" xfId="4198" xr:uid="{00000000-0005-0000-0000-000064100000}"/>
    <cellStyle name="_롯데쇼핑(주) 롯데 마그넷 영등포점 신축공사 2" xfId="4199" xr:uid="{00000000-0005-0000-0000-000065100000}"/>
    <cellStyle name="_롯데쇼핑(주)소공동호텔분전반제작납품공사" xfId="4200" xr:uid="{00000000-0005-0000-0000-000066100000}"/>
    <cellStyle name="_롯데쇼핑(주)소공동호텔분전반제작납품공사 2" xfId="4201" xr:uid="{00000000-0005-0000-0000-000067100000}"/>
    <cellStyle name="_리뉴얼일반전기(이전)" xfId="4202" xr:uid="{00000000-0005-0000-0000-000068100000}"/>
    <cellStyle name="_리뉴얼일반전기(이전) 2" xfId="4203" xr:uid="{00000000-0005-0000-0000-000069100000}"/>
    <cellStyle name="_마가레트 호텔" xfId="4204" xr:uid="{00000000-0005-0000-0000-00006A100000}"/>
    <cellStyle name="_마가레트 호텔 2" xfId="4205" xr:uid="{00000000-0005-0000-0000-00006B100000}"/>
    <cellStyle name="_마감 (2)" xfId="4206" xr:uid="{00000000-0005-0000-0000-00006C100000}"/>
    <cellStyle name="_마그넷 도봉점" xfId="4207" xr:uid="{00000000-0005-0000-0000-00006D100000}"/>
    <cellStyle name="_마그넷 도봉점 2" xfId="4208" xr:uid="{00000000-0005-0000-0000-00006E100000}"/>
    <cellStyle name="_마그넷 도봉점(전력)" xfId="4209" xr:uid="{00000000-0005-0000-0000-00006F100000}"/>
    <cellStyle name="_마그넷 도봉점(전력) 2" xfId="4210" xr:uid="{00000000-0005-0000-0000-000070100000}"/>
    <cellStyle name="_마그넷 도봉점_1" xfId="4211" xr:uid="{00000000-0005-0000-0000-000071100000}"/>
    <cellStyle name="_마그넷 도봉점_1 2" xfId="4212" xr:uid="{00000000-0005-0000-0000-000072100000}"/>
    <cellStyle name="_마그넷 도봉점_광주점 리뉴얼 약전설비계약내역서(갱신본)" xfId="4213" xr:uid="{00000000-0005-0000-0000-000073100000}"/>
    <cellStyle name="_마그넷 도봉점_광주점 리뉴얼 약전설비계약내역서(갱신본) 2" xfId="4214" xr:uid="{00000000-0005-0000-0000-000074100000}"/>
    <cellStyle name="_마그넷 도봉점_마그넷 도봉점" xfId="4215" xr:uid="{00000000-0005-0000-0000-000075100000}"/>
    <cellStyle name="_마그넷 도봉점_마그넷 도봉점 2" xfId="4216" xr:uid="{00000000-0005-0000-0000-000076100000}"/>
    <cellStyle name="_마그넷 도봉점_마그넷 첨단점" xfId="4217" xr:uid="{00000000-0005-0000-0000-000077100000}"/>
    <cellStyle name="_마그넷 도봉점_마그넷 첨단점 2" xfId="4218" xr:uid="{00000000-0005-0000-0000-000078100000}"/>
    <cellStyle name="_마그넷 도봉점_마그넷 포항점" xfId="4219" xr:uid="{00000000-0005-0000-0000-000079100000}"/>
    <cellStyle name="_마그넷 도봉점_마그넷 포항점 2" xfId="4220" xr:uid="{00000000-0005-0000-0000-00007A100000}"/>
    <cellStyle name="_마그넷 마산점" xfId="4221" xr:uid="{00000000-0005-0000-0000-00007B100000}"/>
    <cellStyle name="_마그넷 마산점 2" xfId="4222" xr:uid="{00000000-0005-0000-0000-00007C100000}"/>
    <cellStyle name="_마그넷 마산-총괄" xfId="4223" xr:uid="{00000000-0005-0000-0000-00007D100000}"/>
    <cellStyle name="_마그넷 마산-총괄 2" xfId="4224" xr:uid="{00000000-0005-0000-0000-00007E100000}"/>
    <cellStyle name="_마그넷 영등포점" xfId="4225" xr:uid="{00000000-0005-0000-0000-00007F100000}"/>
    <cellStyle name="_마그넷 영등포점 2" xfId="4226" xr:uid="{00000000-0005-0000-0000-000080100000}"/>
    <cellStyle name="_마그넷 오산점" xfId="4227" xr:uid="{00000000-0005-0000-0000-000081100000}"/>
    <cellStyle name="_마그넷 오산점 2" xfId="4228" xr:uid="{00000000-0005-0000-0000-000082100000}"/>
    <cellStyle name="_마그넷 오산점_1" xfId="4229" xr:uid="{00000000-0005-0000-0000-000083100000}"/>
    <cellStyle name="_마그넷 오산점_1 2" xfId="4230" xr:uid="{00000000-0005-0000-0000-000084100000}"/>
    <cellStyle name="_마그넷 의왕점(최종)" xfId="4231" xr:uid="{00000000-0005-0000-0000-000085100000}"/>
    <cellStyle name="_마그넷 의왕점(최종) 2" xfId="4232" xr:uid="{00000000-0005-0000-0000-000086100000}"/>
    <cellStyle name="_마그넷 중계점" xfId="4233" xr:uid="{00000000-0005-0000-0000-000087100000}"/>
    <cellStyle name="_마그넷 중계점 2" xfId="4234" xr:uid="{00000000-0005-0000-0000-000088100000}"/>
    <cellStyle name="_마그넷 첨단점" xfId="4235" xr:uid="{00000000-0005-0000-0000-000089100000}"/>
    <cellStyle name="_마그넷 첨단점 2" xfId="4236" xr:uid="{00000000-0005-0000-0000-00008A100000}"/>
    <cellStyle name="_마그넷 포항점" xfId="4237" xr:uid="{00000000-0005-0000-0000-00008B100000}"/>
    <cellStyle name="_마그넷 포항점 2" xfId="4238" xr:uid="{00000000-0005-0000-0000-00008C100000}"/>
    <cellStyle name="_마그넷마산점" xfId="4239" xr:uid="{00000000-0005-0000-0000-00008D100000}"/>
    <cellStyle name="_마그넷마산점 2" xfId="4240" xr:uid="{00000000-0005-0000-0000-00008E100000}"/>
    <cellStyle name="_마그넷마산점소방전기공사" xfId="4241" xr:uid="{00000000-0005-0000-0000-00008F100000}"/>
    <cellStyle name="_마그넷마산점소방전기공사 2" xfId="4242" xr:uid="{00000000-0005-0000-0000-000090100000}"/>
    <cellStyle name="_마그넷서산점전력간선공사" xfId="4243" xr:uid="{00000000-0005-0000-0000-000091100000}"/>
    <cellStyle name="_마그넷서산점전력간선공사 2" xfId="4244" xr:uid="{00000000-0005-0000-0000-000092100000}"/>
    <cellStyle name="_마그넷의왕점(소방)" xfId="4245" xr:uid="{00000000-0005-0000-0000-000093100000}"/>
    <cellStyle name="_마그넷의왕점(소방) 2" xfId="4246" xr:uid="{00000000-0005-0000-0000-000094100000}"/>
    <cellStyle name="_마그넷전력간선연간단가(2001년 BM)" xfId="4247" xr:uid="{00000000-0005-0000-0000-000095100000}"/>
    <cellStyle name="_마그넷전력간선연간단가(2001년 BM) 2" xfId="4248" xr:uid="{00000000-0005-0000-0000-000096100000}"/>
    <cellStyle name="_마산-우매" xfId="4249" xr:uid="{00000000-0005-0000-0000-000097100000}"/>
    <cellStyle name="_마산점시가로등" xfId="4250" xr:uid="{00000000-0005-0000-0000-000098100000}"/>
    <cellStyle name="_마산점시가로등 2" xfId="4251" xr:uid="{00000000-0005-0000-0000-000099100000}"/>
    <cellStyle name="_만나교회도매가 NEGO합계표(0515)" xfId="4252" xr:uid="{00000000-0005-0000-0000-00009A100000}"/>
    <cellStyle name="_만나교회도매가 NEGO합계표(최종)" xfId="4253" xr:uid="{00000000-0005-0000-0000-00009B100000}"/>
    <cellStyle name="_말띠고개(수정)" xfId="4254" xr:uid="{00000000-0005-0000-0000-00009C100000}"/>
    <cellStyle name="_명품가약전" xfId="4255" xr:uid="{00000000-0005-0000-0000-00009D100000}"/>
    <cellStyle name="_명품가약전 2" xfId="4256" xr:uid="{00000000-0005-0000-0000-00009E100000}"/>
    <cellStyle name="_명품가조명제어" xfId="4257" xr:uid="{00000000-0005-0000-0000-00009F100000}"/>
    <cellStyle name="_명품가조명제어 2" xfId="4258" xr:uid="{00000000-0005-0000-0000-0000A0100000}"/>
    <cellStyle name="_모형-내역서(12)" xfId="4259" xr:uid="{00000000-0005-0000-0000-0000A1100000}"/>
    <cellStyle name="_목천물류" xfId="4260" xr:uid="{00000000-0005-0000-0000-0000A2100000}"/>
    <cellStyle name="_목천물류 2" xfId="4261" xr:uid="{00000000-0005-0000-0000-0000A3100000}"/>
    <cellStyle name="_목포약전계약내역" xfId="4262" xr:uid="{00000000-0005-0000-0000-0000A4100000}"/>
    <cellStyle name="_목포약전계약내역 2" xfId="4263" xr:uid="{00000000-0005-0000-0000-0000A5100000}"/>
    <cellStyle name="_문정apt(최종)-2" xfId="4264" xr:uid="{00000000-0005-0000-0000-0000A6100000}"/>
    <cellStyle name="_물가자료내역(vat포함)" xfId="4265" xr:uid="{00000000-0005-0000-0000-0000A7100000}"/>
    <cellStyle name="_물가자료내역(VAT포함)_빙축열견적서(2006(1).05.22)송부" xfId="4266" xr:uid="{00000000-0005-0000-0000-0000A8100000}"/>
    <cellStyle name="_물가자료내역(VAT포함)_지열견적서(2006(1).05.22)송부" xfId="4267" xr:uid="{00000000-0005-0000-0000-0000A9100000}"/>
    <cellStyle name="_물량산출-호암관(CA,PA)(20050616)-1" xfId="4268" xr:uid="{00000000-0005-0000-0000-0000AA100000}"/>
    <cellStyle name="_물량산출-호암관(CA,PA)(20050616)-1 2" xfId="4269" xr:uid="{00000000-0005-0000-0000-0000AB100000}"/>
    <cellStyle name="_미래연구원_창조관_FCU(10.28)" xfId="4270" xr:uid="{00000000-0005-0000-0000-0000AC100000}"/>
    <cellStyle name="_미일실행" xfId="4271" xr:uid="{00000000-0005-0000-0000-0000AD100000}"/>
    <cellStyle name="_발산지구내역서" xfId="4272" xr:uid="{00000000-0005-0000-0000-0000AE100000}"/>
    <cellStyle name="_방배동 센트레빌 물량산출" xfId="4273" xr:uid="{00000000-0005-0000-0000-0000AF100000}"/>
    <cellStyle name="_방배동 센트레빌 물량산출 2" xfId="4274" xr:uid="{00000000-0005-0000-0000-0000B0100000}"/>
    <cellStyle name="_방송및cctv" xfId="4275" xr:uid="{00000000-0005-0000-0000-0000B1100000}"/>
    <cellStyle name="_방송및cctv 2" xfId="4276" xr:uid="{00000000-0005-0000-0000-0000B2100000}"/>
    <cellStyle name="_방송장비" xfId="4277" xr:uid="{00000000-0005-0000-0000-0000B3100000}"/>
    <cellStyle name="_배관배선" xfId="4278" xr:uid="{00000000-0005-0000-0000-0000B4100000}"/>
    <cellStyle name="_배관배선 2" xfId="4279" xr:uid="{00000000-0005-0000-0000-0000B5100000}"/>
    <cellStyle name="_배관배선산출서&amp;일위대가" xfId="4280" xr:uid="{00000000-0005-0000-0000-0000B6100000}"/>
    <cellStyle name="_배관배선산출서&amp;일위대가 2" xfId="4281" xr:uid="{00000000-0005-0000-0000-0000B7100000}"/>
    <cellStyle name="_배관배선산출서_070707" xfId="4282" xr:uid="{00000000-0005-0000-0000-0000B8100000}"/>
    <cellStyle name="_배관배선산출서_070707 2" xfId="4283" xr:uid="{00000000-0005-0000-0000-0000B9100000}"/>
    <cellStyle name="_배수지(계측제어)" xfId="4284" xr:uid="{00000000-0005-0000-0000-0000BA100000}"/>
    <cellStyle name="_배수지(계측제어REV2)" xfId="4285" xr:uid="{00000000-0005-0000-0000-0000BB100000}"/>
    <cellStyle name="_배수펌프설계서(최종)수정" xfId="4286" xr:uid="{00000000-0005-0000-0000-0000BC100000}"/>
    <cellStyle name="_배수펌프설계서(최종)수정 2" xfId="4287" xr:uid="{00000000-0005-0000-0000-0000BD100000}"/>
    <cellStyle name="_배출수동설계" xfId="4288" xr:uid="{00000000-0005-0000-0000-0000BE100000}"/>
    <cellStyle name="_배출수동설계 2" xfId="4289" xr:uid="{00000000-0005-0000-0000-0000BF100000}"/>
    <cellStyle name="_백석대내역서" xfId="4290" xr:uid="{00000000-0005-0000-0000-0000C0100000}"/>
    <cellStyle name="_백석대학교 백석홀 견적서-20070124" xfId="4291" xr:uid="{00000000-0005-0000-0000-0000C1100000}"/>
    <cellStyle name="_백석홀-디지털060927" xfId="4292" xr:uid="{00000000-0005-0000-0000-0000C2100000}"/>
    <cellStyle name="_백화점 일반전기 1공구" xfId="4293" xr:uid="{00000000-0005-0000-0000-0000C3100000}"/>
    <cellStyle name="_백화점 일반전기 1공구 2" xfId="4294" xr:uid="{00000000-0005-0000-0000-0000C4100000}"/>
    <cellStyle name="_백화점동래점소방전기공사" xfId="4295" xr:uid="{00000000-0005-0000-0000-0000C5100000}"/>
    <cellStyle name="_백화점동래점소방전기공사 2" xfId="4296" xr:uid="{00000000-0005-0000-0000-0000C6100000}"/>
    <cellStyle name="_백화점동래점승강설비" xfId="4297" xr:uid="{00000000-0005-0000-0000-0000C7100000}"/>
    <cellStyle name="_백화점동래점승강설비 2" xfId="4298" xr:uid="{00000000-0005-0000-0000-0000C8100000}"/>
    <cellStyle name="_백화점품의 확인완료(발전기 - STX)" xfId="4299" xr:uid="{00000000-0005-0000-0000-0000C9100000}"/>
    <cellStyle name="_백화점품의 확인완료(발전기 - STX) 2" xfId="4300" xr:uid="{00000000-0005-0000-0000-0000CA100000}"/>
    <cellStyle name="_백화점품의(일반전기2공구-신안전기)감리" xfId="4301" xr:uid="{00000000-0005-0000-0000-0000CB100000}"/>
    <cellStyle name="_백화점품의(일반전기2공구-신안전기)감리 2" xfId="4302" xr:uid="{00000000-0005-0000-0000-0000CC100000}"/>
    <cellStyle name="_베관배선산출&amp;일위대가(051029)" xfId="4303" xr:uid="{00000000-0005-0000-0000-0000CD100000}"/>
    <cellStyle name="_베관배선산출&amp;일위대가(051029) 2" xfId="4304" xr:uid="{00000000-0005-0000-0000-0000CE100000}"/>
    <cellStyle name="_변경계약분실행및2001년실행(견적비교포함)" xfId="4305" xr:uid="{00000000-0005-0000-0000-0000CF100000}"/>
    <cellStyle name="_변경계약분실행및2001년실행(견적비교포함)_공무정산양식(10월초)" xfId="4306" xr:uid="{00000000-0005-0000-0000-0000D0100000}"/>
    <cellStyle name="_변경계약분실행및2001년실행(견적비교포함)_공무정산양식(10월초)_기성내역서" xfId="4307" xr:uid="{00000000-0005-0000-0000-0000D1100000}"/>
    <cellStyle name="_변경계약분실행및2001년실행(견적비교포함)_공무정산양식(10월초)_기성내역서_전체계약변경(03)" xfId="4308" xr:uid="{00000000-0005-0000-0000-0000D2100000}"/>
    <cellStyle name="_변경계약분실행및2001년실행(견적비교포함)_공무정산양식(10월초)_전체계약변경(03)" xfId="4309" xr:uid="{00000000-0005-0000-0000-0000D3100000}"/>
    <cellStyle name="_변경계약분실행및2001년실행(견적비교포함)_공무정산양식(10월초)_포장외건(최종)" xfId="4310" xr:uid="{00000000-0005-0000-0000-0000D4100000}"/>
    <cellStyle name="_변경계약분실행및2001년실행(견적비교포함)_기성내역서" xfId="4311" xr:uid="{00000000-0005-0000-0000-0000D5100000}"/>
    <cellStyle name="_변경계약분실행및2001년실행(견적비교포함)_기성내역서_전체계약변경(03)" xfId="4312" xr:uid="{00000000-0005-0000-0000-0000D6100000}"/>
    <cellStyle name="_변경계약분실행및2001년실행(견적비교포함)_전체계약변경(03)" xfId="4313" xr:uid="{00000000-0005-0000-0000-0000D7100000}"/>
    <cellStyle name="_변경계약분실행및2001년실행(견적비교포함)_포장외건(최종)" xfId="4314" xr:uid="{00000000-0005-0000-0000-0000D8100000}"/>
    <cellStyle name="_변경내역서" xfId="4315" xr:uid="{00000000-0005-0000-0000-0000D9100000}"/>
    <cellStyle name="_변경내역서 -3" xfId="4316" xr:uid="{00000000-0005-0000-0000-0000DA100000}"/>
    <cellStyle name="_변경물량산출(최종)-" xfId="4317" xr:uid="{00000000-0005-0000-0000-0000DB100000}"/>
    <cellStyle name="_별첨1-(견적서)_유니원_1014_기술료변경" xfId="4318" xr:uid="{00000000-0005-0000-0000-0000DC100000}"/>
    <cellStyle name="_보건소(상부)" xfId="4319" xr:uid="{00000000-0005-0000-0000-0000DD100000}"/>
    <cellStyle name="_보건소(상부) 2" xfId="4320" xr:uid="{00000000-0005-0000-0000-0000DE100000}"/>
    <cellStyle name="_보고서 cover" xfId="4321" xr:uid="{00000000-0005-0000-0000-0000DF100000}"/>
    <cellStyle name="_보성우회도로(투찰)" xfId="4322" xr:uid="{00000000-0005-0000-0000-0000E0100000}"/>
    <cellStyle name="_보성우회도로(투찰)_조0203(1000억이상)" xfId="4323" xr:uid="{00000000-0005-0000-0000-0000E1100000}"/>
    <cellStyle name="_복사본 The Gale Company Renovation Work (0202)" xfId="4324" xr:uid="{00000000-0005-0000-0000-0000E2100000}"/>
    <cellStyle name="_본관기초(가설계서)-9월단가" xfId="4325" xr:uid="{00000000-0005-0000-0000-0000E3100000}"/>
    <cellStyle name="_본관기초굴착(단가)" xfId="4326" xr:uid="{00000000-0005-0000-0000-0000E4100000}"/>
    <cellStyle name="_본사용(원가분석)" xfId="4327" xr:uid="{00000000-0005-0000-0000-0000E5100000}"/>
    <cellStyle name="_본사용(원가분석) 2" xfId="4328" xr:uid="{00000000-0005-0000-0000-0000E6100000}"/>
    <cellStyle name="_본점(최종)" xfId="4329" xr:uid="{00000000-0005-0000-0000-0000E7100000}"/>
    <cellStyle name="_본점(최종) 2" xfId="4330" xr:uid="{00000000-0005-0000-0000-0000E8100000}"/>
    <cellStyle name="_본점본관" xfId="4331" xr:uid="{00000000-0005-0000-0000-0000E9100000}"/>
    <cellStyle name="_본점본관 2" xfId="4332" xr:uid="{00000000-0005-0000-0000-0000EA100000}"/>
    <cellStyle name="_봉림고교 교사신축(최종)" xfId="4333" xr:uid="{00000000-0005-0000-0000-0000EB100000}"/>
    <cellStyle name="_봉림고교 교사신축(최종)-참고용" xfId="4334" xr:uid="{00000000-0005-0000-0000-0000EC100000}"/>
    <cellStyle name="_부경대학교-견적" xfId="4335" xr:uid="{00000000-0005-0000-0000-0000ED100000}"/>
    <cellStyle name="_부경대학교-견적 2" xfId="4336" xr:uid="{00000000-0005-0000-0000-0000EE100000}"/>
    <cellStyle name="_부대토목(최종분)" xfId="4337" xr:uid="{00000000-0005-0000-0000-0000EF100000}"/>
    <cellStyle name="_부산역 보일러실 개수에 따른 전력설비 신설 기타공사(최종)" xfId="4338" xr:uid="{00000000-0005-0000-0000-0000F0100000}"/>
    <cellStyle name="_부산진CY 조명타워 개량공사(1차)" xfId="4339" xr:uid="{00000000-0005-0000-0000-0000F1100000}"/>
    <cellStyle name="_부산한국은행-빙축열시스템-품셈적용견적-20060622" xfId="4340" xr:uid="{00000000-0005-0000-0000-0000F2100000}"/>
    <cellStyle name="_부산한국은행-빙축열시스템-품셈적용견적-20060628" xfId="4341" xr:uid="{00000000-0005-0000-0000-0000F3100000}"/>
    <cellStyle name="_부산한국은행-축열식지열시스템-품셈적용견적-20060622" xfId="4342" xr:uid="{00000000-0005-0000-0000-0000F4100000}"/>
    <cellStyle name="_부안지구투찰2" xfId="4343" xr:uid="{00000000-0005-0000-0000-0000F5100000}"/>
    <cellStyle name="_부에나비스타 빌라 설계견적" xfId="4344" xr:uid="{00000000-0005-0000-0000-0000F6100000}"/>
    <cellStyle name="_부에나비스타 빌라 설계견적 2" xfId="4345" xr:uid="{00000000-0005-0000-0000-0000F7100000}"/>
    <cellStyle name="_부용전기" xfId="4346" xr:uid="{00000000-0005-0000-0000-0000F8100000}"/>
    <cellStyle name="_부용전기 2" xfId="4347" xr:uid="{00000000-0005-0000-0000-0000F9100000}"/>
    <cellStyle name="_부천범박동" xfId="4348" xr:uid="{00000000-0005-0000-0000-0000FA100000}"/>
    <cellStyle name="_부천범박동 2" xfId="4349" xr:uid="{00000000-0005-0000-0000-0000FB100000}"/>
    <cellStyle name="_부천홈프러스(실행)" xfId="4350" xr:uid="{00000000-0005-0000-0000-0000FC100000}"/>
    <cellStyle name="_부평점정산내역" xfId="4351" xr:uid="{00000000-0005-0000-0000-0000FD100000}"/>
    <cellStyle name="_부평점정산내역 2" xfId="4352" xr:uid="{00000000-0005-0000-0000-0000FE100000}"/>
    <cellStyle name="_북한산I'PARK1공구_일반전기  견적서" xfId="4353" xr:uid="{00000000-0005-0000-0000-0000FF100000}"/>
    <cellStyle name="_북한산I'PARK1공구_일반전기  견적서 2" xfId="4354" xr:uid="{00000000-0005-0000-0000-000000110000}"/>
    <cellStyle name="_분당E마트bm" xfId="4355" xr:uid="{00000000-0005-0000-0000-000001110000}"/>
    <cellStyle name="_분당E마트bm 2" xfId="4356" xr:uid="{00000000-0005-0000-0000-000002110000}"/>
    <cellStyle name="_분당실행 산출근거" xfId="4357" xr:uid="{00000000-0005-0000-0000-000003110000}"/>
    <cellStyle name="_분전반(kd-수산과학원)" xfId="4358" xr:uid="{00000000-0005-0000-0000-000004110000}"/>
    <cellStyle name="_분전반~1" xfId="4359" xr:uid="{00000000-0005-0000-0000-000005110000}"/>
    <cellStyle name="_분전반~1 2" xfId="4360" xr:uid="{00000000-0005-0000-0000-000006110000}"/>
    <cellStyle name="_비교표" xfId="4361" xr:uid="{00000000-0005-0000-0000-000007110000}"/>
    <cellStyle name="_비교표 2" xfId="4362" xr:uid="{00000000-0005-0000-0000-000008110000}"/>
    <cellStyle name="_비상발전기(현대중공업)" xfId="4363" xr:uid="{00000000-0005-0000-0000-000009110000}"/>
    <cellStyle name="_비상발전기(현대중공업) 2" xfId="4364" xr:uid="{00000000-0005-0000-0000-00000A110000}"/>
    <cellStyle name="_비컴견적" xfId="4365" xr:uid="{00000000-0005-0000-0000-00000B110000}"/>
    <cellStyle name="_비컴견적 2" xfId="4366" xr:uid="{00000000-0005-0000-0000-00000C110000}"/>
    <cellStyle name="_빙축열 자동제어" xfId="4367" xr:uid="{00000000-0005-0000-0000-00000D110000}"/>
    <cellStyle name="_빙축열견적_20060628-1" xfId="4368" xr:uid="{00000000-0005-0000-0000-00000E110000}"/>
    <cellStyle name="_빙축열견적_자동제어_20060628" xfId="4369" xr:uid="{00000000-0005-0000-0000-00000F110000}"/>
    <cellStyle name="_빙축열견적서(2006(1).05.22)송부" xfId="4370" xr:uid="{00000000-0005-0000-0000-000010110000}"/>
    <cellStyle name="_사급재료비및운반비" xfId="4371" xr:uid="{00000000-0005-0000-0000-000011110000}"/>
    <cellStyle name="_사급재료비및운반비_AC-01 보일러 설계서 수정" xfId="4372" xr:uid="{00000000-0005-0000-0000-000012110000}"/>
    <cellStyle name="_사급재료비및운반비_AC-01 보일러 설계서 수정_AC-14(최종수정)" xfId="4373" xr:uid="{00000000-0005-0000-0000-000013110000}"/>
    <cellStyle name="_사급재료비및운반비_AC-01 보일러 설계서 수정_AC-14(최종수정)_Book1" xfId="4374" xr:uid="{00000000-0005-0000-0000-000014110000}"/>
    <cellStyle name="_사급재료비및운반비_AC-01 보일러 설계서 수정_AC-14(최종수정)_발전설비 보수공사" xfId="4375" xr:uid="{00000000-0005-0000-0000-000015110000}"/>
    <cellStyle name="_사급재료비및운반비_AC-01 보일러 설계서 수정_AC-14(최종수정)_발전설비 보수공사_Book1" xfId="4376" xr:uid="{00000000-0005-0000-0000-000016110000}"/>
    <cellStyle name="_사급재료비및운반비_AC-01 보일러 설계서 수정_Book1" xfId="4377" xr:uid="{00000000-0005-0000-0000-000017110000}"/>
    <cellStyle name="_사급재료비및운반비_AC-01 본관기초(가설계서 9월단가)" xfId="4378" xr:uid="{00000000-0005-0000-0000-000018110000}"/>
    <cellStyle name="_사급재료비및운반비_AC-01 본관기초(가설계서 9월단가)_AC-14(최종수정)" xfId="4379" xr:uid="{00000000-0005-0000-0000-000019110000}"/>
    <cellStyle name="_사급재료비및운반비_AC-01 본관기초(가설계서 9월단가)_AC-14(최종수정)_Book1" xfId="4380" xr:uid="{00000000-0005-0000-0000-00001A110000}"/>
    <cellStyle name="_사급재료비및운반비_AC-01 본관기초(가설계서 9월단가)_AC-14(최종수정)_발전설비 보수공사" xfId="4381" xr:uid="{00000000-0005-0000-0000-00001B110000}"/>
    <cellStyle name="_사급재료비및운반비_AC-01 본관기초(가설계서 9월단가)_AC-14(최종수정)_발전설비 보수공사_Book1" xfId="4382" xr:uid="{00000000-0005-0000-0000-00001C110000}"/>
    <cellStyle name="_사급재료비및운반비_AC-01 본관기초(가설계서 9월단가)_Book1" xfId="4383" xr:uid="{00000000-0005-0000-0000-00001D110000}"/>
    <cellStyle name="_사급재료비및운반비_AC-01 본관기초(가설계서 9월단가)-2" xfId="4384" xr:uid="{00000000-0005-0000-0000-00001E110000}"/>
    <cellStyle name="_사급재료비및운반비_AC-01 본관기초(가설계서 9월단가)-2_AC-14(최종수정)" xfId="4385" xr:uid="{00000000-0005-0000-0000-00001F110000}"/>
    <cellStyle name="_사급재료비및운반비_AC-01 본관기초(가설계서 9월단가)-2_AC-14(최종수정)_Book1" xfId="4386" xr:uid="{00000000-0005-0000-0000-000020110000}"/>
    <cellStyle name="_사급재료비및운반비_AC-01 본관기초(가설계서 9월단가)-2_AC-14(최종수정)_발전설비 보수공사" xfId="4387" xr:uid="{00000000-0005-0000-0000-000021110000}"/>
    <cellStyle name="_사급재료비및운반비_AC-01 본관기초(가설계서 9월단가)-2_AC-14(최종수정)_발전설비 보수공사_Book1" xfId="4388" xr:uid="{00000000-0005-0000-0000-000022110000}"/>
    <cellStyle name="_사급재료비및운반비_AC-01 본관기초(가설계서 9월단가)-2_Book1" xfId="4389" xr:uid="{00000000-0005-0000-0000-000023110000}"/>
    <cellStyle name="_사급재료비및운반비_AC-14건설사무소환경개선공사설계서(제출)REV10" xfId="4390" xr:uid="{00000000-0005-0000-0000-000024110000}"/>
    <cellStyle name="_사급재료비및운반비_AC-14건설사무소환경개선공사설계서(제출)REV10_AC-14(최종수정)" xfId="4391" xr:uid="{00000000-0005-0000-0000-000025110000}"/>
    <cellStyle name="_사급재료비및운반비_AC-14건설사무소환경개선공사설계서(제출)REV10_AC-14(최종수정)_Book1" xfId="4392" xr:uid="{00000000-0005-0000-0000-000026110000}"/>
    <cellStyle name="_사급재료비및운반비_AC-14건설사무소환경개선공사설계서(제출)REV10_AC-14(최종수정)_발전설비 보수공사" xfId="4393" xr:uid="{00000000-0005-0000-0000-000027110000}"/>
    <cellStyle name="_사급재료비및운반비_AC-14건설사무소환경개선공사설계서(제출)REV10_AC-14(최종수정)_발전설비 보수공사_Book1" xfId="4394" xr:uid="{00000000-0005-0000-0000-000028110000}"/>
    <cellStyle name="_사급재료비및운반비_AC-14건설사무소환경개선공사설계서(제출)REV10_Book1" xfId="4395" xr:uid="{00000000-0005-0000-0000-000029110000}"/>
    <cellStyle name="_사급재료비및운반비_Book1" xfId="4396" xr:uid="{00000000-0005-0000-0000-00002A110000}"/>
    <cellStyle name="_사급재료비및운반비_공사비집계표" xfId="4397" xr:uid="{00000000-0005-0000-0000-00002B110000}"/>
    <cellStyle name="_사급재료비및운반비_공사비집계표_AC-14(최종수정)" xfId="4398" xr:uid="{00000000-0005-0000-0000-00002C110000}"/>
    <cellStyle name="_사급재료비및운반비_공사비집계표_AC-14(최종수정)_Book1" xfId="4399" xr:uid="{00000000-0005-0000-0000-00002D110000}"/>
    <cellStyle name="_사급재료비및운반비_공사비집계표_AC-14(최종수정)_발전설비 보수공사" xfId="4400" xr:uid="{00000000-0005-0000-0000-00002E110000}"/>
    <cellStyle name="_사급재료비및운반비_공사비집계표_AC-14(최종수정)_발전설비 보수공사_Book1" xfId="4401" xr:uid="{00000000-0005-0000-0000-00002F110000}"/>
    <cellStyle name="_사급재료비및운반비_공사비집계표_Book1" xfId="4402" xr:uid="{00000000-0005-0000-0000-000030110000}"/>
    <cellStyle name="_사급재료비및운반비_발전설비 보수공사" xfId="4403" xr:uid="{00000000-0005-0000-0000-000031110000}"/>
    <cellStyle name="_사급재료비및운반비_발전설비 보수공사_Book1" xfId="4404" xr:uid="{00000000-0005-0000-0000-000032110000}"/>
    <cellStyle name="_사본 - 고가차도(전력)" xfId="4405" xr:uid="{00000000-0005-0000-0000-000033110000}"/>
    <cellStyle name="_사본 - 수량및단가산출서,설계서(부산진역구내 분기기 조명설비 " xfId="4406" xr:uid="{00000000-0005-0000-0000-000034110000}"/>
    <cellStyle name="_사업부발송" xfId="4407" xr:uid="{00000000-0005-0000-0000-000035110000}"/>
    <cellStyle name="_사업수지대비표양식" xfId="4408" xr:uid="{00000000-0005-0000-0000-000036110000}"/>
    <cellStyle name="_사천터파기되메우기산출근거(적용)" xfId="4409" xr:uid="{00000000-0005-0000-0000-000037110000}"/>
    <cellStyle name="_산동 농협동로지소 청사 신축공사-1" xfId="4410" xr:uid="{00000000-0005-0000-0000-000038110000}"/>
    <cellStyle name="_산동 농협동로지소 청사 신축공사-1 2" xfId="4411" xr:uid="{00000000-0005-0000-0000-000039110000}"/>
    <cellStyle name="_산동 농협동로지소 청사 신축공사-1_1" xfId="4412" xr:uid="{00000000-0005-0000-0000-00003A110000}"/>
    <cellStyle name="_산동 농협동로지소 청사 신축공사-1_1 2" xfId="4413" xr:uid="{00000000-0005-0000-0000-00003B110000}"/>
    <cellStyle name="_산청단계터파기되메우기산출근거(적용)" xfId="4414" xr:uid="{00000000-0005-0000-0000-00003C110000}"/>
    <cellStyle name="_산출(신현터널 일운)" xfId="4415" xr:uid="{00000000-0005-0000-0000-00003D110000}"/>
    <cellStyle name="_삼미디텍(강당)수정" xfId="4416" xr:uid="{00000000-0005-0000-0000-00003E110000}"/>
    <cellStyle name="_삼미디텍(강당)수정 2" xfId="4417" xr:uid="{00000000-0005-0000-0000-00003F110000}"/>
    <cellStyle name="_삼미디텍(강당)수정_1" xfId="4418" xr:uid="{00000000-0005-0000-0000-000040110000}"/>
    <cellStyle name="_삼미디텍(강당)수정_1 2" xfId="4419" xr:uid="{00000000-0005-0000-0000-000041110000}"/>
    <cellStyle name="_삼미디텍(강당)수정-2(배관수정)" xfId="4420" xr:uid="{00000000-0005-0000-0000-000042110000}"/>
    <cellStyle name="_삼미디텍(강당)수정-2(배관수정) 2" xfId="4421" xr:uid="{00000000-0005-0000-0000-000043110000}"/>
    <cellStyle name="_삼미디텍(식당조명설비)수정-2(배관수정)" xfId="4422" xr:uid="{00000000-0005-0000-0000-000044110000}"/>
    <cellStyle name="_삼미디텍(식당조명설비)수정-2(배관수정) 2" xfId="4423" xr:uid="{00000000-0005-0000-0000-000045110000}"/>
    <cellStyle name="_서대전일반전기정산내역서" xfId="4424" xr:uid="{00000000-0005-0000-0000-000046110000}"/>
    <cellStyle name="_서대전일반전기정산내역서 2" xfId="4425" xr:uid="{00000000-0005-0000-0000-000047110000}"/>
    <cellStyle name="_서대전정산내역서(MCC)" xfId="4426" xr:uid="{00000000-0005-0000-0000-000048110000}"/>
    <cellStyle name="_서대전정산내역서(MCC) 2" xfId="4427" xr:uid="{00000000-0005-0000-0000-000049110000}"/>
    <cellStyle name="_서대전정산내역서(전력제어)" xfId="4428" xr:uid="{00000000-0005-0000-0000-00004A110000}"/>
    <cellStyle name="_서대전정산내역서(전력제어) 2" xfId="4429" xr:uid="{00000000-0005-0000-0000-00004B110000}"/>
    <cellStyle name="_서산점" xfId="4430" xr:uid="{00000000-0005-0000-0000-00004C110000}"/>
    <cellStyle name="_서산점 2" xfId="4431" xr:uid="{00000000-0005-0000-0000-00004D110000}"/>
    <cellStyle name="_서산점 mcc" xfId="4432" xr:uid="{00000000-0005-0000-0000-00004E110000}"/>
    <cellStyle name="_서산점 mcc 2" xfId="4433" xr:uid="{00000000-0005-0000-0000-00004F110000}"/>
    <cellStyle name="_서산점(약전)자재부최종확정" xfId="4434" xr:uid="{00000000-0005-0000-0000-000050110000}"/>
    <cellStyle name="_서산점(약전)자재부최종확정 2" xfId="4435" xr:uid="{00000000-0005-0000-0000-000051110000}"/>
    <cellStyle name="_서산점약전내역(자재부확정)" xfId="4436" xr:uid="{00000000-0005-0000-0000-000052110000}"/>
    <cellStyle name="_서산점약전내역(자재부확정) 2" xfId="4437" xr:uid="{00000000-0005-0000-0000-000053110000}"/>
    <cellStyle name="_서산점정산내역" xfId="4438" xr:uid="{00000000-0005-0000-0000-000054110000}"/>
    <cellStyle name="_서산점정산내역 2" xfId="4439" xr:uid="{00000000-0005-0000-0000-000055110000}"/>
    <cellStyle name="_서울 지하철 7호선 연장 내역서" xfId="4440" xr:uid="{00000000-0005-0000-0000-000056110000}"/>
    <cellStyle name="_서울보훈병원견적_Alcatel" xfId="4441" xr:uid="{00000000-0005-0000-0000-000057110000}"/>
    <cellStyle name="_서울보훈병원견적_Alcatel 2" xfId="4442" xr:uid="{00000000-0005-0000-0000-000058110000}"/>
    <cellStyle name="_서울여대(20020516)" xfId="4443" xr:uid="{00000000-0005-0000-0000-000059110000}"/>
    <cellStyle name="_서울차량기지가설공사 설.변" xfId="4444" xr:uid="{00000000-0005-0000-0000-00005A110000}"/>
    <cellStyle name="_서초C블럭_홍보관_설치공사_내역서_SMT071214" xfId="4445" xr:uid="{00000000-0005-0000-0000-00005B110000}"/>
    <cellStyle name="_서초C블럭_홍보관_설치공사_내역서_SMT071214 2" xfId="4446" xr:uid="{00000000-0005-0000-0000-00005C110000}"/>
    <cellStyle name="_서초C블럭_홍보관_일위대가_080131_삼미디어텍" xfId="4447" xr:uid="{00000000-0005-0000-0000-00005D110000}"/>
    <cellStyle name="_서초C블럭_홍보관_일위대가_080131_삼미디어텍 2" xfId="4448" xr:uid="{00000000-0005-0000-0000-00005E110000}"/>
    <cellStyle name="_서초동 빌딩-1" xfId="4449" xr:uid="{00000000-0005-0000-0000-00005F110000}"/>
    <cellStyle name="_서호천-계측감시제어내역서(현장제출0706)" xfId="4450" xr:uid="{00000000-0005-0000-0000-000060110000}"/>
    <cellStyle name="_석고보드-차음시트" xfId="4451" xr:uid="{00000000-0005-0000-0000-000061110000}"/>
    <cellStyle name="_석고보드-차음시트 2" xfId="4452" xr:uid="{00000000-0005-0000-0000-000062110000}"/>
    <cellStyle name="_석수고" xfId="4453" xr:uid="{00000000-0005-0000-0000-000063110000}"/>
    <cellStyle name="_설계변경0913" xfId="4454" xr:uid="{00000000-0005-0000-0000-000064110000}"/>
    <cellStyle name="_설계변경0913 2" xfId="4455" xr:uid="{00000000-0005-0000-0000-000065110000}"/>
    <cellStyle name="_설계변경내역(최종)-" xfId="4456" xr:uid="{00000000-0005-0000-0000-000066110000}"/>
    <cellStyle name="_설계서" xfId="4457" xr:uid="{00000000-0005-0000-0000-000067110000}"/>
    <cellStyle name="_설계서갑지" xfId="4458" xr:uid="{00000000-0005-0000-0000-000068110000}"/>
    <cellStyle name="_설계원가 및 손익계산서(극장)" xfId="4459" xr:uid="{00000000-0005-0000-0000-000069110000}"/>
    <cellStyle name="_설계원가 및 손익계산서(백화점)" xfId="4460" xr:uid="{00000000-0005-0000-0000-00006A110000}"/>
    <cellStyle name="_설계원가 및 손익계산서(이광환)" xfId="4461" xr:uid="{00000000-0005-0000-0000-00006B110000}"/>
    <cellStyle name="_설비(1218)" xfId="4462" xr:uid="{00000000-0005-0000-0000-00006C110000}"/>
    <cellStyle name="_성남" xfId="4463" xr:uid="{00000000-0005-0000-0000-00006D110000}"/>
    <cellStyle name="_성남 2" xfId="4464" xr:uid="{00000000-0005-0000-0000-00006E110000}"/>
    <cellStyle name="_성남 실내체육관 영상,음향 장비 설치구매 내역서" xfId="4465" xr:uid="{00000000-0005-0000-0000-00006F110000}"/>
    <cellStyle name="_성남 전관방송 공사_final(05.06.24)" xfId="4466" xr:uid="{00000000-0005-0000-0000-000070110000}"/>
    <cellStyle name="_성남분기점계측설비설계" xfId="4467" xr:uid="{00000000-0005-0000-0000-000071110000}"/>
    <cellStyle name="_성남분기점계측설비설계 2" xfId="4468" xr:uid="{00000000-0005-0000-0000-000072110000}"/>
    <cellStyle name="_성내동주상복합개략" xfId="4469" xr:uid="{00000000-0005-0000-0000-000073110000}"/>
    <cellStyle name="_성덕초,명진초,신길(토목)" xfId="4470" xr:uid="{00000000-0005-0000-0000-000074110000}"/>
    <cellStyle name="_성화원가압장인버터제어반 설계서" xfId="4471" xr:uid="{00000000-0005-0000-0000-000075110000}"/>
    <cellStyle name="_세기기전" xfId="4472" xr:uid="{00000000-0005-0000-0000-000076110000}"/>
    <cellStyle name="_세기기전 2" xfId="4473" xr:uid="{00000000-0005-0000-0000-000077110000}"/>
    <cellStyle name="_세원IBS-한림대학교" xfId="4474" xr:uid="{00000000-0005-0000-0000-000078110000}"/>
    <cellStyle name="_소방전기(최종)" xfId="4475" xr:uid="{00000000-0005-0000-0000-000079110000}"/>
    <cellStyle name="_소방전기(최종) 2" xfId="4476" xr:uid="{00000000-0005-0000-0000-00007A110000}"/>
    <cellStyle name="_소프트웨어개발비산정 원가계산" xfId="4477" xr:uid="{00000000-0005-0000-0000-00007B110000}"/>
    <cellStyle name="_소프트웨어산출(05년기준)" xfId="4478" xr:uid="{00000000-0005-0000-0000-00007C110000}"/>
    <cellStyle name="_소프트웨어산출(05년기준) 2" xfId="4479" xr:uid="{00000000-0005-0000-0000-00007D110000}"/>
    <cellStyle name="_소화수(REV.1)" xfId="4480" xr:uid="{00000000-0005-0000-0000-00007E110000}"/>
    <cellStyle name="_송도국제학교_신축(내역서)(060420)" xfId="4481" xr:uid="{00000000-0005-0000-0000-00007F110000}"/>
    <cellStyle name="_송도국제학교_신축(내역서)(060420) 2" xfId="4482" xr:uid="{00000000-0005-0000-0000-000080110000}"/>
    <cellStyle name="_송현실행내역" xfId="4483" xr:uid="{00000000-0005-0000-0000-000081110000}"/>
    <cellStyle name="_송현실행내역 2" xfId="4484" xr:uid="{00000000-0005-0000-0000-000082110000}"/>
    <cellStyle name="_수도권1~6계측설비설계" xfId="4485" xr:uid="{00000000-0005-0000-0000-000083110000}"/>
    <cellStyle name="_수도권1~6계측설비설계 2" xfId="4486" xr:uid="{00000000-0005-0000-0000-000084110000}"/>
    <cellStyle name="_수도권1~6계측설비설계(수정)" xfId="4487" xr:uid="{00000000-0005-0000-0000-000085110000}"/>
    <cellStyle name="_수도권1~6계측설비설계(수정) 2" xfId="4488" xr:uid="{00000000-0005-0000-0000-000086110000}"/>
    <cellStyle name="_수락설계변경내역(감리검토)" xfId="4489" xr:uid="{00000000-0005-0000-0000-000087110000}"/>
    <cellStyle name="_수량및 단가 산출내용표" xfId="4490" xr:uid="{00000000-0005-0000-0000-000088110000}"/>
    <cellStyle name="_수량및 단가 산출내용표_AC-01 보일러 설계서 수정" xfId="4491" xr:uid="{00000000-0005-0000-0000-000089110000}"/>
    <cellStyle name="_수량및 단가 산출내용표_AC-01 보일러 설계서 수정_AC-14(최종수정)" xfId="4492" xr:uid="{00000000-0005-0000-0000-00008A110000}"/>
    <cellStyle name="_수량및 단가 산출내용표_AC-01 보일러 설계서 수정_AC-14(최종수정)_Book1" xfId="4493" xr:uid="{00000000-0005-0000-0000-00008B110000}"/>
    <cellStyle name="_수량및 단가 산출내용표_AC-01 보일러 설계서 수정_AC-14(최종수정)_발전설비 보수공사" xfId="4494" xr:uid="{00000000-0005-0000-0000-00008C110000}"/>
    <cellStyle name="_수량및 단가 산출내용표_AC-01 보일러 설계서 수정_AC-14(최종수정)_발전설비 보수공사_Book1" xfId="4495" xr:uid="{00000000-0005-0000-0000-00008D110000}"/>
    <cellStyle name="_수량및 단가 산출내용표_AC-01 보일러 설계서 수정_Book1" xfId="4496" xr:uid="{00000000-0005-0000-0000-00008E110000}"/>
    <cellStyle name="_수량및 단가 산출내용표_AC-01 본관기초(가설계서 9월단가)" xfId="4497" xr:uid="{00000000-0005-0000-0000-00008F110000}"/>
    <cellStyle name="_수량및 단가 산출내용표_AC-01 본관기초(가설계서 9월단가)_AC-14(최종수정)" xfId="4498" xr:uid="{00000000-0005-0000-0000-000090110000}"/>
    <cellStyle name="_수량및 단가 산출내용표_AC-01 본관기초(가설계서 9월단가)_AC-14(최종수정)_Book1" xfId="4499" xr:uid="{00000000-0005-0000-0000-000091110000}"/>
    <cellStyle name="_수량및 단가 산출내용표_AC-01 본관기초(가설계서 9월단가)_AC-14(최종수정)_발전설비 보수공사" xfId="4500" xr:uid="{00000000-0005-0000-0000-000092110000}"/>
    <cellStyle name="_수량및 단가 산출내용표_AC-01 본관기초(가설계서 9월단가)_AC-14(최종수정)_발전설비 보수공사_Book1" xfId="4501" xr:uid="{00000000-0005-0000-0000-000093110000}"/>
    <cellStyle name="_수량및 단가 산출내용표_AC-01 본관기초(가설계서 9월단가)_Book1" xfId="4502" xr:uid="{00000000-0005-0000-0000-000094110000}"/>
    <cellStyle name="_수량및 단가 산출내용표_AC-01 본관기초(가설계서 9월단가)-2" xfId="4503" xr:uid="{00000000-0005-0000-0000-000095110000}"/>
    <cellStyle name="_수량및 단가 산출내용표_AC-01 본관기초(가설계서 9월단가)-2_AC-14(최종수정)" xfId="4504" xr:uid="{00000000-0005-0000-0000-000096110000}"/>
    <cellStyle name="_수량및 단가 산출내용표_AC-01 본관기초(가설계서 9월단가)-2_AC-14(최종수정)_Book1" xfId="4505" xr:uid="{00000000-0005-0000-0000-000097110000}"/>
    <cellStyle name="_수량및 단가 산출내용표_AC-01 본관기초(가설계서 9월단가)-2_AC-14(최종수정)_발전설비 보수공사" xfId="4506" xr:uid="{00000000-0005-0000-0000-000098110000}"/>
    <cellStyle name="_수량및 단가 산출내용표_AC-01 본관기초(가설계서 9월단가)-2_AC-14(최종수정)_발전설비 보수공사_Book1" xfId="4507" xr:uid="{00000000-0005-0000-0000-000099110000}"/>
    <cellStyle name="_수량및 단가 산출내용표_AC-01 본관기초(가설계서 9월단가)-2_Book1" xfId="4508" xr:uid="{00000000-0005-0000-0000-00009A110000}"/>
    <cellStyle name="_수량및 단가 산출내용표_AC-14건설사무소환경개선공사설계서(제출)REV10" xfId="4509" xr:uid="{00000000-0005-0000-0000-00009B110000}"/>
    <cellStyle name="_수량및 단가 산출내용표_AC-14건설사무소환경개선공사설계서(제출)REV10_AC-14(최종수정)" xfId="4510" xr:uid="{00000000-0005-0000-0000-00009C110000}"/>
    <cellStyle name="_수량및 단가 산출내용표_AC-14건설사무소환경개선공사설계서(제출)REV10_AC-14(최종수정)_Book1" xfId="4511" xr:uid="{00000000-0005-0000-0000-00009D110000}"/>
    <cellStyle name="_수량및 단가 산출내용표_AC-14건설사무소환경개선공사설계서(제출)REV10_AC-14(최종수정)_발전설비 보수공사" xfId="4512" xr:uid="{00000000-0005-0000-0000-00009E110000}"/>
    <cellStyle name="_수량및 단가 산출내용표_AC-14건설사무소환경개선공사설계서(제출)REV10_AC-14(최종수정)_발전설비 보수공사_Book1" xfId="4513" xr:uid="{00000000-0005-0000-0000-00009F110000}"/>
    <cellStyle name="_수량및 단가 산출내용표_AC-14건설사무소환경개선공사설계서(제출)REV10_Book1" xfId="4514" xr:uid="{00000000-0005-0000-0000-0000A0110000}"/>
    <cellStyle name="_수량및 단가 산출내용표_Book1" xfId="4515" xr:uid="{00000000-0005-0000-0000-0000A1110000}"/>
    <cellStyle name="_수량및 단가 산출내용표_공사비집계표" xfId="4516" xr:uid="{00000000-0005-0000-0000-0000A2110000}"/>
    <cellStyle name="_수량및 단가 산출내용표_공사비집계표_AC-14(최종수정)" xfId="4517" xr:uid="{00000000-0005-0000-0000-0000A3110000}"/>
    <cellStyle name="_수량및 단가 산출내용표_공사비집계표_AC-14(최종수정)_Book1" xfId="4518" xr:uid="{00000000-0005-0000-0000-0000A4110000}"/>
    <cellStyle name="_수량및 단가 산출내용표_공사비집계표_AC-14(최종수정)_발전설비 보수공사" xfId="4519" xr:uid="{00000000-0005-0000-0000-0000A5110000}"/>
    <cellStyle name="_수량및 단가 산출내용표_공사비집계표_AC-14(최종수정)_발전설비 보수공사_Book1" xfId="4520" xr:uid="{00000000-0005-0000-0000-0000A6110000}"/>
    <cellStyle name="_수량및 단가 산출내용표_공사비집계표_Book1" xfId="4521" xr:uid="{00000000-0005-0000-0000-0000A7110000}"/>
    <cellStyle name="_수량및 단가 산출내용표_발전설비 보수공사" xfId="4522" xr:uid="{00000000-0005-0000-0000-0000A8110000}"/>
    <cellStyle name="_수량및 단가 산출내용표_발전설비 보수공사_Book1" xfId="4523" xr:uid="{00000000-0005-0000-0000-0000A9110000}"/>
    <cellStyle name="_수량산출서(3차)" xfId="4524" xr:uid="{00000000-0005-0000-0000-0000AA110000}"/>
    <cellStyle name="_수량표(아주포함)" xfId="4525" xr:uid="{00000000-0005-0000-0000-0000AB110000}"/>
    <cellStyle name="_수배전반제작설치" xfId="4526" xr:uid="{00000000-0005-0000-0000-0000AC110000}"/>
    <cellStyle name="_수원시_견적서_2222" xfId="4527" xr:uid="{00000000-0005-0000-0000-0000AD110000}"/>
    <cellStyle name="_수원시_견적서_2222 2" xfId="4528" xr:uid="{00000000-0005-0000-0000-0000AE110000}"/>
    <cellStyle name="_수정본 - 배출수동설계" xfId="4529" xr:uid="{00000000-0005-0000-0000-0000AF110000}"/>
    <cellStyle name="_수정본 - 배출수동설계 2" xfId="4530" xr:uid="{00000000-0005-0000-0000-0000B0110000}"/>
    <cellStyle name="_수지점 준공정산확인서(CM전기팀표준양식)-1" xfId="4531" xr:uid="{00000000-0005-0000-0000-0000B1110000}"/>
    <cellStyle name="_수지점 준공정산확인서(CM전기팀표준양식)-1 2" xfId="4532" xr:uid="{00000000-0005-0000-0000-0000B2110000}"/>
    <cellStyle name="_수축열시스템051031" xfId="4533" xr:uid="{00000000-0005-0000-0000-0000B3110000}"/>
    <cellStyle name="_수축열시스템051031-철도공사 물량내역" xfId="4534" xr:uid="{00000000-0005-0000-0000-0000B4110000}"/>
    <cellStyle name="_수축열시스템051216" xfId="4535" xr:uid="{00000000-0005-0000-0000-0000B5110000}"/>
    <cellStyle name="_수통압력설계서최종" xfId="4536" xr:uid="{00000000-0005-0000-0000-0000B6110000}"/>
    <cellStyle name="_수통압력설계서최종 2" xfId="4537" xr:uid="{00000000-0005-0000-0000-0000B7110000}"/>
    <cellStyle name="_스노멜팅(미사엔지니어링)" xfId="4538" xr:uid="{00000000-0005-0000-0000-0000B8110000}"/>
    <cellStyle name="_스노멜팅(미사엔지니어링) 2" xfId="4539" xr:uid="{00000000-0005-0000-0000-0000B9110000}"/>
    <cellStyle name="_스케쥴 프로세스" xfId="4540" xr:uid="{00000000-0005-0000-0000-0000BA110000}"/>
    <cellStyle name="_스튜디오" xfId="4541" xr:uid="{00000000-0005-0000-0000-0000BB110000}"/>
    <cellStyle name="_스튜디오 2" xfId="4542" xr:uid="{00000000-0005-0000-0000-0000BC110000}"/>
    <cellStyle name="_시드스프레이-일위대가(2003하반기노임적용)" xfId="4543" xr:uid="{00000000-0005-0000-0000-0000BD110000}"/>
    <cellStyle name="_시설 언더패스 견적-40202" xfId="4544" xr:uid="{00000000-0005-0000-0000-0000BE110000}"/>
    <cellStyle name="_시설 언더패스 견적-40204" xfId="4545" xr:uid="{00000000-0005-0000-0000-0000BF110000}"/>
    <cellStyle name="_시설 언더패스 견적-40225" xfId="4546" xr:uid="{00000000-0005-0000-0000-0000C0110000}"/>
    <cellStyle name="_시중노임단가표" xfId="4547" xr:uid="{00000000-0005-0000-0000-0000C1110000}"/>
    <cellStyle name="_시중노임단가표 2" xfId="4548" xr:uid="{00000000-0005-0000-0000-0000C2110000}"/>
    <cellStyle name="_시행결의(소방)" xfId="4549" xr:uid="{00000000-0005-0000-0000-0000C3110000}"/>
    <cellStyle name="_시흥설계" xfId="4550" xr:uid="{00000000-0005-0000-0000-0000C4110000}"/>
    <cellStyle name="_시흥설계 2" xfId="4551" xr:uid="{00000000-0005-0000-0000-0000C5110000}"/>
    <cellStyle name="_신관지하1층약전(2공구)자재부제출" xfId="4552" xr:uid="{00000000-0005-0000-0000-0000C6110000}"/>
    <cellStyle name="_신관지하1층약전(2공구)자재부제출 2" xfId="4553" xr:uid="{00000000-0005-0000-0000-0000C7110000}"/>
    <cellStyle name="_신안전기" xfId="4554" xr:uid="{00000000-0005-0000-0000-0000C8110000}"/>
    <cellStyle name="_신안전기 2" xfId="4555" xr:uid="{00000000-0005-0000-0000-0000C9110000}"/>
    <cellStyle name="_신일고_견적작업(최종)" xfId="4556" xr:uid="{00000000-0005-0000-0000-0000CA110000}"/>
    <cellStyle name="_신중점현장20020810굴포천" xfId="4557" xr:uid="{00000000-0005-0000-0000-0000CB110000}"/>
    <cellStyle name="_실정보고설명서(전차선 접지단자함 배관 및 배선)-송촌" xfId="4558" xr:uid="{00000000-0005-0000-0000-0000CC110000}"/>
    <cellStyle name="_실행 갑지(설비.07.11.28)" xfId="4559" xr:uid="{00000000-0005-0000-0000-0000CD110000}"/>
    <cellStyle name="_실행(갑지)" xfId="4560" xr:uid="{00000000-0005-0000-0000-0000CE110000}"/>
    <cellStyle name="_실행(갑지) 2" xfId="4561" xr:uid="{00000000-0005-0000-0000-0000CF110000}"/>
    <cellStyle name="_실행(갑지) 3" xfId="4562" xr:uid="{00000000-0005-0000-0000-0000D0110000}"/>
    <cellStyle name="_실행(갑지)_건축" xfId="4563" xr:uid="{00000000-0005-0000-0000-0000D1110000}"/>
    <cellStyle name="_실행(갑지)_토목실행(최종)" xfId="4564" xr:uid="{00000000-0005-0000-0000-0000D2110000}"/>
    <cellStyle name="_실행내역서" xfId="4565" xr:uid="{00000000-0005-0000-0000-0000D3110000}"/>
    <cellStyle name="_실행내역서 2" xfId="4566" xr:uid="{00000000-0005-0000-0000-0000D4110000}"/>
    <cellStyle name="_실행예산(구로비둘기.08.01.15)" xfId="4567" xr:uid="{00000000-0005-0000-0000-0000D5110000}"/>
    <cellStyle name="_실행예산(구미문성경남)" xfId="4568" xr:uid="{00000000-0005-0000-0000-0000D6110000}"/>
    <cellStyle name="_실행예산(성남판교턴키A7-2BL)" xfId="4569" xr:uid="{00000000-0005-0000-0000-0000D7110000}"/>
    <cellStyle name="_안양점" xfId="4570" xr:uid="{00000000-0005-0000-0000-0000D8110000}"/>
    <cellStyle name="_안양점 2" xfId="4571" xr:uid="{00000000-0005-0000-0000-0000D9110000}"/>
    <cellStyle name="_안양지청구조물내역서-20080524" xfId="4572" xr:uid="{00000000-0005-0000-0000-0000DA110000}"/>
    <cellStyle name="_알리안츠생보사옥 견적" xfId="4573" xr:uid="{00000000-0005-0000-0000-0000DB110000}"/>
    <cellStyle name="_알리안츠생보사옥 견적 2" xfId="4574" xr:uid="{00000000-0005-0000-0000-0000DC110000}"/>
    <cellStyle name="_압력설계서(최종)" xfId="4575" xr:uid="{00000000-0005-0000-0000-0000DD110000}"/>
    <cellStyle name="_압력설계서(최종) 2" xfId="4576" xr:uid="{00000000-0005-0000-0000-0000DE110000}"/>
    <cellStyle name="_앙골라_총괄내역서_080513" xfId="4577" xr:uid="{00000000-0005-0000-0000-0000DF110000}"/>
    <cellStyle name="_앙골라_총괄내역서_080513 2" xfId="4578" xr:uid="{00000000-0005-0000-0000-0000E0110000}"/>
    <cellStyle name="_애니콜 봄연출POP (대리점배송 아이템) 배포리스트" xfId="4579" xr:uid="{00000000-0005-0000-0000-0000E1110000}"/>
    <cellStyle name="_애니콜 봄연출POP (대리점배송 아이템) 배포리스트_(세부내역)9월-홈플러스 울산동구점(부스)" xfId="4580" xr:uid="{00000000-0005-0000-0000-0000E2110000}"/>
    <cellStyle name="_애니콜 봄연출POP (대리점배송 아이템) 배포리스트_081031 전략유통 할인점 브랜드샵정산양식" xfId="4581" xr:uid="{00000000-0005-0000-0000-0000E3110000}"/>
    <cellStyle name="_애니콜 봄연출POP (대리점배송 아이템) 배포리스트_12월-롯데마트 당진점(부스)" xfId="4582" xr:uid="{00000000-0005-0000-0000-0000E4110000}"/>
    <cellStyle name="_애니콜 봄연출POP (대리점배송 아이템) 배포리스트_12월-롯데마트 당진점(부스)1" xfId="4583" xr:uid="{00000000-0005-0000-0000-0000E5110000}"/>
    <cellStyle name="_약전설비1공구(최종)" xfId="4584" xr:uid="{00000000-0005-0000-0000-0000E6110000}"/>
    <cellStyle name="_약전설비1공구(최종) 2" xfId="4585" xr:uid="{00000000-0005-0000-0000-0000E7110000}"/>
    <cellStyle name="_약전설비년간단가" xfId="4586" xr:uid="{00000000-0005-0000-0000-0000E8110000}"/>
    <cellStyle name="_약전설비년간단가 2" xfId="4587" xr:uid="{00000000-0005-0000-0000-0000E9110000}"/>
    <cellStyle name="_양식" xfId="4588" xr:uid="{00000000-0005-0000-0000-0000EA110000}"/>
    <cellStyle name="_양식 2" xfId="4589" xr:uid="{00000000-0005-0000-0000-0000EB110000}"/>
    <cellStyle name="_양식모음" xfId="4590" xr:uid="{00000000-0005-0000-0000-0000EC110000}"/>
    <cellStyle name="_양식모음1" xfId="4591" xr:uid="{00000000-0005-0000-0000-0000ED110000}"/>
    <cellStyle name="_양천고등학교" xfId="4592" xr:uid="{00000000-0005-0000-0000-0000EE110000}"/>
    <cellStyle name="_양천고등학교 2" xfId="4593" xr:uid="{00000000-0005-0000-0000-0000EF110000}"/>
    <cellStyle name="_언주중-1" xfId="4594" xr:uid="{00000000-0005-0000-0000-0000F0110000}"/>
    <cellStyle name="_언주중-1 2" xfId="4595" xr:uid="{00000000-0005-0000-0000-0000F1110000}"/>
    <cellStyle name="_업무연락" xfId="4596" xr:uid="{00000000-0005-0000-0000-0000F2110000}"/>
    <cellStyle name="_엘리베이터" xfId="4597" xr:uid="{00000000-0005-0000-0000-0000F3110000}"/>
    <cellStyle name="_엘리베이터 2" xfId="4598" xr:uid="{00000000-0005-0000-0000-0000F4110000}"/>
    <cellStyle name="_여름연출POP (AP)" xfId="4599" xr:uid="{00000000-0005-0000-0000-0000F5110000}"/>
    <cellStyle name="_여름연출POP (AP)_(세부내역)9월-홈플러스 울산동구점(부스)" xfId="4600" xr:uid="{00000000-0005-0000-0000-0000F6110000}"/>
    <cellStyle name="_여름연출POP (AP)_051018 애니콜뉴스 11월호 배포리스트" xfId="4601" xr:uid="{00000000-0005-0000-0000-0000F7110000}"/>
    <cellStyle name="_여름연출POP (AP)_051018 애니콜뉴스 11월호 배포리스트_(세부내역)9월-홈플러스 울산동구점(부스)" xfId="4602" xr:uid="{00000000-0005-0000-0000-0000F8110000}"/>
    <cellStyle name="_여름연출POP (AP)_051018 애니콜뉴스 11월호 배포리스트_081031 전략유통 할인점 브랜드샵정산양식" xfId="4603" xr:uid="{00000000-0005-0000-0000-0000F9110000}"/>
    <cellStyle name="_여름연출POP (AP)_051018 애니콜뉴스 11월호 배포리스트_12월-롯데마트 당진점(부스)" xfId="4604" xr:uid="{00000000-0005-0000-0000-0000FA110000}"/>
    <cellStyle name="_여름연출POP (AP)_051018 애니콜뉴스 11월호 배포리스트_12월-롯데마트 당진점(부스)1" xfId="4605" xr:uid="{00000000-0005-0000-0000-0000FB110000}"/>
    <cellStyle name="_여름연출POP (AP)_051221 포스터 배포리스트(B3603600 B3003000)_63342" xfId="4606" xr:uid="{00000000-0005-0000-0000-0000FC110000}"/>
    <cellStyle name="_여름연출POP (AP)_051221 포스터 배포리스트(B3603600 B3003000)_63342_(세부내역)9월-홈플러스 울산동구점(부스)" xfId="4607" xr:uid="{00000000-0005-0000-0000-0000FD110000}"/>
    <cellStyle name="_여름연출POP (AP)_051221 포스터 배포리스트(B3603600 B3003000)_63342_081031 전략유통 할인점 브랜드샵정산양식" xfId="4608" xr:uid="{00000000-0005-0000-0000-0000FE110000}"/>
    <cellStyle name="_여름연출POP (AP)_051221 포스터 배포리스트(B3603600 B3003000)_63342_12월-롯데마트 당진점(부스)" xfId="4609" xr:uid="{00000000-0005-0000-0000-0000FF110000}"/>
    <cellStyle name="_여름연출POP (AP)_051221 포스터 배포리스트(B3603600 B3003000)_63342_12월-롯데마트 당진점(부스)1" xfId="4610" xr:uid="{00000000-0005-0000-0000-000000120000}"/>
    <cellStyle name="_여름연출POP (AP)_060105 B2300 포스터 배포리스트_41184" xfId="4611" xr:uid="{00000000-0005-0000-0000-000001120000}"/>
    <cellStyle name="_여름연출POP (AP)_060105 B2300 포스터 배포리스트_41184_(세부내역)9월-홈플러스 울산동구점(부스)" xfId="4612" xr:uid="{00000000-0005-0000-0000-000002120000}"/>
    <cellStyle name="_여름연출POP (AP)_060105 B2300 포스터 배포리스트_41184_081031 전략유통 할인점 브랜드샵정산양식" xfId="4613" xr:uid="{00000000-0005-0000-0000-000003120000}"/>
    <cellStyle name="_여름연출POP (AP)_060105 B2300 포스터 배포리스트_41184_12월-롯데마트 당진점(부스)" xfId="4614" xr:uid="{00000000-0005-0000-0000-000004120000}"/>
    <cellStyle name="_여름연출POP (AP)_060105 B2300 포스터 배포리스트_41184_12월-롯데마트 당진점(부스)1" xfId="4615" xr:uid="{00000000-0005-0000-0000-000005120000}"/>
    <cellStyle name="_여름연출POP (AP)_081031 전략유통 할인점 브랜드샵정산양식" xfId="4616" xr:uid="{00000000-0005-0000-0000-000006120000}"/>
    <cellStyle name="_여름연출POP (AP)_12월-롯데마트 당진점(부스)" xfId="4617" xr:uid="{00000000-0005-0000-0000-000007120000}"/>
    <cellStyle name="_여름연출POP (AP)_12월-롯데마트 당진점(부스)1" xfId="4618" xr:uid="{00000000-0005-0000-0000-000008120000}"/>
    <cellStyle name="_여름연출POP (AP)_대전지점 B2300 포스터 배포리스트" xfId="4619" xr:uid="{00000000-0005-0000-0000-000009120000}"/>
    <cellStyle name="_여름연출POP (AP)_대전지점 B2300 포스터 배포리스트_(세부내역)9월-홈플러스 울산동구점(부스)" xfId="4620" xr:uid="{00000000-0005-0000-0000-00000A120000}"/>
    <cellStyle name="_여름연출POP (AP)_대전지점 B2300 포스터 배포리스트_081031 전략유통 할인점 브랜드샵정산양식" xfId="4621" xr:uid="{00000000-0005-0000-0000-00000B120000}"/>
    <cellStyle name="_여름연출POP (AP)_대전지점 B2300 포스터 배포리스트_12월-롯데마트 당진점(부스)" xfId="4622" xr:uid="{00000000-0005-0000-0000-00000C120000}"/>
    <cellStyle name="_여름연출POP (AP)_대전지점 B2300 포스터 배포리스트_12월-롯데마트 당진점(부스)1" xfId="4623" xr:uid="{00000000-0005-0000-0000-00000D120000}"/>
    <cellStyle name="_여름연출POP (AP)_대전지점 V84084000포스터 배포리스트" xfId="4624" xr:uid="{00000000-0005-0000-0000-00000E120000}"/>
    <cellStyle name="_여름연출POP (AP)_대전지점 V84084000포스터 배포리스트_(세부내역)9월-홈플러스 울산동구점(부스)" xfId="4625" xr:uid="{00000000-0005-0000-0000-00000F120000}"/>
    <cellStyle name="_여름연출POP (AP)_대전지점 V84084000포스터 배포리스트_081031 전략유통 할인점 브랜드샵정산양식" xfId="4626" xr:uid="{00000000-0005-0000-0000-000010120000}"/>
    <cellStyle name="_여름연출POP (AP)_대전지점 V84084000포스터 배포리스트_12월-롯데마트 당진점(부스)" xfId="4627" xr:uid="{00000000-0005-0000-0000-000011120000}"/>
    <cellStyle name="_여름연출POP (AP)_대전지점 V84084000포스터 배포리스트_12월-롯데마트 당진점(부스)1" xfId="4628" xr:uid="{00000000-0005-0000-0000-000012120000}"/>
    <cellStyle name="_여름연출POP (AP)_대전지점 애니콜뉴스 2월호 배포리스트_41184" xfId="4629" xr:uid="{00000000-0005-0000-0000-000013120000}"/>
    <cellStyle name="_여름연출POP (AP)_대전지점 애니콜뉴스 2월호 배포리스트_41184_(세부내역)9월-홈플러스 울산동구점(부스)" xfId="4630" xr:uid="{00000000-0005-0000-0000-000014120000}"/>
    <cellStyle name="_여름연출POP (AP)_대전지점 애니콜뉴스 2월호 배포리스트_41184_081031 전략유통 할인점 브랜드샵정산양식" xfId="4631" xr:uid="{00000000-0005-0000-0000-000015120000}"/>
    <cellStyle name="_여름연출POP (AP)_대전지점 애니콜뉴스 2월호 배포리스트_41184_12월-롯데마트 당진점(부스)" xfId="4632" xr:uid="{00000000-0005-0000-0000-000016120000}"/>
    <cellStyle name="_여름연출POP (AP)_대전지점 애니콜뉴스 2월호 배포리스트_41184_12월-롯데마트 당진점(부스)1" xfId="4633" xr:uid="{00000000-0005-0000-0000-000017120000}"/>
    <cellStyle name="_여름연출POP (AP)_대전지점 제작물 배포리스트(V700POP)" xfId="4634" xr:uid="{00000000-0005-0000-0000-000018120000}"/>
    <cellStyle name="_여름연출POP (AP)_대전지점 제작물 배포리스트(V700POP)_(세부내역)9월-홈플러스 울산동구점(부스)" xfId="4635" xr:uid="{00000000-0005-0000-0000-000019120000}"/>
    <cellStyle name="_여름연출POP (AP)_대전지점 제작물 배포리스트(V700POP)_081031 전략유통 할인점 브랜드샵정산양식" xfId="4636" xr:uid="{00000000-0005-0000-0000-00001A120000}"/>
    <cellStyle name="_여름연출POP (AP)_대전지점 제작물 배포리스트(V700POP)_12월-롯데마트 당진점(부스)" xfId="4637" xr:uid="{00000000-0005-0000-0000-00001B120000}"/>
    <cellStyle name="_여름연출POP (AP)_대전지점 제작물 배포리스트(V700POP)_12월-롯데마트 당진점(부스)1" xfId="4638" xr:uid="{00000000-0005-0000-0000-00001C120000}"/>
    <cellStyle name="_여름연출POP (AP)_대전지점 포스터 배포리스트(B3603600 B3003000)" xfId="4639" xr:uid="{00000000-0005-0000-0000-00001D120000}"/>
    <cellStyle name="_여름연출POP (AP)_대전지점 포스터 배포리스트(B3603600 B3003000)_(세부내역)9월-홈플러스 울산동구점(부스)" xfId="4640" xr:uid="{00000000-0005-0000-0000-00001E120000}"/>
    <cellStyle name="_여름연출POP (AP)_대전지점 포스터 배포리스트(B3603600 B3003000)_081031 전략유통 할인점 브랜드샵정산양식" xfId="4641" xr:uid="{00000000-0005-0000-0000-00001F120000}"/>
    <cellStyle name="_여름연출POP (AP)_대전지점 포스터 배포리스트(B3603600 B3003000)_12월-롯데마트 당진점(부스)" xfId="4642" xr:uid="{00000000-0005-0000-0000-000020120000}"/>
    <cellStyle name="_여름연출POP (AP)_대전지점 포스터 배포리스트(B3603600 B3003000)_12월-롯데마트 당진점(부스)1" xfId="4643" xr:uid="{00000000-0005-0000-0000-000021120000}"/>
    <cellStyle name="_여수우회" xfId="4644" xr:uid="{00000000-0005-0000-0000-000022120000}"/>
    <cellStyle name="_여의도 파크스위트신축공사-송부" xfId="4645" xr:uid="{00000000-0005-0000-0000-000023120000}"/>
    <cellStyle name="_여의도 파크스위트신축공사-송부 2" xfId="4646" xr:uid="{00000000-0005-0000-0000-000024120000}"/>
    <cellStyle name="_역삼성진" xfId="4647" xr:uid="{00000000-0005-0000-0000-000025120000}"/>
    <cellStyle name="_역삼성진 2" xfId="4648" xr:uid="{00000000-0005-0000-0000-000026120000}"/>
    <cellStyle name="_연돌기성자료(C-276)" xfId="4649" xr:uid="{00000000-0005-0000-0000-000027120000}"/>
    <cellStyle name="_연수전기BM" xfId="4650" xr:uid="{00000000-0005-0000-0000-000028120000}"/>
    <cellStyle name="_연수전기BM 2" xfId="4651" xr:uid="{00000000-0005-0000-0000-000029120000}"/>
    <cellStyle name="_연희,마전,가정,크리스탈" xfId="4652" xr:uid="{00000000-0005-0000-0000-00002A120000}"/>
    <cellStyle name="_연희,마전,가정,크리스탈 2" xfId="4653" xr:uid="{00000000-0005-0000-0000-00002B120000}"/>
    <cellStyle name="_영등포점 영화관" xfId="4654" xr:uid="{00000000-0005-0000-0000-00002C120000}"/>
    <cellStyle name="_영등포점 영화관 2" xfId="4655" xr:uid="{00000000-0005-0000-0000-00002D120000}"/>
    <cellStyle name="_영등포점 정산내역서" xfId="4656" xr:uid="{00000000-0005-0000-0000-00002E120000}"/>
    <cellStyle name="_영등포점 정산내역서 2" xfId="4657" xr:uid="{00000000-0005-0000-0000-00002F120000}"/>
    <cellStyle name="_영등포점약전내역(자재부제출)" xfId="4658" xr:uid="{00000000-0005-0000-0000-000030120000}"/>
    <cellStyle name="_영등포점약전내역(자재부제출) 2" xfId="4659" xr:uid="{00000000-0005-0000-0000-000031120000}"/>
    <cellStyle name="_영산강-금호(부대내역)" xfId="4660" xr:uid="{00000000-0005-0000-0000-000032120000}"/>
    <cellStyle name="_영산강-금호(부대내역)_공무정산양식(10월초)" xfId="4661" xr:uid="{00000000-0005-0000-0000-000033120000}"/>
    <cellStyle name="_영산강-금호(부대내역)_공무정산양식(10월초)_기성내역서" xfId="4662" xr:uid="{00000000-0005-0000-0000-000034120000}"/>
    <cellStyle name="_영산강-금호(부대내역)_공무정산양식(10월초)_기성내역서_전체계약변경(03)" xfId="4663" xr:uid="{00000000-0005-0000-0000-000035120000}"/>
    <cellStyle name="_영산강-금호(부대내역)_공무정산양식(10월초)_전체계약변경(03)" xfId="4664" xr:uid="{00000000-0005-0000-0000-000036120000}"/>
    <cellStyle name="_영산강-금호(부대내역)_공무정산양식(10월초)_포장외건(최종)" xfId="4665" xr:uid="{00000000-0005-0000-0000-000037120000}"/>
    <cellStyle name="_영산강-금호(부대내역)_기성내역서" xfId="4666" xr:uid="{00000000-0005-0000-0000-000038120000}"/>
    <cellStyle name="_영산강-금호(부대내역)_기성내역서_전체계약변경(03)" xfId="4667" xr:uid="{00000000-0005-0000-0000-000039120000}"/>
    <cellStyle name="_영산강-금호(부대내역)_전체계약변경(03)" xfId="4668" xr:uid="{00000000-0005-0000-0000-00003A120000}"/>
    <cellStyle name="_영산강-금호(부대내역)_포장외건(최종)" xfId="4669" xr:uid="{00000000-0005-0000-0000-00003B120000}"/>
    <cellStyle name="_영상S" xfId="4670" xr:uid="{00000000-0005-0000-0000-00003C120000}"/>
    <cellStyle name="_영상장비내역서(060509)" xfId="4671" xr:uid="{00000000-0005-0000-0000-00003D120000}"/>
    <cellStyle name="_영주국도대체도로" xfId="4672" xr:uid="{00000000-0005-0000-0000-00003E120000}"/>
    <cellStyle name="_영통배수지_06.09.18" xfId="4673" xr:uid="{00000000-0005-0000-0000-00003F120000}"/>
    <cellStyle name="_영통배수지_06.09.18 2" xfId="4674" xr:uid="{00000000-0005-0000-0000-000040120000}"/>
    <cellStyle name="_영화관약전설비(수정)" xfId="4675" xr:uid="{00000000-0005-0000-0000-000041120000}"/>
    <cellStyle name="_영화관약전설비(수정) 2" xfId="4676" xr:uid="{00000000-0005-0000-0000-000042120000}"/>
    <cellStyle name="_영흥#3,4 터빈발전기기초(AC-04)" xfId="4677" xr:uid="{00000000-0005-0000-0000-000043120000}"/>
    <cellStyle name="_영흥#3,4 터빈발전기기초(AC-04)_AC-01 보일러 설계서 수정" xfId="4678" xr:uid="{00000000-0005-0000-0000-000044120000}"/>
    <cellStyle name="_영흥#3,4 터빈발전기기초(AC-04)_AC-01 보일러 설계서 수정_AC-14(최종수정)" xfId="4679" xr:uid="{00000000-0005-0000-0000-000045120000}"/>
    <cellStyle name="_영흥#3,4 터빈발전기기초(AC-04)_AC-01 보일러 설계서 수정_AC-14(최종수정)_Book1" xfId="4680" xr:uid="{00000000-0005-0000-0000-000046120000}"/>
    <cellStyle name="_영흥#3,4 터빈발전기기초(AC-04)_AC-01 보일러 설계서 수정_AC-14(최종수정)_발전설비 보수공사" xfId="4681" xr:uid="{00000000-0005-0000-0000-000047120000}"/>
    <cellStyle name="_영흥#3,4 터빈발전기기초(AC-04)_AC-01 보일러 설계서 수정_AC-14(최종수정)_발전설비 보수공사_Book1" xfId="4682" xr:uid="{00000000-0005-0000-0000-000048120000}"/>
    <cellStyle name="_영흥#3,4 터빈발전기기초(AC-04)_AC-01 보일러 설계서 수정_Book1" xfId="4683" xr:uid="{00000000-0005-0000-0000-000049120000}"/>
    <cellStyle name="_영흥#3,4 터빈발전기기초(AC-04)_AC-01 본관기초(가설계서 9월단가)" xfId="4684" xr:uid="{00000000-0005-0000-0000-00004A120000}"/>
    <cellStyle name="_영흥#3,4 터빈발전기기초(AC-04)_AC-01 본관기초(가설계서 9월단가)_AC-14(최종수정)" xfId="4685" xr:uid="{00000000-0005-0000-0000-00004B120000}"/>
    <cellStyle name="_영흥#3,4 터빈발전기기초(AC-04)_AC-01 본관기초(가설계서 9월단가)_AC-14(최종수정)_Book1" xfId="4686" xr:uid="{00000000-0005-0000-0000-00004C120000}"/>
    <cellStyle name="_영흥#3,4 터빈발전기기초(AC-04)_AC-01 본관기초(가설계서 9월단가)_AC-14(최종수정)_발전설비 보수공사" xfId="4687" xr:uid="{00000000-0005-0000-0000-00004D120000}"/>
    <cellStyle name="_영흥#3,4 터빈발전기기초(AC-04)_AC-01 본관기초(가설계서 9월단가)_AC-14(최종수정)_발전설비 보수공사_Book1" xfId="4688" xr:uid="{00000000-0005-0000-0000-00004E120000}"/>
    <cellStyle name="_영흥#3,4 터빈발전기기초(AC-04)_AC-01 본관기초(가설계서 9월단가)_Book1" xfId="4689" xr:uid="{00000000-0005-0000-0000-00004F120000}"/>
    <cellStyle name="_영흥#3,4 터빈발전기기초(AC-04)_AC-01 본관기초(가설계서 9월단가)-2" xfId="4690" xr:uid="{00000000-0005-0000-0000-000050120000}"/>
    <cellStyle name="_영흥#3,4 터빈발전기기초(AC-04)_AC-01 본관기초(가설계서 9월단가)-2_AC-14(최종수정)" xfId="4691" xr:uid="{00000000-0005-0000-0000-000051120000}"/>
    <cellStyle name="_영흥#3,4 터빈발전기기초(AC-04)_AC-01 본관기초(가설계서 9월단가)-2_AC-14(최종수정)_Book1" xfId="4692" xr:uid="{00000000-0005-0000-0000-000052120000}"/>
    <cellStyle name="_영흥#3,4 터빈발전기기초(AC-04)_AC-01 본관기초(가설계서 9월단가)-2_AC-14(최종수정)_발전설비 보수공사" xfId="4693" xr:uid="{00000000-0005-0000-0000-000053120000}"/>
    <cellStyle name="_영흥#3,4 터빈발전기기초(AC-04)_AC-01 본관기초(가설계서 9월단가)-2_AC-14(최종수정)_발전설비 보수공사_Book1" xfId="4694" xr:uid="{00000000-0005-0000-0000-000054120000}"/>
    <cellStyle name="_영흥#3,4 터빈발전기기초(AC-04)_AC-01 본관기초(가설계서 9월단가)-2_Book1" xfId="4695" xr:uid="{00000000-0005-0000-0000-000055120000}"/>
    <cellStyle name="_영흥#3,4 터빈발전기기초(AC-04)_AC-14건설사무소환경개선공사설계서(제출)REV10" xfId="4696" xr:uid="{00000000-0005-0000-0000-000056120000}"/>
    <cellStyle name="_영흥#3,4 터빈발전기기초(AC-04)_AC-14건설사무소환경개선공사설계서(제출)REV10_AC-14(최종수정)" xfId="4697" xr:uid="{00000000-0005-0000-0000-000057120000}"/>
    <cellStyle name="_영흥#3,4 터빈발전기기초(AC-04)_AC-14건설사무소환경개선공사설계서(제출)REV10_AC-14(최종수정)_Book1" xfId="4698" xr:uid="{00000000-0005-0000-0000-000058120000}"/>
    <cellStyle name="_영흥#3,4 터빈발전기기초(AC-04)_AC-14건설사무소환경개선공사설계서(제출)REV10_AC-14(최종수정)_발전설비 보수공사" xfId="4699" xr:uid="{00000000-0005-0000-0000-000059120000}"/>
    <cellStyle name="_영흥#3,4 터빈발전기기초(AC-04)_AC-14건설사무소환경개선공사설계서(제출)REV10_AC-14(최종수정)_발전설비 보수공사_Book1" xfId="4700" xr:uid="{00000000-0005-0000-0000-00005A120000}"/>
    <cellStyle name="_영흥#3,4 터빈발전기기초(AC-04)_AC-14건설사무소환경개선공사설계서(제출)REV10_Book1" xfId="4701" xr:uid="{00000000-0005-0000-0000-00005B120000}"/>
    <cellStyle name="_영흥#3,4 터빈발전기기초(AC-04)_Book1" xfId="4702" xr:uid="{00000000-0005-0000-0000-00005C120000}"/>
    <cellStyle name="_영흥#3,4 터빈발전기기초(AC-04)_공사비집계표" xfId="4703" xr:uid="{00000000-0005-0000-0000-00005D120000}"/>
    <cellStyle name="_영흥#3,4 터빈발전기기초(AC-04)_공사비집계표_AC-14(최종수정)" xfId="4704" xr:uid="{00000000-0005-0000-0000-00005E120000}"/>
    <cellStyle name="_영흥#3,4 터빈발전기기초(AC-04)_공사비집계표_AC-14(최종수정)_Book1" xfId="4705" xr:uid="{00000000-0005-0000-0000-00005F120000}"/>
    <cellStyle name="_영흥#3,4 터빈발전기기초(AC-04)_공사비집계표_AC-14(최종수정)_발전설비 보수공사" xfId="4706" xr:uid="{00000000-0005-0000-0000-000060120000}"/>
    <cellStyle name="_영흥#3,4 터빈발전기기초(AC-04)_공사비집계표_AC-14(최종수정)_발전설비 보수공사_Book1" xfId="4707" xr:uid="{00000000-0005-0000-0000-000061120000}"/>
    <cellStyle name="_영흥#3,4 터빈발전기기초(AC-04)_공사비집계표_Book1" xfId="4708" xr:uid="{00000000-0005-0000-0000-000062120000}"/>
    <cellStyle name="_영흥#3,4 터빈발전기기초(AC-04)_발전설비 보수공사" xfId="4709" xr:uid="{00000000-0005-0000-0000-000063120000}"/>
    <cellStyle name="_영흥#3,4 터빈발전기기초(AC-04)_발전설비 보수공사_Book1" xfId="4710" xr:uid="{00000000-0005-0000-0000-000064120000}"/>
    <cellStyle name="_예산서(이화철교)" xfId="4711" xr:uid="{00000000-0005-0000-0000-000065120000}"/>
    <cellStyle name="_예정공정표" xfId="4712" xr:uid="{00000000-0005-0000-0000-000066120000}"/>
    <cellStyle name="_예정공정표2" xfId="4713" xr:uid="{00000000-0005-0000-0000-000067120000}"/>
    <cellStyle name="_옥내기기ESC" xfId="4714" xr:uid="{00000000-0005-0000-0000-000068120000}"/>
    <cellStyle name="_옥내기성(2안)" xfId="4715" xr:uid="{00000000-0005-0000-0000-000069120000}"/>
    <cellStyle name="_올림피아홀 조명 및 방송설비 설계서" xfId="4716" xr:uid="{00000000-0005-0000-0000-00006A120000}"/>
    <cellStyle name="_올림피아홀 조명 및 방송설비 설계서 2" xfId="4717" xr:uid="{00000000-0005-0000-0000-00006B120000}"/>
    <cellStyle name="_올림픽파크텔(개보수)-최종(원가계산)" xfId="4718" xr:uid="{00000000-0005-0000-0000-00006C120000}"/>
    <cellStyle name="_올림픽파크텔(개보수)-최종(원가계산) 2" xfId="4719" xr:uid="{00000000-0005-0000-0000-00006D120000}"/>
    <cellStyle name="_요금고지유량계계약" xfId="4720" xr:uid="{00000000-0005-0000-0000-00006E120000}"/>
    <cellStyle name="_요금고지유량계계약 2" xfId="4721" xr:uid="{00000000-0005-0000-0000-00006F120000}"/>
    <cellStyle name="_용수 및 환경관련건물 도급내역서" xfId="4722" xr:uid="{00000000-0005-0000-0000-000070120000}"/>
    <cellStyle name="_용수 및 환경관련건물 설계변경명세서(차감독님)xls" xfId="4723" xr:uid="{00000000-0005-0000-0000-000071120000}"/>
    <cellStyle name="_용수(3월 기성)" xfId="4724" xr:uid="{00000000-0005-0000-0000-000072120000}"/>
    <cellStyle name="_용수(3월 실적기성)" xfId="4725" xr:uid="{00000000-0005-0000-0000-000073120000}"/>
    <cellStyle name="_용수건물마감" xfId="4726" xr:uid="{00000000-0005-0000-0000-000074120000}"/>
    <cellStyle name="_용인명지대학과동234" xfId="4727" xr:uid="{00000000-0005-0000-0000-000075120000}"/>
    <cellStyle name="_용인수지점약전설비정산" xfId="4728" xr:uid="{00000000-0005-0000-0000-000076120000}"/>
    <cellStyle name="_용인수지점약전설비정산 2" xfId="4729" xr:uid="{00000000-0005-0000-0000-000077120000}"/>
    <cellStyle name="_용현점변경계약내역" xfId="4730" xr:uid="{00000000-0005-0000-0000-000078120000}"/>
    <cellStyle name="_용현점변경계약내역 2" xfId="4731" xr:uid="{00000000-0005-0000-0000-000079120000}"/>
    <cellStyle name="_용현한양외계약및준공관련" xfId="4732" xr:uid="{00000000-0005-0000-0000-00007A120000}"/>
    <cellStyle name="_용현한양외계약및준공관련 2" xfId="4733" xr:uid="{00000000-0005-0000-0000-00007B120000}"/>
    <cellStyle name="_우4건널목 (신호)" xfId="4734" xr:uid="{00000000-0005-0000-0000-00007C120000}"/>
    <cellStyle name="_울산A" xfId="4735" xr:uid="{00000000-0005-0000-0000-00007D120000}"/>
    <cellStyle name="_울산A 2" xfId="4736" xr:uid="{00000000-0005-0000-0000-00007E120000}"/>
    <cellStyle name="_울산B부지 백화점 약전2,3공구" xfId="4737" xr:uid="{00000000-0005-0000-0000-00007F120000}"/>
    <cellStyle name="_울산B부지 백화점 약전2,3공구 2" xfId="4738" xr:uid="{00000000-0005-0000-0000-000080120000}"/>
    <cellStyle name="_울산강동교차로계산서(최종)06.07(wp)" xfId="4739" xr:uid="{00000000-0005-0000-0000-000081120000}"/>
    <cellStyle name="_울산강동터널계산서(수정본2)" xfId="4740" xr:uid="{00000000-0005-0000-0000-000082120000}"/>
    <cellStyle name="_울산강동터널계산서(최종)REV2" xfId="4741" xr:uid="{00000000-0005-0000-0000-000083120000}"/>
    <cellStyle name="_울산롯데호텔소방전기견적서" xfId="4742" xr:uid="{00000000-0005-0000-0000-000084120000}"/>
    <cellStyle name="_울산롯데호텔소방전기견적서 2" xfId="4743" xr:uid="{00000000-0005-0000-0000-000085120000}"/>
    <cellStyle name="_울산백화점 발의내역(계약단가적용)" xfId="4744" xr:uid="{00000000-0005-0000-0000-000086120000}"/>
    <cellStyle name="_울산백화점 발의내역(계약단가적용) 2" xfId="4745" xr:uid="{00000000-0005-0000-0000-000087120000}"/>
    <cellStyle name="_울산역구내외1단가산출서" xfId="4746" xr:uid="{00000000-0005-0000-0000-000088120000}"/>
    <cellStyle name="_울산역구내외1단가산출서_1" xfId="4747" xr:uid="{00000000-0005-0000-0000-000089120000}"/>
    <cellStyle name="_울산점 영화관" xfId="4748" xr:uid="{00000000-0005-0000-0000-00008A120000}"/>
    <cellStyle name="_울산점 영화관 2" xfId="4749" xr:uid="{00000000-0005-0000-0000-00008B120000}"/>
    <cellStyle name="_울산점소방전기공사(발주)" xfId="4750" xr:uid="{00000000-0005-0000-0000-00008C120000}"/>
    <cellStyle name="_울산점소방전기공사(발주) 2" xfId="4751" xr:uid="{00000000-0005-0000-0000-00008D120000}"/>
    <cellStyle name="_울산증축마그넷약전내역" xfId="4752" xr:uid="{00000000-0005-0000-0000-00008E120000}"/>
    <cellStyle name="_울산증축마그넷약전내역 2" xfId="4753" xr:uid="{00000000-0005-0000-0000-00008F120000}"/>
    <cellStyle name="_울산호텔 MCC및 분전반" xfId="4754" xr:uid="{00000000-0005-0000-0000-000090120000}"/>
    <cellStyle name="_울산호텔 MCC및 분전반 2" xfId="4755" xr:uid="{00000000-0005-0000-0000-000091120000}"/>
    <cellStyle name="_울산호텔 MCC및 분전반(최종)" xfId="4756" xr:uid="{00000000-0005-0000-0000-000092120000}"/>
    <cellStyle name="_울산호텔 MCC및 분전반(최종) 2" xfId="4757" xr:uid="{00000000-0005-0000-0000-000093120000}"/>
    <cellStyle name="_울산호텔 외곽조명(1차)" xfId="4758" xr:uid="{00000000-0005-0000-0000-000094120000}"/>
    <cellStyle name="_울산호텔 외곽조명(1차) 2" xfId="4759" xr:uid="{00000000-0005-0000-0000-000095120000}"/>
    <cellStyle name="_울산홈플러스 전기공사" xfId="4760" xr:uid="{00000000-0005-0000-0000-000096120000}"/>
    <cellStyle name="_원가계산" xfId="4761" xr:uid="{00000000-0005-0000-0000-000097120000}"/>
    <cellStyle name="_원가계산서" xfId="4762" xr:uid="{00000000-0005-0000-0000-000098120000}"/>
    <cellStyle name="_원가계산서 2" xfId="4763" xr:uid="{00000000-0005-0000-0000-000099120000}"/>
    <cellStyle name="_원가계산서 서식" xfId="4764" xr:uid="{00000000-0005-0000-0000-00009A120000}"/>
    <cellStyle name="_원가분석(1217)" xfId="4765" xr:uid="{00000000-0005-0000-0000-00009B120000}"/>
    <cellStyle name="_원가분석(아이0208)" xfId="4766" xr:uid="{00000000-0005-0000-0000-00009C120000}"/>
    <cellStyle name="_원광조명" xfId="4767" xr:uid="{00000000-0005-0000-0000-00009D120000}"/>
    <cellStyle name="_원광조명 2" xfId="4768" xr:uid="{00000000-0005-0000-0000-00009E120000}"/>
    <cellStyle name="_원석학원본관개축견적" xfId="4769" xr:uid="{00000000-0005-0000-0000-00009F120000}"/>
    <cellStyle name="_원석학원본관개축견적 2" xfId="4770" xr:uid="{00000000-0005-0000-0000-0000A0120000}"/>
    <cellStyle name="_원석학원작업" xfId="4771" xr:uid="{00000000-0005-0000-0000-0000A1120000}"/>
    <cellStyle name="_원석학원작업 2" xfId="4772" xr:uid="{00000000-0005-0000-0000-0000A2120000}"/>
    <cellStyle name="_월예정공정표" xfId="4773" xr:uid="{00000000-0005-0000-0000-0000A3120000}"/>
    <cellStyle name="_윈-단가(pipe,cable)" xfId="4774" xr:uid="{00000000-0005-0000-0000-0000A4120000}"/>
    <cellStyle name="_윈-단가(pipe,cable) 2" xfId="4775" xr:uid="{00000000-0005-0000-0000-0000A5120000}"/>
    <cellStyle name="_윈-단가견(통합배선)" xfId="4776" xr:uid="{00000000-0005-0000-0000-0000A6120000}"/>
    <cellStyle name="_윈-단가견(통합배선) 2" xfId="4777" xr:uid="{00000000-0005-0000-0000-0000A7120000}"/>
    <cellStyle name="_윈미드텍0705" xfId="4778" xr:uid="{00000000-0005-0000-0000-0000A8120000}"/>
    <cellStyle name="_윈미드텍0705 2" xfId="4779" xr:uid="{00000000-0005-0000-0000-0000A9120000}"/>
    <cellStyle name="_유기전기1(동영ENG내역)" xfId="4780" xr:uid="{00000000-0005-0000-0000-0000AA120000}"/>
    <cellStyle name="_유기전기1(동영ENG내역) 2" xfId="4781" xr:uid="{00000000-0005-0000-0000-0000AB120000}"/>
    <cellStyle name="_유량계실 설계서(가시설제거-1)" xfId="4782" xr:uid="{00000000-0005-0000-0000-0000AC120000}"/>
    <cellStyle name="_유량계실 설계서(가시설제거-1) 2" xfId="4783" xr:uid="{00000000-0005-0000-0000-0000AD120000}"/>
    <cellStyle name="_유량계실 설계서(변경설계서)" xfId="4784" xr:uid="{00000000-0005-0000-0000-0000AE120000}"/>
    <cellStyle name="_유량계실 설계서(변경설계서) 2" xfId="4785" xr:uid="{00000000-0005-0000-0000-0000AF120000}"/>
    <cellStyle name="_유성약전발의내역1" xfId="4786" xr:uid="{00000000-0005-0000-0000-0000B0120000}"/>
    <cellStyle name="_유성약전발의내역1 2" xfId="4787" xr:uid="{00000000-0005-0000-0000-0000B1120000}"/>
    <cellStyle name="_유성점단가계약(N0)" xfId="4788" xr:uid="{00000000-0005-0000-0000-0000B2120000}"/>
    <cellStyle name="_유성점단가계약(N0) 2" xfId="4789" xr:uid="{00000000-0005-0000-0000-0000B3120000}"/>
    <cellStyle name="_을지" xfId="4790" xr:uid="{00000000-0005-0000-0000-0000B4120000}"/>
    <cellStyle name="_을지 2" xfId="4791" xr:uid="{00000000-0005-0000-0000-0000B5120000}"/>
    <cellStyle name="_을지병원 설계예산서" xfId="4792" xr:uid="{00000000-0005-0000-0000-0000B6120000}"/>
    <cellStyle name="_을지병원 설계예산서 2" xfId="4793" xr:uid="{00000000-0005-0000-0000-0000B7120000}"/>
    <cellStyle name="_음암관리비" xfId="4794" xr:uid="{00000000-0005-0000-0000-0000B8120000}"/>
    <cellStyle name="_음향보정장치" xfId="4795" xr:uid="{00000000-0005-0000-0000-0000B9120000}"/>
    <cellStyle name="_음향보정장치 2" xfId="4796" xr:uid="{00000000-0005-0000-0000-0000BA120000}"/>
    <cellStyle name="_음향설계변경 (0828) -1" xfId="4797" xr:uid="{00000000-0005-0000-0000-0000BB120000}"/>
    <cellStyle name="_음향설계변경 (0828) -1 2" xfId="4798" xr:uid="{00000000-0005-0000-0000-0000BC120000}"/>
    <cellStyle name="_의정부" xfId="4799" xr:uid="{00000000-0005-0000-0000-0000BD120000}"/>
    <cellStyle name="_의정부 2" xfId="4800" xr:uid="{00000000-0005-0000-0000-0000BE120000}"/>
    <cellStyle name="_의정부 정산내역서" xfId="4801" xr:uid="{00000000-0005-0000-0000-0000BF120000}"/>
    <cellStyle name="_의정부 정산내역서 2" xfId="4802" xr:uid="{00000000-0005-0000-0000-0000C0120000}"/>
    <cellStyle name="_의정부금오점(100%)" xfId="4803" xr:uid="{00000000-0005-0000-0000-0000C1120000}"/>
    <cellStyle name="_의정부금오점(100%) 2" xfId="4804" xr:uid="{00000000-0005-0000-0000-0000C2120000}"/>
    <cellStyle name="_이의가압장_06.09.18" xfId="4805" xr:uid="{00000000-0005-0000-0000-0000C3120000}"/>
    <cellStyle name="_이의가압장_06.09.18 2" xfId="4806" xr:uid="{00000000-0005-0000-0000-0000C4120000}"/>
    <cellStyle name="_이자훈차장님" xfId="4807" xr:uid="{00000000-0005-0000-0000-0000C5120000}"/>
    <cellStyle name="_이자훈차장님 2" xfId="4808" xr:uid="{00000000-0005-0000-0000-0000C6120000}"/>
    <cellStyle name="_익산점내역" xfId="4809" xr:uid="{00000000-0005-0000-0000-0000C7120000}"/>
    <cellStyle name="_익산점내역 2" xfId="4810" xr:uid="{00000000-0005-0000-0000-0000C8120000}"/>
    <cellStyle name="_익산점일반전기정산내역서(자재부)" xfId="4811" xr:uid="{00000000-0005-0000-0000-0000C9120000}"/>
    <cellStyle name="_익산점일반전기정산내역서(자재부) 2" xfId="4812" xr:uid="{00000000-0005-0000-0000-0000CA120000}"/>
    <cellStyle name="_익산점전력간선정산내역서" xfId="4813" xr:uid="{00000000-0005-0000-0000-0000CB120000}"/>
    <cellStyle name="_익산점전력간선정산내역서 2" xfId="4814" xr:uid="{00000000-0005-0000-0000-0000CC120000}"/>
    <cellStyle name="_인수인계 및 완료확인서" xfId="4815" xr:uid="{00000000-0005-0000-0000-0000CD120000}"/>
    <cellStyle name="_인수인계 및 완료확인서 2" xfId="4816" xr:uid="{00000000-0005-0000-0000-0000CE120000}"/>
    <cellStyle name="_인원계획표 " xfId="4817" xr:uid="{00000000-0005-0000-0000-0000CF120000}"/>
    <cellStyle name="_인원계획표  2" xfId="4818" xr:uid="{00000000-0005-0000-0000-0000D0120000}"/>
    <cellStyle name="_인원계획표 _(가)실행" xfId="4819" xr:uid="{00000000-0005-0000-0000-0000D1120000}"/>
    <cellStyle name="_인원계획표 _(가)실행_(가)실행" xfId="4820" xr:uid="{00000000-0005-0000-0000-0000D2120000}"/>
    <cellStyle name="_인원계획표 _(가)실행_(가)실행2" xfId="4821" xr:uid="{00000000-0005-0000-0000-0000D3120000}"/>
    <cellStyle name="_인원계획표 _(가)실행_중동성황(가)실행" xfId="4822" xr:uid="{00000000-0005-0000-0000-0000D4120000}"/>
    <cellStyle name="_인원계획표 _2008년 중요목조문화재 방제시스템" xfId="4823" xr:uid="{00000000-0005-0000-0000-0000D5120000}"/>
    <cellStyle name="_인원계획표 _buip (2)" xfId="4824" xr:uid="{00000000-0005-0000-0000-0000D6120000}"/>
    <cellStyle name="_인원계획표 _ip (2)" xfId="4825" xr:uid="{00000000-0005-0000-0000-0000D7120000}"/>
    <cellStyle name="_인원계획표 _jipbun (2)" xfId="4826" xr:uid="{00000000-0005-0000-0000-0000D8120000}"/>
    <cellStyle name="_인원계획표 _NAE" xfId="4827" xr:uid="{00000000-0005-0000-0000-0000D9120000}"/>
    <cellStyle name="_인원계획표 _가실행(공설운동장)" xfId="4828" xr:uid="{00000000-0005-0000-0000-0000DA120000}"/>
    <cellStyle name="_인원계획표 _가실행(공설운동장)_(가)실행" xfId="4829" xr:uid="{00000000-0005-0000-0000-0000DB120000}"/>
    <cellStyle name="_인원계획표 _가실행(공설운동장)_(가)실행2" xfId="4830" xr:uid="{00000000-0005-0000-0000-0000DC120000}"/>
    <cellStyle name="_인원계획표 _가실행(공설운동장)_중동성황(가)실행" xfId="4831" xr:uid="{00000000-0005-0000-0000-0000DD120000}"/>
    <cellStyle name="_인원계획표 _가실행(송탄IC)" xfId="4832" xr:uid="{00000000-0005-0000-0000-0000DE120000}"/>
    <cellStyle name="_인원계획표 _가실행(송탄IC)_(가)실행" xfId="4833" xr:uid="{00000000-0005-0000-0000-0000DF120000}"/>
    <cellStyle name="_인원계획표 _가실행(송탄IC)_(가)실행2" xfId="4834" xr:uid="{00000000-0005-0000-0000-0000E0120000}"/>
    <cellStyle name="_인원계획표 _가실행(송탄IC)_중동성황(가)실행" xfId="4835" xr:uid="{00000000-0005-0000-0000-0000E1120000}"/>
    <cellStyle name="_인원계획표 _간접비" xfId="4836" xr:uid="{00000000-0005-0000-0000-0000E2120000}"/>
    <cellStyle name="_인원계획표 _건국대병원" xfId="4837" xr:uid="{00000000-0005-0000-0000-0000E3120000}"/>
    <cellStyle name="_인원계획표 _건국대병원 2" xfId="4838" xr:uid="{00000000-0005-0000-0000-0000E4120000}"/>
    <cellStyle name="_인원계획표 _건국대병원_건국대학교공내역1028" xfId="4839" xr:uid="{00000000-0005-0000-0000-0000E5120000}"/>
    <cellStyle name="_인원계획표 _건국대병원_건국대학교공내역1028 2" xfId="4840" xr:uid="{00000000-0005-0000-0000-0000E6120000}"/>
    <cellStyle name="_인원계획표 _건국대병원_건국대학교공내역1028_건국대학교공내역1028" xfId="4841" xr:uid="{00000000-0005-0000-0000-0000E7120000}"/>
    <cellStyle name="_인원계획표 _건국대병원_건국대학교공내역1028_건국대학교공내역1028 2" xfId="4842" xr:uid="{00000000-0005-0000-0000-0000E8120000}"/>
    <cellStyle name="_인원계획표 _건국대병원_건국대학교공내역1028_건국대학교공내역1028_협조전" xfId="4843" xr:uid="{00000000-0005-0000-0000-0000E9120000}"/>
    <cellStyle name="_인원계획표 _건국대병원_건국대학교공내역1028_건국대학교공내역1028_협조전 2" xfId="4844" xr:uid="{00000000-0005-0000-0000-0000EA120000}"/>
    <cellStyle name="_인원계획표 _건국대병원_건국대학교공내역1028_건국대학교공내역1028_협조전_협조전" xfId="4845" xr:uid="{00000000-0005-0000-0000-0000EB120000}"/>
    <cellStyle name="_인원계획표 _건국대병원_건국대학교공내역1028_건국대학교공내역1028_협조전_협조전 2" xfId="4846" xr:uid="{00000000-0005-0000-0000-0000EC120000}"/>
    <cellStyle name="_인원계획표 _건국대병원_건국대학교공내역1028_협조전" xfId="4847" xr:uid="{00000000-0005-0000-0000-0000ED120000}"/>
    <cellStyle name="_인원계획표 _건국대병원_건국대학교공내역1028_협조전 2" xfId="4848" xr:uid="{00000000-0005-0000-0000-0000EE120000}"/>
    <cellStyle name="_인원계획표 _건국대병원_건국대학교공내역1028_협조전_협조전" xfId="4849" xr:uid="{00000000-0005-0000-0000-0000EF120000}"/>
    <cellStyle name="_인원계획표 _건국대병원_건국대학교공내역1028_협조전_협조전 2" xfId="4850" xr:uid="{00000000-0005-0000-0000-0000F0120000}"/>
    <cellStyle name="_인원계획표 _건국대병원_협조전" xfId="4851" xr:uid="{00000000-0005-0000-0000-0000F1120000}"/>
    <cellStyle name="_인원계획표 _건국대병원_협조전 2" xfId="4852" xr:uid="{00000000-0005-0000-0000-0000F2120000}"/>
    <cellStyle name="_인원계획표 _건국대병원_협조전_협조전" xfId="4853" xr:uid="{00000000-0005-0000-0000-0000F3120000}"/>
    <cellStyle name="_인원계획표 _건국대병원_협조전_협조전 2" xfId="4854" xr:uid="{00000000-0005-0000-0000-0000F4120000}"/>
    <cellStyle name="_인원계획표 _건국대학교공내역1028" xfId="4855" xr:uid="{00000000-0005-0000-0000-0000F5120000}"/>
    <cellStyle name="_인원계획표 _건국대학교공내역1028 2" xfId="4856" xr:uid="{00000000-0005-0000-0000-0000F6120000}"/>
    <cellStyle name="_인원계획표 _건국대학교공내역1028_협조전" xfId="4857" xr:uid="{00000000-0005-0000-0000-0000F7120000}"/>
    <cellStyle name="_인원계획표 _건국대학교공내역1028_협조전 2" xfId="4858" xr:uid="{00000000-0005-0000-0000-0000F8120000}"/>
    <cellStyle name="_인원계획표 _건국대학교공내역1028_협조전_협조전" xfId="4859" xr:uid="{00000000-0005-0000-0000-0000F9120000}"/>
    <cellStyle name="_인원계획표 _건국대학교공내역1028_협조전_협조전 2" xfId="4860" xr:uid="{00000000-0005-0000-0000-0000FA120000}"/>
    <cellStyle name="_인원계획표 _건국대학교병원 견적_미동" xfId="4861" xr:uid="{00000000-0005-0000-0000-0000FB120000}"/>
    <cellStyle name="_인원계획표 _건국대학교병원 견적_미동 2" xfId="4862" xr:uid="{00000000-0005-0000-0000-0000FC120000}"/>
    <cellStyle name="_인원계획표 _건국대학교병원 견적_미동_건국대학교공내역1028" xfId="4863" xr:uid="{00000000-0005-0000-0000-0000FD120000}"/>
    <cellStyle name="_인원계획표 _건국대학교병원 견적_미동_건국대학교공내역1028 2" xfId="4864" xr:uid="{00000000-0005-0000-0000-0000FE120000}"/>
    <cellStyle name="_인원계획표 _건국대학교병원 견적_미동_건국대학교공내역1028_건국대학교공내역1028" xfId="4865" xr:uid="{00000000-0005-0000-0000-0000FF120000}"/>
    <cellStyle name="_인원계획표 _건국대학교병원 견적_미동_건국대학교공내역1028_건국대학교공내역1028 2" xfId="4866" xr:uid="{00000000-0005-0000-0000-000000130000}"/>
    <cellStyle name="_인원계획표 _건국대학교병원 견적_미동_건국대학교공내역1028_건국대학교공내역1028_협조전" xfId="4867" xr:uid="{00000000-0005-0000-0000-000001130000}"/>
    <cellStyle name="_인원계획표 _건국대학교병원 견적_미동_건국대학교공내역1028_건국대학교공내역1028_협조전 2" xfId="4868" xr:uid="{00000000-0005-0000-0000-000002130000}"/>
    <cellStyle name="_인원계획표 _건국대학교병원 견적_미동_건국대학교공내역1028_건국대학교공내역1028_협조전_협조전" xfId="4869" xr:uid="{00000000-0005-0000-0000-000003130000}"/>
    <cellStyle name="_인원계획표 _건국대학교병원 견적_미동_건국대학교공내역1028_건국대학교공내역1028_협조전_협조전 2" xfId="4870" xr:uid="{00000000-0005-0000-0000-000004130000}"/>
    <cellStyle name="_인원계획표 _건국대학교병원 견적_미동_건국대학교공내역1028_협조전" xfId="4871" xr:uid="{00000000-0005-0000-0000-000005130000}"/>
    <cellStyle name="_인원계획표 _건국대학교병원 견적_미동_건국대학교공내역1028_협조전 2" xfId="4872" xr:uid="{00000000-0005-0000-0000-000006130000}"/>
    <cellStyle name="_인원계획표 _건국대학교병원 견적_미동_건국대학교공내역1028_협조전_협조전" xfId="4873" xr:uid="{00000000-0005-0000-0000-000007130000}"/>
    <cellStyle name="_인원계획표 _건국대학교병원 견적_미동_건국대학교공내역1028_협조전_협조전 2" xfId="4874" xr:uid="{00000000-0005-0000-0000-000008130000}"/>
    <cellStyle name="_인원계획표 _건국대학교병원 견적_미동_협조전" xfId="4875" xr:uid="{00000000-0005-0000-0000-000009130000}"/>
    <cellStyle name="_인원계획표 _건국대학교병원 견적_미동_협조전 2" xfId="4876" xr:uid="{00000000-0005-0000-0000-00000A130000}"/>
    <cellStyle name="_인원계획표 _건국대학교병원 견적_미동_협조전_협조전" xfId="4877" xr:uid="{00000000-0005-0000-0000-00000B130000}"/>
    <cellStyle name="_인원계획표 _건국대학교병원 견적_미동_협조전_협조전 2" xfId="4878" xr:uid="{00000000-0005-0000-0000-00000C130000}"/>
    <cellStyle name="_인원계획표 _건국대학교부대입찰업체견적서" xfId="4879" xr:uid="{00000000-0005-0000-0000-00000D130000}"/>
    <cellStyle name="_인원계획표 _건국대학교부대입찰업체견적서 2" xfId="4880" xr:uid="{00000000-0005-0000-0000-00000E130000}"/>
    <cellStyle name="_인원계획표 _건국대학교부대입찰업체견적서_건국대학교공내역1028" xfId="4881" xr:uid="{00000000-0005-0000-0000-00000F130000}"/>
    <cellStyle name="_인원계획표 _건국대학교부대입찰업체견적서_건국대학교공내역1028 2" xfId="4882" xr:uid="{00000000-0005-0000-0000-000010130000}"/>
    <cellStyle name="_인원계획표 _건국대학교부대입찰업체견적서_건국대학교공내역1028_건국대학교공내역1028" xfId="4883" xr:uid="{00000000-0005-0000-0000-000011130000}"/>
    <cellStyle name="_인원계획표 _건국대학교부대입찰업체견적서_건국대학교공내역1028_건국대학교공내역1028 2" xfId="4884" xr:uid="{00000000-0005-0000-0000-000012130000}"/>
    <cellStyle name="_인원계획표 _건국대학교부대입찰업체견적서_건국대학교공내역1028_건국대학교공내역1028_협조전" xfId="4885" xr:uid="{00000000-0005-0000-0000-000013130000}"/>
    <cellStyle name="_인원계획표 _건국대학교부대입찰업체견적서_건국대학교공내역1028_건국대학교공내역1028_협조전 2" xfId="4886" xr:uid="{00000000-0005-0000-0000-000014130000}"/>
    <cellStyle name="_인원계획표 _건국대학교부대입찰업체견적서_건국대학교공내역1028_건국대학교공내역1028_협조전_협조전" xfId="4887" xr:uid="{00000000-0005-0000-0000-000015130000}"/>
    <cellStyle name="_인원계획표 _건국대학교부대입찰업체견적서_건국대학교공내역1028_건국대학교공내역1028_협조전_협조전 2" xfId="4888" xr:uid="{00000000-0005-0000-0000-000016130000}"/>
    <cellStyle name="_인원계획표 _건국대학교부대입찰업체견적서_건국대학교공내역1028_협조전" xfId="4889" xr:uid="{00000000-0005-0000-0000-000017130000}"/>
    <cellStyle name="_인원계획표 _건국대학교부대입찰업체견적서_건국대학교공내역1028_협조전 2" xfId="4890" xr:uid="{00000000-0005-0000-0000-000018130000}"/>
    <cellStyle name="_인원계획표 _건국대학교부대입찰업체견적서_건국대학교공내역1028_협조전_협조전" xfId="4891" xr:uid="{00000000-0005-0000-0000-000019130000}"/>
    <cellStyle name="_인원계획표 _건국대학교부대입찰업체견적서_건국대학교공내역1028_협조전_협조전 2" xfId="4892" xr:uid="{00000000-0005-0000-0000-00001A130000}"/>
    <cellStyle name="_인원계획표 _건국대학교부대입찰업체견적서_협조전" xfId="4893" xr:uid="{00000000-0005-0000-0000-00001B130000}"/>
    <cellStyle name="_인원계획표 _건국대학교부대입찰업체견적서_협조전 2" xfId="4894" xr:uid="{00000000-0005-0000-0000-00001C130000}"/>
    <cellStyle name="_인원계획표 _건국대학교부대입찰업체견적서_협조전_협조전" xfId="4895" xr:uid="{00000000-0005-0000-0000-00001D130000}"/>
    <cellStyle name="_인원계획표 _건국대학교부대입찰업체견적서_협조전_협조전 2" xfId="4896" xr:uid="{00000000-0005-0000-0000-00001E130000}"/>
    <cellStyle name="_인원계획표 _기장고등학교 듀얼모니터링 감시제어시스템 제작 구입 설치_내역서" xfId="4897" xr:uid="{00000000-0005-0000-0000-00001F130000}"/>
    <cellStyle name="_인원계획표 _남면동면" xfId="4898" xr:uid="{00000000-0005-0000-0000-000020130000}"/>
    <cellStyle name="_인원계획표 _내역(02.04.16)선우대교" xfId="4899" xr:uid="{00000000-0005-0000-0000-000021130000}"/>
    <cellStyle name="_인원계획표 _내역(02.04.16)선우대교_☆남악2-3공구가실행" xfId="4900" xr:uid="{00000000-0005-0000-0000-000022130000}"/>
    <cellStyle name="_인원계획표 _내역(02.04.17)선우대교" xfId="4901" xr:uid="{00000000-0005-0000-0000-000023130000}"/>
    <cellStyle name="_인원계획표 _내역(02.04.17)선우대교_☆남악2-3공구가실행" xfId="4902" xr:uid="{00000000-0005-0000-0000-000024130000}"/>
    <cellStyle name="_인원계획표 _내역(02.04.17)추모공원" xfId="4903" xr:uid="{00000000-0005-0000-0000-000025130000}"/>
    <cellStyle name="_인원계획표 _내역(02.04.17)추모공원_☆남악2-3공구가실행" xfId="4904" xr:uid="{00000000-0005-0000-0000-000026130000}"/>
    <cellStyle name="_인원계획표 _내역(02.09.30)신령-영천(2공구)" xfId="4905" xr:uid="{00000000-0005-0000-0000-000027130000}"/>
    <cellStyle name="_인원계획표 _내역(02.09.30)신령-영천(2공구)_☆남악2-3공구가실행" xfId="4906" xr:uid="{00000000-0005-0000-0000-000028130000}"/>
    <cellStyle name="_인원계획표 _내역(02.10.14)신령-영천(2공구)-0.3312" xfId="4907" xr:uid="{00000000-0005-0000-0000-000029130000}"/>
    <cellStyle name="_인원계획표 _내역(02.10.14)신령-영천(2공구)-0.3312_☆남악2-3공구가실행" xfId="4908" xr:uid="{00000000-0005-0000-0000-00002A130000}"/>
    <cellStyle name="_인원계획표 _내역(02.11.07)강변북로(청담대교-성수대교)확장공사" xfId="4909" xr:uid="{00000000-0005-0000-0000-00002B130000}"/>
    <cellStyle name="_인원계획표 _내역(02.11.07)강변북로(청담대교-성수대교)확장공사_☆남악2-3공구가실행" xfId="4910" xr:uid="{00000000-0005-0000-0000-00002C130000}"/>
    <cellStyle name="_인원계획표 _내역(02.11.27)무안~광주간 건설공사(제2공구)투찰" xfId="4911" xr:uid="{00000000-0005-0000-0000-00002D130000}"/>
    <cellStyle name="_인원계획표 _내역(02.11.27)무안~광주간 건설공사(제2공구)투찰_☆남악2-3공구가실행" xfId="4912" xr:uid="{00000000-0005-0000-0000-00002E130000}"/>
    <cellStyle name="_인원계획표 _대안투찰내역(0221)" xfId="4913" xr:uid="{00000000-0005-0000-0000-00002F130000}"/>
    <cellStyle name="_인원계획표 _대안투찰내역(0223)" xfId="4914" xr:uid="{00000000-0005-0000-0000-000030130000}"/>
    <cellStyle name="_인원계획표 _대안투찰내역(확정본0226)" xfId="4915" xr:uid="{00000000-0005-0000-0000-000031130000}"/>
    <cellStyle name="_인원계획표 _도급실행0211" xfId="4916" xr:uid="{00000000-0005-0000-0000-000032130000}"/>
    <cellStyle name="_인원계획표 _본오오목천" xfId="4917" xr:uid="{00000000-0005-0000-0000-000033130000}"/>
    <cellStyle name="_인원계획표 _부산남천동병원내역서(남일)" xfId="4918" xr:uid="{00000000-0005-0000-0000-000034130000}"/>
    <cellStyle name="_인원계획표 _부산남천동병원내역서(남일) 2" xfId="4919" xr:uid="{00000000-0005-0000-0000-000035130000}"/>
    <cellStyle name="_인원계획표 _부산남천동병원내역서(남일)_2도급내역(계약분)" xfId="4920" xr:uid="{00000000-0005-0000-0000-000036130000}"/>
    <cellStyle name="_인원계획표 _부산남천동병원내역서(남일)_2도급내역(계약분) 2" xfId="4921" xr:uid="{00000000-0005-0000-0000-000037130000}"/>
    <cellStyle name="_인원계획표 _부산남천동병원내역서(남일)_2도급내역(계약분)_협조전" xfId="4922" xr:uid="{00000000-0005-0000-0000-000038130000}"/>
    <cellStyle name="_인원계획표 _부산남천동병원내역서(남일)_2도급내역(계약분)_협조전 2" xfId="4923" xr:uid="{00000000-0005-0000-0000-000039130000}"/>
    <cellStyle name="_인원계획표 _부산남천동병원내역서(남일)_2도급내역(계약분)_협조전_협조전" xfId="4924" xr:uid="{00000000-0005-0000-0000-00003A130000}"/>
    <cellStyle name="_인원계획표 _부산남천동병원내역서(남일)_2도급내역(계약분)_협조전_협조전 2" xfId="4925" xr:uid="{00000000-0005-0000-0000-00003B130000}"/>
    <cellStyle name="_인원계획표 _부산남천동병원내역서(남일)_공정표" xfId="4926" xr:uid="{00000000-0005-0000-0000-00003C130000}"/>
    <cellStyle name="_인원계획표 _부산남천동병원내역서(남일)_공정표 2" xfId="4927" xr:uid="{00000000-0005-0000-0000-00003D130000}"/>
    <cellStyle name="_인원계획표 _부산남천동병원내역서(남일)_공정표_협조전" xfId="4928" xr:uid="{00000000-0005-0000-0000-00003E130000}"/>
    <cellStyle name="_인원계획표 _부산남천동병원내역서(남일)_공정표_협조전 2" xfId="4929" xr:uid="{00000000-0005-0000-0000-00003F130000}"/>
    <cellStyle name="_인원계획표 _부산남천동병원내역서(남일)_공정표_협조전_협조전" xfId="4930" xr:uid="{00000000-0005-0000-0000-000040130000}"/>
    <cellStyle name="_인원계획표 _부산남천동병원내역서(남일)_공정표_협조전_협조전 2" xfId="4931" xr:uid="{00000000-0005-0000-0000-000041130000}"/>
    <cellStyle name="_인원계획표 _부산남천동병원내역서(남일)_세종회관입찰보고서" xfId="4932" xr:uid="{00000000-0005-0000-0000-000042130000}"/>
    <cellStyle name="_인원계획표 _부산남천동병원내역서(남일)_세종회관입찰보고서 2" xfId="4933" xr:uid="{00000000-0005-0000-0000-000043130000}"/>
    <cellStyle name="_인원계획표 _부산남천동병원내역서(남일)_세종회관입찰보고서_협조전" xfId="4934" xr:uid="{00000000-0005-0000-0000-000044130000}"/>
    <cellStyle name="_인원계획표 _부산남천동병원내역서(남일)_세종회관입찰보고서_협조전 2" xfId="4935" xr:uid="{00000000-0005-0000-0000-000045130000}"/>
    <cellStyle name="_인원계획표 _부산남천동병원내역서(남일)_세종회관입찰보고서_협조전_협조전" xfId="4936" xr:uid="{00000000-0005-0000-0000-000046130000}"/>
    <cellStyle name="_인원계획표 _부산남천동병원내역서(남일)_세종회관입찰보고서_협조전_협조전 2" xfId="4937" xr:uid="{00000000-0005-0000-0000-000047130000}"/>
    <cellStyle name="_인원계획표 _부산남천동병원내역서(남일)_입찰보고서" xfId="4938" xr:uid="{00000000-0005-0000-0000-000048130000}"/>
    <cellStyle name="_인원계획표 _부산남천동병원내역서(남일)_입찰보고서 2" xfId="4939" xr:uid="{00000000-0005-0000-0000-000049130000}"/>
    <cellStyle name="_인원계획표 _부산남천동병원내역서(남일)_입찰보고서_협조전" xfId="4940" xr:uid="{00000000-0005-0000-0000-00004A130000}"/>
    <cellStyle name="_인원계획표 _부산남천동병원내역서(남일)_입찰보고서_협조전 2" xfId="4941" xr:uid="{00000000-0005-0000-0000-00004B130000}"/>
    <cellStyle name="_인원계획표 _부산남천동병원내역서(남일)_입찰보고서_협조전_협조전" xfId="4942" xr:uid="{00000000-0005-0000-0000-00004C130000}"/>
    <cellStyle name="_인원계획표 _부산남천동병원내역서(남일)_입찰보고서_협조전_협조전 2" xfId="4943" xr:uid="{00000000-0005-0000-0000-00004D130000}"/>
    <cellStyle name="_인원계획표 _부산남천동병원내역서(남일)_협조전" xfId="4944" xr:uid="{00000000-0005-0000-0000-00004E130000}"/>
    <cellStyle name="_인원계획표 _부산남천동병원내역서(남일)_협조전 2" xfId="4945" xr:uid="{00000000-0005-0000-0000-00004F130000}"/>
    <cellStyle name="_인원계획표 _부산남천동병원내역서(남일)_협조전_협조전" xfId="4946" xr:uid="{00000000-0005-0000-0000-000050130000}"/>
    <cellStyle name="_인원계획표 _부산남천동병원내역서(남일)_협조전_협조전 2" xfId="4947" xr:uid="{00000000-0005-0000-0000-000051130000}"/>
    <cellStyle name="_인원계획표 _불티교" xfId="4948" xr:uid="{00000000-0005-0000-0000-000052130000}"/>
    <cellStyle name="_인원계획표 _불티교-1" xfId="4949" xr:uid="{00000000-0005-0000-0000-000053130000}"/>
    <cellStyle name="_인원계획표 _싯계교" xfId="4950" xr:uid="{00000000-0005-0000-0000-000054130000}"/>
    <cellStyle name="_인원계획표 _월곳집행(본사)" xfId="4951" xr:uid="{00000000-0005-0000-0000-000055130000}"/>
    <cellStyle name="_인원계획표 _월곳집행(본사) 2" xfId="4952" xr:uid="{00000000-0005-0000-0000-000056130000}"/>
    <cellStyle name="_인원계획표 _월곳집행(본사)_공내역서(소방)" xfId="4953" xr:uid="{00000000-0005-0000-0000-000057130000}"/>
    <cellStyle name="_인원계획표 _월곳집행(본사)_공내역서(소방) 2" xfId="4954" xr:uid="{00000000-0005-0000-0000-000058130000}"/>
    <cellStyle name="_인원계획표 _월곳집행(본사)_공내역서(소방final)" xfId="4955" xr:uid="{00000000-0005-0000-0000-000059130000}"/>
    <cellStyle name="_인원계획표 _월곳집행(본사)_공내역서(소방final) 2" xfId="4956" xr:uid="{00000000-0005-0000-0000-00005A130000}"/>
    <cellStyle name="_인원계획표 _의정부" xfId="4957" xr:uid="{00000000-0005-0000-0000-00005B130000}"/>
    <cellStyle name="_인원계획표 _의정부 2" xfId="4958" xr:uid="{00000000-0005-0000-0000-00005C130000}"/>
    <cellStyle name="_인원계획표 _의정부_건국대학교공내역1028" xfId="4959" xr:uid="{00000000-0005-0000-0000-00005D130000}"/>
    <cellStyle name="_인원계획표 _의정부_건국대학교공내역1028 2" xfId="4960" xr:uid="{00000000-0005-0000-0000-00005E130000}"/>
    <cellStyle name="_인원계획표 _의정부_건국대학교공내역1028_건국대학교공내역1028" xfId="4961" xr:uid="{00000000-0005-0000-0000-00005F130000}"/>
    <cellStyle name="_인원계획표 _의정부_건국대학교공내역1028_건국대학교공내역1028 2" xfId="4962" xr:uid="{00000000-0005-0000-0000-000060130000}"/>
    <cellStyle name="_인원계획표 _의정부_건국대학교공내역1028_건국대학교공내역1028_협조전" xfId="4963" xr:uid="{00000000-0005-0000-0000-000061130000}"/>
    <cellStyle name="_인원계획표 _의정부_건국대학교공내역1028_건국대학교공내역1028_협조전 2" xfId="4964" xr:uid="{00000000-0005-0000-0000-000062130000}"/>
    <cellStyle name="_인원계획표 _의정부_건국대학교공내역1028_건국대학교공내역1028_협조전_협조전" xfId="4965" xr:uid="{00000000-0005-0000-0000-000063130000}"/>
    <cellStyle name="_인원계획표 _의정부_건국대학교공내역1028_건국대학교공내역1028_협조전_협조전 2" xfId="4966" xr:uid="{00000000-0005-0000-0000-000064130000}"/>
    <cellStyle name="_인원계획표 _의정부_건국대학교공내역1028_협조전" xfId="4967" xr:uid="{00000000-0005-0000-0000-000065130000}"/>
    <cellStyle name="_인원계획표 _의정부_건국대학교공내역1028_협조전 2" xfId="4968" xr:uid="{00000000-0005-0000-0000-000066130000}"/>
    <cellStyle name="_인원계획표 _의정부_건국대학교공내역1028_협조전_협조전" xfId="4969" xr:uid="{00000000-0005-0000-0000-000067130000}"/>
    <cellStyle name="_인원계획표 _의정부_건국대학교공내역1028_협조전_협조전 2" xfId="4970" xr:uid="{00000000-0005-0000-0000-000068130000}"/>
    <cellStyle name="_인원계획표 _의정부_협조전" xfId="4971" xr:uid="{00000000-0005-0000-0000-000069130000}"/>
    <cellStyle name="_인원계획표 _의정부_협조전 2" xfId="4972" xr:uid="{00000000-0005-0000-0000-00006A130000}"/>
    <cellStyle name="_인원계획표 _의정부_협조전_협조전" xfId="4973" xr:uid="{00000000-0005-0000-0000-00006B130000}"/>
    <cellStyle name="_인원계획표 _의정부_협조전_협조전 2" xfId="4974" xr:uid="{00000000-0005-0000-0000-00006C130000}"/>
    <cellStyle name="_인원계획표 _의정부성모병원" xfId="4975" xr:uid="{00000000-0005-0000-0000-00006D130000}"/>
    <cellStyle name="_인원계획표 _의정부성모병원 2" xfId="4976" xr:uid="{00000000-0005-0000-0000-00006E130000}"/>
    <cellStyle name="_인원계획표 _의정부성모병원_건국대학교공내역1028" xfId="4977" xr:uid="{00000000-0005-0000-0000-00006F130000}"/>
    <cellStyle name="_인원계획표 _의정부성모병원_건국대학교공내역1028 2" xfId="4978" xr:uid="{00000000-0005-0000-0000-000070130000}"/>
    <cellStyle name="_인원계획표 _의정부성모병원_건국대학교공내역1028_건국대학교공내역1028" xfId="4979" xr:uid="{00000000-0005-0000-0000-000071130000}"/>
    <cellStyle name="_인원계획표 _의정부성모병원_건국대학교공내역1028_건국대학교공내역1028 2" xfId="4980" xr:uid="{00000000-0005-0000-0000-000072130000}"/>
    <cellStyle name="_인원계획표 _의정부성모병원_건국대학교공내역1028_건국대학교공내역1028_협조전" xfId="4981" xr:uid="{00000000-0005-0000-0000-000073130000}"/>
    <cellStyle name="_인원계획표 _의정부성모병원_건국대학교공내역1028_건국대학교공내역1028_협조전 2" xfId="4982" xr:uid="{00000000-0005-0000-0000-000074130000}"/>
    <cellStyle name="_인원계획표 _의정부성모병원_건국대학교공내역1028_건국대학교공내역1028_협조전_협조전" xfId="4983" xr:uid="{00000000-0005-0000-0000-000075130000}"/>
    <cellStyle name="_인원계획표 _의정부성모병원_건국대학교공내역1028_건국대학교공내역1028_협조전_협조전 2" xfId="4984" xr:uid="{00000000-0005-0000-0000-000076130000}"/>
    <cellStyle name="_인원계획표 _의정부성모병원_건국대학교공내역1028_협조전" xfId="4985" xr:uid="{00000000-0005-0000-0000-000077130000}"/>
    <cellStyle name="_인원계획표 _의정부성모병원_건국대학교공내역1028_협조전 2" xfId="4986" xr:uid="{00000000-0005-0000-0000-000078130000}"/>
    <cellStyle name="_인원계획표 _의정부성모병원_건국대학교공내역1028_협조전_협조전" xfId="4987" xr:uid="{00000000-0005-0000-0000-000079130000}"/>
    <cellStyle name="_인원계획표 _의정부성모병원_건국대학교공내역1028_협조전_협조전 2" xfId="4988" xr:uid="{00000000-0005-0000-0000-00007A130000}"/>
    <cellStyle name="_인원계획표 _의정부성모병원_협조전" xfId="4989" xr:uid="{00000000-0005-0000-0000-00007B130000}"/>
    <cellStyle name="_인원계획표 _의정부성모병원_협조전 2" xfId="4990" xr:uid="{00000000-0005-0000-0000-00007C130000}"/>
    <cellStyle name="_인원계획표 _의정부성모병원_협조전_협조전" xfId="4991" xr:uid="{00000000-0005-0000-0000-00007D130000}"/>
    <cellStyle name="_인원계획표 _의정부성모병원_협조전_협조전 2" xfId="4992" xr:uid="{00000000-0005-0000-0000-00007E130000}"/>
    <cellStyle name="_인원계획표 _적격 " xfId="4993" xr:uid="{00000000-0005-0000-0000-00007F130000}"/>
    <cellStyle name="_인원계획표 _적격  2" xfId="4994" xr:uid="{00000000-0005-0000-0000-000080130000}"/>
    <cellStyle name="_인원계획표 _적격 _2008년 중요목조문화재 방제시스템" xfId="4995" xr:uid="{00000000-0005-0000-0000-000081130000}"/>
    <cellStyle name="_인원계획표 _적격 _buip (2)" xfId="4996" xr:uid="{00000000-0005-0000-0000-000082130000}"/>
    <cellStyle name="_인원계획표 _적격 _ip (2)" xfId="4997" xr:uid="{00000000-0005-0000-0000-000083130000}"/>
    <cellStyle name="_인원계획표 _적격 _jipbun (2)" xfId="4998" xr:uid="{00000000-0005-0000-0000-000084130000}"/>
    <cellStyle name="_인원계획표 _적격 _건국대병원" xfId="4999" xr:uid="{00000000-0005-0000-0000-000085130000}"/>
    <cellStyle name="_인원계획표 _적격 _건국대병원 2" xfId="5000" xr:uid="{00000000-0005-0000-0000-000086130000}"/>
    <cellStyle name="_인원계획표 _적격 _건국대병원_건국대학교공내역1028" xfId="5001" xr:uid="{00000000-0005-0000-0000-000087130000}"/>
    <cellStyle name="_인원계획표 _적격 _건국대병원_건국대학교공내역1028 2" xfId="5002" xr:uid="{00000000-0005-0000-0000-000088130000}"/>
    <cellStyle name="_인원계획표 _적격 _건국대병원_건국대학교공내역1028_건국대학교공내역1028" xfId="5003" xr:uid="{00000000-0005-0000-0000-000089130000}"/>
    <cellStyle name="_인원계획표 _적격 _건국대병원_건국대학교공내역1028_건국대학교공내역1028 2" xfId="5004" xr:uid="{00000000-0005-0000-0000-00008A130000}"/>
    <cellStyle name="_인원계획표 _적격 _건국대병원_건국대학교공내역1028_건국대학교공내역1028_협조전" xfId="5005" xr:uid="{00000000-0005-0000-0000-00008B130000}"/>
    <cellStyle name="_인원계획표 _적격 _건국대병원_건국대학교공내역1028_건국대학교공내역1028_협조전 2" xfId="5006" xr:uid="{00000000-0005-0000-0000-00008C130000}"/>
    <cellStyle name="_인원계획표 _적격 _건국대병원_건국대학교공내역1028_건국대학교공내역1028_협조전_협조전" xfId="5007" xr:uid="{00000000-0005-0000-0000-00008D130000}"/>
    <cellStyle name="_인원계획표 _적격 _건국대병원_건국대학교공내역1028_건국대학교공내역1028_협조전_협조전 2" xfId="5008" xr:uid="{00000000-0005-0000-0000-00008E130000}"/>
    <cellStyle name="_인원계획표 _적격 _건국대병원_건국대학교공내역1028_협조전" xfId="5009" xr:uid="{00000000-0005-0000-0000-00008F130000}"/>
    <cellStyle name="_인원계획표 _적격 _건국대병원_건국대학교공내역1028_협조전 2" xfId="5010" xr:uid="{00000000-0005-0000-0000-000090130000}"/>
    <cellStyle name="_인원계획표 _적격 _건국대병원_건국대학교공내역1028_협조전_협조전" xfId="5011" xr:uid="{00000000-0005-0000-0000-000091130000}"/>
    <cellStyle name="_인원계획표 _적격 _건국대병원_건국대학교공내역1028_협조전_협조전 2" xfId="5012" xr:uid="{00000000-0005-0000-0000-000092130000}"/>
    <cellStyle name="_인원계획표 _적격 _건국대병원_협조전" xfId="5013" xr:uid="{00000000-0005-0000-0000-000093130000}"/>
    <cellStyle name="_인원계획표 _적격 _건국대병원_협조전 2" xfId="5014" xr:uid="{00000000-0005-0000-0000-000094130000}"/>
    <cellStyle name="_인원계획표 _적격 _건국대병원_협조전_협조전" xfId="5015" xr:uid="{00000000-0005-0000-0000-000095130000}"/>
    <cellStyle name="_인원계획표 _적격 _건국대병원_협조전_협조전 2" xfId="5016" xr:uid="{00000000-0005-0000-0000-000096130000}"/>
    <cellStyle name="_인원계획표 _적격 _건국대학교공내역1028" xfId="5017" xr:uid="{00000000-0005-0000-0000-000097130000}"/>
    <cellStyle name="_인원계획표 _적격 _건국대학교공내역1028 2" xfId="5018" xr:uid="{00000000-0005-0000-0000-000098130000}"/>
    <cellStyle name="_인원계획표 _적격 _건국대학교공내역1028_협조전" xfId="5019" xr:uid="{00000000-0005-0000-0000-000099130000}"/>
    <cellStyle name="_인원계획표 _적격 _건국대학교공내역1028_협조전 2" xfId="5020" xr:uid="{00000000-0005-0000-0000-00009A130000}"/>
    <cellStyle name="_인원계획표 _적격 _건국대학교공내역1028_협조전_협조전" xfId="5021" xr:uid="{00000000-0005-0000-0000-00009B130000}"/>
    <cellStyle name="_인원계획표 _적격 _건국대학교공내역1028_협조전_협조전 2" xfId="5022" xr:uid="{00000000-0005-0000-0000-00009C130000}"/>
    <cellStyle name="_인원계획표 _적격 _건국대학교병원 견적_미동" xfId="5023" xr:uid="{00000000-0005-0000-0000-00009D130000}"/>
    <cellStyle name="_인원계획표 _적격 _건국대학교병원 견적_미동 2" xfId="5024" xr:uid="{00000000-0005-0000-0000-00009E130000}"/>
    <cellStyle name="_인원계획표 _적격 _건국대학교병원 견적_미동_건국대학교공내역1028" xfId="5025" xr:uid="{00000000-0005-0000-0000-00009F130000}"/>
    <cellStyle name="_인원계획표 _적격 _건국대학교병원 견적_미동_건국대학교공내역1028 2" xfId="5026" xr:uid="{00000000-0005-0000-0000-0000A0130000}"/>
    <cellStyle name="_인원계획표 _적격 _건국대학교병원 견적_미동_건국대학교공내역1028_건국대학교공내역1028" xfId="5027" xr:uid="{00000000-0005-0000-0000-0000A1130000}"/>
    <cellStyle name="_인원계획표 _적격 _건국대학교병원 견적_미동_건국대학교공내역1028_건국대학교공내역1028 2" xfId="5028" xr:uid="{00000000-0005-0000-0000-0000A2130000}"/>
    <cellStyle name="_인원계획표 _적격 _건국대학교병원 견적_미동_건국대학교공내역1028_건국대학교공내역1028_협조전" xfId="5029" xr:uid="{00000000-0005-0000-0000-0000A3130000}"/>
    <cellStyle name="_인원계획표 _적격 _건국대학교병원 견적_미동_건국대학교공내역1028_건국대학교공내역1028_협조전 2" xfId="5030" xr:uid="{00000000-0005-0000-0000-0000A4130000}"/>
    <cellStyle name="_인원계획표 _적격 _건국대학교병원 견적_미동_건국대학교공내역1028_건국대학교공내역1028_협조전_협조전" xfId="5031" xr:uid="{00000000-0005-0000-0000-0000A5130000}"/>
    <cellStyle name="_인원계획표 _적격 _건국대학교병원 견적_미동_건국대학교공내역1028_건국대학교공내역1028_협조전_협조전 2" xfId="5032" xr:uid="{00000000-0005-0000-0000-0000A6130000}"/>
    <cellStyle name="_인원계획표 _적격 _건국대학교병원 견적_미동_건국대학교공내역1028_협조전" xfId="5033" xr:uid="{00000000-0005-0000-0000-0000A7130000}"/>
    <cellStyle name="_인원계획표 _적격 _건국대학교병원 견적_미동_건국대학교공내역1028_협조전 2" xfId="5034" xr:uid="{00000000-0005-0000-0000-0000A8130000}"/>
    <cellStyle name="_인원계획표 _적격 _건국대학교병원 견적_미동_건국대학교공내역1028_협조전_협조전" xfId="5035" xr:uid="{00000000-0005-0000-0000-0000A9130000}"/>
    <cellStyle name="_인원계획표 _적격 _건국대학교병원 견적_미동_건국대학교공내역1028_협조전_협조전 2" xfId="5036" xr:uid="{00000000-0005-0000-0000-0000AA130000}"/>
    <cellStyle name="_인원계획표 _적격 _건국대학교병원 견적_미동_협조전" xfId="5037" xr:uid="{00000000-0005-0000-0000-0000AB130000}"/>
    <cellStyle name="_인원계획표 _적격 _건국대학교병원 견적_미동_협조전 2" xfId="5038" xr:uid="{00000000-0005-0000-0000-0000AC130000}"/>
    <cellStyle name="_인원계획표 _적격 _건국대학교병원 견적_미동_협조전_협조전" xfId="5039" xr:uid="{00000000-0005-0000-0000-0000AD130000}"/>
    <cellStyle name="_인원계획표 _적격 _건국대학교병원 견적_미동_협조전_협조전 2" xfId="5040" xr:uid="{00000000-0005-0000-0000-0000AE130000}"/>
    <cellStyle name="_인원계획표 _적격 _건국대학교부대입찰업체견적서" xfId="5041" xr:uid="{00000000-0005-0000-0000-0000AF130000}"/>
    <cellStyle name="_인원계획표 _적격 _건국대학교부대입찰업체견적서 2" xfId="5042" xr:uid="{00000000-0005-0000-0000-0000B0130000}"/>
    <cellStyle name="_인원계획표 _적격 _건국대학교부대입찰업체견적서_건국대학교공내역1028" xfId="5043" xr:uid="{00000000-0005-0000-0000-0000B1130000}"/>
    <cellStyle name="_인원계획표 _적격 _건국대학교부대입찰업체견적서_건국대학교공내역1028 2" xfId="5044" xr:uid="{00000000-0005-0000-0000-0000B2130000}"/>
    <cellStyle name="_인원계획표 _적격 _건국대학교부대입찰업체견적서_건국대학교공내역1028_건국대학교공내역1028" xfId="5045" xr:uid="{00000000-0005-0000-0000-0000B3130000}"/>
    <cellStyle name="_인원계획표 _적격 _건국대학교부대입찰업체견적서_건국대학교공내역1028_건국대학교공내역1028 2" xfId="5046" xr:uid="{00000000-0005-0000-0000-0000B4130000}"/>
    <cellStyle name="_인원계획표 _적격 _건국대학교부대입찰업체견적서_건국대학교공내역1028_건국대학교공내역1028_협조전" xfId="5047" xr:uid="{00000000-0005-0000-0000-0000B5130000}"/>
    <cellStyle name="_인원계획표 _적격 _건국대학교부대입찰업체견적서_건국대학교공내역1028_건국대학교공내역1028_협조전 2" xfId="5048" xr:uid="{00000000-0005-0000-0000-0000B6130000}"/>
    <cellStyle name="_인원계획표 _적격 _건국대학교부대입찰업체견적서_건국대학교공내역1028_건국대학교공내역1028_협조전_협조전" xfId="5049" xr:uid="{00000000-0005-0000-0000-0000B7130000}"/>
    <cellStyle name="_인원계획표 _적격 _건국대학교부대입찰업체견적서_건국대학교공내역1028_건국대학교공내역1028_협조전_협조전 2" xfId="5050" xr:uid="{00000000-0005-0000-0000-0000B8130000}"/>
    <cellStyle name="_인원계획표 _적격 _건국대학교부대입찰업체견적서_건국대학교공내역1028_협조전" xfId="5051" xr:uid="{00000000-0005-0000-0000-0000B9130000}"/>
    <cellStyle name="_인원계획표 _적격 _건국대학교부대입찰업체견적서_건국대학교공내역1028_협조전 2" xfId="5052" xr:uid="{00000000-0005-0000-0000-0000BA130000}"/>
    <cellStyle name="_인원계획표 _적격 _건국대학교부대입찰업체견적서_건국대학교공내역1028_협조전_협조전" xfId="5053" xr:uid="{00000000-0005-0000-0000-0000BB130000}"/>
    <cellStyle name="_인원계획표 _적격 _건국대학교부대입찰업체견적서_건국대학교공내역1028_협조전_협조전 2" xfId="5054" xr:uid="{00000000-0005-0000-0000-0000BC130000}"/>
    <cellStyle name="_인원계획표 _적격 _건국대학교부대입찰업체견적서_협조전" xfId="5055" xr:uid="{00000000-0005-0000-0000-0000BD130000}"/>
    <cellStyle name="_인원계획표 _적격 _건국대학교부대입찰업체견적서_협조전 2" xfId="5056" xr:uid="{00000000-0005-0000-0000-0000BE130000}"/>
    <cellStyle name="_인원계획표 _적격 _건국대학교부대입찰업체견적서_협조전_협조전" xfId="5057" xr:uid="{00000000-0005-0000-0000-0000BF130000}"/>
    <cellStyle name="_인원계획표 _적격 _건국대학교부대입찰업체견적서_협조전_협조전 2" xfId="5058" xr:uid="{00000000-0005-0000-0000-0000C0130000}"/>
    <cellStyle name="_인원계획표 _적격 _기장고등학교 듀얼모니터링 감시제어시스템 제작 구입 설치_내역서" xfId="5059" xr:uid="{00000000-0005-0000-0000-0000C1130000}"/>
    <cellStyle name="_인원계획표 _적격 _부산남천동병원내역서(남일)" xfId="5060" xr:uid="{00000000-0005-0000-0000-0000C2130000}"/>
    <cellStyle name="_인원계획표 _적격 _부산남천동병원내역서(남일) 2" xfId="5061" xr:uid="{00000000-0005-0000-0000-0000C3130000}"/>
    <cellStyle name="_인원계획표 _적격 _부산남천동병원내역서(남일)_2도급내역(계약분)" xfId="5062" xr:uid="{00000000-0005-0000-0000-0000C4130000}"/>
    <cellStyle name="_인원계획표 _적격 _부산남천동병원내역서(남일)_2도급내역(계약분) 2" xfId="5063" xr:uid="{00000000-0005-0000-0000-0000C5130000}"/>
    <cellStyle name="_인원계획표 _적격 _부산남천동병원내역서(남일)_2도급내역(계약분)_협조전" xfId="5064" xr:uid="{00000000-0005-0000-0000-0000C6130000}"/>
    <cellStyle name="_인원계획표 _적격 _부산남천동병원내역서(남일)_2도급내역(계약분)_협조전 2" xfId="5065" xr:uid="{00000000-0005-0000-0000-0000C7130000}"/>
    <cellStyle name="_인원계획표 _적격 _부산남천동병원내역서(남일)_2도급내역(계약분)_협조전_협조전" xfId="5066" xr:uid="{00000000-0005-0000-0000-0000C8130000}"/>
    <cellStyle name="_인원계획표 _적격 _부산남천동병원내역서(남일)_2도급내역(계약분)_협조전_협조전 2" xfId="5067" xr:uid="{00000000-0005-0000-0000-0000C9130000}"/>
    <cellStyle name="_인원계획표 _적격 _부산남천동병원내역서(남일)_공정표" xfId="5068" xr:uid="{00000000-0005-0000-0000-0000CA130000}"/>
    <cellStyle name="_인원계획표 _적격 _부산남천동병원내역서(남일)_공정표 2" xfId="5069" xr:uid="{00000000-0005-0000-0000-0000CB130000}"/>
    <cellStyle name="_인원계획표 _적격 _부산남천동병원내역서(남일)_공정표_협조전" xfId="5070" xr:uid="{00000000-0005-0000-0000-0000CC130000}"/>
    <cellStyle name="_인원계획표 _적격 _부산남천동병원내역서(남일)_공정표_협조전 2" xfId="5071" xr:uid="{00000000-0005-0000-0000-0000CD130000}"/>
    <cellStyle name="_인원계획표 _적격 _부산남천동병원내역서(남일)_공정표_협조전_협조전" xfId="5072" xr:uid="{00000000-0005-0000-0000-0000CE130000}"/>
    <cellStyle name="_인원계획표 _적격 _부산남천동병원내역서(남일)_공정표_협조전_협조전 2" xfId="5073" xr:uid="{00000000-0005-0000-0000-0000CF130000}"/>
    <cellStyle name="_인원계획표 _적격 _부산남천동병원내역서(남일)_세종회관입찰보고서" xfId="5074" xr:uid="{00000000-0005-0000-0000-0000D0130000}"/>
    <cellStyle name="_인원계획표 _적격 _부산남천동병원내역서(남일)_세종회관입찰보고서 2" xfId="5075" xr:uid="{00000000-0005-0000-0000-0000D1130000}"/>
    <cellStyle name="_인원계획표 _적격 _부산남천동병원내역서(남일)_세종회관입찰보고서_협조전" xfId="5076" xr:uid="{00000000-0005-0000-0000-0000D2130000}"/>
    <cellStyle name="_인원계획표 _적격 _부산남천동병원내역서(남일)_세종회관입찰보고서_협조전 2" xfId="5077" xr:uid="{00000000-0005-0000-0000-0000D3130000}"/>
    <cellStyle name="_인원계획표 _적격 _부산남천동병원내역서(남일)_세종회관입찰보고서_협조전_협조전" xfId="5078" xr:uid="{00000000-0005-0000-0000-0000D4130000}"/>
    <cellStyle name="_인원계획표 _적격 _부산남천동병원내역서(남일)_세종회관입찰보고서_협조전_협조전 2" xfId="5079" xr:uid="{00000000-0005-0000-0000-0000D5130000}"/>
    <cellStyle name="_인원계획표 _적격 _부산남천동병원내역서(남일)_입찰보고서" xfId="5080" xr:uid="{00000000-0005-0000-0000-0000D6130000}"/>
    <cellStyle name="_인원계획표 _적격 _부산남천동병원내역서(남일)_입찰보고서 2" xfId="5081" xr:uid="{00000000-0005-0000-0000-0000D7130000}"/>
    <cellStyle name="_인원계획표 _적격 _부산남천동병원내역서(남일)_입찰보고서_협조전" xfId="5082" xr:uid="{00000000-0005-0000-0000-0000D8130000}"/>
    <cellStyle name="_인원계획표 _적격 _부산남천동병원내역서(남일)_입찰보고서_협조전 2" xfId="5083" xr:uid="{00000000-0005-0000-0000-0000D9130000}"/>
    <cellStyle name="_인원계획표 _적격 _부산남천동병원내역서(남일)_입찰보고서_협조전_협조전" xfId="5084" xr:uid="{00000000-0005-0000-0000-0000DA130000}"/>
    <cellStyle name="_인원계획표 _적격 _부산남천동병원내역서(남일)_입찰보고서_협조전_협조전 2" xfId="5085" xr:uid="{00000000-0005-0000-0000-0000DB130000}"/>
    <cellStyle name="_인원계획표 _적격 _부산남천동병원내역서(남일)_협조전" xfId="5086" xr:uid="{00000000-0005-0000-0000-0000DC130000}"/>
    <cellStyle name="_인원계획표 _적격 _부산남천동병원내역서(남일)_협조전 2" xfId="5087" xr:uid="{00000000-0005-0000-0000-0000DD130000}"/>
    <cellStyle name="_인원계획표 _적격 _부산남천동병원내역서(남일)_협조전_협조전" xfId="5088" xr:uid="{00000000-0005-0000-0000-0000DE130000}"/>
    <cellStyle name="_인원계획표 _적격 _부산남천동병원내역서(남일)_협조전_협조전 2" xfId="5089" xr:uid="{00000000-0005-0000-0000-0000DF130000}"/>
    <cellStyle name="_인원계획표 _적격 _월곳집행(본사)" xfId="5090" xr:uid="{00000000-0005-0000-0000-0000E0130000}"/>
    <cellStyle name="_인원계획표 _적격 _월곳집행(본사) 2" xfId="5091" xr:uid="{00000000-0005-0000-0000-0000E1130000}"/>
    <cellStyle name="_인원계획표 _적격 _월곳집행(본사)_공내역서(소방)" xfId="5092" xr:uid="{00000000-0005-0000-0000-0000E2130000}"/>
    <cellStyle name="_인원계획표 _적격 _월곳집행(본사)_공내역서(소방) 2" xfId="5093" xr:uid="{00000000-0005-0000-0000-0000E3130000}"/>
    <cellStyle name="_인원계획표 _적격 _월곳집행(본사)_공내역서(소방final)" xfId="5094" xr:uid="{00000000-0005-0000-0000-0000E4130000}"/>
    <cellStyle name="_인원계획표 _적격 _월곳집행(본사)_공내역서(소방final) 2" xfId="5095" xr:uid="{00000000-0005-0000-0000-0000E5130000}"/>
    <cellStyle name="_인원계획표 _적격 _의정부" xfId="5096" xr:uid="{00000000-0005-0000-0000-0000E6130000}"/>
    <cellStyle name="_인원계획표 _적격 _의정부 2" xfId="5097" xr:uid="{00000000-0005-0000-0000-0000E7130000}"/>
    <cellStyle name="_인원계획표 _적격 _의정부_건국대학교공내역1028" xfId="5098" xr:uid="{00000000-0005-0000-0000-0000E8130000}"/>
    <cellStyle name="_인원계획표 _적격 _의정부_건국대학교공내역1028 2" xfId="5099" xr:uid="{00000000-0005-0000-0000-0000E9130000}"/>
    <cellStyle name="_인원계획표 _적격 _의정부_건국대학교공내역1028_건국대학교공내역1028" xfId="5100" xr:uid="{00000000-0005-0000-0000-0000EA130000}"/>
    <cellStyle name="_인원계획표 _적격 _의정부_건국대학교공내역1028_건국대학교공내역1028 2" xfId="5101" xr:uid="{00000000-0005-0000-0000-0000EB130000}"/>
    <cellStyle name="_인원계획표 _적격 _의정부_건국대학교공내역1028_건국대학교공내역1028_협조전" xfId="5102" xr:uid="{00000000-0005-0000-0000-0000EC130000}"/>
    <cellStyle name="_인원계획표 _적격 _의정부_건국대학교공내역1028_건국대학교공내역1028_협조전 2" xfId="5103" xr:uid="{00000000-0005-0000-0000-0000ED130000}"/>
    <cellStyle name="_인원계획표 _적격 _의정부_건국대학교공내역1028_건국대학교공내역1028_협조전_협조전" xfId="5104" xr:uid="{00000000-0005-0000-0000-0000EE130000}"/>
    <cellStyle name="_인원계획표 _적격 _의정부_건국대학교공내역1028_건국대학교공내역1028_협조전_협조전 2" xfId="5105" xr:uid="{00000000-0005-0000-0000-0000EF130000}"/>
    <cellStyle name="_인원계획표 _적격 _의정부_건국대학교공내역1028_협조전" xfId="5106" xr:uid="{00000000-0005-0000-0000-0000F0130000}"/>
    <cellStyle name="_인원계획표 _적격 _의정부_건국대학교공내역1028_협조전 2" xfId="5107" xr:uid="{00000000-0005-0000-0000-0000F1130000}"/>
    <cellStyle name="_인원계획표 _적격 _의정부_건국대학교공내역1028_협조전_협조전" xfId="5108" xr:uid="{00000000-0005-0000-0000-0000F2130000}"/>
    <cellStyle name="_인원계획표 _적격 _의정부_건국대학교공내역1028_협조전_협조전 2" xfId="5109" xr:uid="{00000000-0005-0000-0000-0000F3130000}"/>
    <cellStyle name="_인원계획표 _적격 _의정부_협조전" xfId="5110" xr:uid="{00000000-0005-0000-0000-0000F4130000}"/>
    <cellStyle name="_인원계획표 _적격 _의정부_협조전 2" xfId="5111" xr:uid="{00000000-0005-0000-0000-0000F5130000}"/>
    <cellStyle name="_인원계획표 _적격 _의정부_협조전_협조전" xfId="5112" xr:uid="{00000000-0005-0000-0000-0000F6130000}"/>
    <cellStyle name="_인원계획표 _적격 _의정부_협조전_협조전 2" xfId="5113" xr:uid="{00000000-0005-0000-0000-0000F7130000}"/>
    <cellStyle name="_인원계획표 _적격 _의정부성모병원" xfId="5114" xr:uid="{00000000-0005-0000-0000-0000F8130000}"/>
    <cellStyle name="_인원계획표 _적격 _의정부성모병원 2" xfId="5115" xr:uid="{00000000-0005-0000-0000-0000F9130000}"/>
    <cellStyle name="_인원계획표 _적격 _의정부성모병원_건국대학교공내역1028" xfId="5116" xr:uid="{00000000-0005-0000-0000-0000FA130000}"/>
    <cellStyle name="_인원계획표 _적격 _의정부성모병원_건국대학교공내역1028 2" xfId="5117" xr:uid="{00000000-0005-0000-0000-0000FB130000}"/>
    <cellStyle name="_인원계획표 _적격 _의정부성모병원_건국대학교공내역1028_건국대학교공내역1028" xfId="5118" xr:uid="{00000000-0005-0000-0000-0000FC130000}"/>
    <cellStyle name="_인원계획표 _적격 _의정부성모병원_건국대학교공내역1028_건국대학교공내역1028 2" xfId="5119" xr:uid="{00000000-0005-0000-0000-0000FD130000}"/>
    <cellStyle name="_인원계획표 _적격 _의정부성모병원_건국대학교공내역1028_건국대학교공내역1028_협조전" xfId="5120" xr:uid="{00000000-0005-0000-0000-0000FE130000}"/>
    <cellStyle name="_인원계획표 _적격 _의정부성모병원_건국대학교공내역1028_건국대학교공내역1028_협조전 2" xfId="5121" xr:uid="{00000000-0005-0000-0000-0000FF130000}"/>
    <cellStyle name="_인원계획표 _적격 _의정부성모병원_건국대학교공내역1028_건국대학교공내역1028_협조전_협조전" xfId="5122" xr:uid="{00000000-0005-0000-0000-000000140000}"/>
    <cellStyle name="_인원계획표 _적격 _의정부성모병원_건국대학교공내역1028_건국대학교공내역1028_협조전_협조전 2" xfId="5123" xr:uid="{00000000-0005-0000-0000-000001140000}"/>
    <cellStyle name="_인원계획표 _적격 _의정부성모병원_건국대학교공내역1028_협조전" xfId="5124" xr:uid="{00000000-0005-0000-0000-000002140000}"/>
    <cellStyle name="_인원계획표 _적격 _의정부성모병원_건국대학교공내역1028_협조전 2" xfId="5125" xr:uid="{00000000-0005-0000-0000-000003140000}"/>
    <cellStyle name="_인원계획표 _적격 _의정부성모병원_건국대학교공내역1028_협조전_협조전" xfId="5126" xr:uid="{00000000-0005-0000-0000-000004140000}"/>
    <cellStyle name="_인원계획표 _적격 _의정부성모병원_건국대학교공내역1028_협조전_협조전 2" xfId="5127" xr:uid="{00000000-0005-0000-0000-000005140000}"/>
    <cellStyle name="_인원계획표 _적격 _의정부성모병원_협조전" xfId="5128" xr:uid="{00000000-0005-0000-0000-000006140000}"/>
    <cellStyle name="_인원계획표 _적격 _의정부성모병원_협조전 2" xfId="5129" xr:uid="{00000000-0005-0000-0000-000007140000}"/>
    <cellStyle name="_인원계획표 _적격 _의정부성모병원_협조전_협조전" xfId="5130" xr:uid="{00000000-0005-0000-0000-000008140000}"/>
    <cellStyle name="_인원계획표 _적격 _의정부성모병원_협조전_협조전 2" xfId="5131" xr:uid="{00000000-0005-0000-0000-000009140000}"/>
    <cellStyle name="_인원계획표 _적격 _조0203(1000억이상)" xfId="5132" xr:uid="{00000000-0005-0000-0000-00000A140000}"/>
    <cellStyle name="_인원계획표 _적격 _집행 (93)" xfId="5133" xr:uid="{00000000-0005-0000-0000-00000B140000}"/>
    <cellStyle name="_인원계획표 _적격 _청주중원(부대입찰) 견적" xfId="5134" xr:uid="{00000000-0005-0000-0000-00000C140000}"/>
    <cellStyle name="_인원계획표 _적격 _청주중원(부대입찰) 견적 2" xfId="5135" xr:uid="{00000000-0005-0000-0000-00000D140000}"/>
    <cellStyle name="_인원계획표 _적격 _청주중원(부대입찰) 견적_건국대학교공내역1028" xfId="5136" xr:uid="{00000000-0005-0000-0000-00000E140000}"/>
    <cellStyle name="_인원계획표 _적격 _청주중원(부대입찰) 견적_건국대학교공내역1028 2" xfId="5137" xr:uid="{00000000-0005-0000-0000-00000F140000}"/>
    <cellStyle name="_인원계획표 _적격 _청주중원(부대입찰) 견적_건국대학교공내역1028_건국대학교공내역1028" xfId="5138" xr:uid="{00000000-0005-0000-0000-000010140000}"/>
    <cellStyle name="_인원계획표 _적격 _청주중원(부대입찰) 견적_건국대학교공내역1028_건국대학교공내역1028 2" xfId="5139" xr:uid="{00000000-0005-0000-0000-000011140000}"/>
    <cellStyle name="_인원계획표 _적격 _청주중원(부대입찰) 견적_건국대학교공내역1028_건국대학교공내역1028_협조전" xfId="5140" xr:uid="{00000000-0005-0000-0000-000012140000}"/>
    <cellStyle name="_인원계획표 _적격 _청주중원(부대입찰) 견적_건국대학교공내역1028_건국대학교공내역1028_협조전 2" xfId="5141" xr:uid="{00000000-0005-0000-0000-000013140000}"/>
    <cellStyle name="_인원계획표 _적격 _청주중원(부대입찰) 견적_건국대학교공내역1028_건국대학교공내역1028_협조전_협조전" xfId="5142" xr:uid="{00000000-0005-0000-0000-000014140000}"/>
    <cellStyle name="_인원계획표 _적격 _청주중원(부대입찰) 견적_건국대학교공내역1028_건국대학교공내역1028_협조전_협조전 2" xfId="5143" xr:uid="{00000000-0005-0000-0000-000015140000}"/>
    <cellStyle name="_인원계획표 _적격 _청주중원(부대입찰) 견적_건국대학교공내역1028_협조전" xfId="5144" xr:uid="{00000000-0005-0000-0000-000016140000}"/>
    <cellStyle name="_인원계획표 _적격 _청주중원(부대입찰) 견적_건국대학교공내역1028_협조전 2" xfId="5145" xr:uid="{00000000-0005-0000-0000-000017140000}"/>
    <cellStyle name="_인원계획표 _적격 _청주중원(부대입찰) 견적_건국대학교공내역1028_협조전_협조전" xfId="5146" xr:uid="{00000000-0005-0000-0000-000018140000}"/>
    <cellStyle name="_인원계획표 _적격 _청주중원(부대입찰) 견적_건국대학교공내역1028_협조전_협조전 2" xfId="5147" xr:uid="{00000000-0005-0000-0000-000019140000}"/>
    <cellStyle name="_인원계획표 _적격 _청주중원(부대입찰) 견적_협조전" xfId="5148" xr:uid="{00000000-0005-0000-0000-00001A140000}"/>
    <cellStyle name="_인원계획표 _적격 _청주중원(부대입찰) 견적_협조전 2" xfId="5149" xr:uid="{00000000-0005-0000-0000-00001B140000}"/>
    <cellStyle name="_인원계획표 _적격 _청주중원(부대입찰) 견적_협조전_협조전" xfId="5150" xr:uid="{00000000-0005-0000-0000-00001C140000}"/>
    <cellStyle name="_인원계획표 _적격 _청주중원(부대입찰) 견적_협조전_협조전 2" xfId="5151" xr:uid="{00000000-0005-0000-0000-00001D140000}"/>
    <cellStyle name="_인원계획표 _적격 _협조전" xfId="5152" xr:uid="{00000000-0005-0000-0000-00001E140000}"/>
    <cellStyle name="_인원계획표 _적격 _협조전 2" xfId="5153" xr:uid="{00000000-0005-0000-0000-00001F140000}"/>
    <cellStyle name="_인원계획표 _적격 _협조전_협조전" xfId="5154" xr:uid="{00000000-0005-0000-0000-000020140000}"/>
    <cellStyle name="_인원계획표 _적격 _협조전_협조전 2" xfId="5155" xr:uid="{00000000-0005-0000-0000-000021140000}"/>
    <cellStyle name="_인원계획표 _조0203(1000억이상)" xfId="5156" xr:uid="{00000000-0005-0000-0000-000022140000}"/>
    <cellStyle name="_인원계획표 _중동성황(가)실행" xfId="5157" xr:uid="{00000000-0005-0000-0000-000023140000}"/>
    <cellStyle name="_인원계획표 _중동성황(가)실행_(가)실행" xfId="5158" xr:uid="{00000000-0005-0000-0000-000024140000}"/>
    <cellStyle name="_인원계획표 _중동성황(가)실행_(가)실행2" xfId="5159" xr:uid="{00000000-0005-0000-0000-000025140000}"/>
    <cellStyle name="_인원계획표 _중동성황(가)실행_중동성황(가)실행" xfId="5160" xr:uid="{00000000-0005-0000-0000-000026140000}"/>
    <cellStyle name="_인원계획표 _중동-성황투찰(new)(발주자변경)" xfId="5161" xr:uid="{00000000-0005-0000-0000-000027140000}"/>
    <cellStyle name="_인원계획표 _중동-성황투찰(new)(발주자변경)_(가)실행" xfId="5162" xr:uid="{00000000-0005-0000-0000-000028140000}"/>
    <cellStyle name="_인원계획표 _중동-성황투찰(new)(발주자변경)_(가)실행2" xfId="5163" xr:uid="{00000000-0005-0000-0000-000029140000}"/>
    <cellStyle name="_인원계획표 _중동-성황투찰(new)(발주자변경)_중동성황(가)실행" xfId="5164" xr:uid="{00000000-0005-0000-0000-00002A140000}"/>
    <cellStyle name="_인원계획표 _집행 (93)" xfId="5165" xr:uid="{00000000-0005-0000-0000-00002B140000}"/>
    <cellStyle name="_인원계획표 _청주중원(부대입찰) 견적" xfId="5166" xr:uid="{00000000-0005-0000-0000-00002C140000}"/>
    <cellStyle name="_인원계획표 _청주중원(부대입찰) 견적 2" xfId="5167" xr:uid="{00000000-0005-0000-0000-00002D140000}"/>
    <cellStyle name="_인원계획표 _청주중원(부대입찰) 견적_건국대학교공내역1028" xfId="5168" xr:uid="{00000000-0005-0000-0000-00002E140000}"/>
    <cellStyle name="_인원계획표 _청주중원(부대입찰) 견적_건국대학교공내역1028 2" xfId="5169" xr:uid="{00000000-0005-0000-0000-00002F140000}"/>
    <cellStyle name="_인원계획표 _청주중원(부대입찰) 견적_건국대학교공내역1028_건국대학교공내역1028" xfId="5170" xr:uid="{00000000-0005-0000-0000-000030140000}"/>
    <cellStyle name="_인원계획표 _청주중원(부대입찰) 견적_건국대학교공내역1028_건국대학교공내역1028 2" xfId="5171" xr:uid="{00000000-0005-0000-0000-000031140000}"/>
    <cellStyle name="_인원계획표 _청주중원(부대입찰) 견적_건국대학교공내역1028_건국대학교공내역1028_협조전" xfId="5172" xr:uid="{00000000-0005-0000-0000-000032140000}"/>
    <cellStyle name="_인원계획표 _청주중원(부대입찰) 견적_건국대학교공내역1028_건국대학교공내역1028_협조전 2" xfId="5173" xr:uid="{00000000-0005-0000-0000-000033140000}"/>
    <cellStyle name="_인원계획표 _청주중원(부대입찰) 견적_건국대학교공내역1028_건국대학교공내역1028_협조전_협조전" xfId="5174" xr:uid="{00000000-0005-0000-0000-000034140000}"/>
    <cellStyle name="_인원계획표 _청주중원(부대입찰) 견적_건국대학교공내역1028_건국대학교공내역1028_협조전_협조전 2" xfId="5175" xr:uid="{00000000-0005-0000-0000-000035140000}"/>
    <cellStyle name="_인원계획표 _청주중원(부대입찰) 견적_건국대학교공내역1028_협조전" xfId="5176" xr:uid="{00000000-0005-0000-0000-000036140000}"/>
    <cellStyle name="_인원계획표 _청주중원(부대입찰) 견적_건국대학교공내역1028_협조전 2" xfId="5177" xr:uid="{00000000-0005-0000-0000-000037140000}"/>
    <cellStyle name="_인원계획표 _청주중원(부대입찰) 견적_건국대학교공내역1028_협조전_협조전" xfId="5178" xr:uid="{00000000-0005-0000-0000-000038140000}"/>
    <cellStyle name="_인원계획표 _청주중원(부대입찰) 견적_건국대학교공내역1028_협조전_협조전 2" xfId="5179" xr:uid="{00000000-0005-0000-0000-000039140000}"/>
    <cellStyle name="_인원계획표 _청주중원(부대입찰) 견적_협조전" xfId="5180" xr:uid="{00000000-0005-0000-0000-00003A140000}"/>
    <cellStyle name="_인원계획표 _청주중원(부대입찰) 견적_협조전 2" xfId="5181" xr:uid="{00000000-0005-0000-0000-00003B140000}"/>
    <cellStyle name="_인원계획표 _청주중원(부대입찰) 견적_협조전_협조전" xfId="5182" xr:uid="{00000000-0005-0000-0000-00003C140000}"/>
    <cellStyle name="_인원계획표 _청주중원(부대입찰) 견적_협조전_협조전 2" xfId="5183" xr:uid="{00000000-0005-0000-0000-00003D140000}"/>
    <cellStyle name="_인원계획표 _토공및구조물" xfId="5184" xr:uid="{00000000-0005-0000-0000-00003E140000}"/>
    <cellStyle name="_인원계획표 _토공및구조물_(가)실행" xfId="5185" xr:uid="{00000000-0005-0000-0000-00003F140000}"/>
    <cellStyle name="_인원계획표 _토공및구조물_(가)실행2" xfId="5186" xr:uid="{00000000-0005-0000-0000-000040140000}"/>
    <cellStyle name="_인원계획표 _토공및구조물_중동성황(가)실행" xfId="5187" xr:uid="{00000000-0005-0000-0000-000041140000}"/>
    <cellStyle name="_인원계획표 _토공및터널발주" xfId="5188" xr:uid="{00000000-0005-0000-0000-000042140000}"/>
    <cellStyle name="_인원계획표 _토공및터널발주분내역서1" xfId="5189" xr:uid="{00000000-0005-0000-0000-000043140000}"/>
    <cellStyle name="_인원계획표 _협조전" xfId="5190" xr:uid="{00000000-0005-0000-0000-000044140000}"/>
    <cellStyle name="_인원계획표 _협조전 2" xfId="5191" xr:uid="{00000000-0005-0000-0000-000045140000}"/>
    <cellStyle name="_인원계획표 _협조전_협조전" xfId="5192" xr:uid="{00000000-0005-0000-0000-000046140000}"/>
    <cellStyle name="_인원계획표 _협조전_협조전 2" xfId="5193" xr:uid="{00000000-0005-0000-0000-000047140000}"/>
    <cellStyle name="_인천공항-0801-음향영상최종" xfId="5194" xr:uid="{00000000-0005-0000-0000-000048140000}"/>
    <cellStyle name="_인천교회_080218" xfId="5195" xr:uid="{00000000-0005-0000-0000-000049140000}"/>
    <cellStyle name="_인천교회_080218 2" xfId="5196" xr:uid="{00000000-0005-0000-0000-00004A140000}"/>
    <cellStyle name="_인천통합국사" xfId="5197" xr:uid="{00000000-0005-0000-0000-00004B140000}"/>
    <cellStyle name="_인천통합국사 2" xfId="5198" xr:uid="{00000000-0005-0000-0000-00004C140000}"/>
    <cellStyle name="_인테리어()" xfId="5199" xr:uid="{00000000-0005-0000-0000-00004D140000}"/>
    <cellStyle name="_일반2공구(감리-3(1).30)" xfId="5200" xr:uid="{00000000-0005-0000-0000-00004E140000}"/>
    <cellStyle name="_일반2공구(감리-3(1).30) 2" xfId="5201" xr:uid="{00000000-0005-0000-0000-00004F140000}"/>
    <cellStyle name="_일반2공구(감리-3.29)" xfId="5202" xr:uid="{00000000-0005-0000-0000-000050140000}"/>
    <cellStyle name="_일반2공구(감리-3.29) 2" xfId="5203" xr:uid="{00000000-0005-0000-0000-000051140000}"/>
    <cellStyle name="_일반전기1공구" xfId="5204" xr:uid="{00000000-0005-0000-0000-000052140000}"/>
    <cellStyle name="_일반전기1공구 2" xfId="5205" xr:uid="{00000000-0005-0000-0000-000053140000}"/>
    <cellStyle name="_일반전기2공구" xfId="5206" xr:uid="{00000000-0005-0000-0000-000054140000}"/>
    <cellStyle name="_일반전기2공구 2" xfId="5207" xr:uid="{00000000-0005-0000-0000-000055140000}"/>
    <cellStyle name="_일반전기5회(1)" xfId="5208" xr:uid="{00000000-0005-0000-0000-000056140000}"/>
    <cellStyle name="_일반전기5회(1) 2" xfId="5209" xr:uid="{00000000-0005-0000-0000-000057140000}"/>
    <cellStyle name="_일반전기정산" xfId="5210" xr:uid="{00000000-0005-0000-0000-000058140000}"/>
    <cellStyle name="_일반전기정산 2" xfId="5211" xr:uid="{00000000-0005-0000-0000-000059140000}"/>
    <cellStyle name="_일반전기정산(H)" xfId="5212" xr:uid="{00000000-0005-0000-0000-00005A140000}"/>
    <cellStyle name="_일반전기정산(H) 2" xfId="5213" xr:uid="{00000000-0005-0000-0000-00005B140000}"/>
    <cellStyle name="_일위대가" xfId="5214" xr:uid="{00000000-0005-0000-0000-00005C140000}"/>
    <cellStyle name="_일위대가 2" xfId="5215" xr:uid="{00000000-0005-0000-0000-00005D140000}"/>
    <cellStyle name="_일위대가_1" xfId="5216" xr:uid="{00000000-0005-0000-0000-00005E140000}"/>
    <cellStyle name="_일위대가_1 2" xfId="5217" xr:uid="{00000000-0005-0000-0000-00005F140000}"/>
    <cellStyle name="_일위대가_2" xfId="5218" xr:uid="{00000000-0005-0000-0000-000060140000}"/>
    <cellStyle name="_일위대가_2 2" xfId="5219" xr:uid="{00000000-0005-0000-0000-000061140000}"/>
    <cellStyle name="_일위대가_3" xfId="5220" xr:uid="{00000000-0005-0000-0000-000062140000}"/>
    <cellStyle name="_일위대가_3 2" xfId="5221" xr:uid="{00000000-0005-0000-0000-000063140000}"/>
    <cellStyle name="_입찰표지 " xfId="5222" xr:uid="{00000000-0005-0000-0000-000064140000}"/>
    <cellStyle name="_입찰표지  2" xfId="5223" xr:uid="{00000000-0005-0000-0000-000065140000}"/>
    <cellStyle name="_입찰표지 _(가)실행" xfId="5224" xr:uid="{00000000-0005-0000-0000-000066140000}"/>
    <cellStyle name="_입찰표지 _(가)실행_(가)실행" xfId="5225" xr:uid="{00000000-0005-0000-0000-000067140000}"/>
    <cellStyle name="_입찰표지 _(가)실행_(가)실행2" xfId="5226" xr:uid="{00000000-0005-0000-0000-000068140000}"/>
    <cellStyle name="_입찰표지 _(가)실행_중동성황(가)실행" xfId="5227" xr:uid="{00000000-0005-0000-0000-000069140000}"/>
    <cellStyle name="_입찰표지 _2008년 중요목조문화재 방제시스템" xfId="5228" xr:uid="{00000000-0005-0000-0000-00006A140000}"/>
    <cellStyle name="_입찰표지 _buip (2)" xfId="5229" xr:uid="{00000000-0005-0000-0000-00006B140000}"/>
    <cellStyle name="_입찰표지 _ip (2)" xfId="5230" xr:uid="{00000000-0005-0000-0000-00006C140000}"/>
    <cellStyle name="_입찰표지 _jipbun (2)" xfId="5231" xr:uid="{00000000-0005-0000-0000-00006D140000}"/>
    <cellStyle name="_입찰표지 _가실행(공설운동장)" xfId="5232" xr:uid="{00000000-0005-0000-0000-00006E140000}"/>
    <cellStyle name="_입찰표지 _가실행(공설운동장)_(가)실행" xfId="5233" xr:uid="{00000000-0005-0000-0000-00006F140000}"/>
    <cellStyle name="_입찰표지 _가실행(공설운동장)_(가)실행2" xfId="5234" xr:uid="{00000000-0005-0000-0000-000070140000}"/>
    <cellStyle name="_입찰표지 _가실행(공설운동장)_중동성황(가)실행" xfId="5235" xr:uid="{00000000-0005-0000-0000-000071140000}"/>
    <cellStyle name="_입찰표지 _가실행(송탄IC)" xfId="5236" xr:uid="{00000000-0005-0000-0000-000072140000}"/>
    <cellStyle name="_입찰표지 _가실행(송탄IC)_(가)실행" xfId="5237" xr:uid="{00000000-0005-0000-0000-000073140000}"/>
    <cellStyle name="_입찰표지 _가실행(송탄IC)_(가)실행2" xfId="5238" xr:uid="{00000000-0005-0000-0000-000074140000}"/>
    <cellStyle name="_입찰표지 _가실행(송탄IC)_중동성황(가)실행" xfId="5239" xr:uid="{00000000-0005-0000-0000-000075140000}"/>
    <cellStyle name="_입찰표지 _건국대병원" xfId="5240" xr:uid="{00000000-0005-0000-0000-000076140000}"/>
    <cellStyle name="_입찰표지 _건국대병원 2" xfId="5241" xr:uid="{00000000-0005-0000-0000-000077140000}"/>
    <cellStyle name="_입찰표지 _건국대병원_건국대학교공내역1028" xfId="5242" xr:uid="{00000000-0005-0000-0000-000078140000}"/>
    <cellStyle name="_입찰표지 _건국대병원_건국대학교공내역1028 2" xfId="5243" xr:uid="{00000000-0005-0000-0000-000079140000}"/>
    <cellStyle name="_입찰표지 _건국대병원_건국대학교공내역1028_건국대학교공내역1028" xfId="5244" xr:uid="{00000000-0005-0000-0000-00007A140000}"/>
    <cellStyle name="_입찰표지 _건국대병원_건국대학교공내역1028_건국대학교공내역1028 2" xfId="5245" xr:uid="{00000000-0005-0000-0000-00007B140000}"/>
    <cellStyle name="_입찰표지 _건국대병원_건국대학교공내역1028_건국대학교공내역1028_협조전" xfId="5246" xr:uid="{00000000-0005-0000-0000-00007C140000}"/>
    <cellStyle name="_입찰표지 _건국대병원_건국대학교공내역1028_건국대학교공내역1028_협조전 2" xfId="5247" xr:uid="{00000000-0005-0000-0000-00007D140000}"/>
    <cellStyle name="_입찰표지 _건국대병원_건국대학교공내역1028_건국대학교공내역1028_협조전_협조전" xfId="5248" xr:uid="{00000000-0005-0000-0000-00007E140000}"/>
    <cellStyle name="_입찰표지 _건국대병원_건국대학교공내역1028_건국대학교공내역1028_협조전_협조전 2" xfId="5249" xr:uid="{00000000-0005-0000-0000-00007F140000}"/>
    <cellStyle name="_입찰표지 _건국대병원_건국대학교공내역1028_협조전" xfId="5250" xr:uid="{00000000-0005-0000-0000-000080140000}"/>
    <cellStyle name="_입찰표지 _건국대병원_건국대학교공내역1028_협조전 2" xfId="5251" xr:uid="{00000000-0005-0000-0000-000081140000}"/>
    <cellStyle name="_입찰표지 _건국대병원_건국대학교공내역1028_협조전_협조전" xfId="5252" xr:uid="{00000000-0005-0000-0000-000082140000}"/>
    <cellStyle name="_입찰표지 _건국대병원_건국대학교공내역1028_협조전_협조전 2" xfId="5253" xr:uid="{00000000-0005-0000-0000-000083140000}"/>
    <cellStyle name="_입찰표지 _건국대병원_협조전" xfId="5254" xr:uid="{00000000-0005-0000-0000-000084140000}"/>
    <cellStyle name="_입찰표지 _건국대병원_협조전 2" xfId="5255" xr:uid="{00000000-0005-0000-0000-000085140000}"/>
    <cellStyle name="_입찰표지 _건국대병원_협조전_협조전" xfId="5256" xr:uid="{00000000-0005-0000-0000-000086140000}"/>
    <cellStyle name="_입찰표지 _건국대병원_협조전_협조전 2" xfId="5257" xr:uid="{00000000-0005-0000-0000-000087140000}"/>
    <cellStyle name="_입찰표지 _건국대학교공내역1028" xfId="5258" xr:uid="{00000000-0005-0000-0000-000088140000}"/>
    <cellStyle name="_입찰표지 _건국대학교공내역1028 2" xfId="5259" xr:uid="{00000000-0005-0000-0000-000089140000}"/>
    <cellStyle name="_입찰표지 _건국대학교공내역1028_협조전" xfId="5260" xr:uid="{00000000-0005-0000-0000-00008A140000}"/>
    <cellStyle name="_입찰표지 _건국대학교공내역1028_협조전 2" xfId="5261" xr:uid="{00000000-0005-0000-0000-00008B140000}"/>
    <cellStyle name="_입찰표지 _건국대학교공내역1028_협조전_협조전" xfId="5262" xr:uid="{00000000-0005-0000-0000-00008C140000}"/>
    <cellStyle name="_입찰표지 _건국대학교공내역1028_협조전_협조전 2" xfId="5263" xr:uid="{00000000-0005-0000-0000-00008D140000}"/>
    <cellStyle name="_입찰표지 _건국대학교병원 견적_미동" xfId="5264" xr:uid="{00000000-0005-0000-0000-00008E140000}"/>
    <cellStyle name="_입찰표지 _건국대학교병원 견적_미동 2" xfId="5265" xr:uid="{00000000-0005-0000-0000-00008F140000}"/>
    <cellStyle name="_입찰표지 _건국대학교병원 견적_미동_건국대학교공내역1028" xfId="5266" xr:uid="{00000000-0005-0000-0000-000090140000}"/>
    <cellStyle name="_입찰표지 _건국대학교병원 견적_미동_건국대학교공내역1028 2" xfId="5267" xr:uid="{00000000-0005-0000-0000-000091140000}"/>
    <cellStyle name="_입찰표지 _건국대학교병원 견적_미동_건국대학교공내역1028_건국대학교공내역1028" xfId="5268" xr:uid="{00000000-0005-0000-0000-000092140000}"/>
    <cellStyle name="_입찰표지 _건국대학교병원 견적_미동_건국대학교공내역1028_건국대학교공내역1028 2" xfId="5269" xr:uid="{00000000-0005-0000-0000-000093140000}"/>
    <cellStyle name="_입찰표지 _건국대학교병원 견적_미동_건국대학교공내역1028_건국대학교공내역1028_협조전" xfId="5270" xr:uid="{00000000-0005-0000-0000-000094140000}"/>
    <cellStyle name="_입찰표지 _건국대학교병원 견적_미동_건국대학교공내역1028_건국대학교공내역1028_협조전 2" xfId="5271" xr:uid="{00000000-0005-0000-0000-000095140000}"/>
    <cellStyle name="_입찰표지 _건국대학교병원 견적_미동_건국대학교공내역1028_건국대학교공내역1028_협조전_협조전" xfId="5272" xr:uid="{00000000-0005-0000-0000-000096140000}"/>
    <cellStyle name="_입찰표지 _건국대학교병원 견적_미동_건국대학교공내역1028_건국대학교공내역1028_협조전_협조전 2" xfId="5273" xr:uid="{00000000-0005-0000-0000-000097140000}"/>
    <cellStyle name="_입찰표지 _건국대학교병원 견적_미동_건국대학교공내역1028_협조전" xfId="5274" xr:uid="{00000000-0005-0000-0000-000098140000}"/>
    <cellStyle name="_입찰표지 _건국대학교병원 견적_미동_건국대학교공내역1028_협조전 2" xfId="5275" xr:uid="{00000000-0005-0000-0000-000099140000}"/>
    <cellStyle name="_입찰표지 _건국대학교병원 견적_미동_건국대학교공내역1028_협조전_협조전" xfId="5276" xr:uid="{00000000-0005-0000-0000-00009A140000}"/>
    <cellStyle name="_입찰표지 _건국대학교병원 견적_미동_건국대학교공내역1028_협조전_협조전 2" xfId="5277" xr:uid="{00000000-0005-0000-0000-00009B140000}"/>
    <cellStyle name="_입찰표지 _건국대학교병원 견적_미동_협조전" xfId="5278" xr:uid="{00000000-0005-0000-0000-00009C140000}"/>
    <cellStyle name="_입찰표지 _건국대학교병원 견적_미동_협조전 2" xfId="5279" xr:uid="{00000000-0005-0000-0000-00009D140000}"/>
    <cellStyle name="_입찰표지 _건국대학교병원 견적_미동_협조전_협조전" xfId="5280" xr:uid="{00000000-0005-0000-0000-00009E140000}"/>
    <cellStyle name="_입찰표지 _건국대학교병원 견적_미동_협조전_협조전 2" xfId="5281" xr:uid="{00000000-0005-0000-0000-00009F140000}"/>
    <cellStyle name="_입찰표지 _건국대학교부대입찰업체견적서" xfId="5282" xr:uid="{00000000-0005-0000-0000-0000A0140000}"/>
    <cellStyle name="_입찰표지 _건국대학교부대입찰업체견적서 2" xfId="5283" xr:uid="{00000000-0005-0000-0000-0000A1140000}"/>
    <cellStyle name="_입찰표지 _건국대학교부대입찰업체견적서_건국대학교공내역1028" xfId="5284" xr:uid="{00000000-0005-0000-0000-0000A2140000}"/>
    <cellStyle name="_입찰표지 _건국대학교부대입찰업체견적서_건국대학교공내역1028 2" xfId="5285" xr:uid="{00000000-0005-0000-0000-0000A3140000}"/>
    <cellStyle name="_입찰표지 _건국대학교부대입찰업체견적서_건국대학교공내역1028_건국대학교공내역1028" xfId="5286" xr:uid="{00000000-0005-0000-0000-0000A4140000}"/>
    <cellStyle name="_입찰표지 _건국대학교부대입찰업체견적서_건국대학교공내역1028_건국대학교공내역1028 2" xfId="5287" xr:uid="{00000000-0005-0000-0000-0000A5140000}"/>
    <cellStyle name="_입찰표지 _건국대학교부대입찰업체견적서_건국대학교공내역1028_건국대학교공내역1028_협조전" xfId="5288" xr:uid="{00000000-0005-0000-0000-0000A6140000}"/>
    <cellStyle name="_입찰표지 _건국대학교부대입찰업체견적서_건국대학교공내역1028_건국대학교공내역1028_협조전 2" xfId="5289" xr:uid="{00000000-0005-0000-0000-0000A7140000}"/>
    <cellStyle name="_입찰표지 _건국대학교부대입찰업체견적서_건국대학교공내역1028_건국대학교공내역1028_협조전_협조전" xfId="5290" xr:uid="{00000000-0005-0000-0000-0000A8140000}"/>
    <cellStyle name="_입찰표지 _건국대학교부대입찰업체견적서_건국대학교공내역1028_건국대학교공내역1028_협조전_협조전 2" xfId="5291" xr:uid="{00000000-0005-0000-0000-0000A9140000}"/>
    <cellStyle name="_입찰표지 _건국대학교부대입찰업체견적서_건국대학교공내역1028_협조전" xfId="5292" xr:uid="{00000000-0005-0000-0000-0000AA140000}"/>
    <cellStyle name="_입찰표지 _건국대학교부대입찰업체견적서_건국대학교공내역1028_협조전 2" xfId="5293" xr:uid="{00000000-0005-0000-0000-0000AB140000}"/>
    <cellStyle name="_입찰표지 _건국대학교부대입찰업체견적서_건국대학교공내역1028_협조전_협조전" xfId="5294" xr:uid="{00000000-0005-0000-0000-0000AC140000}"/>
    <cellStyle name="_입찰표지 _건국대학교부대입찰업체견적서_건국대학교공내역1028_협조전_협조전 2" xfId="5295" xr:uid="{00000000-0005-0000-0000-0000AD140000}"/>
    <cellStyle name="_입찰표지 _건국대학교부대입찰업체견적서_협조전" xfId="5296" xr:uid="{00000000-0005-0000-0000-0000AE140000}"/>
    <cellStyle name="_입찰표지 _건국대학교부대입찰업체견적서_협조전 2" xfId="5297" xr:uid="{00000000-0005-0000-0000-0000AF140000}"/>
    <cellStyle name="_입찰표지 _건국대학교부대입찰업체견적서_협조전_협조전" xfId="5298" xr:uid="{00000000-0005-0000-0000-0000B0140000}"/>
    <cellStyle name="_입찰표지 _건국대학교부대입찰업체견적서_협조전_협조전 2" xfId="5299" xr:uid="{00000000-0005-0000-0000-0000B1140000}"/>
    <cellStyle name="_입찰표지 _기장고등학교 듀얼모니터링 감시제어시스템 제작 구입 설치_내역서" xfId="5300" xr:uid="{00000000-0005-0000-0000-0000B2140000}"/>
    <cellStyle name="_입찰표지 _내역(02.04.16)선우대교" xfId="5301" xr:uid="{00000000-0005-0000-0000-0000B3140000}"/>
    <cellStyle name="_입찰표지 _내역(02.04.16)선우대교_☆남악2-3공구가실행" xfId="5302" xr:uid="{00000000-0005-0000-0000-0000B4140000}"/>
    <cellStyle name="_입찰표지 _내역(02.04.17)선우대교" xfId="5303" xr:uid="{00000000-0005-0000-0000-0000B5140000}"/>
    <cellStyle name="_입찰표지 _내역(02.04.17)선우대교_☆남악2-3공구가실행" xfId="5304" xr:uid="{00000000-0005-0000-0000-0000B6140000}"/>
    <cellStyle name="_입찰표지 _내역(02.04.17)추모공원" xfId="5305" xr:uid="{00000000-0005-0000-0000-0000B7140000}"/>
    <cellStyle name="_입찰표지 _내역(02.04.17)추모공원_☆남악2-3공구가실행" xfId="5306" xr:uid="{00000000-0005-0000-0000-0000B8140000}"/>
    <cellStyle name="_입찰표지 _내역(02.09.30)신령-영천(2공구)" xfId="5307" xr:uid="{00000000-0005-0000-0000-0000B9140000}"/>
    <cellStyle name="_입찰표지 _내역(02.09.30)신령-영천(2공구)_☆남악2-3공구가실행" xfId="5308" xr:uid="{00000000-0005-0000-0000-0000BA140000}"/>
    <cellStyle name="_입찰표지 _내역(02.10.14)신령-영천(2공구)-0.3312" xfId="5309" xr:uid="{00000000-0005-0000-0000-0000BB140000}"/>
    <cellStyle name="_입찰표지 _내역(02.10.14)신령-영천(2공구)-0.3312_☆남악2-3공구가실행" xfId="5310" xr:uid="{00000000-0005-0000-0000-0000BC140000}"/>
    <cellStyle name="_입찰표지 _내역(02.11.07)강변북로(청담대교-성수대교)확장공사" xfId="5311" xr:uid="{00000000-0005-0000-0000-0000BD140000}"/>
    <cellStyle name="_입찰표지 _내역(02.11.07)강변북로(청담대교-성수대교)확장공사_☆남악2-3공구가실행" xfId="5312" xr:uid="{00000000-0005-0000-0000-0000BE140000}"/>
    <cellStyle name="_입찰표지 _내역(02.11.27)무안~광주간 건설공사(제2공구)투찰" xfId="5313" xr:uid="{00000000-0005-0000-0000-0000BF140000}"/>
    <cellStyle name="_입찰표지 _내역(02.11.27)무안~광주간 건설공사(제2공구)투찰_☆남악2-3공구가실행" xfId="5314" xr:uid="{00000000-0005-0000-0000-0000C0140000}"/>
    <cellStyle name="_입찰표지 _대안투찰내역(0221)" xfId="5315" xr:uid="{00000000-0005-0000-0000-0000C1140000}"/>
    <cellStyle name="_입찰표지 _대안투찰내역(0223)" xfId="5316" xr:uid="{00000000-0005-0000-0000-0000C2140000}"/>
    <cellStyle name="_입찰표지 _대안투찰내역(확정본0226)" xfId="5317" xr:uid="{00000000-0005-0000-0000-0000C3140000}"/>
    <cellStyle name="_입찰표지 _도급실행0211" xfId="5318" xr:uid="{00000000-0005-0000-0000-0000C4140000}"/>
    <cellStyle name="_입찰표지 _부산남천동병원내역서(남일)" xfId="5319" xr:uid="{00000000-0005-0000-0000-0000C5140000}"/>
    <cellStyle name="_입찰표지 _부산남천동병원내역서(남일) 2" xfId="5320" xr:uid="{00000000-0005-0000-0000-0000C6140000}"/>
    <cellStyle name="_입찰표지 _부산남천동병원내역서(남일)_2도급내역(계약분)" xfId="5321" xr:uid="{00000000-0005-0000-0000-0000C7140000}"/>
    <cellStyle name="_입찰표지 _부산남천동병원내역서(남일)_2도급내역(계약분) 2" xfId="5322" xr:uid="{00000000-0005-0000-0000-0000C8140000}"/>
    <cellStyle name="_입찰표지 _부산남천동병원내역서(남일)_2도급내역(계약분)_협조전" xfId="5323" xr:uid="{00000000-0005-0000-0000-0000C9140000}"/>
    <cellStyle name="_입찰표지 _부산남천동병원내역서(남일)_2도급내역(계약분)_협조전 2" xfId="5324" xr:uid="{00000000-0005-0000-0000-0000CA140000}"/>
    <cellStyle name="_입찰표지 _부산남천동병원내역서(남일)_2도급내역(계약분)_협조전_협조전" xfId="5325" xr:uid="{00000000-0005-0000-0000-0000CB140000}"/>
    <cellStyle name="_입찰표지 _부산남천동병원내역서(남일)_2도급내역(계약분)_협조전_협조전 2" xfId="5326" xr:uid="{00000000-0005-0000-0000-0000CC140000}"/>
    <cellStyle name="_입찰표지 _부산남천동병원내역서(남일)_공정표" xfId="5327" xr:uid="{00000000-0005-0000-0000-0000CD140000}"/>
    <cellStyle name="_입찰표지 _부산남천동병원내역서(남일)_공정표 2" xfId="5328" xr:uid="{00000000-0005-0000-0000-0000CE140000}"/>
    <cellStyle name="_입찰표지 _부산남천동병원내역서(남일)_공정표_협조전" xfId="5329" xr:uid="{00000000-0005-0000-0000-0000CF140000}"/>
    <cellStyle name="_입찰표지 _부산남천동병원내역서(남일)_공정표_협조전 2" xfId="5330" xr:uid="{00000000-0005-0000-0000-0000D0140000}"/>
    <cellStyle name="_입찰표지 _부산남천동병원내역서(남일)_공정표_협조전_협조전" xfId="5331" xr:uid="{00000000-0005-0000-0000-0000D1140000}"/>
    <cellStyle name="_입찰표지 _부산남천동병원내역서(남일)_공정표_협조전_협조전 2" xfId="5332" xr:uid="{00000000-0005-0000-0000-0000D2140000}"/>
    <cellStyle name="_입찰표지 _부산남천동병원내역서(남일)_세종회관입찰보고서" xfId="5333" xr:uid="{00000000-0005-0000-0000-0000D3140000}"/>
    <cellStyle name="_입찰표지 _부산남천동병원내역서(남일)_세종회관입찰보고서 2" xfId="5334" xr:uid="{00000000-0005-0000-0000-0000D4140000}"/>
    <cellStyle name="_입찰표지 _부산남천동병원내역서(남일)_세종회관입찰보고서_협조전" xfId="5335" xr:uid="{00000000-0005-0000-0000-0000D5140000}"/>
    <cellStyle name="_입찰표지 _부산남천동병원내역서(남일)_세종회관입찰보고서_협조전 2" xfId="5336" xr:uid="{00000000-0005-0000-0000-0000D6140000}"/>
    <cellStyle name="_입찰표지 _부산남천동병원내역서(남일)_세종회관입찰보고서_협조전_협조전" xfId="5337" xr:uid="{00000000-0005-0000-0000-0000D7140000}"/>
    <cellStyle name="_입찰표지 _부산남천동병원내역서(남일)_세종회관입찰보고서_협조전_협조전 2" xfId="5338" xr:uid="{00000000-0005-0000-0000-0000D8140000}"/>
    <cellStyle name="_입찰표지 _부산남천동병원내역서(남일)_입찰보고서" xfId="5339" xr:uid="{00000000-0005-0000-0000-0000D9140000}"/>
    <cellStyle name="_입찰표지 _부산남천동병원내역서(남일)_입찰보고서 2" xfId="5340" xr:uid="{00000000-0005-0000-0000-0000DA140000}"/>
    <cellStyle name="_입찰표지 _부산남천동병원내역서(남일)_입찰보고서_협조전" xfId="5341" xr:uid="{00000000-0005-0000-0000-0000DB140000}"/>
    <cellStyle name="_입찰표지 _부산남천동병원내역서(남일)_입찰보고서_협조전 2" xfId="5342" xr:uid="{00000000-0005-0000-0000-0000DC140000}"/>
    <cellStyle name="_입찰표지 _부산남천동병원내역서(남일)_입찰보고서_협조전_협조전" xfId="5343" xr:uid="{00000000-0005-0000-0000-0000DD140000}"/>
    <cellStyle name="_입찰표지 _부산남천동병원내역서(남일)_입찰보고서_협조전_협조전 2" xfId="5344" xr:uid="{00000000-0005-0000-0000-0000DE140000}"/>
    <cellStyle name="_입찰표지 _부산남천동병원내역서(남일)_협조전" xfId="5345" xr:uid="{00000000-0005-0000-0000-0000DF140000}"/>
    <cellStyle name="_입찰표지 _부산남천동병원내역서(남일)_협조전 2" xfId="5346" xr:uid="{00000000-0005-0000-0000-0000E0140000}"/>
    <cellStyle name="_입찰표지 _부산남천동병원내역서(남일)_협조전_협조전" xfId="5347" xr:uid="{00000000-0005-0000-0000-0000E1140000}"/>
    <cellStyle name="_입찰표지 _부산남천동병원내역서(남일)_협조전_협조전 2" xfId="5348" xr:uid="{00000000-0005-0000-0000-0000E2140000}"/>
    <cellStyle name="_입찰표지 _월곳집행(본사)" xfId="5349" xr:uid="{00000000-0005-0000-0000-0000E3140000}"/>
    <cellStyle name="_입찰표지 _월곳집행(본사) 2" xfId="5350" xr:uid="{00000000-0005-0000-0000-0000E4140000}"/>
    <cellStyle name="_입찰표지 _월곳집행(본사)_공내역서(소방)" xfId="5351" xr:uid="{00000000-0005-0000-0000-0000E5140000}"/>
    <cellStyle name="_입찰표지 _월곳집행(본사)_공내역서(소방) 2" xfId="5352" xr:uid="{00000000-0005-0000-0000-0000E6140000}"/>
    <cellStyle name="_입찰표지 _월곳집행(본사)_공내역서(소방final)" xfId="5353" xr:uid="{00000000-0005-0000-0000-0000E7140000}"/>
    <cellStyle name="_입찰표지 _월곳집행(본사)_공내역서(소방final) 2" xfId="5354" xr:uid="{00000000-0005-0000-0000-0000E8140000}"/>
    <cellStyle name="_입찰표지 _의정부" xfId="5355" xr:uid="{00000000-0005-0000-0000-0000E9140000}"/>
    <cellStyle name="_입찰표지 _의정부 2" xfId="5356" xr:uid="{00000000-0005-0000-0000-0000EA140000}"/>
    <cellStyle name="_입찰표지 _의정부_건국대학교공내역1028" xfId="5357" xr:uid="{00000000-0005-0000-0000-0000EB140000}"/>
    <cellStyle name="_입찰표지 _의정부_건국대학교공내역1028 2" xfId="5358" xr:uid="{00000000-0005-0000-0000-0000EC140000}"/>
    <cellStyle name="_입찰표지 _의정부_건국대학교공내역1028_건국대학교공내역1028" xfId="5359" xr:uid="{00000000-0005-0000-0000-0000ED140000}"/>
    <cellStyle name="_입찰표지 _의정부_건국대학교공내역1028_건국대학교공내역1028 2" xfId="5360" xr:uid="{00000000-0005-0000-0000-0000EE140000}"/>
    <cellStyle name="_입찰표지 _의정부_건국대학교공내역1028_건국대학교공내역1028_협조전" xfId="5361" xr:uid="{00000000-0005-0000-0000-0000EF140000}"/>
    <cellStyle name="_입찰표지 _의정부_건국대학교공내역1028_건국대학교공내역1028_협조전 2" xfId="5362" xr:uid="{00000000-0005-0000-0000-0000F0140000}"/>
    <cellStyle name="_입찰표지 _의정부_건국대학교공내역1028_건국대학교공내역1028_협조전_협조전" xfId="5363" xr:uid="{00000000-0005-0000-0000-0000F1140000}"/>
    <cellStyle name="_입찰표지 _의정부_건국대학교공내역1028_건국대학교공내역1028_협조전_협조전 2" xfId="5364" xr:uid="{00000000-0005-0000-0000-0000F2140000}"/>
    <cellStyle name="_입찰표지 _의정부_건국대학교공내역1028_협조전" xfId="5365" xr:uid="{00000000-0005-0000-0000-0000F3140000}"/>
    <cellStyle name="_입찰표지 _의정부_건국대학교공내역1028_협조전 2" xfId="5366" xr:uid="{00000000-0005-0000-0000-0000F4140000}"/>
    <cellStyle name="_입찰표지 _의정부_건국대학교공내역1028_협조전_협조전" xfId="5367" xr:uid="{00000000-0005-0000-0000-0000F5140000}"/>
    <cellStyle name="_입찰표지 _의정부_건국대학교공내역1028_협조전_협조전 2" xfId="5368" xr:uid="{00000000-0005-0000-0000-0000F6140000}"/>
    <cellStyle name="_입찰표지 _의정부_협조전" xfId="5369" xr:uid="{00000000-0005-0000-0000-0000F7140000}"/>
    <cellStyle name="_입찰표지 _의정부_협조전 2" xfId="5370" xr:uid="{00000000-0005-0000-0000-0000F8140000}"/>
    <cellStyle name="_입찰표지 _의정부_협조전_협조전" xfId="5371" xr:uid="{00000000-0005-0000-0000-0000F9140000}"/>
    <cellStyle name="_입찰표지 _의정부_협조전_협조전 2" xfId="5372" xr:uid="{00000000-0005-0000-0000-0000FA140000}"/>
    <cellStyle name="_입찰표지 _의정부성모병원" xfId="5373" xr:uid="{00000000-0005-0000-0000-0000FB140000}"/>
    <cellStyle name="_입찰표지 _의정부성모병원 2" xfId="5374" xr:uid="{00000000-0005-0000-0000-0000FC140000}"/>
    <cellStyle name="_입찰표지 _의정부성모병원_건국대학교공내역1028" xfId="5375" xr:uid="{00000000-0005-0000-0000-0000FD140000}"/>
    <cellStyle name="_입찰표지 _의정부성모병원_건국대학교공내역1028 2" xfId="5376" xr:uid="{00000000-0005-0000-0000-0000FE140000}"/>
    <cellStyle name="_입찰표지 _의정부성모병원_건국대학교공내역1028_건국대학교공내역1028" xfId="5377" xr:uid="{00000000-0005-0000-0000-0000FF140000}"/>
    <cellStyle name="_입찰표지 _의정부성모병원_건국대학교공내역1028_건국대학교공내역1028 2" xfId="5378" xr:uid="{00000000-0005-0000-0000-000000150000}"/>
    <cellStyle name="_입찰표지 _의정부성모병원_건국대학교공내역1028_건국대학교공내역1028_협조전" xfId="5379" xr:uid="{00000000-0005-0000-0000-000001150000}"/>
    <cellStyle name="_입찰표지 _의정부성모병원_건국대학교공내역1028_건국대학교공내역1028_협조전 2" xfId="5380" xr:uid="{00000000-0005-0000-0000-000002150000}"/>
    <cellStyle name="_입찰표지 _의정부성모병원_건국대학교공내역1028_건국대학교공내역1028_협조전_협조전" xfId="5381" xr:uid="{00000000-0005-0000-0000-000003150000}"/>
    <cellStyle name="_입찰표지 _의정부성모병원_건국대학교공내역1028_건국대학교공내역1028_협조전_협조전 2" xfId="5382" xr:uid="{00000000-0005-0000-0000-000004150000}"/>
    <cellStyle name="_입찰표지 _의정부성모병원_건국대학교공내역1028_협조전" xfId="5383" xr:uid="{00000000-0005-0000-0000-000005150000}"/>
    <cellStyle name="_입찰표지 _의정부성모병원_건국대학교공내역1028_협조전 2" xfId="5384" xr:uid="{00000000-0005-0000-0000-000006150000}"/>
    <cellStyle name="_입찰표지 _의정부성모병원_건국대학교공내역1028_협조전_협조전" xfId="5385" xr:uid="{00000000-0005-0000-0000-000007150000}"/>
    <cellStyle name="_입찰표지 _의정부성모병원_건국대학교공내역1028_협조전_협조전 2" xfId="5386" xr:uid="{00000000-0005-0000-0000-000008150000}"/>
    <cellStyle name="_입찰표지 _의정부성모병원_협조전" xfId="5387" xr:uid="{00000000-0005-0000-0000-000009150000}"/>
    <cellStyle name="_입찰표지 _의정부성모병원_협조전 2" xfId="5388" xr:uid="{00000000-0005-0000-0000-00000A150000}"/>
    <cellStyle name="_입찰표지 _의정부성모병원_협조전_협조전" xfId="5389" xr:uid="{00000000-0005-0000-0000-00000B150000}"/>
    <cellStyle name="_입찰표지 _의정부성모병원_협조전_협조전 2" xfId="5390" xr:uid="{00000000-0005-0000-0000-00000C150000}"/>
    <cellStyle name="_입찰표지 _조0203(1000억이상)" xfId="5391" xr:uid="{00000000-0005-0000-0000-00000D150000}"/>
    <cellStyle name="_입찰표지 _중동성황(가)실행" xfId="5392" xr:uid="{00000000-0005-0000-0000-00000E150000}"/>
    <cellStyle name="_입찰표지 _중동성황(가)실행_(가)실행" xfId="5393" xr:uid="{00000000-0005-0000-0000-00000F150000}"/>
    <cellStyle name="_입찰표지 _중동성황(가)실행_(가)실행2" xfId="5394" xr:uid="{00000000-0005-0000-0000-000010150000}"/>
    <cellStyle name="_입찰표지 _중동성황(가)실행_중동성황(가)실행" xfId="5395" xr:uid="{00000000-0005-0000-0000-000011150000}"/>
    <cellStyle name="_입찰표지 _중동-성황투찰(new)(발주자변경)" xfId="5396" xr:uid="{00000000-0005-0000-0000-000012150000}"/>
    <cellStyle name="_입찰표지 _중동-성황투찰(new)(발주자변경)_(가)실행" xfId="5397" xr:uid="{00000000-0005-0000-0000-000013150000}"/>
    <cellStyle name="_입찰표지 _중동-성황투찰(new)(발주자변경)_(가)실행2" xfId="5398" xr:uid="{00000000-0005-0000-0000-000014150000}"/>
    <cellStyle name="_입찰표지 _중동-성황투찰(new)(발주자변경)_중동성황(가)실행" xfId="5399" xr:uid="{00000000-0005-0000-0000-000015150000}"/>
    <cellStyle name="_입찰표지 _집행 (93)" xfId="5400" xr:uid="{00000000-0005-0000-0000-000016150000}"/>
    <cellStyle name="_입찰표지 _청주중원(부대입찰) 견적" xfId="5401" xr:uid="{00000000-0005-0000-0000-000017150000}"/>
    <cellStyle name="_입찰표지 _청주중원(부대입찰) 견적 2" xfId="5402" xr:uid="{00000000-0005-0000-0000-000018150000}"/>
    <cellStyle name="_입찰표지 _청주중원(부대입찰) 견적_건국대학교공내역1028" xfId="5403" xr:uid="{00000000-0005-0000-0000-000019150000}"/>
    <cellStyle name="_입찰표지 _청주중원(부대입찰) 견적_건국대학교공내역1028 2" xfId="5404" xr:uid="{00000000-0005-0000-0000-00001A150000}"/>
    <cellStyle name="_입찰표지 _청주중원(부대입찰) 견적_건국대학교공내역1028_건국대학교공내역1028" xfId="5405" xr:uid="{00000000-0005-0000-0000-00001B150000}"/>
    <cellStyle name="_입찰표지 _청주중원(부대입찰) 견적_건국대학교공내역1028_건국대학교공내역1028 2" xfId="5406" xr:uid="{00000000-0005-0000-0000-00001C150000}"/>
    <cellStyle name="_입찰표지 _청주중원(부대입찰) 견적_건국대학교공내역1028_건국대학교공내역1028_협조전" xfId="5407" xr:uid="{00000000-0005-0000-0000-00001D150000}"/>
    <cellStyle name="_입찰표지 _청주중원(부대입찰) 견적_건국대학교공내역1028_건국대학교공내역1028_협조전 2" xfId="5408" xr:uid="{00000000-0005-0000-0000-00001E150000}"/>
    <cellStyle name="_입찰표지 _청주중원(부대입찰) 견적_건국대학교공내역1028_건국대학교공내역1028_협조전_협조전" xfId="5409" xr:uid="{00000000-0005-0000-0000-00001F150000}"/>
    <cellStyle name="_입찰표지 _청주중원(부대입찰) 견적_건국대학교공내역1028_건국대학교공내역1028_협조전_협조전 2" xfId="5410" xr:uid="{00000000-0005-0000-0000-000020150000}"/>
    <cellStyle name="_입찰표지 _청주중원(부대입찰) 견적_건국대학교공내역1028_협조전" xfId="5411" xr:uid="{00000000-0005-0000-0000-000021150000}"/>
    <cellStyle name="_입찰표지 _청주중원(부대입찰) 견적_건국대학교공내역1028_협조전 2" xfId="5412" xr:uid="{00000000-0005-0000-0000-000022150000}"/>
    <cellStyle name="_입찰표지 _청주중원(부대입찰) 견적_건국대학교공내역1028_협조전_협조전" xfId="5413" xr:uid="{00000000-0005-0000-0000-000023150000}"/>
    <cellStyle name="_입찰표지 _청주중원(부대입찰) 견적_건국대학교공내역1028_협조전_협조전 2" xfId="5414" xr:uid="{00000000-0005-0000-0000-000024150000}"/>
    <cellStyle name="_입찰표지 _청주중원(부대입찰) 견적_협조전" xfId="5415" xr:uid="{00000000-0005-0000-0000-000025150000}"/>
    <cellStyle name="_입찰표지 _청주중원(부대입찰) 견적_협조전 2" xfId="5416" xr:uid="{00000000-0005-0000-0000-000026150000}"/>
    <cellStyle name="_입찰표지 _청주중원(부대입찰) 견적_협조전_협조전" xfId="5417" xr:uid="{00000000-0005-0000-0000-000027150000}"/>
    <cellStyle name="_입찰표지 _청주중원(부대입찰) 견적_협조전_협조전 2" xfId="5418" xr:uid="{00000000-0005-0000-0000-000028150000}"/>
    <cellStyle name="_입찰표지 _토공및구조물" xfId="5419" xr:uid="{00000000-0005-0000-0000-000029150000}"/>
    <cellStyle name="_입찰표지 _토공및구조물_(가)실행" xfId="5420" xr:uid="{00000000-0005-0000-0000-00002A150000}"/>
    <cellStyle name="_입찰표지 _토공및구조물_(가)실행2" xfId="5421" xr:uid="{00000000-0005-0000-0000-00002B150000}"/>
    <cellStyle name="_입찰표지 _토공및구조물_중동성황(가)실행" xfId="5422" xr:uid="{00000000-0005-0000-0000-00002C150000}"/>
    <cellStyle name="_입찰표지 _토공및터널발주" xfId="5423" xr:uid="{00000000-0005-0000-0000-00002D150000}"/>
    <cellStyle name="_입찰표지 _토공및터널발주분내역서1" xfId="5424" xr:uid="{00000000-0005-0000-0000-00002E150000}"/>
    <cellStyle name="_입찰표지 _협조전" xfId="5425" xr:uid="{00000000-0005-0000-0000-00002F150000}"/>
    <cellStyle name="_입찰표지 _협조전 2" xfId="5426" xr:uid="{00000000-0005-0000-0000-000030150000}"/>
    <cellStyle name="_입찰표지 _협조전_협조전" xfId="5427" xr:uid="{00000000-0005-0000-0000-000031150000}"/>
    <cellStyle name="_입찰표지 _협조전_협조전 2" xfId="5428" xr:uid="{00000000-0005-0000-0000-000032150000}"/>
    <cellStyle name="_자금수지09" xfId="5429" xr:uid="{00000000-0005-0000-0000-000033150000}"/>
    <cellStyle name="_자금수지11" xfId="5430" xr:uid="{00000000-0005-0000-0000-000034150000}"/>
    <cellStyle name="_자금수지12" xfId="5431" xr:uid="{00000000-0005-0000-0000-000035150000}"/>
    <cellStyle name="_자금수지관련소장님보고(030830)" xfId="5432" xr:uid="{00000000-0005-0000-0000-000036150000}"/>
    <cellStyle name="_자금수지관련소장님보고(030830) 2" xfId="5433" xr:uid="{00000000-0005-0000-0000-000037150000}"/>
    <cellStyle name="_자라다(견적서)" xfId="5434" xr:uid="{00000000-0005-0000-0000-000038150000}"/>
    <cellStyle name="_자유로 I-PARK A공구 전기견적서" xfId="5435" xr:uid="{00000000-0005-0000-0000-000039150000}"/>
    <cellStyle name="_자유로 I-PARK A공구 전기견적서 2" xfId="5436" xr:uid="{00000000-0005-0000-0000-00003A150000}"/>
    <cellStyle name="_작업내역(전기,통신)" xfId="5437" xr:uid="{00000000-0005-0000-0000-00003B150000}"/>
    <cellStyle name="_작업내역(전기,통신) 2" xfId="5438" xr:uid="{00000000-0005-0000-0000-00003C150000}"/>
    <cellStyle name="_잠실백화점_정산(유진)" xfId="5439" xr:uid="{00000000-0005-0000-0000-00003D150000}"/>
    <cellStyle name="_잠실백화점_정산(유진) 2" xfId="5440" xr:uid="{00000000-0005-0000-0000-00003E150000}"/>
    <cellStyle name="_잠실점" xfId="5441" xr:uid="{00000000-0005-0000-0000-00003F150000}"/>
    <cellStyle name="_잠실점 2" xfId="5442" xr:uid="{00000000-0005-0000-0000-000040150000}"/>
    <cellStyle name="_잠실점방송리뉴얼정산내역서" xfId="5443" xr:uid="{00000000-0005-0000-0000-000041150000}"/>
    <cellStyle name="_잠실점방송리뉴얼정산내역서 2" xfId="5444" xr:uid="{00000000-0005-0000-0000-000042150000}"/>
    <cellStyle name="_잠실점약전기성내역(1회신청)" xfId="5445" xr:uid="{00000000-0005-0000-0000-000043150000}"/>
    <cellStyle name="_잠실점약전기성내역(1회신청) 2" xfId="5446" xr:uid="{00000000-0005-0000-0000-000044150000}"/>
    <cellStyle name="_잠실점약전내역" xfId="5447" xr:uid="{00000000-0005-0000-0000-000045150000}"/>
    <cellStyle name="_잠실점약전내역 2" xfId="5448" xr:uid="{00000000-0005-0000-0000-000046150000}"/>
    <cellStyle name="_장비개발실 LAB 내역0924(스팀" xfId="5449" xr:uid="{00000000-0005-0000-0000-000047150000}"/>
    <cellStyle name="_장비부표(2004 하반기)" xfId="5450" xr:uid="{00000000-0005-0000-0000-000048150000}"/>
    <cellStyle name="_장애인 실내체육관 신축공사 " xfId="5451" xr:uid="{00000000-0005-0000-0000-000049150000}"/>
    <cellStyle name="_장애인 실내체육관 신축공사  2" xfId="5452" xr:uid="{00000000-0005-0000-0000-00004A150000}"/>
    <cellStyle name="_장현중(내역서+개요)" xfId="5453" xr:uid="{00000000-0005-0000-0000-00004B150000}"/>
    <cellStyle name="_재부재시스템_견적서_SMT060925" xfId="5454" xr:uid="{00000000-0005-0000-0000-00004C150000}"/>
    <cellStyle name="_재부재시스템_견적서_SMT060925 2" xfId="5455" xr:uid="{00000000-0005-0000-0000-00004D150000}"/>
    <cellStyle name="_재수정 배출수동설계" xfId="5456" xr:uid="{00000000-0005-0000-0000-00004E150000}"/>
    <cellStyle name="_재수정 배출수동설계 2" xfId="5457" xr:uid="{00000000-0005-0000-0000-00004F150000}"/>
    <cellStyle name="_재재수정 배출수동설계" xfId="5458" xr:uid="{00000000-0005-0000-0000-000050150000}"/>
    <cellStyle name="_재재수정 배출수동설계 2" xfId="5459" xr:uid="{00000000-0005-0000-0000-000051150000}"/>
    <cellStyle name="_적격 " xfId="5460" xr:uid="{00000000-0005-0000-0000-000052150000}"/>
    <cellStyle name="_적격  2" xfId="5461" xr:uid="{00000000-0005-0000-0000-000053150000}"/>
    <cellStyle name="_적격 _2008년 중요목조문화재 방제시스템" xfId="5462" xr:uid="{00000000-0005-0000-0000-000054150000}"/>
    <cellStyle name="_적격 _건국대병원" xfId="5463" xr:uid="{00000000-0005-0000-0000-000055150000}"/>
    <cellStyle name="_적격 _건국대병원 2" xfId="5464" xr:uid="{00000000-0005-0000-0000-000056150000}"/>
    <cellStyle name="_적격 _건국대병원_건국대학교공내역1028" xfId="5465" xr:uid="{00000000-0005-0000-0000-000057150000}"/>
    <cellStyle name="_적격 _건국대병원_건국대학교공내역1028 2" xfId="5466" xr:uid="{00000000-0005-0000-0000-000058150000}"/>
    <cellStyle name="_적격 _건국대병원_건국대학교공내역1028_건국대학교공내역1028" xfId="5467" xr:uid="{00000000-0005-0000-0000-000059150000}"/>
    <cellStyle name="_적격 _건국대병원_건국대학교공내역1028_건국대학교공내역1028 2" xfId="5468" xr:uid="{00000000-0005-0000-0000-00005A150000}"/>
    <cellStyle name="_적격 _건국대병원_건국대학교공내역1028_건국대학교공내역1028_협조전" xfId="5469" xr:uid="{00000000-0005-0000-0000-00005B150000}"/>
    <cellStyle name="_적격 _건국대병원_건국대학교공내역1028_건국대학교공내역1028_협조전 2" xfId="5470" xr:uid="{00000000-0005-0000-0000-00005C150000}"/>
    <cellStyle name="_적격 _건국대병원_건국대학교공내역1028_건국대학교공내역1028_협조전_협조전" xfId="5471" xr:uid="{00000000-0005-0000-0000-00005D150000}"/>
    <cellStyle name="_적격 _건국대병원_건국대학교공내역1028_건국대학교공내역1028_협조전_협조전 2" xfId="5472" xr:uid="{00000000-0005-0000-0000-00005E150000}"/>
    <cellStyle name="_적격 _건국대병원_건국대학교공내역1028_협조전" xfId="5473" xr:uid="{00000000-0005-0000-0000-00005F150000}"/>
    <cellStyle name="_적격 _건국대병원_건국대학교공내역1028_협조전 2" xfId="5474" xr:uid="{00000000-0005-0000-0000-000060150000}"/>
    <cellStyle name="_적격 _건국대병원_건국대학교공내역1028_협조전_협조전" xfId="5475" xr:uid="{00000000-0005-0000-0000-000061150000}"/>
    <cellStyle name="_적격 _건국대병원_건국대학교공내역1028_협조전_협조전 2" xfId="5476" xr:uid="{00000000-0005-0000-0000-000062150000}"/>
    <cellStyle name="_적격 _건국대병원_협조전" xfId="5477" xr:uid="{00000000-0005-0000-0000-000063150000}"/>
    <cellStyle name="_적격 _건국대병원_협조전 2" xfId="5478" xr:uid="{00000000-0005-0000-0000-000064150000}"/>
    <cellStyle name="_적격 _건국대병원_협조전_협조전" xfId="5479" xr:uid="{00000000-0005-0000-0000-000065150000}"/>
    <cellStyle name="_적격 _건국대병원_협조전_협조전 2" xfId="5480" xr:uid="{00000000-0005-0000-0000-000066150000}"/>
    <cellStyle name="_적격 _건국대학교공내역1028" xfId="5481" xr:uid="{00000000-0005-0000-0000-000067150000}"/>
    <cellStyle name="_적격 _건국대학교공내역1028 2" xfId="5482" xr:uid="{00000000-0005-0000-0000-000068150000}"/>
    <cellStyle name="_적격 _건국대학교공내역1028_협조전" xfId="5483" xr:uid="{00000000-0005-0000-0000-000069150000}"/>
    <cellStyle name="_적격 _건국대학교공내역1028_협조전 2" xfId="5484" xr:uid="{00000000-0005-0000-0000-00006A150000}"/>
    <cellStyle name="_적격 _건국대학교공내역1028_협조전_협조전" xfId="5485" xr:uid="{00000000-0005-0000-0000-00006B150000}"/>
    <cellStyle name="_적격 _건국대학교공내역1028_협조전_협조전 2" xfId="5486" xr:uid="{00000000-0005-0000-0000-00006C150000}"/>
    <cellStyle name="_적격 _건국대학교병원 견적_미동" xfId="5487" xr:uid="{00000000-0005-0000-0000-00006D150000}"/>
    <cellStyle name="_적격 _건국대학교병원 견적_미동 2" xfId="5488" xr:uid="{00000000-0005-0000-0000-00006E150000}"/>
    <cellStyle name="_적격 _건국대학교병원 견적_미동_건국대학교공내역1028" xfId="5489" xr:uid="{00000000-0005-0000-0000-00006F150000}"/>
    <cellStyle name="_적격 _건국대학교병원 견적_미동_건국대학교공내역1028 2" xfId="5490" xr:uid="{00000000-0005-0000-0000-000070150000}"/>
    <cellStyle name="_적격 _건국대학교병원 견적_미동_건국대학교공내역1028_건국대학교공내역1028" xfId="5491" xr:uid="{00000000-0005-0000-0000-000071150000}"/>
    <cellStyle name="_적격 _건국대학교병원 견적_미동_건국대학교공내역1028_건국대학교공내역1028 2" xfId="5492" xr:uid="{00000000-0005-0000-0000-000072150000}"/>
    <cellStyle name="_적격 _건국대학교병원 견적_미동_건국대학교공내역1028_건국대학교공내역1028_협조전" xfId="5493" xr:uid="{00000000-0005-0000-0000-000073150000}"/>
    <cellStyle name="_적격 _건국대학교병원 견적_미동_건국대학교공내역1028_건국대학교공내역1028_협조전 2" xfId="5494" xr:uid="{00000000-0005-0000-0000-000074150000}"/>
    <cellStyle name="_적격 _건국대학교병원 견적_미동_건국대학교공내역1028_건국대학교공내역1028_협조전_협조전" xfId="5495" xr:uid="{00000000-0005-0000-0000-000075150000}"/>
    <cellStyle name="_적격 _건국대학교병원 견적_미동_건국대학교공내역1028_건국대학교공내역1028_협조전_협조전 2" xfId="5496" xr:uid="{00000000-0005-0000-0000-000076150000}"/>
    <cellStyle name="_적격 _건국대학교병원 견적_미동_건국대학교공내역1028_협조전" xfId="5497" xr:uid="{00000000-0005-0000-0000-000077150000}"/>
    <cellStyle name="_적격 _건국대학교병원 견적_미동_건국대학교공내역1028_협조전 2" xfId="5498" xr:uid="{00000000-0005-0000-0000-000078150000}"/>
    <cellStyle name="_적격 _건국대학교병원 견적_미동_건국대학교공내역1028_협조전_협조전" xfId="5499" xr:uid="{00000000-0005-0000-0000-000079150000}"/>
    <cellStyle name="_적격 _건국대학교병원 견적_미동_건국대학교공내역1028_협조전_협조전 2" xfId="5500" xr:uid="{00000000-0005-0000-0000-00007A150000}"/>
    <cellStyle name="_적격 _건국대학교병원 견적_미동_협조전" xfId="5501" xr:uid="{00000000-0005-0000-0000-00007B150000}"/>
    <cellStyle name="_적격 _건국대학교병원 견적_미동_협조전 2" xfId="5502" xr:uid="{00000000-0005-0000-0000-00007C150000}"/>
    <cellStyle name="_적격 _건국대학교병원 견적_미동_협조전_협조전" xfId="5503" xr:uid="{00000000-0005-0000-0000-00007D150000}"/>
    <cellStyle name="_적격 _건국대학교병원 견적_미동_협조전_협조전 2" xfId="5504" xr:uid="{00000000-0005-0000-0000-00007E150000}"/>
    <cellStyle name="_적격 _건국대학교부대입찰업체견적서" xfId="5505" xr:uid="{00000000-0005-0000-0000-00007F150000}"/>
    <cellStyle name="_적격 _건국대학교부대입찰업체견적서 2" xfId="5506" xr:uid="{00000000-0005-0000-0000-000080150000}"/>
    <cellStyle name="_적격 _건국대학교부대입찰업체견적서_건국대학교공내역1028" xfId="5507" xr:uid="{00000000-0005-0000-0000-000081150000}"/>
    <cellStyle name="_적격 _건국대학교부대입찰업체견적서_건국대학교공내역1028 2" xfId="5508" xr:uid="{00000000-0005-0000-0000-000082150000}"/>
    <cellStyle name="_적격 _건국대학교부대입찰업체견적서_건국대학교공내역1028_건국대학교공내역1028" xfId="5509" xr:uid="{00000000-0005-0000-0000-000083150000}"/>
    <cellStyle name="_적격 _건국대학교부대입찰업체견적서_건국대학교공내역1028_건국대학교공내역1028 2" xfId="5510" xr:uid="{00000000-0005-0000-0000-000084150000}"/>
    <cellStyle name="_적격 _건국대학교부대입찰업체견적서_건국대학교공내역1028_건국대학교공내역1028_협조전" xfId="5511" xr:uid="{00000000-0005-0000-0000-000085150000}"/>
    <cellStyle name="_적격 _건국대학교부대입찰업체견적서_건국대학교공내역1028_건국대학교공내역1028_협조전 2" xfId="5512" xr:uid="{00000000-0005-0000-0000-000086150000}"/>
    <cellStyle name="_적격 _건국대학교부대입찰업체견적서_건국대학교공내역1028_건국대학교공내역1028_협조전_협조전" xfId="5513" xr:uid="{00000000-0005-0000-0000-000087150000}"/>
    <cellStyle name="_적격 _건국대학교부대입찰업체견적서_건국대학교공내역1028_건국대학교공내역1028_협조전_협조전 2" xfId="5514" xr:uid="{00000000-0005-0000-0000-000088150000}"/>
    <cellStyle name="_적격 _건국대학교부대입찰업체견적서_건국대학교공내역1028_협조전" xfId="5515" xr:uid="{00000000-0005-0000-0000-000089150000}"/>
    <cellStyle name="_적격 _건국대학교부대입찰업체견적서_건국대학교공내역1028_협조전 2" xfId="5516" xr:uid="{00000000-0005-0000-0000-00008A150000}"/>
    <cellStyle name="_적격 _건국대학교부대입찰업체견적서_건국대학교공내역1028_협조전_협조전" xfId="5517" xr:uid="{00000000-0005-0000-0000-00008B150000}"/>
    <cellStyle name="_적격 _건국대학교부대입찰업체견적서_건국대학교공내역1028_협조전_협조전 2" xfId="5518" xr:uid="{00000000-0005-0000-0000-00008C150000}"/>
    <cellStyle name="_적격 _건국대학교부대입찰업체견적서_협조전" xfId="5519" xr:uid="{00000000-0005-0000-0000-00008D150000}"/>
    <cellStyle name="_적격 _건국대학교부대입찰업체견적서_협조전 2" xfId="5520" xr:uid="{00000000-0005-0000-0000-00008E150000}"/>
    <cellStyle name="_적격 _건국대학교부대입찰업체견적서_협조전_협조전" xfId="5521" xr:uid="{00000000-0005-0000-0000-00008F150000}"/>
    <cellStyle name="_적격 _건국대학교부대입찰업체견적서_협조전_협조전 2" xfId="5522" xr:uid="{00000000-0005-0000-0000-000090150000}"/>
    <cellStyle name="_적격 _견갑" xfId="5523" xr:uid="{00000000-0005-0000-0000-000091150000}"/>
    <cellStyle name="_적격 _기장고등학교 듀얼모니터링 감시제어시스템 제작 구입 설치_내역서" xfId="5524" xr:uid="{00000000-0005-0000-0000-000092150000}"/>
    <cellStyle name="_적격 _부대1" xfId="5525" xr:uid="{00000000-0005-0000-0000-000093150000}"/>
    <cellStyle name="_적격 _부산남천동병원내역서(남일)" xfId="5526" xr:uid="{00000000-0005-0000-0000-000094150000}"/>
    <cellStyle name="_적격 _부산남천동병원내역서(남일) 2" xfId="5527" xr:uid="{00000000-0005-0000-0000-000095150000}"/>
    <cellStyle name="_적격 _부산남천동병원내역서(남일)_2도급내역(계약분)" xfId="5528" xr:uid="{00000000-0005-0000-0000-000096150000}"/>
    <cellStyle name="_적격 _부산남천동병원내역서(남일)_2도급내역(계약분) 2" xfId="5529" xr:uid="{00000000-0005-0000-0000-000097150000}"/>
    <cellStyle name="_적격 _부산남천동병원내역서(남일)_2도급내역(계약분)_협조전" xfId="5530" xr:uid="{00000000-0005-0000-0000-000098150000}"/>
    <cellStyle name="_적격 _부산남천동병원내역서(남일)_2도급내역(계약분)_협조전 2" xfId="5531" xr:uid="{00000000-0005-0000-0000-000099150000}"/>
    <cellStyle name="_적격 _부산남천동병원내역서(남일)_2도급내역(계약분)_협조전_협조전" xfId="5532" xr:uid="{00000000-0005-0000-0000-00009A150000}"/>
    <cellStyle name="_적격 _부산남천동병원내역서(남일)_2도급내역(계약분)_협조전_협조전 2" xfId="5533" xr:uid="{00000000-0005-0000-0000-00009B150000}"/>
    <cellStyle name="_적격 _부산남천동병원내역서(남일)_공정표" xfId="5534" xr:uid="{00000000-0005-0000-0000-00009C150000}"/>
    <cellStyle name="_적격 _부산남천동병원내역서(남일)_공정표 2" xfId="5535" xr:uid="{00000000-0005-0000-0000-00009D150000}"/>
    <cellStyle name="_적격 _부산남천동병원내역서(남일)_공정표_협조전" xfId="5536" xr:uid="{00000000-0005-0000-0000-00009E150000}"/>
    <cellStyle name="_적격 _부산남천동병원내역서(남일)_공정표_협조전 2" xfId="5537" xr:uid="{00000000-0005-0000-0000-00009F150000}"/>
    <cellStyle name="_적격 _부산남천동병원내역서(남일)_공정표_협조전_협조전" xfId="5538" xr:uid="{00000000-0005-0000-0000-0000A0150000}"/>
    <cellStyle name="_적격 _부산남천동병원내역서(남일)_공정표_협조전_협조전 2" xfId="5539" xr:uid="{00000000-0005-0000-0000-0000A1150000}"/>
    <cellStyle name="_적격 _부산남천동병원내역서(남일)_세종회관입찰보고서" xfId="5540" xr:uid="{00000000-0005-0000-0000-0000A2150000}"/>
    <cellStyle name="_적격 _부산남천동병원내역서(남일)_세종회관입찰보고서 2" xfId="5541" xr:uid="{00000000-0005-0000-0000-0000A3150000}"/>
    <cellStyle name="_적격 _부산남천동병원내역서(남일)_세종회관입찰보고서_협조전" xfId="5542" xr:uid="{00000000-0005-0000-0000-0000A4150000}"/>
    <cellStyle name="_적격 _부산남천동병원내역서(남일)_세종회관입찰보고서_협조전 2" xfId="5543" xr:uid="{00000000-0005-0000-0000-0000A5150000}"/>
    <cellStyle name="_적격 _부산남천동병원내역서(남일)_세종회관입찰보고서_협조전_협조전" xfId="5544" xr:uid="{00000000-0005-0000-0000-0000A6150000}"/>
    <cellStyle name="_적격 _부산남천동병원내역서(남일)_세종회관입찰보고서_협조전_협조전 2" xfId="5545" xr:uid="{00000000-0005-0000-0000-0000A7150000}"/>
    <cellStyle name="_적격 _부산남천동병원내역서(남일)_입찰보고서" xfId="5546" xr:uid="{00000000-0005-0000-0000-0000A8150000}"/>
    <cellStyle name="_적격 _부산남천동병원내역서(남일)_입찰보고서 2" xfId="5547" xr:uid="{00000000-0005-0000-0000-0000A9150000}"/>
    <cellStyle name="_적격 _부산남천동병원내역서(남일)_입찰보고서_협조전" xfId="5548" xr:uid="{00000000-0005-0000-0000-0000AA150000}"/>
    <cellStyle name="_적격 _부산남천동병원내역서(남일)_입찰보고서_협조전 2" xfId="5549" xr:uid="{00000000-0005-0000-0000-0000AB150000}"/>
    <cellStyle name="_적격 _부산남천동병원내역서(남일)_입찰보고서_협조전_협조전" xfId="5550" xr:uid="{00000000-0005-0000-0000-0000AC150000}"/>
    <cellStyle name="_적격 _부산남천동병원내역서(남일)_입찰보고서_협조전_협조전 2" xfId="5551" xr:uid="{00000000-0005-0000-0000-0000AD150000}"/>
    <cellStyle name="_적격 _부산남천동병원내역서(남일)_협조전" xfId="5552" xr:uid="{00000000-0005-0000-0000-0000AE150000}"/>
    <cellStyle name="_적격 _부산남천동병원내역서(남일)_협조전 2" xfId="5553" xr:uid="{00000000-0005-0000-0000-0000AF150000}"/>
    <cellStyle name="_적격 _부산남천동병원내역서(남일)_협조전_협조전" xfId="5554" xr:uid="{00000000-0005-0000-0000-0000B0150000}"/>
    <cellStyle name="_적격 _부산남천동병원내역서(남일)_협조전_협조전 2" xfId="5555" xr:uid="{00000000-0005-0000-0000-0000B1150000}"/>
    <cellStyle name="_적격 _월곳집행(본사)" xfId="5556" xr:uid="{00000000-0005-0000-0000-0000B2150000}"/>
    <cellStyle name="_적격 _월곳집행(본사) 2" xfId="5557" xr:uid="{00000000-0005-0000-0000-0000B3150000}"/>
    <cellStyle name="_적격 _월곳집행(본사)_공내역서(소방)" xfId="5558" xr:uid="{00000000-0005-0000-0000-0000B4150000}"/>
    <cellStyle name="_적격 _월곳집행(본사)_공내역서(소방) 2" xfId="5559" xr:uid="{00000000-0005-0000-0000-0000B5150000}"/>
    <cellStyle name="_적격 _월곳집행(본사)_공내역서(소방final)" xfId="5560" xr:uid="{00000000-0005-0000-0000-0000B6150000}"/>
    <cellStyle name="_적격 _월곳집행(본사)_공내역서(소방final) 2" xfId="5561" xr:uid="{00000000-0005-0000-0000-0000B7150000}"/>
    <cellStyle name="_적격 _의정부" xfId="5562" xr:uid="{00000000-0005-0000-0000-0000B8150000}"/>
    <cellStyle name="_적격 _의정부 2" xfId="5563" xr:uid="{00000000-0005-0000-0000-0000B9150000}"/>
    <cellStyle name="_적격 _의정부_건국대학교공내역1028" xfId="5564" xr:uid="{00000000-0005-0000-0000-0000BA150000}"/>
    <cellStyle name="_적격 _의정부_건국대학교공내역1028 2" xfId="5565" xr:uid="{00000000-0005-0000-0000-0000BB150000}"/>
    <cellStyle name="_적격 _의정부_건국대학교공내역1028_건국대학교공내역1028" xfId="5566" xr:uid="{00000000-0005-0000-0000-0000BC150000}"/>
    <cellStyle name="_적격 _의정부_건국대학교공내역1028_건국대학교공내역1028 2" xfId="5567" xr:uid="{00000000-0005-0000-0000-0000BD150000}"/>
    <cellStyle name="_적격 _의정부_건국대학교공내역1028_건국대학교공내역1028_협조전" xfId="5568" xr:uid="{00000000-0005-0000-0000-0000BE150000}"/>
    <cellStyle name="_적격 _의정부_건국대학교공내역1028_건국대학교공내역1028_협조전 2" xfId="5569" xr:uid="{00000000-0005-0000-0000-0000BF150000}"/>
    <cellStyle name="_적격 _의정부_건국대학교공내역1028_건국대학교공내역1028_협조전_협조전" xfId="5570" xr:uid="{00000000-0005-0000-0000-0000C0150000}"/>
    <cellStyle name="_적격 _의정부_건국대학교공내역1028_건국대학교공내역1028_협조전_협조전 2" xfId="5571" xr:uid="{00000000-0005-0000-0000-0000C1150000}"/>
    <cellStyle name="_적격 _의정부_건국대학교공내역1028_협조전" xfId="5572" xr:uid="{00000000-0005-0000-0000-0000C2150000}"/>
    <cellStyle name="_적격 _의정부_건국대학교공내역1028_협조전 2" xfId="5573" xr:uid="{00000000-0005-0000-0000-0000C3150000}"/>
    <cellStyle name="_적격 _의정부_건국대학교공내역1028_협조전_협조전" xfId="5574" xr:uid="{00000000-0005-0000-0000-0000C4150000}"/>
    <cellStyle name="_적격 _의정부_건국대학교공내역1028_협조전_협조전 2" xfId="5575" xr:uid="{00000000-0005-0000-0000-0000C5150000}"/>
    <cellStyle name="_적격 _의정부_협조전" xfId="5576" xr:uid="{00000000-0005-0000-0000-0000C6150000}"/>
    <cellStyle name="_적격 _의정부_협조전 2" xfId="5577" xr:uid="{00000000-0005-0000-0000-0000C7150000}"/>
    <cellStyle name="_적격 _의정부_협조전_협조전" xfId="5578" xr:uid="{00000000-0005-0000-0000-0000C8150000}"/>
    <cellStyle name="_적격 _의정부_협조전_협조전 2" xfId="5579" xr:uid="{00000000-0005-0000-0000-0000C9150000}"/>
    <cellStyle name="_적격 _의정부성모병원" xfId="5580" xr:uid="{00000000-0005-0000-0000-0000CA150000}"/>
    <cellStyle name="_적격 _의정부성모병원 2" xfId="5581" xr:uid="{00000000-0005-0000-0000-0000CB150000}"/>
    <cellStyle name="_적격 _의정부성모병원_건국대학교공내역1028" xfId="5582" xr:uid="{00000000-0005-0000-0000-0000CC150000}"/>
    <cellStyle name="_적격 _의정부성모병원_건국대학교공내역1028 2" xfId="5583" xr:uid="{00000000-0005-0000-0000-0000CD150000}"/>
    <cellStyle name="_적격 _의정부성모병원_건국대학교공내역1028_건국대학교공내역1028" xfId="5584" xr:uid="{00000000-0005-0000-0000-0000CE150000}"/>
    <cellStyle name="_적격 _의정부성모병원_건국대학교공내역1028_건국대학교공내역1028 2" xfId="5585" xr:uid="{00000000-0005-0000-0000-0000CF150000}"/>
    <cellStyle name="_적격 _의정부성모병원_건국대학교공내역1028_건국대학교공내역1028_협조전" xfId="5586" xr:uid="{00000000-0005-0000-0000-0000D0150000}"/>
    <cellStyle name="_적격 _의정부성모병원_건국대학교공내역1028_건국대학교공내역1028_협조전 2" xfId="5587" xr:uid="{00000000-0005-0000-0000-0000D1150000}"/>
    <cellStyle name="_적격 _의정부성모병원_건국대학교공내역1028_건국대학교공내역1028_협조전_협조전" xfId="5588" xr:uid="{00000000-0005-0000-0000-0000D2150000}"/>
    <cellStyle name="_적격 _의정부성모병원_건국대학교공내역1028_건국대학교공내역1028_협조전_협조전 2" xfId="5589" xr:uid="{00000000-0005-0000-0000-0000D3150000}"/>
    <cellStyle name="_적격 _의정부성모병원_건국대학교공내역1028_협조전" xfId="5590" xr:uid="{00000000-0005-0000-0000-0000D4150000}"/>
    <cellStyle name="_적격 _의정부성모병원_건국대학교공내역1028_협조전 2" xfId="5591" xr:uid="{00000000-0005-0000-0000-0000D5150000}"/>
    <cellStyle name="_적격 _의정부성모병원_건국대학교공내역1028_협조전_협조전" xfId="5592" xr:uid="{00000000-0005-0000-0000-0000D6150000}"/>
    <cellStyle name="_적격 _의정부성모병원_건국대학교공내역1028_협조전_협조전 2" xfId="5593" xr:uid="{00000000-0005-0000-0000-0000D7150000}"/>
    <cellStyle name="_적격 _의정부성모병원_협조전" xfId="5594" xr:uid="{00000000-0005-0000-0000-0000D8150000}"/>
    <cellStyle name="_적격 _의정부성모병원_협조전 2" xfId="5595" xr:uid="{00000000-0005-0000-0000-0000D9150000}"/>
    <cellStyle name="_적격 _의정부성모병원_협조전_협조전" xfId="5596" xr:uid="{00000000-0005-0000-0000-0000DA150000}"/>
    <cellStyle name="_적격 _의정부성모병원_협조전_협조전 2" xfId="5597" xr:uid="{00000000-0005-0000-0000-0000DB150000}"/>
    <cellStyle name="_적격 _조0203(1000억이상)" xfId="5598" xr:uid="{00000000-0005-0000-0000-0000DC150000}"/>
    <cellStyle name="_적격 _집행" xfId="5599" xr:uid="{00000000-0005-0000-0000-0000DD150000}"/>
    <cellStyle name="_적격 _집행갑지 " xfId="5600" xr:uid="{00000000-0005-0000-0000-0000DE150000}"/>
    <cellStyle name="_적격 _집행갑지 _조0203(1000억이상)" xfId="5601" xr:uid="{00000000-0005-0000-0000-0000DF150000}"/>
    <cellStyle name="_적격 _집행설계분석 " xfId="5602" xr:uid="{00000000-0005-0000-0000-0000E0150000}"/>
    <cellStyle name="_적격 _청주중원(부대입찰) 견적" xfId="5603" xr:uid="{00000000-0005-0000-0000-0000E1150000}"/>
    <cellStyle name="_적격 _청주중원(부대입찰) 견적 2" xfId="5604" xr:uid="{00000000-0005-0000-0000-0000E2150000}"/>
    <cellStyle name="_적격 _청주중원(부대입찰) 견적_건국대학교공내역1028" xfId="5605" xr:uid="{00000000-0005-0000-0000-0000E3150000}"/>
    <cellStyle name="_적격 _청주중원(부대입찰) 견적_건국대학교공내역1028 2" xfId="5606" xr:uid="{00000000-0005-0000-0000-0000E4150000}"/>
    <cellStyle name="_적격 _청주중원(부대입찰) 견적_건국대학교공내역1028_건국대학교공내역1028" xfId="5607" xr:uid="{00000000-0005-0000-0000-0000E5150000}"/>
    <cellStyle name="_적격 _청주중원(부대입찰) 견적_건국대학교공내역1028_건국대학교공내역1028 2" xfId="5608" xr:uid="{00000000-0005-0000-0000-0000E6150000}"/>
    <cellStyle name="_적격 _청주중원(부대입찰) 견적_건국대학교공내역1028_건국대학교공내역1028_협조전" xfId="5609" xr:uid="{00000000-0005-0000-0000-0000E7150000}"/>
    <cellStyle name="_적격 _청주중원(부대입찰) 견적_건국대학교공내역1028_건국대학교공내역1028_협조전 2" xfId="5610" xr:uid="{00000000-0005-0000-0000-0000E8150000}"/>
    <cellStyle name="_적격 _청주중원(부대입찰) 견적_건국대학교공내역1028_건국대학교공내역1028_협조전_협조전" xfId="5611" xr:uid="{00000000-0005-0000-0000-0000E9150000}"/>
    <cellStyle name="_적격 _청주중원(부대입찰) 견적_건국대학교공내역1028_건국대학교공내역1028_협조전_협조전 2" xfId="5612" xr:uid="{00000000-0005-0000-0000-0000EA150000}"/>
    <cellStyle name="_적격 _청주중원(부대입찰) 견적_건국대학교공내역1028_협조전" xfId="5613" xr:uid="{00000000-0005-0000-0000-0000EB150000}"/>
    <cellStyle name="_적격 _청주중원(부대입찰) 견적_건국대학교공내역1028_협조전 2" xfId="5614" xr:uid="{00000000-0005-0000-0000-0000EC150000}"/>
    <cellStyle name="_적격 _청주중원(부대입찰) 견적_건국대학교공내역1028_협조전_협조전" xfId="5615" xr:uid="{00000000-0005-0000-0000-0000ED150000}"/>
    <cellStyle name="_적격 _청주중원(부대입찰) 견적_건국대학교공내역1028_협조전_협조전 2" xfId="5616" xr:uid="{00000000-0005-0000-0000-0000EE150000}"/>
    <cellStyle name="_적격 _청주중원(부대입찰) 견적_협조전" xfId="5617" xr:uid="{00000000-0005-0000-0000-0000EF150000}"/>
    <cellStyle name="_적격 _청주중원(부대입찰) 견적_협조전 2" xfId="5618" xr:uid="{00000000-0005-0000-0000-0000F0150000}"/>
    <cellStyle name="_적격 _청주중원(부대입찰) 견적_협조전_협조전" xfId="5619" xr:uid="{00000000-0005-0000-0000-0000F1150000}"/>
    <cellStyle name="_적격 _청주중원(부대입찰) 견적_협조전_협조전 2" xfId="5620" xr:uid="{00000000-0005-0000-0000-0000F2150000}"/>
    <cellStyle name="_적격 _협조전" xfId="5621" xr:uid="{00000000-0005-0000-0000-0000F3150000}"/>
    <cellStyle name="_적격 _협조전 2" xfId="5622" xr:uid="{00000000-0005-0000-0000-0000F4150000}"/>
    <cellStyle name="_적격 _협조전_협조전" xfId="5623" xr:uid="{00000000-0005-0000-0000-0000F5150000}"/>
    <cellStyle name="_적격 _협조전_협조전 2" xfId="5624" xr:uid="{00000000-0005-0000-0000-0000F6150000}"/>
    <cellStyle name="_적격(화산) " xfId="5625" xr:uid="{00000000-0005-0000-0000-0000F7150000}"/>
    <cellStyle name="_적격(화산)  2" xfId="5626" xr:uid="{00000000-0005-0000-0000-0000F8150000}"/>
    <cellStyle name="_적격(화산) _(가)실행" xfId="5627" xr:uid="{00000000-0005-0000-0000-0000F9150000}"/>
    <cellStyle name="_적격(화산) _(가)실행_(가)실행" xfId="5628" xr:uid="{00000000-0005-0000-0000-0000FA150000}"/>
    <cellStyle name="_적격(화산) _(가)실행_(가)실행2" xfId="5629" xr:uid="{00000000-0005-0000-0000-0000FB150000}"/>
    <cellStyle name="_적격(화산) _(가)실행_중동성황(가)실행" xfId="5630" xr:uid="{00000000-0005-0000-0000-0000FC150000}"/>
    <cellStyle name="_적격(화산) _2008년 중요목조문화재 방제시스템" xfId="5631" xr:uid="{00000000-0005-0000-0000-0000FD150000}"/>
    <cellStyle name="_적격(화산) _DOBUN" xfId="5632" xr:uid="{00000000-0005-0000-0000-0000FE150000}"/>
    <cellStyle name="_적격(화산) _NAE" xfId="5633" xr:uid="{00000000-0005-0000-0000-0000FF150000}"/>
    <cellStyle name="_적격(화산) _가실행(공설운동장)" xfId="5634" xr:uid="{00000000-0005-0000-0000-000000160000}"/>
    <cellStyle name="_적격(화산) _가실행(공설운동장)_(가)실행" xfId="5635" xr:uid="{00000000-0005-0000-0000-000001160000}"/>
    <cellStyle name="_적격(화산) _가실행(공설운동장)_(가)실행2" xfId="5636" xr:uid="{00000000-0005-0000-0000-000002160000}"/>
    <cellStyle name="_적격(화산) _가실행(공설운동장)_중동성황(가)실행" xfId="5637" xr:uid="{00000000-0005-0000-0000-000003160000}"/>
    <cellStyle name="_적격(화산) _가실행(송탄IC)" xfId="5638" xr:uid="{00000000-0005-0000-0000-000004160000}"/>
    <cellStyle name="_적격(화산) _가실행(송탄IC)_(가)실행" xfId="5639" xr:uid="{00000000-0005-0000-0000-000005160000}"/>
    <cellStyle name="_적격(화산) _가실행(송탄IC)_(가)실행2" xfId="5640" xr:uid="{00000000-0005-0000-0000-000006160000}"/>
    <cellStyle name="_적격(화산) _가실행(송탄IC)_중동성황(가)실행" xfId="5641" xr:uid="{00000000-0005-0000-0000-000007160000}"/>
    <cellStyle name="_적격(화산) _건국대병원" xfId="5642" xr:uid="{00000000-0005-0000-0000-000008160000}"/>
    <cellStyle name="_적격(화산) _건국대병원 2" xfId="5643" xr:uid="{00000000-0005-0000-0000-000009160000}"/>
    <cellStyle name="_적격(화산) _건국대병원_건국대학교공내역1028" xfId="5644" xr:uid="{00000000-0005-0000-0000-00000A160000}"/>
    <cellStyle name="_적격(화산) _건국대병원_건국대학교공내역1028 2" xfId="5645" xr:uid="{00000000-0005-0000-0000-00000B160000}"/>
    <cellStyle name="_적격(화산) _건국대병원_건국대학교공내역1028_건국대학교공내역1028" xfId="5646" xr:uid="{00000000-0005-0000-0000-00000C160000}"/>
    <cellStyle name="_적격(화산) _건국대병원_건국대학교공내역1028_건국대학교공내역1028 2" xfId="5647" xr:uid="{00000000-0005-0000-0000-00000D160000}"/>
    <cellStyle name="_적격(화산) _건국대병원_건국대학교공내역1028_건국대학교공내역1028_협조전" xfId="5648" xr:uid="{00000000-0005-0000-0000-00000E160000}"/>
    <cellStyle name="_적격(화산) _건국대병원_건국대학교공내역1028_건국대학교공내역1028_협조전 2" xfId="5649" xr:uid="{00000000-0005-0000-0000-00000F160000}"/>
    <cellStyle name="_적격(화산) _건국대병원_건국대학교공내역1028_건국대학교공내역1028_협조전_협조전" xfId="5650" xr:uid="{00000000-0005-0000-0000-000010160000}"/>
    <cellStyle name="_적격(화산) _건국대병원_건국대학교공내역1028_건국대학교공내역1028_협조전_협조전 2" xfId="5651" xr:uid="{00000000-0005-0000-0000-000011160000}"/>
    <cellStyle name="_적격(화산) _건국대병원_건국대학교공내역1028_협조전" xfId="5652" xr:uid="{00000000-0005-0000-0000-000012160000}"/>
    <cellStyle name="_적격(화산) _건국대병원_건국대학교공내역1028_협조전 2" xfId="5653" xr:uid="{00000000-0005-0000-0000-000013160000}"/>
    <cellStyle name="_적격(화산) _건국대병원_건국대학교공내역1028_협조전_협조전" xfId="5654" xr:uid="{00000000-0005-0000-0000-000014160000}"/>
    <cellStyle name="_적격(화산) _건국대병원_건국대학교공내역1028_협조전_협조전 2" xfId="5655" xr:uid="{00000000-0005-0000-0000-000015160000}"/>
    <cellStyle name="_적격(화산) _건국대병원_협조전" xfId="5656" xr:uid="{00000000-0005-0000-0000-000016160000}"/>
    <cellStyle name="_적격(화산) _건국대병원_협조전 2" xfId="5657" xr:uid="{00000000-0005-0000-0000-000017160000}"/>
    <cellStyle name="_적격(화산) _건국대병원_협조전_협조전" xfId="5658" xr:uid="{00000000-0005-0000-0000-000018160000}"/>
    <cellStyle name="_적격(화산) _건국대병원_협조전_협조전 2" xfId="5659" xr:uid="{00000000-0005-0000-0000-000019160000}"/>
    <cellStyle name="_적격(화산) _건국대학교공내역1028" xfId="5660" xr:uid="{00000000-0005-0000-0000-00001A160000}"/>
    <cellStyle name="_적격(화산) _건국대학교공내역1028 2" xfId="5661" xr:uid="{00000000-0005-0000-0000-00001B160000}"/>
    <cellStyle name="_적격(화산) _건국대학교공내역1028_협조전" xfId="5662" xr:uid="{00000000-0005-0000-0000-00001C160000}"/>
    <cellStyle name="_적격(화산) _건국대학교공내역1028_협조전 2" xfId="5663" xr:uid="{00000000-0005-0000-0000-00001D160000}"/>
    <cellStyle name="_적격(화산) _건국대학교공내역1028_협조전_협조전" xfId="5664" xr:uid="{00000000-0005-0000-0000-00001E160000}"/>
    <cellStyle name="_적격(화산) _건국대학교공내역1028_협조전_협조전 2" xfId="5665" xr:uid="{00000000-0005-0000-0000-00001F160000}"/>
    <cellStyle name="_적격(화산) _건국대학교병원 견적_미동" xfId="5666" xr:uid="{00000000-0005-0000-0000-000020160000}"/>
    <cellStyle name="_적격(화산) _건국대학교병원 견적_미동 2" xfId="5667" xr:uid="{00000000-0005-0000-0000-000021160000}"/>
    <cellStyle name="_적격(화산) _건국대학교병원 견적_미동_건국대학교공내역1028" xfId="5668" xr:uid="{00000000-0005-0000-0000-000022160000}"/>
    <cellStyle name="_적격(화산) _건국대학교병원 견적_미동_건국대학교공내역1028 2" xfId="5669" xr:uid="{00000000-0005-0000-0000-000023160000}"/>
    <cellStyle name="_적격(화산) _건국대학교병원 견적_미동_건국대학교공내역1028_건국대학교공내역1028" xfId="5670" xr:uid="{00000000-0005-0000-0000-000024160000}"/>
    <cellStyle name="_적격(화산) _건국대학교병원 견적_미동_건국대학교공내역1028_건국대학교공내역1028 2" xfId="5671" xr:uid="{00000000-0005-0000-0000-000025160000}"/>
    <cellStyle name="_적격(화산) _건국대학교병원 견적_미동_건국대학교공내역1028_건국대학교공내역1028_협조전" xfId="5672" xr:uid="{00000000-0005-0000-0000-000026160000}"/>
    <cellStyle name="_적격(화산) _건국대학교병원 견적_미동_건국대학교공내역1028_건국대학교공내역1028_협조전 2" xfId="5673" xr:uid="{00000000-0005-0000-0000-000027160000}"/>
    <cellStyle name="_적격(화산) _건국대학교병원 견적_미동_건국대학교공내역1028_건국대학교공내역1028_협조전_협조전" xfId="5674" xr:uid="{00000000-0005-0000-0000-000028160000}"/>
    <cellStyle name="_적격(화산) _건국대학교병원 견적_미동_건국대학교공내역1028_건국대학교공내역1028_협조전_협조전 2" xfId="5675" xr:uid="{00000000-0005-0000-0000-000029160000}"/>
    <cellStyle name="_적격(화산) _건국대학교병원 견적_미동_건국대학교공내역1028_협조전" xfId="5676" xr:uid="{00000000-0005-0000-0000-00002A160000}"/>
    <cellStyle name="_적격(화산) _건국대학교병원 견적_미동_건국대학교공내역1028_협조전 2" xfId="5677" xr:uid="{00000000-0005-0000-0000-00002B160000}"/>
    <cellStyle name="_적격(화산) _건국대학교병원 견적_미동_건국대학교공내역1028_협조전_협조전" xfId="5678" xr:uid="{00000000-0005-0000-0000-00002C160000}"/>
    <cellStyle name="_적격(화산) _건국대학교병원 견적_미동_건국대학교공내역1028_협조전_협조전 2" xfId="5679" xr:uid="{00000000-0005-0000-0000-00002D160000}"/>
    <cellStyle name="_적격(화산) _건국대학교병원 견적_미동_협조전" xfId="5680" xr:uid="{00000000-0005-0000-0000-00002E160000}"/>
    <cellStyle name="_적격(화산) _건국대학교병원 견적_미동_협조전 2" xfId="5681" xr:uid="{00000000-0005-0000-0000-00002F160000}"/>
    <cellStyle name="_적격(화산) _건국대학교병원 견적_미동_협조전_협조전" xfId="5682" xr:uid="{00000000-0005-0000-0000-000030160000}"/>
    <cellStyle name="_적격(화산) _건국대학교병원 견적_미동_협조전_협조전 2" xfId="5683" xr:uid="{00000000-0005-0000-0000-000031160000}"/>
    <cellStyle name="_적격(화산) _건국대학교부대입찰업체견적서" xfId="5684" xr:uid="{00000000-0005-0000-0000-000032160000}"/>
    <cellStyle name="_적격(화산) _건국대학교부대입찰업체견적서 2" xfId="5685" xr:uid="{00000000-0005-0000-0000-000033160000}"/>
    <cellStyle name="_적격(화산) _건국대학교부대입찰업체견적서_건국대학교공내역1028" xfId="5686" xr:uid="{00000000-0005-0000-0000-000034160000}"/>
    <cellStyle name="_적격(화산) _건국대학교부대입찰업체견적서_건국대학교공내역1028 2" xfId="5687" xr:uid="{00000000-0005-0000-0000-000035160000}"/>
    <cellStyle name="_적격(화산) _건국대학교부대입찰업체견적서_건국대학교공내역1028_건국대학교공내역1028" xfId="5688" xr:uid="{00000000-0005-0000-0000-000036160000}"/>
    <cellStyle name="_적격(화산) _건국대학교부대입찰업체견적서_건국대학교공내역1028_건국대학교공내역1028 2" xfId="5689" xr:uid="{00000000-0005-0000-0000-000037160000}"/>
    <cellStyle name="_적격(화산) _건국대학교부대입찰업체견적서_건국대학교공내역1028_건국대학교공내역1028_협조전" xfId="5690" xr:uid="{00000000-0005-0000-0000-000038160000}"/>
    <cellStyle name="_적격(화산) _건국대학교부대입찰업체견적서_건국대학교공내역1028_건국대학교공내역1028_협조전 2" xfId="5691" xr:uid="{00000000-0005-0000-0000-000039160000}"/>
    <cellStyle name="_적격(화산) _건국대학교부대입찰업체견적서_건국대학교공내역1028_건국대학교공내역1028_협조전_협조전" xfId="5692" xr:uid="{00000000-0005-0000-0000-00003A160000}"/>
    <cellStyle name="_적격(화산) _건국대학교부대입찰업체견적서_건국대학교공내역1028_건국대학교공내역1028_협조전_협조전 2" xfId="5693" xr:uid="{00000000-0005-0000-0000-00003B160000}"/>
    <cellStyle name="_적격(화산) _건국대학교부대입찰업체견적서_건국대학교공내역1028_협조전" xfId="5694" xr:uid="{00000000-0005-0000-0000-00003C160000}"/>
    <cellStyle name="_적격(화산) _건국대학교부대입찰업체견적서_건국대학교공내역1028_협조전 2" xfId="5695" xr:uid="{00000000-0005-0000-0000-00003D160000}"/>
    <cellStyle name="_적격(화산) _건국대학교부대입찰업체견적서_건국대학교공내역1028_협조전_협조전" xfId="5696" xr:uid="{00000000-0005-0000-0000-00003E160000}"/>
    <cellStyle name="_적격(화산) _건국대학교부대입찰업체견적서_건국대학교공내역1028_협조전_협조전 2" xfId="5697" xr:uid="{00000000-0005-0000-0000-00003F160000}"/>
    <cellStyle name="_적격(화산) _건국대학교부대입찰업체견적서_협조전" xfId="5698" xr:uid="{00000000-0005-0000-0000-000040160000}"/>
    <cellStyle name="_적격(화산) _건국대학교부대입찰업체견적서_협조전 2" xfId="5699" xr:uid="{00000000-0005-0000-0000-000041160000}"/>
    <cellStyle name="_적격(화산) _건국대학교부대입찰업체견적서_협조전_협조전" xfId="5700" xr:uid="{00000000-0005-0000-0000-000042160000}"/>
    <cellStyle name="_적격(화산) _건국대학교부대입찰업체견적서_협조전_협조전 2" xfId="5701" xr:uid="{00000000-0005-0000-0000-000043160000}"/>
    <cellStyle name="_적격(화산) _견갑" xfId="5702" xr:uid="{00000000-0005-0000-0000-000044160000}"/>
    <cellStyle name="_적격(화산) _견갑 (2)" xfId="5703" xr:uid="{00000000-0005-0000-0000-000045160000}"/>
    <cellStyle name="_적격(화산) _견갑 (3)" xfId="5704" xr:uid="{00000000-0005-0000-0000-000046160000}"/>
    <cellStyle name="_적격(화산) _견갑 (4)" xfId="5705" xr:uid="{00000000-0005-0000-0000-000047160000}"/>
    <cellStyle name="_적격(화산) _견갑1 (2)" xfId="5706" xr:uid="{00000000-0005-0000-0000-000048160000}"/>
    <cellStyle name="_적격(화산) _견적1" xfId="5707" xr:uid="{00000000-0005-0000-0000-000049160000}"/>
    <cellStyle name="_적격(화산) _견적1 (2)" xfId="5708" xr:uid="{00000000-0005-0000-0000-00004A160000}"/>
    <cellStyle name="_적격(화산) _견적2 (2)" xfId="5709" xr:uid="{00000000-0005-0000-0000-00004B160000}"/>
    <cellStyle name="_적격(화산) _견적3 (2)" xfId="5710" xr:uid="{00000000-0005-0000-0000-00004C160000}"/>
    <cellStyle name="_적격(화산) _기장고등학교 듀얼모니터링 감시제어시스템 제작 구입 설치_내역서" xfId="5711" xr:uid="{00000000-0005-0000-0000-00004D160000}"/>
    <cellStyle name="_적격(화산) _내역(02.04.16)선우대교" xfId="5712" xr:uid="{00000000-0005-0000-0000-00004E160000}"/>
    <cellStyle name="_적격(화산) _내역(02.04.16)선우대교_☆남악2-3공구가실행" xfId="5713" xr:uid="{00000000-0005-0000-0000-00004F160000}"/>
    <cellStyle name="_적격(화산) _내역(02.04.17)선우대교" xfId="5714" xr:uid="{00000000-0005-0000-0000-000050160000}"/>
    <cellStyle name="_적격(화산) _내역(02.04.17)선우대교_☆남악2-3공구가실행" xfId="5715" xr:uid="{00000000-0005-0000-0000-000051160000}"/>
    <cellStyle name="_적격(화산) _내역(02.04.17)추모공원" xfId="5716" xr:uid="{00000000-0005-0000-0000-000052160000}"/>
    <cellStyle name="_적격(화산) _내역(02.04.17)추모공원_☆남악2-3공구가실행" xfId="5717" xr:uid="{00000000-0005-0000-0000-000053160000}"/>
    <cellStyle name="_적격(화산) _내역(02.09.30)신령-영천(2공구)" xfId="5718" xr:uid="{00000000-0005-0000-0000-000054160000}"/>
    <cellStyle name="_적격(화산) _내역(02.09.30)신령-영천(2공구)_☆남악2-3공구가실행" xfId="5719" xr:uid="{00000000-0005-0000-0000-000055160000}"/>
    <cellStyle name="_적격(화산) _내역(02.10.14)신령-영천(2공구)-0.3312" xfId="5720" xr:uid="{00000000-0005-0000-0000-000056160000}"/>
    <cellStyle name="_적격(화산) _내역(02.10.14)신령-영천(2공구)-0.3312_☆남악2-3공구가실행" xfId="5721" xr:uid="{00000000-0005-0000-0000-000057160000}"/>
    <cellStyle name="_적격(화산) _내역(02.11.07)강변북로(청담대교-성수대교)확장공사" xfId="5722" xr:uid="{00000000-0005-0000-0000-000058160000}"/>
    <cellStyle name="_적격(화산) _내역(02.11.07)강변북로(청담대교-성수대교)확장공사_☆남악2-3공구가실행" xfId="5723" xr:uid="{00000000-0005-0000-0000-000059160000}"/>
    <cellStyle name="_적격(화산) _내역(02.11.27)무안~광주간 건설공사(제2공구)투찰" xfId="5724" xr:uid="{00000000-0005-0000-0000-00005A160000}"/>
    <cellStyle name="_적격(화산) _내역(02.11.27)무안~광주간 건설공사(제2공구)투찰_☆남악2-3공구가실행" xfId="5725" xr:uid="{00000000-0005-0000-0000-00005B160000}"/>
    <cellStyle name="_적격(화산) _단가대비" xfId="5726" xr:uid="{00000000-0005-0000-0000-00005C160000}"/>
    <cellStyle name="_적격(화산) _대안투찰내역(0221)" xfId="5727" xr:uid="{00000000-0005-0000-0000-00005D160000}"/>
    <cellStyle name="_적격(화산) _대안투찰내역(0223)" xfId="5728" xr:uid="{00000000-0005-0000-0000-00005E160000}"/>
    <cellStyle name="_적격(화산) _대안투찰내역(확정본0226)" xfId="5729" xr:uid="{00000000-0005-0000-0000-00005F160000}"/>
    <cellStyle name="_적격(화산) _도급실행0211" xfId="5730" xr:uid="{00000000-0005-0000-0000-000060160000}"/>
    <cellStyle name="_적격(화산) _본오오목천" xfId="5731" xr:uid="{00000000-0005-0000-0000-000061160000}"/>
    <cellStyle name="_적격(화산) _부대철콘 (2)" xfId="5732" xr:uid="{00000000-0005-0000-0000-000062160000}"/>
    <cellStyle name="_적격(화산) _부대철콘 (3)" xfId="5733" xr:uid="{00000000-0005-0000-0000-000063160000}"/>
    <cellStyle name="_적격(화산) _부대철콘 (4)" xfId="5734" xr:uid="{00000000-0005-0000-0000-000064160000}"/>
    <cellStyle name="_적격(화산) _부대토공 (2)" xfId="5735" xr:uid="{00000000-0005-0000-0000-000065160000}"/>
    <cellStyle name="_적격(화산) _부대토공 (3)" xfId="5736" xr:uid="{00000000-0005-0000-0000-000066160000}"/>
    <cellStyle name="_적격(화산) _부별지" xfId="5737" xr:uid="{00000000-0005-0000-0000-000067160000}"/>
    <cellStyle name="_적격(화산) _부별지_buip (2)" xfId="5738" xr:uid="{00000000-0005-0000-0000-000068160000}"/>
    <cellStyle name="_적격(화산) _부별지_ip (2)" xfId="5739" xr:uid="{00000000-0005-0000-0000-000069160000}"/>
    <cellStyle name="_적격(화산) _부별지_jipbun (2)" xfId="5740" xr:uid="{00000000-0005-0000-0000-00006A160000}"/>
    <cellStyle name="_적격(화산) _부산남천동병원내역서(남일)" xfId="5741" xr:uid="{00000000-0005-0000-0000-00006B160000}"/>
    <cellStyle name="_적격(화산) _부산남천동병원내역서(남일) 2" xfId="5742" xr:uid="{00000000-0005-0000-0000-00006C160000}"/>
    <cellStyle name="_적격(화산) _부산남천동병원내역서(남일)_2도급내역(계약분)" xfId="5743" xr:uid="{00000000-0005-0000-0000-00006D160000}"/>
    <cellStyle name="_적격(화산) _부산남천동병원내역서(남일)_2도급내역(계약분) 2" xfId="5744" xr:uid="{00000000-0005-0000-0000-00006E160000}"/>
    <cellStyle name="_적격(화산) _부산남천동병원내역서(남일)_2도급내역(계약분)_협조전" xfId="5745" xr:uid="{00000000-0005-0000-0000-00006F160000}"/>
    <cellStyle name="_적격(화산) _부산남천동병원내역서(남일)_2도급내역(계약분)_협조전 2" xfId="5746" xr:uid="{00000000-0005-0000-0000-000070160000}"/>
    <cellStyle name="_적격(화산) _부산남천동병원내역서(남일)_2도급내역(계약분)_협조전_협조전" xfId="5747" xr:uid="{00000000-0005-0000-0000-000071160000}"/>
    <cellStyle name="_적격(화산) _부산남천동병원내역서(남일)_2도급내역(계약분)_협조전_협조전 2" xfId="5748" xr:uid="{00000000-0005-0000-0000-000072160000}"/>
    <cellStyle name="_적격(화산) _부산남천동병원내역서(남일)_공정표" xfId="5749" xr:uid="{00000000-0005-0000-0000-000073160000}"/>
    <cellStyle name="_적격(화산) _부산남천동병원내역서(남일)_공정표 2" xfId="5750" xr:uid="{00000000-0005-0000-0000-000074160000}"/>
    <cellStyle name="_적격(화산) _부산남천동병원내역서(남일)_공정표_협조전" xfId="5751" xr:uid="{00000000-0005-0000-0000-000075160000}"/>
    <cellStyle name="_적격(화산) _부산남천동병원내역서(남일)_공정표_협조전 2" xfId="5752" xr:uid="{00000000-0005-0000-0000-000076160000}"/>
    <cellStyle name="_적격(화산) _부산남천동병원내역서(남일)_공정표_협조전_협조전" xfId="5753" xr:uid="{00000000-0005-0000-0000-000077160000}"/>
    <cellStyle name="_적격(화산) _부산남천동병원내역서(남일)_공정표_협조전_협조전 2" xfId="5754" xr:uid="{00000000-0005-0000-0000-000078160000}"/>
    <cellStyle name="_적격(화산) _부산남천동병원내역서(남일)_세종회관입찰보고서" xfId="5755" xr:uid="{00000000-0005-0000-0000-000079160000}"/>
    <cellStyle name="_적격(화산) _부산남천동병원내역서(남일)_세종회관입찰보고서 2" xfId="5756" xr:uid="{00000000-0005-0000-0000-00007A160000}"/>
    <cellStyle name="_적격(화산) _부산남천동병원내역서(남일)_세종회관입찰보고서_협조전" xfId="5757" xr:uid="{00000000-0005-0000-0000-00007B160000}"/>
    <cellStyle name="_적격(화산) _부산남천동병원내역서(남일)_세종회관입찰보고서_협조전 2" xfId="5758" xr:uid="{00000000-0005-0000-0000-00007C160000}"/>
    <cellStyle name="_적격(화산) _부산남천동병원내역서(남일)_세종회관입찰보고서_협조전_협조전" xfId="5759" xr:uid="{00000000-0005-0000-0000-00007D160000}"/>
    <cellStyle name="_적격(화산) _부산남천동병원내역서(남일)_세종회관입찰보고서_협조전_협조전 2" xfId="5760" xr:uid="{00000000-0005-0000-0000-00007E160000}"/>
    <cellStyle name="_적격(화산) _부산남천동병원내역서(남일)_입찰보고서" xfId="5761" xr:uid="{00000000-0005-0000-0000-00007F160000}"/>
    <cellStyle name="_적격(화산) _부산남천동병원내역서(남일)_입찰보고서 2" xfId="5762" xr:uid="{00000000-0005-0000-0000-000080160000}"/>
    <cellStyle name="_적격(화산) _부산남천동병원내역서(남일)_입찰보고서_협조전" xfId="5763" xr:uid="{00000000-0005-0000-0000-000081160000}"/>
    <cellStyle name="_적격(화산) _부산남천동병원내역서(남일)_입찰보고서_협조전 2" xfId="5764" xr:uid="{00000000-0005-0000-0000-000082160000}"/>
    <cellStyle name="_적격(화산) _부산남천동병원내역서(남일)_입찰보고서_협조전_협조전" xfId="5765" xr:uid="{00000000-0005-0000-0000-000083160000}"/>
    <cellStyle name="_적격(화산) _부산남천동병원내역서(남일)_입찰보고서_협조전_협조전 2" xfId="5766" xr:uid="{00000000-0005-0000-0000-000084160000}"/>
    <cellStyle name="_적격(화산) _부산남천동병원내역서(남일)_협조전" xfId="5767" xr:uid="{00000000-0005-0000-0000-000085160000}"/>
    <cellStyle name="_적격(화산) _부산남천동병원내역서(남일)_협조전 2" xfId="5768" xr:uid="{00000000-0005-0000-0000-000086160000}"/>
    <cellStyle name="_적격(화산) _부산남천동병원내역서(남일)_협조전_협조전" xfId="5769" xr:uid="{00000000-0005-0000-0000-000087160000}"/>
    <cellStyle name="_적격(화산) _부산남천동병원내역서(남일)_협조전_협조전 2" xfId="5770" xr:uid="{00000000-0005-0000-0000-000088160000}"/>
    <cellStyle name="_적격(화산) _설계" xfId="5771" xr:uid="{00000000-0005-0000-0000-000089160000}"/>
    <cellStyle name="_적격(화산) _설계 (2)" xfId="5772" xr:uid="{00000000-0005-0000-0000-00008A160000}"/>
    <cellStyle name="_적격(화산) _월곳집행(본사)" xfId="5773" xr:uid="{00000000-0005-0000-0000-00008B160000}"/>
    <cellStyle name="_적격(화산) _월곳집행(본사) 2" xfId="5774" xr:uid="{00000000-0005-0000-0000-00008C160000}"/>
    <cellStyle name="_적격(화산) _월곳집행(본사)_공내역서(소방)" xfId="5775" xr:uid="{00000000-0005-0000-0000-00008D160000}"/>
    <cellStyle name="_적격(화산) _월곳집행(본사)_공내역서(소방) 2" xfId="5776" xr:uid="{00000000-0005-0000-0000-00008E160000}"/>
    <cellStyle name="_적격(화산) _월곳집행(본사)_공내역서(소방final)" xfId="5777" xr:uid="{00000000-0005-0000-0000-00008F160000}"/>
    <cellStyle name="_적격(화산) _월곳집행(본사)_공내역서(소방final) 2" xfId="5778" xr:uid="{00000000-0005-0000-0000-000090160000}"/>
    <cellStyle name="_적격(화산) _의정부" xfId="5779" xr:uid="{00000000-0005-0000-0000-000091160000}"/>
    <cellStyle name="_적격(화산) _의정부 2" xfId="5780" xr:uid="{00000000-0005-0000-0000-000092160000}"/>
    <cellStyle name="_적격(화산) _의정부_건국대학교공내역1028" xfId="5781" xr:uid="{00000000-0005-0000-0000-000093160000}"/>
    <cellStyle name="_적격(화산) _의정부_건국대학교공내역1028 2" xfId="5782" xr:uid="{00000000-0005-0000-0000-000094160000}"/>
    <cellStyle name="_적격(화산) _의정부_건국대학교공내역1028_건국대학교공내역1028" xfId="5783" xr:uid="{00000000-0005-0000-0000-000095160000}"/>
    <cellStyle name="_적격(화산) _의정부_건국대학교공내역1028_건국대학교공내역1028 2" xfId="5784" xr:uid="{00000000-0005-0000-0000-000096160000}"/>
    <cellStyle name="_적격(화산) _의정부_건국대학교공내역1028_건국대학교공내역1028_협조전" xfId="5785" xr:uid="{00000000-0005-0000-0000-000097160000}"/>
    <cellStyle name="_적격(화산) _의정부_건국대학교공내역1028_건국대학교공내역1028_협조전 2" xfId="5786" xr:uid="{00000000-0005-0000-0000-000098160000}"/>
    <cellStyle name="_적격(화산) _의정부_건국대학교공내역1028_건국대학교공내역1028_협조전_협조전" xfId="5787" xr:uid="{00000000-0005-0000-0000-000099160000}"/>
    <cellStyle name="_적격(화산) _의정부_건국대학교공내역1028_건국대학교공내역1028_협조전_협조전 2" xfId="5788" xr:uid="{00000000-0005-0000-0000-00009A160000}"/>
    <cellStyle name="_적격(화산) _의정부_건국대학교공내역1028_협조전" xfId="5789" xr:uid="{00000000-0005-0000-0000-00009B160000}"/>
    <cellStyle name="_적격(화산) _의정부_건국대학교공내역1028_협조전 2" xfId="5790" xr:uid="{00000000-0005-0000-0000-00009C160000}"/>
    <cellStyle name="_적격(화산) _의정부_건국대학교공내역1028_협조전_협조전" xfId="5791" xr:uid="{00000000-0005-0000-0000-00009D160000}"/>
    <cellStyle name="_적격(화산) _의정부_건국대학교공내역1028_협조전_협조전 2" xfId="5792" xr:uid="{00000000-0005-0000-0000-00009E160000}"/>
    <cellStyle name="_적격(화산) _의정부_협조전" xfId="5793" xr:uid="{00000000-0005-0000-0000-00009F160000}"/>
    <cellStyle name="_적격(화산) _의정부_협조전 2" xfId="5794" xr:uid="{00000000-0005-0000-0000-0000A0160000}"/>
    <cellStyle name="_적격(화산) _의정부_협조전_협조전" xfId="5795" xr:uid="{00000000-0005-0000-0000-0000A1160000}"/>
    <cellStyle name="_적격(화산) _의정부_협조전_협조전 2" xfId="5796" xr:uid="{00000000-0005-0000-0000-0000A2160000}"/>
    <cellStyle name="_적격(화산) _의정부성모병원" xfId="5797" xr:uid="{00000000-0005-0000-0000-0000A3160000}"/>
    <cellStyle name="_적격(화산) _의정부성모병원 2" xfId="5798" xr:uid="{00000000-0005-0000-0000-0000A4160000}"/>
    <cellStyle name="_적격(화산) _의정부성모병원_건국대학교공내역1028" xfId="5799" xr:uid="{00000000-0005-0000-0000-0000A5160000}"/>
    <cellStyle name="_적격(화산) _의정부성모병원_건국대학교공내역1028 2" xfId="5800" xr:uid="{00000000-0005-0000-0000-0000A6160000}"/>
    <cellStyle name="_적격(화산) _의정부성모병원_건국대학교공내역1028_건국대학교공내역1028" xfId="5801" xr:uid="{00000000-0005-0000-0000-0000A7160000}"/>
    <cellStyle name="_적격(화산) _의정부성모병원_건국대학교공내역1028_건국대학교공내역1028 2" xfId="5802" xr:uid="{00000000-0005-0000-0000-0000A8160000}"/>
    <cellStyle name="_적격(화산) _의정부성모병원_건국대학교공내역1028_건국대학교공내역1028_협조전" xfId="5803" xr:uid="{00000000-0005-0000-0000-0000A9160000}"/>
    <cellStyle name="_적격(화산) _의정부성모병원_건국대학교공내역1028_건국대학교공내역1028_협조전 2" xfId="5804" xr:uid="{00000000-0005-0000-0000-0000AA160000}"/>
    <cellStyle name="_적격(화산) _의정부성모병원_건국대학교공내역1028_건국대학교공내역1028_협조전_협조전" xfId="5805" xr:uid="{00000000-0005-0000-0000-0000AB160000}"/>
    <cellStyle name="_적격(화산) _의정부성모병원_건국대학교공내역1028_건국대학교공내역1028_협조전_협조전 2" xfId="5806" xr:uid="{00000000-0005-0000-0000-0000AC160000}"/>
    <cellStyle name="_적격(화산) _의정부성모병원_건국대학교공내역1028_협조전" xfId="5807" xr:uid="{00000000-0005-0000-0000-0000AD160000}"/>
    <cellStyle name="_적격(화산) _의정부성모병원_건국대학교공내역1028_협조전 2" xfId="5808" xr:uid="{00000000-0005-0000-0000-0000AE160000}"/>
    <cellStyle name="_적격(화산) _의정부성모병원_건국대학교공내역1028_협조전_협조전" xfId="5809" xr:uid="{00000000-0005-0000-0000-0000AF160000}"/>
    <cellStyle name="_적격(화산) _의정부성모병원_건국대학교공내역1028_협조전_협조전 2" xfId="5810" xr:uid="{00000000-0005-0000-0000-0000B0160000}"/>
    <cellStyle name="_적격(화산) _의정부성모병원_협조전" xfId="5811" xr:uid="{00000000-0005-0000-0000-0000B1160000}"/>
    <cellStyle name="_적격(화산) _의정부성모병원_협조전 2" xfId="5812" xr:uid="{00000000-0005-0000-0000-0000B2160000}"/>
    <cellStyle name="_적격(화산) _의정부성모병원_협조전_협조전" xfId="5813" xr:uid="{00000000-0005-0000-0000-0000B3160000}"/>
    <cellStyle name="_적격(화산) _의정부성모병원_협조전_협조전 2" xfId="5814" xr:uid="{00000000-0005-0000-0000-0000B4160000}"/>
    <cellStyle name="_적격(화산) _입찰 (2)" xfId="5815" xr:uid="{00000000-0005-0000-0000-0000B5160000}"/>
    <cellStyle name="_적격(화산) _조0203(1000억이상)" xfId="5816" xr:uid="{00000000-0005-0000-0000-0000B6160000}"/>
    <cellStyle name="_적격(화산) _중동성황(가)실행" xfId="5817" xr:uid="{00000000-0005-0000-0000-0000B7160000}"/>
    <cellStyle name="_적격(화산) _중동성황(가)실행_(가)실행" xfId="5818" xr:uid="{00000000-0005-0000-0000-0000B8160000}"/>
    <cellStyle name="_적격(화산) _중동성황(가)실행_(가)실행2" xfId="5819" xr:uid="{00000000-0005-0000-0000-0000B9160000}"/>
    <cellStyle name="_적격(화산) _중동성황(가)실행_중동성황(가)실행" xfId="5820" xr:uid="{00000000-0005-0000-0000-0000BA160000}"/>
    <cellStyle name="_적격(화산) _중동-성황투찰(new)(발주자변경)" xfId="5821" xr:uid="{00000000-0005-0000-0000-0000BB160000}"/>
    <cellStyle name="_적격(화산) _중동-성황투찰(new)(발주자변경)_(가)실행" xfId="5822" xr:uid="{00000000-0005-0000-0000-0000BC160000}"/>
    <cellStyle name="_적격(화산) _중동-성황투찰(new)(발주자변경)_(가)실행2" xfId="5823" xr:uid="{00000000-0005-0000-0000-0000BD160000}"/>
    <cellStyle name="_적격(화산) _중동-성황투찰(new)(발주자변경)_중동성황(가)실행" xfId="5824" xr:uid="{00000000-0005-0000-0000-0000BE160000}"/>
    <cellStyle name="_적격(화산) _집갑 (2)" xfId="5825" xr:uid="{00000000-0005-0000-0000-0000BF160000}"/>
    <cellStyle name="_적격(화산) _집행 (2)" xfId="5826" xr:uid="{00000000-0005-0000-0000-0000C0160000}"/>
    <cellStyle name="_적격(화산) _집행 (93)" xfId="5827" xr:uid="{00000000-0005-0000-0000-0000C1160000}"/>
    <cellStyle name="_적격(화산) _철콘 (2)" xfId="5828" xr:uid="{00000000-0005-0000-0000-0000C2160000}"/>
    <cellStyle name="_적격(화산) _철콘 (3)" xfId="5829" xr:uid="{00000000-0005-0000-0000-0000C3160000}"/>
    <cellStyle name="_적격(화산) _철콘 (4)" xfId="5830" xr:uid="{00000000-0005-0000-0000-0000C4160000}"/>
    <cellStyle name="_적격(화산) _철콘 (5)" xfId="5831" xr:uid="{00000000-0005-0000-0000-0000C5160000}"/>
    <cellStyle name="_적격(화산) _청주중원(부대입찰) 견적" xfId="5832" xr:uid="{00000000-0005-0000-0000-0000C6160000}"/>
    <cellStyle name="_적격(화산) _청주중원(부대입찰) 견적 2" xfId="5833" xr:uid="{00000000-0005-0000-0000-0000C7160000}"/>
    <cellStyle name="_적격(화산) _청주중원(부대입찰) 견적_건국대학교공내역1028" xfId="5834" xr:uid="{00000000-0005-0000-0000-0000C8160000}"/>
    <cellStyle name="_적격(화산) _청주중원(부대입찰) 견적_건국대학교공내역1028 2" xfId="5835" xr:uid="{00000000-0005-0000-0000-0000C9160000}"/>
    <cellStyle name="_적격(화산) _청주중원(부대입찰) 견적_건국대학교공내역1028_건국대학교공내역1028" xfId="5836" xr:uid="{00000000-0005-0000-0000-0000CA160000}"/>
    <cellStyle name="_적격(화산) _청주중원(부대입찰) 견적_건국대학교공내역1028_건국대학교공내역1028 2" xfId="5837" xr:uid="{00000000-0005-0000-0000-0000CB160000}"/>
    <cellStyle name="_적격(화산) _청주중원(부대입찰) 견적_건국대학교공내역1028_건국대학교공내역1028_협조전" xfId="5838" xr:uid="{00000000-0005-0000-0000-0000CC160000}"/>
    <cellStyle name="_적격(화산) _청주중원(부대입찰) 견적_건국대학교공내역1028_건국대학교공내역1028_협조전 2" xfId="5839" xr:uid="{00000000-0005-0000-0000-0000CD160000}"/>
    <cellStyle name="_적격(화산) _청주중원(부대입찰) 견적_건국대학교공내역1028_건국대학교공내역1028_협조전_협조전" xfId="5840" xr:uid="{00000000-0005-0000-0000-0000CE160000}"/>
    <cellStyle name="_적격(화산) _청주중원(부대입찰) 견적_건국대학교공내역1028_건국대학교공내역1028_협조전_협조전 2" xfId="5841" xr:uid="{00000000-0005-0000-0000-0000CF160000}"/>
    <cellStyle name="_적격(화산) _청주중원(부대입찰) 견적_건국대학교공내역1028_협조전" xfId="5842" xr:uid="{00000000-0005-0000-0000-0000D0160000}"/>
    <cellStyle name="_적격(화산) _청주중원(부대입찰) 견적_건국대학교공내역1028_협조전 2" xfId="5843" xr:uid="{00000000-0005-0000-0000-0000D1160000}"/>
    <cellStyle name="_적격(화산) _청주중원(부대입찰) 견적_건국대학교공내역1028_협조전_협조전" xfId="5844" xr:uid="{00000000-0005-0000-0000-0000D2160000}"/>
    <cellStyle name="_적격(화산) _청주중원(부대입찰) 견적_건국대학교공내역1028_협조전_협조전 2" xfId="5845" xr:uid="{00000000-0005-0000-0000-0000D3160000}"/>
    <cellStyle name="_적격(화산) _청주중원(부대입찰) 견적_협조전" xfId="5846" xr:uid="{00000000-0005-0000-0000-0000D4160000}"/>
    <cellStyle name="_적격(화산) _청주중원(부대입찰) 견적_협조전 2" xfId="5847" xr:uid="{00000000-0005-0000-0000-0000D5160000}"/>
    <cellStyle name="_적격(화산) _청주중원(부대입찰) 견적_협조전_협조전" xfId="5848" xr:uid="{00000000-0005-0000-0000-0000D6160000}"/>
    <cellStyle name="_적격(화산) _청주중원(부대입찰) 견적_협조전_협조전 2" xfId="5849" xr:uid="{00000000-0005-0000-0000-0000D7160000}"/>
    <cellStyle name="_적격(화산) _토공 (2)" xfId="5850" xr:uid="{00000000-0005-0000-0000-0000D8160000}"/>
    <cellStyle name="_적격(화산) _토공및구조물" xfId="5851" xr:uid="{00000000-0005-0000-0000-0000D9160000}"/>
    <cellStyle name="_적격(화산) _토공및구조물_(가)실행" xfId="5852" xr:uid="{00000000-0005-0000-0000-0000DA160000}"/>
    <cellStyle name="_적격(화산) _토공및구조물_(가)실행2" xfId="5853" xr:uid="{00000000-0005-0000-0000-0000DB160000}"/>
    <cellStyle name="_적격(화산) _토공및구조물_중동성황(가)실행" xfId="5854" xr:uid="{00000000-0005-0000-0000-0000DC160000}"/>
    <cellStyle name="_적격(화산) _토공및터널발주" xfId="5855" xr:uid="{00000000-0005-0000-0000-0000DD160000}"/>
    <cellStyle name="_적격(화산) _토공및터널발주분내역서1" xfId="5856" xr:uid="{00000000-0005-0000-0000-0000DE160000}"/>
    <cellStyle name="_적격(화산) _하도1 (2)" xfId="5857" xr:uid="{00000000-0005-0000-0000-0000DF160000}"/>
    <cellStyle name="_적격(화산) _하사항" xfId="5858" xr:uid="{00000000-0005-0000-0000-0000E0160000}"/>
    <cellStyle name="_적격(화산) _하사항_buip (2)" xfId="5859" xr:uid="{00000000-0005-0000-0000-0000E1160000}"/>
    <cellStyle name="_적격(화산) _하사항_ip (2)" xfId="5860" xr:uid="{00000000-0005-0000-0000-0000E2160000}"/>
    <cellStyle name="_적격(화산) _하사항_jipbun (2)" xfId="5861" xr:uid="{00000000-0005-0000-0000-0000E3160000}"/>
    <cellStyle name="_적격(화산) _협조전" xfId="5862" xr:uid="{00000000-0005-0000-0000-0000E4160000}"/>
    <cellStyle name="_적격(화산) _협조전 2" xfId="5863" xr:uid="{00000000-0005-0000-0000-0000E5160000}"/>
    <cellStyle name="_적격(화산) _협조전_협조전" xfId="5864" xr:uid="{00000000-0005-0000-0000-0000E6160000}"/>
    <cellStyle name="_적격(화산) _협조전_협조전 2" xfId="5865" xr:uid="{00000000-0005-0000-0000-0000E7160000}"/>
    <cellStyle name="_전기공사비 검토서 _ LG텔레콤상암DMC사옥신축공사" xfId="5866" xr:uid="{00000000-0005-0000-0000-0000E8160000}"/>
    <cellStyle name="_전기공사비 검토서 _ LG텔레콤상암DMC사옥신축공사 2" xfId="5867" xr:uid="{00000000-0005-0000-0000-0000E9160000}"/>
    <cellStyle name="_전기공사실정보고내역" xfId="5868" xr:uid="{00000000-0005-0000-0000-0000EA160000}"/>
    <cellStyle name="_전기내역" xfId="5869" xr:uid="{00000000-0005-0000-0000-0000EB160000}"/>
    <cellStyle name="_전기내역 2" xfId="5870" xr:uid="{00000000-0005-0000-0000-0000EC160000}"/>
    <cellStyle name="_전기내역서CC-NEW" xfId="5871" xr:uid="{00000000-0005-0000-0000-0000ED160000}"/>
    <cellStyle name="_전기및계측-연산배수지(도급)" xfId="5872" xr:uid="{00000000-0005-0000-0000-0000EE160000}"/>
    <cellStyle name="_전기실정보고건" xfId="5873" xr:uid="{00000000-0005-0000-0000-0000EF160000}"/>
    <cellStyle name="_전력1공구설계변경" xfId="5874" xr:uid="{00000000-0005-0000-0000-0000F0160000}"/>
    <cellStyle name="_전력1공구설계변경 2" xfId="5875" xr:uid="{00000000-0005-0000-0000-0000F1160000}"/>
    <cellStyle name="_전력간선" xfId="5876" xr:uid="{00000000-0005-0000-0000-0000F2160000}"/>
    <cellStyle name="_전력간선 2" xfId="5877" xr:uid="{00000000-0005-0000-0000-0000F3160000}"/>
    <cellStyle name="_전력간선 2공구" xfId="5878" xr:uid="{00000000-0005-0000-0000-0000F4160000}"/>
    <cellStyle name="_전력간선 2공구 2" xfId="5879" xr:uid="{00000000-0005-0000-0000-0000F5160000}"/>
    <cellStyle name="_전력제어 설비공사" xfId="5880" xr:uid="{00000000-0005-0000-0000-0000F6160000}"/>
    <cellStyle name="_전력제어 설비공사 2" xfId="5881" xr:uid="{00000000-0005-0000-0000-0000F7160000}"/>
    <cellStyle name="_전체설계변경" xfId="5882" xr:uid="{00000000-0005-0000-0000-0000F8160000}"/>
    <cellStyle name="_전체설계변경 2" xfId="5883" xr:uid="{00000000-0005-0000-0000-0000F9160000}"/>
    <cellStyle name="_전체실행(현장)(자재비포함)" xfId="5884" xr:uid="{00000000-0005-0000-0000-0000FA160000}"/>
    <cellStyle name="_접견실" xfId="5885" xr:uid="{00000000-0005-0000-0000-0000FB160000}"/>
    <cellStyle name="_정문전기공사최종" xfId="5886" xr:uid="{00000000-0005-0000-0000-0000FC160000}"/>
    <cellStyle name="_정산-1,2층일반전기" xfId="5887" xr:uid="{00000000-0005-0000-0000-0000FD160000}"/>
    <cellStyle name="_정산-1,2층일반전기 2" xfId="5888" xr:uid="{00000000-0005-0000-0000-0000FE160000}"/>
    <cellStyle name="_정산내역서(음향)" xfId="5889" xr:uid="{00000000-0005-0000-0000-0000FF160000}"/>
    <cellStyle name="_정산내역서(음향) 2" xfId="5890" xr:uid="{00000000-0005-0000-0000-000000170000}"/>
    <cellStyle name="_정산세부내역(건설사정)" xfId="5891" xr:uid="{00000000-0005-0000-0000-000001170000}"/>
    <cellStyle name="_정산세부내역(건설사정) 2" xfId="5892" xr:uid="{00000000-0005-0000-0000-000002170000}"/>
    <cellStyle name="_정산-약전" xfId="5893" xr:uid="{00000000-0005-0000-0000-000003170000}"/>
    <cellStyle name="_정산-약전 2" xfId="5894" xr:uid="{00000000-0005-0000-0000-000004170000}"/>
    <cellStyle name="_정산일반전기공사" xfId="5895" xr:uid="{00000000-0005-0000-0000-000005170000}"/>
    <cellStyle name="_정산일반전기공사 2" xfId="5896" xr:uid="{00000000-0005-0000-0000-000006170000}"/>
    <cellStyle name="_정수장 및 배수지 통신장치(자동제어설비) 개선공사" xfId="5897" xr:uid="{00000000-0005-0000-0000-000007170000}"/>
    <cellStyle name="_정수장 및 배수지 통신장치(자동제어설비) 개선공사 2" xfId="5898" xr:uid="{00000000-0005-0000-0000-000008170000}"/>
    <cellStyle name="_정수장 및 배수지 통신장치(자동제어설비) 개선공사_1" xfId="5899" xr:uid="{00000000-0005-0000-0000-000009170000}"/>
    <cellStyle name="_정수장 및 배수지 통신장치(자동제어설비) 개선공사_1 2" xfId="5900" xr:uid="{00000000-0005-0000-0000-00000A170000}"/>
    <cellStyle name="_정수장 및 배수지 통신장치(자동제어설비) 개선공사_광교정수장 및 배수지 원격제어 시스템 설치공사 내역서" xfId="5901" xr:uid="{00000000-0005-0000-0000-00000B170000}"/>
    <cellStyle name="_정수장 및 배수지 통신장치(자동제어설비) 개선공사_광교정수장 및 배수지 원격제어 시스템 설치공사 내역서 2" xfId="5902" xr:uid="{00000000-0005-0000-0000-00000C170000}"/>
    <cellStyle name="_정우견적서" xfId="5903" xr:uid="{00000000-0005-0000-0000-00000D170000}"/>
    <cellStyle name="_정우견적서 2" xfId="5904" xr:uid="{00000000-0005-0000-0000-00000E170000}"/>
    <cellStyle name="_제2회 일산점 주차장 약전설비기성내역서" xfId="5905" xr:uid="{00000000-0005-0000-0000-00000F170000}"/>
    <cellStyle name="_제2회 일산점 주차장 약전설비기성내역서 2" xfId="5906" xr:uid="{00000000-0005-0000-0000-000010170000}"/>
    <cellStyle name="_제주도문예회관(동아PA)" xfId="5907" xr:uid="{00000000-0005-0000-0000-000011170000}"/>
    <cellStyle name="_제주물항" xfId="5908" xr:uid="{00000000-0005-0000-0000-000012170000}"/>
    <cellStyle name="_제주물항 2" xfId="5909" xr:uid="{00000000-0005-0000-0000-000013170000}"/>
    <cellStyle name="_제주호텔" xfId="5910" xr:uid="{00000000-0005-0000-0000-000014170000}"/>
    <cellStyle name="_제출 B.O.Q - 0700327 AIG생명보험 본사 8층" xfId="5911" xr:uid="{00000000-0005-0000-0000-000015170000}"/>
    <cellStyle name="_제출-SOMERSET HOTEL07.03.02" xfId="5912" xr:uid="{00000000-0005-0000-0000-000016170000}"/>
    <cellStyle name="_조명등" xfId="5913" xr:uid="{00000000-0005-0000-0000-000017170000}"/>
    <cellStyle name="_조명등 2" xfId="5914" xr:uid="{00000000-0005-0000-0000-000018170000}"/>
    <cellStyle name="_조명제어-영등포점" xfId="5915" xr:uid="{00000000-0005-0000-0000-000019170000}"/>
    <cellStyle name="_조명제어-영등포점 2" xfId="5916" xr:uid="{00000000-0005-0000-0000-00001A170000}"/>
    <cellStyle name="_주덕투찰내역서" xfId="5917" xr:uid="{00000000-0005-0000-0000-00001B170000}"/>
    <cellStyle name="_주제어마감수량산출서" xfId="5918" xr:uid="{00000000-0005-0000-0000-00001C170000}"/>
    <cellStyle name="_준공)구로점 약전설비" xfId="5919" xr:uid="{00000000-0005-0000-0000-00001D170000}"/>
    <cellStyle name="_준공)구로점 약전설비 2" xfId="5920" xr:uid="{00000000-0005-0000-0000-00001E170000}"/>
    <cellStyle name="_준공금" xfId="5921" xr:uid="{00000000-0005-0000-0000-00001F170000}"/>
    <cellStyle name="_준공-약전설비공사" xfId="5922" xr:uid="{00000000-0005-0000-0000-000020170000}"/>
    <cellStyle name="_준공-약전설비공사 2" xfId="5923" xr:uid="{00000000-0005-0000-0000-000021170000}"/>
    <cellStyle name="_중계점약전내역(발의내역)" xfId="5924" xr:uid="{00000000-0005-0000-0000-000022170000}"/>
    <cellStyle name="_중계점약전내역(발의내역) 2" xfId="5925" xr:uid="{00000000-0005-0000-0000-000023170000}"/>
    <cellStyle name="_중동AKPC방" xfId="5926" xr:uid="{00000000-0005-0000-0000-000024170000}"/>
    <cellStyle name="_중동AKPC방 2" xfId="5927" xr:uid="{00000000-0005-0000-0000-000025170000}"/>
    <cellStyle name="_중역업무구분(2004-1)" xfId="5928" xr:uid="{00000000-0005-0000-0000-000026170000}"/>
    <cellStyle name="_증감분석양식" xfId="5929" xr:uid="{00000000-0005-0000-0000-000027170000}"/>
    <cellStyle name="_증권거래소(산출-1)" xfId="5930" xr:uid="{00000000-0005-0000-0000-000028170000}"/>
    <cellStyle name="_증권거래소(산출-1) 2" xfId="5931" xr:uid="{00000000-0005-0000-0000-000029170000}"/>
    <cellStyle name="_지열견적서(2006(1).05.22)송부" xfId="5932" xr:uid="{00000000-0005-0000-0000-00002A170000}"/>
    <cellStyle name="_지열견적서_20060628" xfId="5933" xr:uid="{00000000-0005-0000-0000-00002B170000}"/>
    <cellStyle name="_지열견적서_자동제어_20060628" xfId="5934" xr:uid="{00000000-0005-0000-0000-00002C170000}"/>
    <cellStyle name="_지체장애인협회견적샘플" xfId="5935" xr:uid="{00000000-0005-0000-0000-00002D170000}"/>
    <cellStyle name="_지체장애인협회견적샘플 2" xfId="5936" xr:uid="{00000000-0005-0000-0000-00002E170000}"/>
    <cellStyle name="_진해석동역(2공구)주공APT" xfId="5937" xr:uid="{00000000-0005-0000-0000-00002F170000}"/>
    <cellStyle name="_집계" xfId="5938" xr:uid="{00000000-0005-0000-0000-000030170000}"/>
    <cellStyle name="_집계 2" xfId="5939" xr:uid="{00000000-0005-0000-0000-000031170000}"/>
    <cellStyle name="_집행갑지 " xfId="5940" xr:uid="{00000000-0005-0000-0000-000032170000}"/>
    <cellStyle name="_집행갑지 _조0203(1000억이상)" xfId="5941" xr:uid="{00000000-0005-0000-0000-000033170000}"/>
    <cellStyle name="_차량기지설계변경내역서(대명최종)-1" xfId="5942" xr:uid="{00000000-0005-0000-0000-000034170000}"/>
    <cellStyle name="_참고내역서(2공구)1" xfId="5943" xr:uid="{00000000-0005-0000-0000-000035170000}"/>
    <cellStyle name="_창원대제5공학관" xfId="5944" xr:uid="{00000000-0005-0000-0000-000036170000}"/>
    <cellStyle name="_창원대학교(조달청서류)" xfId="5945" xr:uid="{00000000-0005-0000-0000-000037170000}"/>
    <cellStyle name="_창원점" xfId="5946" xr:uid="{00000000-0005-0000-0000-000038170000}"/>
    <cellStyle name="_창원점 2" xfId="5947" xr:uid="{00000000-0005-0000-0000-000039170000}"/>
    <cellStyle name="_창원점 ELES" xfId="5948" xr:uid="{00000000-0005-0000-0000-00003A170000}"/>
    <cellStyle name="_창원점 ELES 2" xfId="5949" xr:uid="{00000000-0005-0000-0000-00003B170000}"/>
    <cellStyle name="_창원점 일반전기 3공구" xfId="5950" xr:uid="{00000000-0005-0000-0000-00003C170000}"/>
    <cellStyle name="_창원점 일반전기 3공구 2" xfId="5951" xr:uid="{00000000-0005-0000-0000-00003D170000}"/>
    <cellStyle name="_천상정수장배출수처리시설내역서(05.6.9)" xfId="5952" xr:uid="{00000000-0005-0000-0000-00003E170000}"/>
    <cellStyle name="_첨단실행" xfId="5953" xr:uid="{00000000-0005-0000-0000-00003F170000}"/>
    <cellStyle name="_청문당 내역보완" xfId="5954" xr:uid="{00000000-0005-0000-0000-000040170000}"/>
    <cellStyle name="_청소년수련관산출근거조서" xfId="5955" xr:uid="{00000000-0005-0000-0000-000041170000}"/>
    <cellStyle name="_청소년수련관산출근거조서 2" xfId="5956" xr:uid="{00000000-0005-0000-0000-000042170000}"/>
    <cellStyle name="_청소년수련관산출근거조서_1" xfId="5957" xr:uid="{00000000-0005-0000-0000-000043170000}"/>
    <cellStyle name="_청소년수련관산출근거조서_1 2" xfId="5958" xr:uid="{00000000-0005-0000-0000-000044170000}"/>
    <cellStyle name="_청소년수련관일위대가" xfId="5959" xr:uid="{00000000-0005-0000-0000-000045170000}"/>
    <cellStyle name="_청소년수련관일위대가 2" xfId="5960" xr:uid="{00000000-0005-0000-0000-000046170000}"/>
    <cellStyle name="_청소년수련관일위대가_1" xfId="5961" xr:uid="{00000000-0005-0000-0000-000047170000}"/>
    <cellStyle name="_청소년수련관일위대가_1 2" xfId="5962" xr:uid="{00000000-0005-0000-0000-000048170000}"/>
    <cellStyle name="_청송양수홍보관강당-Stage-2006_03_29" xfId="5963" xr:uid="{00000000-0005-0000-0000-000049170000}"/>
    <cellStyle name="_최신일위대가 견적내역(0908)" xfId="5964" xr:uid="{00000000-0005-0000-0000-00004A170000}"/>
    <cellStyle name="_최종내역서(52)" xfId="5965" xr:uid="{00000000-0005-0000-0000-00004B170000}"/>
    <cellStyle name="_최종설계변경내역서" xfId="5966" xr:uid="{00000000-0005-0000-0000-00004C170000}"/>
    <cellStyle name="_최종설계변경내역서 2" xfId="5967" xr:uid="{00000000-0005-0000-0000-00004D170000}"/>
    <cellStyle name="_최종실행안(112)" xfId="5968" xr:uid="{00000000-0005-0000-0000-00004E170000}"/>
    <cellStyle name="_최종실행안(112) 2" xfId="5969" xr:uid="{00000000-0005-0000-0000-00004F170000}"/>
    <cellStyle name="_추정(갑지)" xfId="5970" xr:uid="{00000000-0005-0000-0000-000050170000}"/>
    <cellStyle name="_추정(갑지) 2" xfId="5971" xr:uid="{00000000-0005-0000-0000-000051170000}"/>
    <cellStyle name="_추정원가(음성-충주 2)" xfId="5972" xr:uid="{00000000-0005-0000-0000-000052170000}"/>
    <cellStyle name="_춘천전화국증축통신+개요" xfId="5973" xr:uid="{00000000-0005-0000-0000-000053170000}"/>
    <cellStyle name="_춘천합동내역+개요(수정한최종)" xfId="5974" xr:uid="{00000000-0005-0000-0000-000054170000}"/>
    <cellStyle name="_충남근로자복지관(0511014)" xfId="5975" xr:uid="{00000000-0005-0000-0000-000055170000}"/>
    <cellStyle name="_충남근로자복지관(0511014) 2" xfId="5976" xr:uid="{00000000-0005-0000-0000-000056170000}"/>
    <cellStyle name="_충남내역(1221)" xfId="5977" xr:uid="{00000000-0005-0000-0000-000057170000}"/>
    <cellStyle name="_충남바이오내역서(조정내역최종)" xfId="5978" xr:uid="{00000000-0005-0000-0000-000058170000}"/>
    <cellStyle name="_충남바이오내역서(조정내역최종) 2" xfId="5979" xr:uid="{00000000-0005-0000-0000-000059170000}"/>
    <cellStyle name="_충주공용버스터미널" xfId="5980" xr:uid="{00000000-0005-0000-0000-00005A170000}"/>
    <cellStyle name="_충주공용버스터미널 2" xfId="5981" xr:uid="{00000000-0005-0000-0000-00005B170000}"/>
    <cellStyle name="_충주점" xfId="5982" xr:uid="{00000000-0005-0000-0000-00005C170000}"/>
    <cellStyle name="_충주점 2" xfId="5983" xr:uid="{00000000-0005-0000-0000-00005D170000}"/>
    <cellStyle name="_칠서도로2000-1225" xfId="5984" xr:uid="{00000000-0005-0000-0000-00005E170000}"/>
    <cellStyle name="_칠서영산" xfId="5985" xr:uid="{00000000-0005-0000-0000-00005F170000}"/>
    <cellStyle name="_칠서영산_공무정산양식(10월초)" xfId="5986" xr:uid="{00000000-0005-0000-0000-000060170000}"/>
    <cellStyle name="_칠서영산_공무정산양식(10월초)_기성내역서" xfId="5987" xr:uid="{00000000-0005-0000-0000-000061170000}"/>
    <cellStyle name="_칠서영산_공무정산양식(10월초)_기성내역서_전체계약변경(03)" xfId="5988" xr:uid="{00000000-0005-0000-0000-000062170000}"/>
    <cellStyle name="_칠서영산_공무정산양식(10월초)_전체계약변경(03)" xfId="5989" xr:uid="{00000000-0005-0000-0000-000063170000}"/>
    <cellStyle name="_칠서영산_공무정산양식(10월초)_포장외건(최종)" xfId="5990" xr:uid="{00000000-0005-0000-0000-000064170000}"/>
    <cellStyle name="_칠서영산_기성내역서" xfId="5991" xr:uid="{00000000-0005-0000-0000-000065170000}"/>
    <cellStyle name="_칠서영산_기성내역서_전체계약변경(03)" xfId="5992" xr:uid="{00000000-0005-0000-0000-000066170000}"/>
    <cellStyle name="_칠서영산_전체계약변경(03)" xfId="5993" xr:uid="{00000000-0005-0000-0000-000067170000}"/>
    <cellStyle name="_칠서영산_포장외건(최종)" xfId="5994" xr:uid="{00000000-0005-0000-0000-000068170000}"/>
    <cellStyle name="_침입감시 견적서" xfId="5995" xr:uid="{00000000-0005-0000-0000-000069170000}"/>
    <cellStyle name="_코레노2차-공내역-인테리어공사" xfId="5996" xr:uid="{00000000-0005-0000-0000-00006A170000}"/>
    <cellStyle name="_태종대1차" xfId="5997" xr:uid="{00000000-0005-0000-0000-00006B170000}"/>
    <cellStyle name="_태종대2차" xfId="5998" xr:uid="{00000000-0005-0000-0000-00006C170000}"/>
    <cellStyle name="_터널부하계산서(최종본)" xfId="5999" xr:uid="{00000000-0005-0000-0000-00006D170000}"/>
    <cellStyle name="_터빈,주제어마감(AC-04)" xfId="6000" xr:uid="{00000000-0005-0000-0000-00006E170000}"/>
    <cellStyle name="_터빈발전기기초 설계변경 내역서" xfId="6001" xr:uid="{00000000-0005-0000-0000-00006F170000}"/>
    <cellStyle name="_터빈주제어마감 가설계서(AC-04)" xfId="6002" xr:uid="{00000000-0005-0000-0000-000070170000}"/>
    <cellStyle name="_토목단가산출-수정" xfId="6003" xr:uid="{00000000-0005-0000-0000-000071170000}"/>
    <cellStyle name="_토목실행(최종)" xfId="6004" xr:uid="{00000000-0005-0000-0000-000072170000}"/>
    <cellStyle name="_통광 폐수처리장(2002.5.24)" xfId="6005" xr:uid="{00000000-0005-0000-0000-000073170000}"/>
    <cellStyle name="_통신자재승인" xfId="6006" xr:uid="{00000000-0005-0000-0000-000074170000}"/>
    <cellStyle name="_통신자재승인 2" xfId="6007" xr:uid="{00000000-0005-0000-0000-000075170000}"/>
    <cellStyle name="_통합국사트레이" xfId="6008" xr:uid="{00000000-0005-0000-0000-000076170000}"/>
    <cellStyle name="_통합국사트레이 2" xfId="6009" xr:uid="{00000000-0005-0000-0000-000077170000}"/>
    <cellStyle name="_통합콘트롤 일위대가" xfId="6010" xr:uid="{00000000-0005-0000-0000-000078170000}"/>
    <cellStyle name="_트리콤미디어" xfId="6011" xr:uid="{00000000-0005-0000-0000-000079170000}"/>
    <cellStyle name="_트리콤미디어 2" xfId="6012" xr:uid="{00000000-0005-0000-0000-00007A170000}"/>
    <cellStyle name="_파동" xfId="6013" xr:uid="{00000000-0005-0000-0000-00007B170000}"/>
    <cellStyle name="_파동 2" xfId="6014" xr:uid="{00000000-0005-0000-0000-00007C170000}"/>
    <cellStyle name="_파워콤간이공사관련" xfId="6015" xr:uid="{00000000-0005-0000-0000-00007D170000}"/>
    <cellStyle name="_파워콤간이공사관련 2" xfId="6016" xr:uid="{00000000-0005-0000-0000-00007E170000}"/>
    <cellStyle name="_팔각정자" xfId="6017" xr:uid="{00000000-0005-0000-0000-00007F170000}"/>
    <cellStyle name="_펌프장" xfId="6018" xr:uid="{00000000-0005-0000-0000-000080170000}"/>
    <cellStyle name="_평택이동" xfId="6019" xr:uid="{00000000-0005-0000-0000-000081170000}"/>
    <cellStyle name="_평화의댐내역서최종(OLD)" xfId="6020" xr:uid="{00000000-0005-0000-0000-000082170000}"/>
    <cellStyle name="_포항실행견적내역" xfId="6021" xr:uid="{00000000-0005-0000-0000-000083170000}"/>
    <cellStyle name="_포항실행견적내역 2" xfId="6022" xr:uid="{00000000-0005-0000-0000-000084170000}"/>
    <cellStyle name="_포항점1공구변경내역서" xfId="6023" xr:uid="{00000000-0005-0000-0000-000085170000}"/>
    <cellStyle name="_포항점1공구변경내역서 2" xfId="6024" xr:uid="{00000000-0005-0000-0000-000086170000}"/>
    <cellStyle name="_포항점내역(건설본부)" xfId="6025" xr:uid="{00000000-0005-0000-0000-000087170000}"/>
    <cellStyle name="_포항점내역(건설본부) 2" xfId="6026" xr:uid="{00000000-0005-0000-0000-000088170000}"/>
    <cellStyle name="_표준 견적서 2003년" xfId="6027" xr:uid="{00000000-0005-0000-0000-000089170000}"/>
    <cellStyle name="_표준_견적서(공사양식)" xfId="6028" xr:uid="{00000000-0005-0000-0000-00008A170000}"/>
    <cellStyle name="_표준_견적서(공사양식) 2" xfId="6029" xr:uid="{00000000-0005-0000-0000-00008B170000}"/>
    <cellStyle name="_표지및원가계산" xfId="6030" xr:uid="{00000000-0005-0000-0000-00008C170000}"/>
    <cellStyle name="_표지및원가계산 2" xfId="6031" xr:uid="{00000000-0005-0000-0000-00008D170000}"/>
    <cellStyle name="_품셈" xfId="6032" xr:uid="{00000000-0005-0000-0000-00008E170000}"/>
    <cellStyle name="_품셈_AC-01 보일러 설계서 수정" xfId="6033" xr:uid="{00000000-0005-0000-0000-00008F170000}"/>
    <cellStyle name="_품셈_AC-01 보일러 설계서 수정_AC-14(최종수정)" xfId="6034" xr:uid="{00000000-0005-0000-0000-000090170000}"/>
    <cellStyle name="_품셈_AC-01 보일러 설계서 수정_AC-14(최종수정)_Book1" xfId="6035" xr:uid="{00000000-0005-0000-0000-000091170000}"/>
    <cellStyle name="_품셈_AC-01 보일러 설계서 수정_AC-14(최종수정)_발전설비 보수공사" xfId="6036" xr:uid="{00000000-0005-0000-0000-000092170000}"/>
    <cellStyle name="_품셈_AC-01 보일러 설계서 수정_AC-14(최종수정)_발전설비 보수공사_Book1" xfId="6037" xr:uid="{00000000-0005-0000-0000-000093170000}"/>
    <cellStyle name="_품셈_AC-01 보일러 설계서 수정_Book1" xfId="6038" xr:uid="{00000000-0005-0000-0000-000094170000}"/>
    <cellStyle name="_품셈_AC-01 본관기초(가설계서 9월단가)" xfId="6039" xr:uid="{00000000-0005-0000-0000-000095170000}"/>
    <cellStyle name="_품셈_AC-01 본관기초(가설계서 9월단가)_AC-14(최종수정)" xfId="6040" xr:uid="{00000000-0005-0000-0000-000096170000}"/>
    <cellStyle name="_품셈_AC-01 본관기초(가설계서 9월단가)_AC-14(최종수정)_Book1" xfId="6041" xr:uid="{00000000-0005-0000-0000-000097170000}"/>
    <cellStyle name="_품셈_AC-01 본관기초(가설계서 9월단가)_AC-14(최종수정)_발전설비 보수공사" xfId="6042" xr:uid="{00000000-0005-0000-0000-000098170000}"/>
    <cellStyle name="_품셈_AC-01 본관기초(가설계서 9월단가)_AC-14(최종수정)_발전설비 보수공사_Book1" xfId="6043" xr:uid="{00000000-0005-0000-0000-000099170000}"/>
    <cellStyle name="_품셈_AC-01 본관기초(가설계서 9월단가)_Book1" xfId="6044" xr:uid="{00000000-0005-0000-0000-00009A170000}"/>
    <cellStyle name="_품셈_AC-01 본관기초(가설계서 9월단가)-2" xfId="6045" xr:uid="{00000000-0005-0000-0000-00009B170000}"/>
    <cellStyle name="_품셈_AC-01 본관기초(가설계서 9월단가)-2_AC-14(최종수정)" xfId="6046" xr:uid="{00000000-0005-0000-0000-00009C170000}"/>
    <cellStyle name="_품셈_AC-01 본관기초(가설계서 9월단가)-2_AC-14(최종수정)_Book1" xfId="6047" xr:uid="{00000000-0005-0000-0000-00009D170000}"/>
    <cellStyle name="_품셈_AC-01 본관기초(가설계서 9월단가)-2_AC-14(최종수정)_발전설비 보수공사" xfId="6048" xr:uid="{00000000-0005-0000-0000-00009E170000}"/>
    <cellStyle name="_품셈_AC-01 본관기초(가설계서 9월단가)-2_AC-14(최종수정)_발전설비 보수공사_Book1" xfId="6049" xr:uid="{00000000-0005-0000-0000-00009F170000}"/>
    <cellStyle name="_품셈_AC-01 본관기초(가설계서 9월단가)-2_Book1" xfId="6050" xr:uid="{00000000-0005-0000-0000-0000A0170000}"/>
    <cellStyle name="_품셈_AC-14건설사무소환경개선공사설계서(제출)REV10" xfId="6051" xr:uid="{00000000-0005-0000-0000-0000A1170000}"/>
    <cellStyle name="_품셈_AC-14건설사무소환경개선공사설계서(제출)REV10_AC-14(최종수정)" xfId="6052" xr:uid="{00000000-0005-0000-0000-0000A2170000}"/>
    <cellStyle name="_품셈_AC-14건설사무소환경개선공사설계서(제출)REV10_AC-14(최종수정)_Book1" xfId="6053" xr:uid="{00000000-0005-0000-0000-0000A3170000}"/>
    <cellStyle name="_품셈_AC-14건설사무소환경개선공사설계서(제출)REV10_AC-14(최종수정)_발전설비 보수공사" xfId="6054" xr:uid="{00000000-0005-0000-0000-0000A4170000}"/>
    <cellStyle name="_품셈_AC-14건설사무소환경개선공사설계서(제출)REV10_AC-14(최종수정)_발전설비 보수공사_Book1" xfId="6055" xr:uid="{00000000-0005-0000-0000-0000A5170000}"/>
    <cellStyle name="_품셈_AC-14건설사무소환경개선공사설계서(제출)REV10_Book1" xfId="6056" xr:uid="{00000000-0005-0000-0000-0000A6170000}"/>
    <cellStyle name="_품셈_가설숙소 공사비 내역서(B1~B6)" xfId="6057" xr:uid="{00000000-0005-0000-0000-0000A7170000}"/>
    <cellStyle name="_품셈_가설숙소 공사비 내역서(B1~B6)_Book1" xfId="6058" xr:uid="{00000000-0005-0000-0000-0000A8170000}"/>
    <cellStyle name="_품셈_고압전동기 정비건물(RevC)" xfId="6059" xr:uid="{00000000-0005-0000-0000-0000A9170000}"/>
    <cellStyle name="_품셈_공사비집계표" xfId="6060" xr:uid="{00000000-0005-0000-0000-0000AA170000}"/>
    <cellStyle name="_품셈_공사비집계표_AC-14(최종수정)" xfId="6061" xr:uid="{00000000-0005-0000-0000-0000AB170000}"/>
    <cellStyle name="_품셈_공사비집계표_AC-14(최종수정)_Book1" xfId="6062" xr:uid="{00000000-0005-0000-0000-0000AC170000}"/>
    <cellStyle name="_품셈_공사비집계표_AC-14(최종수정)_발전설비 보수공사" xfId="6063" xr:uid="{00000000-0005-0000-0000-0000AD170000}"/>
    <cellStyle name="_품셈_공사비집계표_AC-14(최종수정)_발전설비 보수공사_Book1" xfId="6064" xr:uid="{00000000-0005-0000-0000-0000AE170000}"/>
    <cellStyle name="_품셈_공사비집계표_Book1" xfId="6065" xr:uid="{00000000-0005-0000-0000-0000AF170000}"/>
    <cellStyle name="_품셈_발전설비 보수공사" xfId="6066" xr:uid="{00000000-0005-0000-0000-0000B0170000}"/>
    <cellStyle name="_품셈_발전설비 보수공사_Book1" xfId="6067" xr:uid="{00000000-0005-0000-0000-0000B1170000}"/>
    <cellStyle name="_품셈_장비부표(2004 하반기)" xfId="6068" xr:uid="{00000000-0005-0000-0000-0000B2170000}"/>
    <cellStyle name="_품셈_장비부표(2004 하반기)_Book1" xfId="6069" xr:uid="{00000000-0005-0000-0000-0000B3170000}"/>
    <cellStyle name="_품의서" xfId="6070" xr:uid="{00000000-0005-0000-0000-0000B4170000}"/>
    <cellStyle name="_품의서_Book1" xfId="6071" xr:uid="{00000000-0005-0000-0000-0000B5170000}"/>
    <cellStyle name="_품의서_Book1_건축실행" xfId="6072" xr:uid="{00000000-0005-0000-0000-0000B6170000}"/>
    <cellStyle name="_품의서_Book1_건축실행_1" xfId="6073" xr:uid="{00000000-0005-0000-0000-0000B7170000}"/>
    <cellStyle name="_품의서_Book1_건축실행_건축실행" xfId="6074" xr:uid="{00000000-0005-0000-0000-0000B8170000}"/>
    <cellStyle name="_품의서_Book1_건축실행_도급BM(030407)" xfId="6075" xr:uid="{00000000-0005-0000-0000-0000B9170000}"/>
    <cellStyle name="_품의서_Book1_건축실행_도급BM(030413)" xfId="6076" xr:uid="{00000000-0005-0000-0000-0000BA170000}"/>
    <cellStyle name="_품의서_Book1_도급BM(030407)" xfId="6077" xr:uid="{00000000-0005-0000-0000-0000BB170000}"/>
    <cellStyle name="_품의서_Book1_도급BM(030413)" xfId="6078" xr:uid="{00000000-0005-0000-0000-0000BC170000}"/>
    <cellStyle name="_품의서_Book4" xfId="6079" xr:uid="{00000000-0005-0000-0000-0000BD170000}"/>
    <cellStyle name="_품의서_Book4_건축실행" xfId="6080" xr:uid="{00000000-0005-0000-0000-0000BE170000}"/>
    <cellStyle name="_품의서_Book4_건축실행_1" xfId="6081" xr:uid="{00000000-0005-0000-0000-0000BF170000}"/>
    <cellStyle name="_품의서_Book4_건축실행_건축실행" xfId="6082" xr:uid="{00000000-0005-0000-0000-0000C0170000}"/>
    <cellStyle name="_품의서_Book4_건축실행_도급BM(030407)" xfId="6083" xr:uid="{00000000-0005-0000-0000-0000C1170000}"/>
    <cellStyle name="_품의서_Book4_건축실행_도급BM(030413)" xfId="6084" xr:uid="{00000000-0005-0000-0000-0000C2170000}"/>
    <cellStyle name="_품의서_Book4_도급BM(030407)" xfId="6085" xr:uid="{00000000-0005-0000-0000-0000C3170000}"/>
    <cellStyle name="_품의서_Book4_도급BM(030413)" xfId="6086" xr:uid="{00000000-0005-0000-0000-0000C4170000}"/>
    <cellStyle name="_품의서_건축실행" xfId="6087" xr:uid="{00000000-0005-0000-0000-0000C5170000}"/>
    <cellStyle name="_품의서_건축실행_1" xfId="6088" xr:uid="{00000000-0005-0000-0000-0000C6170000}"/>
    <cellStyle name="_품의서_건축실행_건축실행" xfId="6089" xr:uid="{00000000-0005-0000-0000-0000C7170000}"/>
    <cellStyle name="_품의서_건축실행_도급BM(030407)" xfId="6090" xr:uid="{00000000-0005-0000-0000-0000C8170000}"/>
    <cellStyle name="_품의서_건축실행_도급BM(030413)" xfId="6091" xr:uid="{00000000-0005-0000-0000-0000C9170000}"/>
    <cellStyle name="_품의서_도급BM" xfId="6092" xr:uid="{00000000-0005-0000-0000-0000CA170000}"/>
    <cellStyle name="_품의서_도급BM(030407)" xfId="6093" xr:uid="{00000000-0005-0000-0000-0000CB170000}"/>
    <cellStyle name="_품의서_도급BM(030413)" xfId="6094" xr:uid="{00000000-0005-0000-0000-0000CC170000}"/>
    <cellStyle name="_품의서_도급BM_건축실행" xfId="6095" xr:uid="{00000000-0005-0000-0000-0000CD170000}"/>
    <cellStyle name="_품의서_도급BM_도급BM(030407)" xfId="6096" xr:uid="{00000000-0005-0000-0000-0000CE170000}"/>
    <cellStyle name="_품의서_도급BM_도급BM(030413)" xfId="6097" xr:uid="{00000000-0005-0000-0000-0000CF170000}"/>
    <cellStyle name="_하나로정보센터 견적(각층별 최종)" xfId="6098" xr:uid="{00000000-0005-0000-0000-0000D0170000}"/>
    <cellStyle name="_하나로정보센터 견적(각층별 최종) 2" xfId="6099" xr:uid="{00000000-0005-0000-0000-0000D1170000}"/>
    <cellStyle name="_하반기성과급인별LIST" xfId="6100" xr:uid="{00000000-0005-0000-0000-0000D2170000}"/>
    <cellStyle name="_하사항" xfId="6101" xr:uid="{00000000-0005-0000-0000-0000D3170000}"/>
    <cellStyle name="_하이마트_최종네고_0707" xfId="6102" xr:uid="{00000000-0005-0000-0000-0000D4170000}"/>
    <cellStyle name="_학생회관 휴게실" xfId="6103" xr:uid="{00000000-0005-0000-0000-0000D5170000}"/>
    <cellStyle name="_학생회관 휴게실 2" xfId="6104" xr:uid="{00000000-0005-0000-0000-0000D6170000}"/>
    <cellStyle name="_한남동미술관 업체견적(통합SI)-창와텍2" xfId="6105" xr:uid="{00000000-0005-0000-0000-0000D7170000}"/>
    <cellStyle name="_한남동미술관 업체견적(통합SI)-창와텍2 2" xfId="6106" xr:uid="{00000000-0005-0000-0000-0000D8170000}"/>
    <cellStyle name="_한남동사회복지시설_02_6_18" xfId="6107" xr:uid="{00000000-0005-0000-0000-0000D9170000}"/>
    <cellStyle name="_한남동사회복지시설_02_6_18 2" xfId="6108" xr:uid="{00000000-0005-0000-0000-0000DA170000}"/>
    <cellStyle name="_한남동산출물량(설변)" xfId="6109" xr:uid="{00000000-0005-0000-0000-0000DB170000}"/>
    <cellStyle name="_한남동산출물량(설변) 2" xfId="6110" xr:uid="{00000000-0005-0000-0000-0000DC170000}"/>
    <cellStyle name="_한미우석" xfId="6111" xr:uid="{00000000-0005-0000-0000-0000DD170000}"/>
    <cellStyle name="_한미우석 2" xfId="6112" xr:uid="{00000000-0005-0000-0000-0000DE170000}"/>
    <cellStyle name="_한미우석_견적" xfId="6113" xr:uid="{00000000-0005-0000-0000-0000DF170000}"/>
    <cellStyle name="_한미우석_견적 2" xfId="6114" xr:uid="{00000000-0005-0000-0000-0000E0170000}"/>
    <cellStyle name="_한미우석_계양등7개소" xfId="6115" xr:uid="{00000000-0005-0000-0000-0000E1170000}"/>
    <cellStyle name="_한미우석_계양등7개소 2" xfId="6116" xr:uid="{00000000-0005-0000-0000-0000E2170000}"/>
    <cellStyle name="_한미우석_통합국사전원선" xfId="6117" xr:uid="{00000000-0005-0000-0000-0000E3170000}"/>
    <cellStyle name="_한미우석_통합국사전원선 2" xfId="6118" xr:uid="{00000000-0005-0000-0000-0000E4170000}"/>
    <cellStyle name="_한미우석_통합국사트레이" xfId="6119" xr:uid="{00000000-0005-0000-0000-0000E5170000}"/>
    <cellStyle name="_한미우석_통합국사트레이 2" xfId="6120" xr:uid="{00000000-0005-0000-0000-0000E6170000}"/>
    <cellStyle name="_한미우석_한미은행1" xfId="6121" xr:uid="{00000000-0005-0000-0000-0000E7170000}"/>
    <cellStyle name="_한미우석_한미은행1 2" xfId="6122" xr:uid="{00000000-0005-0000-0000-0000E8170000}"/>
    <cellStyle name="_한미우석_한미은행1_통합국사트레이" xfId="6123" xr:uid="{00000000-0005-0000-0000-0000E9170000}"/>
    <cellStyle name="_한미우석_한미은행1_통합국사트레이 2" xfId="6124" xr:uid="{00000000-0005-0000-0000-0000EA170000}"/>
    <cellStyle name="_한미우석_한미은행2" xfId="6125" xr:uid="{00000000-0005-0000-0000-0000EB170000}"/>
    <cellStyle name="_한미우석_한미은행2 2" xfId="6126" xr:uid="{00000000-0005-0000-0000-0000EC170000}"/>
    <cellStyle name="_한미우석_한미은행2_견적" xfId="6127" xr:uid="{00000000-0005-0000-0000-0000ED170000}"/>
    <cellStyle name="_한미우석_한미은행2_견적 2" xfId="6128" xr:uid="{00000000-0005-0000-0000-0000EE170000}"/>
    <cellStyle name="_한미우석_한미은행2_통합국사트레이" xfId="6129" xr:uid="{00000000-0005-0000-0000-0000EF170000}"/>
    <cellStyle name="_한미우석_한미은행2_통합국사트레이 2" xfId="6130" xr:uid="{00000000-0005-0000-0000-0000F0170000}"/>
    <cellStyle name="_한미우석_한미은행본사" xfId="6131" xr:uid="{00000000-0005-0000-0000-0000F1170000}"/>
    <cellStyle name="_한미우석_한미은행본사 2" xfId="6132" xr:uid="{00000000-0005-0000-0000-0000F2170000}"/>
    <cellStyle name="_한미우석_한미은행본사_견적" xfId="6133" xr:uid="{00000000-0005-0000-0000-0000F3170000}"/>
    <cellStyle name="_한미우석_한미은행본사_견적 2" xfId="6134" xr:uid="{00000000-0005-0000-0000-0000F4170000}"/>
    <cellStyle name="_한미우석_한미은행본사_통합국사트레이" xfId="6135" xr:uid="{00000000-0005-0000-0000-0000F5170000}"/>
    <cellStyle name="_한미우석_한미은행본사_통합국사트레이 2" xfId="6136" xr:uid="{00000000-0005-0000-0000-0000F6170000}"/>
    <cellStyle name="_한미우석_한미은행본사1" xfId="6137" xr:uid="{00000000-0005-0000-0000-0000F7170000}"/>
    <cellStyle name="_한미우석_한미은행본사1 2" xfId="6138" xr:uid="{00000000-0005-0000-0000-0000F8170000}"/>
    <cellStyle name="_한미우석_한미은행본사1_견적" xfId="6139" xr:uid="{00000000-0005-0000-0000-0000F9170000}"/>
    <cellStyle name="_한미우석_한미은행본사1_견적 2" xfId="6140" xr:uid="{00000000-0005-0000-0000-0000FA170000}"/>
    <cellStyle name="_한미우석_한미은행본사1_통합국사트레이" xfId="6141" xr:uid="{00000000-0005-0000-0000-0000FB170000}"/>
    <cellStyle name="_한미우석_한미은행본사1_통합국사트레이 2" xfId="6142" xr:uid="{00000000-0005-0000-0000-0000FC170000}"/>
    <cellStyle name="_한미은행본사" xfId="6143" xr:uid="{00000000-0005-0000-0000-0000FD170000}"/>
    <cellStyle name="_한미은행본사 2" xfId="6144" xr:uid="{00000000-0005-0000-0000-0000FE170000}"/>
    <cellStyle name="_한미은행본사_견적" xfId="6145" xr:uid="{00000000-0005-0000-0000-0000FF170000}"/>
    <cellStyle name="_한미은행본사_견적 2" xfId="6146" xr:uid="{00000000-0005-0000-0000-000000180000}"/>
    <cellStyle name="_한미은행본사_계양등7개소" xfId="6147" xr:uid="{00000000-0005-0000-0000-000001180000}"/>
    <cellStyle name="_한미은행본사_계양등7개소 2" xfId="6148" xr:uid="{00000000-0005-0000-0000-000002180000}"/>
    <cellStyle name="_한미은행본사_통합국사전원선" xfId="6149" xr:uid="{00000000-0005-0000-0000-000003180000}"/>
    <cellStyle name="_한미은행본사_통합국사전원선 2" xfId="6150" xr:uid="{00000000-0005-0000-0000-000004180000}"/>
    <cellStyle name="_한미은행본사_통합국사트레이" xfId="6151" xr:uid="{00000000-0005-0000-0000-000005180000}"/>
    <cellStyle name="_한미은행본사_통합국사트레이 2" xfId="6152" xr:uid="{00000000-0005-0000-0000-000006180000}"/>
    <cellStyle name="_한미은행본사_한미은행1" xfId="6153" xr:uid="{00000000-0005-0000-0000-000007180000}"/>
    <cellStyle name="_한미은행본사_한미은행1 2" xfId="6154" xr:uid="{00000000-0005-0000-0000-000008180000}"/>
    <cellStyle name="_한미은행본사_한미은행1_통합국사트레이" xfId="6155" xr:uid="{00000000-0005-0000-0000-000009180000}"/>
    <cellStyle name="_한미은행본사_한미은행1_통합국사트레이 2" xfId="6156" xr:uid="{00000000-0005-0000-0000-00000A180000}"/>
    <cellStyle name="_한미은행본사_한미은행2" xfId="6157" xr:uid="{00000000-0005-0000-0000-00000B180000}"/>
    <cellStyle name="_한미은행본사_한미은행2 2" xfId="6158" xr:uid="{00000000-0005-0000-0000-00000C180000}"/>
    <cellStyle name="_한미은행본사_한미은행2_견적" xfId="6159" xr:uid="{00000000-0005-0000-0000-00000D180000}"/>
    <cellStyle name="_한미은행본사_한미은행2_견적 2" xfId="6160" xr:uid="{00000000-0005-0000-0000-00000E180000}"/>
    <cellStyle name="_한미은행본사_한미은행2_통합국사트레이" xfId="6161" xr:uid="{00000000-0005-0000-0000-00000F180000}"/>
    <cellStyle name="_한미은행본사_한미은행2_통합국사트레이 2" xfId="6162" xr:uid="{00000000-0005-0000-0000-000010180000}"/>
    <cellStyle name="_한미은행본사_한미은행본사" xfId="6163" xr:uid="{00000000-0005-0000-0000-000011180000}"/>
    <cellStyle name="_한미은행본사_한미은행본사 2" xfId="6164" xr:uid="{00000000-0005-0000-0000-000012180000}"/>
    <cellStyle name="_한미은행본사_한미은행본사_견적" xfId="6165" xr:uid="{00000000-0005-0000-0000-000013180000}"/>
    <cellStyle name="_한미은행본사_한미은행본사_견적 2" xfId="6166" xr:uid="{00000000-0005-0000-0000-000014180000}"/>
    <cellStyle name="_한미은행본사_한미은행본사_통합국사트레이" xfId="6167" xr:uid="{00000000-0005-0000-0000-000015180000}"/>
    <cellStyle name="_한미은행본사_한미은행본사_통합국사트레이 2" xfId="6168" xr:uid="{00000000-0005-0000-0000-000016180000}"/>
    <cellStyle name="_한미은행본사_한미은행본사1" xfId="6169" xr:uid="{00000000-0005-0000-0000-000017180000}"/>
    <cellStyle name="_한미은행본사_한미은행본사1 2" xfId="6170" xr:uid="{00000000-0005-0000-0000-000018180000}"/>
    <cellStyle name="_한미은행본사_한미은행본사1_견적" xfId="6171" xr:uid="{00000000-0005-0000-0000-000019180000}"/>
    <cellStyle name="_한미은행본사_한미은행본사1_견적 2" xfId="6172" xr:uid="{00000000-0005-0000-0000-00001A180000}"/>
    <cellStyle name="_한미은행본사_한미은행본사1_통합국사트레이" xfId="6173" xr:uid="{00000000-0005-0000-0000-00001B180000}"/>
    <cellStyle name="_한미은행본사_한미은행본사1_통합국사트레이 2" xfId="6174" xr:uid="{00000000-0005-0000-0000-00001C180000}"/>
    <cellStyle name="_한미케이블" xfId="6175" xr:uid="{00000000-0005-0000-0000-00001D180000}"/>
    <cellStyle name="_한미케이블 2" xfId="6176" xr:uid="{00000000-0005-0000-0000-00001E180000}"/>
    <cellStyle name="_한미케이블_견적" xfId="6177" xr:uid="{00000000-0005-0000-0000-00001F180000}"/>
    <cellStyle name="_한미케이블_견적 2" xfId="6178" xr:uid="{00000000-0005-0000-0000-000020180000}"/>
    <cellStyle name="_한미케이블_계양등7개소" xfId="6179" xr:uid="{00000000-0005-0000-0000-000021180000}"/>
    <cellStyle name="_한미케이블_계양등7개소 2" xfId="6180" xr:uid="{00000000-0005-0000-0000-000022180000}"/>
    <cellStyle name="_한미케이블_통합국사전원선" xfId="6181" xr:uid="{00000000-0005-0000-0000-000023180000}"/>
    <cellStyle name="_한미케이블_통합국사전원선 2" xfId="6182" xr:uid="{00000000-0005-0000-0000-000024180000}"/>
    <cellStyle name="_한미케이블_통합국사트레이" xfId="6183" xr:uid="{00000000-0005-0000-0000-000025180000}"/>
    <cellStyle name="_한미케이블_통합국사트레이 2" xfId="6184" xr:uid="{00000000-0005-0000-0000-000026180000}"/>
    <cellStyle name="_한미케이블_한미은행1" xfId="6185" xr:uid="{00000000-0005-0000-0000-000027180000}"/>
    <cellStyle name="_한미케이블_한미은행1 2" xfId="6186" xr:uid="{00000000-0005-0000-0000-000028180000}"/>
    <cellStyle name="_한미케이블_한미은행1_통합국사트레이" xfId="6187" xr:uid="{00000000-0005-0000-0000-000029180000}"/>
    <cellStyle name="_한미케이블_한미은행1_통합국사트레이 2" xfId="6188" xr:uid="{00000000-0005-0000-0000-00002A180000}"/>
    <cellStyle name="_한미케이블_한미은행2" xfId="6189" xr:uid="{00000000-0005-0000-0000-00002B180000}"/>
    <cellStyle name="_한미케이블_한미은행2 2" xfId="6190" xr:uid="{00000000-0005-0000-0000-00002C180000}"/>
    <cellStyle name="_한미케이블_한미은행2_견적" xfId="6191" xr:uid="{00000000-0005-0000-0000-00002D180000}"/>
    <cellStyle name="_한미케이블_한미은행2_견적 2" xfId="6192" xr:uid="{00000000-0005-0000-0000-00002E180000}"/>
    <cellStyle name="_한미케이블_한미은행2_통합국사트레이" xfId="6193" xr:uid="{00000000-0005-0000-0000-00002F180000}"/>
    <cellStyle name="_한미케이블_한미은행2_통합국사트레이 2" xfId="6194" xr:uid="{00000000-0005-0000-0000-000030180000}"/>
    <cellStyle name="_한미케이블_한미은행본사" xfId="6195" xr:uid="{00000000-0005-0000-0000-000031180000}"/>
    <cellStyle name="_한미케이블_한미은행본사 2" xfId="6196" xr:uid="{00000000-0005-0000-0000-000032180000}"/>
    <cellStyle name="_한미케이블_한미은행본사_견적" xfId="6197" xr:uid="{00000000-0005-0000-0000-000033180000}"/>
    <cellStyle name="_한미케이블_한미은행본사_견적 2" xfId="6198" xr:uid="{00000000-0005-0000-0000-000034180000}"/>
    <cellStyle name="_한미케이블_한미은행본사_통합국사트레이" xfId="6199" xr:uid="{00000000-0005-0000-0000-000035180000}"/>
    <cellStyle name="_한미케이블_한미은행본사_통합국사트레이 2" xfId="6200" xr:uid="{00000000-0005-0000-0000-000036180000}"/>
    <cellStyle name="_한미케이블_한미은행본사1" xfId="6201" xr:uid="{00000000-0005-0000-0000-000037180000}"/>
    <cellStyle name="_한미케이블_한미은행본사1 2" xfId="6202" xr:uid="{00000000-0005-0000-0000-000038180000}"/>
    <cellStyle name="_한미케이블_한미은행본사1_견적" xfId="6203" xr:uid="{00000000-0005-0000-0000-000039180000}"/>
    <cellStyle name="_한미케이블_한미은행본사1_견적 2" xfId="6204" xr:uid="{00000000-0005-0000-0000-00003A180000}"/>
    <cellStyle name="_한미케이블_한미은행본사1_통합국사트레이" xfId="6205" xr:uid="{00000000-0005-0000-0000-00003B180000}"/>
    <cellStyle name="_한미케이블_한미은행본사1_통합국사트레이 2" xfId="6206" xr:uid="{00000000-0005-0000-0000-00003C180000}"/>
    <cellStyle name="_협력업체list" xfId="6207" xr:uid="{00000000-0005-0000-0000-00003D180000}"/>
    <cellStyle name="_협력업체list 2" xfId="6208" xr:uid="{00000000-0005-0000-0000-00003E180000}"/>
    <cellStyle name="_호암관 물량산출조서(AV)050624" xfId="6209" xr:uid="{00000000-0005-0000-0000-00003F180000}"/>
    <cellStyle name="_호암관 물량산출조서(AV)050624 2" xfId="6210" xr:uid="{00000000-0005-0000-0000-000040180000}"/>
    <cellStyle name="_호텔동 임시동력공사" xfId="6211" xr:uid="{00000000-0005-0000-0000-000041180000}"/>
    <cellStyle name="_호텔동 임시동력공사 2" xfId="6212" xr:uid="{00000000-0005-0000-0000-000042180000}"/>
    <cellStyle name="_호텔약전전기공사(1공구)-발의" xfId="6213" xr:uid="{00000000-0005-0000-0000-000043180000}"/>
    <cellStyle name="_호텔약전전기공사(1공구)-발의 2" xfId="6214" xr:uid="{00000000-0005-0000-0000-000044180000}"/>
    <cellStyle name="_호텔울산B부지약전2,3공구" xfId="6215" xr:uid="{00000000-0005-0000-0000-000045180000}"/>
    <cellStyle name="_호텔울산B부지약전2,3공구 2" xfId="6216" xr:uid="{00000000-0005-0000-0000-000046180000}"/>
    <cellStyle name="_홈플러스 목천점(제출)" xfId="6217" xr:uid="{00000000-0005-0000-0000-000047180000}"/>
    <cellStyle name="_홈플러스 목천점(제출) 2" xfId="6218" xr:uid="{00000000-0005-0000-0000-000048180000}"/>
    <cellStyle name="_홈플러스목천물류" xfId="6219" xr:uid="{00000000-0005-0000-0000-000049180000}"/>
    <cellStyle name="_홈플러스목천물류 2" xfId="6220" xr:uid="{00000000-0005-0000-0000-00004A180000}"/>
    <cellStyle name="_홍대,화정견적" xfId="6221" xr:uid="{00000000-0005-0000-0000-00004B180000}"/>
    <cellStyle name="_홍대,화정견적 2" xfId="6222" xr:uid="{00000000-0005-0000-0000-00004C180000}"/>
    <cellStyle name="_홍대리님견적요청" xfId="6223" xr:uid="{00000000-0005-0000-0000-00004D180000}"/>
    <cellStyle name="_홍대리님견적요청 2" xfId="6224" xr:uid="{00000000-0005-0000-0000-00004E180000}"/>
    <cellStyle name="_화명 일반전기(금양) 정산" xfId="6225" xr:uid="{00000000-0005-0000-0000-00004F180000}"/>
    <cellStyle name="_화명 일반전기(금양) 정산 2" xfId="6226" xr:uid="{00000000-0005-0000-0000-000050180000}"/>
    <cellStyle name="_화명통신정산" xfId="6227" xr:uid="{00000000-0005-0000-0000-000051180000}"/>
    <cellStyle name="_화명통신정산 2" xfId="6228" xr:uid="{00000000-0005-0000-0000-000052180000}"/>
    <cellStyle name="_화성NRD연구동일위대가(051016)" xfId="6229" xr:uid="{00000000-0005-0000-0000-000053180000}"/>
    <cellStyle name="_화성NRD연구동일위대가(051016) 2" xfId="6230" xr:uid="{00000000-0005-0000-0000-000054180000}"/>
    <cellStyle name="_황산교회" xfId="6231" xr:uid="{00000000-0005-0000-0000-000055180000}"/>
    <cellStyle name="_황산교회 2" xfId="6232" xr:uid="{00000000-0005-0000-0000-000056180000}"/>
    <cellStyle name="_회의실 견적서(배관배선)" xfId="6233" xr:uid="{00000000-0005-0000-0000-000057180000}"/>
    <cellStyle name="_회의실 견적서(배관배선) 2" xfId="6234" xr:uid="{00000000-0005-0000-0000-000058180000}"/>
    <cellStyle name="_흙막이공사(일위)" xfId="6235" xr:uid="{00000000-0005-0000-0000-000059180000}"/>
    <cellStyle name="_희은건축(부경대스튜디오)-다시" xfId="6236" xr:uid="{00000000-0005-0000-0000-00005A180000}"/>
    <cellStyle name="_희은건축(부경대스튜디오)-다시 2" xfId="6237" xr:uid="{00000000-0005-0000-0000-00005B180000}"/>
    <cellStyle name="¡" xfId="6238" xr:uid="{00000000-0005-0000-0000-00005C180000}"/>
    <cellStyle name="¡_20030218144011020-E1C865BF" xfId="6239" xr:uid="{00000000-0005-0000-0000-00005D180000}"/>
    <cellStyle name="¡_20030218144011020-E1C865BF_AC-01 보일러 설계서 수정" xfId="6240" xr:uid="{00000000-0005-0000-0000-00005E180000}"/>
    <cellStyle name="¡_20030218144011020-E1C865BF_AC-01 보일러 설계서 수정_AC-14(최종수정)" xfId="6241" xr:uid="{00000000-0005-0000-0000-00005F180000}"/>
    <cellStyle name="¡_20030218144011020-E1C865BF_AC-01 보일러 설계서 수정_AC-14(최종수정)_Book1" xfId="6242" xr:uid="{00000000-0005-0000-0000-000060180000}"/>
    <cellStyle name="¡_20030218144011020-E1C865BF_AC-01 보일러 설계서 수정_AC-14(최종수정)_발전설비 보수공사" xfId="6243" xr:uid="{00000000-0005-0000-0000-000061180000}"/>
    <cellStyle name="¡_20030218144011020-E1C865BF_AC-01 보일러 설계서 수정_AC-14(최종수정)_발전설비 보수공사_Book1" xfId="6244" xr:uid="{00000000-0005-0000-0000-000062180000}"/>
    <cellStyle name="¡_20030218144011020-E1C865BF_AC-01 보일러 설계서 수정_Book1" xfId="6245" xr:uid="{00000000-0005-0000-0000-000063180000}"/>
    <cellStyle name="¡_20030218144011020-E1C865BF_AC-01 본관기초(가설계서 9월단가)" xfId="6246" xr:uid="{00000000-0005-0000-0000-000064180000}"/>
    <cellStyle name="¡_20030218144011020-E1C865BF_AC-01 본관기초(가설계서 9월단가)_AC-14(최종수정)" xfId="6247" xr:uid="{00000000-0005-0000-0000-000065180000}"/>
    <cellStyle name="¡_20030218144011020-E1C865BF_AC-01 본관기초(가설계서 9월단가)_AC-14(최종수정)_Book1" xfId="6248" xr:uid="{00000000-0005-0000-0000-000066180000}"/>
    <cellStyle name="¡_20030218144011020-E1C865BF_AC-01 본관기초(가설계서 9월단가)_AC-14(최종수정)_발전설비 보수공사" xfId="6249" xr:uid="{00000000-0005-0000-0000-000067180000}"/>
    <cellStyle name="¡_20030218144011020-E1C865BF_AC-01 본관기초(가설계서 9월단가)_AC-14(최종수정)_발전설비 보수공사_Book1" xfId="6250" xr:uid="{00000000-0005-0000-0000-000068180000}"/>
    <cellStyle name="¡_20030218144011020-E1C865BF_AC-01 본관기초(가설계서 9월단가)_Book1" xfId="6251" xr:uid="{00000000-0005-0000-0000-000069180000}"/>
    <cellStyle name="¡_20030218144011020-E1C865BF_AC-01 본관기초(가설계서 9월단가)-2" xfId="6252" xr:uid="{00000000-0005-0000-0000-00006A180000}"/>
    <cellStyle name="¡_20030218144011020-E1C865BF_AC-01 본관기초(가설계서 9월단가)-2_AC-14(최종수정)" xfId="6253" xr:uid="{00000000-0005-0000-0000-00006B180000}"/>
    <cellStyle name="¡_20030218144011020-E1C865BF_AC-01 본관기초(가설계서 9월단가)-2_AC-14(최종수정)_Book1" xfId="6254" xr:uid="{00000000-0005-0000-0000-00006C180000}"/>
    <cellStyle name="¡_20030218144011020-E1C865BF_AC-01 본관기초(가설계서 9월단가)-2_AC-14(최종수정)_발전설비 보수공사" xfId="6255" xr:uid="{00000000-0005-0000-0000-00006D180000}"/>
    <cellStyle name="¡_20030218144011020-E1C865BF_AC-01 본관기초(가설계서 9월단가)-2_AC-14(최종수정)_발전설비 보수공사_Book1" xfId="6256" xr:uid="{00000000-0005-0000-0000-00006E180000}"/>
    <cellStyle name="¡_20030218144011020-E1C865BF_AC-01 본관기초(가설계서 9월단가)-2_Book1" xfId="6257" xr:uid="{00000000-0005-0000-0000-00006F180000}"/>
    <cellStyle name="¡_20030218144011020-E1C865BF_AC-14건설사무소환경개선공사설계서(제출)REV10" xfId="6258" xr:uid="{00000000-0005-0000-0000-000070180000}"/>
    <cellStyle name="¡_20030218144011020-E1C865BF_AC-14건설사무소환경개선공사설계서(제출)REV10_AC-14(최종수정)" xfId="6259" xr:uid="{00000000-0005-0000-0000-000071180000}"/>
    <cellStyle name="¡_20030218144011020-E1C865BF_AC-14건설사무소환경개선공사설계서(제출)REV10_AC-14(최종수정)_Book1" xfId="6260" xr:uid="{00000000-0005-0000-0000-000072180000}"/>
    <cellStyle name="¡_20030218144011020-E1C865BF_AC-14건설사무소환경개선공사설계서(제출)REV10_AC-14(최종수정)_발전설비 보수공사" xfId="6261" xr:uid="{00000000-0005-0000-0000-000073180000}"/>
    <cellStyle name="¡_20030218144011020-E1C865BF_AC-14건설사무소환경개선공사설계서(제출)REV10_AC-14(최종수정)_발전설비 보수공사_Book1" xfId="6262" xr:uid="{00000000-0005-0000-0000-000074180000}"/>
    <cellStyle name="¡_20030218144011020-E1C865BF_AC-14건설사무소환경개선공사설계서(제출)REV10_Book1" xfId="6263" xr:uid="{00000000-0005-0000-0000-000075180000}"/>
    <cellStyle name="¡_20030218144011020-E1C865BF_Book1" xfId="6264" xr:uid="{00000000-0005-0000-0000-000076180000}"/>
    <cellStyle name="¡_20030218144011020-E1C865BF_공사비집계표" xfId="6265" xr:uid="{00000000-0005-0000-0000-000077180000}"/>
    <cellStyle name="¡_20030218144011020-E1C865BF_공사비집계표_AC-14(최종수정)" xfId="6266" xr:uid="{00000000-0005-0000-0000-000078180000}"/>
    <cellStyle name="¡_20030218144011020-E1C865BF_공사비집계표_AC-14(최종수정)_Book1" xfId="6267" xr:uid="{00000000-0005-0000-0000-000079180000}"/>
    <cellStyle name="¡_20030218144011020-E1C865BF_공사비집계표_AC-14(최종수정)_발전설비 보수공사" xfId="6268" xr:uid="{00000000-0005-0000-0000-00007A180000}"/>
    <cellStyle name="¡_20030218144011020-E1C865BF_공사비집계표_AC-14(최종수정)_발전설비 보수공사_Book1" xfId="6269" xr:uid="{00000000-0005-0000-0000-00007B180000}"/>
    <cellStyle name="¡_20030218144011020-E1C865BF_공사비집계표_Book1" xfId="6270" xr:uid="{00000000-0005-0000-0000-00007C180000}"/>
    <cellStyle name="¡_20030218144011020-E1C865BF_발전설비 보수공사" xfId="6271" xr:uid="{00000000-0005-0000-0000-00007D180000}"/>
    <cellStyle name="¡_20030218144011020-E1C865BF_발전설비 보수공사_Book1" xfId="6272" xr:uid="{00000000-0005-0000-0000-00007E180000}"/>
    <cellStyle name="¡_AC-01 보일러 설계서 수정" xfId="6273" xr:uid="{00000000-0005-0000-0000-00007F180000}"/>
    <cellStyle name="¡_AC-01 보일러 설계서 수정_AC-14(최종수정)" xfId="6274" xr:uid="{00000000-0005-0000-0000-000080180000}"/>
    <cellStyle name="¡_AC-01 보일러 설계서 수정_AC-14(최종수정)_Book1" xfId="6275" xr:uid="{00000000-0005-0000-0000-000081180000}"/>
    <cellStyle name="¡_AC-01 보일러 설계서 수정_AC-14(최종수정)_발전설비 보수공사" xfId="6276" xr:uid="{00000000-0005-0000-0000-000082180000}"/>
    <cellStyle name="¡_AC-01 보일러 설계서 수정_AC-14(최종수정)_발전설비 보수공사_Book1" xfId="6277" xr:uid="{00000000-0005-0000-0000-000083180000}"/>
    <cellStyle name="¡_AC-01 보일러 설계서 수정_Book1" xfId="6278" xr:uid="{00000000-0005-0000-0000-000084180000}"/>
    <cellStyle name="¡_AC-01 본관기초(가설계서 9월단가)" xfId="6279" xr:uid="{00000000-0005-0000-0000-000085180000}"/>
    <cellStyle name="¡_AC-01 본관기초(가설계서 9월단가)_AC-14(최종수정)" xfId="6280" xr:uid="{00000000-0005-0000-0000-000086180000}"/>
    <cellStyle name="¡_AC-01 본관기초(가설계서 9월단가)_AC-14(최종수정)_Book1" xfId="6281" xr:uid="{00000000-0005-0000-0000-000087180000}"/>
    <cellStyle name="¡_AC-01 본관기초(가설계서 9월단가)_AC-14(최종수정)_발전설비 보수공사" xfId="6282" xr:uid="{00000000-0005-0000-0000-000088180000}"/>
    <cellStyle name="¡_AC-01 본관기초(가설계서 9월단가)_AC-14(최종수정)_발전설비 보수공사_Book1" xfId="6283" xr:uid="{00000000-0005-0000-0000-000089180000}"/>
    <cellStyle name="¡_AC-01 본관기초(가설계서 9월단가)_Book1" xfId="6284" xr:uid="{00000000-0005-0000-0000-00008A180000}"/>
    <cellStyle name="¡_AC-01 본관기초(가설계서 9월단가)-2" xfId="6285" xr:uid="{00000000-0005-0000-0000-00008B180000}"/>
    <cellStyle name="¡_AC-01 본관기초(가설계서 9월단가)-2_AC-14(최종수정)" xfId="6286" xr:uid="{00000000-0005-0000-0000-00008C180000}"/>
    <cellStyle name="¡_AC-01 본관기초(가설계서 9월단가)-2_AC-14(최종수정)_Book1" xfId="6287" xr:uid="{00000000-0005-0000-0000-00008D180000}"/>
    <cellStyle name="¡_AC-01 본관기초(가설계서 9월단가)-2_AC-14(최종수정)_발전설비 보수공사" xfId="6288" xr:uid="{00000000-0005-0000-0000-00008E180000}"/>
    <cellStyle name="¡_AC-01 본관기초(가설계서 9월단가)-2_AC-14(최종수정)_발전설비 보수공사_Book1" xfId="6289" xr:uid="{00000000-0005-0000-0000-00008F180000}"/>
    <cellStyle name="¡_AC-01 본관기초(가설계서 9월단가)-2_Book1" xfId="6290" xr:uid="{00000000-0005-0000-0000-000090180000}"/>
    <cellStyle name="¡_AC-14 건설사무소 환경개선공사 설계서(제출)" xfId="6291" xr:uid="{00000000-0005-0000-0000-000091180000}"/>
    <cellStyle name="¡_건설사무소 환경개선공사 설계서" xfId="6292" xr:uid="{00000000-0005-0000-0000-000092180000}"/>
    <cellStyle name="¡_본관기초(가설계서)-9월단가" xfId="6293" xr:uid="{00000000-0005-0000-0000-000093180000}"/>
    <cellStyle name="¡_본관기초(가설계서)-9월단가_AC-01 보일러 설계서 수정" xfId="6294" xr:uid="{00000000-0005-0000-0000-000094180000}"/>
    <cellStyle name="¡_본관기초(가설계서)-9월단가_AC-01 보일러 설계서 수정_AC-14(최종수정)" xfId="6295" xr:uid="{00000000-0005-0000-0000-000095180000}"/>
    <cellStyle name="¡_본관기초(가설계서)-9월단가_AC-01 보일러 설계서 수정_AC-14(최종수정)_Book1" xfId="6296" xr:uid="{00000000-0005-0000-0000-000096180000}"/>
    <cellStyle name="¡_본관기초(가설계서)-9월단가_AC-01 보일러 설계서 수정_AC-14(최종수정)_발전설비 보수공사" xfId="6297" xr:uid="{00000000-0005-0000-0000-000097180000}"/>
    <cellStyle name="¡_본관기초(가설계서)-9월단가_AC-01 보일러 설계서 수정_AC-14(최종수정)_발전설비 보수공사_Book1" xfId="6298" xr:uid="{00000000-0005-0000-0000-000098180000}"/>
    <cellStyle name="¡_본관기초(가설계서)-9월단가_AC-01 보일러 설계서 수정_Book1" xfId="6299" xr:uid="{00000000-0005-0000-0000-000099180000}"/>
    <cellStyle name="¡_본관기초(가설계서)-9월단가_AC-01 본관기초(가설계서 9월단가)" xfId="6300" xr:uid="{00000000-0005-0000-0000-00009A180000}"/>
    <cellStyle name="¡_본관기초(가설계서)-9월단가_AC-01 본관기초(가설계서 9월단가)_AC-14(최종수정)" xfId="6301" xr:uid="{00000000-0005-0000-0000-00009B180000}"/>
    <cellStyle name="¡_본관기초(가설계서)-9월단가_AC-01 본관기초(가설계서 9월단가)_AC-14(최종수정)_Book1" xfId="6302" xr:uid="{00000000-0005-0000-0000-00009C180000}"/>
    <cellStyle name="¡_본관기초(가설계서)-9월단가_AC-01 본관기초(가설계서 9월단가)_AC-14(최종수정)_발전설비 보수공사" xfId="6303" xr:uid="{00000000-0005-0000-0000-00009D180000}"/>
    <cellStyle name="¡_본관기초(가설계서)-9월단가_AC-01 본관기초(가설계서 9월단가)_AC-14(최종수정)_발전설비 보수공사_Book1" xfId="6304" xr:uid="{00000000-0005-0000-0000-00009E180000}"/>
    <cellStyle name="¡_본관기초(가설계서)-9월단가_AC-01 본관기초(가설계서 9월단가)_Book1" xfId="6305" xr:uid="{00000000-0005-0000-0000-00009F180000}"/>
    <cellStyle name="¡_본관기초(가설계서)-9월단가_AC-01 본관기초(가설계서 9월단가)-2" xfId="6306" xr:uid="{00000000-0005-0000-0000-0000A0180000}"/>
    <cellStyle name="¡_본관기초(가설계서)-9월단가_AC-01 본관기초(가설계서 9월단가)-2_AC-14(최종수정)" xfId="6307" xr:uid="{00000000-0005-0000-0000-0000A1180000}"/>
    <cellStyle name="¡_본관기초(가설계서)-9월단가_AC-01 본관기초(가설계서 9월단가)-2_AC-14(최종수정)_Book1" xfId="6308" xr:uid="{00000000-0005-0000-0000-0000A2180000}"/>
    <cellStyle name="¡_본관기초(가설계서)-9월단가_AC-01 본관기초(가설계서 9월단가)-2_AC-14(최종수정)_발전설비 보수공사" xfId="6309" xr:uid="{00000000-0005-0000-0000-0000A3180000}"/>
    <cellStyle name="¡_본관기초(가설계서)-9월단가_AC-01 본관기초(가설계서 9월단가)-2_AC-14(최종수정)_발전설비 보수공사_Book1" xfId="6310" xr:uid="{00000000-0005-0000-0000-0000A4180000}"/>
    <cellStyle name="¡_본관기초(가설계서)-9월단가_AC-01 본관기초(가설계서 9월단가)-2_Book1" xfId="6311" xr:uid="{00000000-0005-0000-0000-0000A5180000}"/>
    <cellStyle name="¡_본관기초(가설계서)-9월단가_AC-14건설사무소환경개선공사설계서(제출)REV10" xfId="6312" xr:uid="{00000000-0005-0000-0000-0000A6180000}"/>
    <cellStyle name="¡_본관기초(가설계서)-9월단가_AC-14건설사무소환경개선공사설계서(제출)REV10_AC-14(최종수정)" xfId="6313" xr:uid="{00000000-0005-0000-0000-0000A7180000}"/>
    <cellStyle name="¡_본관기초(가설계서)-9월단가_AC-14건설사무소환경개선공사설계서(제출)REV10_AC-14(최종수정)_Book1" xfId="6314" xr:uid="{00000000-0005-0000-0000-0000A8180000}"/>
    <cellStyle name="¡_본관기초(가설계서)-9월단가_AC-14건설사무소환경개선공사설계서(제출)REV10_AC-14(최종수정)_발전설비 보수공사" xfId="6315" xr:uid="{00000000-0005-0000-0000-0000A9180000}"/>
    <cellStyle name="¡_본관기초(가설계서)-9월단가_AC-14건설사무소환경개선공사설계서(제출)REV10_AC-14(최종수정)_발전설비 보수공사_Book1" xfId="6316" xr:uid="{00000000-0005-0000-0000-0000AA180000}"/>
    <cellStyle name="¡_본관기초(가설계서)-9월단가_AC-14건설사무소환경개선공사설계서(제출)REV10_Book1" xfId="6317" xr:uid="{00000000-0005-0000-0000-0000AB180000}"/>
    <cellStyle name="¡_본관기초(가설계서)-9월단가_Book1" xfId="6318" xr:uid="{00000000-0005-0000-0000-0000AC180000}"/>
    <cellStyle name="¡_본관기초(가설계서)-9월단가_공사비집계표" xfId="6319" xr:uid="{00000000-0005-0000-0000-0000AD180000}"/>
    <cellStyle name="¡_본관기초(가설계서)-9월단가_공사비집계표_AC-14(최종수정)" xfId="6320" xr:uid="{00000000-0005-0000-0000-0000AE180000}"/>
    <cellStyle name="¡_본관기초(가설계서)-9월단가_공사비집계표_AC-14(최종수정)_Book1" xfId="6321" xr:uid="{00000000-0005-0000-0000-0000AF180000}"/>
    <cellStyle name="¡_본관기초(가설계서)-9월단가_공사비집계표_AC-14(최종수정)_발전설비 보수공사" xfId="6322" xr:uid="{00000000-0005-0000-0000-0000B0180000}"/>
    <cellStyle name="¡_본관기초(가설계서)-9월단가_공사비집계표_AC-14(최종수정)_발전설비 보수공사_Book1" xfId="6323" xr:uid="{00000000-0005-0000-0000-0000B1180000}"/>
    <cellStyle name="¡_본관기초(가설계서)-9월단가_공사비집계표_Book1" xfId="6324" xr:uid="{00000000-0005-0000-0000-0000B2180000}"/>
    <cellStyle name="¡_본관기초(가설계서)-9월단가_발전설비 보수공사" xfId="6325" xr:uid="{00000000-0005-0000-0000-0000B3180000}"/>
    <cellStyle name="¡_본관기초(가설계서)-9월단가_발전설비 보수공사_Book1" xfId="6326" xr:uid="{00000000-0005-0000-0000-0000B4180000}"/>
    <cellStyle name="¡_사급재료비및운반비" xfId="6327" xr:uid="{00000000-0005-0000-0000-0000B5180000}"/>
    <cellStyle name="¡_사급재료비및운반비_AC-01 보일러 설계서 수정" xfId="6328" xr:uid="{00000000-0005-0000-0000-0000B6180000}"/>
    <cellStyle name="¡_사급재료비및운반비_AC-01 보일러 설계서 수정_AC-14(최종수정)" xfId="6329" xr:uid="{00000000-0005-0000-0000-0000B7180000}"/>
    <cellStyle name="¡_사급재료비및운반비_AC-01 보일러 설계서 수정_AC-14(최종수정)_Book1" xfId="6330" xr:uid="{00000000-0005-0000-0000-0000B8180000}"/>
    <cellStyle name="¡_사급재료비및운반비_AC-01 보일러 설계서 수정_AC-14(최종수정)_발전설비 보수공사" xfId="6331" xr:uid="{00000000-0005-0000-0000-0000B9180000}"/>
    <cellStyle name="¡_사급재료비및운반비_AC-01 보일러 설계서 수정_AC-14(최종수정)_발전설비 보수공사_Book1" xfId="6332" xr:uid="{00000000-0005-0000-0000-0000BA180000}"/>
    <cellStyle name="¡_사급재료비및운반비_AC-01 보일러 설계서 수정_Book1" xfId="6333" xr:uid="{00000000-0005-0000-0000-0000BB180000}"/>
    <cellStyle name="¡_사급재료비및운반비_AC-01 본관기초(가설계서 9월단가)" xfId="6334" xr:uid="{00000000-0005-0000-0000-0000BC180000}"/>
    <cellStyle name="¡_사급재료비및운반비_AC-01 본관기초(가설계서 9월단가)_AC-14(최종수정)" xfId="6335" xr:uid="{00000000-0005-0000-0000-0000BD180000}"/>
    <cellStyle name="¡_사급재료비및운반비_AC-01 본관기초(가설계서 9월단가)_AC-14(최종수정)_Book1" xfId="6336" xr:uid="{00000000-0005-0000-0000-0000BE180000}"/>
    <cellStyle name="¡_사급재료비및운반비_AC-01 본관기초(가설계서 9월단가)_AC-14(최종수정)_발전설비 보수공사" xfId="6337" xr:uid="{00000000-0005-0000-0000-0000BF180000}"/>
    <cellStyle name="¡_사급재료비및운반비_AC-01 본관기초(가설계서 9월단가)_AC-14(최종수정)_발전설비 보수공사_Book1" xfId="6338" xr:uid="{00000000-0005-0000-0000-0000C0180000}"/>
    <cellStyle name="¡_사급재료비및운반비_AC-01 본관기초(가설계서 9월단가)_Book1" xfId="6339" xr:uid="{00000000-0005-0000-0000-0000C1180000}"/>
    <cellStyle name="¡_사급재료비및운반비_AC-01 본관기초(가설계서 9월단가)-2" xfId="6340" xr:uid="{00000000-0005-0000-0000-0000C2180000}"/>
    <cellStyle name="¡_사급재료비및운반비_AC-01 본관기초(가설계서 9월단가)-2_AC-14(최종수정)" xfId="6341" xr:uid="{00000000-0005-0000-0000-0000C3180000}"/>
    <cellStyle name="¡_사급재료비및운반비_AC-01 본관기초(가설계서 9월단가)-2_AC-14(최종수정)_Book1" xfId="6342" xr:uid="{00000000-0005-0000-0000-0000C4180000}"/>
    <cellStyle name="¡_사급재료비및운반비_AC-01 본관기초(가설계서 9월단가)-2_AC-14(최종수정)_발전설비 보수공사" xfId="6343" xr:uid="{00000000-0005-0000-0000-0000C5180000}"/>
    <cellStyle name="¡_사급재료비및운반비_AC-01 본관기초(가설계서 9월단가)-2_AC-14(최종수정)_발전설비 보수공사_Book1" xfId="6344" xr:uid="{00000000-0005-0000-0000-0000C6180000}"/>
    <cellStyle name="¡_사급재료비및운반비_AC-01 본관기초(가설계서 9월단가)-2_Book1" xfId="6345" xr:uid="{00000000-0005-0000-0000-0000C7180000}"/>
    <cellStyle name="¡_사급재료비및운반비_AC-14건설사무소환경개선공사설계서(제출)REV10" xfId="6346" xr:uid="{00000000-0005-0000-0000-0000C8180000}"/>
    <cellStyle name="¡_사급재료비및운반비_AC-14건설사무소환경개선공사설계서(제출)REV10_AC-14(최종수정)" xfId="6347" xr:uid="{00000000-0005-0000-0000-0000C9180000}"/>
    <cellStyle name="¡_사급재료비및운반비_AC-14건설사무소환경개선공사설계서(제출)REV10_AC-14(최종수정)_Book1" xfId="6348" xr:uid="{00000000-0005-0000-0000-0000CA180000}"/>
    <cellStyle name="¡_사급재료비및운반비_AC-14건설사무소환경개선공사설계서(제출)REV10_AC-14(최종수정)_발전설비 보수공사" xfId="6349" xr:uid="{00000000-0005-0000-0000-0000CB180000}"/>
    <cellStyle name="¡_사급재료비및운반비_AC-14건설사무소환경개선공사설계서(제출)REV10_AC-14(최종수정)_발전설비 보수공사_Book1" xfId="6350" xr:uid="{00000000-0005-0000-0000-0000CC180000}"/>
    <cellStyle name="¡_사급재료비및운반비_AC-14건설사무소환경개선공사설계서(제출)REV10_Book1" xfId="6351" xr:uid="{00000000-0005-0000-0000-0000CD180000}"/>
    <cellStyle name="¡_사급재료비및운반비_Book1" xfId="6352" xr:uid="{00000000-0005-0000-0000-0000CE180000}"/>
    <cellStyle name="¡_사급재료비및운반비_공사비집계표" xfId="6353" xr:uid="{00000000-0005-0000-0000-0000CF180000}"/>
    <cellStyle name="¡_사급재료비및운반비_공사비집계표_AC-14(최종수정)" xfId="6354" xr:uid="{00000000-0005-0000-0000-0000D0180000}"/>
    <cellStyle name="¡_사급재료비및운반비_공사비집계표_AC-14(최종수정)_Book1" xfId="6355" xr:uid="{00000000-0005-0000-0000-0000D1180000}"/>
    <cellStyle name="¡_사급재료비및운반비_공사비집계표_AC-14(최종수정)_발전설비 보수공사" xfId="6356" xr:uid="{00000000-0005-0000-0000-0000D2180000}"/>
    <cellStyle name="¡_사급재료비및운반비_공사비집계표_AC-14(최종수정)_발전설비 보수공사_Book1" xfId="6357" xr:uid="{00000000-0005-0000-0000-0000D3180000}"/>
    <cellStyle name="¡_사급재료비및운반비_공사비집계표_Book1" xfId="6358" xr:uid="{00000000-0005-0000-0000-0000D4180000}"/>
    <cellStyle name="¡_사급재료비및운반비_발전설비 보수공사" xfId="6359" xr:uid="{00000000-0005-0000-0000-0000D5180000}"/>
    <cellStyle name="¡_사급재료비및운반비_발전설비 보수공사_Book1" xfId="6360" xr:uid="{00000000-0005-0000-0000-0000D6180000}"/>
    <cellStyle name="¡_수량및 단가 산출내용표" xfId="6361" xr:uid="{00000000-0005-0000-0000-0000D7180000}"/>
    <cellStyle name="¡_수량및 단가 산출내용표_AC-01 보일러 설계서 수정" xfId="6362" xr:uid="{00000000-0005-0000-0000-0000D8180000}"/>
    <cellStyle name="¡_수량및 단가 산출내용표_AC-01 보일러 설계서 수정_AC-14(최종수정)" xfId="6363" xr:uid="{00000000-0005-0000-0000-0000D9180000}"/>
    <cellStyle name="¡_수량및 단가 산출내용표_AC-01 보일러 설계서 수정_AC-14(최종수정)_Book1" xfId="6364" xr:uid="{00000000-0005-0000-0000-0000DA180000}"/>
    <cellStyle name="¡_수량및 단가 산출내용표_AC-01 보일러 설계서 수정_AC-14(최종수정)_발전설비 보수공사" xfId="6365" xr:uid="{00000000-0005-0000-0000-0000DB180000}"/>
    <cellStyle name="¡_수량및 단가 산출내용표_AC-01 보일러 설계서 수정_AC-14(최종수정)_발전설비 보수공사_Book1" xfId="6366" xr:uid="{00000000-0005-0000-0000-0000DC180000}"/>
    <cellStyle name="¡_수량및 단가 산출내용표_AC-01 보일러 설계서 수정_Book1" xfId="6367" xr:uid="{00000000-0005-0000-0000-0000DD180000}"/>
    <cellStyle name="¡_수량및 단가 산출내용표_AC-01 본관기초(가설계서 9월단가)" xfId="6368" xr:uid="{00000000-0005-0000-0000-0000DE180000}"/>
    <cellStyle name="¡_수량및 단가 산출내용표_AC-01 본관기초(가설계서 9월단가)_AC-14(최종수정)" xfId="6369" xr:uid="{00000000-0005-0000-0000-0000DF180000}"/>
    <cellStyle name="¡_수량및 단가 산출내용표_AC-01 본관기초(가설계서 9월단가)_AC-14(최종수정)_Book1" xfId="6370" xr:uid="{00000000-0005-0000-0000-0000E0180000}"/>
    <cellStyle name="¡_수량및 단가 산출내용표_AC-01 본관기초(가설계서 9월단가)_AC-14(최종수정)_발전설비 보수공사" xfId="6371" xr:uid="{00000000-0005-0000-0000-0000E1180000}"/>
    <cellStyle name="¡_수량및 단가 산출내용표_AC-01 본관기초(가설계서 9월단가)_AC-14(최종수정)_발전설비 보수공사_Book1" xfId="6372" xr:uid="{00000000-0005-0000-0000-0000E2180000}"/>
    <cellStyle name="¡_수량및 단가 산출내용표_AC-01 본관기초(가설계서 9월단가)_Book1" xfId="6373" xr:uid="{00000000-0005-0000-0000-0000E3180000}"/>
    <cellStyle name="¡_수량및 단가 산출내용표_AC-01 본관기초(가설계서 9월단가)-2" xfId="6374" xr:uid="{00000000-0005-0000-0000-0000E4180000}"/>
    <cellStyle name="¡_수량및 단가 산출내용표_AC-01 본관기초(가설계서 9월단가)-2_AC-14(최종수정)" xfId="6375" xr:uid="{00000000-0005-0000-0000-0000E5180000}"/>
    <cellStyle name="¡_수량및 단가 산출내용표_AC-01 본관기초(가설계서 9월단가)-2_AC-14(최종수정)_Book1" xfId="6376" xr:uid="{00000000-0005-0000-0000-0000E6180000}"/>
    <cellStyle name="¡_수량및 단가 산출내용표_AC-01 본관기초(가설계서 9월단가)-2_AC-14(최종수정)_발전설비 보수공사" xfId="6377" xr:uid="{00000000-0005-0000-0000-0000E7180000}"/>
    <cellStyle name="¡_수량및 단가 산출내용표_AC-01 본관기초(가설계서 9월단가)-2_AC-14(최종수정)_발전설비 보수공사_Book1" xfId="6378" xr:uid="{00000000-0005-0000-0000-0000E8180000}"/>
    <cellStyle name="¡_수량및 단가 산출내용표_AC-01 본관기초(가설계서 9월단가)-2_Book1" xfId="6379" xr:uid="{00000000-0005-0000-0000-0000E9180000}"/>
    <cellStyle name="¡_수량및 단가 산출내용표_AC-14건설사무소환경개선공사설계서(제출)REV10" xfId="6380" xr:uid="{00000000-0005-0000-0000-0000EA180000}"/>
    <cellStyle name="¡_수량및 단가 산출내용표_AC-14건설사무소환경개선공사설계서(제출)REV10_AC-14(최종수정)" xfId="6381" xr:uid="{00000000-0005-0000-0000-0000EB180000}"/>
    <cellStyle name="¡_수량및 단가 산출내용표_AC-14건설사무소환경개선공사설계서(제출)REV10_AC-14(최종수정)_Book1" xfId="6382" xr:uid="{00000000-0005-0000-0000-0000EC180000}"/>
    <cellStyle name="¡_수량및 단가 산출내용표_AC-14건설사무소환경개선공사설계서(제출)REV10_AC-14(최종수정)_발전설비 보수공사" xfId="6383" xr:uid="{00000000-0005-0000-0000-0000ED180000}"/>
    <cellStyle name="¡_수량및 단가 산출내용표_AC-14건설사무소환경개선공사설계서(제출)REV10_AC-14(최종수정)_발전설비 보수공사_Book1" xfId="6384" xr:uid="{00000000-0005-0000-0000-0000EE180000}"/>
    <cellStyle name="¡_수량및 단가 산출내용표_AC-14건설사무소환경개선공사설계서(제출)REV10_Book1" xfId="6385" xr:uid="{00000000-0005-0000-0000-0000EF180000}"/>
    <cellStyle name="¡_수량및 단가 산출내용표_Book1" xfId="6386" xr:uid="{00000000-0005-0000-0000-0000F0180000}"/>
    <cellStyle name="¡_수량및 단가 산출내용표_공사비집계표" xfId="6387" xr:uid="{00000000-0005-0000-0000-0000F1180000}"/>
    <cellStyle name="¡_수량및 단가 산출내용표_공사비집계표_AC-14(최종수정)" xfId="6388" xr:uid="{00000000-0005-0000-0000-0000F2180000}"/>
    <cellStyle name="¡_수량및 단가 산출내용표_공사비집계표_AC-14(최종수정)_Book1" xfId="6389" xr:uid="{00000000-0005-0000-0000-0000F3180000}"/>
    <cellStyle name="¡_수량및 단가 산출내용표_공사비집계표_AC-14(최종수정)_발전설비 보수공사" xfId="6390" xr:uid="{00000000-0005-0000-0000-0000F4180000}"/>
    <cellStyle name="¡_수량및 단가 산출내용표_공사비집계표_AC-14(최종수정)_발전설비 보수공사_Book1" xfId="6391" xr:uid="{00000000-0005-0000-0000-0000F5180000}"/>
    <cellStyle name="¡_수량및 단가 산출내용표_공사비집계표_Book1" xfId="6392" xr:uid="{00000000-0005-0000-0000-0000F6180000}"/>
    <cellStyle name="¡_수량및 단가 산출내용표_발전설비 보수공사" xfId="6393" xr:uid="{00000000-0005-0000-0000-0000F7180000}"/>
    <cellStyle name="¡_수량및 단가 산출내용표_발전설비 보수공사_Book1" xfId="6394" xr:uid="{00000000-0005-0000-0000-0000F8180000}"/>
    <cellStyle name="¡_장비부표(2004 하반기)" xfId="6395" xr:uid="{00000000-0005-0000-0000-0000F9180000}"/>
    <cellStyle name="¡_장비부표(2004 하반기)_Book1" xfId="6396" xr:uid="{00000000-0005-0000-0000-0000FA180000}"/>
    <cellStyle name="¡§i" xfId="6397" xr:uid="{00000000-0005-0000-0000-0000FB180000}"/>
    <cellStyle name="¡E￠￥@?e_TEST-1 " xfId="6398" xr:uid="{00000000-0005-0000-0000-0000FC180000}"/>
    <cellStyle name="¡ër" xfId="6399" xr:uid="{00000000-0005-0000-0000-0000FD180000}"/>
    <cellStyle name="¨i" xfId="6400" xr:uid="{00000000-0005-0000-0000-0000FE180000}"/>
    <cellStyle name="¨ïo" xfId="6401" xr:uid="{00000000-0005-0000-0000-0000FF180000}"/>
    <cellStyle name="´þ" xfId="6402" xr:uid="{00000000-0005-0000-0000-000000190000}"/>
    <cellStyle name="´Þ·?" xfId="6403" xr:uid="{00000000-0005-0000-0000-000001190000}"/>
    <cellStyle name="´Þ·? 2" xfId="6404" xr:uid="{00000000-0005-0000-0000-000002190000}"/>
    <cellStyle name="´þ·¯" xfId="6405" xr:uid="{00000000-0005-0000-0000-000003190000}"/>
    <cellStyle name="’E‰Y [0.00]_laroux" xfId="6406" xr:uid="{00000000-0005-0000-0000-000004190000}"/>
    <cellStyle name="’E‰Y_laroux" xfId="6407" xr:uid="{00000000-0005-0000-0000-000005190000}"/>
    <cellStyle name="¢®¡" xfId="6408" xr:uid="{00000000-0005-0000-0000-000006190000}"/>
    <cellStyle name="¢®e" xfId="6409" xr:uid="{00000000-0005-0000-0000-000007190000}"/>
    <cellStyle name="¤@?e_TEST-1 " xfId="6410" xr:uid="{00000000-0005-0000-0000-000008190000}"/>
    <cellStyle name="¤@¯ë_CocaCola-R4" xfId="6411" xr:uid="{00000000-0005-0000-0000-000009190000}"/>
    <cellStyle name="¤d¤À¦ì_CocaCola-R4" xfId="6412" xr:uid="{00000000-0005-0000-0000-00000A190000}"/>
    <cellStyle name="\MNPREF32.DLL&amp;" xfId="6413" xr:uid="{00000000-0005-0000-0000-00000B190000}"/>
    <cellStyle name="\MNPREF32.DLL&amp; 2" xfId="6414" xr:uid="{00000000-0005-0000-0000-00000C190000}"/>
    <cellStyle name="+,-,0" xfId="6415" xr:uid="{00000000-0005-0000-0000-00000D190000}"/>
    <cellStyle name="+,-,0 2" xfId="6416" xr:uid="{00000000-0005-0000-0000-00000E190000}"/>
    <cellStyle name="△ []" xfId="6417" xr:uid="{00000000-0005-0000-0000-00000F190000}"/>
    <cellStyle name="△ [] 2" xfId="6418" xr:uid="{00000000-0005-0000-0000-000010190000}"/>
    <cellStyle name="△ [0]" xfId="6419" xr:uid="{00000000-0005-0000-0000-000011190000}"/>
    <cellStyle name="△ [0] 2" xfId="6420" xr:uid="{00000000-0005-0000-0000-000012190000}"/>
    <cellStyle name="△백분율" xfId="6421" xr:uid="{00000000-0005-0000-0000-000013190000}"/>
    <cellStyle name="△백분율 2" xfId="6422" xr:uid="{00000000-0005-0000-0000-000014190000}"/>
    <cellStyle name="△콤마" xfId="6423" xr:uid="{00000000-0005-0000-0000-000015190000}"/>
    <cellStyle name="△콤마 2" xfId="6424" xr:uid="{00000000-0005-0000-0000-000016190000}"/>
    <cellStyle name="©öe" xfId="6425" xr:uid="{00000000-0005-0000-0000-000017190000}"/>
    <cellStyle name="°ia¤¼o " xfId="6426" xr:uid="{00000000-0005-0000-0000-000018190000}"/>
    <cellStyle name="°ia¤¼o  2" xfId="6427" xr:uid="{00000000-0005-0000-0000-000019190000}"/>
    <cellStyle name="°iA¤¼O¼yA¡" xfId="6428" xr:uid="{00000000-0005-0000-0000-00001A190000}"/>
    <cellStyle name="°íá¤¼ò¼ýá¡" xfId="6429" xr:uid="{00000000-0005-0000-0000-00001B190000}"/>
    <cellStyle name="°iA¤¼O¼yA¡ 2" xfId="6430" xr:uid="{00000000-0005-0000-0000-00001C190000}"/>
    <cellStyle name="°ia¤aa " xfId="6431" xr:uid="{00000000-0005-0000-0000-00001D190000}"/>
    <cellStyle name="°ia¤aa  2" xfId="6432" xr:uid="{00000000-0005-0000-0000-00001E190000}"/>
    <cellStyle name="°iA¤Aa·A1" xfId="6433" xr:uid="{00000000-0005-0000-0000-00001F190000}"/>
    <cellStyle name="°íá¤ãâ·â1" xfId="6434" xr:uid="{00000000-0005-0000-0000-000020190000}"/>
    <cellStyle name="°iA¤Aa·A1 2" xfId="6435" xr:uid="{00000000-0005-0000-0000-000021190000}"/>
    <cellStyle name="°iA¤Aa·A2" xfId="6436" xr:uid="{00000000-0005-0000-0000-000022190000}"/>
    <cellStyle name="°íá¤ãâ·â2" xfId="6437" xr:uid="{00000000-0005-0000-0000-000023190000}"/>
    <cellStyle name="°iA¤Aa·A2 2" xfId="6438" xr:uid="{00000000-0005-0000-0000-000024190000}"/>
    <cellStyle name="µÚ¿¡ ¿À´Â ÇÏÀÌÆÛ¸µÅ©" xfId="6439" xr:uid="{00000000-0005-0000-0000-000025190000}"/>
    <cellStyle name="_00지역무대조명(6.5)" xfId="6442" xr:uid="{00000000-0005-0000-0000-000026190000}"/>
    <cellStyle name="_00지역무대조명(6.5) 2" xfId="6443" xr:uid="{00000000-0005-0000-0000-000027190000}"/>
    <cellStyle name="_00지역무대조명(6.5)_대구서구(6.15)" xfId="6444" xr:uid="{00000000-0005-0000-0000-000028190000}"/>
    <cellStyle name="_00지역무대조명(6.5)_대구서구(6.15) 2" xfId="6445" xr:uid="{00000000-0005-0000-0000-000029190000}"/>
    <cellStyle name="_남해탈(7.2)" xfId="6446" xr:uid="{00000000-0005-0000-0000-00002A190000}"/>
    <cellStyle name="_남해탈(7.2) 2" xfId="6447" xr:uid="{00000000-0005-0000-0000-00002B190000}"/>
    <cellStyle name="_남해탈(7.2)_대구서구(6.15)" xfId="6448" xr:uid="{00000000-0005-0000-0000-00002C190000}"/>
    <cellStyle name="_남해탈(7.2)_대구서구(6.15) 2" xfId="6449" xr:uid="{00000000-0005-0000-0000-00002D190000}"/>
    <cellStyle name="_대구서구(6.15)" xfId="6450" xr:uid="{00000000-0005-0000-0000-00002E190000}"/>
    <cellStyle name="_대구서구(6.15) 2" xfId="6451" xr:uid="{00000000-0005-0000-0000-00002F190000}"/>
    <cellStyle name="_대구서구(6.15) 2 2" xfId="6452" xr:uid="{00000000-0005-0000-0000-000030190000}"/>
    <cellStyle name="_대구서구(6.15) 3" xfId="6453" xr:uid="{00000000-0005-0000-0000-000031190000}"/>
    <cellStyle name="_대구서구(6.15) 3 2" xfId="6454" xr:uid="{00000000-0005-0000-0000-000032190000}"/>
    <cellStyle name="_대구서구(6.15) 4" xfId="6455" xr:uid="{00000000-0005-0000-0000-000033190000}"/>
    <cellStyle name="_대구서구(6.15) 4 2" xfId="6456" xr:uid="{00000000-0005-0000-0000-000034190000}"/>
    <cellStyle name="_대구서구(6.15) 5" xfId="6457" xr:uid="{00000000-0005-0000-0000-000035190000}"/>
    <cellStyle name="_대구서구(6.15) 5 2" xfId="6458" xr:uid="{00000000-0005-0000-0000-000036190000}"/>
    <cellStyle name="_대구서구(6.15) 6" xfId="6459" xr:uid="{00000000-0005-0000-0000-000037190000}"/>
    <cellStyle name="_대구서구(6.15) 6 2" xfId="6460" xr:uid="{00000000-0005-0000-0000-000038190000}"/>
    <cellStyle name="_대구서구(6.15) 7" xfId="6461" xr:uid="{00000000-0005-0000-0000-000039190000}"/>
    <cellStyle name="_대구서구(6.15) 7 2" xfId="6462" xr:uid="{00000000-0005-0000-0000-00003A190000}"/>
    <cellStyle name="_대구서구(6.15) 8" xfId="6463" xr:uid="{00000000-0005-0000-0000-00003B190000}"/>
    <cellStyle name="_양주디머교체(2.3)" xfId="6464" xr:uid="{00000000-0005-0000-0000-00003C190000}"/>
    <cellStyle name="_양주디머교체(2.3) 2" xfId="6465" xr:uid="{00000000-0005-0000-0000-00003D190000}"/>
    <cellStyle name="_양주디머교체(2.3)_대구서구(6.15)" xfId="6466" xr:uid="{00000000-0005-0000-0000-00003E190000}"/>
    <cellStyle name="_양주디머교체(2.3)_대구서구(6.15) 2" xfId="6467" xr:uid="{00000000-0005-0000-0000-00003F190000}"/>
    <cellStyle name="_양주디머교체(2.3)_대구서구(6.15) 2 2" xfId="6468" xr:uid="{00000000-0005-0000-0000-000040190000}"/>
    <cellStyle name="_양주디머교체(2.3)_대구서구(6.15) 3" xfId="6469" xr:uid="{00000000-0005-0000-0000-000041190000}"/>
    <cellStyle name="_양주디머교체(2.3)_대구서구(6.15) 3 2" xfId="6470" xr:uid="{00000000-0005-0000-0000-000042190000}"/>
    <cellStyle name="_양주디머교체(2.3)_대구서구(6.15) 4" xfId="6471" xr:uid="{00000000-0005-0000-0000-000043190000}"/>
    <cellStyle name="_양주디머교체(2.3)_대구서구(6.15) 4 2" xfId="6472" xr:uid="{00000000-0005-0000-0000-000044190000}"/>
    <cellStyle name="_양주디머교체(2.3)_대구서구(6.15) 5" xfId="6473" xr:uid="{00000000-0005-0000-0000-000045190000}"/>
    <cellStyle name="_양주디머교체(2.3)_대구서구(6.15) 5 2" xfId="6474" xr:uid="{00000000-0005-0000-0000-000046190000}"/>
    <cellStyle name="_양주디머교체(2.3)_대구서구(6.15) 6" xfId="6475" xr:uid="{00000000-0005-0000-0000-000047190000}"/>
    <cellStyle name="_양주디머교체(2.3)_대구서구(6.15) 6 2" xfId="6476" xr:uid="{00000000-0005-0000-0000-000048190000}"/>
    <cellStyle name="_양주디머교체(2.3)_대구서구(6.15) 7" xfId="6477" xr:uid="{00000000-0005-0000-0000-000049190000}"/>
    <cellStyle name="_양주디머교체(2.3)_대구서구(6.15) 7 2" xfId="6478" xr:uid="{00000000-0005-0000-0000-00004A190000}"/>
    <cellStyle name="_양주디머교체(2.3)_대구서구(6.15) 8" xfId="6479" xr:uid="{00000000-0005-0000-0000-00004B190000}"/>
    <cellStyle name="_x0007_   ­­_x0007_ ­" xfId="6480" xr:uid="{00000000-0005-0000-0000-00004C190000}"/>
    <cellStyle name="_x0007_ _x000d__x000d_­­_x0007_ ­" xfId="6481" xr:uid="{00000000-0005-0000-0000-00004D190000}"/>
    <cellStyle name="_x0007__x0009__x000d__x000d_­­_x0007__x0009_­" xfId="6482" xr:uid="{00000000-0005-0000-0000-00004E190000}"/>
    <cellStyle name="æØè [0.00]_PRODUCT DETAIL Q1" xfId="6483" xr:uid="{00000000-0005-0000-0000-00004F190000}"/>
    <cellStyle name="æØè_PRODUCT DETAIL Q1" xfId="6484" xr:uid="{00000000-0005-0000-0000-000050190000}"/>
    <cellStyle name="ÊÝ [0.00]_PRODUCT DETAIL Q1" xfId="6485" xr:uid="{00000000-0005-0000-0000-000051190000}"/>
    <cellStyle name="ÊÝ_PRODUCT DETAIL Q1" xfId="6486" xr:uid="{00000000-0005-0000-0000-000052190000}"/>
    <cellStyle name="W?_BOOKSHIP" xfId="6487" xr:uid="{00000000-0005-0000-0000-000053190000}"/>
    <cellStyle name="W_Pacific Region P&amp;L" xfId="6488" xr:uid="{00000000-0005-0000-0000-000054190000}"/>
    <cellStyle name="0" xfId="6489" xr:uid="{00000000-0005-0000-0000-000055190000}"/>
    <cellStyle name="0%" xfId="6490" xr:uid="{00000000-0005-0000-0000-000056190000}"/>
    <cellStyle name="0% 2" xfId="6491" xr:uid="{00000000-0005-0000-0000-000057190000}"/>
    <cellStyle name="0,0_x000a__x000a_NA_x000a__x000a_" xfId="6492" xr:uid="{00000000-0005-0000-0000-000058190000}"/>
    <cellStyle name="0,0_x000d__x000a_NA_x000d__x000a_" xfId="6493" xr:uid="{00000000-0005-0000-0000-000059190000}"/>
    <cellStyle name="0,0_x000d__x000a_NA_x000d__x000a_ 2" xfId="6494" xr:uid="{00000000-0005-0000-0000-00005A190000}"/>
    <cellStyle name="0,0_x000d__x000a_NA_x000d__x000a_ 3" xfId="6495" xr:uid="{00000000-0005-0000-0000-00005B190000}"/>
    <cellStyle name="0,0_x000d__x000a_NA_x000d__x000a_ 4" xfId="6496" xr:uid="{00000000-0005-0000-0000-00005C190000}"/>
    <cellStyle name="0.0" xfId="6497" xr:uid="{00000000-0005-0000-0000-00005D190000}"/>
    <cellStyle name="0.0 2" xfId="6498" xr:uid="{00000000-0005-0000-0000-00005E190000}"/>
    <cellStyle name="0.0 2 2" xfId="6499" xr:uid="{00000000-0005-0000-0000-00005F190000}"/>
    <cellStyle name="0.0 2 2 2" xfId="6500" xr:uid="{00000000-0005-0000-0000-000060190000}"/>
    <cellStyle name="0.0 2 2 3" xfId="6501" xr:uid="{00000000-0005-0000-0000-000061190000}"/>
    <cellStyle name="0.0 2 2 4" xfId="6502" xr:uid="{00000000-0005-0000-0000-000062190000}"/>
    <cellStyle name="0.0 2 2 5" xfId="6503" xr:uid="{00000000-0005-0000-0000-000063190000}"/>
    <cellStyle name="0.0 2 3" xfId="6504" xr:uid="{00000000-0005-0000-0000-000064190000}"/>
    <cellStyle name="0.0 3" xfId="6505" xr:uid="{00000000-0005-0000-0000-000065190000}"/>
    <cellStyle name="0.0 3 2" xfId="6506" xr:uid="{00000000-0005-0000-0000-000066190000}"/>
    <cellStyle name="0.0 3 3" xfId="6507" xr:uid="{00000000-0005-0000-0000-000067190000}"/>
    <cellStyle name="0.0 3 4" xfId="6508" xr:uid="{00000000-0005-0000-0000-000068190000}"/>
    <cellStyle name="0.0 3 5" xfId="6509" xr:uid="{00000000-0005-0000-0000-000069190000}"/>
    <cellStyle name="0.0 4" xfId="6510" xr:uid="{00000000-0005-0000-0000-00006A190000}"/>
    <cellStyle name="0.0%" xfId="6511" xr:uid="{00000000-0005-0000-0000-00006B190000}"/>
    <cellStyle name="0.0% 2" xfId="6512" xr:uid="{00000000-0005-0000-0000-00006C190000}"/>
    <cellStyle name="0.0_1부여부지 콘도미니엄 신축공사 AV설비 견적서_20100121" xfId="6513" xr:uid="{00000000-0005-0000-0000-00006D190000}"/>
    <cellStyle name="0.00" xfId="6514" xr:uid="{00000000-0005-0000-0000-00006E190000}"/>
    <cellStyle name="0.00 2" xfId="6515" xr:uid="{00000000-0005-0000-0000-00006F190000}"/>
    <cellStyle name="0.00 2 2" xfId="6516" xr:uid="{00000000-0005-0000-0000-000070190000}"/>
    <cellStyle name="0.00 2 2 2" xfId="6517" xr:uid="{00000000-0005-0000-0000-000071190000}"/>
    <cellStyle name="0.00 2 2 3" xfId="6518" xr:uid="{00000000-0005-0000-0000-000072190000}"/>
    <cellStyle name="0.00 2 2 4" xfId="6519" xr:uid="{00000000-0005-0000-0000-000073190000}"/>
    <cellStyle name="0.00 2 2 5" xfId="6520" xr:uid="{00000000-0005-0000-0000-000074190000}"/>
    <cellStyle name="0.00 2 3" xfId="6521" xr:uid="{00000000-0005-0000-0000-000075190000}"/>
    <cellStyle name="0.00 3" xfId="6522" xr:uid="{00000000-0005-0000-0000-000076190000}"/>
    <cellStyle name="0.00 3 2" xfId="6523" xr:uid="{00000000-0005-0000-0000-000077190000}"/>
    <cellStyle name="0.00 3 3" xfId="6524" xr:uid="{00000000-0005-0000-0000-000078190000}"/>
    <cellStyle name="0.00 3 4" xfId="6525" xr:uid="{00000000-0005-0000-0000-000079190000}"/>
    <cellStyle name="0.00 3 5" xfId="6526" xr:uid="{00000000-0005-0000-0000-00007A190000}"/>
    <cellStyle name="0.00 4" xfId="6527" xr:uid="{00000000-0005-0000-0000-00007B190000}"/>
    <cellStyle name="0.00%" xfId="6528" xr:uid="{00000000-0005-0000-0000-00007C190000}"/>
    <cellStyle name="0.00% 2" xfId="6529" xr:uid="{00000000-0005-0000-0000-00007D190000}"/>
    <cellStyle name="0.00_1부여부지 콘도미니엄 신축공사 AV설비 견적서_20100121" xfId="6530" xr:uid="{00000000-0005-0000-0000-00007E190000}"/>
    <cellStyle name="0.000%" xfId="6531" xr:uid="{00000000-0005-0000-0000-00007F190000}"/>
    <cellStyle name="0.000% 2" xfId="6532" xr:uid="{00000000-0005-0000-0000-000080190000}"/>
    <cellStyle name="0.0000%" xfId="6533" xr:uid="{00000000-0005-0000-0000-000081190000}"/>
    <cellStyle name="0.0000% 2" xfId="6534" xr:uid="{00000000-0005-0000-0000-000082190000}"/>
    <cellStyle name="0.0000% 2 2" xfId="6535" xr:uid="{00000000-0005-0000-0000-000083190000}"/>
    <cellStyle name="0.0000% 2 2 2" xfId="6536" xr:uid="{00000000-0005-0000-0000-000084190000}"/>
    <cellStyle name="0.0000% 2 3" xfId="6537" xr:uid="{00000000-0005-0000-0000-000085190000}"/>
    <cellStyle name="0.0000% 3" xfId="6538" xr:uid="{00000000-0005-0000-0000-000086190000}"/>
    <cellStyle name="0.0000% 3 2" xfId="6539" xr:uid="{00000000-0005-0000-0000-000087190000}"/>
    <cellStyle name="0.0000% 4" xfId="6540" xr:uid="{00000000-0005-0000-0000-000088190000}"/>
    <cellStyle name="0.0000% 4 2" xfId="6541" xr:uid="{00000000-0005-0000-0000-000089190000}"/>
    <cellStyle name="0.0000% 5" xfId="6542" xr:uid="{00000000-0005-0000-0000-00008A190000}"/>
    <cellStyle name="00" xfId="6543" xr:uid="{00000000-0005-0000-0000-00008B190000}"/>
    <cellStyle name="¼yAU(R)" xfId="6544" xr:uid="{00000000-0005-0000-0000-00008C190000}"/>
    <cellStyle name="¼yAU(R) 2" xfId="6545" xr:uid="{00000000-0005-0000-0000-00008D190000}"/>
    <cellStyle name="1" xfId="6546" xr:uid="{00000000-0005-0000-0000-00008E190000}"/>
    <cellStyle name="1 000 Kč_RESULTS" xfId="6547" xr:uid="{00000000-0005-0000-0000-00008F190000}"/>
    <cellStyle name="1 2" xfId="6548" xr:uid="{00000000-0005-0000-0000-000090190000}"/>
    <cellStyle name="1 3" xfId="6549" xr:uid="{00000000-0005-0000-0000-000091190000}"/>
    <cellStyle name="1 4" xfId="6550" xr:uid="{00000000-0005-0000-0000-000092190000}"/>
    <cellStyle name="1 5" xfId="6551" xr:uid="{00000000-0005-0000-0000-000093190000}"/>
    <cellStyle name="1 6" xfId="6552" xr:uid="{00000000-0005-0000-0000-000094190000}"/>
    <cellStyle name="¹?ºÐ?²_±¸¸?³³±?" xfId="6553" xr:uid="{00000000-0005-0000-0000-000095190000}"/>
    <cellStyle name="1_H001 거제조선 종합사무동 신축공사" xfId="6554" xr:uid="{00000000-0005-0000-0000-000096190000}"/>
    <cellStyle name="1_가격산출서양식_20060623" xfId="6555" xr:uid="{00000000-0005-0000-0000-000097190000}"/>
    <cellStyle name="1_고산중(내역)" xfId="6556" xr:uid="{00000000-0005-0000-0000-000098190000}"/>
    <cellStyle name="1_고산중공내역" xfId="6557" xr:uid="{00000000-0005-0000-0000-000099190000}"/>
    <cellStyle name="1_단가조사표" xfId="6558" xr:uid="{00000000-0005-0000-0000-00009A190000}"/>
    <cellStyle name="1_단가조사표_1011소각" xfId="6559" xr:uid="{00000000-0005-0000-0000-00009B190000}"/>
    <cellStyle name="1_단가조사표_121내역" xfId="6560" xr:uid="{00000000-0005-0000-0000-00009C190000}"/>
    <cellStyle name="1_단가조사표_객토량" xfId="6561" xr:uid="{00000000-0005-0000-0000-00009D190000}"/>
    <cellStyle name="1_단가조사표_교통센~1" xfId="6562" xr:uid="{00000000-0005-0000-0000-00009E190000}"/>
    <cellStyle name="1_단가조사표_구조물대가 (2)" xfId="6563" xr:uid="{00000000-0005-0000-0000-00009F190000}"/>
    <cellStyle name="1_단가조사표_내역서 (2)" xfId="6564" xr:uid="{00000000-0005-0000-0000-0000A0190000}"/>
    <cellStyle name="1_단가조사표_부대시설" xfId="6565" xr:uid="{00000000-0005-0000-0000-0000A1190000}"/>
    <cellStyle name="1_단가조사표_소각수~1" xfId="6566" xr:uid="{00000000-0005-0000-0000-0000A2190000}"/>
    <cellStyle name="1_단가조사표_소각수내역서" xfId="6567" xr:uid="{00000000-0005-0000-0000-0000A3190000}"/>
    <cellStyle name="1_단가조사표_소각수목2" xfId="6568" xr:uid="{00000000-0005-0000-0000-0000A4190000}"/>
    <cellStyle name="1_단가조사표_수량산출서 (2)" xfId="6569" xr:uid="{00000000-0005-0000-0000-0000A5190000}"/>
    <cellStyle name="1_단가조사표_엑스포~1" xfId="6570" xr:uid="{00000000-0005-0000-0000-0000A6190000}"/>
    <cellStyle name="1_단가조사표_엑스포한빛1" xfId="6571" xr:uid="{00000000-0005-0000-0000-0000A7190000}"/>
    <cellStyle name="1_단가조사표_원가계~1" xfId="6572" xr:uid="{00000000-0005-0000-0000-0000A8190000}"/>
    <cellStyle name="1_단가조사표_유기질" xfId="6573" xr:uid="{00000000-0005-0000-0000-0000A9190000}"/>
    <cellStyle name="1_단가조사표_자재조서 (2)" xfId="6574" xr:uid="{00000000-0005-0000-0000-0000AA190000}"/>
    <cellStyle name="1_단가조사표_총괄내역" xfId="6575" xr:uid="{00000000-0005-0000-0000-0000AB190000}"/>
    <cellStyle name="1_단가조사표_총괄내역 (2)" xfId="6576" xr:uid="{00000000-0005-0000-0000-0000AC190000}"/>
    <cellStyle name="1_단가조사표_포장일위" xfId="6577" xr:uid="{00000000-0005-0000-0000-0000AD190000}"/>
    <cellStyle name="1_대전목양초" xfId="6578" xr:uid="{00000000-0005-0000-0000-0000AE190000}"/>
    <cellStyle name="1_백석초중신축공사(내역-수정)" xfId="6579" xr:uid="{00000000-0005-0000-0000-0000AF190000}"/>
    <cellStyle name="1_백석초중신축공사(내역-수정)_통합양식(경영기획)040914" xfId="6580" xr:uid="{00000000-0005-0000-0000-0000B0190000}"/>
    <cellStyle name="1_백석초중신축공사-공내역" xfId="6581" xr:uid="{00000000-0005-0000-0000-0000B1190000}"/>
    <cellStyle name="1_백석초중신축공사-공내역_통합양식(경영기획)040914" xfId="6582" xr:uid="{00000000-0005-0000-0000-0000B2190000}"/>
    <cellStyle name="1_부산한국은행-빙축열시스템-품셈적용견적-20060622" xfId="6583" xr:uid="{00000000-0005-0000-0000-0000B3190000}"/>
    <cellStyle name="1_부산한국은행-빙축열시스템-품셈적용견적-20060628" xfId="6584" xr:uid="{00000000-0005-0000-0000-0000B4190000}"/>
    <cellStyle name="1_부산한국은행-축열식지열시스템-품셈적용견적-20060622" xfId="6585" xr:uid="{00000000-0005-0000-0000-0000B5190000}"/>
    <cellStyle name="1_빙축열 자동제어" xfId="6586" xr:uid="{00000000-0005-0000-0000-0000B6190000}"/>
    <cellStyle name="1_빙축열견적_20060628-1" xfId="6587" xr:uid="{00000000-0005-0000-0000-0000B7190000}"/>
    <cellStyle name="1_빙축열견적_자동제어_20060628" xfId="6588" xr:uid="{00000000-0005-0000-0000-0000B8190000}"/>
    <cellStyle name="1_수축열시스템051031" xfId="6589" xr:uid="{00000000-0005-0000-0000-0000B9190000}"/>
    <cellStyle name="1_수축열시스템051031-철도공사 물량내역" xfId="6590" xr:uid="{00000000-0005-0000-0000-0000BA190000}"/>
    <cellStyle name="1_수축열시스템051216" xfId="6591" xr:uid="{00000000-0005-0000-0000-0000BB190000}"/>
    <cellStyle name="1_시민계략공사" xfId="6592" xr:uid="{00000000-0005-0000-0000-0000BC190000}"/>
    <cellStyle name="1_시민계략공사 2" xfId="6593" xr:uid="{00000000-0005-0000-0000-0000BD190000}"/>
    <cellStyle name="1_시민계략공사_2002년도각종계산서너릿제터널등7개소" xfId="6594" xr:uid="{00000000-0005-0000-0000-0000BE190000}"/>
    <cellStyle name="1_시민계략공사_2003년 각종계산서(읽기전용)" xfId="6595" xr:uid="{00000000-0005-0000-0000-0000BF190000}"/>
    <cellStyle name="1_시민계략공사_2003년 각종계산서(읽기전용)_내역서(전기)" xfId="6596" xr:uid="{00000000-0005-0000-0000-0000C0190000}"/>
    <cellStyle name="1_시민계략공사_Book2" xfId="6597" xr:uid="{00000000-0005-0000-0000-0000C1190000}"/>
    <cellStyle name="1_시민계략공사_가격산출서양식_20060623" xfId="6598" xr:uid="{00000000-0005-0000-0000-0000C2190000}"/>
    <cellStyle name="1_시민계략공사_각종계산서" xfId="6599" xr:uid="{00000000-0005-0000-0000-0000C3190000}"/>
    <cellStyle name="1_시민계략공사_계산서및내역서5월9일변경" xfId="6600" xr:uid="{00000000-0005-0000-0000-0000C4190000}"/>
    <cellStyle name="1_시민계략공사_광양중동중학교실증축공사(전기)-4월10일한번더" xfId="6601" xr:uid="{00000000-0005-0000-0000-0000C5190000}"/>
    <cellStyle name="1_시민계략공사_무안연꽃방죽(4월9일)한번더" xfId="6602" xr:uid="{00000000-0005-0000-0000-0000C6190000}"/>
    <cellStyle name="1_시민계략공사_보일약국~순국비간 도로개설 가로등설치공사" xfId="6603" xr:uid="{00000000-0005-0000-0000-0000C7190000}"/>
    <cellStyle name="1_시민계략공사_복지관 부하계산서" xfId="6604" xr:uid="{00000000-0005-0000-0000-0000C8190000}"/>
    <cellStyle name="1_시민계략공사_복지관 부하계산서_내역서(전기)" xfId="6605" xr:uid="{00000000-0005-0000-0000-0000C9190000}"/>
    <cellStyle name="1_시민계략공사_봉산면보건지소신축공사(전기)11월30일변경" xfId="6606" xr:uid="{00000000-0005-0000-0000-0000CA190000}"/>
    <cellStyle name="1_시민계략공사_부산한국은행-빙축열시스템-품셈적용견적-20060622" xfId="6607" xr:uid="{00000000-0005-0000-0000-0000CB190000}"/>
    <cellStyle name="1_시민계략공사_부산한국은행-빙축열시스템-품셈적용견적-20060628" xfId="6608" xr:uid="{00000000-0005-0000-0000-0000CC190000}"/>
    <cellStyle name="1_시민계략공사_부산한국은행-축열식지열시스템-품셈적용견적-20060622" xfId="6609" xr:uid="{00000000-0005-0000-0000-0000CD190000}"/>
    <cellStyle name="1_시민계략공사_북문로(팔마로)가로등설치공사(변경)3월11일" xfId="6610" xr:uid="{00000000-0005-0000-0000-0000CE190000}"/>
    <cellStyle name="1_시민계략공사_북문팔마로확포장공사가로등" xfId="6611" xr:uid="{00000000-0005-0000-0000-0000CF190000}"/>
    <cellStyle name="1_시민계략공사_비상부하,발전기용량 계산서" xfId="6612" xr:uid="{00000000-0005-0000-0000-0000D0190000}"/>
    <cellStyle name="1_시민계략공사_비상부하,발전기용량 계산서_내역서(전기)" xfId="6613" xr:uid="{00000000-0005-0000-0000-0000D1190000}"/>
    <cellStyle name="1_시민계략공사_빙축열 자동제어" xfId="6614" xr:uid="{00000000-0005-0000-0000-0000D2190000}"/>
    <cellStyle name="1_시민계략공사_빙축열견적_20060628-1" xfId="6615" xr:uid="{00000000-0005-0000-0000-0000D3190000}"/>
    <cellStyle name="1_시민계략공사_빙축열견적_자동제어_20060628" xfId="6616" xr:uid="{00000000-0005-0000-0000-0000D4190000}"/>
    <cellStyle name="1_시민계략공사_수축열시스템051031" xfId="6617" xr:uid="{00000000-0005-0000-0000-0000D5190000}"/>
    <cellStyle name="1_시민계략공사_수축열시스템051031-철도공사 물량내역" xfId="6618" xr:uid="{00000000-0005-0000-0000-0000D6190000}"/>
    <cellStyle name="1_시민계략공사_수축열시스템051216" xfId="6619" xr:uid="{00000000-0005-0000-0000-0000D7190000}"/>
    <cellStyle name="1_시민계략공사_율촌중학교심야전기" xfId="6620" xr:uid="{00000000-0005-0000-0000-0000D8190000}"/>
    <cellStyle name="1_시민계략공사_전기-한남" xfId="6621" xr:uid="{00000000-0005-0000-0000-0000D9190000}"/>
    <cellStyle name="1_시민계략공사_조도계산서" xfId="6622" xr:uid="{00000000-0005-0000-0000-0000DA190000}"/>
    <cellStyle name="1_시민계략공사_조도계산서_내역서(전기)" xfId="6623" xr:uid="{00000000-0005-0000-0000-0000DB190000}"/>
    <cellStyle name="1_시민계략공사_지열견적서_20060628" xfId="6624" xr:uid="{00000000-0005-0000-0000-0000DC190000}"/>
    <cellStyle name="1_시민계략공사_지열견적서_자동제어_20060628" xfId="6625" xr:uid="{00000000-0005-0000-0000-0000DD190000}"/>
    <cellStyle name="1_신방중(내역)" xfId="6626" xr:uid="{00000000-0005-0000-0000-0000DE190000}"/>
    <cellStyle name="1_신방중(내역)_통합양식(경영기획)040914" xfId="6627" xr:uid="{00000000-0005-0000-0000-0000DF190000}"/>
    <cellStyle name="1_실정보고설명서-개요서-내역서등-20080524" xfId="6628" xr:uid="{00000000-0005-0000-0000-0000E0190000}"/>
    <cellStyle name="1_조명제어공량" xfId="6629" xr:uid="{00000000-0005-0000-0000-0000E1190000}"/>
    <cellStyle name="1_종합사무동최종bm수신(04.3.10)" xfId="6630" xr:uid="{00000000-0005-0000-0000-0000E2190000}"/>
    <cellStyle name="1_지열견적서_20060628" xfId="6631" xr:uid="{00000000-0005-0000-0000-0000E3190000}"/>
    <cellStyle name="1_지열견적서_자동제어_20060628" xfId="6632" xr:uid="{00000000-0005-0000-0000-0000E4190000}"/>
    <cellStyle name="1_천안 백석초,중-대아적격(100억이상)" xfId="6633" xr:uid="{00000000-0005-0000-0000-0000E5190000}"/>
    <cellStyle name="1_천천고고등학교교사신축공사(산출내역집계표)" xfId="6634" xr:uid="{00000000-0005-0000-0000-0000E6190000}"/>
    <cellStyle name="1_협조전" xfId="6635" xr:uid="{00000000-0005-0000-0000-0000E7190000}"/>
    <cellStyle name="1_협조전 2" xfId="6636" xr:uid="{00000000-0005-0000-0000-0000E8190000}"/>
    <cellStyle name="10" xfId="6637" xr:uid="{00000000-0005-0000-0000-0000E9190000}"/>
    <cellStyle name="10 2" xfId="6638" xr:uid="{00000000-0005-0000-0000-0000EA190000}"/>
    <cellStyle name="19990216" xfId="6639" xr:uid="{00000000-0005-0000-0000-0000EB190000}"/>
    <cellStyle name="19990216 2" xfId="6640" xr:uid="{00000000-0005-0000-0000-0000EC190000}"/>
    <cellStyle name="¹e" xfId="6641" xr:uid="{00000000-0005-0000-0000-0000ED190000}"/>
    <cellStyle name="¹e 2" xfId="6642" xr:uid="{00000000-0005-0000-0000-0000EE190000}"/>
    <cellStyle name="¹éº" xfId="6643" xr:uid="{00000000-0005-0000-0000-0000EF190000}"/>
    <cellStyle name="¹éºÐÀ²_±¸¸Å³³±â" xfId="6644" xr:uid="{00000000-0005-0000-0000-0000F0190000}"/>
    <cellStyle name="¹eºÐA²_±aA¸" xfId="6645" xr:uid="{00000000-0005-0000-0000-0000F1190000}"/>
    <cellStyle name="1월" xfId="6646" xr:uid="{00000000-0005-0000-0000-0000F2190000}"/>
    <cellStyle name="1월 2" xfId="6647" xr:uid="{00000000-0005-0000-0000-0000F3190000}"/>
    <cellStyle name="2" xfId="6648" xr:uid="{00000000-0005-0000-0000-0000F4190000}"/>
    <cellStyle name="² 2" xfId="6649" xr:uid="{00000000-0005-0000-0000-0000F5190000}"/>
    <cellStyle name="2)" xfId="6650" xr:uid="{00000000-0005-0000-0000-0000F6190000}"/>
    <cellStyle name="2) 2" xfId="6651" xr:uid="{00000000-0005-0000-0000-0000F7190000}"/>
    <cellStyle name="2_단가조사표" xfId="6652" xr:uid="{00000000-0005-0000-0000-0000F8190000}"/>
    <cellStyle name="2_단가조사표_1011소각" xfId="6653" xr:uid="{00000000-0005-0000-0000-0000F9190000}"/>
    <cellStyle name="2_단가조사표_121내역" xfId="6654" xr:uid="{00000000-0005-0000-0000-0000FA190000}"/>
    <cellStyle name="2_단가조사표_객토량" xfId="6655" xr:uid="{00000000-0005-0000-0000-0000FB190000}"/>
    <cellStyle name="2_단가조사표_교통센~1" xfId="6656" xr:uid="{00000000-0005-0000-0000-0000FC190000}"/>
    <cellStyle name="2_단가조사표_구조물대가 (2)" xfId="6657" xr:uid="{00000000-0005-0000-0000-0000FD190000}"/>
    <cellStyle name="2_단가조사표_내역서 (2)" xfId="6658" xr:uid="{00000000-0005-0000-0000-0000FE190000}"/>
    <cellStyle name="2_단가조사표_부대시설" xfId="6659" xr:uid="{00000000-0005-0000-0000-0000FF190000}"/>
    <cellStyle name="2_단가조사표_소각수~1" xfId="6660" xr:uid="{00000000-0005-0000-0000-0000001A0000}"/>
    <cellStyle name="2_단가조사표_소각수내역서" xfId="6661" xr:uid="{00000000-0005-0000-0000-0000011A0000}"/>
    <cellStyle name="2_단가조사표_소각수목2" xfId="6662" xr:uid="{00000000-0005-0000-0000-0000021A0000}"/>
    <cellStyle name="2_단가조사표_수량산출서 (2)" xfId="6663" xr:uid="{00000000-0005-0000-0000-0000031A0000}"/>
    <cellStyle name="2_단가조사표_엑스포~1" xfId="6664" xr:uid="{00000000-0005-0000-0000-0000041A0000}"/>
    <cellStyle name="2_단가조사표_엑스포한빛1" xfId="6665" xr:uid="{00000000-0005-0000-0000-0000051A0000}"/>
    <cellStyle name="2_단가조사표_원가계~1" xfId="6666" xr:uid="{00000000-0005-0000-0000-0000061A0000}"/>
    <cellStyle name="2_단가조사표_유기질" xfId="6667" xr:uid="{00000000-0005-0000-0000-0000071A0000}"/>
    <cellStyle name="2_단가조사표_자재조서 (2)" xfId="6668" xr:uid="{00000000-0005-0000-0000-0000081A0000}"/>
    <cellStyle name="2_단가조사표_총괄내역" xfId="6669" xr:uid="{00000000-0005-0000-0000-0000091A0000}"/>
    <cellStyle name="2_단가조사표_총괄내역 (2)" xfId="6670" xr:uid="{00000000-0005-0000-0000-00000A1A0000}"/>
    <cellStyle name="2_단가조사표_포장일위" xfId="6671" xr:uid="{00000000-0005-0000-0000-00000B1A0000}"/>
    <cellStyle name="20% - Accent1" xfId="6672" xr:uid="{00000000-0005-0000-0000-00000C1A0000}"/>
    <cellStyle name="20% - Accent2" xfId="6673" xr:uid="{00000000-0005-0000-0000-00000D1A0000}"/>
    <cellStyle name="20% - Accent3" xfId="6674" xr:uid="{00000000-0005-0000-0000-00000E1A0000}"/>
    <cellStyle name="20% - Accent4" xfId="6675" xr:uid="{00000000-0005-0000-0000-00000F1A0000}"/>
    <cellStyle name="20% - Accent5" xfId="6676" xr:uid="{00000000-0005-0000-0000-0000101A0000}"/>
    <cellStyle name="20% - Accent6" xfId="6677" xr:uid="{00000000-0005-0000-0000-0000111A0000}"/>
    <cellStyle name="20% - 강조색1 2" xfId="6678" xr:uid="{00000000-0005-0000-0000-0000121A0000}"/>
    <cellStyle name="20% - 강조색1 2 10" xfId="6679" xr:uid="{00000000-0005-0000-0000-0000131A0000}"/>
    <cellStyle name="20% - 강조색1 2 11" xfId="6680" xr:uid="{00000000-0005-0000-0000-0000141A0000}"/>
    <cellStyle name="20% - 강조색1 2 2" xfId="6681" xr:uid="{00000000-0005-0000-0000-0000151A0000}"/>
    <cellStyle name="20% - 강조색1 2 2 2" xfId="6682" xr:uid="{00000000-0005-0000-0000-0000161A0000}"/>
    <cellStyle name="20% - 강조색1 2 3" xfId="6683" xr:uid="{00000000-0005-0000-0000-0000171A0000}"/>
    <cellStyle name="20% - 강조색1 2 3 2" xfId="6684" xr:uid="{00000000-0005-0000-0000-0000181A0000}"/>
    <cellStyle name="20% - 강조색1 2 3 3" xfId="6685" xr:uid="{00000000-0005-0000-0000-0000191A0000}"/>
    <cellStyle name="20% - 강조색1 2 4" xfId="6686" xr:uid="{00000000-0005-0000-0000-00001A1A0000}"/>
    <cellStyle name="20% - 강조색1 2 4 2" xfId="6687" xr:uid="{00000000-0005-0000-0000-00001B1A0000}"/>
    <cellStyle name="20% - 강조색1 2 5" xfId="6688" xr:uid="{00000000-0005-0000-0000-00001C1A0000}"/>
    <cellStyle name="20% - 강조색1 2 5 2" xfId="6689" xr:uid="{00000000-0005-0000-0000-00001D1A0000}"/>
    <cellStyle name="20% - 강조색1 2 6" xfId="6690" xr:uid="{00000000-0005-0000-0000-00001E1A0000}"/>
    <cellStyle name="20% - 강조색1 2 6 2" xfId="6691" xr:uid="{00000000-0005-0000-0000-00001F1A0000}"/>
    <cellStyle name="20% - 강조색1 2 7" xfId="6692" xr:uid="{00000000-0005-0000-0000-0000201A0000}"/>
    <cellStyle name="20% - 강조색1 2 7 2" xfId="6693" xr:uid="{00000000-0005-0000-0000-0000211A0000}"/>
    <cellStyle name="20% - 강조색1 2 8" xfId="6694" xr:uid="{00000000-0005-0000-0000-0000221A0000}"/>
    <cellStyle name="20% - 강조색1 2 8 2" xfId="6695" xr:uid="{00000000-0005-0000-0000-0000231A0000}"/>
    <cellStyle name="20% - 강조색1 2 9" xfId="6696" xr:uid="{00000000-0005-0000-0000-0000241A0000}"/>
    <cellStyle name="20% - 강조색1 2 9 2" xfId="6697" xr:uid="{00000000-0005-0000-0000-0000251A0000}"/>
    <cellStyle name="20% - 강조색1 3" xfId="6698" xr:uid="{00000000-0005-0000-0000-0000261A0000}"/>
    <cellStyle name="20% - 강조색1 3 10" xfId="6699" xr:uid="{00000000-0005-0000-0000-0000271A0000}"/>
    <cellStyle name="20% - 강조색1 3 11" xfId="6700" xr:uid="{00000000-0005-0000-0000-0000281A0000}"/>
    <cellStyle name="20% - 강조색1 3 2" xfId="6701" xr:uid="{00000000-0005-0000-0000-0000291A0000}"/>
    <cellStyle name="20% - 강조색1 3 2 2" xfId="6702" xr:uid="{00000000-0005-0000-0000-00002A1A0000}"/>
    <cellStyle name="20% - 강조색1 3 3" xfId="6703" xr:uid="{00000000-0005-0000-0000-00002B1A0000}"/>
    <cellStyle name="20% - 강조색1 3 3 2" xfId="6704" xr:uid="{00000000-0005-0000-0000-00002C1A0000}"/>
    <cellStyle name="20% - 강조색1 3 4" xfId="6705" xr:uid="{00000000-0005-0000-0000-00002D1A0000}"/>
    <cellStyle name="20% - 강조색1 3 4 2" xfId="6706" xr:uid="{00000000-0005-0000-0000-00002E1A0000}"/>
    <cellStyle name="20% - 강조색1 3 5" xfId="6707" xr:uid="{00000000-0005-0000-0000-00002F1A0000}"/>
    <cellStyle name="20% - 강조색1 3 5 2" xfId="6708" xr:uid="{00000000-0005-0000-0000-0000301A0000}"/>
    <cellStyle name="20% - 강조색1 3 6" xfId="6709" xr:uid="{00000000-0005-0000-0000-0000311A0000}"/>
    <cellStyle name="20% - 강조색1 3 6 2" xfId="6710" xr:uid="{00000000-0005-0000-0000-0000321A0000}"/>
    <cellStyle name="20% - 강조색1 3 7" xfId="6711" xr:uid="{00000000-0005-0000-0000-0000331A0000}"/>
    <cellStyle name="20% - 강조색1 3 7 2" xfId="6712" xr:uid="{00000000-0005-0000-0000-0000341A0000}"/>
    <cellStyle name="20% - 강조색1 3 8" xfId="6713" xr:uid="{00000000-0005-0000-0000-0000351A0000}"/>
    <cellStyle name="20% - 강조색1 3 8 2" xfId="6714" xr:uid="{00000000-0005-0000-0000-0000361A0000}"/>
    <cellStyle name="20% - 강조색1 3 9" xfId="6715" xr:uid="{00000000-0005-0000-0000-0000371A0000}"/>
    <cellStyle name="20% - 강조색1 3 9 2" xfId="6716" xr:uid="{00000000-0005-0000-0000-0000381A0000}"/>
    <cellStyle name="20% - 강조색1 4" xfId="6717" xr:uid="{00000000-0005-0000-0000-0000391A0000}"/>
    <cellStyle name="20% - 강조색1 4 10" xfId="6718" xr:uid="{00000000-0005-0000-0000-00003A1A0000}"/>
    <cellStyle name="20% - 강조색1 4 2" xfId="6719" xr:uid="{00000000-0005-0000-0000-00003B1A0000}"/>
    <cellStyle name="20% - 강조색1 4 2 2" xfId="6720" xr:uid="{00000000-0005-0000-0000-00003C1A0000}"/>
    <cellStyle name="20% - 강조색1 4 3" xfId="6721" xr:uid="{00000000-0005-0000-0000-00003D1A0000}"/>
    <cellStyle name="20% - 강조색1 4 3 2" xfId="6722" xr:uid="{00000000-0005-0000-0000-00003E1A0000}"/>
    <cellStyle name="20% - 강조색1 4 4" xfId="6723" xr:uid="{00000000-0005-0000-0000-00003F1A0000}"/>
    <cellStyle name="20% - 강조색1 4 4 2" xfId="6724" xr:uid="{00000000-0005-0000-0000-0000401A0000}"/>
    <cellStyle name="20% - 강조색1 4 5" xfId="6725" xr:uid="{00000000-0005-0000-0000-0000411A0000}"/>
    <cellStyle name="20% - 강조색1 4 5 2" xfId="6726" xr:uid="{00000000-0005-0000-0000-0000421A0000}"/>
    <cellStyle name="20% - 강조색1 4 6" xfId="6727" xr:uid="{00000000-0005-0000-0000-0000431A0000}"/>
    <cellStyle name="20% - 강조색1 4 6 2" xfId="6728" xr:uid="{00000000-0005-0000-0000-0000441A0000}"/>
    <cellStyle name="20% - 강조색1 4 7" xfId="6729" xr:uid="{00000000-0005-0000-0000-0000451A0000}"/>
    <cellStyle name="20% - 강조색1 4 7 2" xfId="6730" xr:uid="{00000000-0005-0000-0000-0000461A0000}"/>
    <cellStyle name="20% - 강조색1 4 8" xfId="6731" xr:uid="{00000000-0005-0000-0000-0000471A0000}"/>
    <cellStyle name="20% - 강조색1 4 8 2" xfId="6732" xr:uid="{00000000-0005-0000-0000-0000481A0000}"/>
    <cellStyle name="20% - 강조색1 4 9" xfId="6733" xr:uid="{00000000-0005-0000-0000-0000491A0000}"/>
    <cellStyle name="20% - 강조색1 4 9 2" xfId="6734" xr:uid="{00000000-0005-0000-0000-00004A1A0000}"/>
    <cellStyle name="20% - 강조색1 5" xfId="6735" xr:uid="{00000000-0005-0000-0000-00004B1A0000}"/>
    <cellStyle name="20% - 강조색1 5 10" xfId="6736" xr:uid="{00000000-0005-0000-0000-00004C1A0000}"/>
    <cellStyle name="20% - 강조색1 5 2" xfId="6737" xr:uid="{00000000-0005-0000-0000-00004D1A0000}"/>
    <cellStyle name="20% - 강조색1 5 2 2" xfId="6738" xr:uid="{00000000-0005-0000-0000-00004E1A0000}"/>
    <cellStyle name="20% - 강조색1 5 3" xfId="6739" xr:uid="{00000000-0005-0000-0000-00004F1A0000}"/>
    <cellStyle name="20% - 강조색1 5 3 2" xfId="6740" xr:uid="{00000000-0005-0000-0000-0000501A0000}"/>
    <cellStyle name="20% - 강조색1 5 4" xfId="6741" xr:uid="{00000000-0005-0000-0000-0000511A0000}"/>
    <cellStyle name="20% - 강조색1 5 4 2" xfId="6742" xr:uid="{00000000-0005-0000-0000-0000521A0000}"/>
    <cellStyle name="20% - 강조색1 5 5" xfId="6743" xr:uid="{00000000-0005-0000-0000-0000531A0000}"/>
    <cellStyle name="20% - 강조색1 5 5 2" xfId="6744" xr:uid="{00000000-0005-0000-0000-0000541A0000}"/>
    <cellStyle name="20% - 강조색1 5 6" xfId="6745" xr:uid="{00000000-0005-0000-0000-0000551A0000}"/>
    <cellStyle name="20% - 강조색1 5 6 2" xfId="6746" xr:uid="{00000000-0005-0000-0000-0000561A0000}"/>
    <cellStyle name="20% - 강조색1 5 7" xfId="6747" xr:uid="{00000000-0005-0000-0000-0000571A0000}"/>
    <cellStyle name="20% - 강조색1 5 7 2" xfId="6748" xr:uid="{00000000-0005-0000-0000-0000581A0000}"/>
    <cellStyle name="20% - 강조색1 5 8" xfId="6749" xr:uid="{00000000-0005-0000-0000-0000591A0000}"/>
    <cellStyle name="20% - 강조색1 5 8 2" xfId="6750" xr:uid="{00000000-0005-0000-0000-00005A1A0000}"/>
    <cellStyle name="20% - 강조색1 5 9" xfId="6751" xr:uid="{00000000-0005-0000-0000-00005B1A0000}"/>
    <cellStyle name="20% - 강조색1 5 9 2" xfId="6752" xr:uid="{00000000-0005-0000-0000-00005C1A0000}"/>
    <cellStyle name="20% - 강조색1 6" xfId="6753" xr:uid="{00000000-0005-0000-0000-00005D1A0000}"/>
    <cellStyle name="20% - 강조색1 6 10" xfId="6754" xr:uid="{00000000-0005-0000-0000-00005E1A0000}"/>
    <cellStyle name="20% - 강조색1 6 2" xfId="6755" xr:uid="{00000000-0005-0000-0000-00005F1A0000}"/>
    <cellStyle name="20% - 강조색1 6 2 2" xfId="6756" xr:uid="{00000000-0005-0000-0000-0000601A0000}"/>
    <cellStyle name="20% - 강조색1 6 3" xfId="6757" xr:uid="{00000000-0005-0000-0000-0000611A0000}"/>
    <cellStyle name="20% - 강조색1 6 3 2" xfId="6758" xr:uid="{00000000-0005-0000-0000-0000621A0000}"/>
    <cellStyle name="20% - 강조색1 6 4" xfId="6759" xr:uid="{00000000-0005-0000-0000-0000631A0000}"/>
    <cellStyle name="20% - 강조색1 6 4 2" xfId="6760" xr:uid="{00000000-0005-0000-0000-0000641A0000}"/>
    <cellStyle name="20% - 강조색1 6 5" xfId="6761" xr:uid="{00000000-0005-0000-0000-0000651A0000}"/>
    <cellStyle name="20% - 강조색1 6 5 2" xfId="6762" xr:uid="{00000000-0005-0000-0000-0000661A0000}"/>
    <cellStyle name="20% - 강조색1 6 6" xfId="6763" xr:uid="{00000000-0005-0000-0000-0000671A0000}"/>
    <cellStyle name="20% - 강조색1 6 6 2" xfId="6764" xr:uid="{00000000-0005-0000-0000-0000681A0000}"/>
    <cellStyle name="20% - 강조색1 6 7" xfId="6765" xr:uid="{00000000-0005-0000-0000-0000691A0000}"/>
    <cellStyle name="20% - 강조색1 6 7 2" xfId="6766" xr:uid="{00000000-0005-0000-0000-00006A1A0000}"/>
    <cellStyle name="20% - 강조색1 6 8" xfId="6767" xr:uid="{00000000-0005-0000-0000-00006B1A0000}"/>
    <cellStyle name="20% - 강조색1 6 8 2" xfId="6768" xr:uid="{00000000-0005-0000-0000-00006C1A0000}"/>
    <cellStyle name="20% - 강조색1 6 9" xfId="6769" xr:uid="{00000000-0005-0000-0000-00006D1A0000}"/>
    <cellStyle name="20% - 강조색1 6 9 2" xfId="6770" xr:uid="{00000000-0005-0000-0000-00006E1A0000}"/>
    <cellStyle name="20% - 강조색1 7" xfId="6771" xr:uid="{00000000-0005-0000-0000-00006F1A0000}"/>
    <cellStyle name="20% - 강조색1 8" xfId="6772" xr:uid="{00000000-0005-0000-0000-0000701A0000}"/>
    <cellStyle name="20% - 강조색2 2" xfId="6773" xr:uid="{00000000-0005-0000-0000-0000711A0000}"/>
    <cellStyle name="20% - 강조색2 2 10" xfId="6774" xr:uid="{00000000-0005-0000-0000-0000721A0000}"/>
    <cellStyle name="20% - 강조색2 2 2" xfId="6775" xr:uid="{00000000-0005-0000-0000-0000731A0000}"/>
    <cellStyle name="20% - 강조색2 2 2 2" xfId="6776" xr:uid="{00000000-0005-0000-0000-0000741A0000}"/>
    <cellStyle name="20% - 강조색2 2 3" xfId="6777" xr:uid="{00000000-0005-0000-0000-0000751A0000}"/>
    <cellStyle name="20% - 강조색2 2 3 2" xfId="6778" xr:uid="{00000000-0005-0000-0000-0000761A0000}"/>
    <cellStyle name="20% - 강조색2 2 3 3" xfId="6779" xr:uid="{00000000-0005-0000-0000-0000771A0000}"/>
    <cellStyle name="20% - 강조색2 2 4" xfId="6780" xr:uid="{00000000-0005-0000-0000-0000781A0000}"/>
    <cellStyle name="20% - 강조색2 2 4 2" xfId="6781" xr:uid="{00000000-0005-0000-0000-0000791A0000}"/>
    <cellStyle name="20% - 강조색2 2 5" xfId="6782" xr:uid="{00000000-0005-0000-0000-00007A1A0000}"/>
    <cellStyle name="20% - 강조색2 2 5 2" xfId="6783" xr:uid="{00000000-0005-0000-0000-00007B1A0000}"/>
    <cellStyle name="20% - 강조색2 2 6" xfId="6784" xr:uid="{00000000-0005-0000-0000-00007C1A0000}"/>
    <cellStyle name="20% - 강조색2 2 6 2" xfId="6785" xr:uid="{00000000-0005-0000-0000-00007D1A0000}"/>
    <cellStyle name="20% - 강조색2 2 7" xfId="6786" xr:uid="{00000000-0005-0000-0000-00007E1A0000}"/>
    <cellStyle name="20% - 강조색2 2 7 2" xfId="6787" xr:uid="{00000000-0005-0000-0000-00007F1A0000}"/>
    <cellStyle name="20% - 강조색2 2 8" xfId="6788" xr:uid="{00000000-0005-0000-0000-0000801A0000}"/>
    <cellStyle name="20% - 강조색2 2 8 2" xfId="6789" xr:uid="{00000000-0005-0000-0000-0000811A0000}"/>
    <cellStyle name="20% - 강조색2 2 9" xfId="6790" xr:uid="{00000000-0005-0000-0000-0000821A0000}"/>
    <cellStyle name="20% - 강조색2 2 9 2" xfId="6791" xr:uid="{00000000-0005-0000-0000-0000831A0000}"/>
    <cellStyle name="20% - 강조색2 3" xfId="6792" xr:uid="{00000000-0005-0000-0000-0000841A0000}"/>
    <cellStyle name="20% - 강조색2 3 10" xfId="6793" xr:uid="{00000000-0005-0000-0000-0000851A0000}"/>
    <cellStyle name="20% - 강조색2 3 11" xfId="6794" xr:uid="{00000000-0005-0000-0000-0000861A0000}"/>
    <cellStyle name="20% - 강조색2 3 2" xfId="6795" xr:uid="{00000000-0005-0000-0000-0000871A0000}"/>
    <cellStyle name="20% - 강조색2 3 2 2" xfId="6796" xr:uid="{00000000-0005-0000-0000-0000881A0000}"/>
    <cellStyle name="20% - 강조색2 3 3" xfId="6797" xr:uid="{00000000-0005-0000-0000-0000891A0000}"/>
    <cellStyle name="20% - 강조색2 3 3 2" xfId="6798" xr:uid="{00000000-0005-0000-0000-00008A1A0000}"/>
    <cellStyle name="20% - 강조색2 3 4" xfId="6799" xr:uid="{00000000-0005-0000-0000-00008B1A0000}"/>
    <cellStyle name="20% - 강조색2 3 4 2" xfId="6800" xr:uid="{00000000-0005-0000-0000-00008C1A0000}"/>
    <cellStyle name="20% - 강조색2 3 5" xfId="6801" xr:uid="{00000000-0005-0000-0000-00008D1A0000}"/>
    <cellStyle name="20% - 강조색2 3 5 2" xfId="6802" xr:uid="{00000000-0005-0000-0000-00008E1A0000}"/>
    <cellStyle name="20% - 강조색2 3 6" xfId="6803" xr:uid="{00000000-0005-0000-0000-00008F1A0000}"/>
    <cellStyle name="20% - 강조색2 3 6 2" xfId="6804" xr:uid="{00000000-0005-0000-0000-0000901A0000}"/>
    <cellStyle name="20% - 강조색2 3 7" xfId="6805" xr:uid="{00000000-0005-0000-0000-0000911A0000}"/>
    <cellStyle name="20% - 강조색2 3 7 2" xfId="6806" xr:uid="{00000000-0005-0000-0000-0000921A0000}"/>
    <cellStyle name="20% - 강조색2 3 8" xfId="6807" xr:uid="{00000000-0005-0000-0000-0000931A0000}"/>
    <cellStyle name="20% - 강조색2 3 8 2" xfId="6808" xr:uid="{00000000-0005-0000-0000-0000941A0000}"/>
    <cellStyle name="20% - 강조색2 3 9" xfId="6809" xr:uid="{00000000-0005-0000-0000-0000951A0000}"/>
    <cellStyle name="20% - 강조색2 3 9 2" xfId="6810" xr:uid="{00000000-0005-0000-0000-0000961A0000}"/>
    <cellStyle name="20% - 강조색2 4" xfId="6811" xr:uid="{00000000-0005-0000-0000-0000971A0000}"/>
    <cellStyle name="20% - 강조색2 4 10" xfId="6812" xr:uid="{00000000-0005-0000-0000-0000981A0000}"/>
    <cellStyle name="20% - 강조색2 4 2" xfId="6813" xr:uid="{00000000-0005-0000-0000-0000991A0000}"/>
    <cellStyle name="20% - 강조색2 4 2 2" xfId="6814" xr:uid="{00000000-0005-0000-0000-00009A1A0000}"/>
    <cellStyle name="20% - 강조색2 4 3" xfId="6815" xr:uid="{00000000-0005-0000-0000-00009B1A0000}"/>
    <cellStyle name="20% - 강조색2 4 3 2" xfId="6816" xr:uid="{00000000-0005-0000-0000-00009C1A0000}"/>
    <cellStyle name="20% - 강조색2 4 4" xfId="6817" xr:uid="{00000000-0005-0000-0000-00009D1A0000}"/>
    <cellStyle name="20% - 강조색2 4 4 2" xfId="6818" xr:uid="{00000000-0005-0000-0000-00009E1A0000}"/>
    <cellStyle name="20% - 강조색2 4 5" xfId="6819" xr:uid="{00000000-0005-0000-0000-00009F1A0000}"/>
    <cellStyle name="20% - 강조색2 4 5 2" xfId="6820" xr:uid="{00000000-0005-0000-0000-0000A01A0000}"/>
    <cellStyle name="20% - 강조색2 4 6" xfId="6821" xr:uid="{00000000-0005-0000-0000-0000A11A0000}"/>
    <cellStyle name="20% - 강조색2 4 6 2" xfId="6822" xr:uid="{00000000-0005-0000-0000-0000A21A0000}"/>
    <cellStyle name="20% - 강조색2 4 7" xfId="6823" xr:uid="{00000000-0005-0000-0000-0000A31A0000}"/>
    <cellStyle name="20% - 강조색2 4 7 2" xfId="6824" xr:uid="{00000000-0005-0000-0000-0000A41A0000}"/>
    <cellStyle name="20% - 강조색2 4 8" xfId="6825" xr:uid="{00000000-0005-0000-0000-0000A51A0000}"/>
    <cellStyle name="20% - 강조색2 4 8 2" xfId="6826" xr:uid="{00000000-0005-0000-0000-0000A61A0000}"/>
    <cellStyle name="20% - 강조색2 4 9" xfId="6827" xr:uid="{00000000-0005-0000-0000-0000A71A0000}"/>
    <cellStyle name="20% - 강조색2 4 9 2" xfId="6828" xr:uid="{00000000-0005-0000-0000-0000A81A0000}"/>
    <cellStyle name="20% - 강조색2 5" xfId="6829" xr:uid="{00000000-0005-0000-0000-0000A91A0000}"/>
    <cellStyle name="20% - 강조색2 5 10" xfId="6830" xr:uid="{00000000-0005-0000-0000-0000AA1A0000}"/>
    <cellStyle name="20% - 강조색2 5 2" xfId="6831" xr:uid="{00000000-0005-0000-0000-0000AB1A0000}"/>
    <cellStyle name="20% - 강조색2 5 2 2" xfId="6832" xr:uid="{00000000-0005-0000-0000-0000AC1A0000}"/>
    <cellStyle name="20% - 강조색2 5 3" xfId="6833" xr:uid="{00000000-0005-0000-0000-0000AD1A0000}"/>
    <cellStyle name="20% - 강조색2 5 3 2" xfId="6834" xr:uid="{00000000-0005-0000-0000-0000AE1A0000}"/>
    <cellStyle name="20% - 강조색2 5 4" xfId="6835" xr:uid="{00000000-0005-0000-0000-0000AF1A0000}"/>
    <cellStyle name="20% - 강조색2 5 4 2" xfId="6836" xr:uid="{00000000-0005-0000-0000-0000B01A0000}"/>
    <cellStyle name="20% - 강조색2 5 5" xfId="6837" xr:uid="{00000000-0005-0000-0000-0000B11A0000}"/>
    <cellStyle name="20% - 강조색2 5 5 2" xfId="6838" xr:uid="{00000000-0005-0000-0000-0000B21A0000}"/>
    <cellStyle name="20% - 강조색2 5 6" xfId="6839" xr:uid="{00000000-0005-0000-0000-0000B31A0000}"/>
    <cellStyle name="20% - 강조색2 5 6 2" xfId="6840" xr:uid="{00000000-0005-0000-0000-0000B41A0000}"/>
    <cellStyle name="20% - 강조색2 5 7" xfId="6841" xr:uid="{00000000-0005-0000-0000-0000B51A0000}"/>
    <cellStyle name="20% - 강조색2 5 7 2" xfId="6842" xr:uid="{00000000-0005-0000-0000-0000B61A0000}"/>
    <cellStyle name="20% - 강조색2 5 8" xfId="6843" xr:uid="{00000000-0005-0000-0000-0000B71A0000}"/>
    <cellStyle name="20% - 강조색2 5 8 2" xfId="6844" xr:uid="{00000000-0005-0000-0000-0000B81A0000}"/>
    <cellStyle name="20% - 강조색2 5 9" xfId="6845" xr:uid="{00000000-0005-0000-0000-0000B91A0000}"/>
    <cellStyle name="20% - 강조색2 5 9 2" xfId="6846" xr:uid="{00000000-0005-0000-0000-0000BA1A0000}"/>
    <cellStyle name="20% - 강조색2 6" xfId="6847" xr:uid="{00000000-0005-0000-0000-0000BB1A0000}"/>
    <cellStyle name="20% - 강조색2 6 10" xfId="6848" xr:uid="{00000000-0005-0000-0000-0000BC1A0000}"/>
    <cellStyle name="20% - 강조색2 6 2" xfId="6849" xr:uid="{00000000-0005-0000-0000-0000BD1A0000}"/>
    <cellStyle name="20% - 강조색2 6 2 2" xfId="6850" xr:uid="{00000000-0005-0000-0000-0000BE1A0000}"/>
    <cellStyle name="20% - 강조색2 6 3" xfId="6851" xr:uid="{00000000-0005-0000-0000-0000BF1A0000}"/>
    <cellStyle name="20% - 강조색2 6 3 2" xfId="6852" xr:uid="{00000000-0005-0000-0000-0000C01A0000}"/>
    <cellStyle name="20% - 강조색2 6 4" xfId="6853" xr:uid="{00000000-0005-0000-0000-0000C11A0000}"/>
    <cellStyle name="20% - 강조색2 6 4 2" xfId="6854" xr:uid="{00000000-0005-0000-0000-0000C21A0000}"/>
    <cellStyle name="20% - 강조색2 6 5" xfId="6855" xr:uid="{00000000-0005-0000-0000-0000C31A0000}"/>
    <cellStyle name="20% - 강조색2 6 5 2" xfId="6856" xr:uid="{00000000-0005-0000-0000-0000C41A0000}"/>
    <cellStyle name="20% - 강조색2 6 6" xfId="6857" xr:uid="{00000000-0005-0000-0000-0000C51A0000}"/>
    <cellStyle name="20% - 강조색2 6 6 2" xfId="6858" xr:uid="{00000000-0005-0000-0000-0000C61A0000}"/>
    <cellStyle name="20% - 강조색2 6 7" xfId="6859" xr:uid="{00000000-0005-0000-0000-0000C71A0000}"/>
    <cellStyle name="20% - 강조색2 6 7 2" xfId="6860" xr:uid="{00000000-0005-0000-0000-0000C81A0000}"/>
    <cellStyle name="20% - 강조색2 6 8" xfId="6861" xr:uid="{00000000-0005-0000-0000-0000C91A0000}"/>
    <cellStyle name="20% - 강조색2 6 8 2" xfId="6862" xr:uid="{00000000-0005-0000-0000-0000CA1A0000}"/>
    <cellStyle name="20% - 강조색2 6 9" xfId="6863" xr:uid="{00000000-0005-0000-0000-0000CB1A0000}"/>
    <cellStyle name="20% - 강조색2 6 9 2" xfId="6864" xr:uid="{00000000-0005-0000-0000-0000CC1A0000}"/>
    <cellStyle name="20% - 강조색2 7" xfId="6865" xr:uid="{00000000-0005-0000-0000-0000CD1A0000}"/>
    <cellStyle name="20% - 강조색2 8" xfId="6866" xr:uid="{00000000-0005-0000-0000-0000CE1A0000}"/>
    <cellStyle name="20% - 강조색3 2" xfId="6867" xr:uid="{00000000-0005-0000-0000-0000CF1A0000}"/>
    <cellStyle name="20% - 강조색3 2 10" xfId="6868" xr:uid="{00000000-0005-0000-0000-0000D01A0000}"/>
    <cellStyle name="20% - 강조색3 2 2" xfId="6869" xr:uid="{00000000-0005-0000-0000-0000D11A0000}"/>
    <cellStyle name="20% - 강조색3 2 2 2" xfId="6870" xr:uid="{00000000-0005-0000-0000-0000D21A0000}"/>
    <cellStyle name="20% - 강조색3 2 2 3" xfId="6871" xr:uid="{00000000-0005-0000-0000-0000D31A0000}"/>
    <cellStyle name="20% - 강조색3 2 3" xfId="6872" xr:uid="{00000000-0005-0000-0000-0000D41A0000}"/>
    <cellStyle name="20% - 강조색3 2 3 2" xfId="6873" xr:uid="{00000000-0005-0000-0000-0000D51A0000}"/>
    <cellStyle name="20% - 강조색3 2 3 3" xfId="6874" xr:uid="{00000000-0005-0000-0000-0000D61A0000}"/>
    <cellStyle name="20% - 강조색3 2 4" xfId="6875" xr:uid="{00000000-0005-0000-0000-0000D71A0000}"/>
    <cellStyle name="20% - 강조색3 2 4 2" xfId="6876" xr:uid="{00000000-0005-0000-0000-0000D81A0000}"/>
    <cellStyle name="20% - 강조색3 2 5" xfId="6877" xr:uid="{00000000-0005-0000-0000-0000D91A0000}"/>
    <cellStyle name="20% - 강조색3 2 5 2" xfId="6878" xr:uid="{00000000-0005-0000-0000-0000DA1A0000}"/>
    <cellStyle name="20% - 강조색3 2 6" xfId="6879" xr:uid="{00000000-0005-0000-0000-0000DB1A0000}"/>
    <cellStyle name="20% - 강조색3 2 6 2" xfId="6880" xr:uid="{00000000-0005-0000-0000-0000DC1A0000}"/>
    <cellStyle name="20% - 강조색3 2 7" xfId="6881" xr:uid="{00000000-0005-0000-0000-0000DD1A0000}"/>
    <cellStyle name="20% - 강조색3 2 7 2" xfId="6882" xr:uid="{00000000-0005-0000-0000-0000DE1A0000}"/>
    <cellStyle name="20% - 강조색3 2 8" xfId="6883" xr:uid="{00000000-0005-0000-0000-0000DF1A0000}"/>
    <cellStyle name="20% - 강조색3 2 8 2" xfId="6884" xr:uid="{00000000-0005-0000-0000-0000E01A0000}"/>
    <cellStyle name="20% - 강조색3 2 9" xfId="6885" xr:uid="{00000000-0005-0000-0000-0000E11A0000}"/>
    <cellStyle name="20% - 강조색3 2 9 2" xfId="6886" xr:uid="{00000000-0005-0000-0000-0000E21A0000}"/>
    <cellStyle name="20% - 강조색3 3" xfId="6887" xr:uid="{00000000-0005-0000-0000-0000E31A0000}"/>
    <cellStyle name="20% - 강조색3 3 10" xfId="6888" xr:uid="{00000000-0005-0000-0000-0000E41A0000}"/>
    <cellStyle name="20% - 강조색3 3 2" xfId="6889" xr:uid="{00000000-0005-0000-0000-0000E51A0000}"/>
    <cellStyle name="20% - 강조색3 3 2 2" xfId="6890" xr:uid="{00000000-0005-0000-0000-0000E61A0000}"/>
    <cellStyle name="20% - 강조색3 3 3" xfId="6891" xr:uid="{00000000-0005-0000-0000-0000E71A0000}"/>
    <cellStyle name="20% - 강조색3 3 3 2" xfId="6892" xr:uid="{00000000-0005-0000-0000-0000E81A0000}"/>
    <cellStyle name="20% - 강조색3 3 4" xfId="6893" xr:uid="{00000000-0005-0000-0000-0000E91A0000}"/>
    <cellStyle name="20% - 강조색3 3 4 2" xfId="6894" xr:uid="{00000000-0005-0000-0000-0000EA1A0000}"/>
    <cellStyle name="20% - 강조색3 3 5" xfId="6895" xr:uid="{00000000-0005-0000-0000-0000EB1A0000}"/>
    <cellStyle name="20% - 강조색3 3 5 2" xfId="6896" xr:uid="{00000000-0005-0000-0000-0000EC1A0000}"/>
    <cellStyle name="20% - 강조색3 3 6" xfId="6897" xr:uid="{00000000-0005-0000-0000-0000ED1A0000}"/>
    <cellStyle name="20% - 강조색3 3 6 2" xfId="6898" xr:uid="{00000000-0005-0000-0000-0000EE1A0000}"/>
    <cellStyle name="20% - 강조색3 3 7" xfId="6899" xr:uid="{00000000-0005-0000-0000-0000EF1A0000}"/>
    <cellStyle name="20% - 강조색3 3 7 2" xfId="6900" xr:uid="{00000000-0005-0000-0000-0000F01A0000}"/>
    <cellStyle name="20% - 강조색3 3 8" xfId="6901" xr:uid="{00000000-0005-0000-0000-0000F11A0000}"/>
    <cellStyle name="20% - 강조색3 3 8 2" xfId="6902" xr:uid="{00000000-0005-0000-0000-0000F21A0000}"/>
    <cellStyle name="20% - 강조색3 3 9" xfId="6903" xr:uid="{00000000-0005-0000-0000-0000F31A0000}"/>
    <cellStyle name="20% - 강조색3 3 9 2" xfId="6904" xr:uid="{00000000-0005-0000-0000-0000F41A0000}"/>
    <cellStyle name="20% - 강조색3 4" xfId="6905" xr:uid="{00000000-0005-0000-0000-0000F51A0000}"/>
    <cellStyle name="20% - 강조색3 4 10" xfId="6906" xr:uid="{00000000-0005-0000-0000-0000F61A0000}"/>
    <cellStyle name="20% - 강조색3 4 2" xfId="6907" xr:uid="{00000000-0005-0000-0000-0000F71A0000}"/>
    <cellStyle name="20% - 강조색3 4 2 2" xfId="6908" xr:uid="{00000000-0005-0000-0000-0000F81A0000}"/>
    <cellStyle name="20% - 강조색3 4 3" xfId="6909" xr:uid="{00000000-0005-0000-0000-0000F91A0000}"/>
    <cellStyle name="20% - 강조색3 4 3 2" xfId="6910" xr:uid="{00000000-0005-0000-0000-0000FA1A0000}"/>
    <cellStyle name="20% - 강조색3 4 4" xfId="6911" xr:uid="{00000000-0005-0000-0000-0000FB1A0000}"/>
    <cellStyle name="20% - 강조색3 4 4 2" xfId="6912" xr:uid="{00000000-0005-0000-0000-0000FC1A0000}"/>
    <cellStyle name="20% - 강조색3 4 5" xfId="6913" xr:uid="{00000000-0005-0000-0000-0000FD1A0000}"/>
    <cellStyle name="20% - 강조색3 4 5 2" xfId="6914" xr:uid="{00000000-0005-0000-0000-0000FE1A0000}"/>
    <cellStyle name="20% - 강조색3 4 6" xfId="6915" xr:uid="{00000000-0005-0000-0000-0000FF1A0000}"/>
    <cellStyle name="20% - 강조색3 4 6 2" xfId="6916" xr:uid="{00000000-0005-0000-0000-0000001B0000}"/>
    <cellStyle name="20% - 강조색3 4 7" xfId="6917" xr:uid="{00000000-0005-0000-0000-0000011B0000}"/>
    <cellStyle name="20% - 강조색3 4 7 2" xfId="6918" xr:uid="{00000000-0005-0000-0000-0000021B0000}"/>
    <cellStyle name="20% - 강조색3 4 8" xfId="6919" xr:uid="{00000000-0005-0000-0000-0000031B0000}"/>
    <cellStyle name="20% - 강조색3 4 8 2" xfId="6920" xr:uid="{00000000-0005-0000-0000-0000041B0000}"/>
    <cellStyle name="20% - 강조색3 4 9" xfId="6921" xr:uid="{00000000-0005-0000-0000-0000051B0000}"/>
    <cellStyle name="20% - 강조색3 4 9 2" xfId="6922" xr:uid="{00000000-0005-0000-0000-0000061B0000}"/>
    <cellStyle name="20% - 강조색3 5" xfId="6923" xr:uid="{00000000-0005-0000-0000-0000071B0000}"/>
    <cellStyle name="20% - 강조색3 5 10" xfId="6924" xr:uid="{00000000-0005-0000-0000-0000081B0000}"/>
    <cellStyle name="20% - 강조색3 5 2" xfId="6925" xr:uid="{00000000-0005-0000-0000-0000091B0000}"/>
    <cellStyle name="20% - 강조색3 5 2 2" xfId="6926" xr:uid="{00000000-0005-0000-0000-00000A1B0000}"/>
    <cellStyle name="20% - 강조색3 5 3" xfId="6927" xr:uid="{00000000-0005-0000-0000-00000B1B0000}"/>
    <cellStyle name="20% - 강조색3 5 3 2" xfId="6928" xr:uid="{00000000-0005-0000-0000-00000C1B0000}"/>
    <cellStyle name="20% - 강조색3 5 4" xfId="6929" xr:uid="{00000000-0005-0000-0000-00000D1B0000}"/>
    <cellStyle name="20% - 강조색3 5 4 2" xfId="6930" xr:uid="{00000000-0005-0000-0000-00000E1B0000}"/>
    <cellStyle name="20% - 강조색3 5 5" xfId="6931" xr:uid="{00000000-0005-0000-0000-00000F1B0000}"/>
    <cellStyle name="20% - 강조색3 5 5 2" xfId="6932" xr:uid="{00000000-0005-0000-0000-0000101B0000}"/>
    <cellStyle name="20% - 강조색3 5 6" xfId="6933" xr:uid="{00000000-0005-0000-0000-0000111B0000}"/>
    <cellStyle name="20% - 강조색3 5 6 2" xfId="6934" xr:uid="{00000000-0005-0000-0000-0000121B0000}"/>
    <cellStyle name="20% - 강조색3 5 7" xfId="6935" xr:uid="{00000000-0005-0000-0000-0000131B0000}"/>
    <cellStyle name="20% - 강조색3 5 7 2" xfId="6936" xr:uid="{00000000-0005-0000-0000-0000141B0000}"/>
    <cellStyle name="20% - 강조색3 5 8" xfId="6937" xr:uid="{00000000-0005-0000-0000-0000151B0000}"/>
    <cellStyle name="20% - 강조색3 5 8 2" xfId="6938" xr:uid="{00000000-0005-0000-0000-0000161B0000}"/>
    <cellStyle name="20% - 강조색3 5 9" xfId="6939" xr:uid="{00000000-0005-0000-0000-0000171B0000}"/>
    <cellStyle name="20% - 강조색3 5 9 2" xfId="6940" xr:uid="{00000000-0005-0000-0000-0000181B0000}"/>
    <cellStyle name="20% - 강조색3 6" xfId="6941" xr:uid="{00000000-0005-0000-0000-0000191B0000}"/>
    <cellStyle name="20% - 강조색3 6 10" xfId="6942" xr:uid="{00000000-0005-0000-0000-00001A1B0000}"/>
    <cellStyle name="20% - 강조색3 6 2" xfId="6943" xr:uid="{00000000-0005-0000-0000-00001B1B0000}"/>
    <cellStyle name="20% - 강조색3 6 2 2" xfId="6944" xr:uid="{00000000-0005-0000-0000-00001C1B0000}"/>
    <cellStyle name="20% - 강조색3 6 3" xfId="6945" xr:uid="{00000000-0005-0000-0000-00001D1B0000}"/>
    <cellStyle name="20% - 강조색3 6 3 2" xfId="6946" xr:uid="{00000000-0005-0000-0000-00001E1B0000}"/>
    <cellStyle name="20% - 강조색3 6 4" xfId="6947" xr:uid="{00000000-0005-0000-0000-00001F1B0000}"/>
    <cellStyle name="20% - 강조색3 6 4 2" xfId="6948" xr:uid="{00000000-0005-0000-0000-0000201B0000}"/>
    <cellStyle name="20% - 강조색3 6 5" xfId="6949" xr:uid="{00000000-0005-0000-0000-0000211B0000}"/>
    <cellStyle name="20% - 강조색3 6 5 2" xfId="6950" xr:uid="{00000000-0005-0000-0000-0000221B0000}"/>
    <cellStyle name="20% - 강조색3 6 6" xfId="6951" xr:uid="{00000000-0005-0000-0000-0000231B0000}"/>
    <cellStyle name="20% - 강조색3 6 6 2" xfId="6952" xr:uid="{00000000-0005-0000-0000-0000241B0000}"/>
    <cellStyle name="20% - 강조색3 6 7" xfId="6953" xr:uid="{00000000-0005-0000-0000-0000251B0000}"/>
    <cellStyle name="20% - 강조색3 6 7 2" xfId="6954" xr:uid="{00000000-0005-0000-0000-0000261B0000}"/>
    <cellStyle name="20% - 강조색3 6 8" xfId="6955" xr:uid="{00000000-0005-0000-0000-0000271B0000}"/>
    <cellStyle name="20% - 강조색3 6 8 2" xfId="6956" xr:uid="{00000000-0005-0000-0000-0000281B0000}"/>
    <cellStyle name="20% - 강조색3 6 9" xfId="6957" xr:uid="{00000000-0005-0000-0000-0000291B0000}"/>
    <cellStyle name="20% - 강조색3 6 9 2" xfId="6958" xr:uid="{00000000-0005-0000-0000-00002A1B0000}"/>
    <cellStyle name="20% - 강조색3 7" xfId="6959" xr:uid="{00000000-0005-0000-0000-00002B1B0000}"/>
    <cellStyle name="20% - 강조색3 8" xfId="6960" xr:uid="{00000000-0005-0000-0000-00002C1B0000}"/>
    <cellStyle name="20% - 강조색4 2" xfId="6961" xr:uid="{00000000-0005-0000-0000-00002D1B0000}"/>
    <cellStyle name="20% - 강조색4 2 10" xfId="6962" xr:uid="{00000000-0005-0000-0000-00002E1B0000}"/>
    <cellStyle name="20% - 강조색4 2 2" xfId="6963" xr:uid="{00000000-0005-0000-0000-00002F1B0000}"/>
    <cellStyle name="20% - 강조색4 2 2 2" xfId="6964" xr:uid="{00000000-0005-0000-0000-0000301B0000}"/>
    <cellStyle name="20% - 강조색4 2 3" xfId="6965" xr:uid="{00000000-0005-0000-0000-0000311B0000}"/>
    <cellStyle name="20% - 강조색4 2 3 2" xfId="6966" xr:uid="{00000000-0005-0000-0000-0000321B0000}"/>
    <cellStyle name="20% - 강조색4 2 3 3" xfId="6967" xr:uid="{00000000-0005-0000-0000-0000331B0000}"/>
    <cellStyle name="20% - 강조색4 2 4" xfId="6968" xr:uid="{00000000-0005-0000-0000-0000341B0000}"/>
    <cellStyle name="20% - 강조색4 2 4 2" xfId="6969" xr:uid="{00000000-0005-0000-0000-0000351B0000}"/>
    <cellStyle name="20% - 강조색4 2 5" xfId="6970" xr:uid="{00000000-0005-0000-0000-0000361B0000}"/>
    <cellStyle name="20% - 강조색4 2 5 2" xfId="6971" xr:uid="{00000000-0005-0000-0000-0000371B0000}"/>
    <cellStyle name="20% - 강조색4 2 6" xfId="6972" xr:uid="{00000000-0005-0000-0000-0000381B0000}"/>
    <cellStyle name="20% - 강조색4 2 6 2" xfId="6973" xr:uid="{00000000-0005-0000-0000-0000391B0000}"/>
    <cellStyle name="20% - 강조색4 2 7" xfId="6974" xr:uid="{00000000-0005-0000-0000-00003A1B0000}"/>
    <cellStyle name="20% - 강조색4 2 7 2" xfId="6975" xr:uid="{00000000-0005-0000-0000-00003B1B0000}"/>
    <cellStyle name="20% - 강조색4 2 8" xfId="6976" xr:uid="{00000000-0005-0000-0000-00003C1B0000}"/>
    <cellStyle name="20% - 강조색4 2 8 2" xfId="6977" xr:uid="{00000000-0005-0000-0000-00003D1B0000}"/>
    <cellStyle name="20% - 강조색4 2 9" xfId="6978" xr:uid="{00000000-0005-0000-0000-00003E1B0000}"/>
    <cellStyle name="20% - 강조색4 2 9 2" xfId="6979" xr:uid="{00000000-0005-0000-0000-00003F1B0000}"/>
    <cellStyle name="20% - 강조색4 3" xfId="6980" xr:uid="{00000000-0005-0000-0000-0000401B0000}"/>
    <cellStyle name="20% - 강조색4 3 10" xfId="6981" xr:uid="{00000000-0005-0000-0000-0000411B0000}"/>
    <cellStyle name="20% - 강조색4 3 11" xfId="6982" xr:uid="{00000000-0005-0000-0000-0000421B0000}"/>
    <cellStyle name="20% - 강조색4 3 2" xfId="6983" xr:uid="{00000000-0005-0000-0000-0000431B0000}"/>
    <cellStyle name="20% - 강조색4 3 2 2" xfId="6984" xr:uid="{00000000-0005-0000-0000-0000441B0000}"/>
    <cellStyle name="20% - 강조색4 3 3" xfId="6985" xr:uid="{00000000-0005-0000-0000-0000451B0000}"/>
    <cellStyle name="20% - 강조색4 3 3 2" xfId="6986" xr:uid="{00000000-0005-0000-0000-0000461B0000}"/>
    <cellStyle name="20% - 강조색4 3 4" xfId="6987" xr:uid="{00000000-0005-0000-0000-0000471B0000}"/>
    <cellStyle name="20% - 강조색4 3 4 2" xfId="6988" xr:uid="{00000000-0005-0000-0000-0000481B0000}"/>
    <cellStyle name="20% - 강조색4 3 5" xfId="6989" xr:uid="{00000000-0005-0000-0000-0000491B0000}"/>
    <cellStyle name="20% - 강조색4 3 5 2" xfId="6990" xr:uid="{00000000-0005-0000-0000-00004A1B0000}"/>
    <cellStyle name="20% - 강조색4 3 6" xfId="6991" xr:uid="{00000000-0005-0000-0000-00004B1B0000}"/>
    <cellStyle name="20% - 강조색4 3 6 2" xfId="6992" xr:uid="{00000000-0005-0000-0000-00004C1B0000}"/>
    <cellStyle name="20% - 강조색4 3 7" xfId="6993" xr:uid="{00000000-0005-0000-0000-00004D1B0000}"/>
    <cellStyle name="20% - 강조색4 3 7 2" xfId="6994" xr:uid="{00000000-0005-0000-0000-00004E1B0000}"/>
    <cellStyle name="20% - 강조색4 3 8" xfId="6995" xr:uid="{00000000-0005-0000-0000-00004F1B0000}"/>
    <cellStyle name="20% - 강조색4 3 8 2" xfId="6996" xr:uid="{00000000-0005-0000-0000-0000501B0000}"/>
    <cellStyle name="20% - 강조색4 3 9" xfId="6997" xr:uid="{00000000-0005-0000-0000-0000511B0000}"/>
    <cellStyle name="20% - 강조색4 3 9 2" xfId="6998" xr:uid="{00000000-0005-0000-0000-0000521B0000}"/>
    <cellStyle name="20% - 강조색4 4" xfId="6999" xr:uid="{00000000-0005-0000-0000-0000531B0000}"/>
    <cellStyle name="20% - 강조색4 4 10" xfId="7000" xr:uid="{00000000-0005-0000-0000-0000541B0000}"/>
    <cellStyle name="20% - 강조색4 4 2" xfId="7001" xr:uid="{00000000-0005-0000-0000-0000551B0000}"/>
    <cellStyle name="20% - 강조색4 4 2 2" xfId="7002" xr:uid="{00000000-0005-0000-0000-0000561B0000}"/>
    <cellStyle name="20% - 강조색4 4 3" xfId="7003" xr:uid="{00000000-0005-0000-0000-0000571B0000}"/>
    <cellStyle name="20% - 강조색4 4 3 2" xfId="7004" xr:uid="{00000000-0005-0000-0000-0000581B0000}"/>
    <cellStyle name="20% - 강조색4 4 4" xfId="7005" xr:uid="{00000000-0005-0000-0000-0000591B0000}"/>
    <cellStyle name="20% - 강조색4 4 4 2" xfId="7006" xr:uid="{00000000-0005-0000-0000-00005A1B0000}"/>
    <cellStyle name="20% - 강조색4 4 5" xfId="7007" xr:uid="{00000000-0005-0000-0000-00005B1B0000}"/>
    <cellStyle name="20% - 강조색4 4 5 2" xfId="7008" xr:uid="{00000000-0005-0000-0000-00005C1B0000}"/>
    <cellStyle name="20% - 강조색4 4 6" xfId="7009" xr:uid="{00000000-0005-0000-0000-00005D1B0000}"/>
    <cellStyle name="20% - 강조색4 4 6 2" xfId="7010" xr:uid="{00000000-0005-0000-0000-00005E1B0000}"/>
    <cellStyle name="20% - 강조색4 4 7" xfId="7011" xr:uid="{00000000-0005-0000-0000-00005F1B0000}"/>
    <cellStyle name="20% - 강조색4 4 7 2" xfId="7012" xr:uid="{00000000-0005-0000-0000-0000601B0000}"/>
    <cellStyle name="20% - 강조색4 4 8" xfId="7013" xr:uid="{00000000-0005-0000-0000-0000611B0000}"/>
    <cellStyle name="20% - 강조색4 4 8 2" xfId="7014" xr:uid="{00000000-0005-0000-0000-0000621B0000}"/>
    <cellStyle name="20% - 강조색4 4 9" xfId="7015" xr:uid="{00000000-0005-0000-0000-0000631B0000}"/>
    <cellStyle name="20% - 강조색4 4 9 2" xfId="7016" xr:uid="{00000000-0005-0000-0000-0000641B0000}"/>
    <cellStyle name="20% - 강조색4 5" xfId="7017" xr:uid="{00000000-0005-0000-0000-0000651B0000}"/>
    <cellStyle name="20% - 강조색4 5 10" xfId="7018" xr:uid="{00000000-0005-0000-0000-0000661B0000}"/>
    <cellStyle name="20% - 강조색4 5 2" xfId="7019" xr:uid="{00000000-0005-0000-0000-0000671B0000}"/>
    <cellStyle name="20% - 강조색4 5 2 2" xfId="7020" xr:uid="{00000000-0005-0000-0000-0000681B0000}"/>
    <cellStyle name="20% - 강조색4 5 3" xfId="7021" xr:uid="{00000000-0005-0000-0000-0000691B0000}"/>
    <cellStyle name="20% - 강조색4 5 3 2" xfId="7022" xr:uid="{00000000-0005-0000-0000-00006A1B0000}"/>
    <cellStyle name="20% - 강조색4 5 4" xfId="7023" xr:uid="{00000000-0005-0000-0000-00006B1B0000}"/>
    <cellStyle name="20% - 강조색4 5 4 2" xfId="7024" xr:uid="{00000000-0005-0000-0000-00006C1B0000}"/>
    <cellStyle name="20% - 강조색4 5 5" xfId="7025" xr:uid="{00000000-0005-0000-0000-00006D1B0000}"/>
    <cellStyle name="20% - 강조색4 5 5 2" xfId="7026" xr:uid="{00000000-0005-0000-0000-00006E1B0000}"/>
    <cellStyle name="20% - 강조색4 5 6" xfId="7027" xr:uid="{00000000-0005-0000-0000-00006F1B0000}"/>
    <cellStyle name="20% - 강조색4 5 6 2" xfId="7028" xr:uid="{00000000-0005-0000-0000-0000701B0000}"/>
    <cellStyle name="20% - 강조색4 5 7" xfId="7029" xr:uid="{00000000-0005-0000-0000-0000711B0000}"/>
    <cellStyle name="20% - 강조색4 5 7 2" xfId="7030" xr:uid="{00000000-0005-0000-0000-0000721B0000}"/>
    <cellStyle name="20% - 강조색4 5 8" xfId="7031" xr:uid="{00000000-0005-0000-0000-0000731B0000}"/>
    <cellStyle name="20% - 강조색4 5 8 2" xfId="7032" xr:uid="{00000000-0005-0000-0000-0000741B0000}"/>
    <cellStyle name="20% - 강조색4 5 9" xfId="7033" xr:uid="{00000000-0005-0000-0000-0000751B0000}"/>
    <cellStyle name="20% - 강조색4 5 9 2" xfId="7034" xr:uid="{00000000-0005-0000-0000-0000761B0000}"/>
    <cellStyle name="20% - 강조색4 6" xfId="7035" xr:uid="{00000000-0005-0000-0000-0000771B0000}"/>
    <cellStyle name="20% - 강조색4 6 10" xfId="7036" xr:uid="{00000000-0005-0000-0000-0000781B0000}"/>
    <cellStyle name="20% - 강조색4 6 2" xfId="7037" xr:uid="{00000000-0005-0000-0000-0000791B0000}"/>
    <cellStyle name="20% - 강조색4 6 2 2" xfId="7038" xr:uid="{00000000-0005-0000-0000-00007A1B0000}"/>
    <cellStyle name="20% - 강조색4 6 3" xfId="7039" xr:uid="{00000000-0005-0000-0000-00007B1B0000}"/>
    <cellStyle name="20% - 강조색4 6 3 2" xfId="7040" xr:uid="{00000000-0005-0000-0000-00007C1B0000}"/>
    <cellStyle name="20% - 강조색4 6 4" xfId="7041" xr:uid="{00000000-0005-0000-0000-00007D1B0000}"/>
    <cellStyle name="20% - 강조색4 6 4 2" xfId="7042" xr:uid="{00000000-0005-0000-0000-00007E1B0000}"/>
    <cellStyle name="20% - 강조색4 6 5" xfId="7043" xr:uid="{00000000-0005-0000-0000-00007F1B0000}"/>
    <cellStyle name="20% - 강조색4 6 5 2" xfId="7044" xr:uid="{00000000-0005-0000-0000-0000801B0000}"/>
    <cellStyle name="20% - 강조색4 6 6" xfId="7045" xr:uid="{00000000-0005-0000-0000-0000811B0000}"/>
    <cellStyle name="20% - 강조색4 6 6 2" xfId="7046" xr:uid="{00000000-0005-0000-0000-0000821B0000}"/>
    <cellStyle name="20% - 강조색4 6 7" xfId="7047" xr:uid="{00000000-0005-0000-0000-0000831B0000}"/>
    <cellStyle name="20% - 강조색4 6 7 2" xfId="7048" xr:uid="{00000000-0005-0000-0000-0000841B0000}"/>
    <cellStyle name="20% - 강조색4 6 8" xfId="7049" xr:uid="{00000000-0005-0000-0000-0000851B0000}"/>
    <cellStyle name="20% - 강조색4 6 8 2" xfId="7050" xr:uid="{00000000-0005-0000-0000-0000861B0000}"/>
    <cellStyle name="20% - 강조색4 6 9" xfId="7051" xr:uid="{00000000-0005-0000-0000-0000871B0000}"/>
    <cellStyle name="20% - 강조색4 6 9 2" xfId="7052" xr:uid="{00000000-0005-0000-0000-0000881B0000}"/>
    <cellStyle name="20% - 강조색4 7" xfId="7053" xr:uid="{00000000-0005-0000-0000-0000891B0000}"/>
    <cellStyle name="20% - 강조색4 8" xfId="7054" xr:uid="{00000000-0005-0000-0000-00008A1B0000}"/>
    <cellStyle name="20% - 강조색5 2" xfId="7055" xr:uid="{00000000-0005-0000-0000-00008B1B0000}"/>
    <cellStyle name="20% - 강조색5 2 10" xfId="7056" xr:uid="{00000000-0005-0000-0000-00008C1B0000}"/>
    <cellStyle name="20% - 강조색5 2 2" xfId="7057" xr:uid="{00000000-0005-0000-0000-00008D1B0000}"/>
    <cellStyle name="20% - 강조색5 2 2 2" xfId="7058" xr:uid="{00000000-0005-0000-0000-00008E1B0000}"/>
    <cellStyle name="20% - 강조색5 2 3" xfId="7059" xr:uid="{00000000-0005-0000-0000-00008F1B0000}"/>
    <cellStyle name="20% - 강조색5 2 3 2" xfId="7060" xr:uid="{00000000-0005-0000-0000-0000901B0000}"/>
    <cellStyle name="20% - 강조색5 2 4" xfId="7061" xr:uid="{00000000-0005-0000-0000-0000911B0000}"/>
    <cellStyle name="20% - 강조색5 2 4 2" xfId="7062" xr:uid="{00000000-0005-0000-0000-0000921B0000}"/>
    <cellStyle name="20% - 강조색5 2 5" xfId="7063" xr:uid="{00000000-0005-0000-0000-0000931B0000}"/>
    <cellStyle name="20% - 강조색5 2 5 2" xfId="7064" xr:uid="{00000000-0005-0000-0000-0000941B0000}"/>
    <cellStyle name="20% - 강조색5 2 6" xfId="7065" xr:uid="{00000000-0005-0000-0000-0000951B0000}"/>
    <cellStyle name="20% - 강조색5 2 6 2" xfId="7066" xr:uid="{00000000-0005-0000-0000-0000961B0000}"/>
    <cellStyle name="20% - 강조색5 2 7" xfId="7067" xr:uid="{00000000-0005-0000-0000-0000971B0000}"/>
    <cellStyle name="20% - 강조색5 2 7 2" xfId="7068" xr:uid="{00000000-0005-0000-0000-0000981B0000}"/>
    <cellStyle name="20% - 강조색5 2 8" xfId="7069" xr:uid="{00000000-0005-0000-0000-0000991B0000}"/>
    <cellStyle name="20% - 강조색5 2 8 2" xfId="7070" xr:uid="{00000000-0005-0000-0000-00009A1B0000}"/>
    <cellStyle name="20% - 강조색5 2 9" xfId="7071" xr:uid="{00000000-0005-0000-0000-00009B1B0000}"/>
    <cellStyle name="20% - 강조색5 2 9 2" xfId="7072" xr:uid="{00000000-0005-0000-0000-00009C1B0000}"/>
    <cellStyle name="20% - 강조색5 3" xfId="7073" xr:uid="{00000000-0005-0000-0000-00009D1B0000}"/>
    <cellStyle name="20% - 강조색5 3 10" xfId="7074" xr:uid="{00000000-0005-0000-0000-00009E1B0000}"/>
    <cellStyle name="20% - 강조색5 3 2" xfId="7075" xr:uid="{00000000-0005-0000-0000-00009F1B0000}"/>
    <cellStyle name="20% - 강조색5 3 2 2" xfId="7076" xr:uid="{00000000-0005-0000-0000-0000A01B0000}"/>
    <cellStyle name="20% - 강조색5 3 3" xfId="7077" xr:uid="{00000000-0005-0000-0000-0000A11B0000}"/>
    <cellStyle name="20% - 강조색5 3 3 2" xfId="7078" xr:uid="{00000000-0005-0000-0000-0000A21B0000}"/>
    <cellStyle name="20% - 강조색5 3 4" xfId="7079" xr:uid="{00000000-0005-0000-0000-0000A31B0000}"/>
    <cellStyle name="20% - 강조색5 3 4 2" xfId="7080" xr:uid="{00000000-0005-0000-0000-0000A41B0000}"/>
    <cellStyle name="20% - 강조색5 3 5" xfId="7081" xr:uid="{00000000-0005-0000-0000-0000A51B0000}"/>
    <cellStyle name="20% - 강조색5 3 5 2" xfId="7082" xr:uid="{00000000-0005-0000-0000-0000A61B0000}"/>
    <cellStyle name="20% - 강조색5 3 6" xfId="7083" xr:uid="{00000000-0005-0000-0000-0000A71B0000}"/>
    <cellStyle name="20% - 강조색5 3 6 2" xfId="7084" xr:uid="{00000000-0005-0000-0000-0000A81B0000}"/>
    <cellStyle name="20% - 강조색5 3 7" xfId="7085" xr:uid="{00000000-0005-0000-0000-0000A91B0000}"/>
    <cellStyle name="20% - 강조색5 3 7 2" xfId="7086" xr:uid="{00000000-0005-0000-0000-0000AA1B0000}"/>
    <cellStyle name="20% - 강조색5 3 8" xfId="7087" xr:uid="{00000000-0005-0000-0000-0000AB1B0000}"/>
    <cellStyle name="20% - 강조색5 3 8 2" xfId="7088" xr:uid="{00000000-0005-0000-0000-0000AC1B0000}"/>
    <cellStyle name="20% - 강조색5 3 9" xfId="7089" xr:uid="{00000000-0005-0000-0000-0000AD1B0000}"/>
    <cellStyle name="20% - 강조색5 3 9 2" xfId="7090" xr:uid="{00000000-0005-0000-0000-0000AE1B0000}"/>
    <cellStyle name="20% - 강조색5 4" xfId="7091" xr:uid="{00000000-0005-0000-0000-0000AF1B0000}"/>
    <cellStyle name="20% - 강조색5 4 10" xfId="7092" xr:uid="{00000000-0005-0000-0000-0000B01B0000}"/>
    <cellStyle name="20% - 강조색5 4 2" xfId="7093" xr:uid="{00000000-0005-0000-0000-0000B11B0000}"/>
    <cellStyle name="20% - 강조색5 4 2 2" xfId="7094" xr:uid="{00000000-0005-0000-0000-0000B21B0000}"/>
    <cellStyle name="20% - 강조색5 4 3" xfId="7095" xr:uid="{00000000-0005-0000-0000-0000B31B0000}"/>
    <cellStyle name="20% - 강조색5 4 3 2" xfId="7096" xr:uid="{00000000-0005-0000-0000-0000B41B0000}"/>
    <cellStyle name="20% - 강조색5 4 4" xfId="7097" xr:uid="{00000000-0005-0000-0000-0000B51B0000}"/>
    <cellStyle name="20% - 강조색5 4 4 2" xfId="7098" xr:uid="{00000000-0005-0000-0000-0000B61B0000}"/>
    <cellStyle name="20% - 강조색5 4 5" xfId="7099" xr:uid="{00000000-0005-0000-0000-0000B71B0000}"/>
    <cellStyle name="20% - 강조색5 4 5 2" xfId="7100" xr:uid="{00000000-0005-0000-0000-0000B81B0000}"/>
    <cellStyle name="20% - 강조색5 4 6" xfId="7101" xr:uid="{00000000-0005-0000-0000-0000B91B0000}"/>
    <cellStyle name="20% - 강조색5 4 6 2" xfId="7102" xr:uid="{00000000-0005-0000-0000-0000BA1B0000}"/>
    <cellStyle name="20% - 강조색5 4 7" xfId="7103" xr:uid="{00000000-0005-0000-0000-0000BB1B0000}"/>
    <cellStyle name="20% - 강조색5 4 7 2" xfId="7104" xr:uid="{00000000-0005-0000-0000-0000BC1B0000}"/>
    <cellStyle name="20% - 강조색5 4 8" xfId="7105" xr:uid="{00000000-0005-0000-0000-0000BD1B0000}"/>
    <cellStyle name="20% - 강조색5 4 8 2" xfId="7106" xr:uid="{00000000-0005-0000-0000-0000BE1B0000}"/>
    <cellStyle name="20% - 강조색5 4 9" xfId="7107" xr:uid="{00000000-0005-0000-0000-0000BF1B0000}"/>
    <cellStyle name="20% - 강조색5 4 9 2" xfId="7108" xr:uid="{00000000-0005-0000-0000-0000C01B0000}"/>
    <cellStyle name="20% - 강조색5 5" xfId="7109" xr:uid="{00000000-0005-0000-0000-0000C11B0000}"/>
    <cellStyle name="20% - 강조색5 5 10" xfId="7110" xr:uid="{00000000-0005-0000-0000-0000C21B0000}"/>
    <cellStyle name="20% - 강조색5 5 2" xfId="7111" xr:uid="{00000000-0005-0000-0000-0000C31B0000}"/>
    <cellStyle name="20% - 강조색5 5 2 2" xfId="7112" xr:uid="{00000000-0005-0000-0000-0000C41B0000}"/>
    <cellStyle name="20% - 강조색5 5 3" xfId="7113" xr:uid="{00000000-0005-0000-0000-0000C51B0000}"/>
    <cellStyle name="20% - 강조색5 5 3 2" xfId="7114" xr:uid="{00000000-0005-0000-0000-0000C61B0000}"/>
    <cellStyle name="20% - 강조색5 5 4" xfId="7115" xr:uid="{00000000-0005-0000-0000-0000C71B0000}"/>
    <cellStyle name="20% - 강조색5 5 4 2" xfId="7116" xr:uid="{00000000-0005-0000-0000-0000C81B0000}"/>
    <cellStyle name="20% - 강조색5 5 5" xfId="7117" xr:uid="{00000000-0005-0000-0000-0000C91B0000}"/>
    <cellStyle name="20% - 강조색5 5 5 2" xfId="7118" xr:uid="{00000000-0005-0000-0000-0000CA1B0000}"/>
    <cellStyle name="20% - 강조색5 5 6" xfId="7119" xr:uid="{00000000-0005-0000-0000-0000CB1B0000}"/>
    <cellStyle name="20% - 강조색5 5 6 2" xfId="7120" xr:uid="{00000000-0005-0000-0000-0000CC1B0000}"/>
    <cellStyle name="20% - 강조색5 5 7" xfId="7121" xr:uid="{00000000-0005-0000-0000-0000CD1B0000}"/>
    <cellStyle name="20% - 강조색5 5 7 2" xfId="7122" xr:uid="{00000000-0005-0000-0000-0000CE1B0000}"/>
    <cellStyle name="20% - 강조색5 5 8" xfId="7123" xr:uid="{00000000-0005-0000-0000-0000CF1B0000}"/>
    <cellStyle name="20% - 강조색5 5 8 2" xfId="7124" xr:uid="{00000000-0005-0000-0000-0000D01B0000}"/>
    <cellStyle name="20% - 강조색5 5 9" xfId="7125" xr:uid="{00000000-0005-0000-0000-0000D11B0000}"/>
    <cellStyle name="20% - 강조색5 5 9 2" xfId="7126" xr:uid="{00000000-0005-0000-0000-0000D21B0000}"/>
    <cellStyle name="20% - 강조색5 6" xfId="7127" xr:uid="{00000000-0005-0000-0000-0000D31B0000}"/>
    <cellStyle name="20% - 강조색5 6 10" xfId="7128" xr:uid="{00000000-0005-0000-0000-0000D41B0000}"/>
    <cellStyle name="20% - 강조색5 6 2" xfId="7129" xr:uid="{00000000-0005-0000-0000-0000D51B0000}"/>
    <cellStyle name="20% - 강조색5 6 2 2" xfId="7130" xr:uid="{00000000-0005-0000-0000-0000D61B0000}"/>
    <cellStyle name="20% - 강조색5 6 3" xfId="7131" xr:uid="{00000000-0005-0000-0000-0000D71B0000}"/>
    <cellStyle name="20% - 강조색5 6 3 2" xfId="7132" xr:uid="{00000000-0005-0000-0000-0000D81B0000}"/>
    <cellStyle name="20% - 강조색5 6 4" xfId="7133" xr:uid="{00000000-0005-0000-0000-0000D91B0000}"/>
    <cellStyle name="20% - 강조색5 6 4 2" xfId="7134" xr:uid="{00000000-0005-0000-0000-0000DA1B0000}"/>
    <cellStyle name="20% - 강조색5 6 5" xfId="7135" xr:uid="{00000000-0005-0000-0000-0000DB1B0000}"/>
    <cellStyle name="20% - 강조색5 6 5 2" xfId="7136" xr:uid="{00000000-0005-0000-0000-0000DC1B0000}"/>
    <cellStyle name="20% - 강조색5 6 6" xfId="7137" xr:uid="{00000000-0005-0000-0000-0000DD1B0000}"/>
    <cellStyle name="20% - 강조색5 6 6 2" xfId="7138" xr:uid="{00000000-0005-0000-0000-0000DE1B0000}"/>
    <cellStyle name="20% - 강조색5 6 7" xfId="7139" xr:uid="{00000000-0005-0000-0000-0000DF1B0000}"/>
    <cellStyle name="20% - 강조색5 6 7 2" xfId="7140" xr:uid="{00000000-0005-0000-0000-0000E01B0000}"/>
    <cellStyle name="20% - 강조색5 6 8" xfId="7141" xr:uid="{00000000-0005-0000-0000-0000E11B0000}"/>
    <cellStyle name="20% - 강조색5 6 8 2" xfId="7142" xr:uid="{00000000-0005-0000-0000-0000E21B0000}"/>
    <cellStyle name="20% - 강조색5 6 9" xfId="7143" xr:uid="{00000000-0005-0000-0000-0000E31B0000}"/>
    <cellStyle name="20% - 강조색5 6 9 2" xfId="7144" xr:uid="{00000000-0005-0000-0000-0000E41B0000}"/>
    <cellStyle name="20% - 강조색5 7" xfId="7145" xr:uid="{00000000-0005-0000-0000-0000E51B0000}"/>
    <cellStyle name="20% - 강조색5 8" xfId="7146" xr:uid="{00000000-0005-0000-0000-0000E61B0000}"/>
    <cellStyle name="20% - 강조색6 2" xfId="7147" xr:uid="{00000000-0005-0000-0000-0000E71B0000}"/>
    <cellStyle name="20% - 강조색6 2 10" xfId="7148" xr:uid="{00000000-0005-0000-0000-0000E81B0000}"/>
    <cellStyle name="20% - 강조색6 2 2" xfId="7149" xr:uid="{00000000-0005-0000-0000-0000E91B0000}"/>
    <cellStyle name="20% - 강조색6 2 2 2" xfId="7150" xr:uid="{00000000-0005-0000-0000-0000EA1B0000}"/>
    <cellStyle name="20% - 강조색6 2 3" xfId="7151" xr:uid="{00000000-0005-0000-0000-0000EB1B0000}"/>
    <cellStyle name="20% - 강조색6 2 3 2" xfId="7152" xr:uid="{00000000-0005-0000-0000-0000EC1B0000}"/>
    <cellStyle name="20% - 강조색6 2 4" xfId="7153" xr:uid="{00000000-0005-0000-0000-0000ED1B0000}"/>
    <cellStyle name="20% - 강조색6 2 4 2" xfId="7154" xr:uid="{00000000-0005-0000-0000-0000EE1B0000}"/>
    <cellStyle name="20% - 강조색6 2 5" xfId="7155" xr:uid="{00000000-0005-0000-0000-0000EF1B0000}"/>
    <cellStyle name="20% - 강조색6 2 5 2" xfId="7156" xr:uid="{00000000-0005-0000-0000-0000F01B0000}"/>
    <cellStyle name="20% - 강조색6 2 6" xfId="7157" xr:uid="{00000000-0005-0000-0000-0000F11B0000}"/>
    <cellStyle name="20% - 강조색6 2 6 2" xfId="7158" xr:uid="{00000000-0005-0000-0000-0000F21B0000}"/>
    <cellStyle name="20% - 강조색6 2 7" xfId="7159" xr:uid="{00000000-0005-0000-0000-0000F31B0000}"/>
    <cellStyle name="20% - 강조색6 2 7 2" xfId="7160" xr:uid="{00000000-0005-0000-0000-0000F41B0000}"/>
    <cellStyle name="20% - 강조색6 2 8" xfId="7161" xr:uid="{00000000-0005-0000-0000-0000F51B0000}"/>
    <cellStyle name="20% - 강조색6 2 8 2" xfId="7162" xr:uid="{00000000-0005-0000-0000-0000F61B0000}"/>
    <cellStyle name="20% - 강조색6 2 9" xfId="7163" xr:uid="{00000000-0005-0000-0000-0000F71B0000}"/>
    <cellStyle name="20% - 강조색6 2 9 2" xfId="7164" xr:uid="{00000000-0005-0000-0000-0000F81B0000}"/>
    <cellStyle name="20% - 강조색6 3" xfId="7165" xr:uid="{00000000-0005-0000-0000-0000F91B0000}"/>
    <cellStyle name="20% - 강조색6 3 10" xfId="7166" xr:uid="{00000000-0005-0000-0000-0000FA1B0000}"/>
    <cellStyle name="20% - 강조색6 3 11" xfId="7167" xr:uid="{00000000-0005-0000-0000-0000FB1B0000}"/>
    <cellStyle name="20% - 강조색6 3 2" xfId="7168" xr:uid="{00000000-0005-0000-0000-0000FC1B0000}"/>
    <cellStyle name="20% - 강조색6 3 2 2" xfId="7169" xr:uid="{00000000-0005-0000-0000-0000FD1B0000}"/>
    <cellStyle name="20% - 강조색6 3 3" xfId="7170" xr:uid="{00000000-0005-0000-0000-0000FE1B0000}"/>
    <cellStyle name="20% - 강조색6 3 3 2" xfId="7171" xr:uid="{00000000-0005-0000-0000-0000FF1B0000}"/>
    <cellStyle name="20% - 강조색6 3 4" xfId="7172" xr:uid="{00000000-0005-0000-0000-0000001C0000}"/>
    <cellStyle name="20% - 강조색6 3 4 2" xfId="7173" xr:uid="{00000000-0005-0000-0000-0000011C0000}"/>
    <cellStyle name="20% - 강조색6 3 5" xfId="7174" xr:uid="{00000000-0005-0000-0000-0000021C0000}"/>
    <cellStyle name="20% - 강조색6 3 5 2" xfId="7175" xr:uid="{00000000-0005-0000-0000-0000031C0000}"/>
    <cellStyle name="20% - 강조색6 3 6" xfId="7176" xr:uid="{00000000-0005-0000-0000-0000041C0000}"/>
    <cellStyle name="20% - 강조색6 3 6 2" xfId="7177" xr:uid="{00000000-0005-0000-0000-0000051C0000}"/>
    <cellStyle name="20% - 강조색6 3 7" xfId="7178" xr:uid="{00000000-0005-0000-0000-0000061C0000}"/>
    <cellStyle name="20% - 강조색6 3 7 2" xfId="7179" xr:uid="{00000000-0005-0000-0000-0000071C0000}"/>
    <cellStyle name="20% - 강조색6 3 8" xfId="7180" xr:uid="{00000000-0005-0000-0000-0000081C0000}"/>
    <cellStyle name="20% - 강조색6 3 8 2" xfId="7181" xr:uid="{00000000-0005-0000-0000-0000091C0000}"/>
    <cellStyle name="20% - 강조색6 3 9" xfId="7182" xr:uid="{00000000-0005-0000-0000-00000A1C0000}"/>
    <cellStyle name="20% - 강조색6 3 9 2" xfId="7183" xr:uid="{00000000-0005-0000-0000-00000B1C0000}"/>
    <cellStyle name="20% - 강조색6 4" xfId="7184" xr:uid="{00000000-0005-0000-0000-00000C1C0000}"/>
    <cellStyle name="20% - 강조색6 4 10" xfId="7185" xr:uid="{00000000-0005-0000-0000-00000D1C0000}"/>
    <cellStyle name="20% - 강조색6 4 2" xfId="7186" xr:uid="{00000000-0005-0000-0000-00000E1C0000}"/>
    <cellStyle name="20% - 강조색6 4 2 2" xfId="7187" xr:uid="{00000000-0005-0000-0000-00000F1C0000}"/>
    <cellStyle name="20% - 강조색6 4 3" xfId="7188" xr:uid="{00000000-0005-0000-0000-0000101C0000}"/>
    <cellStyle name="20% - 강조색6 4 3 2" xfId="7189" xr:uid="{00000000-0005-0000-0000-0000111C0000}"/>
    <cellStyle name="20% - 강조색6 4 4" xfId="7190" xr:uid="{00000000-0005-0000-0000-0000121C0000}"/>
    <cellStyle name="20% - 강조색6 4 4 2" xfId="7191" xr:uid="{00000000-0005-0000-0000-0000131C0000}"/>
    <cellStyle name="20% - 강조색6 4 5" xfId="7192" xr:uid="{00000000-0005-0000-0000-0000141C0000}"/>
    <cellStyle name="20% - 강조색6 4 5 2" xfId="7193" xr:uid="{00000000-0005-0000-0000-0000151C0000}"/>
    <cellStyle name="20% - 강조색6 4 6" xfId="7194" xr:uid="{00000000-0005-0000-0000-0000161C0000}"/>
    <cellStyle name="20% - 강조색6 4 6 2" xfId="7195" xr:uid="{00000000-0005-0000-0000-0000171C0000}"/>
    <cellStyle name="20% - 강조색6 4 7" xfId="7196" xr:uid="{00000000-0005-0000-0000-0000181C0000}"/>
    <cellStyle name="20% - 강조색6 4 7 2" xfId="7197" xr:uid="{00000000-0005-0000-0000-0000191C0000}"/>
    <cellStyle name="20% - 강조색6 4 8" xfId="7198" xr:uid="{00000000-0005-0000-0000-00001A1C0000}"/>
    <cellStyle name="20% - 강조색6 4 8 2" xfId="7199" xr:uid="{00000000-0005-0000-0000-00001B1C0000}"/>
    <cellStyle name="20% - 강조색6 4 9" xfId="7200" xr:uid="{00000000-0005-0000-0000-00001C1C0000}"/>
    <cellStyle name="20% - 강조색6 4 9 2" xfId="7201" xr:uid="{00000000-0005-0000-0000-00001D1C0000}"/>
    <cellStyle name="20% - 강조색6 5" xfId="7202" xr:uid="{00000000-0005-0000-0000-00001E1C0000}"/>
    <cellStyle name="20% - 강조색6 5 10" xfId="7203" xr:uid="{00000000-0005-0000-0000-00001F1C0000}"/>
    <cellStyle name="20% - 강조색6 5 2" xfId="7204" xr:uid="{00000000-0005-0000-0000-0000201C0000}"/>
    <cellStyle name="20% - 강조색6 5 2 2" xfId="7205" xr:uid="{00000000-0005-0000-0000-0000211C0000}"/>
    <cellStyle name="20% - 강조색6 5 3" xfId="7206" xr:uid="{00000000-0005-0000-0000-0000221C0000}"/>
    <cellStyle name="20% - 강조색6 5 3 2" xfId="7207" xr:uid="{00000000-0005-0000-0000-0000231C0000}"/>
    <cellStyle name="20% - 강조색6 5 4" xfId="7208" xr:uid="{00000000-0005-0000-0000-0000241C0000}"/>
    <cellStyle name="20% - 강조색6 5 4 2" xfId="7209" xr:uid="{00000000-0005-0000-0000-0000251C0000}"/>
    <cellStyle name="20% - 강조색6 5 5" xfId="7210" xr:uid="{00000000-0005-0000-0000-0000261C0000}"/>
    <cellStyle name="20% - 강조색6 5 5 2" xfId="7211" xr:uid="{00000000-0005-0000-0000-0000271C0000}"/>
    <cellStyle name="20% - 강조색6 5 6" xfId="7212" xr:uid="{00000000-0005-0000-0000-0000281C0000}"/>
    <cellStyle name="20% - 강조색6 5 6 2" xfId="7213" xr:uid="{00000000-0005-0000-0000-0000291C0000}"/>
    <cellStyle name="20% - 강조색6 5 7" xfId="7214" xr:uid="{00000000-0005-0000-0000-00002A1C0000}"/>
    <cellStyle name="20% - 강조색6 5 7 2" xfId="7215" xr:uid="{00000000-0005-0000-0000-00002B1C0000}"/>
    <cellStyle name="20% - 강조색6 5 8" xfId="7216" xr:uid="{00000000-0005-0000-0000-00002C1C0000}"/>
    <cellStyle name="20% - 강조색6 5 8 2" xfId="7217" xr:uid="{00000000-0005-0000-0000-00002D1C0000}"/>
    <cellStyle name="20% - 강조색6 5 9" xfId="7218" xr:uid="{00000000-0005-0000-0000-00002E1C0000}"/>
    <cellStyle name="20% - 강조색6 5 9 2" xfId="7219" xr:uid="{00000000-0005-0000-0000-00002F1C0000}"/>
    <cellStyle name="20% - 강조색6 6" xfId="7220" xr:uid="{00000000-0005-0000-0000-0000301C0000}"/>
    <cellStyle name="20% - 강조색6 6 10" xfId="7221" xr:uid="{00000000-0005-0000-0000-0000311C0000}"/>
    <cellStyle name="20% - 강조색6 6 2" xfId="7222" xr:uid="{00000000-0005-0000-0000-0000321C0000}"/>
    <cellStyle name="20% - 강조색6 6 2 2" xfId="7223" xr:uid="{00000000-0005-0000-0000-0000331C0000}"/>
    <cellStyle name="20% - 강조색6 6 3" xfId="7224" xr:uid="{00000000-0005-0000-0000-0000341C0000}"/>
    <cellStyle name="20% - 강조색6 6 3 2" xfId="7225" xr:uid="{00000000-0005-0000-0000-0000351C0000}"/>
    <cellStyle name="20% - 강조색6 6 4" xfId="7226" xr:uid="{00000000-0005-0000-0000-0000361C0000}"/>
    <cellStyle name="20% - 강조색6 6 4 2" xfId="7227" xr:uid="{00000000-0005-0000-0000-0000371C0000}"/>
    <cellStyle name="20% - 강조색6 6 5" xfId="7228" xr:uid="{00000000-0005-0000-0000-0000381C0000}"/>
    <cellStyle name="20% - 강조색6 6 5 2" xfId="7229" xr:uid="{00000000-0005-0000-0000-0000391C0000}"/>
    <cellStyle name="20% - 강조색6 6 6" xfId="7230" xr:uid="{00000000-0005-0000-0000-00003A1C0000}"/>
    <cellStyle name="20% - 강조색6 6 6 2" xfId="7231" xr:uid="{00000000-0005-0000-0000-00003B1C0000}"/>
    <cellStyle name="20% - 강조색6 6 7" xfId="7232" xr:uid="{00000000-0005-0000-0000-00003C1C0000}"/>
    <cellStyle name="20% - 강조색6 6 7 2" xfId="7233" xr:uid="{00000000-0005-0000-0000-00003D1C0000}"/>
    <cellStyle name="20% - 강조색6 6 8" xfId="7234" xr:uid="{00000000-0005-0000-0000-00003E1C0000}"/>
    <cellStyle name="20% - 강조색6 6 8 2" xfId="7235" xr:uid="{00000000-0005-0000-0000-00003F1C0000}"/>
    <cellStyle name="20% - 강조색6 6 9" xfId="7236" xr:uid="{00000000-0005-0000-0000-0000401C0000}"/>
    <cellStyle name="20% - 강조색6 6 9 2" xfId="7237" xr:uid="{00000000-0005-0000-0000-0000411C0000}"/>
    <cellStyle name="20% - 강조색6 7" xfId="7238" xr:uid="{00000000-0005-0000-0000-0000421C0000}"/>
    <cellStyle name="20% - 강조색6 8" xfId="7239" xr:uid="{00000000-0005-0000-0000-0000431C0000}"/>
    <cellStyle name="³?a" xfId="7240" xr:uid="{00000000-0005-0000-0000-0000441C0000}"/>
    <cellStyle name="³?A￥" xfId="7241" xr:uid="{00000000-0005-0000-0000-0000451C0000}"/>
    <cellStyle name="³?A￥ 2" xfId="7242" xr:uid="{00000000-0005-0000-0000-0000461C0000}"/>
    <cellStyle name="³¯â¥" xfId="7243" xr:uid="{00000000-0005-0000-0000-0000471C0000}"/>
    <cellStyle name="³f¹ô[0]_pldt" xfId="7244" xr:uid="{00000000-0005-0000-0000-0000481C0000}"/>
    <cellStyle name="³f¹ô_pldt" xfId="7245" xr:uid="{00000000-0005-0000-0000-0000491C0000}"/>
    <cellStyle name="40% - Accent1" xfId="7246" xr:uid="{00000000-0005-0000-0000-00004A1C0000}"/>
    <cellStyle name="40% - Accent2" xfId="7247" xr:uid="{00000000-0005-0000-0000-00004B1C0000}"/>
    <cellStyle name="40% - Accent3" xfId="7248" xr:uid="{00000000-0005-0000-0000-00004C1C0000}"/>
    <cellStyle name="40% - Accent4" xfId="7249" xr:uid="{00000000-0005-0000-0000-00004D1C0000}"/>
    <cellStyle name="40% - Accent5" xfId="7250" xr:uid="{00000000-0005-0000-0000-00004E1C0000}"/>
    <cellStyle name="40% - Accent6" xfId="7251" xr:uid="{00000000-0005-0000-0000-00004F1C0000}"/>
    <cellStyle name="40% - 강조색1 2" xfId="7252" xr:uid="{00000000-0005-0000-0000-0000501C0000}"/>
    <cellStyle name="40% - 강조색1 2 10" xfId="7253" xr:uid="{00000000-0005-0000-0000-0000511C0000}"/>
    <cellStyle name="40% - 강조색1 2 2" xfId="7254" xr:uid="{00000000-0005-0000-0000-0000521C0000}"/>
    <cellStyle name="40% - 강조색1 2 2 2" xfId="7255" xr:uid="{00000000-0005-0000-0000-0000531C0000}"/>
    <cellStyle name="40% - 강조색1 2 3" xfId="7256" xr:uid="{00000000-0005-0000-0000-0000541C0000}"/>
    <cellStyle name="40% - 강조색1 2 3 2" xfId="7257" xr:uid="{00000000-0005-0000-0000-0000551C0000}"/>
    <cellStyle name="40% - 강조색1 2 3 3" xfId="7258" xr:uid="{00000000-0005-0000-0000-0000561C0000}"/>
    <cellStyle name="40% - 강조색1 2 4" xfId="7259" xr:uid="{00000000-0005-0000-0000-0000571C0000}"/>
    <cellStyle name="40% - 강조색1 2 4 2" xfId="7260" xr:uid="{00000000-0005-0000-0000-0000581C0000}"/>
    <cellStyle name="40% - 강조색1 2 5" xfId="7261" xr:uid="{00000000-0005-0000-0000-0000591C0000}"/>
    <cellStyle name="40% - 강조색1 2 5 2" xfId="7262" xr:uid="{00000000-0005-0000-0000-00005A1C0000}"/>
    <cellStyle name="40% - 강조색1 2 6" xfId="7263" xr:uid="{00000000-0005-0000-0000-00005B1C0000}"/>
    <cellStyle name="40% - 강조색1 2 6 2" xfId="7264" xr:uid="{00000000-0005-0000-0000-00005C1C0000}"/>
    <cellStyle name="40% - 강조색1 2 7" xfId="7265" xr:uid="{00000000-0005-0000-0000-00005D1C0000}"/>
    <cellStyle name="40% - 강조색1 2 7 2" xfId="7266" xr:uid="{00000000-0005-0000-0000-00005E1C0000}"/>
    <cellStyle name="40% - 강조색1 2 8" xfId="7267" xr:uid="{00000000-0005-0000-0000-00005F1C0000}"/>
    <cellStyle name="40% - 강조색1 2 8 2" xfId="7268" xr:uid="{00000000-0005-0000-0000-0000601C0000}"/>
    <cellStyle name="40% - 강조색1 2 9" xfId="7269" xr:uid="{00000000-0005-0000-0000-0000611C0000}"/>
    <cellStyle name="40% - 강조색1 2 9 2" xfId="7270" xr:uid="{00000000-0005-0000-0000-0000621C0000}"/>
    <cellStyle name="40% - 강조색1 3" xfId="7271" xr:uid="{00000000-0005-0000-0000-0000631C0000}"/>
    <cellStyle name="40% - 강조색1 3 10" xfId="7272" xr:uid="{00000000-0005-0000-0000-0000641C0000}"/>
    <cellStyle name="40% - 강조색1 3 2" xfId="7273" xr:uid="{00000000-0005-0000-0000-0000651C0000}"/>
    <cellStyle name="40% - 강조색1 3 2 2" xfId="7274" xr:uid="{00000000-0005-0000-0000-0000661C0000}"/>
    <cellStyle name="40% - 강조색1 3 3" xfId="7275" xr:uid="{00000000-0005-0000-0000-0000671C0000}"/>
    <cellStyle name="40% - 강조색1 3 3 2" xfId="7276" xr:uid="{00000000-0005-0000-0000-0000681C0000}"/>
    <cellStyle name="40% - 강조색1 3 4" xfId="7277" xr:uid="{00000000-0005-0000-0000-0000691C0000}"/>
    <cellStyle name="40% - 강조색1 3 4 2" xfId="7278" xr:uid="{00000000-0005-0000-0000-00006A1C0000}"/>
    <cellStyle name="40% - 강조색1 3 5" xfId="7279" xr:uid="{00000000-0005-0000-0000-00006B1C0000}"/>
    <cellStyle name="40% - 강조색1 3 5 2" xfId="7280" xr:uid="{00000000-0005-0000-0000-00006C1C0000}"/>
    <cellStyle name="40% - 강조색1 3 6" xfId="7281" xr:uid="{00000000-0005-0000-0000-00006D1C0000}"/>
    <cellStyle name="40% - 강조색1 3 6 2" xfId="7282" xr:uid="{00000000-0005-0000-0000-00006E1C0000}"/>
    <cellStyle name="40% - 강조색1 3 7" xfId="7283" xr:uid="{00000000-0005-0000-0000-00006F1C0000}"/>
    <cellStyle name="40% - 강조색1 3 7 2" xfId="7284" xr:uid="{00000000-0005-0000-0000-0000701C0000}"/>
    <cellStyle name="40% - 강조색1 3 8" xfId="7285" xr:uid="{00000000-0005-0000-0000-0000711C0000}"/>
    <cellStyle name="40% - 강조색1 3 8 2" xfId="7286" xr:uid="{00000000-0005-0000-0000-0000721C0000}"/>
    <cellStyle name="40% - 강조색1 3 9" xfId="7287" xr:uid="{00000000-0005-0000-0000-0000731C0000}"/>
    <cellStyle name="40% - 강조색1 3 9 2" xfId="7288" xr:uid="{00000000-0005-0000-0000-0000741C0000}"/>
    <cellStyle name="40% - 강조색1 4" xfId="7289" xr:uid="{00000000-0005-0000-0000-0000751C0000}"/>
    <cellStyle name="40% - 강조색1 4 10" xfId="7290" xr:uid="{00000000-0005-0000-0000-0000761C0000}"/>
    <cellStyle name="40% - 강조색1 4 2" xfId="7291" xr:uid="{00000000-0005-0000-0000-0000771C0000}"/>
    <cellStyle name="40% - 강조색1 4 2 2" xfId="7292" xr:uid="{00000000-0005-0000-0000-0000781C0000}"/>
    <cellStyle name="40% - 강조색1 4 3" xfId="7293" xr:uid="{00000000-0005-0000-0000-0000791C0000}"/>
    <cellStyle name="40% - 강조색1 4 3 2" xfId="7294" xr:uid="{00000000-0005-0000-0000-00007A1C0000}"/>
    <cellStyle name="40% - 강조색1 4 4" xfId="7295" xr:uid="{00000000-0005-0000-0000-00007B1C0000}"/>
    <cellStyle name="40% - 강조색1 4 4 2" xfId="7296" xr:uid="{00000000-0005-0000-0000-00007C1C0000}"/>
    <cellStyle name="40% - 강조색1 4 5" xfId="7297" xr:uid="{00000000-0005-0000-0000-00007D1C0000}"/>
    <cellStyle name="40% - 강조색1 4 5 2" xfId="7298" xr:uid="{00000000-0005-0000-0000-00007E1C0000}"/>
    <cellStyle name="40% - 강조색1 4 6" xfId="7299" xr:uid="{00000000-0005-0000-0000-00007F1C0000}"/>
    <cellStyle name="40% - 강조색1 4 6 2" xfId="7300" xr:uid="{00000000-0005-0000-0000-0000801C0000}"/>
    <cellStyle name="40% - 강조색1 4 7" xfId="7301" xr:uid="{00000000-0005-0000-0000-0000811C0000}"/>
    <cellStyle name="40% - 강조색1 4 7 2" xfId="7302" xr:uid="{00000000-0005-0000-0000-0000821C0000}"/>
    <cellStyle name="40% - 강조색1 4 8" xfId="7303" xr:uid="{00000000-0005-0000-0000-0000831C0000}"/>
    <cellStyle name="40% - 강조색1 4 8 2" xfId="7304" xr:uid="{00000000-0005-0000-0000-0000841C0000}"/>
    <cellStyle name="40% - 강조색1 4 9" xfId="7305" xr:uid="{00000000-0005-0000-0000-0000851C0000}"/>
    <cellStyle name="40% - 강조색1 4 9 2" xfId="7306" xr:uid="{00000000-0005-0000-0000-0000861C0000}"/>
    <cellStyle name="40% - 강조색1 5" xfId="7307" xr:uid="{00000000-0005-0000-0000-0000871C0000}"/>
    <cellStyle name="40% - 강조색1 5 10" xfId="7308" xr:uid="{00000000-0005-0000-0000-0000881C0000}"/>
    <cellStyle name="40% - 강조색1 5 2" xfId="7309" xr:uid="{00000000-0005-0000-0000-0000891C0000}"/>
    <cellStyle name="40% - 강조색1 5 2 2" xfId="7310" xr:uid="{00000000-0005-0000-0000-00008A1C0000}"/>
    <cellStyle name="40% - 강조색1 5 3" xfId="7311" xr:uid="{00000000-0005-0000-0000-00008B1C0000}"/>
    <cellStyle name="40% - 강조색1 5 3 2" xfId="7312" xr:uid="{00000000-0005-0000-0000-00008C1C0000}"/>
    <cellStyle name="40% - 강조색1 5 4" xfId="7313" xr:uid="{00000000-0005-0000-0000-00008D1C0000}"/>
    <cellStyle name="40% - 강조색1 5 4 2" xfId="7314" xr:uid="{00000000-0005-0000-0000-00008E1C0000}"/>
    <cellStyle name="40% - 강조색1 5 5" xfId="7315" xr:uid="{00000000-0005-0000-0000-00008F1C0000}"/>
    <cellStyle name="40% - 강조색1 5 5 2" xfId="7316" xr:uid="{00000000-0005-0000-0000-0000901C0000}"/>
    <cellStyle name="40% - 강조색1 5 6" xfId="7317" xr:uid="{00000000-0005-0000-0000-0000911C0000}"/>
    <cellStyle name="40% - 강조색1 5 6 2" xfId="7318" xr:uid="{00000000-0005-0000-0000-0000921C0000}"/>
    <cellStyle name="40% - 강조색1 5 7" xfId="7319" xr:uid="{00000000-0005-0000-0000-0000931C0000}"/>
    <cellStyle name="40% - 강조색1 5 7 2" xfId="7320" xr:uid="{00000000-0005-0000-0000-0000941C0000}"/>
    <cellStyle name="40% - 강조색1 5 8" xfId="7321" xr:uid="{00000000-0005-0000-0000-0000951C0000}"/>
    <cellStyle name="40% - 강조색1 5 8 2" xfId="7322" xr:uid="{00000000-0005-0000-0000-0000961C0000}"/>
    <cellStyle name="40% - 강조색1 5 9" xfId="7323" xr:uid="{00000000-0005-0000-0000-0000971C0000}"/>
    <cellStyle name="40% - 강조색1 5 9 2" xfId="7324" xr:uid="{00000000-0005-0000-0000-0000981C0000}"/>
    <cellStyle name="40% - 강조색1 6" xfId="7325" xr:uid="{00000000-0005-0000-0000-0000991C0000}"/>
    <cellStyle name="40% - 강조색1 6 10" xfId="7326" xr:uid="{00000000-0005-0000-0000-00009A1C0000}"/>
    <cellStyle name="40% - 강조색1 6 2" xfId="7327" xr:uid="{00000000-0005-0000-0000-00009B1C0000}"/>
    <cellStyle name="40% - 강조색1 6 2 2" xfId="7328" xr:uid="{00000000-0005-0000-0000-00009C1C0000}"/>
    <cellStyle name="40% - 강조색1 6 3" xfId="7329" xr:uid="{00000000-0005-0000-0000-00009D1C0000}"/>
    <cellStyle name="40% - 강조색1 6 3 2" xfId="7330" xr:uid="{00000000-0005-0000-0000-00009E1C0000}"/>
    <cellStyle name="40% - 강조색1 6 4" xfId="7331" xr:uid="{00000000-0005-0000-0000-00009F1C0000}"/>
    <cellStyle name="40% - 강조색1 6 4 2" xfId="7332" xr:uid="{00000000-0005-0000-0000-0000A01C0000}"/>
    <cellStyle name="40% - 강조색1 6 5" xfId="7333" xr:uid="{00000000-0005-0000-0000-0000A11C0000}"/>
    <cellStyle name="40% - 강조색1 6 5 2" xfId="7334" xr:uid="{00000000-0005-0000-0000-0000A21C0000}"/>
    <cellStyle name="40% - 강조색1 6 6" xfId="7335" xr:uid="{00000000-0005-0000-0000-0000A31C0000}"/>
    <cellStyle name="40% - 강조색1 6 6 2" xfId="7336" xr:uid="{00000000-0005-0000-0000-0000A41C0000}"/>
    <cellStyle name="40% - 강조색1 6 7" xfId="7337" xr:uid="{00000000-0005-0000-0000-0000A51C0000}"/>
    <cellStyle name="40% - 강조색1 6 7 2" xfId="7338" xr:uid="{00000000-0005-0000-0000-0000A61C0000}"/>
    <cellStyle name="40% - 강조색1 6 8" xfId="7339" xr:uid="{00000000-0005-0000-0000-0000A71C0000}"/>
    <cellStyle name="40% - 강조색1 6 8 2" xfId="7340" xr:uid="{00000000-0005-0000-0000-0000A81C0000}"/>
    <cellStyle name="40% - 강조색1 6 9" xfId="7341" xr:uid="{00000000-0005-0000-0000-0000A91C0000}"/>
    <cellStyle name="40% - 강조색1 6 9 2" xfId="7342" xr:uid="{00000000-0005-0000-0000-0000AA1C0000}"/>
    <cellStyle name="40% - 강조색1 7" xfId="7343" xr:uid="{00000000-0005-0000-0000-0000AB1C0000}"/>
    <cellStyle name="40% - 강조색1 8" xfId="7344" xr:uid="{00000000-0005-0000-0000-0000AC1C0000}"/>
    <cellStyle name="40% - 강조색2 2" xfId="7345" xr:uid="{00000000-0005-0000-0000-0000AD1C0000}"/>
    <cellStyle name="40% - 강조색2 2 10" xfId="7346" xr:uid="{00000000-0005-0000-0000-0000AE1C0000}"/>
    <cellStyle name="40% - 강조색2 2 2" xfId="7347" xr:uid="{00000000-0005-0000-0000-0000AF1C0000}"/>
    <cellStyle name="40% - 강조색2 2 2 2" xfId="7348" xr:uid="{00000000-0005-0000-0000-0000B01C0000}"/>
    <cellStyle name="40% - 강조색2 2 3" xfId="7349" xr:uid="{00000000-0005-0000-0000-0000B11C0000}"/>
    <cellStyle name="40% - 강조색2 2 3 2" xfId="7350" xr:uid="{00000000-0005-0000-0000-0000B21C0000}"/>
    <cellStyle name="40% - 강조색2 2 4" xfId="7351" xr:uid="{00000000-0005-0000-0000-0000B31C0000}"/>
    <cellStyle name="40% - 강조색2 2 4 2" xfId="7352" xr:uid="{00000000-0005-0000-0000-0000B41C0000}"/>
    <cellStyle name="40% - 강조색2 2 5" xfId="7353" xr:uid="{00000000-0005-0000-0000-0000B51C0000}"/>
    <cellStyle name="40% - 강조색2 2 5 2" xfId="7354" xr:uid="{00000000-0005-0000-0000-0000B61C0000}"/>
    <cellStyle name="40% - 강조색2 2 6" xfId="7355" xr:uid="{00000000-0005-0000-0000-0000B71C0000}"/>
    <cellStyle name="40% - 강조색2 2 6 2" xfId="7356" xr:uid="{00000000-0005-0000-0000-0000B81C0000}"/>
    <cellStyle name="40% - 강조색2 2 7" xfId="7357" xr:uid="{00000000-0005-0000-0000-0000B91C0000}"/>
    <cellStyle name="40% - 강조색2 2 7 2" xfId="7358" xr:uid="{00000000-0005-0000-0000-0000BA1C0000}"/>
    <cellStyle name="40% - 강조색2 2 8" xfId="7359" xr:uid="{00000000-0005-0000-0000-0000BB1C0000}"/>
    <cellStyle name="40% - 강조색2 2 8 2" xfId="7360" xr:uid="{00000000-0005-0000-0000-0000BC1C0000}"/>
    <cellStyle name="40% - 강조색2 2 9" xfId="7361" xr:uid="{00000000-0005-0000-0000-0000BD1C0000}"/>
    <cellStyle name="40% - 강조색2 2 9 2" xfId="7362" xr:uid="{00000000-0005-0000-0000-0000BE1C0000}"/>
    <cellStyle name="40% - 강조색2 3" xfId="7363" xr:uid="{00000000-0005-0000-0000-0000BF1C0000}"/>
    <cellStyle name="40% - 강조색2 3 10" xfId="7364" xr:uid="{00000000-0005-0000-0000-0000C01C0000}"/>
    <cellStyle name="40% - 강조색2 3 2" xfId="7365" xr:uid="{00000000-0005-0000-0000-0000C11C0000}"/>
    <cellStyle name="40% - 강조색2 3 2 2" xfId="7366" xr:uid="{00000000-0005-0000-0000-0000C21C0000}"/>
    <cellStyle name="40% - 강조색2 3 3" xfId="7367" xr:uid="{00000000-0005-0000-0000-0000C31C0000}"/>
    <cellStyle name="40% - 강조색2 3 3 2" xfId="7368" xr:uid="{00000000-0005-0000-0000-0000C41C0000}"/>
    <cellStyle name="40% - 강조색2 3 4" xfId="7369" xr:uid="{00000000-0005-0000-0000-0000C51C0000}"/>
    <cellStyle name="40% - 강조색2 3 4 2" xfId="7370" xr:uid="{00000000-0005-0000-0000-0000C61C0000}"/>
    <cellStyle name="40% - 강조색2 3 5" xfId="7371" xr:uid="{00000000-0005-0000-0000-0000C71C0000}"/>
    <cellStyle name="40% - 강조색2 3 5 2" xfId="7372" xr:uid="{00000000-0005-0000-0000-0000C81C0000}"/>
    <cellStyle name="40% - 강조색2 3 6" xfId="7373" xr:uid="{00000000-0005-0000-0000-0000C91C0000}"/>
    <cellStyle name="40% - 강조색2 3 6 2" xfId="7374" xr:uid="{00000000-0005-0000-0000-0000CA1C0000}"/>
    <cellStyle name="40% - 강조색2 3 7" xfId="7375" xr:uid="{00000000-0005-0000-0000-0000CB1C0000}"/>
    <cellStyle name="40% - 강조색2 3 7 2" xfId="7376" xr:uid="{00000000-0005-0000-0000-0000CC1C0000}"/>
    <cellStyle name="40% - 강조색2 3 8" xfId="7377" xr:uid="{00000000-0005-0000-0000-0000CD1C0000}"/>
    <cellStyle name="40% - 강조색2 3 8 2" xfId="7378" xr:uid="{00000000-0005-0000-0000-0000CE1C0000}"/>
    <cellStyle name="40% - 강조색2 3 9" xfId="7379" xr:uid="{00000000-0005-0000-0000-0000CF1C0000}"/>
    <cellStyle name="40% - 강조색2 3 9 2" xfId="7380" xr:uid="{00000000-0005-0000-0000-0000D01C0000}"/>
    <cellStyle name="40% - 강조색2 4" xfId="7381" xr:uid="{00000000-0005-0000-0000-0000D11C0000}"/>
    <cellStyle name="40% - 강조색2 4 10" xfId="7382" xr:uid="{00000000-0005-0000-0000-0000D21C0000}"/>
    <cellStyle name="40% - 강조색2 4 2" xfId="7383" xr:uid="{00000000-0005-0000-0000-0000D31C0000}"/>
    <cellStyle name="40% - 강조색2 4 2 2" xfId="7384" xr:uid="{00000000-0005-0000-0000-0000D41C0000}"/>
    <cellStyle name="40% - 강조색2 4 3" xfId="7385" xr:uid="{00000000-0005-0000-0000-0000D51C0000}"/>
    <cellStyle name="40% - 강조색2 4 3 2" xfId="7386" xr:uid="{00000000-0005-0000-0000-0000D61C0000}"/>
    <cellStyle name="40% - 강조색2 4 4" xfId="7387" xr:uid="{00000000-0005-0000-0000-0000D71C0000}"/>
    <cellStyle name="40% - 강조색2 4 4 2" xfId="7388" xr:uid="{00000000-0005-0000-0000-0000D81C0000}"/>
    <cellStyle name="40% - 강조색2 4 5" xfId="7389" xr:uid="{00000000-0005-0000-0000-0000D91C0000}"/>
    <cellStyle name="40% - 강조색2 4 5 2" xfId="7390" xr:uid="{00000000-0005-0000-0000-0000DA1C0000}"/>
    <cellStyle name="40% - 강조색2 4 6" xfId="7391" xr:uid="{00000000-0005-0000-0000-0000DB1C0000}"/>
    <cellStyle name="40% - 강조색2 4 6 2" xfId="7392" xr:uid="{00000000-0005-0000-0000-0000DC1C0000}"/>
    <cellStyle name="40% - 강조색2 4 7" xfId="7393" xr:uid="{00000000-0005-0000-0000-0000DD1C0000}"/>
    <cellStyle name="40% - 강조색2 4 7 2" xfId="7394" xr:uid="{00000000-0005-0000-0000-0000DE1C0000}"/>
    <cellStyle name="40% - 강조색2 4 8" xfId="7395" xr:uid="{00000000-0005-0000-0000-0000DF1C0000}"/>
    <cellStyle name="40% - 강조색2 4 8 2" xfId="7396" xr:uid="{00000000-0005-0000-0000-0000E01C0000}"/>
    <cellStyle name="40% - 강조색2 4 9" xfId="7397" xr:uid="{00000000-0005-0000-0000-0000E11C0000}"/>
    <cellStyle name="40% - 강조색2 4 9 2" xfId="7398" xr:uid="{00000000-0005-0000-0000-0000E21C0000}"/>
    <cellStyle name="40% - 강조색2 5" xfId="7399" xr:uid="{00000000-0005-0000-0000-0000E31C0000}"/>
    <cellStyle name="40% - 강조색2 5 10" xfId="7400" xr:uid="{00000000-0005-0000-0000-0000E41C0000}"/>
    <cellStyle name="40% - 강조색2 5 2" xfId="7401" xr:uid="{00000000-0005-0000-0000-0000E51C0000}"/>
    <cellStyle name="40% - 강조색2 5 2 2" xfId="7402" xr:uid="{00000000-0005-0000-0000-0000E61C0000}"/>
    <cellStyle name="40% - 강조색2 5 3" xfId="7403" xr:uid="{00000000-0005-0000-0000-0000E71C0000}"/>
    <cellStyle name="40% - 강조색2 5 3 2" xfId="7404" xr:uid="{00000000-0005-0000-0000-0000E81C0000}"/>
    <cellStyle name="40% - 강조색2 5 4" xfId="7405" xr:uid="{00000000-0005-0000-0000-0000E91C0000}"/>
    <cellStyle name="40% - 강조색2 5 4 2" xfId="7406" xr:uid="{00000000-0005-0000-0000-0000EA1C0000}"/>
    <cellStyle name="40% - 강조색2 5 5" xfId="7407" xr:uid="{00000000-0005-0000-0000-0000EB1C0000}"/>
    <cellStyle name="40% - 강조색2 5 5 2" xfId="7408" xr:uid="{00000000-0005-0000-0000-0000EC1C0000}"/>
    <cellStyle name="40% - 강조색2 5 6" xfId="7409" xr:uid="{00000000-0005-0000-0000-0000ED1C0000}"/>
    <cellStyle name="40% - 강조색2 5 6 2" xfId="7410" xr:uid="{00000000-0005-0000-0000-0000EE1C0000}"/>
    <cellStyle name="40% - 강조색2 5 7" xfId="7411" xr:uid="{00000000-0005-0000-0000-0000EF1C0000}"/>
    <cellStyle name="40% - 강조색2 5 7 2" xfId="7412" xr:uid="{00000000-0005-0000-0000-0000F01C0000}"/>
    <cellStyle name="40% - 강조색2 5 8" xfId="7413" xr:uid="{00000000-0005-0000-0000-0000F11C0000}"/>
    <cellStyle name="40% - 강조색2 5 8 2" xfId="7414" xr:uid="{00000000-0005-0000-0000-0000F21C0000}"/>
    <cellStyle name="40% - 강조색2 5 9" xfId="7415" xr:uid="{00000000-0005-0000-0000-0000F31C0000}"/>
    <cellStyle name="40% - 강조색2 5 9 2" xfId="7416" xr:uid="{00000000-0005-0000-0000-0000F41C0000}"/>
    <cellStyle name="40% - 강조색2 6" xfId="7417" xr:uid="{00000000-0005-0000-0000-0000F51C0000}"/>
    <cellStyle name="40% - 강조색2 6 10" xfId="7418" xr:uid="{00000000-0005-0000-0000-0000F61C0000}"/>
    <cellStyle name="40% - 강조색2 6 2" xfId="7419" xr:uid="{00000000-0005-0000-0000-0000F71C0000}"/>
    <cellStyle name="40% - 강조색2 6 2 2" xfId="7420" xr:uid="{00000000-0005-0000-0000-0000F81C0000}"/>
    <cellStyle name="40% - 강조색2 6 3" xfId="7421" xr:uid="{00000000-0005-0000-0000-0000F91C0000}"/>
    <cellStyle name="40% - 강조색2 6 3 2" xfId="7422" xr:uid="{00000000-0005-0000-0000-0000FA1C0000}"/>
    <cellStyle name="40% - 강조색2 6 4" xfId="7423" xr:uid="{00000000-0005-0000-0000-0000FB1C0000}"/>
    <cellStyle name="40% - 강조색2 6 4 2" xfId="7424" xr:uid="{00000000-0005-0000-0000-0000FC1C0000}"/>
    <cellStyle name="40% - 강조색2 6 5" xfId="7425" xr:uid="{00000000-0005-0000-0000-0000FD1C0000}"/>
    <cellStyle name="40% - 강조색2 6 5 2" xfId="7426" xr:uid="{00000000-0005-0000-0000-0000FE1C0000}"/>
    <cellStyle name="40% - 강조색2 6 6" xfId="7427" xr:uid="{00000000-0005-0000-0000-0000FF1C0000}"/>
    <cellStyle name="40% - 강조색2 6 6 2" xfId="7428" xr:uid="{00000000-0005-0000-0000-0000001D0000}"/>
    <cellStyle name="40% - 강조색2 6 7" xfId="7429" xr:uid="{00000000-0005-0000-0000-0000011D0000}"/>
    <cellStyle name="40% - 강조색2 6 7 2" xfId="7430" xr:uid="{00000000-0005-0000-0000-0000021D0000}"/>
    <cellStyle name="40% - 강조색2 6 8" xfId="7431" xr:uid="{00000000-0005-0000-0000-0000031D0000}"/>
    <cellStyle name="40% - 강조색2 6 8 2" xfId="7432" xr:uid="{00000000-0005-0000-0000-0000041D0000}"/>
    <cellStyle name="40% - 강조색2 6 9" xfId="7433" xr:uid="{00000000-0005-0000-0000-0000051D0000}"/>
    <cellStyle name="40% - 강조색2 6 9 2" xfId="7434" xr:uid="{00000000-0005-0000-0000-0000061D0000}"/>
    <cellStyle name="40% - 강조색2 7" xfId="7435" xr:uid="{00000000-0005-0000-0000-0000071D0000}"/>
    <cellStyle name="40% - 강조색2 8" xfId="7436" xr:uid="{00000000-0005-0000-0000-0000081D0000}"/>
    <cellStyle name="40% - 강조색3 2" xfId="7437" xr:uid="{00000000-0005-0000-0000-0000091D0000}"/>
    <cellStyle name="40% - 강조색3 2 10" xfId="7438" xr:uid="{00000000-0005-0000-0000-00000A1D0000}"/>
    <cellStyle name="40% - 강조색3 2 2" xfId="7439" xr:uid="{00000000-0005-0000-0000-00000B1D0000}"/>
    <cellStyle name="40% - 강조색3 2 2 2" xfId="7440" xr:uid="{00000000-0005-0000-0000-00000C1D0000}"/>
    <cellStyle name="40% - 강조색3 2 3" xfId="7441" xr:uid="{00000000-0005-0000-0000-00000D1D0000}"/>
    <cellStyle name="40% - 강조색3 2 3 2" xfId="7442" xr:uid="{00000000-0005-0000-0000-00000E1D0000}"/>
    <cellStyle name="40% - 강조색3 2 3 3" xfId="7443" xr:uid="{00000000-0005-0000-0000-00000F1D0000}"/>
    <cellStyle name="40% - 강조색3 2 4" xfId="7444" xr:uid="{00000000-0005-0000-0000-0000101D0000}"/>
    <cellStyle name="40% - 강조색3 2 4 2" xfId="7445" xr:uid="{00000000-0005-0000-0000-0000111D0000}"/>
    <cellStyle name="40% - 강조색3 2 5" xfId="7446" xr:uid="{00000000-0005-0000-0000-0000121D0000}"/>
    <cellStyle name="40% - 강조색3 2 5 2" xfId="7447" xr:uid="{00000000-0005-0000-0000-0000131D0000}"/>
    <cellStyle name="40% - 강조색3 2 6" xfId="7448" xr:uid="{00000000-0005-0000-0000-0000141D0000}"/>
    <cellStyle name="40% - 강조색3 2 6 2" xfId="7449" xr:uid="{00000000-0005-0000-0000-0000151D0000}"/>
    <cellStyle name="40% - 강조색3 2 7" xfId="7450" xr:uid="{00000000-0005-0000-0000-0000161D0000}"/>
    <cellStyle name="40% - 강조색3 2 7 2" xfId="7451" xr:uid="{00000000-0005-0000-0000-0000171D0000}"/>
    <cellStyle name="40% - 강조색3 2 8" xfId="7452" xr:uid="{00000000-0005-0000-0000-0000181D0000}"/>
    <cellStyle name="40% - 강조색3 2 8 2" xfId="7453" xr:uid="{00000000-0005-0000-0000-0000191D0000}"/>
    <cellStyle name="40% - 강조색3 2 9" xfId="7454" xr:uid="{00000000-0005-0000-0000-00001A1D0000}"/>
    <cellStyle name="40% - 강조색3 2 9 2" xfId="7455" xr:uid="{00000000-0005-0000-0000-00001B1D0000}"/>
    <cellStyle name="40% - 강조색3 3" xfId="7456" xr:uid="{00000000-0005-0000-0000-00001C1D0000}"/>
    <cellStyle name="40% - 강조색3 3 10" xfId="7457" xr:uid="{00000000-0005-0000-0000-00001D1D0000}"/>
    <cellStyle name="40% - 강조색3 3 2" xfId="7458" xr:uid="{00000000-0005-0000-0000-00001E1D0000}"/>
    <cellStyle name="40% - 강조색3 3 2 2" xfId="7459" xr:uid="{00000000-0005-0000-0000-00001F1D0000}"/>
    <cellStyle name="40% - 강조색3 3 3" xfId="7460" xr:uid="{00000000-0005-0000-0000-0000201D0000}"/>
    <cellStyle name="40% - 강조색3 3 3 2" xfId="7461" xr:uid="{00000000-0005-0000-0000-0000211D0000}"/>
    <cellStyle name="40% - 강조색3 3 4" xfId="7462" xr:uid="{00000000-0005-0000-0000-0000221D0000}"/>
    <cellStyle name="40% - 강조색3 3 4 2" xfId="7463" xr:uid="{00000000-0005-0000-0000-0000231D0000}"/>
    <cellStyle name="40% - 강조색3 3 5" xfId="7464" xr:uid="{00000000-0005-0000-0000-0000241D0000}"/>
    <cellStyle name="40% - 강조색3 3 5 2" xfId="7465" xr:uid="{00000000-0005-0000-0000-0000251D0000}"/>
    <cellStyle name="40% - 강조색3 3 6" xfId="7466" xr:uid="{00000000-0005-0000-0000-0000261D0000}"/>
    <cellStyle name="40% - 강조색3 3 6 2" xfId="7467" xr:uid="{00000000-0005-0000-0000-0000271D0000}"/>
    <cellStyle name="40% - 강조색3 3 7" xfId="7468" xr:uid="{00000000-0005-0000-0000-0000281D0000}"/>
    <cellStyle name="40% - 강조색3 3 7 2" xfId="7469" xr:uid="{00000000-0005-0000-0000-0000291D0000}"/>
    <cellStyle name="40% - 강조색3 3 8" xfId="7470" xr:uid="{00000000-0005-0000-0000-00002A1D0000}"/>
    <cellStyle name="40% - 강조색3 3 8 2" xfId="7471" xr:uid="{00000000-0005-0000-0000-00002B1D0000}"/>
    <cellStyle name="40% - 강조색3 3 9" xfId="7472" xr:uid="{00000000-0005-0000-0000-00002C1D0000}"/>
    <cellStyle name="40% - 강조색3 3 9 2" xfId="7473" xr:uid="{00000000-0005-0000-0000-00002D1D0000}"/>
    <cellStyle name="40% - 강조색3 4" xfId="7474" xr:uid="{00000000-0005-0000-0000-00002E1D0000}"/>
    <cellStyle name="40% - 강조색3 4 10" xfId="7475" xr:uid="{00000000-0005-0000-0000-00002F1D0000}"/>
    <cellStyle name="40% - 강조색3 4 2" xfId="7476" xr:uid="{00000000-0005-0000-0000-0000301D0000}"/>
    <cellStyle name="40% - 강조색3 4 2 2" xfId="7477" xr:uid="{00000000-0005-0000-0000-0000311D0000}"/>
    <cellStyle name="40% - 강조색3 4 3" xfId="7478" xr:uid="{00000000-0005-0000-0000-0000321D0000}"/>
    <cellStyle name="40% - 강조색3 4 3 2" xfId="7479" xr:uid="{00000000-0005-0000-0000-0000331D0000}"/>
    <cellStyle name="40% - 강조색3 4 4" xfId="7480" xr:uid="{00000000-0005-0000-0000-0000341D0000}"/>
    <cellStyle name="40% - 강조색3 4 4 2" xfId="7481" xr:uid="{00000000-0005-0000-0000-0000351D0000}"/>
    <cellStyle name="40% - 강조색3 4 5" xfId="7482" xr:uid="{00000000-0005-0000-0000-0000361D0000}"/>
    <cellStyle name="40% - 강조색3 4 5 2" xfId="7483" xr:uid="{00000000-0005-0000-0000-0000371D0000}"/>
    <cellStyle name="40% - 강조색3 4 6" xfId="7484" xr:uid="{00000000-0005-0000-0000-0000381D0000}"/>
    <cellStyle name="40% - 강조색3 4 6 2" xfId="7485" xr:uid="{00000000-0005-0000-0000-0000391D0000}"/>
    <cellStyle name="40% - 강조색3 4 7" xfId="7486" xr:uid="{00000000-0005-0000-0000-00003A1D0000}"/>
    <cellStyle name="40% - 강조색3 4 7 2" xfId="7487" xr:uid="{00000000-0005-0000-0000-00003B1D0000}"/>
    <cellStyle name="40% - 강조색3 4 8" xfId="7488" xr:uid="{00000000-0005-0000-0000-00003C1D0000}"/>
    <cellStyle name="40% - 강조색3 4 8 2" xfId="7489" xr:uid="{00000000-0005-0000-0000-00003D1D0000}"/>
    <cellStyle name="40% - 강조색3 4 9" xfId="7490" xr:uid="{00000000-0005-0000-0000-00003E1D0000}"/>
    <cellStyle name="40% - 강조색3 4 9 2" xfId="7491" xr:uid="{00000000-0005-0000-0000-00003F1D0000}"/>
    <cellStyle name="40% - 강조색3 5" xfId="7492" xr:uid="{00000000-0005-0000-0000-0000401D0000}"/>
    <cellStyle name="40% - 강조색3 5 10" xfId="7493" xr:uid="{00000000-0005-0000-0000-0000411D0000}"/>
    <cellStyle name="40% - 강조색3 5 2" xfId="7494" xr:uid="{00000000-0005-0000-0000-0000421D0000}"/>
    <cellStyle name="40% - 강조색3 5 2 2" xfId="7495" xr:uid="{00000000-0005-0000-0000-0000431D0000}"/>
    <cellStyle name="40% - 강조색3 5 3" xfId="7496" xr:uid="{00000000-0005-0000-0000-0000441D0000}"/>
    <cellStyle name="40% - 강조색3 5 3 2" xfId="7497" xr:uid="{00000000-0005-0000-0000-0000451D0000}"/>
    <cellStyle name="40% - 강조색3 5 4" xfId="7498" xr:uid="{00000000-0005-0000-0000-0000461D0000}"/>
    <cellStyle name="40% - 강조색3 5 4 2" xfId="7499" xr:uid="{00000000-0005-0000-0000-0000471D0000}"/>
    <cellStyle name="40% - 강조색3 5 5" xfId="7500" xr:uid="{00000000-0005-0000-0000-0000481D0000}"/>
    <cellStyle name="40% - 강조색3 5 5 2" xfId="7501" xr:uid="{00000000-0005-0000-0000-0000491D0000}"/>
    <cellStyle name="40% - 강조색3 5 6" xfId="7502" xr:uid="{00000000-0005-0000-0000-00004A1D0000}"/>
    <cellStyle name="40% - 강조색3 5 6 2" xfId="7503" xr:uid="{00000000-0005-0000-0000-00004B1D0000}"/>
    <cellStyle name="40% - 강조색3 5 7" xfId="7504" xr:uid="{00000000-0005-0000-0000-00004C1D0000}"/>
    <cellStyle name="40% - 강조색3 5 7 2" xfId="7505" xr:uid="{00000000-0005-0000-0000-00004D1D0000}"/>
    <cellStyle name="40% - 강조색3 5 8" xfId="7506" xr:uid="{00000000-0005-0000-0000-00004E1D0000}"/>
    <cellStyle name="40% - 강조색3 5 8 2" xfId="7507" xr:uid="{00000000-0005-0000-0000-00004F1D0000}"/>
    <cellStyle name="40% - 강조색3 5 9" xfId="7508" xr:uid="{00000000-0005-0000-0000-0000501D0000}"/>
    <cellStyle name="40% - 강조색3 5 9 2" xfId="7509" xr:uid="{00000000-0005-0000-0000-0000511D0000}"/>
    <cellStyle name="40% - 강조색3 6" xfId="7510" xr:uid="{00000000-0005-0000-0000-0000521D0000}"/>
    <cellStyle name="40% - 강조색3 6 10" xfId="7511" xr:uid="{00000000-0005-0000-0000-0000531D0000}"/>
    <cellStyle name="40% - 강조색3 6 2" xfId="7512" xr:uid="{00000000-0005-0000-0000-0000541D0000}"/>
    <cellStyle name="40% - 강조색3 6 2 2" xfId="7513" xr:uid="{00000000-0005-0000-0000-0000551D0000}"/>
    <cellStyle name="40% - 강조색3 6 3" xfId="7514" xr:uid="{00000000-0005-0000-0000-0000561D0000}"/>
    <cellStyle name="40% - 강조색3 6 3 2" xfId="7515" xr:uid="{00000000-0005-0000-0000-0000571D0000}"/>
    <cellStyle name="40% - 강조색3 6 4" xfId="7516" xr:uid="{00000000-0005-0000-0000-0000581D0000}"/>
    <cellStyle name="40% - 강조색3 6 4 2" xfId="7517" xr:uid="{00000000-0005-0000-0000-0000591D0000}"/>
    <cellStyle name="40% - 강조색3 6 5" xfId="7518" xr:uid="{00000000-0005-0000-0000-00005A1D0000}"/>
    <cellStyle name="40% - 강조색3 6 5 2" xfId="7519" xr:uid="{00000000-0005-0000-0000-00005B1D0000}"/>
    <cellStyle name="40% - 강조색3 6 6" xfId="7520" xr:uid="{00000000-0005-0000-0000-00005C1D0000}"/>
    <cellStyle name="40% - 강조색3 6 6 2" xfId="7521" xr:uid="{00000000-0005-0000-0000-00005D1D0000}"/>
    <cellStyle name="40% - 강조색3 6 7" xfId="7522" xr:uid="{00000000-0005-0000-0000-00005E1D0000}"/>
    <cellStyle name="40% - 강조색3 6 7 2" xfId="7523" xr:uid="{00000000-0005-0000-0000-00005F1D0000}"/>
    <cellStyle name="40% - 강조색3 6 8" xfId="7524" xr:uid="{00000000-0005-0000-0000-0000601D0000}"/>
    <cellStyle name="40% - 강조색3 6 8 2" xfId="7525" xr:uid="{00000000-0005-0000-0000-0000611D0000}"/>
    <cellStyle name="40% - 강조색3 6 9" xfId="7526" xr:uid="{00000000-0005-0000-0000-0000621D0000}"/>
    <cellStyle name="40% - 강조색3 6 9 2" xfId="7527" xr:uid="{00000000-0005-0000-0000-0000631D0000}"/>
    <cellStyle name="40% - 강조색3 7" xfId="7528" xr:uid="{00000000-0005-0000-0000-0000641D0000}"/>
    <cellStyle name="40% - 강조색3 8" xfId="7529" xr:uid="{00000000-0005-0000-0000-0000651D0000}"/>
    <cellStyle name="40% - 강조색4 2" xfId="7530" xr:uid="{00000000-0005-0000-0000-0000661D0000}"/>
    <cellStyle name="40% - 강조색4 2 10" xfId="7531" xr:uid="{00000000-0005-0000-0000-0000671D0000}"/>
    <cellStyle name="40% - 강조색4 2 2" xfId="7532" xr:uid="{00000000-0005-0000-0000-0000681D0000}"/>
    <cellStyle name="40% - 강조색4 2 2 2" xfId="7533" xr:uid="{00000000-0005-0000-0000-0000691D0000}"/>
    <cellStyle name="40% - 강조색4 2 3" xfId="7534" xr:uid="{00000000-0005-0000-0000-00006A1D0000}"/>
    <cellStyle name="40% - 강조색4 2 3 2" xfId="7535" xr:uid="{00000000-0005-0000-0000-00006B1D0000}"/>
    <cellStyle name="40% - 강조색4 2 3 3" xfId="7536" xr:uid="{00000000-0005-0000-0000-00006C1D0000}"/>
    <cellStyle name="40% - 강조색4 2 4" xfId="7537" xr:uid="{00000000-0005-0000-0000-00006D1D0000}"/>
    <cellStyle name="40% - 강조색4 2 4 2" xfId="7538" xr:uid="{00000000-0005-0000-0000-00006E1D0000}"/>
    <cellStyle name="40% - 강조색4 2 5" xfId="7539" xr:uid="{00000000-0005-0000-0000-00006F1D0000}"/>
    <cellStyle name="40% - 강조색4 2 5 2" xfId="7540" xr:uid="{00000000-0005-0000-0000-0000701D0000}"/>
    <cellStyle name="40% - 강조색4 2 6" xfId="7541" xr:uid="{00000000-0005-0000-0000-0000711D0000}"/>
    <cellStyle name="40% - 강조색4 2 6 2" xfId="7542" xr:uid="{00000000-0005-0000-0000-0000721D0000}"/>
    <cellStyle name="40% - 강조색4 2 7" xfId="7543" xr:uid="{00000000-0005-0000-0000-0000731D0000}"/>
    <cellStyle name="40% - 강조색4 2 7 2" xfId="7544" xr:uid="{00000000-0005-0000-0000-0000741D0000}"/>
    <cellStyle name="40% - 강조색4 2 8" xfId="7545" xr:uid="{00000000-0005-0000-0000-0000751D0000}"/>
    <cellStyle name="40% - 강조색4 2 8 2" xfId="7546" xr:uid="{00000000-0005-0000-0000-0000761D0000}"/>
    <cellStyle name="40% - 강조색4 2 9" xfId="7547" xr:uid="{00000000-0005-0000-0000-0000771D0000}"/>
    <cellStyle name="40% - 강조색4 2 9 2" xfId="7548" xr:uid="{00000000-0005-0000-0000-0000781D0000}"/>
    <cellStyle name="40% - 강조색4 3" xfId="7549" xr:uid="{00000000-0005-0000-0000-0000791D0000}"/>
    <cellStyle name="40% - 강조색4 3 10" xfId="7550" xr:uid="{00000000-0005-0000-0000-00007A1D0000}"/>
    <cellStyle name="40% - 강조색4 3 2" xfId="7551" xr:uid="{00000000-0005-0000-0000-00007B1D0000}"/>
    <cellStyle name="40% - 강조색4 3 2 2" xfId="7552" xr:uid="{00000000-0005-0000-0000-00007C1D0000}"/>
    <cellStyle name="40% - 강조색4 3 3" xfId="7553" xr:uid="{00000000-0005-0000-0000-00007D1D0000}"/>
    <cellStyle name="40% - 강조색4 3 3 2" xfId="7554" xr:uid="{00000000-0005-0000-0000-00007E1D0000}"/>
    <cellStyle name="40% - 강조색4 3 4" xfId="7555" xr:uid="{00000000-0005-0000-0000-00007F1D0000}"/>
    <cellStyle name="40% - 강조색4 3 4 2" xfId="7556" xr:uid="{00000000-0005-0000-0000-0000801D0000}"/>
    <cellStyle name="40% - 강조색4 3 5" xfId="7557" xr:uid="{00000000-0005-0000-0000-0000811D0000}"/>
    <cellStyle name="40% - 강조색4 3 5 2" xfId="7558" xr:uid="{00000000-0005-0000-0000-0000821D0000}"/>
    <cellStyle name="40% - 강조색4 3 6" xfId="7559" xr:uid="{00000000-0005-0000-0000-0000831D0000}"/>
    <cellStyle name="40% - 강조색4 3 6 2" xfId="7560" xr:uid="{00000000-0005-0000-0000-0000841D0000}"/>
    <cellStyle name="40% - 강조색4 3 7" xfId="7561" xr:uid="{00000000-0005-0000-0000-0000851D0000}"/>
    <cellStyle name="40% - 강조색4 3 7 2" xfId="7562" xr:uid="{00000000-0005-0000-0000-0000861D0000}"/>
    <cellStyle name="40% - 강조색4 3 8" xfId="7563" xr:uid="{00000000-0005-0000-0000-0000871D0000}"/>
    <cellStyle name="40% - 강조색4 3 8 2" xfId="7564" xr:uid="{00000000-0005-0000-0000-0000881D0000}"/>
    <cellStyle name="40% - 강조색4 3 9" xfId="7565" xr:uid="{00000000-0005-0000-0000-0000891D0000}"/>
    <cellStyle name="40% - 강조색4 3 9 2" xfId="7566" xr:uid="{00000000-0005-0000-0000-00008A1D0000}"/>
    <cellStyle name="40% - 강조색4 4" xfId="7567" xr:uid="{00000000-0005-0000-0000-00008B1D0000}"/>
    <cellStyle name="40% - 강조색4 4 10" xfId="7568" xr:uid="{00000000-0005-0000-0000-00008C1D0000}"/>
    <cellStyle name="40% - 강조색4 4 11" xfId="7569" xr:uid="{00000000-0005-0000-0000-00008D1D0000}"/>
    <cellStyle name="40% - 강조색4 4 2" xfId="7570" xr:uid="{00000000-0005-0000-0000-00008E1D0000}"/>
    <cellStyle name="40% - 강조색4 4 2 2" xfId="7571" xr:uid="{00000000-0005-0000-0000-00008F1D0000}"/>
    <cellStyle name="40% - 강조색4 4 3" xfId="7572" xr:uid="{00000000-0005-0000-0000-0000901D0000}"/>
    <cellStyle name="40% - 강조색4 4 3 2" xfId="7573" xr:uid="{00000000-0005-0000-0000-0000911D0000}"/>
    <cellStyle name="40% - 강조색4 4 4" xfId="7574" xr:uid="{00000000-0005-0000-0000-0000921D0000}"/>
    <cellStyle name="40% - 강조색4 4 4 2" xfId="7575" xr:uid="{00000000-0005-0000-0000-0000931D0000}"/>
    <cellStyle name="40% - 강조색4 4 5" xfId="7576" xr:uid="{00000000-0005-0000-0000-0000941D0000}"/>
    <cellStyle name="40% - 강조색4 4 5 2" xfId="7577" xr:uid="{00000000-0005-0000-0000-0000951D0000}"/>
    <cellStyle name="40% - 강조색4 4 6" xfId="7578" xr:uid="{00000000-0005-0000-0000-0000961D0000}"/>
    <cellStyle name="40% - 강조색4 4 6 2" xfId="7579" xr:uid="{00000000-0005-0000-0000-0000971D0000}"/>
    <cellStyle name="40% - 강조색4 4 7" xfId="7580" xr:uid="{00000000-0005-0000-0000-0000981D0000}"/>
    <cellStyle name="40% - 강조색4 4 7 2" xfId="7581" xr:uid="{00000000-0005-0000-0000-0000991D0000}"/>
    <cellStyle name="40% - 강조색4 4 8" xfId="7582" xr:uid="{00000000-0005-0000-0000-00009A1D0000}"/>
    <cellStyle name="40% - 강조색4 4 8 2" xfId="7583" xr:uid="{00000000-0005-0000-0000-00009B1D0000}"/>
    <cellStyle name="40% - 강조색4 4 9" xfId="7584" xr:uid="{00000000-0005-0000-0000-00009C1D0000}"/>
    <cellStyle name="40% - 강조색4 4 9 2" xfId="7585" xr:uid="{00000000-0005-0000-0000-00009D1D0000}"/>
    <cellStyle name="40% - 강조색4 5" xfId="7586" xr:uid="{00000000-0005-0000-0000-00009E1D0000}"/>
    <cellStyle name="40% - 강조색4 5 10" xfId="7587" xr:uid="{00000000-0005-0000-0000-00009F1D0000}"/>
    <cellStyle name="40% - 강조색4 5 11" xfId="7588" xr:uid="{00000000-0005-0000-0000-0000A01D0000}"/>
    <cellStyle name="40% - 강조색4 5 2" xfId="7589" xr:uid="{00000000-0005-0000-0000-0000A11D0000}"/>
    <cellStyle name="40% - 강조색4 5 2 2" xfId="7590" xr:uid="{00000000-0005-0000-0000-0000A21D0000}"/>
    <cellStyle name="40% - 강조색4 5 3" xfId="7591" xr:uid="{00000000-0005-0000-0000-0000A31D0000}"/>
    <cellStyle name="40% - 강조색4 5 3 2" xfId="7592" xr:uid="{00000000-0005-0000-0000-0000A41D0000}"/>
    <cellStyle name="40% - 강조색4 5 4" xfId="7593" xr:uid="{00000000-0005-0000-0000-0000A51D0000}"/>
    <cellStyle name="40% - 강조색4 5 4 2" xfId="7594" xr:uid="{00000000-0005-0000-0000-0000A61D0000}"/>
    <cellStyle name="40% - 강조색4 5 5" xfId="7595" xr:uid="{00000000-0005-0000-0000-0000A71D0000}"/>
    <cellStyle name="40% - 강조색4 5 5 2" xfId="7596" xr:uid="{00000000-0005-0000-0000-0000A81D0000}"/>
    <cellStyle name="40% - 강조색4 5 6" xfId="7597" xr:uid="{00000000-0005-0000-0000-0000A91D0000}"/>
    <cellStyle name="40% - 강조색4 5 6 2" xfId="7598" xr:uid="{00000000-0005-0000-0000-0000AA1D0000}"/>
    <cellStyle name="40% - 강조색4 5 7" xfId="7599" xr:uid="{00000000-0005-0000-0000-0000AB1D0000}"/>
    <cellStyle name="40% - 강조색4 5 7 2" xfId="7600" xr:uid="{00000000-0005-0000-0000-0000AC1D0000}"/>
    <cellStyle name="40% - 강조색4 5 8" xfId="7601" xr:uid="{00000000-0005-0000-0000-0000AD1D0000}"/>
    <cellStyle name="40% - 강조색4 5 8 2" xfId="7602" xr:uid="{00000000-0005-0000-0000-0000AE1D0000}"/>
    <cellStyle name="40% - 강조색4 5 9" xfId="7603" xr:uid="{00000000-0005-0000-0000-0000AF1D0000}"/>
    <cellStyle name="40% - 강조색4 5 9 2" xfId="7604" xr:uid="{00000000-0005-0000-0000-0000B01D0000}"/>
    <cellStyle name="40% - 강조색4 6" xfId="7605" xr:uid="{00000000-0005-0000-0000-0000B11D0000}"/>
    <cellStyle name="40% - 강조색4 6 10" xfId="7606" xr:uid="{00000000-0005-0000-0000-0000B21D0000}"/>
    <cellStyle name="40% - 강조색4 6 11" xfId="7607" xr:uid="{00000000-0005-0000-0000-0000B31D0000}"/>
    <cellStyle name="40% - 강조색4 6 2" xfId="7608" xr:uid="{00000000-0005-0000-0000-0000B41D0000}"/>
    <cellStyle name="40% - 강조색4 6 2 2" xfId="7609" xr:uid="{00000000-0005-0000-0000-0000B51D0000}"/>
    <cellStyle name="40% - 강조색4 6 3" xfId="7610" xr:uid="{00000000-0005-0000-0000-0000B61D0000}"/>
    <cellStyle name="40% - 강조색4 6 3 2" xfId="7611" xr:uid="{00000000-0005-0000-0000-0000B71D0000}"/>
    <cellStyle name="40% - 강조색4 6 4" xfId="7612" xr:uid="{00000000-0005-0000-0000-0000B81D0000}"/>
    <cellStyle name="40% - 강조색4 6 4 2" xfId="7613" xr:uid="{00000000-0005-0000-0000-0000B91D0000}"/>
    <cellStyle name="40% - 강조색4 6 5" xfId="7614" xr:uid="{00000000-0005-0000-0000-0000BA1D0000}"/>
    <cellStyle name="40% - 강조색4 6 5 2" xfId="7615" xr:uid="{00000000-0005-0000-0000-0000BB1D0000}"/>
    <cellStyle name="40% - 강조색4 6 6" xfId="7616" xr:uid="{00000000-0005-0000-0000-0000BC1D0000}"/>
    <cellStyle name="40% - 강조색4 6 6 2" xfId="7617" xr:uid="{00000000-0005-0000-0000-0000BD1D0000}"/>
    <cellStyle name="40% - 강조색4 6 7" xfId="7618" xr:uid="{00000000-0005-0000-0000-0000BE1D0000}"/>
    <cellStyle name="40% - 강조색4 6 7 2" xfId="7619" xr:uid="{00000000-0005-0000-0000-0000BF1D0000}"/>
    <cellStyle name="40% - 강조색4 6 8" xfId="7620" xr:uid="{00000000-0005-0000-0000-0000C01D0000}"/>
    <cellStyle name="40% - 강조색4 6 8 2" xfId="7621" xr:uid="{00000000-0005-0000-0000-0000C11D0000}"/>
    <cellStyle name="40% - 강조색4 6 9" xfId="7622" xr:uid="{00000000-0005-0000-0000-0000C21D0000}"/>
    <cellStyle name="40% - 강조색4 6 9 2" xfId="7623" xr:uid="{00000000-0005-0000-0000-0000C31D0000}"/>
    <cellStyle name="40% - 강조색4 7" xfId="7624" xr:uid="{00000000-0005-0000-0000-0000C41D0000}"/>
    <cellStyle name="40% - 강조색4 8" xfId="7625" xr:uid="{00000000-0005-0000-0000-0000C51D0000}"/>
    <cellStyle name="40% - 강조색5 2" xfId="7626" xr:uid="{00000000-0005-0000-0000-0000C61D0000}"/>
    <cellStyle name="40% - 강조색5 2 10" xfId="7627" xr:uid="{00000000-0005-0000-0000-0000C71D0000}"/>
    <cellStyle name="40% - 강조색5 2 11" xfId="7628" xr:uid="{00000000-0005-0000-0000-0000C81D0000}"/>
    <cellStyle name="40% - 강조색5 2 2" xfId="7629" xr:uid="{00000000-0005-0000-0000-0000C91D0000}"/>
    <cellStyle name="40% - 강조색5 2 2 2" xfId="7630" xr:uid="{00000000-0005-0000-0000-0000CA1D0000}"/>
    <cellStyle name="40% - 강조색5 2 3" xfId="7631" xr:uid="{00000000-0005-0000-0000-0000CB1D0000}"/>
    <cellStyle name="40% - 강조색5 2 3 2" xfId="7632" xr:uid="{00000000-0005-0000-0000-0000CC1D0000}"/>
    <cellStyle name="40% - 강조색5 2 4" xfId="7633" xr:uid="{00000000-0005-0000-0000-0000CD1D0000}"/>
    <cellStyle name="40% - 강조색5 2 4 2" xfId="7634" xr:uid="{00000000-0005-0000-0000-0000CE1D0000}"/>
    <cellStyle name="40% - 강조색5 2 5" xfId="7635" xr:uid="{00000000-0005-0000-0000-0000CF1D0000}"/>
    <cellStyle name="40% - 강조색5 2 5 2" xfId="7636" xr:uid="{00000000-0005-0000-0000-0000D01D0000}"/>
    <cellStyle name="40% - 강조색5 2 6" xfId="7637" xr:uid="{00000000-0005-0000-0000-0000D11D0000}"/>
    <cellStyle name="40% - 강조색5 2 6 2" xfId="7638" xr:uid="{00000000-0005-0000-0000-0000D21D0000}"/>
    <cellStyle name="40% - 강조색5 2 7" xfId="7639" xr:uid="{00000000-0005-0000-0000-0000D31D0000}"/>
    <cellStyle name="40% - 강조색5 2 7 2" xfId="7640" xr:uid="{00000000-0005-0000-0000-0000D41D0000}"/>
    <cellStyle name="40% - 강조색5 2 8" xfId="7641" xr:uid="{00000000-0005-0000-0000-0000D51D0000}"/>
    <cellStyle name="40% - 강조색5 2 8 2" xfId="7642" xr:uid="{00000000-0005-0000-0000-0000D61D0000}"/>
    <cellStyle name="40% - 강조색5 2 9" xfId="7643" xr:uid="{00000000-0005-0000-0000-0000D71D0000}"/>
    <cellStyle name="40% - 강조색5 2 9 2" xfId="7644" xr:uid="{00000000-0005-0000-0000-0000D81D0000}"/>
    <cellStyle name="40% - 강조색5 3" xfId="7645" xr:uid="{00000000-0005-0000-0000-0000D91D0000}"/>
    <cellStyle name="40% - 강조색5 3 10" xfId="7646" xr:uid="{00000000-0005-0000-0000-0000DA1D0000}"/>
    <cellStyle name="40% - 강조색5 3 11" xfId="7647" xr:uid="{00000000-0005-0000-0000-0000DB1D0000}"/>
    <cellStyle name="40% - 강조색5 3 2" xfId="7648" xr:uid="{00000000-0005-0000-0000-0000DC1D0000}"/>
    <cellStyle name="40% - 강조색5 3 2 2" xfId="7649" xr:uid="{00000000-0005-0000-0000-0000DD1D0000}"/>
    <cellStyle name="40% - 강조색5 3 3" xfId="7650" xr:uid="{00000000-0005-0000-0000-0000DE1D0000}"/>
    <cellStyle name="40% - 강조색5 3 3 2" xfId="7651" xr:uid="{00000000-0005-0000-0000-0000DF1D0000}"/>
    <cellStyle name="40% - 강조색5 3 4" xfId="7652" xr:uid="{00000000-0005-0000-0000-0000E01D0000}"/>
    <cellStyle name="40% - 강조색5 3 4 2" xfId="7653" xr:uid="{00000000-0005-0000-0000-0000E11D0000}"/>
    <cellStyle name="40% - 강조색5 3 5" xfId="7654" xr:uid="{00000000-0005-0000-0000-0000E21D0000}"/>
    <cellStyle name="40% - 강조색5 3 5 2" xfId="7655" xr:uid="{00000000-0005-0000-0000-0000E31D0000}"/>
    <cellStyle name="40% - 강조색5 3 6" xfId="7656" xr:uid="{00000000-0005-0000-0000-0000E41D0000}"/>
    <cellStyle name="40% - 강조색5 3 6 2" xfId="7657" xr:uid="{00000000-0005-0000-0000-0000E51D0000}"/>
    <cellStyle name="40% - 강조색5 3 7" xfId="7658" xr:uid="{00000000-0005-0000-0000-0000E61D0000}"/>
    <cellStyle name="40% - 강조색5 3 7 2" xfId="7659" xr:uid="{00000000-0005-0000-0000-0000E71D0000}"/>
    <cellStyle name="40% - 강조색5 3 8" xfId="7660" xr:uid="{00000000-0005-0000-0000-0000E81D0000}"/>
    <cellStyle name="40% - 강조색5 3 8 2" xfId="7661" xr:uid="{00000000-0005-0000-0000-0000E91D0000}"/>
    <cellStyle name="40% - 강조색5 3 9" xfId="7662" xr:uid="{00000000-0005-0000-0000-0000EA1D0000}"/>
    <cellStyle name="40% - 강조색5 3 9 2" xfId="7663" xr:uid="{00000000-0005-0000-0000-0000EB1D0000}"/>
    <cellStyle name="40% - 강조색5 4" xfId="7664" xr:uid="{00000000-0005-0000-0000-0000EC1D0000}"/>
    <cellStyle name="40% - 강조색5 4 10" xfId="7665" xr:uid="{00000000-0005-0000-0000-0000ED1D0000}"/>
    <cellStyle name="40% - 강조색5 4 11" xfId="7666" xr:uid="{00000000-0005-0000-0000-0000EE1D0000}"/>
    <cellStyle name="40% - 강조색5 4 2" xfId="7667" xr:uid="{00000000-0005-0000-0000-0000EF1D0000}"/>
    <cellStyle name="40% - 강조색5 4 2 2" xfId="7668" xr:uid="{00000000-0005-0000-0000-0000F01D0000}"/>
    <cellStyle name="40% - 강조색5 4 3" xfId="7669" xr:uid="{00000000-0005-0000-0000-0000F11D0000}"/>
    <cellStyle name="40% - 강조색5 4 3 2" xfId="7670" xr:uid="{00000000-0005-0000-0000-0000F21D0000}"/>
    <cellStyle name="40% - 강조색5 4 4" xfId="7671" xr:uid="{00000000-0005-0000-0000-0000F31D0000}"/>
    <cellStyle name="40% - 강조색5 4 4 2" xfId="7672" xr:uid="{00000000-0005-0000-0000-0000F41D0000}"/>
    <cellStyle name="40% - 강조색5 4 5" xfId="7673" xr:uid="{00000000-0005-0000-0000-0000F51D0000}"/>
    <cellStyle name="40% - 강조색5 4 5 2" xfId="7674" xr:uid="{00000000-0005-0000-0000-0000F61D0000}"/>
    <cellStyle name="40% - 강조색5 4 6" xfId="7675" xr:uid="{00000000-0005-0000-0000-0000F71D0000}"/>
    <cellStyle name="40% - 강조색5 4 6 2" xfId="7676" xr:uid="{00000000-0005-0000-0000-0000F81D0000}"/>
    <cellStyle name="40% - 강조색5 4 7" xfId="7677" xr:uid="{00000000-0005-0000-0000-0000F91D0000}"/>
    <cellStyle name="40% - 강조색5 4 7 2" xfId="7678" xr:uid="{00000000-0005-0000-0000-0000FA1D0000}"/>
    <cellStyle name="40% - 강조색5 4 8" xfId="7679" xr:uid="{00000000-0005-0000-0000-0000FB1D0000}"/>
    <cellStyle name="40% - 강조색5 4 8 2" xfId="7680" xr:uid="{00000000-0005-0000-0000-0000FC1D0000}"/>
    <cellStyle name="40% - 강조색5 4 9" xfId="7681" xr:uid="{00000000-0005-0000-0000-0000FD1D0000}"/>
    <cellStyle name="40% - 강조색5 4 9 2" xfId="7682" xr:uid="{00000000-0005-0000-0000-0000FE1D0000}"/>
    <cellStyle name="40% - 강조색5 5" xfId="7683" xr:uid="{00000000-0005-0000-0000-0000FF1D0000}"/>
    <cellStyle name="40% - 강조색5 5 10" xfId="7684" xr:uid="{00000000-0005-0000-0000-0000001E0000}"/>
    <cellStyle name="40% - 강조색5 5 11" xfId="7685" xr:uid="{00000000-0005-0000-0000-0000011E0000}"/>
    <cellStyle name="40% - 강조색5 5 2" xfId="7686" xr:uid="{00000000-0005-0000-0000-0000021E0000}"/>
    <cellStyle name="40% - 강조색5 5 2 2" xfId="7687" xr:uid="{00000000-0005-0000-0000-0000031E0000}"/>
    <cellStyle name="40% - 강조색5 5 3" xfId="7688" xr:uid="{00000000-0005-0000-0000-0000041E0000}"/>
    <cellStyle name="40% - 강조색5 5 3 2" xfId="7689" xr:uid="{00000000-0005-0000-0000-0000051E0000}"/>
    <cellStyle name="40% - 강조색5 5 4" xfId="7690" xr:uid="{00000000-0005-0000-0000-0000061E0000}"/>
    <cellStyle name="40% - 강조색5 5 4 2" xfId="7691" xr:uid="{00000000-0005-0000-0000-0000071E0000}"/>
    <cellStyle name="40% - 강조색5 5 5" xfId="7692" xr:uid="{00000000-0005-0000-0000-0000081E0000}"/>
    <cellStyle name="40% - 강조색5 5 5 2" xfId="7693" xr:uid="{00000000-0005-0000-0000-0000091E0000}"/>
    <cellStyle name="40% - 강조색5 5 6" xfId="7694" xr:uid="{00000000-0005-0000-0000-00000A1E0000}"/>
    <cellStyle name="40% - 강조색5 5 6 2" xfId="7695" xr:uid="{00000000-0005-0000-0000-00000B1E0000}"/>
    <cellStyle name="40% - 강조색5 5 7" xfId="7696" xr:uid="{00000000-0005-0000-0000-00000C1E0000}"/>
    <cellStyle name="40% - 강조색5 5 7 2" xfId="7697" xr:uid="{00000000-0005-0000-0000-00000D1E0000}"/>
    <cellStyle name="40% - 강조색5 5 8" xfId="7698" xr:uid="{00000000-0005-0000-0000-00000E1E0000}"/>
    <cellStyle name="40% - 강조색5 5 8 2" xfId="7699" xr:uid="{00000000-0005-0000-0000-00000F1E0000}"/>
    <cellStyle name="40% - 강조색5 5 9" xfId="7700" xr:uid="{00000000-0005-0000-0000-0000101E0000}"/>
    <cellStyle name="40% - 강조색5 5 9 2" xfId="7701" xr:uid="{00000000-0005-0000-0000-0000111E0000}"/>
    <cellStyle name="40% - 강조색5 6" xfId="7702" xr:uid="{00000000-0005-0000-0000-0000121E0000}"/>
    <cellStyle name="40% - 강조색5 6 10" xfId="7703" xr:uid="{00000000-0005-0000-0000-0000131E0000}"/>
    <cellStyle name="40% - 강조색5 6 11" xfId="7704" xr:uid="{00000000-0005-0000-0000-0000141E0000}"/>
    <cellStyle name="40% - 강조색5 6 2" xfId="7705" xr:uid="{00000000-0005-0000-0000-0000151E0000}"/>
    <cellStyle name="40% - 강조색5 6 2 2" xfId="7706" xr:uid="{00000000-0005-0000-0000-0000161E0000}"/>
    <cellStyle name="40% - 강조색5 6 3" xfId="7707" xr:uid="{00000000-0005-0000-0000-0000171E0000}"/>
    <cellStyle name="40% - 강조색5 6 3 2" xfId="7708" xr:uid="{00000000-0005-0000-0000-0000181E0000}"/>
    <cellStyle name="40% - 강조색5 6 4" xfId="7709" xr:uid="{00000000-0005-0000-0000-0000191E0000}"/>
    <cellStyle name="40% - 강조색5 6 4 2" xfId="7710" xr:uid="{00000000-0005-0000-0000-00001A1E0000}"/>
    <cellStyle name="40% - 강조색5 6 5" xfId="7711" xr:uid="{00000000-0005-0000-0000-00001B1E0000}"/>
    <cellStyle name="40% - 강조색5 6 5 2" xfId="7712" xr:uid="{00000000-0005-0000-0000-00001C1E0000}"/>
    <cellStyle name="40% - 강조색5 6 6" xfId="7713" xr:uid="{00000000-0005-0000-0000-00001D1E0000}"/>
    <cellStyle name="40% - 강조색5 6 6 2" xfId="7714" xr:uid="{00000000-0005-0000-0000-00001E1E0000}"/>
    <cellStyle name="40% - 강조색5 6 7" xfId="7715" xr:uid="{00000000-0005-0000-0000-00001F1E0000}"/>
    <cellStyle name="40% - 강조색5 6 7 2" xfId="7716" xr:uid="{00000000-0005-0000-0000-0000201E0000}"/>
    <cellStyle name="40% - 강조색5 6 8" xfId="7717" xr:uid="{00000000-0005-0000-0000-0000211E0000}"/>
    <cellStyle name="40% - 강조색5 6 8 2" xfId="7718" xr:uid="{00000000-0005-0000-0000-0000221E0000}"/>
    <cellStyle name="40% - 강조색5 6 9" xfId="7719" xr:uid="{00000000-0005-0000-0000-0000231E0000}"/>
    <cellStyle name="40% - 강조색5 6 9 2" xfId="7720" xr:uid="{00000000-0005-0000-0000-0000241E0000}"/>
    <cellStyle name="40% - 강조색5 7" xfId="7721" xr:uid="{00000000-0005-0000-0000-0000251E0000}"/>
    <cellStyle name="40% - 강조색5 8" xfId="7722" xr:uid="{00000000-0005-0000-0000-0000261E0000}"/>
    <cellStyle name="40% - 강조색6 2" xfId="7723" xr:uid="{00000000-0005-0000-0000-0000271E0000}"/>
    <cellStyle name="40% - 강조색6 2 10" xfId="7724" xr:uid="{00000000-0005-0000-0000-0000281E0000}"/>
    <cellStyle name="40% - 강조색6 2 11" xfId="7725" xr:uid="{00000000-0005-0000-0000-0000291E0000}"/>
    <cellStyle name="40% - 강조색6 2 12" xfId="7726" xr:uid="{00000000-0005-0000-0000-00002A1E0000}"/>
    <cellStyle name="40% - 강조색6 2 2" xfId="7727" xr:uid="{00000000-0005-0000-0000-00002B1E0000}"/>
    <cellStyle name="40% - 강조색6 2 2 2" xfId="7728" xr:uid="{00000000-0005-0000-0000-00002C1E0000}"/>
    <cellStyle name="40% - 강조색6 2 2 3" xfId="7729" xr:uid="{00000000-0005-0000-0000-00002D1E0000}"/>
    <cellStyle name="40% - 강조색6 2 3" xfId="7730" xr:uid="{00000000-0005-0000-0000-00002E1E0000}"/>
    <cellStyle name="40% - 강조색6 2 3 2" xfId="7731" xr:uid="{00000000-0005-0000-0000-00002F1E0000}"/>
    <cellStyle name="40% - 강조색6 2 3 3" xfId="7732" xr:uid="{00000000-0005-0000-0000-0000301E0000}"/>
    <cellStyle name="40% - 강조색6 2 4" xfId="7733" xr:uid="{00000000-0005-0000-0000-0000311E0000}"/>
    <cellStyle name="40% - 강조색6 2 4 2" xfId="7734" xr:uid="{00000000-0005-0000-0000-0000321E0000}"/>
    <cellStyle name="40% - 강조색6 2 5" xfId="7735" xr:uid="{00000000-0005-0000-0000-0000331E0000}"/>
    <cellStyle name="40% - 강조색6 2 5 2" xfId="7736" xr:uid="{00000000-0005-0000-0000-0000341E0000}"/>
    <cellStyle name="40% - 강조색6 2 6" xfId="7737" xr:uid="{00000000-0005-0000-0000-0000351E0000}"/>
    <cellStyle name="40% - 강조색6 2 6 2" xfId="7738" xr:uid="{00000000-0005-0000-0000-0000361E0000}"/>
    <cellStyle name="40% - 강조색6 2 7" xfId="7739" xr:uid="{00000000-0005-0000-0000-0000371E0000}"/>
    <cellStyle name="40% - 강조색6 2 7 2" xfId="7740" xr:uid="{00000000-0005-0000-0000-0000381E0000}"/>
    <cellStyle name="40% - 강조색6 2 8" xfId="7741" xr:uid="{00000000-0005-0000-0000-0000391E0000}"/>
    <cellStyle name="40% - 강조색6 2 8 2" xfId="7742" xr:uid="{00000000-0005-0000-0000-00003A1E0000}"/>
    <cellStyle name="40% - 강조색6 2 9" xfId="7743" xr:uid="{00000000-0005-0000-0000-00003B1E0000}"/>
    <cellStyle name="40% - 강조색6 2 9 2" xfId="7744" xr:uid="{00000000-0005-0000-0000-00003C1E0000}"/>
    <cellStyle name="40% - 강조색6 3" xfId="7745" xr:uid="{00000000-0005-0000-0000-00003D1E0000}"/>
    <cellStyle name="40% - 강조색6 3 10" xfId="7746" xr:uid="{00000000-0005-0000-0000-00003E1E0000}"/>
    <cellStyle name="40% - 강조색6 3 11" xfId="7747" xr:uid="{00000000-0005-0000-0000-00003F1E0000}"/>
    <cellStyle name="40% - 강조색6 3 12" xfId="7748" xr:uid="{00000000-0005-0000-0000-0000401E0000}"/>
    <cellStyle name="40% - 강조색6 3 2" xfId="7749" xr:uid="{00000000-0005-0000-0000-0000411E0000}"/>
    <cellStyle name="40% - 강조색6 3 2 2" xfId="7750" xr:uid="{00000000-0005-0000-0000-0000421E0000}"/>
    <cellStyle name="40% - 강조색6 3 3" xfId="7751" xr:uid="{00000000-0005-0000-0000-0000431E0000}"/>
    <cellStyle name="40% - 강조색6 3 3 2" xfId="7752" xr:uid="{00000000-0005-0000-0000-0000441E0000}"/>
    <cellStyle name="40% - 강조색6 3 4" xfId="7753" xr:uid="{00000000-0005-0000-0000-0000451E0000}"/>
    <cellStyle name="40% - 강조색6 3 4 2" xfId="7754" xr:uid="{00000000-0005-0000-0000-0000461E0000}"/>
    <cellStyle name="40% - 강조색6 3 5" xfId="7755" xr:uid="{00000000-0005-0000-0000-0000471E0000}"/>
    <cellStyle name="40% - 강조색6 3 5 2" xfId="7756" xr:uid="{00000000-0005-0000-0000-0000481E0000}"/>
    <cellStyle name="40% - 강조색6 3 6" xfId="7757" xr:uid="{00000000-0005-0000-0000-0000491E0000}"/>
    <cellStyle name="40% - 강조색6 3 6 2" xfId="7758" xr:uid="{00000000-0005-0000-0000-00004A1E0000}"/>
    <cellStyle name="40% - 강조색6 3 7" xfId="7759" xr:uid="{00000000-0005-0000-0000-00004B1E0000}"/>
    <cellStyle name="40% - 강조색6 3 7 2" xfId="7760" xr:uid="{00000000-0005-0000-0000-00004C1E0000}"/>
    <cellStyle name="40% - 강조색6 3 8" xfId="7761" xr:uid="{00000000-0005-0000-0000-00004D1E0000}"/>
    <cellStyle name="40% - 강조색6 3 8 2" xfId="7762" xr:uid="{00000000-0005-0000-0000-00004E1E0000}"/>
    <cellStyle name="40% - 강조색6 3 9" xfId="7763" xr:uid="{00000000-0005-0000-0000-00004F1E0000}"/>
    <cellStyle name="40% - 강조색6 3 9 2" xfId="7764" xr:uid="{00000000-0005-0000-0000-0000501E0000}"/>
    <cellStyle name="40% - 강조색6 4" xfId="7765" xr:uid="{00000000-0005-0000-0000-0000511E0000}"/>
    <cellStyle name="40% - 강조색6 4 10" xfId="7766" xr:uid="{00000000-0005-0000-0000-0000521E0000}"/>
    <cellStyle name="40% - 강조색6 4 11" xfId="7767" xr:uid="{00000000-0005-0000-0000-0000531E0000}"/>
    <cellStyle name="40% - 강조색6 4 2" xfId="7768" xr:uid="{00000000-0005-0000-0000-0000541E0000}"/>
    <cellStyle name="40% - 강조색6 4 2 2" xfId="7769" xr:uid="{00000000-0005-0000-0000-0000551E0000}"/>
    <cellStyle name="40% - 강조색6 4 3" xfId="7770" xr:uid="{00000000-0005-0000-0000-0000561E0000}"/>
    <cellStyle name="40% - 강조색6 4 3 2" xfId="7771" xr:uid="{00000000-0005-0000-0000-0000571E0000}"/>
    <cellStyle name="40% - 강조색6 4 4" xfId="7772" xr:uid="{00000000-0005-0000-0000-0000581E0000}"/>
    <cellStyle name="40% - 강조색6 4 4 2" xfId="7773" xr:uid="{00000000-0005-0000-0000-0000591E0000}"/>
    <cellStyle name="40% - 강조색6 4 5" xfId="7774" xr:uid="{00000000-0005-0000-0000-00005A1E0000}"/>
    <cellStyle name="40% - 강조색6 4 5 2" xfId="7775" xr:uid="{00000000-0005-0000-0000-00005B1E0000}"/>
    <cellStyle name="40% - 강조색6 4 6" xfId="7776" xr:uid="{00000000-0005-0000-0000-00005C1E0000}"/>
    <cellStyle name="40% - 강조색6 4 6 2" xfId="7777" xr:uid="{00000000-0005-0000-0000-00005D1E0000}"/>
    <cellStyle name="40% - 강조색6 4 7" xfId="7778" xr:uid="{00000000-0005-0000-0000-00005E1E0000}"/>
    <cellStyle name="40% - 강조색6 4 7 2" xfId="7779" xr:uid="{00000000-0005-0000-0000-00005F1E0000}"/>
    <cellStyle name="40% - 강조색6 4 8" xfId="7780" xr:uid="{00000000-0005-0000-0000-0000601E0000}"/>
    <cellStyle name="40% - 강조색6 4 8 2" xfId="7781" xr:uid="{00000000-0005-0000-0000-0000611E0000}"/>
    <cellStyle name="40% - 강조색6 4 9" xfId="7782" xr:uid="{00000000-0005-0000-0000-0000621E0000}"/>
    <cellStyle name="40% - 강조색6 4 9 2" xfId="7783" xr:uid="{00000000-0005-0000-0000-0000631E0000}"/>
    <cellStyle name="40% - 강조색6 5" xfId="7784" xr:uid="{00000000-0005-0000-0000-0000641E0000}"/>
    <cellStyle name="40% - 강조색6 5 10" xfId="7785" xr:uid="{00000000-0005-0000-0000-0000651E0000}"/>
    <cellStyle name="40% - 강조색6 5 11" xfId="7786" xr:uid="{00000000-0005-0000-0000-0000661E0000}"/>
    <cellStyle name="40% - 강조색6 5 2" xfId="7787" xr:uid="{00000000-0005-0000-0000-0000671E0000}"/>
    <cellStyle name="40% - 강조색6 5 2 2" xfId="7788" xr:uid="{00000000-0005-0000-0000-0000681E0000}"/>
    <cellStyle name="40% - 강조색6 5 3" xfId="7789" xr:uid="{00000000-0005-0000-0000-0000691E0000}"/>
    <cellStyle name="40% - 강조색6 5 3 2" xfId="7790" xr:uid="{00000000-0005-0000-0000-00006A1E0000}"/>
    <cellStyle name="40% - 강조색6 5 4" xfId="7791" xr:uid="{00000000-0005-0000-0000-00006B1E0000}"/>
    <cellStyle name="40% - 강조색6 5 4 2" xfId="7792" xr:uid="{00000000-0005-0000-0000-00006C1E0000}"/>
    <cellStyle name="40% - 강조색6 5 5" xfId="7793" xr:uid="{00000000-0005-0000-0000-00006D1E0000}"/>
    <cellStyle name="40% - 강조색6 5 5 2" xfId="7794" xr:uid="{00000000-0005-0000-0000-00006E1E0000}"/>
    <cellStyle name="40% - 강조색6 5 6" xfId="7795" xr:uid="{00000000-0005-0000-0000-00006F1E0000}"/>
    <cellStyle name="40% - 강조색6 5 6 2" xfId="7796" xr:uid="{00000000-0005-0000-0000-0000701E0000}"/>
    <cellStyle name="40% - 강조색6 5 7" xfId="7797" xr:uid="{00000000-0005-0000-0000-0000711E0000}"/>
    <cellStyle name="40% - 강조색6 5 7 2" xfId="7798" xr:uid="{00000000-0005-0000-0000-0000721E0000}"/>
    <cellStyle name="40% - 강조색6 5 8" xfId="7799" xr:uid="{00000000-0005-0000-0000-0000731E0000}"/>
    <cellStyle name="40% - 강조색6 5 8 2" xfId="7800" xr:uid="{00000000-0005-0000-0000-0000741E0000}"/>
    <cellStyle name="40% - 강조색6 5 9" xfId="7801" xr:uid="{00000000-0005-0000-0000-0000751E0000}"/>
    <cellStyle name="40% - 강조색6 5 9 2" xfId="7802" xr:uid="{00000000-0005-0000-0000-0000761E0000}"/>
    <cellStyle name="40% - 강조색6 6" xfId="7803" xr:uid="{00000000-0005-0000-0000-0000771E0000}"/>
    <cellStyle name="40% - 강조색6 6 10" xfId="7804" xr:uid="{00000000-0005-0000-0000-0000781E0000}"/>
    <cellStyle name="40% - 강조색6 6 11" xfId="7805" xr:uid="{00000000-0005-0000-0000-0000791E0000}"/>
    <cellStyle name="40% - 강조색6 6 2" xfId="7806" xr:uid="{00000000-0005-0000-0000-00007A1E0000}"/>
    <cellStyle name="40% - 강조색6 6 2 2" xfId="7807" xr:uid="{00000000-0005-0000-0000-00007B1E0000}"/>
    <cellStyle name="40% - 강조색6 6 3" xfId="7808" xr:uid="{00000000-0005-0000-0000-00007C1E0000}"/>
    <cellStyle name="40% - 강조색6 6 3 2" xfId="7809" xr:uid="{00000000-0005-0000-0000-00007D1E0000}"/>
    <cellStyle name="40% - 강조색6 6 4" xfId="7810" xr:uid="{00000000-0005-0000-0000-00007E1E0000}"/>
    <cellStyle name="40% - 강조색6 6 4 2" xfId="7811" xr:uid="{00000000-0005-0000-0000-00007F1E0000}"/>
    <cellStyle name="40% - 강조색6 6 5" xfId="7812" xr:uid="{00000000-0005-0000-0000-0000801E0000}"/>
    <cellStyle name="40% - 강조색6 6 5 2" xfId="7813" xr:uid="{00000000-0005-0000-0000-0000811E0000}"/>
    <cellStyle name="40% - 강조색6 6 6" xfId="7814" xr:uid="{00000000-0005-0000-0000-0000821E0000}"/>
    <cellStyle name="40% - 강조색6 6 6 2" xfId="7815" xr:uid="{00000000-0005-0000-0000-0000831E0000}"/>
    <cellStyle name="40% - 강조색6 6 7" xfId="7816" xr:uid="{00000000-0005-0000-0000-0000841E0000}"/>
    <cellStyle name="40% - 강조색6 6 7 2" xfId="7817" xr:uid="{00000000-0005-0000-0000-0000851E0000}"/>
    <cellStyle name="40% - 강조색6 6 8" xfId="7818" xr:uid="{00000000-0005-0000-0000-0000861E0000}"/>
    <cellStyle name="40% - 강조색6 6 8 2" xfId="7819" xr:uid="{00000000-0005-0000-0000-0000871E0000}"/>
    <cellStyle name="40% - 강조색6 6 9" xfId="7820" xr:uid="{00000000-0005-0000-0000-0000881E0000}"/>
    <cellStyle name="40% - 강조색6 6 9 2" xfId="7821" xr:uid="{00000000-0005-0000-0000-0000891E0000}"/>
    <cellStyle name="40% - 강조색6 7" xfId="7822" xr:uid="{00000000-0005-0000-0000-00008A1E0000}"/>
    <cellStyle name="40% - 강조색6 8" xfId="7823" xr:uid="{00000000-0005-0000-0000-00008B1E0000}"/>
    <cellStyle name="60" xfId="7824" xr:uid="{00000000-0005-0000-0000-00008C1E0000}"/>
    <cellStyle name="60 2" xfId="7825" xr:uid="{00000000-0005-0000-0000-00008D1E0000}"/>
    <cellStyle name="60 3" xfId="7826" xr:uid="{00000000-0005-0000-0000-00008E1E0000}"/>
    <cellStyle name="60% - Accent1" xfId="7827" xr:uid="{00000000-0005-0000-0000-00008F1E0000}"/>
    <cellStyle name="60% - Accent2" xfId="7828" xr:uid="{00000000-0005-0000-0000-0000901E0000}"/>
    <cellStyle name="60% - Accent3" xfId="7829" xr:uid="{00000000-0005-0000-0000-0000911E0000}"/>
    <cellStyle name="60% - Accent4" xfId="7830" xr:uid="{00000000-0005-0000-0000-0000921E0000}"/>
    <cellStyle name="60% - Accent5" xfId="7831" xr:uid="{00000000-0005-0000-0000-0000931E0000}"/>
    <cellStyle name="60% - Accent6" xfId="7832" xr:uid="{00000000-0005-0000-0000-0000941E0000}"/>
    <cellStyle name="60% - 강조색1 2" xfId="7833" xr:uid="{00000000-0005-0000-0000-0000951E0000}"/>
    <cellStyle name="60% - 강조색1 2 10" xfId="7834" xr:uid="{00000000-0005-0000-0000-0000961E0000}"/>
    <cellStyle name="60% - 강조색1 2 11" xfId="7835" xr:uid="{00000000-0005-0000-0000-0000971E0000}"/>
    <cellStyle name="60% - 강조색1 2 12" xfId="7836" xr:uid="{00000000-0005-0000-0000-0000981E0000}"/>
    <cellStyle name="60% - 강조색1 2 2" xfId="7837" xr:uid="{00000000-0005-0000-0000-0000991E0000}"/>
    <cellStyle name="60% - 강조색1 2 2 2" xfId="7838" xr:uid="{00000000-0005-0000-0000-00009A1E0000}"/>
    <cellStyle name="60% - 강조색1 2 2 3" xfId="7839" xr:uid="{00000000-0005-0000-0000-00009B1E0000}"/>
    <cellStyle name="60% - 강조색1 2 3" xfId="7840" xr:uid="{00000000-0005-0000-0000-00009C1E0000}"/>
    <cellStyle name="60% - 강조색1 2 3 2" xfId="7841" xr:uid="{00000000-0005-0000-0000-00009D1E0000}"/>
    <cellStyle name="60% - 강조색1 2 3 3" xfId="7842" xr:uid="{00000000-0005-0000-0000-00009E1E0000}"/>
    <cellStyle name="60% - 강조색1 2 4" xfId="7843" xr:uid="{00000000-0005-0000-0000-00009F1E0000}"/>
    <cellStyle name="60% - 강조색1 2 4 2" xfId="7844" xr:uid="{00000000-0005-0000-0000-0000A01E0000}"/>
    <cellStyle name="60% - 강조색1 2 5" xfId="7845" xr:uid="{00000000-0005-0000-0000-0000A11E0000}"/>
    <cellStyle name="60% - 강조색1 2 5 2" xfId="7846" xr:uid="{00000000-0005-0000-0000-0000A21E0000}"/>
    <cellStyle name="60% - 강조색1 2 6" xfId="7847" xr:uid="{00000000-0005-0000-0000-0000A31E0000}"/>
    <cellStyle name="60% - 강조색1 2 6 2" xfId="7848" xr:uid="{00000000-0005-0000-0000-0000A41E0000}"/>
    <cellStyle name="60% - 강조색1 2 7" xfId="7849" xr:uid="{00000000-0005-0000-0000-0000A51E0000}"/>
    <cellStyle name="60% - 강조색1 2 7 2" xfId="7850" xr:uid="{00000000-0005-0000-0000-0000A61E0000}"/>
    <cellStyle name="60% - 강조색1 2 8" xfId="7851" xr:uid="{00000000-0005-0000-0000-0000A71E0000}"/>
    <cellStyle name="60% - 강조색1 2 8 2" xfId="7852" xr:uid="{00000000-0005-0000-0000-0000A81E0000}"/>
    <cellStyle name="60% - 강조색1 2 9" xfId="7853" xr:uid="{00000000-0005-0000-0000-0000A91E0000}"/>
    <cellStyle name="60% - 강조색1 2 9 2" xfId="7854" xr:uid="{00000000-0005-0000-0000-0000AA1E0000}"/>
    <cellStyle name="60% - 강조색1 3" xfId="7855" xr:uid="{00000000-0005-0000-0000-0000AB1E0000}"/>
    <cellStyle name="60% - 강조색1 3 10" xfId="7856" xr:uid="{00000000-0005-0000-0000-0000AC1E0000}"/>
    <cellStyle name="60% - 강조색1 3 11" xfId="7857" xr:uid="{00000000-0005-0000-0000-0000AD1E0000}"/>
    <cellStyle name="60% - 강조색1 3 2" xfId="7858" xr:uid="{00000000-0005-0000-0000-0000AE1E0000}"/>
    <cellStyle name="60% - 강조색1 3 2 2" xfId="7859" xr:uid="{00000000-0005-0000-0000-0000AF1E0000}"/>
    <cellStyle name="60% - 강조색1 3 3" xfId="7860" xr:uid="{00000000-0005-0000-0000-0000B01E0000}"/>
    <cellStyle name="60% - 강조색1 3 3 2" xfId="7861" xr:uid="{00000000-0005-0000-0000-0000B11E0000}"/>
    <cellStyle name="60% - 강조색1 3 4" xfId="7862" xr:uid="{00000000-0005-0000-0000-0000B21E0000}"/>
    <cellStyle name="60% - 강조색1 3 4 2" xfId="7863" xr:uid="{00000000-0005-0000-0000-0000B31E0000}"/>
    <cellStyle name="60% - 강조색1 3 5" xfId="7864" xr:uid="{00000000-0005-0000-0000-0000B41E0000}"/>
    <cellStyle name="60% - 강조색1 3 5 2" xfId="7865" xr:uid="{00000000-0005-0000-0000-0000B51E0000}"/>
    <cellStyle name="60% - 강조색1 3 6" xfId="7866" xr:uid="{00000000-0005-0000-0000-0000B61E0000}"/>
    <cellStyle name="60% - 강조색1 3 6 2" xfId="7867" xr:uid="{00000000-0005-0000-0000-0000B71E0000}"/>
    <cellStyle name="60% - 강조색1 3 7" xfId="7868" xr:uid="{00000000-0005-0000-0000-0000B81E0000}"/>
    <cellStyle name="60% - 강조색1 3 7 2" xfId="7869" xr:uid="{00000000-0005-0000-0000-0000B91E0000}"/>
    <cellStyle name="60% - 강조색1 3 8" xfId="7870" xr:uid="{00000000-0005-0000-0000-0000BA1E0000}"/>
    <cellStyle name="60% - 강조색1 3 8 2" xfId="7871" xr:uid="{00000000-0005-0000-0000-0000BB1E0000}"/>
    <cellStyle name="60% - 강조색1 3 9" xfId="7872" xr:uid="{00000000-0005-0000-0000-0000BC1E0000}"/>
    <cellStyle name="60% - 강조색1 3 9 2" xfId="7873" xr:uid="{00000000-0005-0000-0000-0000BD1E0000}"/>
    <cellStyle name="60% - 강조색1 4" xfId="7874" xr:uid="{00000000-0005-0000-0000-0000BE1E0000}"/>
    <cellStyle name="60% - 강조색1 4 10" xfId="7875" xr:uid="{00000000-0005-0000-0000-0000BF1E0000}"/>
    <cellStyle name="60% - 강조색1 4 11" xfId="7876" xr:uid="{00000000-0005-0000-0000-0000C01E0000}"/>
    <cellStyle name="60% - 강조색1 4 2" xfId="7877" xr:uid="{00000000-0005-0000-0000-0000C11E0000}"/>
    <cellStyle name="60% - 강조색1 4 2 2" xfId="7878" xr:uid="{00000000-0005-0000-0000-0000C21E0000}"/>
    <cellStyle name="60% - 강조색1 4 3" xfId="7879" xr:uid="{00000000-0005-0000-0000-0000C31E0000}"/>
    <cellStyle name="60% - 강조색1 4 3 2" xfId="7880" xr:uid="{00000000-0005-0000-0000-0000C41E0000}"/>
    <cellStyle name="60% - 강조색1 4 4" xfId="7881" xr:uid="{00000000-0005-0000-0000-0000C51E0000}"/>
    <cellStyle name="60% - 강조색1 4 4 2" xfId="7882" xr:uid="{00000000-0005-0000-0000-0000C61E0000}"/>
    <cellStyle name="60% - 강조색1 4 5" xfId="7883" xr:uid="{00000000-0005-0000-0000-0000C71E0000}"/>
    <cellStyle name="60% - 강조색1 4 5 2" xfId="7884" xr:uid="{00000000-0005-0000-0000-0000C81E0000}"/>
    <cellStyle name="60% - 강조색1 4 6" xfId="7885" xr:uid="{00000000-0005-0000-0000-0000C91E0000}"/>
    <cellStyle name="60% - 강조색1 4 6 2" xfId="7886" xr:uid="{00000000-0005-0000-0000-0000CA1E0000}"/>
    <cellStyle name="60% - 강조색1 4 7" xfId="7887" xr:uid="{00000000-0005-0000-0000-0000CB1E0000}"/>
    <cellStyle name="60% - 강조색1 4 7 2" xfId="7888" xr:uid="{00000000-0005-0000-0000-0000CC1E0000}"/>
    <cellStyle name="60% - 강조색1 4 8" xfId="7889" xr:uid="{00000000-0005-0000-0000-0000CD1E0000}"/>
    <cellStyle name="60% - 강조색1 4 8 2" xfId="7890" xr:uid="{00000000-0005-0000-0000-0000CE1E0000}"/>
    <cellStyle name="60% - 강조색1 4 9" xfId="7891" xr:uid="{00000000-0005-0000-0000-0000CF1E0000}"/>
    <cellStyle name="60% - 강조색1 4 9 2" xfId="7892" xr:uid="{00000000-0005-0000-0000-0000D01E0000}"/>
    <cellStyle name="60% - 강조색1 5" xfId="7893" xr:uid="{00000000-0005-0000-0000-0000D11E0000}"/>
    <cellStyle name="60% - 강조색1 5 10" xfId="7894" xr:uid="{00000000-0005-0000-0000-0000D21E0000}"/>
    <cellStyle name="60% - 강조색1 5 11" xfId="7895" xr:uid="{00000000-0005-0000-0000-0000D31E0000}"/>
    <cellStyle name="60% - 강조색1 5 2" xfId="7896" xr:uid="{00000000-0005-0000-0000-0000D41E0000}"/>
    <cellStyle name="60% - 강조색1 5 2 2" xfId="7897" xr:uid="{00000000-0005-0000-0000-0000D51E0000}"/>
    <cellStyle name="60% - 강조색1 5 3" xfId="7898" xr:uid="{00000000-0005-0000-0000-0000D61E0000}"/>
    <cellStyle name="60% - 강조색1 5 3 2" xfId="7899" xr:uid="{00000000-0005-0000-0000-0000D71E0000}"/>
    <cellStyle name="60% - 강조색1 5 4" xfId="7900" xr:uid="{00000000-0005-0000-0000-0000D81E0000}"/>
    <cellStyle name="60% - 강조색1 5 4 2" xfId="7901" xr:uid="{00000000-0005-0000-0000-0000D91E0000}"/>
    <cellStyle name="60% - 강조색1 5 5" xfId="7902" xr:uid="{00000000-0005-0000-0000-0000DA1E0000}"/>
    <cellStyle name="60% - 강조색1 5 5 2" xfId="7903" xr:uid="{00000000-0005-0000-0000-0000DB1E0000}"/>
    <cellStyle name="60% - 강조색1 5 6" xfId="7904" xr:uid="{00000000-0005-0000-0000-0000DC1E0000}"/>
    <cellStyle name="60% - 강조색1 5 6 2" xfId="7905" xr:uid="{00000000-0005-0000-0000-0000DD1E0000}"/>
    <cellStyle name="60% - 강조색1 5 7" xfId="7906" xr:uid="{00000000-0005-0000-0000-0000DE1E0000}"/>
    <cellStyle name="60% - 강조색1 5 7 2" xfId="7907" xr:uid="{00000000-0005-0000-0000-0000DF1E0000}"/>
    <cellStyle name="60% - 강조색1 5 8" xfId="7908" xr:uid="{00000000-0005-0000-0000-0000E01E0000}"/>
    <cellStyle name="60% - 강조색1 5 8 2" xfId="7909" xr:uid="{00000000-0005-0000-0000-0000E11E0000}"/>
    <cellStyle name="60% - 강조색1 5 9" xfId="7910" xr:uid="{00000000-0005-0000-0000-0000E21E0000}"/>
    <cellStyle name="60% - 강조색1 5 9 2" xfId="7911" xr:uid="{00000000-0005-0000-0000-0000E31E0000}"/>
    <cellStyle name="60% - 강조색1 6" xfId="7912" xr:uid="{00000000-0005-0000-0000-0000E41E0000}"/>
    <cellStyle name="60% - 강조색1 6 10" xfId="7913" xr:uid="{00000000-0005-0000-0000-0000E51E0000}"/>
    <cellStyle name="60% - 강조색1 6 11" xfId="7914" xr:uid="{00000000-0005-0000-0000-0000E61E0000}"/>
    <cellStyle name="60% - 강조색1 6 2" xfId="7915" xr:uid="{00000000-0005-0000-0000-0000E71E0000}"/>
    <cellStyle name="60% - 강조색1 6 2 2" xfId="7916" xr:uid="{00000000-0005-0000-0000-0000E81E0000}"/>
    <cellStyle name="60% - 강조색1 6 3" xfId="7917" xr:uid="{00000000-0005-0000-0000-0000E91E0000}"/>
    <cellStyle name="60% - 강조색1 6 3 2" xfId="7918" xr:uid="{00000000-0005-0000-0000-0000EA1E0000}"/>
    <cellStyle name="60% - 강조색1 6 4" xfId="7919" xr:uid="{00000000-0005-0000-0000-0000EB1E0000}"/>
    <cellStyle name="60% - 강조색1 6 4 2" xfId="7920" xr:uid="{00000000-0005-0000-0000-0000EC1E0000}"/>
    <cellStyle name="60% - 강조색1 6 5" xfId="7921" xr:uid="{00000000-0005-0000-0000-0000ED1E0000}"/>
    <cellStyle name="60% - 강조색1 6 5 2" xfId="7922" xr:uid="{00000000-0005-0000-0000-0000EE1E0000}"/>
    <cellStyle name="60% - 강조색1 6 6" xfId="7923" xr:uid="{00000000-0005-0000-0000-0000EF1E0000}"/>
    <cellStyle name="60% - 강조색1 6 6 2" xfId="7924" xr:uid="{00000000-0005-0000-0000-0000F01E0000}"/>
    <cellStyle name="60% - 강조색1 6 7" xfId="7925" xr:uid="{00000000-0005-0000-0000-0000F11E0000}"/>
    <cellStyle name="60% - 강조색1 6 7 2" xfId="7926" xr:uid="{00000000-0005-0000-0000-0000F21E0000}"/>
    <cellStyle name="60% - 강조색1 6 8" xfId="7927" xr:uid="{00000000-0005-0000-0000-0000F31E0000}"/>
    <cellStyle name="60% - 강조색1 6 8 2" xfId="7928" xr:uid="{00000000-0005-0000-0000-0000F41E0000}"/>
    <cellStyle name="60% - 강조색1 6 9" xfId="7929" xr:uid="{00000000-0005-0000-0000-0000F51E0000}"/>
    <cellStyle name="60% - 강조색1 6 9 2" xfId="7930" xr:uid="{00000000-0005-0000-0000-0000F61E0000}"/>
    <cellStyle name="60% - 강조색1 7" xfId="7931" xr:uid="{00000000-0005-0000-0000-0000F71E0000}"/>
    <cellStyle name="60% - 강조색1 8" xfId="7932" xr:uid="{00000000-0005-0000-0000-0000F81E0000}"/>
    <cellStyle name="60% - 강조색2 2" xfId="7933" xr:uid="{00000000-0005-0000-0000-0000F91E0000}"/>
    <cellStyle name="60% - 강조색2 2 10" xfId="7934" xr:uid="{00000000-0005-0000-0000-0000FA1E0000}"/>
    <cellStyle name="60% - 강조색2 2 11" xfId="7935" xr:uid="{00000000-0005-0000-0000-0000FB1E0000}"/>
    <cellStyle name="60% - 강조색2 2 2" xfId="7936" xr:uid="{00000000-0005-0000-0000-0000FC1E0000}"/>
    <cellStyle name="60% - 강조색2 2 2 2" xfId="7937" xr:uid="{00000000-0005-0000-0000-0000FD1E0000}"/>
    <cellStyle name="60% - 강조색2 2 3" xfId="7938" xr:uid="{00000000-0005-0000-0000-0000FE1E0000}"/>
    <cellStyle name="60% - 강조색2 2 3 2" xfId="7939" xr:uid="{00000000-0005-0000-0000-0000FF1E0000}"/>
    <cellStyle name="60% - 강조색2 2 4" xfId="7940" xr:uid="{00000000-0005-0000-0000-0000001F0000}"/>
    <cellStyle name="60% - 강조색2 2 4 2" xfId="7941" xr:uid="{00000000-0005-0000-0000-0000011F0000}"/>
    <cellStyle name="60% - 강조색2 2 5" xfId="7942" xr:uid="{00000000-0005-0000-0000-0000021F0000}"/>
    <cellStyle name="60% - 강조색2 2 5 2" xfId="7943" xr:uid="{00000000-0005-0000-0000-0000031F0000}"/>
    <cellStyle name="60% - 강조색2 2 6" xfId="7944" xr:uid="{00000000-0005-0000-0000-0000041F0000}"/>
    <cellStyle name="60% - 강조색2 2 6 2" xfId="7945" xr:uid="{00000000-0005-0000-0000-0000051F0000}"/>
    <cellStyle name="60% - 강조색2 2 7" xfId="7946" xr:uid="{00000000-0005-0000-0000-0000061F0000}"/>
    <cellStyle name="60% - 강조색2 2 7 2" xfId="7947" xr:uid="{00000000-0005-0000-0000-0000071F0000}"/>
    <cellStyle name="60% - 강조색2 2 8" xfId="7948" xr:uid="{00000000-0005-0000-0000-0000081F0000}"/>
    <cellStyle name="60% - 강조색2 2 8 2" xfId="7949" xr:uid="{00000000-0005-0000-0000-0000091F0000}"/>
    <cellStyle name="60% - 강조색2 2 9" xfId="7950" xr:uid="{00000000-0005-0000-0000-00000A1F0000}"/>
    <cellStyle name="60% - 강조색2 2 9 2" xfId="7951" xr:uid="{00000000-0005-0000-0000-00000B1F0000}"/>
    <cellStyle name="60% - 강조색2 3" xfId="7952" xr:uid="{00000000-0005-0000-0000-00000C1F0000}"/>
    <cellStyle name="60% - 강조색2 3 10" xfId="7953" xr:uid="{00000000-0005-0000-0000-00000D1F0000}"/>
    <cellStyle name="60% - 강조색2 3 11" xfId="7954" xr:uid="{00000000-0005-0000-0000-00000E1F0000}"/>
    <cellStyle name="60% - 강조색2 3 2" xfId="7955" xr:uid="{00000000-0005-0000-0000-00000F1F0000}"/>
    <cellStyle name="60% - 강조색2 3 2 2" xfId="7956" xr:uid="{00000000-0005-0000-0000-0000101F0000}"/>
    <cellStyle name="60% - 강조색2 3 3" xfId="7957" xr:uid="{00000000-0005-0000-0000-0000111F0000}"/>
    <cellStyle name="60% - 강조색2 3 3 2" xfId="7958" xr:uid="{00000000-0005-0000-0000-0000121F0000}"/>
    <cellStyle name="60% - 강조색2 3 4" xfId="7959" xr:uid="{00000000-0005-0000-0000-0000131F0000}"/>
    <cellStyle name="60% - 강조색2 3 4 2" xfId="7960" xr:uid="{00000000-0005-0000-0000-0000141F0000}"/>
    <cellStyle name="60% - 강조색2 3 5" xfId="7961" xr:uid="{00000000-0005-0000-0000-0000151F0000}"/>
    <cellStyle name="60% - 강조색2 3 5 2" xfId="7962" xr:uid="{00000000-0005-0000-0000-0000161F0000}"/>
    <cellStyle name="60% - 강조색2 3 6" xfId="7963" xr:uid="{00000000-0005-0000-0000-0000171F0000}"/>
    <cellStyle name="60% - 강조색2 3 6 2" xfId="7964" xr:uid="{00000000-0005-0000-0000-0000181F0000}"/>
    <cellStyle name="60% - 강조색2 3 7" xfId="7965" xr:uid="{00000000-0005-0000-0000-0000191F0000}"/>
    <cellStyle name="60% - 강조색2 3 7 2" xfId="7966" xr:uid="{00000000-0005-0000-0000-00001A1F0000}"/>
    <cellStyle name="60% - 강조색2 3 8" xfId="7967" xr:uid="{00000000-0005-0000-0000-00001B1F0000}"/>
    <cellStyle name="60% - 강조색2 3 8 2" xfId="7968" xr:uid="{00000000-0005-0000-0000-00001C1F0000}"/>
    <cellStyle name="60% - 강조색2 3 9" xfId="7969" xr:uid="{00000000-0005-0000-0000-00001D1F0000}"/>
    <cellStyle name="60% - 강조색2 3 9 2" xfId="7970" xr:uid="{00000000-0005-0000-0000-00001E1F0000}"/>
    <cellStyle name="60% - 강조색2 4" xfId="7971" xr:uid="{00000000-0005-0000-0000-00001F1F0000}"/>
    <cellStyle name="60% - 강조색2 4 10" xfId="7972" xr:uid="{00000000-0005-0000-0000-0000201F0000}"/>
    <cellStyle name="60% - 강조색2 4 11" xfId="7973" xr:uid="{00000000-0005-0000-0000-0000211F0000}"/>
    <cellStyle name="60% - 강조색2 4 2" xfId="7974" xr:uid="{00000000-0005-0000-0000-0000221F0000}"/>
    <cellStyle name="60% - 강조색2 4 2 2" xfId="7975" xr:uid="{00000000-0005-0000-0000-0000231F0000}"/>
    <cellStyle name="60% - 강조색2 4 3" xfId="7976" xr:uid="{00000000-0005-0000-0000-0000241F0000}"/>
    <cellStyle name="60% - 강조색2 4 3 2" xfId="7977" xr:uid="{00000000-0005-0000-0000-0000251F0000}"/>
    <cellStyle name="60% - 강조색2 4 4" xfId="7978" xr:uid="{00000000-0005-0000-0000-0000261F0000}"/>
    <cellStyle name="60% - 강조색2 4 4 2" xfId="7979" xr:uid="{00000000-0005-0000-0000-0000271F0000}"/>
    <cellStyle name="60% - 강조색2 4 5" xfId="7980" xr:uid="{00000000-0005-0000-0000-0000281F0000}"/>
    <cellStyle name="60% - 강조색2 4 5 2" xfId="7981" xr:uid="{00000000-0005-0000-0000-0000291F0000}"/>
    <cellStyle name="60% - 강조색2 4 6" xfId="7982" xr:uid="{00000000-0005-0000-0000-00002A1F0000}"/>
    <cellStyle name="60% - 강조색2 4 6 2" xfId="7983" xr:uid="{00000000-0005-0000-0000-00002B1F0000}"/>
    <cellStyle name="60% - 강조색2 4 7" xfId="7984" xr:uid="{00000000-0005-0000-0000-00002C1F0000}"/>
    <cellStyle name="60% - 강조색2 4 7 2" xfId="7985" xr:uid="{00000000-0005-0000-0000-00002D1F0000}"/>
    <cellStyle name="60% - 강조색2 4 8" xfId="7986" xr:uid="{00000000-0005-0000-0000-00002E1F0000}"/>
    <cellStyle name="60% - 강조색2 4 8 2" xfId="7987" xr:uid="{00000000-0005-0000-0000-00002F1F0000}"/>
    <cellStyle name="60% - 강조색2 4 9" xfId="7988" xr:uid="{00000000-0005-0000-0000-0000301F0000}"/>
    <cellStyle name="60% - 강조색2 4 9 2" xfId="7989" xr:uid="{00000000-0005-0000-0000-0000311F0000}"/>
    <cellStyle name="60% - 강조색2 5" xfId="7990" xr:uid="{00000000-0005-0000-0000-0000321F0000}"/>
    <cellStyle name="60% - 강조색2 5 10" xfId="7991" xr:uid="{00000000-0005-0000-0000-0000331F0000}"/>
    <cellStyle name="60% - 강조색2 5 11" xfId="7992" xr:uid="{00000000-0005-0000-0000-0000341F0000}"/>
    <cellStyle name="60% - 강조색2 5 2" xfId="7993" xr:uid="{00000000-0005-0000-0000-0000351F0000}"/>
    <cellStyle name="60% - 강조색2 5 2 2" xfId="7994" xr:uid="{00000000-0005-0000-0000-0000361F0000}"/>
    <cellStyle name="60% - 강조색2 5 3" xfId="7995" xr:uid="{00000000-0005-0000-0000-0000371F0000}"/>
    <cellStyle name="60% - 강조색2 5 3 2" xfId="7996" xr:uid="{00000000-0005-0000-0000-0000381F0000}"/>
    <cellStyle name="60% - 강조색2 5 4" xfId="7997" xr:uid="{00000000-0005-0000-0000-0000391F0000}"/>
    <cellStyle name="60% - 강조색2 5 4 2" xfId="7998" xr:uid="{00000000-0005-0000-0000-00003A1F0000}"/>
    <cellStyle name="60% - 강조색2 5 5" xfId="7999" xr:uid="{00000000-0005-0000-0000-00003B1F0000}"/>
    <cellStyle name="60% - 강조색2 5 5 2" xfId="8000" xr:uid="{00000000-0005-0000-0000-00003C1F0000}"/>
    <cellStyle name="60% - 강조색2 5 6" xfId="8001" xr:uid="{00000000-0005-0000-0000-00003D1F0000}"/>
    <cellStyle name="60% - 강조색2 5 6 2" xfId="8002" xr:uid="{00000000-0005-0000-0000-00003E1F0000}"/>
    <cellStyle name="60% - 강조색2 5 7" xfId="8003" xr:uid="{00000000-0005-0000-0000-00003F1F0000}"/>
    <cellStyle name="60% - 강조색2 5 7 2" xfId="8004" xr:uid="{00000000-0005-0000-0000-0000401F0000}"/>
    <cellStyle name="60% - 강조색2 5 8" xfId="8005" xr:uid="{00000000-0005-0000-0000-0000411F0000}"/>
    <cellStyle name="60% - 강조색2 5 8 2" xfId="8006" xr:uid="{00000000-0005-0000-0000-0000421F0000}"/>
    <cellStyle name="60% - 강조색2 5 9" xfId="8007" xr:uid="{00000000-0005-0000-0000-0000431F0000}"/>
    <cellStyle name="60% - 강조색2 5 9 2" xfId="8008" xr:uid="{00000000-0005-0000-0000-0000441F0000}"/>
    <cellStyle name="60% - 강조색2 6" xfId="8009" xr:uid="{00000000-0005-0000-0000-0000451F0000}"/>
    <cellStyle name="60% - 강조색2 6 10" xfId="8010" xr:uid="{00000000-0005-0000-0000-0000461F0000}"/>
    <cellStyle name="60% - 강조색2 6 11" xfId="8011" xr:uid="{00000000-0005-0000-0000-0000471F0000}"/>
    <cellStyle name="60% - 강조색2 6 2" xfId="8012" xr:uid="{00000000-0005-0000-0000-0000481F0000}"/>
    <cellStyle name="60% - 강조색2 6 2 2" xfId="8013" xr:uid="{00000000-0005-0000-0000-0000491F0000}"/>
    <cellStyle name="60% - 강조색2 6 3" xfId="8014" xr:uid="{00000000-0005-0000-0000-00004A1F0000}"/>
    <cellStyle name="60% - 강조색2 6 3 2" xfId="8015" xr:uid="{00000000-0005-0000-0000-00004B1F0000}"/>
    <cellStyle name="60% - 강조색2 6 4" xfId="8016" xr:uid="{00000000-0005-0000-0000-00004C1F0000}"/>
    <cellStyle name="60% - 강조색2 6 4 2" xfId="8017" xr:uid="{00000000-0005-0000-0000-00004D1F0000}"/>
    <cellStyle name="60% - 강조색2 6 5" xfId="8018" xr:uid="{00000000-0005-0000-0000-00004E1F0000}"/>
    <cellStyle name="60% - 강조색2 6 5 2" xfId="8019" xr:uid="{00000000-0005-0000-0000-00004F1F0000}"/>
    <cellStyle name="60% - 강조색2 6 6" xfId="8020" xr:uid="{00000000-0005-0000-0000-0000501F0000}"/>
    <cellStyle name="60% - 강조색2 6 6 2" xfId="8021" xr:uid="{00000000-0005-0000-0000-0000511F0000}"/>
    <cellStyle name="60% - 강조색2 6 7" xfId="8022" xr:uid="{00000000-0005-0000-0000-0000521F0000}"/>
    <cellStyle name="60% - 강조색2 6 7 2" xfId="8023" xr:uid="{00000000-0005-0000-0000-0000531F0000}"/>
    <cellStyle name="60% - 강조색2 6 8" xfId="8024" xr:uid="{00000000-0005-0000-0000-0000541F0000}"/>
    <cellStyle name="60% - 강조색2 6 8 2" xfId="8025" xr:uid="{00000000-0005-0000-0000-0000551F0000}"/>
    <cellStyle name="60% - 강조색2 6 9" xfId="8026" xr:uid="{00000000-0005-0000-0000-0000561F0000}"/>
    <cellStyle name="60% - 강조색2 6 9 2" xfId="8027" xr:uid="{00000000-0005-0000-0000-0000571F0000}"/>
    <cellStyle name="60% - 강조색2 7" xfId="8028" xr:uid="{00000000-0005-0000-0000-0000581F0000}"/>
    <cellStyle name="60% - 강조색2 8" xfId="8029" xr:uid="{00000000-0005-0000-0000-0000591F0000}"/>
    <cellStyle name="60% - 강조색3 2" xfId="8030" xr:uid="{00000000-0005-0000-0000-00005A1F0000}"/>
    <cellStyle name="60% - 강조색3 2 10" xfId="8031" xr:uid="{00000000-0005-0000-0000-00005B1F0000}"/>
    <cellStyle name="60% - 강조색3 2 11" xfId="8032" xr:uid="{00000000-0005-0000-0000-00005C1F0000}"/>
    <cellStyle name="60% - 강조색3 2 12" xfId="8033" xr:uid="{00000000-0005-0000-0000-00005D1F0000}"/>
    <cellStyle name="60% - 강조색3 2 2" xfId="8034" xr:uid="{00000000-0005-0000-0000-00005E1F0000}"/>
    <cellStyle name="60% - 강조색3 2 2 2" xfId="8035" xr:uid="{00000000-0005-0000-0000-00005F1F0000}"/>
    <cellStyle name="60% - 강조색3 2 2 3" xfId="8036" xr:uid="{00000000-0005-0000-0000-0000601F0000}"/>
    <cellStyle name="60% - 강조색3 2 3" xfId="8037" xr:uid="{00000000-0005-0000-0000-0000611F0000}"/>
    <cellStyle name="60% - 강조색3 2 3 2" xfId="8038" xr:uid="{00000000-0005-0000-0000-0000621F0000}"/>
    <cellStyle name="60% - 강조색3 2 3 3" xfId="8039" xr:uid="{00000000-0005-0000-0000-0000631F0000}"/>
    <cellStyle name="60% - 강조색3 2 4" xfId="8040" xr:uid="{00000000-0005-0000-0000-0000641F0000}"/>
    <cellStyle name="60% - 강조색3 2 4 2" xfId="8041" xr:uid="{00000000-0005-0000-0000-0000651F0000}"/>
    <cellStyle name="60% - 강조색3 2 5" xfId="8042" xr:uid="{00000000-0005-0000-0000-0000661F0000}"/>
    <cellStyle name="60% - 강조색3 2 5 2" xfId="8043" xr:uid="{00000000-0005-0000-0000-0000671F0000}"/>
    <cellStyle name="60% - 강조색3 2 6" xfId="8044" xr:uid="{00000000-0005-0000-0000-0000681F0000}"/>
    <cellStyle name="60% - 강조색3 2 6 2" xfId="8045" xr:uid="{00000000-0005-0000-0000-0000691F0000}"/>
    <cellStyle name="60% - 강조색3 2 7" xfId="8046" xr:uid="{00000000-0005-0000-0000-00006A1F0000}"/>
    <cellStyle name="60% - 강조색3 2 7 2" xfId="8047" xr:uid="{00000000-0005-0000-0000-00006B1F0000}"/>
    <cellStyle name="60% - 강조색3 2 8" xfId="8048" xr:uid="{00000000-0005-0000-0000-00006C1F0000}"/>
    <cellStyle name="60% - 강조색3 2 8 2" xfId="8049" xr:uid="{00000000-0005-0000-0000-00006D1F0000}"/>
    <cellStyle name="60% - 강조색3 2 9" xfId="8050" xr:uid="{00000000-0005-0000-0000-00006E1F0000}"/>
    <cellStyle name="60% - 강조색3 2 9 2" xfId="8051" xr:uid="{00000000-0005-0000-0000-00006F1F0000}"/>
    <cellStyle name="60% - 강조색3 3" xfId="8052" xr:uid="{00000000-0005-0000-0000-0000701F0000}"/>
    <cellStyle name="60% - 강조색3 3 10" xfId="8053" xr:uid="{00000000-0005-0000-0000-0000711F0000}"/>
    <cellStyle name="60% - 강조색3 3 11" xfId="8054" xr:uid="{00000000-0005-0000-0000-0000721F0000}"/>
    <cellStyle name="60% - 강조색3 3 2" xfId="8055" xr:uid="{00000000-0005-0000-0000-0000731F0000}"/>
    <cellStyle name="60% - 강조색3 3 2 2" xfId="8056" xr:uid="{00000000-0005-0000-0000-0000741F0000}"/>
    <cellStyle name="60% - 강조색3 3 3" xfId="8057" xr:uid="{00000000-0005-0000-0000-0000751F0000}"/>
    <cellStyle name="60% - 강조색3 3 3 2" xfId="8058" xr:uid="{00000000-0005-0000-0000-0000761F0000}"/>
    <cellStyle name="60% - 강조색3 3 4" xfId="8059" xr:uid="{00000000-0005-0000-0000-0000771F0000}"/>
    <cellStyle name="60% - 강조색3 3 4 2" xfId="8060" xr:uid="{00000000-0005-0000-0000-0000781F0000}"/>
    <cellStyle name="60% - 강조색3 3 5" xfId="8061" xr:uid="{00000000-0005-0000-0000-0000791F0000}"/>
    <cellStyle name="60% - 강조색3 3 5 2" xfId="8062" xr:uid="{00000000-0005-0000-0000-00007A1F0000}"/>
    <cellStyle name="60% - 강조색3 3 6" xfId="8063" xr:uid="{00000000-0005-0000-0000-00007B1F0000}"/>
    <cellStyle name="60% - 강조색3 3 6 2" xfId="8064" xr:uid="{00000000-0005-0000-0000-00007C1F0000}"/>
    <cellStyle name="60% - 강조색3 3 7" xfId="8065" xr:uid="{00000000-0005-0000-0000-00007D1F0000}"/>
    <cellStyle name="60% - 강조색3 3 7 2" xfId="8066" xr:uid="{00000000-0005-0000-0000-00007E1F0000}"/>
    <cellStyle name="60% - 강조색3 3 8" xfId="8067" xr:uid="{00000000-0005-0000-0000-00007F1F0000}"/>
    <cellStyle name="60% - 강조색3 3 8 2" xfId="8068" xr:uid="{00000000-0005-0000-0000-0000801F0000}"/>
    <cellStyle name="60% - 강조색3 3 9" xfId="8069" xr:uid="{00000000-0005-0000-0000-0000811F0000}"/>
    <cellStyle name="60% - 강조색3 3 9 2" xfId="8070" xr:uid="{00000000-0005-0000-0000-0000821F0000}"/>
    <cellStyle name="60% - 강조색3 4" xfId="8071" xr:uid="{00000000-0005-0000-0000-0000831F0000}"/>
    <cellStyle name="60% - 강조색3 4 10" xfId="8072" xr:uid="{00000000-0005-0000-0000-0000841F0000}"/>
    <cellStyle name="60% - 강조색3 4 11" xfId="8073" xr:uid="{00000000-0005-0000-0000-0000851F0000}"/>
    <cellStyle name="60% - 강조색3 4 2" xfId="8074" xr:uid="{00000000-0005-0000-0000-0000861F0000}"/>
    <cellStyle name="60% - 강조색3 4 2 2" xfId="8075" xr:uid="{00000000-0005-0000-0000-0000871F0000}"/>
    <cellStyle name="60% - 강조색3 4 3" xfId="8076" xr:uid="{00000000-0005-0000-0000-0000881F0000}"/>
    <cellStyle name="60% - 강조색3 4 3 2" xfId="8077" xr:uid="{00000000-0005-0000-0000-0000891F0000}"/>
    <cellStyle name="60% - 강조색3 4 4" xfId="8078" xr:uid="{00000000-0005-0000-0000-00008A1F0000}"/>
    <cellStyle name="60% - 강조색3 4 4 2" xfId="8079" xr:uid="{00000000-0005-0000-0000-00008B1F0000}"/>
    <cellStyle name="60% - 강조색3 4 5" xfId="8080" xr:uid="{00000000-0005-0000-0000-00008C1F0000}"/>
    <cellStyle name="60% - 강조색3 4 5 2" xfId="8081" xr:uid="{00000000-0005-0000-0000-00008D1F0000}"/>
    <cellStyle name="60% - 강조색3 4 6" xfId="8082" xr:uid="{00000000-0005-0000-0000-00008E1F0000}"/>
    <cellStyle name="60% - 강조색3 4 6 2" xfId="8083" xr:uid="{00000000-0005-0000-0000-00008F1F0000}"/>
    <cellStyle name="60% - 강조색3 4 7" xfId="8084" xr:uid="{00000000-0005-0000-0000-0000901F0000}"/>
    <cellStyle name="60% - 강조색3 4 7 2" xfId="8085" xr:uid="{00000000-0005-0000-0000-0000911F0000}"/>
    <cellStyle name="60% - 강조색3 4 8" xfId="8086" xr:uid="{00000000-0005-0000-0000-0000921F0000}"/>
    <cellStyle name="60% - 강조색3 4 8 2" xfId="8087" xr:uid="{00000000-0005-0000-0000-0000931F0000}"/>
    <cellStyle name="60% - 강조색3 4 9" xfId="8088" xr:uid="{00000000-0005-0000-0000-0000941F0000}"/>
    <cellStyle name="60% - 강조색3 4 9 2" xfId="8089" xr:uid="{00000000-0005-0000-0000-0000951F0000}"/>
    <cellStyle name="60% - 강조색3 5" xfId="8090" xr:uid="{00000000-0005-0000-0000-0000961F0000}"/>
    <cellStyle name="60% - 강조색3 5 10" xfId="8091" xr:uid="{00000000-0005-0000-0000-0000971F0000}"/>
    <cellStyle name="60% - 강조색3 5 11" xfId="8092" xr:uid="{00000000-0005-0000-0000-0000981F0000}"/>
    <cellStyle name="60% - 강조색3 5 2" xfId="8093" xr:uid="{00000000-0005-0000-0000-0000991F0000}"/>
    <cellStyle name="60% - 강조색3 5 2 2" xfId="8094" xr:uid="{00000000-0005-0000-0000-00009A1F0000}"/>
    <cellStyle name="60% - 강조색3 5 3" xfId="8095" xr:uid="{00000000-0005-0000-0000-00009B1F0000}"/>
    <cellStyle name="60% - 강조색3 5 3 2" xfId="8096" xr:uid="{00000000-0005-0000-0000-00009C1F0000}"/>
    <cellStyle name="60% - 강조색3 5 4" xfId="8097" xr:uid="{00000000-0005-0000-0000-00009D1F0000}"/>
    <cellStyle name="60% - 강조색3 5 4 2" xfId="8098" xr:uid="{00000000-0005-0000-0000-00009E1F0000}"/>
    <cellStyle name="60% - 강조색3 5 5" xfId="8099" xr:uid="{00000000-0005-0000-0000-00009F1F0000}"/>
    <cellStyle name="60% - 강조색3 5 5 2" xfId="8100" xr:uid="{00000000-0005-0000-0000-0000A01F0000}"/>
    <cellStyle name="60% - 강조색3 5 6" xfId="8101" xr:uid="{00000000-0005-0000-0000-0000A11F0000}"/>
    <cellStyle name="60% - 강조색3 5 6 2" xfId="8102" xr:uid="{00000000-0005-0000-0000-0000A21F0000}"/>
    <cellStyle name="60% - 강조색3 5 7" xfId="8103" xr:uid="{00000000-0005-0000-0000-0000A31F0000}"/>
    <cellStyle name="60% - 강조색3 5 7 2" xfId="8104" xr:uid="{00000000-0005-0000-0000-0000A41F0000}"/>
    <cellStyle name="60% - 강조색3 5 8" xfId="8105" xr:uid="{00000000-0005-0000-0000-0000A51F0000}"/>
    <cellStyle name="60% - 강조색3 5 8 2" xfId="8106" xr:uid="{00000000-0005-0000-0000-0000A61F0000}"/>
    <cellStyle name="60% - 강조색3 5 9" xfId="8107" xr:uid="{00000000-0005-0000-0000-0000A71F0000}"/>
    <cellStyle name="60% - 강조색3 5 9 2" xfId="8108" xr:uid="{00000000-0005-0000-0000-0000A81F0000}"/>
    <cellStyle name="60% - 강조색3 6" xfId="8109" xr:uid="{00000000-0005-0000-0000-0000A91F0000}"/>
    <cellStyle name="60% - 강조색3 6 10" xfId="8110" xr:uid="{00000000-0005-0000-0000-0000AA1F0000}"/>
    <cellStyle name="60% - 강조색3 6 11" xfId="8111" xr:uid="{00000000-0005-0000-0000-0000AB1F0000}"/>
    <cellStyle name="60% - 강조색3 6 2" xfId="8112" xr:uid="{00000000-0005-0000-0000-0000AC1F0000}"/>
    <cellStyle name="60% - 강조색3 6 2 2" xfId="8113" xr:uid="{00000000-0005-0000-0000-0000AD1F0000}"/>
    <cellStyle name="60% - 강조색3 6 3" xfId="8114" xr:uid="{00000000-0005-0000-0000-0000AE1F0000}"/>
    <cellStyle name="60% - 강조색3 6 3 2" xfId="8115" xr:uid="{00000000-0005-0000-0000-0000AF1F0000}"/>
    <cellStyle name="60% - 강조색3 6 4" xfId="8116" xr:uid="{00000000-0005-0000-0000-0000B01F0000}"/>
    <cellStyle name="60% - 강조색3 6 4 2" xfId="8117" xr:uid="{00000000-0005-0000-0000-0000B11F0000}"/>
    <cellStyle name="60% - 강조색3 6 5" xfId="8118" xr:uid="{00000000-0005-0000-0000-0000B21F0000}"/>
    <cellStyle name="60% - 강조색3 6 5 2" xfId="8119" xr:uid="{00000000-0005-0000-0000-0000B31F0000}"/>
    <cellStyle name="60% - 강조색3 6 6" xfId="8120" xr:uid="{00000000-0005-0000-0000-0000B41F0000}"/>
    <cellStyle name="60% - 강조색3 6 6 2" xfId="8121" xr:uid="{00000000-0005-0000-0000-0000B51F0000}"/>
    <cellStyle name="60% - 강조색3 6 7" xfId="8122" xr:uid="{00000000-0005-0000-0000-0000B61F0000}"/>
    <cellStyle name="60% - 강조색3 6 7 2" xfId="8123" xr:uid="{00000000-0005-0000-0000-0000B71F0000}"/>
    <cellStyle name="60% - 강조색3 6 8" xfId="8124" xr:uid="{00000000-0005-0000-0000-0000B81F0000}"/>
    <cellStyle name="60% - 강조색3 6 8 2" xfId="8125" xr:uid="{00000000-0005-0000-0000-0000B91F0000}"/>
    <cellStyle name="60% - 강조색3 6 9" xfId="8126" xr:uid="{00000000-0005-0000-0000-0000BA1F0000}"/>
    <cellStyle name="60% - 강조색3 6 9 2" xfId="8127" xr:uid="{00000000-0005-0000-0000-0000BB1F0000}"/>
    <cellStyle name="60% - 강조색3 7" xfId="8128" xr:uid="{00000000-0005-0000-0000-0000BC1F0000}"/>
    <cellStyle name="60% - 강조색3 8" xfId="8129" xr:uid="{00000000-0005-0000-0000-0000BD1F0000}"/>
    <cellStyle name="60% - 강조색4 2" xfId="8130" xr:uid="{00000000-0005-0000-0000-0000BE1F0000}"/>
    <cellStyle name="60% - 강조색4 2 10" xfId="8131" xr:uid="{00000000-0005-0000-0000-0000BF1F0000}"/>
    <cellStyle name="60% - 강조색4 2 11" xfId="8132" xr:uid="{00000000-0005-0000-0000-0000C01F0000}"/>
    <cellStyle name="60% - 강조색4 2 12" xfId="8133" xr:uid="{00000000-0005-0000-0000-0000C11F0000}"/>
    <cellStyle name="60% - 강조색4 2 2" xfId="8134" xr:uid="{00000000-0005-0000-0000-0000C21F0000}"/>
    <cellStyle name="60% - 강조색4 2 2 2" xfId="8135" xr:uid="{00000000-0005-0000-0000-0000C31F0000}"/>
    <cellStyle name="60% - 강조색4 2 2 3" xfId="8136" xr:uid="{00000000-0005-0000-0000-0000C41F0000}"/>
    <cellStyle name="60% - 강조색4 2 3" xfId="8137" xr:uid="{00000000-0005-0000-0000-0000C51F0000}"/>
    <cellStyle name="60% - 강조색4 2 3 2" xfId="8138" xr:uid="{00000000-0005-0000-0000-0000C61F0000}"/>
    <cellStyle name="60% - 강조색4 2 3 3" xfId="8139" xr:uid="{00000000-0005-0000-0000-0000C71F0000}"/>
    <cellStyle name="60% - 강조색4 2 4" xfId="8140" xr:uid="{00000000-0005-0000-0000-0000C81F0000}"/>
    <cellStyle name="60% - 강조색4 2 4 2" xfId="8141" xr:uid="{00000000-0005-0000-0000-0000C91F0000}"/>
    <cellStyle name="60% - 강조색4 2 5" xfId="8142" xr:uid="{00000000-0005-0000-0000-0000CA1F0000}"/>
    <cellStyle name="60% - 강조색4 2 5 2" xfId="8143" xr:uid="{00000000-0005-0000-0000-0000CB1F0000}"/>
    <cellStyle name="60% - 강조색4 2 6" xfId="8144" xr:uid="{00000000-0005-0000-0000-0000CC1F0000}"/>
    <cellStyle name="60% - 강조색4 2 6 2" xfId="8145" xr:uid="{00000000-0005-0000-0000-0000CD1F0000}"/>
    <cellStyle name="60% - 강조색4 2 7" xfId="8146" xr:uid="{00000000-0005-0000-0000-0000CE1F0000}"/>
    <cellStyle name="60% - 강조색4 2 7 2" xfId="8147" xr:uid="{00000000-0005-0000-0000-0000CF1F0000}"/>
    <cellStyle name="60% - 강조색4 2 8" xfId="8148" xr:uid="{00000000-0005-0000-0000-0000D01F0000}"/>
    <cellStyle name="60% - 강조색4 2 8 2" xfId="8149" xr:uid="{00000000-0005-0000-0000-0000D11F0000}"/>
    <cellStyle name="60% - 강조색4 2 9" xfId="8150" xr:uid="{00000000-0005-0000-0000-0000D21F0000}"/>
    <cellStyle name="60% - 강조색4 2 9 2" xfId="8151" xr:uid="{00000000-0005-0000-0000-0000D31F0000}"/>
    <cellStyle name="60% - 강조색4 3" xfId="8152" xr:uid="{00000000-0005-0000-0000-0000D41F0000}"/>
    <cellStyle name="60% - 강조색4 3 10" xfId="8153" xr:uid="{00000000-0005-0000-0000-0000D51F0000}"/>
    <cellStyle name="60% - 강조색4 3 11" xfId="8154" xr:uid="{00000000-0005-0000-0000-0000D61F0000}"/>
    <cellStyle name="60% - 강조색4 3 2" xfId="8155" xr:uid="{00000000-0005-0000-0000-0000D71F0000}"/>
    <cellStyle name="60% - 강조색4 3 2 2" xfId="8156" xr:uid="{00000000-0005-0000-0000-0000D81F0000}"/>
    <cellStyle name="60% - 강조색4 3 3" xfId="8157" xr:uid="{00000000-0005-0000-0000-0000D91F0000}"/>
    <cellStyle name="60% - 강조색4 3 3 2" xfId="8158" xr:uid="{00000000-0005-0000-0000-0000DA1F0000}"/>
    <cellStyle name="60% - 강조색4 3 4" xfId="8159" xr:uid="{00000000-0005-0000-0000-0000DB1F0000}"/>
    <cellStyle name="60% - 강조색4 3 4 2" xfId="8160" xr:uid="{00000000-0005-0000-0000-0000DC1F0000}"/>
    <cellStyle name="60% - 강조색4 3 5" xfId="8161" xr:uid="{00000000-0005-0000-0000-0000DD1F0000}"/>
    <cellStyle name="60% - 강조색4 3 5 2" xfId="8162" xr:uid="{00000000-0005-0000-0000-0000DE1F0000}"/>
    <cellStyle name="60% - 강조색4 3 6" xfId="8163" xr:uid="{00000000-0005-0000-0000-0000DF1F0000}"/>
    <cellStyle name="60% - 강조색4 3 6 2" xfId="8164" xr:uid="{00000000-0005-0000-0000-0000E01F0000}"/>
    <cellStyle name="60% - 강조색4 3 7" xfId="8165" xr:uid="{00000000-0005-0000-0000-0000E11F0000}"/>
    <cellStyle name="60% - 강조색4 3 7 2" xfId="8166" xr:uid="{00000000-0005-0000-0000-0000E21F0000}"/>
    <cellStyle name="60% - 강조색4 3 8" xfId="8167" xr:uid="{00000000-0005-0000-0000-0000E31F0000}"/>
    <cellStyle name="60% - 강조색4 3 8 2" xfId="8168" xr:uid="{00000000-0005-0000-0000-0000E41F0000}"/>
    <cellStyle name="60% - 강조색4 3 9" xfId="8169" xr:uid="{00000000-0005-0000-0000-0000E51F0000}"/>
    <cellStyle name="60% - 강조색4 3 9 2" xfId="8170" xr:uid="{00000000-0005-0000-0000-0000E61F0000}"/>
    <cellStyle name="60% - 강조색4 4" xfId="8171" xr:uid="{00000000-0005-0000-0000-0000E71F0000}"/>
    <cellStyle name="60% - 강조색4 4 10" xfId="8172" xr:uid="{00000000-0005-0000-0000-0000E81F0000}"/>
    <cellStyle name="60% - 강조색4 4 11" xfId="8173" xr:uid="{00000000-0005-0000-0000-0000E91F0000}"/>
    <cellStyle name="60% - 강조색4 4 2" xfId="8174" xr:uid="{00000000-0005-0000-0000-0000EA1F0000}"/>
    <cellStyle name="60% - 강조색4 4 2 2" xfId="8175" xr:uid="{00000000-0005-0000-0000-0000EB1F0000}"/>
    <cellStyle name="60% - 강조색4 4 3" xfId="8176" xr:uid="{00000000-0005-0000-0000-0000EC1F0000}"/>
    <cellStyle name="60% - 강조색4 4 3 2" xfId="8177" xr:uid="{00000000-0005-0000-0000-0000ED1F0000}"/>
    <cellStyle name="60% - 강조색4 4 4" xfId="8178" xr:uid="{00000000-0005-0000-0000-0000EE1F0000}"/>
    <cellStyle name="60% - 강조색4 4 4 2" xfId="8179" xr:uid="{00000000-0005-0000-0000-0000EF1F0000}"/>
    <cellStyle name="60% - 강조색4 4 5" xfId="8180" xr:uid="{00000000-0005-0000-0000-0000F01F0000}"/>
    <cellStyle name="60% - 강조색4 4 5 2" xfId="8181" xr:uid="{00000000-0005-0000-0000-0000F11F0000}"/>
    <cellStyle name="60% - 강조색4 4 6" xfId="8182" xr:uid="{00000000-0005-0000-0000-0000F21F0000}"/>
    <cellStyle name="60% - 강조색4 4 6 2" xfId="8183" xr:uid="{00000000-0005-0000-0000-0000F31F0000}"/>
    <cellStyle name="60% - 강조색4 4 7" xfId="8184" xr:uid="{00000000-0005-0000-0000-0000F41F0000}"/>
    <cellStyle name="60% - 강조색4 4 7 2" xfId="8185" xr:uid="{00000000-0005-0000-0000-0000F51F0000}"/>
    <cellStyle name="60% - 강조색4 4 8" xfId="8186" xr:uid="{00000000-0005-0000-0000-0000F61F0000}"/>
    <cellStyle name="60% - 강조색4 4 8 2" xfId="8187" xr:uid="{00000000-0005-0000-0000-0000F71F0000}"/>
    <cellStyle name="60% - 강조색4 4 9" xfId="8188" xr:uid="{00000000-0005-0000-0000-0000F81F0000}"/>
    <cellStyle name="60% - 강조색4 4 9 2" xfId="8189" xr:uid="{00000000-0005-0000-0000-0000F91F0000}"/>
    <cellStyle name="60% - 강조색4 5" xfId="8190" xr:uid="{00000000-0005-0000-0000-0000FA1F0000}"/>
    <cellStyle name="60% - 강조색4 5 10" xfId="8191" xr:uid="{00000000-0005-0000-0000-0000FB1F0000}"/>
    <cellStyle name="60% - 강조색4 5 11" xfId="8192" xr:uid="{00000000-0005-0000-0000-0000FC1F0000}"/>
    <cellStyle name="60% - 강조색4 5 2" xfId="8193" xr:uid="{00000000-0005-0000-0000-0000FD1F0000}"/>
    <cellStyle name="60% - 강조색4 5 2 2" xfId="8194" xr:uid="{00000000-0005-0000-0000-0000FE1F0000}"/>
    <cellStyle name="60% - 강조색4 5 3" xfId="8195" xr:uid="{00000000-0005-0000-0000-0000FF1F0000}"/>
    <cellStyle name="60% - 강조색4 5 3 2" xfId="8196" xr:uid="{00000000-0005-0000-0000-000000200000}"/>
    <cellStyle name="60% - 강조색4 5 4" xfId="8197" xr:uid="{00000000-0005-0000-0000-000001200000}"/>
    <cellStyle name="60% - 강조색4 5 4 2" xfId="8198" xr:uid="{00000000-0005-0000-0000-000002200000}"/>
    <cellStyle name="60% - 강조색4 5 5" xfId="8199" xr:uid="{00000000-0005-0000-0000-000003200000}"/>
    <cellStyle name="60% - 강조색4 5 5 2" xfId="8200" xr:uid="{00000000-0005-0000-0000-000004200000}"/>
    <cellStyle name="60% - 강조색4 5 6" xfId="8201" xr:uid="{00000000-0005-0000-0000-000005200000}"/>
    <cellStyle name="60% - 강조색4 5 6 2" xfId="8202" xr:uid="{00000000-0005-0000-0000-000006200000}"/>
    <cellStyle name="60% - 강조색4 5 7" xfId="8203" xr:uid="{00000000-0005-0000-0000-000007200000}"/>
    <cellStyle name="60% - 강조색4 5 7 2" xfId="8204" xr:uid="{00000000-0005-0000-0000-000008200000}"/>
    <cellStyle name="60% - 강조색4 5 8" xfId="8205" xr:uid="{00000000-0005-0000-0000-000009200000}"/>
    <cellStyle name="60% - 강조색4 5 8 2" xfId="8206" xr:uid="{00000000-0005-0000-0000-00000A200000}"/>
    <cellStyle name="60% - 강조색4 5 9" xfId="8207" xr:uid="{00000000-0005-0000-0000-00000B200000}"/>
    <cellStyle name="60% - 강조색4 5 9 2" xfId="8208" xr:uid="{00000000-0005-0000-0000-00000C200000}"/>
    <cellStyle name="60% - 강조색4 6" xfId="8209" xr:uid="{00000000-0005-0000-0000-00000D200000}"/>
    <cellStyle name="60% - 강조색4 6 10" xfId="8210" xr:uid="{00000000-0005-0000-0000-00000E200000}"/>
    <cellStyle name="60% - 강조색4 6 11" xfId="8211" xr:uid="{00000000-0005-0000-0000-00000F200000}"/>
    <cellStyle name="60% - 강조색4 6 2" xfId="8212" xr:uid="{00000000-0005-0000-0000-000010200000}"/>
    <cellStyle name="60% - 강조색4 6 2 2" xfId="8213" xr:uid="{00000000-0005-0000-0000-000011200000}"/>
    <cellStyle name="60% - 강조색4 6 3" xfId="8214" xr:uid="{00000000-0005-0000-0000-000012200000}"/>
    <cellStyle name="60% - 강조색4 6 3 2" xfId="8215" xr:uid="{00000000-0005-0000-0000-000013200000}"/>
    <cellStyle name="60% - 강조색4 6 4" xfId="8216" xr:uid="{00000000-0005-0000-0000-000014200000}"/>
    <cellStyle name="60% - 강조색4 6 4 2" xfId="8217" xr:uid="{00000000-0005-0000-0000-000015200000}"/>
    <cellStyle name="60% - 강조색4 6 5" xfId="8218" xr:uid="{00000000-0005-0000-0000-000016200000}"/>
    <cellStyle name="60% - 강조색4 6 5 2" xfId="8219" xr:uid="{00000000-0005-0000-0000-000017200000}"/>
    <cellStyle name="60% - 강조색4 6 6" xfId="8220" xr:uid="{00000000-0005-0000-0000-000018200000}"/>
    <cellStyle name="60% - 강조색4 6 6 2" xfId="8221" xr:uid="{00000000-0005-0000-0000-000019200000}"/>
    <cellStyle name="60% - 강조색4 6 7" xfId="8222" xr:uid="{00000000-0005-0000-0000-00001A200000}"/>
    <cellStyle name="60% - 강조색4 6 7 2" xfId="8223" xr:uid="{00000000-0005-0000-0000-00001B200000}"/>
    <cellStyle name="60% - 강조색4 6 8" xfId="8224" xr:uid="{00000000-0005-0000-0000-00001C200000}"/>
    <cellStyle name="60% - 강조색4 6 8 2" xfId="8225" xr:uid="{00000000-0005-0000-0000-00001D200000}"/>
    <cellStyle name="60% - 강조색4 6 9" xfId="8226" xr:uid="{00000000-0005-0000-0000-00001E200000}"/>
    <cellStyle name="60% - 강조색4 6 9 2" xfId="8227" xr:uid="{00000000-0005-0000-0000-00001F200000}"/>
    <cellStyle name="60% - 강조색4 7" xfId="8228" xr:uid="{00000000-0005-0000-0000-000020200000}"/>
    <cellStyle name="60% - 강조색4 8" xfId="8229" xr:uid="{00000000-0005-0000-0000-000021200000}"/>
    <cellStyle name="60% - 강조색5 2" xfId="8230" xr:uid="{00000000-0005-0000-0000-000022200000}"/>
    <cellStyle name="60% - 강조색5 2 10" xfId="8231" xr:uid="{00000000-0005-0000-0000-000023200000}"/>
    <cellStyle name="60% - 강조색5 2 11" xfId="8232" xr:uid="{00000000-0005-0000-0000-000024200000}"/>
    <cellStyle name="60% - 강조색5 2 2" xfId="8233" xr:uid="{00000000-0005-0000-0000-000025200000}"/>
    <cellStyle name="60% - 강조색5 2 2 2" xfId="8234" xr:uid="{00000000-0005-0000-0000-000026200000}"/>
    <cellStyle name="60% - 강조색5 2 3" xfId="8235" xr:uid="{00000000-0005-0000-0000-000027200000}"/>
    <cellStyle name="60% - 강조색5 2 3 2" xfId="8236" xr:uid="{00000000-0005-0000-0000-000028200000}"/>
    <cellStyle name="60% - 강조색5 2 4" xfId="8237" xr:uid="{00000000-0005-0000-0000-000029200000}"/>
    <cellStyle name="60% - 강조색5 2 4 2" xfId="8238" xr:uid="{00000000-0005-0000-0000-00002A200000}"/>
    <cellStyle name="60% - 강조색5 2 5" xfId="8239" xr:uid="{00000000-0005-0000-0000-00002B200000}"/>
    <cellStyle name="60% - 강조색5 2 5 2" xfId="8240" xr:uid="{00000000-0005-0000-0000-00002C200000}"/>
    <cellStyle name="60% - 강조색5 2 6" xfId="8241" xr:uid="{00000000-0005-0000-0000-00002D200000}"/>
    <cellStyle name="60% - 강조색5 2 6 2" xfId="8242" xr:uid="{00000000-0005-0000-0000-00002E200000}"/>
    <cellStyle name="60% - 강조색5 2 7" xfId="8243" xr:uid="{00000000-0005-0000-0000-00002F200000}"/>
    <cellStyle name="60% - 강조색5 2 7 2" xfId="8244" xr:uid="{00000000-0005-0000-0000-000030200000}"/>
    <cellStyle name="60% - 강조색5 2 8" xfId="8245" xr:uid="{00000000-0005-0000-0000-000031200000}"/>
    <cellStyle name="60% - 강조색5 2 8 2" xfId="8246" xr:uid="{00000000-0005-0000-0000-000032200000}"/>
    <cellStyle name="60% - 강조색5 2 9" xfId="8247" xr:uid="{00000000-0005-0000-0000-000033200000}"/>
    <cellStyle name="60% - 강조색5 2 9 2" xfId="8248" xr:uid="{00000000-0005-0000-0000-000034200000}"/>
    <cellStyle name="60% - 강조색5 3" xfId="8249" xr:uid="{00000000-0005-0000-0000-000035200000}"/>
    <cellStyle name="60% - 강조색5 3 10" xfId="8250" xr:uid="{00000000-0005-0000-0000-000036200000}"/>
    <cellStyle name="60% - 강조색5 3 11" xfId="8251" xr:uid="{00000000-0005-0000-0000-000037200000}"/>
    <cellStyle name="60% - 강조색5 3 2" xfId="8252" xr:uid="{00000000-0005-0000-0000-000038200000}"/>
    <cellStyle name="60% - 강조색5 3 2 2" xfId="8253" xr:uid="{00000000-0005-0000-0000-000039200000}"/>
    <cellStyle name="60% - 강조색5 3 3" xfId="8254" xr:uid="{00000000-0005-0000-0000-00003A200000}"/>
    <cellStyle name="60% - 강조색5 3 3 2" xfId="8255" xr:uid="{00000000-0005-0000-0000-00003B200000}"/>
    <cellStyle name="60% - 강조색5 3 4" xfId="8256" xr:uid="{00000000-0005-0000-0000-00003C200000}"/>
    <cellStyle name="60% - 강조색5 3 4 2" xfId="8257" xr:uid="{00000000-0005-0000-0000-00003D200000}"/>
    <cellStyle name="60% - 강조색5 3 5" xfId="8258" xr:uid="{00000000-0005-0000-0000-00003E200000}"/>
    <cellStyle name="60% - 강조색5 3 5 2" xfId="8259" xr:uid="{00000000-0005-0000-0000-00003F200000}"/>
    <cellStyle name="60% - 강조색5 3 6" xfId="8260" xr:uid="{00000000-0005-0000-0000-000040200000}"/>
    <cellStyle name="60% - 강조색5 3 6 2" xfId="8261" xr:uid="{00000000-0005-0000-0000-000041200000}"/>
    <cellStyle name="60% - 강조색5 3 7" xfId="8262" xr:uid="{00000000-0005-0000-0000-000042200000}"/>
    <cellStyle name="60% - 강조색5 3 7 2" xfId="8263" xr:uid="{00000000-0005-0000-0000-000043200000}"/>
    <cellStyle name="60% - 강조색5 3 8" xfId="8264" xr:uid="{00000000-0005-0000-0000-000044200000}"/>
    <cellStyle name="60% - 강조색5 3 8 2" xfId="8265" xr:uid="{00000000-0005-0000-0000-000045200000}"/>
    <cellStyle name="60% - 강조색5 3 9" xfId="8266" xr:uid="{00000000-0005-0000-0000-000046200000}"/>
    <cellStyle name="60% - 강조색5 3 9 2" xfId="8267" xr:uid="{00000000-0005-0000-0000-000047200000}"/>
    <cellStyle name="60% - 강조색5 4" xfId="8268" xr:uid="{00000000-0005-0000-0000-000048200000}"/>
    <cellStyle name="60% - 강조색5 4 10" xfId="8269" xr:uid="{00000000-0005-0000-0000-000049200000}"/>
    <cellStyle name="60% - 강조색5 4 11" xfId="8270" xr:uid="{00000000-0005-0000-0000-00004A200000}"/>
    <cellStyle name="60% - 강조색5 4 2" xfId="8271" xr:uid="{00000000-0005-0000-0000-00004B200000}"/>
    <cellStyle name="60% - 강조색5 4 2 2" xfId="8272" xr:uid="{00000000-0005-0000-0000-00004C200000}"/>
    <cellStyle name="60% - 강조색5 4 3" xfId="8273" xr:uid="{00000000-0005-0000-0000-00004D200000}"/>
    <cellStyle name="60% - 강조색5 4 3 2" xfId="8274" xr:uid="{00000000-0005-0000-0000-00004E200000}"/>
    <cellStyle name="60% - 강조색5 4 4" xfId="8275" xr:uid="{00000000-0005-0000-0000-00004F200000}"/>
    <cellStyle name="60% - 강조색5 4 4 2" xfId="8276" xr:uid="{00000000-0005-0000-0000-000050200000}"/>
    <cellStyle name="60% - 강조색5 4 5" xfId="8277" xr:uid="{00000000-0005-0000-0000-000051200000}"/>
    <cellStyle name="60% - 강조색5 4 5 2" xfId="8278" xr:uid="{00000000-0005-0000-0000-000052200000}"/>
    <cellStyle name="60% - 강조색5 4 6" xfId="8279" xr:uid="{00000000-0005-0000-0000-000053200000}"/>
    <cellStyle name="60% - 강조색5 4 6 2" xfId="8280" xr:uid="{00000000-0005-0000-0000-000054200000}"/>
    <cellStyle name="60% - 강조색5 4 7" xfId="8281" xr:uid="{00000000-0005-0000-0000-000055200000}"/>
    <cellStyle name="60% - 강조색5 4 7 2" xfId="8282" xr:uid="{00000000-0005-0000-0000-000056200000}"/>
    <cellStyle name="60% - 강조색5 4 8" xfId="8283" xr:uid="{00000000-0005-0000-0000-000057200000}"/>
    <cellStyle name="60% - 강조색5 4 8 2" xfId="8284" xr:uid="{00000000-0005-0000-0000-000058200000}"/>
    <cellStyle name="60% - 강조색5 4 9" xfId="8285" xr:uid="{00000000-0005-0000-0000-000059200000}"/>
    <cellStyle name="60% - 강조색5 4 9 2" xfId="8286" xr:uid="{00000000-0005-0000-0000-00005A200000}"/>
    <cellStyle name="60% - 강조색5 5" xfId="8287" xr:uid="{00000000-0005-0000-0000-00005B200000}"/>
    <cellStyle name="60% - 강조색5 5 10" xfId="8288" xr:uid="{00000000-0005-0000-0000-00005C200000}"/>
    <cellStyle name="60% - 강조색5 5 11" xfId="8289" xr:uid="{00000000-0005-0000-0000-00005D200000}"/>
    <cellStyle name="60% - 강조색5 5 2" xfId="8290" xr:uid="{00000000-0005-0000-0000-00005E200000}"/>
    <cellStyle name="60% - 강조색5 5 2 2" xfId="8291" xr:uid="{00000000-0005-0000-0000-00005F200000}"/>
    <cellStyle name="60% - 강조색5 5 3" xfId="8292" xr:uid="{00000000-0005-0000-0000-000060200000}"/>
    <cellStyle name="60% - 강조색5 5 3 2" xfId="8293" xr:uid="{00000000-0005-0000-0000-000061200000}"/>
    <cellStyle name="60% - 강조색5 5 4" xfId="8294" xr:uid="{00000000-0005-0000-0000-000062200000}"/>
    <cellStyle name="60% - 강조색5 5 4 2" xfId="8295" xr:uid="{00000000-0005-0000-0000-000063200000}"/>
    <cellStyle name="60% - 강조색5 5 5" xfId="8296" xr:uid="{00000000-0005-0000-0000-000064200000}"/>
    <cellStyle name="60% - 강조색5 5 5 2" xfId="8297" xr:uid="{00000000-0005-0000-0000-000065200000}"/>
    <cellStyle name="60% - 강조색5 5 6" xfId="8298" xr:uid="{00000000-0005-0000-0000-000066200000}"/>
    <cellStyle name="60% - 강조색5 5 6 2" xfId="8299" xr:uid="{00000000-0005-0000-0000-000067200000}"/>
    <cellStyle name="60% - 강조색5 5 7" xfId="8300" xr:uid="{00000000-0005-0000-0000-000068200000}"/>
    <cellStyle name="60% - 강조색5 5 7 2" xfId="8301" xr:uid="{00000000-0005-0000-0000-000069200000}"/>
    <cellStyle name="60% - 강조색5 5 8" xfId="8302" xr:uid="{00000000-0005-0000-0000-00006A200000}"/>
    <cellStyle name="60% - 강조색5 5 8 2" xfId="8303" xr:uid="{00000000-0005-0000-0000-00006B200000}"/>
    <cellStyle name="60% - 강조색5 5 9" xfId="8304" xr:uid="{00000000-0005-0000-0000-00006C200000}"/>
    <cellStyle name="60% - 강조색5 5 9 2" xfId="8305" xr:uid="{00000000-0005-0000-0000-00006D200000}"/>
    <cellStyle name="60% - 강조색5 6" xfId="8306" xr:uid="{00000000-0005-0000-0000-00006E200000}"/>
    <cellStyle name="60% - 강조색5 6 10" xfId="8307" xr:uid="{00000000-0005-0000-0000-00006F200000}"/>
    <cellStyle name="60% - 강조색5 6 11" xfId="8308" xr:uid="{00000000-0005-0000-0000-000070200000}"/>
    <cellStyle name="60% - 강조색5 6 2" xfId="8309" xr:uid="{00000000-0005-0000-0000-000071200000}"/>
    <cellStyle name="60% - 강조색5 6 2 2" xfId="8310" xr:uid="{00000000-0005-0000-0000-000072200000}"/>
    <cellStyle name="60% - 강조색5 6 3" xfId="8311" xr:uid="{00000000-0005-0000-0000-000073200000}"/>
    <cellStyle name="60% - 강조색5 6 3 2" xfId="8312" xr:uid="{00000000-0005-0000-0000-000074200000}"/>
    <cellStyle name="60% - 강조색5 6 4" xfId="8313" xr:uid="{00000000-0005-0000-0000-000075200000}"/>
    <cellStyle name="60% - 강조색5 6 4 2" xfId="8314" xr:uid="{00000000-0005-0000-0000-000076200000}"/>
    <cellStyle name="60% - 강조색5 6 5" xfId="8315" xr:uid="{00000000-0005-0000-0000-000077200000}"/>
    <cellStyle name="60% - 강조색5 6 5 2" xfId="8316" xr:uid="{00000000-0005-0000-0000-000078200000}"/>
    <cellStyle name="60% - 강조색5 6 6" xfId="8317" xr:uid="{00000000-0005-0000-0000-000079200000}"/>
    <cellStyle name="60% - 강조색5 6 6 2" xfId="8318" xr:uid="{00000000-0005-0000-0000-00007A200000}"/>
    <cellStyle name="60% - 강조색5 6 7" xfId="8319" xr:uid="{00000000-0005-0000-0000-00007B200000}"/>
    <cellStyle name="60% - 강조색5 6 7 2" xfId="8320" xr:uid="{00000000-0005-0000-0000-00007C200000}"/>
    <cellStyle name="60% - 강조색5 6 8" xfId="8321" xr:uid="{00000000-0005-0000-0000-00007D200000}"/>
    <cellStyle name="60% - 강조색5 6 8 2" xfId="8322" xr:uid="{00000000-0005-0000-0000-00007E200000}"/>
    <cellStyle name="60% - 강조색5 6 9" xfId="8323" xr:uid="{00000000-0005-0000-0000-00007F200000}"/>
    <cellStyle name="60% - 강조색5 6 9 2" xfId="8324" xr:uid="{00000000-0005-0000-0000-000080200000}"/>
    <cellStyle name="60% - 강조색5 7" xfId="8325" xr:uid="{00000000-0005-0000-0000-000081200000}"/>
    <cellStyle name="60% - 강조색5 8" xfId="8326" xr:uid="{00000000-0005-0000-0000-000082200000}"/>
    <cellStyle name="60% - 강조색6 2" xfId="8327" xr:uid="{00000000-0005-0000-0000-000083200000}"/>
    <cellStyle name="60% - 강조색6 2 10" xfId="8328" xr:uid="{00000000-0005-0000-0000-000084200000}"/>
    <cellStyle name="60% - 강조색6 2 11" xfId="8329" xr:uid="{00000000-0005-0000-0000-000085200000}"/>
    <cellStyle name="60% - 강조색6 2 12" xfId="8330" xr:uid="{00000000-0005-0000-0000-000086200000}"/>
    <cellStyle name="60% - 강조색6 2 2" xfId="8331" xr:uid="{00000000-0005-0000-0000-000087200000}"/>
    <cellStyle name="60% - 강조색6 2 2 2" xfId="8332" xr:uid="{00000000-0005-0000-0000-000088200000}"/>
    <cellStyle name="60% - 강조색6 2 2 3" xfId="8333" xr:uid="{00000000-0005-0000-0000-000089200000}"/>
    <cellStyle name="60% - 강조색6 2 3" xfId="8334" xr:uid="{00000000-0005-0000-0000-00008A200000}"/>
    <cellStyle name="60% - 강조색6 2 3 2" xfId="8335" xr:uid="{00000000-0005-0000-0000-00008B200000}"/>
    <cellStyle name="60% - 강조색6 2 3 3" xfId="8336" xr:uid="{00000000-0005-0000-0000-00008C200000}"/>
    <cellStyle name="60% - 강조색6 2 4" xfId="8337" xr:uid="{00000000-0005-0000-0000-00008D200000}"/>
    <cellStyle name="60% - 강조색6 2 4 2" xfId="8338" xr:uid="{00000000-0005-0000-0000-00008E200000}"/>
    <cellStyle name="60% - 강조색6 2 5" xfId="8339" xr:uid="{00000000-0005-0000-0000-00008F200000}"/>
    <cellStyle name="60% - 강조색6 2 5 2" xfId="8340" xr:uid="{00000000-0005-0000-0000-000090200000}"/>
    <cellStyle name="60% - 강조색6 2 6" xfId="8341" xr:uid="{00000000-0005-0000-0000-000091200000}"/>
    <cellStyle name="60% - 강조색6 2 6 2" xfId="8342" xr:uid="{00000000-0005-0000-0000-000092200000}"/>
    <cellStyle name="60% - 강조색6 2 7" xfId="8343" xr:uid="{00000000-0005-0000-0000-000093200000}"/>
    <cellStyle name="60% - 강조색6 2 7 2" xfId="8344" xr:uid="{00000000-0005-0000-0000-000094200000}"/>
    <cellStyle name="60% - 강조색6 2 8" xfId="8345" xr:uid="{00000000-0005-0000-0000-000095200000}"/>
    <cellStyle name="60% - 강조색6 2 8 2" xfId="8346" xr:uid="{00000000-0005-0000-0000-000096200000}"/>
    <cellStyle name="60% - 강조색6 2 9" xfId="8347" xr:uid="{00000000-0005-0000-0000-000097200000}"/>
    <cellStyle name="60% - 강조색6 2 9 2" xfId="8348" xr:uid="{00000000-0005-0000-0000-000098200000}"/>
    <cellStyle name="60% - 강조색6 3" xfId="8349" xr:uid="{00000000-0005-0000-0000-000099200000}"/>
    <cellStyle name="60% - 강조색6 3 10" xfId="8350" xr:uid="{00000000-0005-0000-0000-00009A200000}"/>
    <cellStyle name="60% - 강조색6 3 11" xfId="8351" xr:uid="{00000000-0005-0000-0000-00009B200000}"/>
    <cellStyle name="60% - 강조색6 3 12" xfId="8352" xr:uid="{00000000-0005-0000-0000-00009C200000}"/>
    <cellStyle name="60% - 강조색6 3 2" xfId="8353" xr:uid="{00000000-0005-0000-0000-00009D200000}"/>
    <cellStyle name="60% - 강조색6 3 2 2" xfId="8354" xr:uid="{00000000-0005-0000-0000-00009E200000}"/>
    <cellStyle name="60% - 강조색6 3 3" xfId="8355" xr:uid="{00000000-0005-0000-0000-00009F200000}"/>
    <cellStyle name="60% - 강조색6 3 3 2" xfId="8356" xr:uid="{00000000-0005-0000-0000-0000A0200000}"/>
    <cellStyle name="60% - 강조색6 3 4" xfId="8357" xr:uid="{00000000-0005-0000-0000-0000A1200000}"/>
    <cellStyle name="60% - 강조색6 3 4 2" xfId="8358" xr:uid="{00000000-0005-0000-0000-0000A2200000}"/>
    <cellStyle name="60% - 강조색6 3 5" xfId="8359" xr:uid="{00000000-0005-0000-0000-0000A3200000}"/>
    <cellStyle name="60% - 강조색6 3 5 2" xfId="8360" xr:uid="{00000000-0005-0000-0000-0000A4200000}"/>
    <cellStyle name="60% - 강조색6 3 6" xfId="8361" xr:uid="{00000000-0005-0000-0000-0000A5200000}"/>
    <cellStyle name="60% - 강조색6 3 6 2" xfId="8362" xr:uid="{00000000-0005-0000-0000-0000A6200000}"/>
    <cellStyle name="60% - 강조색6 3 7" xfId="8363" xr:uid="{00000000-0005-0000-0000-0000A7200000}"/>
    <cellStyle name="60% - 강조색6 3 7 2" xfId="8364" xr:uid="{00000000-0005-0000-0000-0000A8200000}"/>
    <cellStyle name="60% - 강조색6 3 8" xfId="8365" xr:uid="{00000000-0005-0000-0000-0000A9200000}"/>
    <cellStyle name="60% - 강조색6 3 8 2" xfId="8366" xr:uid="{00000000-0005-0000-0000-0000AA200000}"/>
    <cellStyle name="60% - 강조색6 3 9" xfId="8367" xr:uid="{00000000-0005-0000-0000-0000AB200000}"/>
    <cellStyle name="60% - 강조색6 3 9 2" xfId="8368" xr:uid="{00000000-0005-0000-0000-0000AC200000}"/>
    <cellStyle name="60% - 강조색6 4" xfId="8369" xr:uid="{00000000-0005-0000-0000-0000AD200000}"/>
    <cellStyle name="60% - 강조색6 4 10" xfId="8370" xr:uid="{00000000-0005-0000-0000-0000AE200000}"/>
    <cellStyle name="60% - 강조색6 4 11" xfId="8371" xr:uid="{00000000-0005-0000-0000-0000AF200000}"/>
    <cellStyle name="60% - 강조색6 4 2" xfId="8372" xr:uid="{00000000-0005-0000-0000-0000B0200000}"/>
    <cellStyle name="60% - 강조색6 4 2 2" xfId="8373" xr:uid="{00000000-0005-0000-0000-0000B1200000}"/>
    <cellStyle name="60% - 강조색6 4 3" xfId="8374" xr:uid="{00000000-0005-0000-0000-0000B2200000}"/>
    <cellStyle name="60% - 강조색6 4 3 2" xfId="8375" xr:uid="{00000000-0005-0000-0000-0000B3200000}"/>
    <cellStyle name="60% - 강조색6 4 4" xfId="8376" xr:uid="{00000000-0005-0000-0000-0000B4200000}"/>
    <cellStyle name="60% - 강조색6 4 4 2" xfId="8377" xr:uid="{00000000-0005-0000-0000-0000B5200000}"/>
    <cellStyle name="60% - 강조색6 4 5" xfId="8378" xr:uid="{00000000-0005-0000-0000-0000B6200000}"/>
    <cellStyle name="60% - 강조색6 4 5 2" xfId="8379" xr:uid="{00000000-0005-0000-0000-0000B7200000}"/>
    <cellStyle name="60% - 강조색6 4 6" xfId="8380" xr:uid="{00000000-0005-0000-0000-0000B8200000}"/>
    <cellStyle name="60% - 강조색6 4 6 2" xfId="8381" xr:uid="{00000000-0005-0000-0000-0000B9200000}"/>
    <cellStyle name="60% - 강조색6 4 7" xfId="8382" xr:uid="{00000000-0005-0000-0000-0000BA200000}"/>
    <cellStyle name="60% - 강조색6 4 7 2" xfId="8383" xr:uid="{00000000-0005-0000-0000-0000BB200000}"/>
    <cellStyle name="60% - 강조색6 4 8" xfId="8384" xr:uid="{00000000-0005-0000-0000-0000BC200000}"/>
    <cellStyle name="60% - 강조색6 4 8 2" xfId="8385" xr:uid="{00000000-0005-0000-0000-0000BD200000}"/>
    <cellStyle name="60% - 강조색6 4 9" xfId="8386" xr:uid="{00000000-0005-0000-0000-0000BE200000}"/>
    <cellStyle name="60% - 강조색6 4 9 2" xfId="8387" xr:uid="{00000000-0005-0000-0000-0000BF200000}"/>
    <cellStyle name="60% - 강조색6 5" xfId="8388" xr:uid="{00000000-0005-0000-0000-0000C0200000}"/>
    <cellStyle name="60% - 강조색6 5 10" xfId="8389" xr:uid="{00000000-0005-0000-0000-0000C1200000}"/>
    <cellStyle name="60% - 강조색6 5 11" xfId="8390" xr:uid="{00000000-0005-0000-0000-0000C2200000}"/>
    <cellStyle name="60% - 강조색6 5 2" xfId="8391" xr:uid="{00000000-0005-0000-0000-0000C3200000}"/>
    <cellStyle name="60% - 강조색6 5 2 2" xfId="8392" xr:uid="{00000000-0005-0000-0000-0000C4200000}"/>
    <cellStyle name="60% - 강조색6 5 3" xfId="8393" xr:uid="{00000000-0005-0000-0000-0000C5200000}"/>
    <cellStyle name="60% - 강조색6 5 3 2" xfId="8394" xr:uid="{00000000-0005-0000-0000-0000C6200000}"/>
    <cellStyle name="60% - 강조색6 5 4" xfId="8395" xr:uid="{00000000-0005-0000-0000-0000C7200000}"/>
    <cellStyle name="60% - 강조색6 5 4 2" xfId="8396" xr:uid="{00000000-0005-0000-0000-0000C8200000}"/>
    <cellStyle name="60% - 강조색6 5 5" xfId="8397" xr:uid="{00000000-0005-0000-0000-0000C9200000}"/>
    <cellStyle name="60% - 강조색6 5 5 2" xfId="8398" xr:uid="{00000000-0005-0000-0000-0000CA200000}"/>
    <cellStyle name="60% - 강조색6 5 6" xfId="8399" xr:uid="{00000000-0005-0000-0000-0000CB200000}"/>
    <cellStyle name="60% - 강조색6 5 6 2" xfId="8400" xr:uid="{00000000-0005-0000-0000-0000CC200000}"/>
    <cellStyle name="60% - 강조색6 5 7" xfId="8401" xr:uid="{00000000-0005-0000-0000-0000CD200000}"/>
    <cellStyle name="60% - 강조색6 5 7 2" xfId="8402" xr:uid="{00000000-0005-0000-0000-0000CE200000}"/>
    <cellStyle name="60% - 강조색6 5 8" xfId="8403" xr:uid="{00000000-0005-0000-0000-0000CF200000}"/>
    <cellStyle name="60% - 강조색6 5 8 2" xfId="8404" xr:uid="{00000000-0005-0000-0000-0000D0200000}"/>
    <cellStyle name="60% - 강조색6 5 9" xfId="8405" xr:uid="{00000000-0005-0000-0000-0000D1200000}"/>
    <cellStyle name="60% - 강조색6 5 9 2" xfId="8406" xr:uid="{00000000-0005-0000-0000-0000D2200000}"/>
    <cellStyle name="60% - 강조색6 6" xfId="8407" xr:uid="{00000000-0005-0000-0000-0000D3200000}"/>
    <cellStyle name="60% - 강조색6 6 10" xfId="8408" xr:uid="{00000000-0005-0000-0000-0000D4200000}"/>
    <cellStyle name="60% - 강조색6 6 11" xfId="8409" xr:uid="{00000000-0005-0000-0000-0000D5200000}"/>
    <cellStyle name="60% - 강조색6 6 2" xfId="8410" xr:uid="{00000000-0005-0000-0000-0000D6200000}"/>
    <cellStyle name="60% - 강조색6 6 2 2" xfId="8411" xr:uid="{00000000-0005-0000-0000-0000D7200000}"/>
    <cellStyle name="60% - 강조색6 6 3" xfId="8412" xr:uid="{00000000-0005-0000-0000-0000D8200000}"/>
    <cellStyle name="60% - 강조색6 6 3 2" xfId="8413" xr:uid="{00000000-0005-0000-0000-0000D9200000}"/>
    <cellStyle name="60% - 강조색6 6 4" xfId="8414" xr:uid="{00000000-0005-0000-0000-0000DA200000}"/>
    <cellStyle name="60% - 강조색6 6 4 2" xfId="8415" xr:uid="{00000000-0005-0000-0000-0000DB200000}"/>
    <cellStyle name="60% - 강조색6 6 5" xfId="8416" xr:uid="{00000000-0005-0000-0000-0000DC200000}"/>
    <cellStyle name="60% - 강조색6 6 5 2" xfId="8417" xr:uid="{00000000-0005-0000-0000-0000DD200000}"/>
    <cellStyle name="60% - 강조색6 6 6" xfId="8418" xr:uid="{00000000-0005-0000-0000-0000DE200000}"/>
    <cellStyle name="60% - 강조색6 6 6 2" xfId="8419" xr:uid="{00000000-0005-0000-0000-0000DF200000}"/>
    <cellStyle name="60% - 강조색6 6 7" xfId="8420" xr:uid="{00000000-0005-0000-0000-0000E0200000}"/>
    <cellStyle name="60% - 강조색6 6 7 2" xfId="8421" xr:uid="{00000000-0005-0000-0000-0000E1200000}"/>
    <cellStyle name="60% - 강조색6 6 8" xfId="8422" xr:uid="{00000000-0005-0000-0000-0000E2200000}"/>
    <cellStyle name="60% - 강조색6 6 8 2" xfId="8423" xr:uid="{00000000-0005-0000-0000-0000E3200000}"/>
    <cellStyle name="60% - 강조색6 6 9" xfId="8424" xr:uid="{00000000-0005-0000-0000-0000E4200000}"/>
    <cellStyle name="60% - 강조색6 6 9 2" xfId="8425" xr:uid="{00000000-0005-0000-0000-0000E5200000}"/>
    <cellStyle name="60% - 강조색6 7" xfId="8426" xr:uid="{00000000-0005-0000-0000-0000E6200000}"/>
    <cellStyle name="60% - 강조색6 8" xfId="8427" xr:uid="{00000000-0005-0000-0000-0000E7200000}"/>
    <cellStyle name="82" xfId="8428" xr:uid="{00000000-0005-0000-0000-0000E8200000}"/>
    <cellStyle name="90" xfId="8429" xr:uid="{00000000-0005-0000-0000-0000E9200000}"/>
    <cellStyle name="90 2" xfId="8430" xr:uid="{00000000-0005-0000-0000-0000EA200000}"/>
    <cellStyle name="90 3" xfId="8431" xr:uid="{00000000-0005-0000-0000-0000EB200000}"/>
    <cellStyle name="A" xfId="8432" xr:uid="{00000000-0005-0000-0000-0000EC200000}"/>
    <cellStyle name="A 2" xfId="8433" xr:uid="{00000000-0005-0000-0000-0000ED200000}"/>
    <cellStyle name="A_20030218144011020-E1C865BF" xfId="8434" xr:uid="{00000000-0005-0000-0000-0000EE200000}"/>
    <cellStyle name="A_20030218144011020-E1C865BF_AC-01 보일러 설계서 수정" xfId="8435" xr:uid="{00000000-0005-0000-0000-0000EF200000}"/>
    <cellStyle name="A_20030218144011020-E1C865BF_AC-01 보일러 설계서 수정_AC-14(최종수정)" xfId="8436" xr:uid="{00000000-0005-0000-0000-0000F0200000}"/>
    <cellStyle name="A_20030218144011020-E1C865BF_AC-01 보일러 설계서 수정_AC-14(최종수정)_Book1" xfId="8437" xr:uid="{00000000-0005-0000-0000-0000F1200000}"/>
    <cellStyle name="A_20030218144011020-E1C865BF_AC-01 보일러 설계서 수정_AC-14(최종수정)_발전설비 보수공사" xfId="8438" xr:uid="{00000000-0005-0000-0000-0000F2200000}"/>
    <cellStyle name="A_20030218144011020-E1C865BF_AC-01 보일러 설계서 수정_AC-14(최종수정)_발전설비 보수공사_Book1" xfId="8439" xr:uid="{00000000-0005-0000-0000-0000F3200000}"/>
    <cellStyle name="A_20030218144011020-E1C865BF_AC-01 보일러 설계서 수정_Book1" xfId="8440" xr:uid="{00000000-0005-0000-0000-0000F4200000}"/>
    <cellStyle name="A_20030218144011020-E1C865BF_AC-01 본관기초(가설계서 9월단가)" xfId="8441" xr:uid="{00000000-0005-0000-0000-0000F5200000}"/>
    <cellStyle name="A_20030218144011020-E1C865BF_AC-01 본관기초(가설계서 9월단가)_AC-14(최종수정)" xfId="8442" xr:uid="{00000000-0005-0000-0000-0000F6200000}"/>
    <cellStyle name="A_20030218144011020-E1C865BF_AC-01 본관기초(가설계서 9월단가)_AC-14(최종수정)_Book1" xfId="8443" xr:uid="{00000000-0005-0000-0000-0000F7200000}"/>
    <cellStyle name="A_20030218144011020-E1C865BF_AC-01 본관기초(가설계서 9월단가)_AC-14(최종수정)_발전설비 보수공사" xfId="8444" xr:uid="{00000000-0005-0000-0000-0000F8200000}"/>
    <cellStyle name="A_20030218144011020-E1C865BF_AC-01 본관기초(가설계서 9월단가)_AC-14(최종수정)_발전설비 보수공사_Book1" xfId="8445" xr:uid="{00000000-0005-0000-0000-0000F9200000}"/>
    <cellStyle name="A_20030218144011020-E1C865BF_AC-01 본관기초(가설계서 9월단가)_Book1" xfId="8446" xr:uid="{00000000-0005-0000-0000-0000FA200000}"/>
    <cellStyle name="A_20030218144011020-E1C865BF_AC-01 본관기초(가설계서 9월단가)-2" xfId="8447" xr:uid="{00000000-0005-0000-0000-0000FB200000}"/>
    <cellStyle name="A_20030218144011020-E1C865BF_AC-01 본관기초(가설계서 9월단가)-2_AC-14(최종수정)" xfId="8448" xr:uid="{00000000-0005-0000-0000-0000FC200000}"/>
    <cellStyle name="A_20030218144011020-E1C865BF_AC-01 본관기초(가설계서 9월단가)-2_AC-14(최종수정)_Book1" xfId="8449" xr:uid="{00000000-0005-0000-0000-0000FD200000}"/>
    <cellStyle name="A_20030218144011020-E1C865BF_AC-01 본관기초(가설계서 9월단가)-2_AC-14(최종수정)_발전설비 보수공사" xfId="8450" xr:uid="{00000000-0005-0000-0000-0000FE200000}"/>
    <cellStyle name="A_20030218144011020-E1C865BF_AC-01 본관기초(가설계서 9월단가)-2_AC-14(최종수정)_발전설비 보수공사_Book1" xfId="8451" xr:uid="{00000000-0005-0000-0000-0000FF200000}"/>
    <cellStyle name="A_20030218144011020-E1C865BF_AC-01 본관기초(가설계서 9월단가)-2_Book1" xfId="8452" xr:uid="{00000000-0005-0000-0000-000000210000}"/>
    <cellStyle name="A_20030218144011020-E1C865BF_AC-14건설사무소환경개선공사설계서(제출)REV10" xfId="8453" xr:uid="{00000000-0005-0000-0000-000001210000}"/>
    <cellStyle name="A_20030218144011020-E1C865BF_AC-14건설사무소환경개선공사설계서(제출)REV10_AC-14(최종수정)" xfId="8454" xr:uid="{00000000-0005-0000-0000-000002210000}"/>
    <cellStyle name="A_20030218144011020-E1C865BF_AC-14건설사무소환경개선공사설계서(제출)REV10_AC-14(최종수정)_Book1" xfId="8455" xr:uid="{00000000-0005-0000-0000-000003210000}"/>
    <cellStyle name="A_20030218144011020-E1C865BF_AC-14건설사무소환경개선공사설계서(제출)REV10_AC-14(최종수정)_발전설비 보수공사" xfId="8456" xr:uid="{00000000-0005-0000-0000-000004210000}"/>
    <cellStyle name="A_20030218144011020-E1C865BF_AC-14건설사무소환경개선공사설계서(제출)REV10_AC-14(최종수정)_발전설비 보수공사_Book1" xfId="8457" xr:uid="{00000000-0005-0000-0000-000005210000}"/>
    <cellStyle name="A_20030218144011020-E1C865BF_AC-14건설사무소환경개선공사설계서(제출)REV10_Book1" xfId="8458" xr:uid="{00000000-0005-0000-0000-000006210000}"/>
    <cellStyle name="A_20030218144011020-E1C865BF_Book1" xfId="8459" xr:uid="{00000000-0005-0000-0000-000007210000}"/>
    <cellStyle name="A_20030218144011020-E1C865BF_공사비집계표" xfId="8460" xr:uid="{00000000-0005-0000-0000-000008210000}"/>
    <cellStyle name="A_20030218144011020-E1C865BF_공사비집계표_AC-14(최종수정)" xfId="8461" xr:uid="{00000000-0005-0000-0000-000009210000}"/>
    <cellStyle name="A_20030218144011020-E1C865BF_공사비집계표_AC-14(최종수정)_Book1" xfId="8462" xr:uid="{00000000-0005-0000-0000-00000A210000}"/>
    <cellStyle name="A_20030218144011020-E1C865BF_공사비집계표_AC-14(최종수정)_발전설비 보수공사" xfId="8463" xr:uid="{00000000-0005-0000-0000-00000B210000}"/>
    <cellStyle name="A_20030218144011020-E1C865BF_공사비집계표_AC-14(최종수정)_발전설비 보수공사_Book1" xfId="8464" xr:uid="{00000000-0005-0000-0000-00000C210000}"/>
    <cellStyle name="A_20030218144011020-E1C865BF_공사비집계표_Book1" xfId="8465" xr:uid="{00000000-0005-0000-0000-00000D210000}"/>
    <cellStyle name="A_20030218144011020-E1C865BF_발전설비 보수공사" xfId="8466" xr:uid="{00000000-0005-0000-0000-00000E210000}"/>
    <cellStyle name="A_20030218144011020-E1C865BF_발전설비 보수공사_Book1" xfId="8467" xr:uid="{00000000-0005-0000-0000-00000F210000}"/>
    <cellStyle name="A_AC-01 보일러 설계서 수정" xfId="8468" xr:uid="{00000000-0005-0000-0000-000010210000}"/>
    <cellStyle name="A_AC-01 보일러 설계서 수정_AC-14(최종수정)" xfId="8469" xr:uid="{00000000-0005-0000-0000-000011210000}"/>
    <cellStyle name="A_AC-01 보일러 설계서 수정_AC-14(최종수정)_Book1" xfId="8470" xr:uid="{00000000-0005-0000-0000-000012210000}"/>
    <cellStyle name="A_AC-01 보일러 설계서 수정_AC-14(최종수정)_발전설비 보수공사" xfId="8471" xr:uid="{00000000-0005-0000-0000-000013210000}"/>
    <cellStyle name="A_AC-01 보일러 설계서 수정_AC-14(최종수정)_발전설비 보수공사_Book1" xfId="8472" xr:uid="{00000000-0005-0000-0000-000014210000}"/>
    <cellStyle name="A_AC-01 보일러 설계서 수정_Book1" xfId="8473" xr:uid="{00000000-0005-0000-0000-000015210000}"/>
    <cellStyle name="A_AC-01 본관기초(가설계서 9월단가)" xfId="8474" xr:uid="{00000000-0005-0000-0000-000016210000}"/>
    <cellStyle name="A_AC-01 본관기초(가설계서 9월단가)_AC-14(최종수정)" xfId="8475" xr:uid="{00000000-0005-0000-0000-000017210000}"/>
    <cellStyle name="A_AC-01 본관기초(가설계서 9월단가)_AC-14(최종수정)_Book1" xfId="8476" xr:uid="{00000000-0005-0000-0000-000018210000}"/>
    <cellStyle name="A_AC-01 본관기초(가설계서 9월단가)_AC-14(최종수정)_발전설비 보수공사" xfId="8477" xr:uid="{00000000-0005-0000-0000-000019210000}"/>
    <cellStyle name="A_AC-01 본관기초(가설계서 9월단가)_AC-14(최종수정)_발전설비 보수공사_Book1" xfId="8478" xr:uid="{00000000-0005-0000-0000-00001A210000}"/>
    <cellStyle name="A_AC-01 본관기초(가설계서 9월단가)_Book1" xfId="8479" xr:uid="{00000000-0005-0000-0000-00001B210000}"/>
    <cellStyle name="A_AC-01 본관기초(가설계서 9월단가)-2" xfId="8480" xr:uid="{00000000-0005-0000-0000-00001C210000}"/>
    <cellStyle name="A_AC-01 본관기초(가설계서 9월단가)-2_AC-14(최종수정)" xfId="8481" xr:uid="{00000000-0005-0000-0000-00001D210000}"/>
    <cellStyle name="A_AC-01 본관기초(가설계서 9월단가)-2_AC-14(최종수정)_Book1" xfId="8482" xr:uid="{00000000-0005-0000-0000-00001E210000}"/>
    <cellStyle name="A_AC-01 본관기초(가설계서 9월단가)-2_AC-14(최종수정)_발전설비 보수공사" xfId="8483" xr:uid="{00000000-0005-0000-0000-00001F210000}"/>
    <cellStyle name="A_AC-01 본관기초(가설계서 9월단가)-2_AC-14(최종수정)_발전설비 보수공사_Book1" xfId="8484" xr:uid="{00000000-0005-0000-0000-000020210000}"/>
    <cellStyle name="A_AC-01 본관기초(가설계서 9월단가)-2_Book1" xfId="8485" xr:uid="{00000000-0005-0000-0000-000021210000}"/>
    <cellStyle name="A_AC-14 건설사무소 환경개선공사 설계서(제출)" xfId="8486" xr:uid="{00000000-0005-0000-0000-000022210000}"/>
    <cellStyle name="A_건설사무소 환경개선공사 설계서" xfId="8487" xr:uid="{00000000-0005-0000-0000-000023210000}"/>
    <cellStyle name="A_본관기초(가설계서)-9월단가" xfId="8488" xr:uid="{00000000-0005-0000-0000-000024210000}"/>
    <cellStyle name="A_본관기초(가설계서)-9월단가_AC-01 보일러 설계서 수정" xfId="8489" xr:uid="{00000000-0005-0000-0000-000025210000}"/>
    <cellStyle name="A_본관기초(가설계서)-9월단가_AC-01 보일러 설계서 수정_AC-14(최종수정)" xfId="8490" xr:uid="{00000000-0005-0000-0000-000026210000}"/>
    <cellStyle name="A_본관기초(가설계서)-9월단가_AC-01 보일러 설계서 수정_AC-14(최종수정)_Book1" xfId="8491" xr:uid="{00000000-0005-0000-0000-000027210000}"/>
    <cellStyle name="A_본관기초(가설계서)-9월단가_AC-01 보일러 설계서 수정_AC-14(최종수정)_발전설비 보수공사" xfId="8492" xr:uid="{00000000-0005-0000-0000-000028210000}"/>
    <cellStyle name="A_본관기초(가설계서)-9월단가_AC-01 보일러 설계서 수정_AC-14(최종수정)_발전설비 보수공사_Book1" xfId="8493" xr:uid="{00000000-0005-0000-0000-000029210000}"/>
    <cellStyle name="A_본관기초(가설계서)-9월단가_AC-01 보일러 설계서 수정_Book1" xfId="8494" xr:uid="{00000000-0005-0000-0000-00002A210000}"/>
    <cellStyle name="A_본관기초(가설계서)-9월단가_AC-01 본관기초(가설계서 9월단가)" xfId="8495" xr:uid="{00000000-0005-0000-0000-00002B210000}"/>
    <cellStyle name="A_본관기초(가설계서)-9월단가_AC-01 본관기초(가설계서 9월단가)_AC-14(최종수정)" xfId="8496" xr:uid="{00000000-0005-0000-0000-00002C210000}"/>
    <cellStyle name="A_본관기초(가설계서)-9월단가_AC-01 본관기초(가설계서 9월단가)_AC-14(최종수정)_Book1" xfId="8497" xr:uid="{00000000-0005-0000-0000-00002D210000}"/>
    <cellStyle name="A_본관기초(가설계서)-9월단가_AC-01 본관기초(가설계서 9월단가)_AC-14(최종수정)_발전설비 보수공사" xfId="8498" xr:uid="{00000000-0005-0000-0000-00002E210000}"/>
    <cellStyle name="A_본관기초(가설계서)-9월단가_AC-01 본관기초(가설계서 9월단가)_AC-14(최종수정)_발전설비 보수공사_Book1" xfId="8499" xr:uid="{00000000-0005-0000-0000-00002F210000}"/>
    <cellStyle name="A_본관기초(가설계서)-9월단가_AC-01 본관기초(가설계서 9월단가)_Book1" xfId="8500" xr:uid="{00000000-0005-0000-0000-000030210000}"/>
    <cellStyle name="A_본관기초(가설계서)-9월단가_AC-01 본관기초(가설계서 9월단가)-2" xfId="8501" xr:uid="{00000000-0005-0000-0000-000031210000}"/>
    <cellStyle name="A_본관기초(가설계서)-9월단가_AC-01 본관기초(가설계서 9월단가)-2_AC-14(최종수정)" xfId="8502" xr:uid="{00000000-0005-0000-0000-000032210000}"/>
    <cellStyle name="A_본관기초(가설계서)-9월단가_AC-01 본관기초(가설계서 9월단가)-2_AC-14(최종수정)_Book1" xfId="8503" xr:uid="{00000000-0005-0000-0000-000033210000}"/>
    <cellStyle name="A_본관기초(가설계서)-9월단가_AC-01 본관기초(가설계서 9월단가)-2_AC-14(최종수정)_발전설비 보수공사" xfId="8504" xr:uid="{00000000-0005-0000-0000-000034210000}"/>
    <cellStyle name="A_본관기초(가설계서)-9월단가_AC-01 본관기초(가설계서 9월단가)-2_AC-14(최종수정)_발전설비 보수공사_Book1" xfId="8505" xr:uid="{00000000-0005-0000-0000-000035210000}"/>
    <cellStyle name="A_본관기초(가설계서)-9월단가_AC-01 본관기초(가설계서 9월단가)-2_Book1" xfId="8506" xr:uid="{00000000-0005-0000-0000-000036210000}"/>
    <cellStyle name="A_본관기초(가설계서)-9월단가_AC-14건설사무소환경개선공사설계서(제출)REV10" xfId="8507" xr:uid="{00000000-0005-0000-0000-000037210000}"/>
    <cellStyle name="A_본관기초(가설계서)-9월단가_AC-14건설사무소환경개선공사설계서(제출)REV10_AC-14(최종수정)" xfId="8508" xr:uid="{00000000-0005-0000-0000-000038210000}"/>
    <cellStyle name="A_본관기초(가설계서)-9월단가_AC-14건설사무소환경개선공사설계서(제출)REV10_AC-14(최종수정)_Book1" xfId="8509" xr:uid="{00000000-0005-0000-0000-000039210000}"/>
    <cellStyle name="A_본관기초(가설계서)-9월단가_AC-14건설사무소환경개선공사설계서(제출)REV10_AC-14(최종수정)_발전설비 보수공사" xfId="8510" xr:uid="{00000000-0005-0000-0000-00003A210000}"/>
    <cellStyle name="A_본관기초(가설계서)-9월단가_AC-14건설사무소환경개선공사설계서(제출)REV10_AC-14(최종수정)_발전설비 보수공사_Book1" xfId="8511" xr:uid="{00000000-0005-0000-0000-00003B210000}"/>
    <cellStyle name="A_본관기초(가설계서)-9월단가_AC-14건설사무소환경개선공사설계서(제출)REV10_Book1" xfId="8512" xr:uid="{00000000-0005-0000-0000-00003C210000}"/>
    <cellStyle name="A_본관기초(가설계서)-9월단가_Book1" xfId="8513" xr:uid="{00000000-0005-0000-0000-00003D210000}"/>
    <cellStyle name="A_본관기초(가설계서)-9월단가_공사비집계표" xfId="8514" xr:uid="{00000000-0005-0000-0000-00003E210000}"/>
    <cellStyle name="A_본관기초(가설계서)-9월단가_공사비집계표_AC-14(최종수정)" xfId="8515" xr:uid="{00000000-0005-0000-0000-00003F210000}"/>
    <cellStyle name="A_본관기초(가설계서)-9월단가_공사비집계표_AC-14(최종수정)_Book1" xfId="8516" xr:uid="{00000000-0005-0000-0000-000040210000}"/>
    <cellStyle name="A_본관기초(가설계서)-9월단가_공사비집계표_AC-14(최종수정)_발전설비 보수공사" xfId="8517" xr:uid="{00000000-0005-0000-0000-000041210000}"/>
    <cellStyle name="A_본관기초(가설계서)-9월단가_공사비집계표_AC-14(최종수정)_발전설비 보수공사_Book1" xfId="8518" xr:uid="{00000000-0005-0000-0000-000042210000}"/>
    <cellStyle name="A_본관기초(가설계서)-9월단가_공사비집계표_Book1" xfId="8519" xr:uid="{00000000-0005-0000-0000-000043210000}"/>
    <cellStyle name="A_본관기초(가설계서)-9월단가_발전설비 보수공사" xfId="8520" xr:uid="{00000000-0005-0000-0000-000044210000}"/>
    <cellStyle name="A_본관기초(가설계서)-9월단가_발전설비 보수공사_Book1" xfId="8521" xr:uid="{00000000-0005-0000-0000-000045210000}"/>
    <cellStyle name="A_사급재료비및운반비" xfId="8522" xr:uid="{00000000-0005-0000-0000-000046210000}"/>
    <cellStyle name="A_사급재료비및운반비_AC-01 보일러 설계서 수정" xfId="8523" xr:uid="{00000000-0005-0000-0000-000047210000}"/>
    <cellStyle name="A_사급재료비및운반비_AC-01 보일러 설계서 수정_AC-14(최종수정)" xfId="8524" xr:uid="{00000000-0005-0000-0000-000048210000}"/>
    <cellStyle name="A_사급재료비및운반비_AC-01 보일러 설계서 수정_AC-14(최종수정)_Book1" xfId="8525" xr:uid="{00000000-0005-0000-0000-000049210000}"/>
    <cellStyle name="A_사급재료비및운반비_AC-01 보일러 설계서 수정_AC-14(최종수정)_발전설비 보수공사" xfId="8526" xr:uid="{00000000-0005-0000-0000-00004A210000}"/>
    <cellStyle name="A_사급재료비및운반비_AC-01 보일러 설계서 수정_AC-14(최종수정)_발전설비 보수공사_Book1" xfId="8527" xr:uid="{00000000-0005-0000-0000-00004B210000}"/>
    <cellStyle name="A_사급재료비및운반비_AC-01 보일러 설계서 수정_Book1" xfId="8528" xr:uid="{00000000-0005-0000-0000-00004C210000}"/>
    <cellStyle name="A_사급재료비및운반비_AC-01 본관기초(가설계서 9월단가)" xfId="8529" xr:uid="{00000000-0005-0000-0000-00004D210000}"/>
    <cellStyle name="A_사급재료비및운반비_AC-01 본관기초(가설계서 9월단가)_AC-14(최종수정)" xfId="8530" xr:uid="{00000000-0005-0000-0000-00004E210000}"/>
    <cellStyle name="A_사급재료비및운반비_AC-01 본관기초(가설계서 9월단가)_AC-14(최종수정)_Book1" xfId="8531" xr:uid="{00000000-0005-0000-0000-00004F210000}"/>
    <cellStyle name="A_사급재료비및운반비_AC-01 본관기초(가설계서 9월단가)_AC-14(최종수정)_발전설비 보수공사" xfId="8532" xr:uid="{00000000-0005-0000-0000-000050210000}"/>
    <cellStyle name="A_사급재료비및운반비_AC-01 본관기초(가설계서 9월단가)_AC-14(최종수정)_발전설비 보수공사_Book1" xfId="8533" xr:uid="{00000000-0005-0000-0000-000051210000}"/>
    <cellStyle name="A_사급재료비및운반비_AC-01 본관기초(가설계서 9월단가)_Book1" xfId="8534" xr:uid="{00000000-0005-0000-0000-000052210000}"/>
    <cellStyle name="A_사급재료비및운반비_AC-01 본관기초(가설계서 9월단가)-2" xfId="8535" xr:uid="{00000000-0005-0000-0000-000053210000}"/>
    <cellStyle name="A_사급재료비및운반비_AC-01 본관기초(가설계서 9월단가)-2_AC-14(최종수정)" xfId="8536" xr:uid="{00000000-0005-0000-0000-000054210000}"/>
    <cellStyle name="A_사급재료비및운반비_AC-01 본관기초(가설계서 9월단가)-2_AC-14(최종수정)_Book1" xfId="8537" xr:uid="{00000000-0005-0000-0000-000055210000}"/>
    <cellStyle name="A_사급재료비및운반비_AC-01 본관기초(가설계서 9월단가)-2_AC-14(최종수정)_발전설비 보수공사" xfId="8538" xr:uid="{00000000-0005-0000-0000-000056210000}"/>
    <cellStyle name="A_사급재료비및운반비_AC-01 본관기초(가설계서 9월단가)-2_AC-14(최종수정)_발전설비 보수공사_Book1" xfId="8539" xr:uid="{00000000-0005-0000-0000-000057210000}"/>
    <cellStyle name="A_사급재료비및운반비_AC-01 본관기초(가설계서 9월단가)-2_Book1" xfId="8540" xr:uid="{00000000-0005-0000-0000-000058210000}"/>
    <cellStyle name="A_사급재료비및운반비_AC-14건설사무소환경개선공사설계서(제출)REV10" xfId="8541" xr:uid="{00000000-0005-0000-0000-000059210000}"/>
    <cellStyle name="A_사급재료비및운반비_AC-14건설사무소환경개선공사설계서(제출)REV10_AC-14(최종수정)" xfId="8542" xr:uid="{00000000-0005-0000-0000-00005A210000}"/>
    <cellStyle name="A_사급재료비및운반비_AC-14건설사무소환경개선공사설계서(제출)REV10_AC-14(최종수정)_Book1" xfId="8543" xr:uid="{00000000-0005-0000-0000-00005B210000}"/>
    <cellStyle name="A_사급재료비및운반비_AC-14건설사무소환경개선공사설계서(제출)REV10_AC-14(최종수정)_발전설비 보수공사" xfId="8544" xr:uid="{00000000-0005-0000-0000-00005C210000}"/>
    <cellStyle name="A_사급재료비및운반비_AC-14건설사무소환경개선공사설계서(제출)REV10_AC-14(최종수정)_발전설비 보수공사_Book1" xfId="8545" xr:uid="{00000000-0005-0000-0000-00005D210000}"/>
    <cellStyle name="A_사급재료비및운반비_AC-14건설사무소환경개선공사설계서(제출)REV10_Book1" xfId="8546" xr:uid="{00000000-0005-0000-0000-00005E210000}"/>
    <cellStyle name="A_사급재료비및운반비_Book1" xfId="8547" xr:uid="{00000000-0005-0000-0000-00005F210000}"/>
    <cellStyle name="A_사급재료비및운반비_공사비집계표" xfId="8548" xr:uid="{00000000-0005-0000-0000-000060210000}"/>
    <cellStyle name="A_사급재료비및운반비_공사비집계표_AC-14(최종수정)" xfId="8549" xr:uid="{00000000-0005-0000-0000-000061210000}"/>
    <cellStyle name="A_사급재료비및운반비_공사비집계표_AC-14(최종수정)_Book1" xfId="8550" xr:uid="{00000000-0005-0000-0000-000062210000}"/>
    <cellStyle name="A_사급재료비및운반비_공사비집계표_AC-14(최종수정)_발전설비 보수공사" xfId="8551" xr:uid="{00000000-0005-0000-0000-000063210000}"/>
    <cellStyle name="A_사급재료비및운반비_공사비집계표_AC-14(최종수정)_발전설비 보수공사_Book1" xfId="8552" xr:uid="{00000000-0005-0000-0000-000064210000}"/>
    <cellStyle name="A_사급재료비및운반비_공사비집계표_Book1" xfId="8553" xr:uid="{00000000-0005-0000-0000-000065210000}"/>
    <cellStyle name="A_사급재료비및운반비_발전설비 보수공사" xfId="8554" xr:uid="{00000000-0005-0000-0000-000066210000}"/>
    <cellStyle name="A_사급재료비및운반비_발전설비 보수공사_Book1" xfId="8555" xr:uid="{00000000-0005-0000-0000-000067210000}"/>
    <cellStyle name="A_수량및 단가 산출내용표" xfId="8556" xr:uid="{00000000-0005-0000-0000-000068210000}"/>
    <cellStyle name="A_수량및 단가 산출내용표_AC-01 보일러 설계서 수정" xfId="8557" xr:uid="{00000000-0005-0000-0000-000069210000}"/>
    <cellStyle name="A_수량및 단가 산출내용표_AC-01 보일러 설계서 수정_AC-14(최종수정)" xfId="8558" xr:uid="{00000000-0005-0000-0000-00006A210000}"/>
    <cellStyle name="A_수량및 단가 산출내용표_AC-01 보일러 설계서 수정_AC-14(최종수정)_Book1" xfId="8559" xr:uid="{00000000-0005-0000-0000-00006B210000}"/>
    <cellStyle name="A_수량및 단가 산출내용표_AC-01 보일러 설계서 수정_AC-14(최종수정)_발전설비 보수공사" xfId="8560" xr:uid="{00000000-0005-0000-0000-00006C210000}"/>
    <cellStyle name="A_수량및 단가 산출내용표_AC-01 보일러 설계서 수정_AC-14(최종수정)_발전설비 보수공사_Book1" xfId="8561" xr:uid="{00000000-0005-0000-0000-00006D210000}"/>
    <cellStyle name="A_수량및 단가 산출내용표_AC-01 보일러 설계서 수정_Book1" xfId="8562" xr:uid="{00000000-0005-0000-0000-00006E210000}"/>
    <cellStyle name="A_수량및 단가 산출내용표_AC-01 본관기초(가설계서 9월단가)" xfId="8563" xr:uid="{00000000-0005-0000-0000-00006F210000}"/>
    <cellStyle name="A_수량및 단가 산출내용표_AC-01 본관기초(가설계서 9월단가)_AC-14(최종수정)" xfId="8564" xr:uid="{00000000-0005-0000-0000-000070210000}"/>
    <cellStyle name="A_수량및 단가 산출내용표_AC-01 본관기초(가설계서 9월단가)_AC-14(최종수정)_Book1" xfId="8565" xr:uid="{00000000-0005-0000-0000-000071210000}"/>
    <cellStyle name="A_수량및 단가 산출내용표_AC-01 본관기초(가설계서 9월단가)_AC-14(최종수정)_발전설비 보수공사" xfId="8566" xr:uid="{00000000-0005-0000-0000-000072210000}"/>
    <cellStyle name="A_수량및 단가 산출내용표_AC-01 본관기초(가설계서 9월단가)_AC-14(최종수정)_발전설비 보수공사_Book1" xfId="8567" xr:uid="{00000000-0005-0000-0000-000073210000}"/>
    <cellStyle name="A_수량및 단가 산출내용표_AC-01 본관기초(가설계서 9월단가)_Book1" xfId="8568" xr:uid="{00000000-0005-0000-0000-000074210000}"/>
    <cellStyle name="A_수량및 단가 산출내용표_AC-01 본관기초(가설계서 9월단가)-2" xfId="8569" xr:uid="{00000000-0005-0000-0000-000075210000}"/>
    <cellStyle name="A_수량및 단가 산출내용표_AC-01 본관기초(가설계서 9월단가)-2_AC-14(최종수정)" xfId="8570" xr:uid="{00000000-0005-0000-0000-000076210000}"/>
    <cellStyle name="A_수량및 단가 산출내용표_AC-01 본관기초(가설계서 9월단가)-2_AC-14(최종수정)_Book1" xfId="8571" xr:uid="{00000000-0005-0000-0000-000077210000}"/>
    <cellStyle name="A_수량및 단가 산출내용표_AC-01 본관기초(가설계서 9월단가)-2_AC-14(최종수정)_발전설비 보수공사" xfId="8572" xr:uid="{00000000-0005-0000-0000-000078210000}"/>
    <cellStyle name="A_수량및 단가 산출내용표_AC-01 본관기초(가설계서 9월단가)-2_AC-14(최종수정)_발전설비 보수공사_Book1" xfId="8573" xr:uid="{00000000-0005-0000-0000-000079210000}"/>
    <cellStyle name="A_수량및 단가 산출내용표_AC-01 본관기초(가설계서 9월단가)-2_Book1" xfId="8574" xr:uid="{00000000-0005-0000-0000-00007A210000}"/>
    <cellStyle name="A_수량및 단가 산출내용표_AC-14건설사무소환경개선공사설계서(제출)REV10" xfId="8575" xr:uid="{00000000-0005-0000-0000-00007B210000}"/>
    <cellStyle name="A_수량및 단가 산출내용표_AC-14건설사무소환경개선공사설계서(제출)REV10_AC-14(최종수정)" xfId="8576" xr:uid="{00000000-0005-0000-0000-00007C210000}"/>
    <cellStyle name="A_수량및 단가 산출내용표_AC-14건설사무소환경개선공사설계서(제출)REV10_AC-14(최종수정)_Book1" xfId="8577" xr:uid="{00000000-0005-0000-0000-00007D210000}"/>
    <cellStyle name="A_수량및 단가 산출내용표_AC-14건설사무소환경개선공사설계서(제출)REV10_AC-14(최종수정)_발전설비 보수공사" xfId="8578" xr:uid="{00000000-0005-0000-0000-00007E210000}"/>
    <cellStyle name="A_수량및 단가 산출내용표_AC-14건설사무소환경개선공사설계서(제출)REV10_AC-14(최종수정)_발전설비 보수공사_Book1" xfId="8579" xr:uid="{00000000-0005-0000-0000-00007F210000}"/>
    <cellStyle name="A_수량및 단가 산출내용표_AC-14건설사무소환경개선공사설계서(제출)REV10_Book1" xfId="8580" xr:uid="{00000000-0005-0000-0000-000080210000}"/>
    <cellStyle name="A_수량및 단가 산출내용표_Book1" xfId="8581" xr:uid="{00000000-0005-0000-0000-000081210000}"/>
    <cellStyle name="A_수량및 단가 산출내용표_공사비집계표" xfId="8582" xr:uid="{00000000-0005-0000-0000-000082210000}"/>
    <cellStyle name="A_수량및 단가 산출내용표_공사비집계표_AC-14(최종수정)" xfId="8583" xr:uid="{00000000-0005-0000-0000-000083210000}"/>
    <cellStyle name="A_수량및 단가 산출내용표_공사비집계표_AC-14(최종수정)_Book1" xfId="8584" xr:uid="{00000000-0005-0000-0000-000084210000}"/>
    <cellStyle name="A_수량및 단가 산출내용표_공사비집계표_AC-14(최종수정)_발전설비 보수공사" xfId="8585" xr:uid="{00000000-0005-0000-0000-000085210000}"/>
    <cellStyle name="A_수량및 단가 산출내용표_공사비집계표_AC-14(최종수정)_발전설비 보수공사_Book1" xfId="8586" xr:uid="{00000000-0005-0000-0000-000086210000}"/>
    <cellStyle name="A_수량및 단가 산출내용표_공사비집계표_Book1" xfId="8587" xr:uid="{00000000-0005-0000-0000-000087210000}"/>
    <cellStyle name="A_수량및 단가 산출내용표_발전설비 보수공사" xfId="8588" xr:uid="{00000000-0005-0000-0000-000088210000}"/>
    <cellStyle name="A_수량및 단가 산출내용표_발전설비 보수공사_Book1" xfId="8589" xr:uid="{00000000-0005-0000-0000-000089210000}"/>
    <cellStyle name="A_장비부표(2004 하반기)" xfId="8590" xr:uid="{00000000-0005-0000-0000-00008A210000}"/>
    <cellStyle name="A_장비부표(2004 하반기)_Book1" xfId="8591" xr:uid="{00000000-0005-0000-0000-00008B210000}"/>
    <cellStyle name="A¡" xfId="8592" xr:uid="{00000000-0005-0000-0000-00008C210000}"/>
    <cellStyle name="A¡§¡ⓒ¡E¡þ¡EO [0]_¡§uc¡§oA " xfId="8593" xr:uid="{00000000-0005-0000-0000-00008D210000}"/>
    <cellStyle name="A¡§¡ⓒ¡E¡þ¡EO_¡§uc¡§oA " xfId="8594" xr:uid="{00000000-0005-0000-0000-00008E210000}"/>
    <cellStyle name="A¡§i" xfId="8595" xr:uid="{00000000-0005-0000-0000-00008F210000}"/>
    <cellStyle name="A¡§i¢®" xfId="8596" xr:uid="{00000000-0005-0000-0000-000090210000}"/>
    <cellStyle name="A¡ër¢®" xfId="8597" xr:uid="{00000000-0005-0000-0000-000091210000}"/>
    <cellStyle name="A¡ërer" xfId="8598" xr:uid="{00000000-0005-0000-0000-000092210000}"/>
    <cellStyle name="A¨" xfId="8599" xr:uid="{00000000-0005-0000-0000-000093210000}"/>
    <cellStyle name="A¨­???? [0]_INQUIRY ????¨?¡?A??A?ª " xfId="8600" xr:uid="{00000000-0005-0000-0000-000094210000}"/>
    <cellStyle name="A¨­????_INQUIRY ????¨?¡?A??A?ª " xfId="8601" xr:uid="{00000000-0005-0000-0000-000095210000}"/>
    <cellStyle name="A¨­￠￢￠O [0]_ ¨￢n￠￢n¨￢¡Æ ￠?u¨￢¡Æ¡¾a¨uu " xfId="8602" xr:uid="{00000000-0005-0000-0000-000096210000}"/>
    <cellStyle name="A¨­¢¬¢Ò [0]_¨úc¨öA " xfId="8603" xr:uid="{00000000-0005-0000-0000-000097210000}"/>
    <cellStyle name="A¨­￠￢￠O [0]_¨uoAa¨oCAu " xfId="8604" xr:uid="{00000000-0005-0000-0000-000098210000}"/>
    <cellStyle name="A¨­¢¬¢Ò [0]_4PART " xfId="8605" xr:uid="{00000000-0005-0000-0000-000099210000}"/>
    <cellStyle name="A¨­￠￢￠O [0]_A|A￠O1¨￢I1¡Æu CoEⓒ÷ " xfId="8606" xr:uid="{00000000-0005-0000-0000-00009A210000}"/>
    <cellStyle name="A¨­¢¬¢Ò [0]_C¡Æ¢¬n¨¬¡Æ " xfId="8607" xr:uid="{00000000-0005-0000-0000-00009B210000}"/>
    <cellStyle name="A¨­￠￢￠O [0]_ⓒoⓒ¡A¨o¨￢R " xfId="8608" xr:uid="{00000000-0005-0000-0000-00009C210000}"/>
    <cellStyle name="A¨­¢¬¢Ò [0]_INQUIRY ¢¯¥ì¨ú¡ÀA©¬A©ª " xfId="8609" xr:uid="{00000000-0005-0000-0000-00009D210000}"/>
    <cellStyle name="A¨­￠￢￠O_ ¨￢n￠￢n¨￢¡Æ ￠?u¨￢¡Æ¡¾a¨uu " xfId="8610" xr:uid="{00000000-0005-0000-0000-00009E210000}"/>
    <cellStyle name="A¨­¢¬¢Ò_¨úc¨öA " xfId="8611" xr:uid="{00000000-0005-0000-0000-00009F210000}"/>
    <cellStyle name="A¨­￠￢￠O_¨uoAa¨oCAu " xfId="8612" xr:uid="{00000000-0005-0000-0000-0000A0210000}"/>
    <cellStyle name="A¨­¢¬¢Ò_95©øaAN¡Æy¨ùo¡¤R " xfId="8613" xr:uid="{00000000-0005-0000-0000-0000A1210000}"/>
    <cellStyle name="A¨­￠￢￠O_A|A￠O1¨￢I1¡Æu CoEⓒ÷ " xfId="8614" xr:uid="{00000000-0005-0000-0000-0000A2210000}"/>
    <cellStyle name="A¨­¢¬¢Ò_C¡Æ¢¬n¨¬¡Æ " xfId="8615" xr:uid="{00000000-0005-0000-0000-0000A3210000}"/>
    <cellStyle name="A¨­￠￢￠O_ⓒoⓒ¡A¨o¨￢R " xfId="8616" xr:uid="{00000000-0005-0000-0000-0000A4210000}"/>
    <cellStyle name="A¨­¢¬¢Ò_INQUIRY ¢¯¥ì¨ú¡ÀA©¬A©ª " xfId="8617" xr:uid="{00000000-0005-0000-0000-0000A5210000}"/>
    <cellStyle name="A¨i¡" xfId="8618" xr:uid="{00000000-0005-0000-0000-0000A6210000}"/>
    <cellStyle name="A¨ï¡©¡" xfId="8619" xr:uid="{00000000-0005-0000-0000-0000A7210000}"/>
    <cellStyle name="A¢" xfId="8620" xr:uid="{00000000-0005-0000-0000-0000A8210000}"/>
    <cellStyle name="A¢®¡×i" xfId="8621" xr:uid="{00000000-0005-0000-0000-0000A9210000}"/>
    <cellStyle name="A¢®er¡" xfId="8622" xr:uid="{00000000-0005-0000-0000-0000AA210000}"/>
    <cellStyle name="A¢®ere" xfId="8623" xr:uid="{00000000-0005-0000-0000-0000AB210000}"/>
    <cellStyle name="A￠R¡×￠R¨I￠RE￠Rⓒ­￠REO [0]_INQUIRY ￠RE?￠RIi￠R¡×u¡ERAA¡§I￠Rⓒ­A¡§I¡§¡I " xfId="8624" xr:uid="{00000000-0005-0000-0000-0000AC210000}"/>
    <cellStyle name="A￠R¡×￠R¨I￠RE￠Rⓒ­￠REO_INQUIRY ￠RE?￠RIi￠R¡×u¡ERAA¡§I￠Rⓒ­A¡§I¡§¡I " xfId="8625" xr:uid="{00000000-0005-0000-0000-0000AD210000}"/>
    <cellStyle name="A©" xfId="8626" xr:uid="{00000000-0005-0000-0000-0000AE210000}"/>
    <cellStyle name="A©­¢¬¢" xfId="8627" xr:uid="{00000000-0005-0000-0000-0000AF210000}"/>
    <cellStyle name="a-4" xfId="8628" xr:uid="{00000000-0005-0000-0000-0000B0210000}"/>
    <cellStyle name="AA" xfId="8629" xr:uid="{00000000-0005-0000-0000-0000B1210000}"/>
    <cellStyle name="AA 2" xfId="8630" xr:uid="{00000000-0005-0000-0000-0000B2210000}"/>
    <cellStyle name="AA 3" xfId="8631" xr:uid="{00000000-0005-0000-0000-0000B3210000}"/>
    <cellStyle name="ac" xfId="8632" xr:uid="{00000000-0005-0000-0000-0000B4210000}"/>
    <cellStyle name="ac 2" xfId="8633" xr:uid="{00000000-0005-0000-0000-0000B5210000}"/>
    <cellStyle name="Accent1" xfId="8634" xr:uid="{00000000-0005-0000-0000-0000B6210000}"/>
    <cellStyle name="Accent2" xfId="8635" xr:uid="{00000000-0005-0000-0000-0000B7210000}"/>
    <cellStyle name="Accent3" xfId="8636" xr:uid="{00000000-0005-0000-0000-0000B8210000}"/>
    <cellStyle name="Accent4" xfId="8637" xr:uid="{00000000-0005-0000-0000-0000B9210000}"/>
    <cellStyle name="Accent5" xfId="8638" xr:uid="{00000000-0005-0000-0000-0000BA210000}"/>
    <cellStyle name="Accent6" xfId="8639" xr:uid="{00000000-0005-0000-0000-0000BB210000}"/>
    <cellStyle name="Actual Date" xfId="8640" xr:uid="{00000000-0005-0000-0000-0000BC210000}"/>
    <cellStyle name="Actual Date 2" xfId="8641" xr:uid="{00000000-0005-0000-0000-0000BD210000}"/>
    <cellStyle name="Actual Date 3" xfId="8642" xr:uid="{00000000-0005-0000-0000-0000BE210000}"/>
    <cellStyle name="Ae" xfId="8643" xr:uid="{00000000-0005-0000-0000-0000BF210000}"/>
    <cellStyle name="Åë" xfId="8644" xr:uid="{00000000-0005-0000-0000-0000C0210000}"/>
    <cellStyle name="Ae 2" xfId="8645" xr:uid="{00000000-0005-0000-0000-0000C1210000}"/>
    <cellStyle name="Ae_20030218144011020-E1C865BF" xfId="8646" xr:uid="{00000000-0005-0000-0000-0000C2210000}"/>
    <cellStyle name="Åë_20030218144011020-E1C865BF" xfId="8647" xr:uid="{00000000-0005-0000-0000-0000C3210000}"/>
    <cellStyle name="Ae_20030218144011020-E1C865BF_AC-01 보일러 설계서 수정" xfId="8648" xr:uid="{00000000-0005-0000-0000-0000C4210000}"/>
    <cellStyle name="Åë_20030218144011020-E1C865BF_AC-01 보일러 설계서 수정" xfId="8649" xr:uid="{00000000-0005-0000-0000-0000C5210000}"/>
    <cellStyle name="Ae_20030218144011020-E1C865BF_AC-01 보일러 설계서 수정_AC-14(최종수정)" xfId="8650" xr:uid="{00000000-0005-0000-0000-0000C6210000}"/>
    <cellStyle name="Åë_20030218144011020-E1C865BF_AC-01 보일러 설계서 수정_AC-14(최종수정)" xfId="8651" xr:uid="{00000000-0005-0000-0000-0000C7210000}"/>
    <cellStyle name="Ae_20030218144011020-E1C865BF_AC-01 보일러 설계서 수정_AC-14(최종수정)_Book1" xfId="8652" xr:uid="{00000000-0005-0000-0000-0000C8210000}"/>
    <cellStyle name="Åë_20030218144011020-E1C865BF_AC-01 보일러 설계서 수정_AC-14(최종수정)_Book1" xfId="8653" xr:uid="{00000000-0005-0000-0000-0000C9210000}"/>
    <cellStyle name="Ae_20030218144011020-E1C865BF_AC-01 보일러 설계서 수정_AC-14(최종수정)_발전설비 보수공사" xfId="8654" xr:uid="{00000000-0005-0000-0000-0000CA210000}"/>
    <cellStyle name="Åë_20030218144011020-E1C865BF_AC-01 보일러 설계서 수정_AC-14(최종수정)_발전설비 보수공사" xfId="8655" xr:uid="{00000000-0005-0000-0000-0000CB210000}"/>
    <cellStyle name="Ae_20030218144011020-E1C865BF_AC-01 보일러 설계서 수정_AC-14(최종수정)_발전설비 보수공사_Book1" xfId="8656" xr:uid="{00000000-0005-0000-0000-0000CC210000}"/>
    <cellStyle name="Åë_20030218144011020-E1C865BF_AC-01 보일러 설계서 수정_AC-14(최종수정)_발전설비 보수공사_Book1" xfId="8657" xr:uid="{00000000-0005-0000-0000-0000CD210000}"/>
    <cellStyle name="Ae_20030218144011020-E1C865BF_AC-01 보일러 설계서 수정_Book1" xfId="8658" xr:uid="{00000000-0005-0000-0000-0000CE210000}"/>
    <cellStyle name="Åë_20030218144011020-E1C865BF_AC-01 보일러 설계서 수정_Book1" xfId="8659" xr:uid="{00000000-0005-0000-0000-0000CF210000}"/>
    <cellStyle name="Ae_20030218144011020-E1C865BF_AC-01 본관기초(가설계서 9월단가)" xfId="8660" xr:uid="{00000000-0005-0000-0000-0000D0210000}"/>
    <cellStyle name="Åë_20030218144011020-E1C865BF_AC-01 본관기초(가설계서 9월단가)" xfId="8661" xr:uid="{00000000-0005-0000-0000-0000D1210000}"/>
    <cellStyle name="Ae_20030218144011020-E1C865BF_AC-01 본관기초(가설계서 9월단가)_AC-14(최종수정)" xfId="8662" xr:uid="{00000000-0005-0000-0000-0000D2210000}"/>
    <cellStyle name="Åë_20030218144011020-E1C865BF_AC-01 본관기초(가설계서 9월단가)_AC-14(최종수정)" xfId="8663" xr:uid="{00000000-0005-0000-0000-0000D3210000}"/>
    <cellStyle name="Ae_20030218144011020-E1C865BF_AC-01 본관기초(가설계서 9월단가)_AC-14(최종수정)_Book1" xfId="8664" xr:uid="{00000000-0005-0000-0000-0000D4210000}"/>
    <cellStyle name="Åë_20030218144011020-E1C865BF_AC-01 본관기초(가설계서 9월단가)_AC-14(최종수정)_Book1" xfId="8665" xr:uid="{00000000-0005-0000-0000-0000D5210000}"/>
    <cellStyle name="Ae_20030218144011020-E1C865BF_AC-01 본관기초(가설계서 9월단가)_AC-14(최종수정)_발전설비 보수공사" xfId="8666" xr:uid="{00000000-0005-0000-0000-0000D6210000}"/>
    <cellStyle name="Åë_20030218144011020-E1C865BF_AC-01 본관기초(가설계서 9월단가)_AC-14(최종수정)_발전설비 보수공사" xfId="8667" xr:uid="{00000000-0005-0000-0000-0000D7210000}"/>
    <cellStyle name="Ae_20030218144011020-E1C865BF_AC-01 본관기초(가설계서 9월단가)_AC-14(최종수정)_발전설비 보수공사_Book1" xfId="8668" xr:uid="{00000000-0005-0000-0000-0000D8210000}"/>
    <cellStyle name="Åë_20030218144011020-E1C865BF_AC-01 본관기초(가설계서 9월단가)_AC-14(최종수정)_발전설비 보수공사_Book1" xfId="8669" xr:uid="{00000000-0005-0000-0000-0000D9210000}"/>
    <cellStyle name="Ae_20030218144011020-E1C865BF_AC-01 본관기초(가설계서 9월단가)_Book1" xfId="8670" xr:uid="{00000000-0005-0000-0000-0000DA210000}"/>
    <cellStyle name="Åë_20030218144011020-E1C865BF_AC-01 본관기초(가설계서 9월단가)_Book1" xfId="8671" xr:uid="{00000000-0005-0000-0000-0000DB210000}"/>
    <cellStyle name="Ae_20030218144011020-E1C865BF_AC-01 본관기초(가설계서 9월단가)-2" xfId="8672" xr:uid="{00000000-0005-0000-0000-0000DC210000}"/>
    <cellStyle name="Åë_20030218144011020-E1C865BF_AC-01 본관기초(가설계서 9월단가)-2" xfId="8673" xr:uid="{00000000-0005-0000-0000-0000DD210000}"/>
    <cellStyle name="Ae_20030218144011020-E1C865BF_AC-01 본관기초(가설계서 9월단가)-2_AC-14(최종수정)" xfId="8674" xr:uid="{00000000-0005-0000-0000-0000DE210000}"/>
    <cellStyle name="Åë_20030218144011020-E1C865BF_AC-01 본관기초(가설계서 9월단가)-2_AC-14(최종수정)" xfId="8675" xr:uid="{00000000-0005-0000-0000-0000DF210000}"/>
    <cellStyle name="Ae_20030218144011020-E1C865BF_AC-01 본관기초(가설계서 9월단가)-2_AC-14(최종수정)_Book1" xfId="8676" xr:uid="{00000000-0005-0000-0000-0000E0210000}"/>
    <cellStyle name="Åë_20030218144011020-E1C865BF_AC-01 본관기초(가설계서 9월단가)-2_AC-14(최종수정)_Book1" xfId="8677" xr:uid="{00000000-0005-0000-0000-0000E1210000}"/>
    <cellStyle name="Ae_20030218144011020-E1C865BF_AC-01 본관기초(가설계서 9월단가)-2_AC-14(최종수정)_발전설비 보수공사" xfId="8678" xr:uid="{00000000-0005-0000-0000-0000E2210000}"/>
    <cellStyle name="Åë_20030218144011020-E1C865BF_AC-01 본관기초(가설계서 9월단가)-2_AC-14(최종수정)_발전설비 보수공사" xfId="8679" xr:uid="{00000000-0005-0000-0000-0000E3210000}"/>
    <cellStyle name="Ae_20030218144011020-E1C865BF_AC-01 본관기초(가설계서 9월단가)-2_AC-14(최종수정)_발전설비 보수공사_Book1" xfId="8680" xr:uid="{00000000-0005-0000-0000-0000E4210000}"/>
    <cellStyle name="Åë_20030218144011020-E1C865BF_AC-01 본관기초(가설계서 9월단가)-2_AC-14(최종수정)_발전설비 보수공사_Book1" xfId="8681" xr:uid="{00000000-0005-0000-0000-0000E5210000}"/>
    <cellStyle name="Ae_20030218144011020-E1C865BF_AC-01 본관기초(가설계서 9월단가)-2_Book1" xfId="8682" xr:uid="{00000000-0005-0000-0000-0000E6210000}"/>
    <cellStyle name="Åë_20030218144011020-E1C865BF_AC-01 본관기초(가설계서 9월단가)-2_Book1" xfId="8683" xr:uid="{00000000-0005-0000-0000-0000E7210000}"/>
    <cellStyle name="Ae_20030218144011020-E1C865BF_AC-14건설사무소환경개선공사설계서(제출)REV10" xfId="8684" xr:uid="{00000000-0005-0000-0000-0000E8210000}"/>
    <cellStyle name="Åë_20030218144011020-E1C865BF_AC-14건설사무소환경개선공사설계서(제출)REV10" xfId="8685" xr:uid="{00000000-0005-0000-0000-0000E9210000}"/>
    <cellStyle name="Ae_20030218144011020-E1C865BF_AC-14건설사무소환경개선공사설계서(제출)REV10_AC-14(최종수정)" xfId="8686" xr:uid="{00000000-0005-0000-0000-0000EA210000}"/>
    <cellStyle name="Åë_20030218144011020-E1C865BF_AC-14건설사무소환경개선공사설계서(제출)REV10_AC-14(최종수정)" xfId="8687" xr:uid="{00000000-0005-0000-0000-0000EB210000}"/>
    <cellStyle name="Ae_20030218144011020-E1C865BF_AC-14건설사무소환경개선공사설계서(제출)REV10_AC-14(최종수정)_Book1" xfId="8688" xr:uid="{00000000-0005-0000-0000-0000EC210000}"/>
    <cellStyle name="Åë_20030218144011020-E1C865BF_AC-14건설사무소환경개선공사설계서(제출)REV10_AC-14(최종수정)_Book1" xfId="8689" xr:uid="{00000000-0005-0000-0000-0000ED210000}"/>
    <cellStyle name="Ae_20030218144011020-E1C865BF_AC-14건설사무소환경개선공사설계서(제출)REV10_AC-14(최종수정)_발전설비 보수공사" xfId="8690" xr:uid="{00000000-0005-0000-0000-0000EE210000}"/>
    <cellStyle name="Åë_20030218144011020-E1C865BF_AC-14건설사무소환경개선공사설계서(제출)REV10_AC-14(최종수정)_발전설비 보수공사" xfId="8691" xr:uid="{00000000-0005-0000-0000-0000EF210000}"/>
    <cellStyle name="Ae_20030218144011020-E1C865BF_AC-14건설사무소환경개선공사설계서(제출)REV10_AC-14(최종수정)_발전설비 보수공사_Book1" xfId="8692" xr:uid="{00000000-0005-0000-0000-0000F0210000}"/>
    <cellStyle name="Åë_20030218144011020-E1C865BF_AC-14건설사무소환경개선공사설계서(제출)REV10_AC-14(최종수정)_발전설비 보수공사_Book1" xfId="8693" xr:uid="{00000000-0005-0000-0000-0000F1210000}"/>
    <cellStyle name="Ae_20030218144011020-E1C865BF_AC-14건설사무소환경개선공사설계서(제출)REV10_Book1" xfId="8694" xr:uid="{00000000-0005-0000-0000-0000F2210000}"/>
    <cellStyle name="Åë_20030218144011020-E1C865BF_AC-14건설사무소환경개선공사설계서(제출)REV10_Book1" xfId="8695" xr:uid="{00000000-0005-0000-0000-0000F3210000}"/>
    <cellStyle name="Ae_20030218144011020-E1C865BF_Book1" xfId="8696" xr:uid="{00000000-0005-0000-0000-0000F4210000}"/>
    <cellStyle name="Åë_20030218144011020-E1C865BF_Book1" xfId="8697" xr:uid="{00000000-0005-0000-0000-0000F5210000}"/>
    <cellStyle name="Ae_20030218144011020-E1C865BF_공사비집계표" xfId="8698" xr:uid="{00000000-0005-0000-0000-0000F6210000}"/>
    <cellStyle name="Åë_20030218144011020-E1C865BF_공사비집계표" xfId="8699" xr:uid="{00000000-0005-0000-0000-0000F7210000}"/>
    <cellStyle name="Ae_20030218144011020-E1C865BF_공사비집계표_AC-14(최종수정)" xfId="8700" xr:uid="{00000000-0005-0000-0000-0000F8210000}"/>
    <cellStyle name="Åë_20030218144011020-E1C865BF_공사비집계표_AC-14(최종수정)" xfId="8701" xr:uid="{00000000-0005-0000-0000-0000F9210000}"/>
    <cellStyle name="Ae_20030218144011020-E1C865BF_공사비집계표_AC-14(최종수정)_Book1" xfId="8702" xr:uid="{00000000-0005-0000-0000-0000FA210000}"/>
    <cellStyle name="Åë_20030218144011020-E1C865BF_공사비집계표_AC-14(최종수정)_Book1" xfId="8703" xr:uid="{00000000-0005-0000-0000-0000FB210000}"/>
    <cellStyle name="Ae_20030218144011020-E1C865BF_공사비집계표_AC-14(최종수정)_발전설비 보수공사" xfId="8704" xr:uid="{00000000-0005-0000-0000-0000FC210000}"/>
    <cellStyle name="Åë_20030218144011020-E1C865BF_공사비집계표_AC-14(최종수정)_발전설비 보수공사" xfId="8705" xr:uid="{00000000-0005-0000-0000-0000FD210000}"/>
    <cellStyle name="Ae_20030218144011020-E1C865BF_공사비집계표_AC-14(최종수정)_발전설비 보수공사_Book1" xfId="8706" xr:uid="{00000000-0005-0000-0000-0000FE210000}"/>
    <cellStyle name="Åë_20030218144011020-E1C865BF_공사비집계표_AC-14(최종수정)_발전설비 보수공사_Book1" xfId="8707" xr:uid="{00000000-0005-0000-0000-0000FF210000}"/>
    <cellStyle name="Ae_20030218144011020-E1C865BF_공사비집계표_Book1" xfId="8708" xr:uid="{00000000-0005-0000-0000-000000220000}"/>
    <cellStyle name="Åë_20030218144011020-E1C865BF_공사비집계표_Book1" xfId="8709" xr:uid="{00000000-0005-0000-0000-000001220000}"/>
    <cellStyle name="Ae_20030218144011020-E1C865BF_발전설비 보수공사" xfId="8710" xr:uid="{00000000-0005-0000-0000-000002220000}"/>
    <cellStyle name="Åë_20030218144011020-E1C865BF_발전설비 보수공사" xfId="8711" xr:uid="{00000000-0005-0000-0000-000003220000}"/>
    <cellStyle name="Ae_20030218144011020-E1C865BF_발전설비 보수공사_Book1" xfId="8712" xr:uid="{00000000-0005-0000-0000-000004220000}"/>
    <cellStyle name="Åë_20030218144011020-E1C865BF_발전설비 보수공사_Book1" xfId="8713" xr:uid="{00000000-0005-0000-0000-000005220000}"/>
    <cellStyle name="Ae_AC-01 보일러 설계서 수정" xfId="8714" xr:uid="{00000000-0005-0000-0000-000006220000}"/>
    <cellStyle name="Åë_AC-01 보일러 설계서 수정" xfId="8715" xr:uid="{00000000-0005-0000-0000-000007220000}"/>
    <cellStyle name="Ae_AC-01 보일러 설계서 수정_AC-14(최종수정)" xfId="8716" xr:uid="{00000000-0005-0000-0000-000008220000}"/>
    <cellStyle name="Åë_AC-01 보일러 설계서 수정_AC-14(최종수정)" xfId="8717" xr:uid="{00000000-0005-0000-0000-000009220000}"/>
    <cellStyle name="Ae_AC-01 보일러 설계서 수정_AC-14(최종수정)_Book1" xfId="8718" xr:uid="{00000000-0005-0000-0000-00000A220000}"/>
    <cellStyle name="Åë_AC-01 보일러 설계서 수정_AC-14(최종수정)_Book1" xfId="8719" xr:uid="{00000000-0005-0000-0000-00000B220000}"/>
    <cellStyle name="Ae_AC-01 보일러 설계서 수정_AC-14(최종수정)_발전설비 보수공사" xfId="8720" xr:uid="{00000000-0005-0000-0000-00000C220000}"/>
    <cellStyle name="Åë_AC-01 보일러 설계서 수정_AC-14(최종수정)_발전설비 보수공사" xfId="8721" xr:uid="{00000000-0005-0000-0000-00000D220000}"/>
    <cellStyle name="Ae_AC-01 보일러 설계서 수정_AC-14(최종수정)_발전설비 보수공사_Book1" xfId="8722" xr:uid="{00000000-0005-0000-0000-00000E220000}"/>
    <cellStyle name="Åë_AC-01 보일러 설계서 수정_AC-14(최종수정)_발전설비 보수공사_Book1" xfId="8723" xr:uid="{00000000-0005-0000-0000-00000F220000}"/>
    <cellStyle name="Ae_AC-01 보일러 설계서 수정_Book1" xfId="8724" xr:uid="{00000000-0005-0000-0000-000010220000}"/>
    <cellStyle name="Åë_AC-01 보일러 설계서 수정_Book1" xfId="8725" xr:uid="{00000000-0005-0000-0000-000011220000}"/>
    <cellStyle name="Ae_AC-01 본관기초(가설계서 9월단가)" xfId="8726" xr:uid="{00000000-0005-0000-0000-000012220000}"/>
    <cellStyle name="Åë_AC-01 본관기초(가설계서 9월단가)" xfId="8727" xr:uid="{00000000-0005-0000-0000-000013220000}"/>
    <cellStyle name="Ae_AC-01 본관기초(가설계서 9월단가)_AC-14(최종수정)" xfId="8728" xr:uid="{00000000-0005-0000-0000-000014220000}"/>
    <cellStyle name="Åë_AC-01 본관기초(가설계서 9월단가)_AC-14(최종수정)" xfId="8729" xr:uid="{00000000-0005-0000-0000-000015220000}"/>
    <cellStyle name="Ae_AC-01 본관기초(가설계서 9월단가)_AC-14(최종수정)_Book1" xfId="8730" xr:uid="{00000000-0005-0000-0000-000016220000}"/>
    <cellStyle name="Åë_AC-01 본관기초(가설계서 9월단가)_AC-14(최종수정)_Book1" xfId="8731" xr:uid="{00000000-0005-0000-0000-000017220000}"/>
    <cellStyle name="Ae_AC-01 본관기초(가설계서 9월단가)_AC-14(최종수정)_발전설비 보수공사" xfId="8732" xr:uid="{00000000-0005-0000-0000-000018220000}"/>
    <cellStyle name="Åë_AC-01 본관기초(가설계서 9월단가)_AC-14(최종수정)_발전설비 보수공사" xfId="8733" xr:uid="{00000000-0005-0000-0000-000019220000}"/>
    <cellStyle name="Ae_AC-01 본관기초(가설계서 9월단가)_AC-14(최종수정)_발전설비 보수공사_Book1" xfId="8734" xr:uid="{00000000-0005-0000-0000-00001A220000}"/>
    <cellStyle name="Åë_AC-01 본관기초(가설계서 9월단가)_AC-14(최종수정)_발전설비 보수공사_Book1" xfId="8735" xr:uid="{00000000-0005-0000-0000-00001B220000}"/>
    <cellStyle name="Ae_AC-01 본관기초(가설계서 9월단가)_Book1" xfId="8736" xr:uid="{00000000-0005-0000-0000-00001C220000}"/>
    <cellStyle name="Åë_AC-01 본관기초(가설계서 9월단가)_Book1" xfId="8737" xr:uid="{00000000-0005-0000-0000-00001D220000}"/>
    <cellStyle name="Ae_AC-01 본관기초(가설계서 9월단가)-2" xfId="8738" xr:uid="{00000000-0005-0000-0000-00001E220000}"/>
    <cellStyle name="Åë_AC-01 본관기초(가설계서 9월단가)-2" xfId="8739" xr:uid="{00000000-0005-0000-0000-00001F220000}"/>
    <cellStyle name="Ae_AC-01 본관기초(가설계서 9월단가)-2_AC-14(최종수정)" xfId="8740" xr:uid="{00000000-0005-0000-0000-000020220000}"/>
    <cellStyle name="Åë_AC-01 본관기초(가설계서 9월단가)-2_AC-14(최종수정)" xfId="8741" xr:uid="{00000000-0005-0000-0000-000021220000}"/>
    <cellStyle name="Ae_AC-01 본관기초(가설계서 9월단가)-2_AC-14(최종수정)_Book1" xfId="8742" xr:uid="{00000000-0005-0000-0000-000022220000}"/>
    <cellStyle name="Åë_AC-01 본관기초(가설계서 9월단가)-2_AC-14(최종수정)_Book1" xfId="8743" xr:uid="{00000000-0005-0000-0000-000023220000}"/>
    <cellStyle name="Ae_AC-01 본관기초(가설계서 9월단가)-2_AC-14(최종수정)_발전설비 보수공사" xfId="8744" xr:uid="{00000000-0005-0000-0000-000024220000}"/>
    <cellStyle name="Åë_AC-01 본관기초(가설계서 9월단가)-2_AC-14(최종수정)_발전설비 보수공사" xfId="8745" xr:uid="{00000000-0005-0000-0000-000025220000}"/>
    <cellStyle name="Ae_AC-01 본관기초(가설계서 9월단가)-2_AC-14(최종수정)_발전설비 보수공사_Book1" xfId="8746" xr:uid="{00000000-0005-0000-0000-000026220000}"/>
    <cellStyle name="Åë_AC-01 본관기초(가설계서 9월단가)-2_AC-14(최종수정)_발전설비 보수공사_Book1" xfId="8747" xr:uid="{00000000-0005-0000-0000-000027220000}"/>
    <cellStyle name="Ae_AC-01 본관기초(가설계서 9월단가)-2_Book1" xfId="8748" xr:uid="{00000000-0005-0000-0000-000028220000}"/>
    <cellStyle name="Åë_AC-01 본관기초(가설계서 9월단가)-2_Book1" xfId="8749" xr:uid="{00000000-0005-0000-0000-000029220000}"/>
    <cellStyle name="Ae_AC-14 건설사무소 환경개선공사 설계서(제출)" xfId="8750" xr:uid="{00000000-0005-0000-0000-00002A220000}"/>
    <cellStyle name="Åë_AC-14 건설사무소 환경개선공사 설계서(제출)" xfId="8751" xr:uid="{00000000-0005-0000-0000-00002B220000}"/>
    <cellStyle name="Ae_건설사무소 환경개선공사 설계서" xfId="8752" xr:uid="{00000000-0005-0000-0000-00002C220000}"/>
    <cellStyle name="Åë_건설사무소 환경개선공사 설계서" xfId="8753" xr:uid="{00000000-0005-0000-0000-00002D220000}"/>
    <cellStyle name="Ae_본관기초(가설계서)-9월단가" xfId="8754" xr:uid="{00000000-0005-0000-0000-00002E220000}"/>
    <cellStyle name="Åë_본관기초(가설계서)-9월단가" xfId="8755" xr:uid="{00000000-0005-0000-0000-00002F220000}"/>
    <cellStyle name="Ae_본관기초(가설계서)-9월단가_AC-01 보일러 설계서 수정" xfId="8756" xr:uid="{00000000-0005-0000-0000-000030220000}"/>
    <cellStyle name="Åë_본관기초(가설계서)-9월단가_AC-01 보일러 설계서 수정" xfId="8757" xr:uid="{00000000-0005-0000-0000-000031220000}"/>
    <cellStyle name="Ae_본관기초(가설계서)-9월단가_AC-01 보일러 설계서 수정_AC-14(최종수정)" xfId="8758" xr:uid="{00000000-0005-0000-0000-000032220000}"/>
    <cellStyle name="Åë_본관기초(가설계서)-9월단가_AC-01 보일러 설계서 수정_AC-14(최종수정)" xfId="8759" xr:uid="{00000000-0005-0000-0000-000033220000}"/>
    <cellStyle name="Ae_본관기초(가설계서)-9월단가_AC-01 보일러 설계서 수정_AC-14(최종수정)_Book1" xfId="8760" xr:uid="{00000000-0005-0000-0000-000034220000}"/>
    <cellStyle name="Åë_본관기초(가설계서)-9월단가_AC-01 보일러 설계서 수정_AC-14(최종수정)_Book1" xfId="8761" xr:uid="{00000000-0005-0000-0000-000035220000}"/>
    <cellStyle name="Ae_본관기초(가설계서)-9월단가_AC-01 보일러 설계서 수정_AC-14(최종수정)_발전설비 보수공사" xfId="8762" xr:uid="{00000000-0005-0000-0000-000036220000}"/>
    <cellStyle name="Åë_본관기초(가설계서)-9월단가_AC-01 보일러 설계서 수정_AC-14(최종수정)_발전설비 보수공사" xfId="8763" xr:uid="{00000000-0005-0000-0000-000037220000}"/>
    <cellStyle name="Ae_본관기초(가설계서)-9월단가_AC-01 보일러 설계서 수정_AC-14(최종수정)_발전설비 보수공사_Book1" xfId="8764" xr:uid="{00000000-0005-0000-0000-000038220000}"/>
    <cellStyle name="Åë_본관기초(가설계서)-9월단가_AC-01 보일러 설계서 수정_AC-14(최종수정)_발전설비 보수공사_Book1" xfId="8765" xr:uid="{00000000-0005-0000-0000-000039220000}"/>
    <cellStyle name="Ae_본관기초(가설계서)-9월단가_AC-01 보일러 설계서 수정_Book1" xfId="8766" xr:uid="{00000000-0005-0000-0000-00003A220000}"/>
    <cellStyle name="Åë_본관기초(가설계서)-9월단가_AC-01 보일러 설계서 수정_Book1" xfId="8767" xr:uid="{00000000-0005-0000-0000-00003B220000}"/>
    <cellStyle name="Ae_본관기초(가설계서)-9월단가_AC-01 본관기초(가설계서 9월단가)" xfId="8768" xr:uid="{00000000-0005-0000-0000-00003C220000}"/>
    <cellStyle name="Åë_본관기초(가설계서)-9월단가_AC-01 본관기초(가설계서 9월단가)" xfId="8769" xr:uid="{00000000-0005-0000-0000-00003D220000}"/>
    <cellStyle name="Ae_본관기초(가설계서)-9월단가_AC-01 본관기초(가설계서 9월단가)_AC-14(최종수정)" xfId="8770" xr:uid="{00000000-0005-0000-0000-00003E220000}"/>
    <cellStyle name="Åë_본관기초(가설계서)-9월단가_AC-01 본관기초(가설계서 9월단가)_AC-14(최종수정)" xfId="8771" xr:uid="{00000000-0005-0000-0000-00003F220000}"/>
    <cellStyle name="Ae_본관기초(가설계서)-9월단가_AC-01 본관기초(가설계서 9월단가)_AC-14(최종수정)_Book1" xfId="8772" xr:uid="{00000000-0005-0000-0000-000040220000}"/>
    <cellStyle name="Åë_본관기초(가설계서)-9월단가_AC-01 본관기초(가설계서 9월단가)_AC-14(최종수정)_Book1" xfId="8773" xr:uid="{00000000-0005-0000-0000-000041220000}"/>
    <cellStyle name="Ae_본관기초(가설계서)-9월단가_AC-01 본관기초(가설계서 9월단가)_AC-14(최종수정)_발전설비 보수공사" xfId="8774" xr:uid="{00000000-0005-0000-0000-000042220000}"/>
    <cellStyle name="Åë_본관기초(가설계서)-9월단가_AC-01 본관기초(가설계서 9월단가)_AC-14(최종수정)_발전설비 보수공사" xfId="8775" xr:uid="{00000000-0005-0000-0000-000043220000}"/>
    <cellStyle name="Ae_본관기초(가설계서)-9월단가_AC-01 본관기초(가설계서 9월단가)_AC-14(최종수정)_발전설비 보수공사_Book1" xfId="8776" xr:uid="{00000000-0005-0000-0000-000044220000}"/>
    <cellStyle name="Åë_본관기초(가설계서)-9월단가_AC-01 본관기초(가설계서 9월단가)_AC-14(최종수정)_발전설비 보수공사_Book1" xfId="8777" xr:uid="{00000000-0005-0000-0000-000045220000}"/>
    <cellStyle name="Ae_본관기초(가설계서)-9월단가_AC-01 본관기초(가설계서 9월단가)_Book1" xfId="8778" xr:uid="{00000000-0005-0000-0000-000046220000}"/>
    <cellStyle name="Åë_본관기초(가설계서)-9월단가_AC-01 본관기초(가설계서 9월단가)_Book1" xfId="8779" xr:uid="{00000000-0005-0000-0000-000047220000}"/>
    <cellStyle name="Ae_본관기초(가설계서)-9월단가_AC-01 본관기초(가설계서 9월단가)-2" xfId="8780" xr:uid="{00000000-0005-0000-0000-000048220000}"/>
    <cellStyle name="Åë_본관기초(가설계서)-9월단가_AC-01 본관기초(가설계서 9월단가)-2" xfId="8781" xr:uid="{00000000-0005-0000-0000-000049220000}"/>
    <cellStyle name="Ae_본관기초(가설계서)-9월단가_AC-01 본관기초(가설계서 9월단가)-2_AC-14(최종수정)" xfId="8782" xr:uid="{00000000-0005-0000-0000-00004A220000}"/>
    <cellStyle name="Åë_본관기초(가설계서)-9월단가_AC-01 본관기초(가설계서 9월단가)-2_AC-14(최종수정)" xfId="8783" xr:uid="{00000000-0005-0000-0000-00004B220000}"/>
    <cellStyle name="Ae_본관기초(가설계서)-9월단가_AC-01 본관기초(가설계서 9월단가)-2_AC-14(최종수정)_Book1" xfId="8784" xr:uid="{00000000-0005-0000-0000-00004C220000}"/>
    <cellStyle name="Åë_본관기초(가설계서)-9월단가_AC-01 본관기초(가설계서 9월단가)-2_AC-14(최종수정)_Book1" xfId="8785" xr:uid="{00000000-0005-0000-0000-00004D220000}"/>
    <cellStyle name="Ae_본관기초(가설계서)-9월단가_AC-01 본관기초(가설계서 9월단가)-2_AC-14(최종수정)_발전설비 보수공사" xfId="8786" xr:uid="{00000000-0005-0000-0000-00004E220000}"/>
    <cellStyle name="Åë_본관기초(가설계서)-9월단가_AC-01 본관기초(가설계서 9월단가)-2_AC-14(최종수정)_발전설비 보수공사" xfId="8787" xr:uid="{00000000-0005-0000-0000-00004F220000}"/>
    <cellStyle name="Ae_본관기초(가설계서)-9월단가_AC-01 본관기초(가설계서 9월단가)-2_AC-14(최종수정)_발전설비 보수공사_Book1" xfId="8788" xr:uid="{00000000-0005-0000-0000-000050220000}"/>
    <cellStyle name="Åë_본관기초(가설계서)-9월단가_AC-01 본관기초(가설계서 9월단가)-2_AC-14(최종수정)_발전설비 보수공사_Book1" xfId="8789" xr:uid="{00000000-0005-0000-0000-000051220000}"/>
    <cellStyle name="Ae_본관기초(가설계서)-9월단가_AC-01 본관기초(가설계서 9월단가)-2_Book1" xfId="8790" xr:uid="{00000000-0005-0000-0000-000052220000}"/>
    <cellStyle name="Åë_본관기초(가설계서)-9월단가_AC-01 본관기초(가설계서 9월단가)-2_Book1" xfId="8791" xr:uid="{00000000-0005-0000-0000-000053220000}"/>
    <cellStyle name="Ae_본관기초(가설계서)-9월단가_AC-14건설사무소환경개선공사설계서(제출)REV10" xfId="8792" xr:uid="{00000000-0005-0000-0000-000054220000}"/>
    <cellStyle name="Åë_본관기초(가설계서)-9월단가_AC-14건설사무소환경개선공사설계서(제출)REV10" xfId="8793" xr:uid="{00000000-0005-0000-0000-000055220000}"/>
    <cellStyle name="Ae_본관기초(가설계서)-9월단가_AC-14건설사무소환경개선공사설계서(제출)REV10_AC-14(최종수정)" xfId="8794" xr:uid="{00000000-0005-0000-0000-000056220000}"/>
    <cellStyle name="Åë_본관기초(가설계서)-9월단가_AC-14건설사무소환경개선공사설계서(제출)REV10_AC-14(최종수정)" xfId="8795" xr:uid="{00000000-0005-0000-0000-000057220000}"/>
    <cellStyle name="Ae_본관기초(가설계서)-9월단가_AC-14건설사무소환경개선공사설계서(제출)REV10_AC-14(최종수정)_Book1" xfId="8796" xr:uid="{00000000-0005-0000-0000-000058220000}"/>
    <cellStyle name="Åë_본관기초(가설계서)-9월단가_AC-14건설사무소환경개선공사설계서(제출)REV10_AC-14(최종수정)_Book1" xfId="8797" xr:uid="{00000000-0005-0000-0000-000059220000}"/>
    <cellStyle name="Ae_본관기초(가설계서)-9월단가_AC-14건설사무소환경개선공사설계서(제출)REV10_AC-14(최종수정)_발전설비 보수공사" xfId="8798" xr:uid="{00000000-0005-0000-0000-00005A220000}"/>
    <cellStyle name="Åë_본관기초(가설계서)-9월단가_AC-14건설사무소환경개선공사설계서(제출)REV10_AC-14(최종수정)_발전설비 보수공사" xfId="8799" xr:uid="{00000000-0005-0000-0000-00005B220000}"/>
    <cellStyle name="Ae_본관기초(가설계서)-9월단가_AC-14건설사무소환경개선공사설계서(제출)REV10_AC-14(최종수정)_발전설비 보수공사_Book1" xfId="8800" xr:uid="{00000000-0005-0000-0000-00005C220000}"/>
    <cellStyle name="Åë_본관기초(가설계서)-9월단가_AC-14건설사무소환경개선공사설계서(제출)REV10_AC-14(최종수정)_발전설비 보수공사_Book1" xfId="8801" xr:uid="{00000000-0005-0000-0000-00005D220000}"/>
    <cellStyle name="Ae_본관기초(가설계서)-9월단가_AC-14건설사무소환경개선공사설계서(제출)REV10_Book1" xfId="8802" xr:uid="{00000000-0005-0000-0000-00005E220000}"/>
    <cellStyle name="Åë_본관기초(가설계서)-9월단가_AC-14건설사무소환경개선공사설계서(제출)REV10_Book1" xfId="8803" xr:uid="{00000000-0005-0000-0000-00005F220000}"/>
    <cellStyle name="Ae_본관기초(가설계서)-9월단가_Book1" xfId="8804" xr:uid="{00000000-0005-0000-0000-000060220000}"/>
    <cellStyle name="Åë_본관기초(가설계서)-9월단가_Book1" xfId="8805" xr:uid="{00000000-0005-0000-0000-000061220000}"/>
    <cellStyle name="Ae_본관기초(가설계서)-9월단가_공사비집계표" xfId="8806" xr:uid="{00000000-0005-0000-0000-000062220000}"/>
    <cellStyle name="Åë_본관기초(가설계서)-9월단가_공사비집계표" xfId="8807" xr:uid="{00000000-0005-0000-0000-000063220000}"/>
    <cellStyle name="Ae_본관기초(가설계서)-9월단가_공사비집계표_AC-14(최종수정)" xfId="8808" xr:uid="{00000000-0005-0000-0000-000064220000}"/>
    <cellStyle name="Åë_본관기초(가설계서)-9월단가_공사비집계표_AC-14(최종수정)" xfId="8809" xr:uid="{00000000-0005-0000-0000-000065220000}"/>
    <cellStyle name="Ae_본관기초(가설계서)-9월단가_공사비집계표_AC-14(최종수정)_Book1" xfId="8810" xr:uid="{00000000-0005-0000-0000-000066220000}"/>
    <cellStyle name="Åë_본관기초(가설계서)-9월단가_공사비집계표_AC-14(최종수정)_Book1" xfId="8811" xr:uid="{00000000-0005-0000-0000-000067220000}"/>
    <cellStyle name="Ae_본관기초(가설계서)-9월단가_공사비집계표_AC-14(최종수정)_발전설비 보수공사" xfId="8812" xr:uid="{00000000-0005-0000-0000-000068220000}"/>
    <cellStyle name="Åë_본관기초(가설계서)-9월단가_공사비집계표_AC-14(최종수정)_발전설비 보수공사" xfId="8813" xr:uid="{00000000-0005-0000-0000-000069220000}"/>
    <cellStyle name="Ae_본관기초(가설계서)-9월단가_공사비집계표_AC-14(최종수정)_발전설비 보수공사_Book1" xfId="8814" xr:uid="{00000000-0005-0000-0000-00006A220000}"/>
    <cellStyle name="Åë_본관기초(가설계서)-9월단가_공사비집계표_AC-14(최종수정)_발전설비 보수공사_Book1" xfId="8815" xr:uid="{00000000-0005-0000-0000-00006B220000}"/>
    <cellStyle name="Ae_본관기초(가설계서)-9월단가_공사비집계표_Book1" xfId="8816" xr:uid="{00000000-0005-0000-0000-00006C220000}"/>
    <cellStyle name="Åë_본관기초(가설계서)-9월단가_공사비집계표_Book1" xfId="8817" xr:uid="{00000000-0005-0000-0000-00006D220000}"/>
    <cellStyle name="Ae_본관기초(가설계서)-9월단가_발전설비 보수공사" xfId="8818" xr:uid="{00000000-0005-0000-0000-00006E220000}"/>
    <cellStyle name="Åë_본관기초(가설계서)-9월단가_발전설비 보수공사" xfId="8819" xr:uid="{00000000-0005-0000-0000-00006F220000}"/>
    <cellStyle name="Ae_본관기초(가설계서)-9월단가_발전설비 보수공사_Book1" xfId="8820" xr:uid="{00000000-0005-0000-0000-000070220000}"/>
    <cellStyle name="Åë_본관기초(가설계서)-9월단가_발전설비 보수공사_Book1" xfId="8821" xr:uid="{00000000-0005-0000-0000-000071220000}"/>
    <cellStyle name="Ae_사급재료비및운반비" xfId="8822" xr:uid="{00000000-0005-0000-0000-000072220000}"/>
    <cellStyle name="Åë_사급재료비및운반비" xfId="8823" xr:uid="{00000000-0005-0000-0000-000073220000}"/>
    <cellStyle name="Ae_사급재료비및운반비_AC-01 보일러 설계서 수정" xfId="8824" xr:uid="{00000000-0005-0000-0000-000074220000}"/>
    <cellStyle name="Åë_사급재료비및운반비_AC-01 보일러 설계서 수정" xfId="8825" xr:uid="{00000000-0005-0000-0000-000075220000}"/>
    <cellStyle name="Ae_사급재료비및운반비_AC-01 보일러 설계서 수정_AC-14(최종수정)" xfId="8826" xr:uid="{00000000-0005-0000-0000-000076220000}"/>
    <cellStyle name="Åë_사급재료비및운반비_AC-01 보일러 설계서 수정_AC-14(최종수정)" xfId="8827" xr:uid="{00000000-0005-0000-0000-000077220000}"/>
    <cellStyle name="Ae_사급재료비및운반비_AC-01 보일러 설계서 수정_AC-14(최종수정)_Book1" xfId="8828" xr:uid="{00000000-0005-0000-0000-000078220000}"/>
    <cellStyle name="Åë_사급재료비및운반비_AC-01 보일러 설계서 수정_AC-14(최종수정)_Book1" xfId="8829" xr:uid="{00000000-0005-0000-0000-000079220000}"/>
    <cellStyle name="Ae_사급재료비및운반비_AC-01 보일러 설계서 수정_AC-14(최종수정)_발전설비 보수공사" xfId="8830" xr:uid="{00000000-0005-0000-0000-00007A220000}"/>
    <cellStyle name="Åë_사급재료비및운반비_AC-01 보일러 설계서 수정_AC-14(최종수정)_발전설비 보수공사" xfId="8831" xr:uid="{00000000-0005-0000-0000-00007B220000}"/>
    <cellStyle name="Ae_사급재료비및운반비_AC-01 보일러 설계서 수정_AC-14(최종수정)_발전설비 보수공사_Book1" xfId="8832" xr:uid="{00000000-0005-0000-0000-00007C220000}"/>
    <cellStyle name="Åë_사급재료비및운반비_AC-01 보일러 설계서 수정_AC-14(최종수정)_발전설비 보수공사_Book1" xfId="8833" xr:uid="{00000000-0005-0000-0000-00007D220000}"/>
    <cellStyle name="Ae_사급재료비및운반비_AC-01 보일러 설계서 수정_Book1" xfId="8834" xr:uid="{00000000-0005-0000-0000-00007E220000}"/>
    <cellStyle name="Åë_사급재료비및운반비_AC-01 보일러 설계서 수정_Book1" xfId="8835" xr:uid="{00000000-0005-0000-0000-00007F220000}"/>
    <cellStyle name="Ae_사급재료비및운반비_AC-01 본관기초(가설계서 9월단가)" xfId="8836" xr:uid="{00000000-0005-0000-0000-000080220000}"/>
    <cellStyle name="Åë_사급재료비및운반비_AC-01 본관기초(가설계서 9월단가)" xfId="8837" xr:uid="{00000000-0005-0000-0000-000081220000}"/>
    <cellStyle name="Ae_사급재료비및운반비_AC-01 본관기초(가설계서 9월단가)_AC-14(최종수정)" xfId="8838" xr:uid="{00000000-0005-0000-0000-000082220000}"/>
    <cellStyle name="Åë_사급재료비및운반비_AC-01 본관기초(가설계서 9월단가)_AC-14(최종수정)" xfId="8839" xr:uid="{00000000-0005-0000-0000-000083220000}"/>
    <cellStyle name="Ae_사급재료비및운반비_AC-01 본관기초(가설계서 9월단가)_AC-14(최종수정)_Book1" xfId="8840" xr:uid="{00000000-0005-0000-0000-000084220000}"/>
    <cellStyle name="Åë_사급재료비및운반비_AC-01 본관기초(가설계서 9월단가)_AC-14(최종수정)_Book1" xfId="8841" xr:uid="{00000000-0005-0000-0000-000085220000}"/>
    <cellStyle name="Ae_사급재료비및운반비_AC-01 본관기초(가설계서 9월단가)_AC-14(최종수정)_발전설비 보수공사" xfId="8842" xr:uid="{00000000-0005-0000-0000-000086220000}"/>
    <cellStyle name="Åë_사급재료비및운반비_AC-01 본관기초(가설계서 9월단가)_AC-14(최종수정)_발전설비 보수공사" xfId="8843" xr:uid="{00000000-0005-0000-0000-000087220000}"/>
    <cellStyle name="Ae_사급재료비및운반비_AC-01 본관기초(가설계서 9월단가)_AC-14(최종수정)_발전설비 보수공사_Book1" xfId="8844" xr:uid="{00000000-0005-0000-0000-000088220000}"/>
    <cellStyle name="Åë_사급재료비및운반비_AC-01 본관기초(가설계서 9월단가)_AC-14(최종수정)_발전설비 보수공사_Book1" xfId="8845" xr:uid="{00000000-0005-0000-0000-000089220000}"/>
    <cellStyle name="Ae_사급재료비및운반비_AC-01 본관기초(가설계서 9월단가)_Book1" xfId="8846" xr:uid="{00000000-0005-0000-0000-00008A220000}"/>
    <cellStyle name="Åë_사급재료비및운반비_AC-01 본관기초(가설계서 9월단가)_Book1" xfId="8847" xr:uid="{00000000-0005-0000-0000-00008B220000}"/>
    <cellStyle name="Ae_사급재료비및운반비_AC-01 본관기초(가설계서 9월단가)-2" xfId="8848" xr:uid="{00000000-0005-0000-0000-00008C220000}"/>
    <cellStyle name="Åë_사급재료비및운반비_AC-01 본관기초(가설계서 9월단가)-2" xfId="8849" xr:uid="{00000000-0005-0000-0000-00008D220000}"/>
    <cellStyle name="Ae_사급재료비및운반비_AC-01 본관기초(가설계서 9월단가)-2_AC-14(최종수정)" xfId="8850" xr:uid="{00000000-0005-0000-0000-00008E220000}"/>
    <cellStyle name="Åë_사급재료비및운반비_AC-01 본관기초(가설계서 9월단가)-2_AC-14(최종수정)" xfId="8851" xr:uid="{00000000-0005-0000-0000-00008F220000}"/>
    <cellStyle name="Ae_사급재료비및운반비_AC-01 본관기초(가설계서 9월단가)-2_AC-14(최종수정)_Book1" xfId="8852" xr:uid="{00000000-0005-0000-0000-000090220000}"/>
    <cellStyle name="Åë_사급재료비및운반비_AC-01 본관기초(가설계서 9월단가)-2_AC-14(최종수정)_Book1" xfId="8853" xr:uid="{00000000-0005-0000-0000-000091220000}"/>
    <cellStyle name="Ae_사급재료비및운반비_AC-01 본관기초(가설계서 9월단가)-2_AC-14(최종수정)_발전설비 보수공사" xfId="8854" xr:uid="{00000000-0005-0000-0000-000092220000}"/>
    <cellStyle name="Åë_사급재료비및운반비_AC-01 본관기초(가설계서 9월단가)-2_AC-14(최종수정)_발전설비 보수공사" xfId="8855" xr:uid="{00000000-0005-0000-0000-000093220000}"/>
    <cellStyle name="Ae_사급재료비및운반비_AC-01 본관기초(가설계서 9월단가)-2_AC-14(최종수정)_발전설비 보수공사_Book1" xfId="8856" xr:uid="{00000000-0005-0000-0000-000094220000}"/>
    <cellStyle name="Åë_사급재료비및운반비_AC-01 본관기초(가설계서 9월단가)-2_AC-14(최종수정)_발전설비 보수공사_Book1" xfId="8857" xr:uid="{00000000-0005-0000-0000-000095220000}"/>
    <cellStyle name="Ae_사급재료비및운반비_AC-01 본관기초(가설계서 9월단가)-2_Book1" xfId="8858" xr:uid="{00000000-0005-0000-0000-000096220000}"/>
    <cellStyle name="Åë_사급재료비및운반비_AC-01 본관기초(가설계서 9월단가)-2_Book1" xfId="8859" xr:uid="{00000000-0005-0000-0000-000097220000}"/>
    <cellStyle name="Ae_사급재료비및운반비_AC-14건설사무소환경개선공사설계서(제출)REV10" xfId="8860" xr:uid="{00000000-0005-0000-0000-000098220000}"/>
    <cellStyle name="Åë_사급재료비및운반비_AC-14건설사무소환경개선공사설계서(제출)REV10" xfId="8861" xr:uid="{00000000-0005-0000-0000-000099220000}"/>
    <cellStyle name="Ae_사급재료비및운반비_AC-14건설사무소환경개선공사설계서(제출)REV10_AC-14(최종수정)" xfId="8862" xr:uid="{00000000-0005-0000-0000-00009A220000}"/>
    <cellStyle name="Åë_사급재료비및운반비_AC-14건설사무소환경개선공사설계서(제출)REV10_AC-14(최종수정)" xfId="8863" xr:uid="{00000000-0005-0000-0000-00009B220000}"/>
    <cellStyle name="Ae_사급재료비및운반비_AC-14건설사무소환경개선공사설계서(제출)REV10_AC-14(최종수정)_Book1" xfId="8864" xr:uid="{00000000-0005-0000-0000-00009C220000}"/>
    <cellStyle name="Åë_사급재료비및운반비_AC-14건설사무소환경개선공사설계서(제출)REV10_AC-14(최종수정)_Book1" xfId="8865" xr:uid="{00000000-0005-0000-0000-00009D220000}"/>
    <cellStyle name="Ae_사급재료비및운반비_AC-14건설사무소환경개선공사설계서(제출)REV10_AC-14(최종수정)_발전설비 보수공사" xfId="8866" xr:uid="{00000000-0005-0000-0000-00009E220000}"/>
    <cellStyle name="Åë_사급재료비및운반비_AC-14건설사무소환경개선공사설계서(제출)REV10_AC-14(최종수정)_발전설비 보수공사" xfId="8867" xr:uid="{00000000-0005-0000-0000-00009F220000}"/>
    <cellStyle name="Ae_사급재료비및운반비_AC-14건설사무소환경개선공사설계서(제출)REV10_AC-14(최종수정)_발전설비 보수공사_Book1" xfId="8868" xr:uid="{00000000-0005-0000-0000-0000A0220000}"/>
    <cellStyle name="Åë_사급재료비및운반비_AC-14건설사무소환경개선공사설계서(제출)REV10_AC-14(최종수정)_발전설비 보수공사_Book1" xfId="8869" xr:uid="{00000000-0005-0000-0000-0000A1220000}"/>
    <cellStyle name="Ae_사급재료비및운반비_AC-14건설사무소환경개선공사설계서(제출)REV10_Book1" xfId="8870" xr:uid="{00000000-0005-0000-0000-0000A2220000}"/>
    <cellStyle name="Åë_사급재료비및운반비_AC-14건설사무소환경개선공사설계서(제출)REV10_Book1" xfId="8871" xr:uid="{00000000-0005-0000-0000-0000A3220000}"/>
    <cellStyle name="Ae_사급재료비및운반비_Book1" xfId="8872" xr:uid="{00000000-0005-0000-0000-0000A4220000}"/>
    <cellStyle name="Åë_사급재료비및운반비_Book1" xfId="8873" xr:uid="{00000000-0005-0000-0000-0000A5220000}"/>
    <cellStyle name="Ae_사급재료비및운반비_공사비집계표" xfId="8874" xr:uid="{00000000-0005-0000-0000-0000A6220000}"/>
    <cellStyle name="Åë_사급재료비및운반비_공사비집계표" xfId="8875" xr:uid="{00000000-0005-0000-0000-0000A7220000}"/>
    <cellStyle name="Ae_사급재료비및운반비_공사비집계표_AC-14(최종수정)" xfId="8876" xr:uid="{00000000-0005-0000-0000-0000A8220000}"/>
    <cellStyle name="Åë_사급재료비및운반비_공사비집계표_AC-14(최종수정)" xfId="8877" xr:uid="{00000000-0005-0000-0000-0000A9220000}"/>
    <cellStyle name="Ae_사급재료비및운반비_공사비집계표_AC-14(최종수정)_Book1" xfId="8878" xr:uid="{00000000-0005-0000-0000-0000AA220000}"/>
    <cellStyle name="Åë_사급재료비및운반비_공사비집계표_AC-14(최종수정)_Book1" xfId="8879" xr:uid="{00000000-0005-0000-0000-0000AB220000}"/>
    <cellStyle name="Ae_사급재료비및운반비_공사비집계표_AC-14(최종수정)_발전설비 보수공사" xfId="8880" xr:uid="{00000000-0005-0000-0000-0000AC220000}"/>
    <cellStyle name="Åë_사급재료비및운반비_공사비집계표_AC-14(최종수정)_발전설비 보수공사" xfId="8881" xr:uid="{00000000-0005-0000-0000-0000AD220000}"/>
    <cellStyle name="Ae_사급재료비및운반비_공사비집계표_AC-14(최종수정)_발전설비 보수공사_Book1" xfId="8882" xr:uid="{00000000-0005-0000-0000-0000AE220000}"/>
    <cellStyle name="Åë_사급재료비및운반비_공사비집계표_AC-14(최종수정)_발전설비 보수공사_Book1" xfId="8883" xr:uid="{00000000-0005-0000-0000-0000AF220000}"/>
    <cellStyle name="Ae_사급재료비및운반비_공사비집계표_Book1" xfId="8884" xr:uid="{00000000-0005-0000-0000-0000B0220000}"/>
    <cellStyle name="Åë_사급재료비및운반비_공사비집계표_Book1" xfId="8885" xr:uid="{00000000-0005-0000-0000-0000B1220000}"/>
    <cellStyle name="Ae_사급재료비및운반비_발전설비 보수공사" xfId="8886" xr:uid="{00000000-0005-0000-0000-0000B2220000}"/>
    <cellStyle name="Åë_사급재료비및운반비_발전설비 보수공사" xfId="8887" xr:uid="{00000000-0005-0000-0000-0000B3220000}"/>
    <cellStyle name="Ae_사급재료비및운반비_발전설비 보수공사_Book1" xfId="8888" xr:uid="{00000000-0005-0000-0000-0000B4220000}"/>
    <cellStyle name="Åë_사급재료비및운반비_발전설비 보수공사_Book1" xfId="8889" xr:uid="{00000000-0005-0000-0000-0000B5220000}"/>
    <cellStyle name="Ae_수량및 단가 산출내용표" xfId="8890" xr:uid="{00000000-0005-0000-0000-0000B6220000}"/>
    <cellStyle name="Åë_수량및 단가 산출내용표" xfId="8891" xr:uid="{00000000-0005-0000-0000-0000B7220000}"/>
    <cellStyle name="Ae_수량및 단가 산출내용표_AC-01 보일러 설계서 수정" xfId="8892" xr:uid="{00000000-0005-0000-0000-0000B8220000}"/>
    <cellStyle name="Åë_수량및 단가 산출내용표_AC-01 보일러 설계서 수정" xfId="8893" xr:uid="{00000000-0005-0000-0000-0000B9220000}"/>
    <cellStyle name="Ae_수량및 단가 산출내용표_AC-01 보일러 설계서 수정_AC-14(최종수정)" xfId="8894" xr:uid="{00000000-0005-0000-0000-0000BA220000}"/>
    <cellStyle name="Åë_수량및 단가 산출내용표_AC-01 보일러 설계서 수정_AC-14(최종수정)" xfId="8895" xr:uid="{00000000-0005-0000-0000-0000BB220000}"/>
    <cellStyle name="Ae_수량및 단가 산출내용표_AC-01 보일러 설계서 수정_AC-14(최종수정)_Book1" xfId="8896" xr:uid="{00000000-0005-0000-0000-0000BC220000}"/>
    <cellStyle name="Åë_수량및 단가 산출내용표_AC-01 보일러 설계서 수정_AC-14(최종수정)_Book1" xfId="8897" xr:uid="{00000000-0005-0000-0000-0000BD220000}"/>
    <cellStyle name="Ae_수량및 단가 산출내용표_AC-01 보일러 설계서 수정_AC-14(최종수정)_발전설비 보수공사" xfId="8898" xr:uid="{00000000-0005-0000-0000-0000BE220000}"/>
    <cellStyle name="Åë_수량및 단가 산출내용표_AC-01 보일러 설계서 수정_AC-14(최종수정)_발전설비 보수공사" xfId="8899" xr:uid="{00000000-0005-0000-0000-0000BF220000}"/>
    <cellStyle name="Ae_수량및 단가 산출내용표_AC-01 보일러 설계서 수정_AC-14(최종수정)_발전설비 보수공사_Book1" xfId="8900" xr:uid="{00000000-0005-0000-0000-0000C0220000}"/>
    <cellStyle name="Åë_수량및 단가 산출내용표_AC-01 보일러 설계서 수정_AC-14(최종수정)_발전설비 보수공사_Book1" xfId="8901" xr:uid="{00000000-0005-0000-0000-0000C1220000}"/>
    <cellStyle name="Ae_수량및 단가 산출내용표_AC-01 보일러 설계서 수정_Book1" xfId="8902" xr:uid="{00000000-0005-0000-0000-0000C2220000}"/>
    <cellStyle name="Åë_수량및 단가 산출내용표_AC-01 보일러 설계서 수정_Book1" xfId="8903" xr:uid="{00000000-0005-0000-0000-0000C3220000}"/>
    <cellStyle name="Ae_수량및 단가 산출내용표_AC-01 본관기초(가설계서 9월단가)" xfId="8904" xr:uid="{00000000-0005-0000-0000-0000C4220000}"/>
    <cellStyle name="Åë_수량및 단가 산출내용표_AC-01 본관기초(가설계서 9월단가)" xfId="8905" xr:uid="{00000000-0005-0000-0000-0000C5220000}"/>
    <cellStyle name="Ae_수량및 단가 산출내용표_AC-01 본관기초(가설계서 9월단가)_AC-14(최종수정)" xfId="8906" xr:uid="{00000000-0005-0000-0000-0000C6220000}"/>
    <cellStyle name="Åë_수량및 단가 산출내용표_AC-01 본관기초(가설계서 9월단가)_AC-14(최종수정)" xfId="8907" xr:uid="{00000000-0005-0000-0000-0000C7220000}"/>
    <cellStyle name="Ae_수량및 단가 산출내용표_AC-01 본관기초(가설계서 9월단가)_AC-14(최종수정)_Book1" xfId="8908" xr:uid="{00000000-0005-0000-0000-0000C8220000}"/>
    <cellStyle name="Åë_수량및 단가 산출내용표_AC-01 본관기초(가설계서 9월단가)_AC-14(최종수정)_Book1" xfId="8909" xr:uid="{00000000-0005-0000-0000-0000C9220000}"/>
    <cellStyle name="Ae_수량및 단가 산출내용표_AC-01 본관기초(가설계서 9월단가)_AC-14(최종수정)_발전설비 보수공사" xfId="8910" xr:uid="{00000000-0005-0000-0000-0000CA220000}"/>
    <cellStyle name="Åë_수량및 단가 산출내용표_AC-01 본관기초(가설계서 9월단가)_AC-14(최종수정)_발전설비 보수공사" xfId="8911" xr:uid="{00000000-0005-0000-0000-0000CB220000}"/>
    <cellStyle name="Ae_수량및 단가 산출내용표_AC-01 본관기초(가설계서 9월단가)_AC-14(최종수정)_발전설비 보수공사_Book1" xfId="8912" xr:uid="{00000000-0005-0000-0000-0000CC220000}"/>
    <cellStyle name="Åë_수량및 단가 산출내용표_AC-01 본관기초(가설계서 9월단가)_AC-14(최종수정)_발전설비 보수공사_Book1" xfId="8913" xr:uid="{00000000-0005-0000-0000-0000CD220000}"/>
    <cellStyle name="Ae_수량및 단가 산출내용표_AC-01 본관기초(가설계서 9월단가)_Book1" xfId="8914" xr:uid="{00000000-0005-0000-0000-0000CE220000}"/>
    <cellStyle name="Åë_수량및 단가 산출내용표_AC-01 본관기초(가설계서 9월단가)_Book1" xfId="8915" xr:uid="{00000000-0005-0000-0000-0000CF220000}"/>
    <cellStyle name="Ae_수량및 단가 산출내용표_AC-01 본관기초(가설계서 9월단가)-2" xfId="8916" xr:uid="{00000000-0005-0000-0000-0000D0220000}"/>
    <cellStyle name="Åë_수량및 단가 산출내용표_AC-01 본관기초(가설계서 9월단가)-2" xfId="8917" xr:uid="{00000000-0005-0000-0000-0000D1220000}"/>
    <cellStyle name="Ae_수량및 단가 산출내용표_AC-01 본관기초(가설계서 9월단가)-2_AC-14(최종수정)" xfId="8918" xr:uid="{00000000-0005-0000-0000-0000D2220000}"/>
    <cellStyle name="Åë_수량및 단가 산출내용표_AC-01 본관기초(가설계서 9월단가)-2_AC-14(최종수정)" xfId="8919" xr:uid="{00000000-0005-0000-0000-0000D3220000}"/>
    <cellStyle name="Ae_수량및 단가 산출내용표_AC-01 본관기초(가설계서 9월단가)-2_AC-14(최종수정)_Book1" xfId="8920" xr:uid="{00000000-0005-0000-0000-0000D4220000}"/>
    <cellStyle name="Åë_수량및 단가 산출내용표_AC-01 본관기초(가설계서 9월단가)-2_AC-14(최종수정)_Book1" xfId="8921" xr:uid="{00000000-0005-0000-0000-0000D5220000}"/>
    <cellStyle name="Ae_수량및 단가 산출내용표_AC-01 본관기초(가설계서 9월단가)-2_AC-14(최종수정)_발전설비 보수공사" xfId="8922" xr:uid="{00000000-0005-0000-0000-0000D6220000}"/>
    <cellStyle name="Åë_수량및 단가 산출내용표_AC-01 본관기초(가설계서 9월단가)-2_AC-14(최종수정)_발전설비 보수공사" xfId="8923" xr:uid="{00000000-0005-0000-0000-0000D7220000}"/>
    <cellStyle name="Ae_수량및 단가 산출내용표_AC-01 본관기초(가설계서 9월단가)-2_AC-14(최종수정)_발전설비 보수공사_Book1" xfId="8924" xr:uid="{00000000-0005-0000-0000-0000D8220000}"/>
    <cellStyle name="Åë_수량및 단가 산출내용표_AC-01 본관기초(가설계서 9월단가)-2_AC-14(최종수정)_발전설비 보수공사_Book1" xfId="8925" xr:uid="{00000000-0005-0000-0000-0000D9220000}"/>
    <cellStyle name="Ae_수량및 단가 산출내용표_AC-01 본관기초(가설계서 9월단가)-2_Book1" xfId="8926" xr:uid="{00000000-0005-0000-0000-0000DA220000}"/>
    <cellStyle name="Åë_수량및 단가 산출내용표_AC-01 본관기초(가설계서 9월단가)-2_Book1" xfId="8927" xr:uid="{00000000-0005-0000-0000-0000DB220000}"/>
    <cellStyle name="Ae_수량및 단가 산출내용표_AC-14건설사무소환경개선공사설계서(제출)REV10" xfId="8928" xr:uid="{00000000-0005-0000-0000-0000DC220000}"/>
    <cellStyle name="Åë_수량및 단가 산출내용표_AC-14건설사무소환경개선공사설계서(제출)REV10" xfId="8929" xr:uid="{00000000-0005-0000-0000-0000DD220000}"/>
    <cellStyle name="Ae_수량및 단가 산출내용표_AC-14건설사무소환경개선공사설계서(제출)REV10_AC-14(최종수정)" xfId="8930" xr:uid="{00000000-0005-0000-0000-0000DE220000}"/>
    <cellStyle name="Åë_수량및 단가 산출내용표_AC-14건설사무소환경개선공사설계서(제출)REV10_AC-14(최종수정)" xfId="8931" xr:uid="{00000000-0005-0000-0000-0000DF220000}"/>
    <cellStyle name="Ae_수량및 단가 산출내용표_AC-14건설사무소환경개선공사설계서(제출)REV10_AC-14(최종수정)_Book1" xfId="8932" xr:uid="{00000000-0005-0000-0000-0000E0220000}"/>
    <cellStyle name="Åë_수량및 단가 산출내용표_AC-14건설사무소환경개선공사설계서(제출)REV10_AC-14(최종수정)_Book1" xfId="8933" xr:uid="{00000000-0005-0000-0000-0000E1220000}"/>
    <cellStyle name="Ae_수량및 단가 산출내용표_AC-14건설사무소환경개선공사설계서(제출)REV10_AC-14(최종수정)_발전설비 보수공사" xfId="8934" xr:uid="{00000000-0005-0000-0000-0000E2220000}"/>
    <cellStyle name="Åë_수량및 단가 산출내용표_AC-14건설사무소환경개선공사설계서(제출)REV10_AC-14(최종수정)_발전설비 보수공사" xfId="8935" xr:uid="{00000000-0005-0000-0000-0000E3220000}"/>
    <cellStyle name="Ae_수량및 단가 산출내용표_AC-14건설사무소환경개선공사설계서(제출)REV10_AC-14(최종수정)_발전설비 보수공사_Book1" xfId="8936" xr:uid="{00000000-0005-0000-0000-0000E4220000}"/>
    <cellStyle name="Åë_수량및 단가 산출내용표_AC-14건설사무소환경개선공사설계서(제출)REV10_AC-14(최종수정)_발전설비 보수공사_Book1" xfId="8937" xr:uid="{00000000-0005-0000-0000-0000E5220000}"/>
    <cellStyle name="Ae_수량및 단가 산출내용표_AC-14건설사무소환경개선공사설계서(제출)REV10_Book1" xfId="8938" xr:uid="{00000000-0005-0000-0000-0000E6220000}"/>
    <cellStyle name="Åë_수량및 단가 산출내용표_AC-14건설사무소환경개선공사설계서(제출)REV10_Book1" xfId="8939" xr:uid="{00000000-0005-0000-0000-0000E7220000}"/>
    <cellStyle name="Ae_수량및 단가 산출내용표_Book1" xfId="8940" xr:uid="{00000000-0005-0000-0000-0000E8220000}"/>
    <cellStyle name="Åë_수량및 단가 산출내용표_Book1" xfId="8941" xr:uid="{00000000-0005-0000-0000-0000E9220000}"/>
    <cellStyle name="Ae_수량및 단가 산출내용표_공사비집계표" xfId="8942" xr:uid="{00000000-0005-0000-0000-0000EA220000}"/>
    <cellStyle name="Åë_수량및 단가 산출내용표_공사비집계표" xfId="8943" xr:uid="{00000000-0005-0000-0000-0000EB220000}"/>
    <cellStyle name="Ae_수량및 단가 산출내용표_공사비집계표_AC-14(최종수정)" xfId="8944" xr:uid="{00000000-0005-0000-0000-0000EC220000}"/>
    <cellStyle name="Åë_수량및 단가 산출내용표_공사비집계표_AC-14(최종수정)" xfId="8945" xr:uid="{00000000-0005-0000-0000-0000ED220000}"/>
    <cellStyle name="Ae_수량및 단가 산출내용표_공사비집계표_AC-14(최종수정)_Book1" xfId="8946" xr:uid="{00000000-0005-0000-0000-0000EE220000}"/>
    <cellStyle name="Åë_수량및 단가 산출내용표_공사비집계표_AC-14(최종수정)_Book1" xfId="8947" xr:uid="{00000000-0005-0000-0000-0000EF220000}"/>
    <cellStyle name="Ae_수량및 단가 산출내용표_공사비집계표_AC-14(최종수정)_발전설비 보수공사" xfId="8948" xr:uid="{00000000-0005-0000-0000-0000F0220000}"/>
    <cellStyle name="Åë_수량및 단가 산출내용표_공사비집계표_AC-14(최종수정)_발전설비 보수공사" xfId="8949" xr:uid="{00000000-0005-0000-0000-0000F1220000}"/>
    <cellStyle name="Ae_수량및 단가 산출내용표_공사비집계표_AC-14(최종수정)_발전설비 보수공사_Book1" xfId="8950" xr:uid="{00000000-0005-0000-0000-0000F2220000}"/>
    <cellStyle name="Åë_수량및 단가 산출내용표_공사비집계표_AC-14(최종수정)_발전설비 보수공사_Book1" xfId="8951" xr:uid="{00000000-0005-0000-0000-0000F3220000}"/>
    <cellStyle name="Ae_수량및 단가 산출내용표_공사비집계표_Book1" xfId="8952" xr:uid="{00000000-0005-0000-0000-0000F4220000}"/>
    <cellStyle name="Åë_수량및 단가 산출내용표_공사비집계표_Book1" xfId="8953" xr:uid="{00000000-0005-0000-0000-0000F5220000}"/>
    <cellStyle name="Ae_수량및 단가 산출내용표_발전설비 보수공사" xfId="8954" xr:uid="{00000000-0005-0000-0000-0000F6220000}"/>
    <cellStyle name="Åë_수량및 단가 산출내용표_발전설비 보수공사" xfId="8955" xr:uid="{00000000-0005-0000-0000-0000F7220000}"/>
    <cellStyle name="Ae_수량및 단가 산출내용표_발전설비 보수공사_Book1" xfId="8956" xr:uid="{00000000-0005-0000-0000-0000F8220000}"/>
    <cellStyle name="Åë_수량및 단가 산출내용표_발전설비 보수공사_Book1" xfId="8957" xr:uid="{00000000-0005-0000-0000-0000F9220000}"/>
    <cellStyle name="Ae_장비부표(2004 하반기)" xfId="8958" xr:uid="{00000000-0005-0000-0000-0000FA220000}"/>
    <cellStyle name="Åë_장비부표(2004 하반기)" xfId="8959" xr:uid="{00000000-0005-0000-0000-0000FB220000}"/>
    <cellStyle name="Ae_장비부표(2004 하반기)_Book1" xfId="8960" xr:uid="{00000000-0005-0000-0000-0000FC220000}"/>
    <cellStyle name="Åë_장비부표(2004 하반기)_Book1" xfId="8961" xr:uid="{00000000-0005-0000-0000-0000FD220000}"/>
    <cellStyle name="Aee" xfId="8962" xr:uid="{00000000-0005-0000-0000-0000FE220000}"/>
    <cellStyle name="Aee­ " xfId="8963" xr:uid="{00000000-0005-0000-0000-0000FF220000}"/>
    <cellStyle name="Aee­  2" xfId="8964" xr:uid="{00000000-0005-0000-0000-000000230000}"/>
    <cellStyle name="Aee­  2 2" xfId="8965" xr:uid="{00000000-0005-0000-0000-000001230000}"/>
    <cellStyle name="Aee­  3" xfId="8966" xr:uid="{00000000-0005-0000-0000-000002230000}"/>
    <cellStyle name="Åëè­ [" xfId="8967" xr:uid="{00000000-0005-0000-0000-000003230000}"/>
    <cellStyle name="AeE­ [0]_  A¾  CO  " xfId="8968" xr:uid="{00000000-0005-0000-0000-000004230000}"/>
    <cellStyle name="ÅëÈ­ [0]_(1.Åä)" xfId="8969" xr:uid="{00000000-0005-0000-0000-000005230000}"/>
    <cellStyle name="AeE­ [0]_´e¿UCN¹R°ø¹R " xfId="8970" xr:uid="{00000000-0005-0000-0000-000006230000}"/>
    <cellStyle name="ÅëÈ­ [0]_¸ÅÃâ" xfId="8971" xr:uid="{00000000-0005-0000-0000-000007230000}"/>
    <cellStyle name="AeE­ [0]_¸ðCu¸·" xfId="8972" xr:uid="{00000000-0005-0000-0000-000008230000}"/>
    <cellStyle name="ÅëÈ­ [0]_¸ðÇü¸·" xfId="8973" xr:uid="{00000000-0005-0000-0000-000009230000}"/>
    <cellStyle name="AeE­ [0]_°eE¹_11¿a½A " xfId="8974" xr:uid="{00000000-0005-0000-0000-00000A230000}"/>
    <cellStyle name="ÅëÈ­ [0]_³»ºÎ°èÈ¹´ë ÃßÁ¤Â÷ÀÌ " xfId="8975" xr:uid="{00000000-0005-0000-0000-00000B230000}"/>
    <cellStyle name="AeE­ [0]_³≫ºI°eE¹´e AßA¤A÷AI " xfId="8976" xr:uid="{00000000-0005-0000-0000-00000C230000}"/>
    <cellStyle name="ÅëÈ­ [0]_Á¤»ê¼­°©Áö" xfId="8977" xr:uid="{00000000-0005-0000-0000-00000D230000}"/>
    <cellStyle name="AeE­ [0]_A¾CO½A¼³ " xfId="8978" xr:uid="{00000000-0005-0000-0000-00000E230000}"/>
    <cellStyle name="ÅëÈ­ [0]_Á¾ÇÕÃ¶°ÅºÐ " xfId="8979" xr:uid="{00000000-0005-0000-0000-00000F230000}"/>
    <cellStyle name="AeE­ [0]_AMT " xfId="8980" xr:uid="{00000000-0005-0000-0000-000010230000}"/>
    <cellStyle name="ÅëÈ­ [0]_FINAL(¿øº») " xfId="8981" xr:uid="{00000000-0005-0000-0000-000011230000}"/>
    <cellStyle name="AeE­ [0]_INQUIRY ¿μ¾÷AßAø " xfId="8982" xr:uid="{00000000-0005-0000-0000-000012230000}"/>
    <cellStyle name="ÅëÈ­ [0]_kc-elec system check list" xfId="8983" xr:uid="{00000000-0005-0000-0000-000013230000}"/>
    <cellStyle name="AeE­ [0]_º≫¼± ±æ¾i±uºI ¼o·R Ay°eC￥ " xfId="8984" xr:uid="{00000000-0005-0000-0000-000014230000}"/>
    <cellStyle name="ÅëÈ­ [0]_RESULTS" xfId="8985" xr:uid="{00000000-0005-0000-0000-000015230000}"/>
    <cellStyle name="Aee­ _20030218144011020-E1C865BF" xfId="8986" xr:uid="{00000000-0005-0000-0000-000016230000}"/>
    <cellStyle name="AeE­_  A¾  CO  " xfId="8987" xr:uid="{00000000-0005-0000-0000-000017230000}"/>
    <cellStyle name="ÅëÈ­_(1.Åä)" xfId="8988" xr:uid="{00000000-0005-0000-0000-000018230000}"/>
    <cellStyle name="AeE­_´e¸²Ei≫e" xfId="8989" xr:uid="{00000000-0005-0000-0000-000019230000}"/>
    <cellStyle name="ÅëÈ­_¸ÅÃâ" xfId="8990" xr:uid="{00000000-0005-0000-0000-00001A230000}"/>
    <cellStyle name="AeE­_¸ðCu¸·" xfId="8991" xr:uid="{00000000-0005-0000-0000-00001B230000}"/>
    <cellStyle name="ÅëÈ­_¸ðÇü¸·" xfId="8992" xr:uid="{00000000-0005-0000-0000-00001C230000}"/>
    <cellStyle name="AeE­_°eE¹_11¿a½A " xfId="8993" xr:uid="{00000000-0005-0000-0000-00001D230000}"/>
    <cellStyle name="Aee_20030218144011020-E1C865BF" xfId="8994" xr:uid="{00000000-0005-0000-0000-00001E230000}"/>
    <cellStyle name="ÅëÈ­_³»ºÎ°èÈ¹´ë ÃßÁ¤Â÷ÀÌ " xfId="8995" xr:uid="{00000000-0005-0000-0000-00001F230000}"/>
    <cellStyle name="AeE­_³≫ºI°eE¹´e AßA¤A÷AI " xfId="8996" xr:uid="{00000000-0005-0000-0000-000020230000}"/>
    <cellStyle name="ÅëÈ­_Á¤»ê¼­°©Áö" xfId="8997" xr:uid="{00000000-0005-0000-0000-000021230000}"/>
    <cellStyle name="AeE­_A¾CO½A¼³ " xfId="8998" xr:uid="{00000000-0005-0000-0000-000022230000}"/>
    <cellStyle name="ÅëÈ­_Á¾ÇÕÃ¶°ÅºÐ " xfId="8999" xr:uid="{00000000-0005-0000-0000-000023230000}"/>
    <cellStyle name="Aee_AC-01 보일러 설계서 수정" xfId="9000" xr:uid="{00000000-0005-0000-0000-000024230000}"/>
    <cellStyle name="AeE­_AMT " xfId="9001" xr:uid="{00000000-0005-0000-0000-000025230000}"/>
    <cellStyle name="ÅëÈ­_FINAL(¿øº») " xfId="9002" xr:uid="{00000000-0005-0000-0000-000026230000}"/>
    <cellStyle name="AeE­_INQUIRY ¿μ¾÷AßAø " xfId="9003" xr:uid="{00000000-0005-0000-0000-000027230000}"/>
    <cellStyle name="ÅëÈ­_kc-elec system check list" xfId="9004" xr:uid="{00000000-0005-0000-0000-000028230000}"/>
    <cellStyle name="AeE­_º≫¼± ±æ¾i±uºI ¼o·R Ay°eC￥ " xfId="9005" xr:uid="{00000000-0005-0000-0000-000029230000}"/>
    <cellStyle name="ÅëÈ­_RESULTS" xfId="9006" xr:uid="{00000000-0005-0000-0000-00002A230000}"/>
    <cellStyle name="Aee¡" xfId="9007" xr:uid="{00000000-0005-0000-0000-00002B230000}"/>
    <cellStyle name="Aee¡ 2" xfId="9008" xr:uid="{00000000-0005-0000-0000-00002C230000}"/>
    <cellStyle name="AeE¡? [0]_INQUIRY ????¨?¡?A??A?ª " xfId="9009" xr:uid="{00000000-0005-0000-0000-00002D230000}"/>
    <cellStyle name="AeE¡?_INQUIRY ????¨?¡?A??A?ª " xfId="9010" xr:uid="{00000000-0005-0000-0000-00002E230000}"/>
    <cellStyle name="Aee¡© " xfId="9011" xr:uid="{00000000-0005-0000-0000-00002F230000}"/>
    <cellStyle name="AeE¡© [0]_¨úc¨öA " xfId="9012" xr:uid="{00000000-0005-0000-0000-000030230000}"/>
    <cellStyle name="AeE¡©_¨úc¨öA " xfId="9013" xr:uid="{00000000-0005-0000-0000-000031230000}"/>
    <cellStyle name="AeE¡ⓒ [0]_ ¨￢n￠￢n¨￢¡Æ ￠?u¨￢¡Æ¡¾a¨uu " xfId="9014" xr:uid="{00000000-0005-0000-0000-000032230000}"/>
    <cellStyle name="AeE¡ⓒ_ ¨￢n￠￢n¨￢¡Æ ￠?u¨￢¡Æ¡¾a¨uu " xfId="9015" xr:uid="{00000000-0005-0000-0000-000033230000}"/>
    <cellStyle name="Aee¡e" xfId="9016" xr:uid="{00000000-0005-0000-0000-000034230000}"/>
    <cellStyle name="Aee¡ër" xfId="9017" xr:uid="{00000000-0005-0000-0000-000035230000}"/>
    <cellStyle name="AeE¡ER¡§I [0]_INQUIRY ￠RE?￠RIi￠R¡×u¡ERAA¡§I￠Rⓒ­A¡§I¡§¡I " xfId="9018" xr:uid="{00000000-0005-0000-0000-000036230000}"/>
    <cellStyle name="AeE¡ER¡§I_INQUIRY ￠RE?￠RIi￠R¡×u¡ERAA¡§I￠Rⓒ­A¡§I¡§¡I " xfId="9019" xr:uid="{00000000-0005-0000-0000-000037230000}"/>
    <cellStyle name="Aee¢®¨" xfId="9020" xr:uid="{00000000-0005-0000-0000-000038230000}"/>
    <cellStyle name="Aee¢®e" xfId="9021" xr:uid="{00000000-0005-0000-0000-000039230000}"/>
    <cellStyle name="Aee￠r" xfId="9022" xr:uid="{00000000-0005-0000-0000-00003A230000}"/>
    <cellStyle name="AeE￠R¨I [0]_¡§uc¡§oA " xfId="9023" xr:uid="{00000000-0005-0000-0000-00003B230000}"/>
    <cellStyle name="AeE￠R¨I_¡§uc¡§oA " xfId="9024" xr:uid="{00000000-0005-0000-0000-00003C230000}"/>
    <cellStyle name="Æu¼ " xfId="9025" xr:uid="{00000000-0005-0000-0000-00003D230000}"/>
    <cellStyle name="Æu¼  2" xfId="9026" xr:uid="{00000000-0005-0000-0000-00003E230000}"/>
    <cellStyle name="Æû¼¾æ®" xfId="9027" xr:uid="{00000000-0005-0000-0000-00003F230000}"/>
    <cellStyle name="ÆU¼¾ÆR" xfId="9028" xr:uid="{00000000-0005-0000-0000-000040230000}"/>
    <cellStyle name="ÆU¼¾ÆR 2" xfId="9029" xr:uid="{00000000-0005-0000-0000-000041230000}"/>
    <cellStyle name="Afrundet valuta_PLDT" xfId="9030" xr:uid="{00000000-0005-0000-0000-000042230000}"/>
    <cellStyle name="ALIGNMENT" xfId="9031" xr:uid="{00000000-0005-0000-0000-000043230000}"/>
    <cellStyle name="ALIGNMENT 2" xfId="9032" xr:uid="{00000000-0005-0000-0000-000044230000}"/>
    <cellStyle name="ALIGNMENT 3" xfId="9033" xr:uid="{00000000-0005-0000-0000-000045230000}"/>
    <cellStyle name="ALIGNMENT 4" xfId="9034" xr:uid="{00000000-0005-0000-0000-000046230000}"/>
    <cellStyle name="AoA¤μCAo ¾EA½" xfId="9035" xr:uid="{00000000-0005-0000-0000-000047230000}"/>
    <cellStyle name="args.style" xfId="9036" xr:uid="{00000000-0005-0000-0000-000048230000}"/>
    <cellStyle name="args.style 2" xfId="9037" xr:uid="{00000000-0005-0000-0000-000049230000}"/>
    <cellStyle name="args.style 3" xfId="9038" xr:uid="{00000000-0005-0000-0000-00004A230000}"/>
    <cellStyle name="arial12" xfId="9039" xr:uid="{00000000-0005-0000-0000-00004B230000}"/>
    <cellStyle name="arial12 2" xfId="9040" xr:uid="{00000000-0005-0000-0000-00004C230000}"/>
    <cellStyle name="arial14" xfId="9041" xr:uid="{00000000-0005-0000-0000-00004D230000}"/>
    <cellStyle name="arial14 2" xfId="9042" xr:uid="{00000000-0005-0000-0000-00004E230000}"/>
    <cellStyle name="Äþ" xfId="9043" xr:uid="{00000000-0005-0000-0000-00004F230000}"/>
    <cellStyle name="Aþ¸" xfId="9044" xr:uid="{00000000-0005-0000-0000-000050230000}"/>
    <cellStyle name="Aþ¸ 2" xfId="9045" xr:uid="{00000000-0005-0000-0000-000051230000}"/>
    <cellStyle name="Äþ¸¶ [" xfId="9046" xr:uid="{00000000-0005-0000-0000-000052230000}"/>
    <cellStyle name="AÞ¸¶ [0]_  A¾  CO  " xfId="9047" xr:uid="{00000000-0005-0000-0000-000053230000}"/>
    <cellStyle name="ÄÞ¸¶ [0]_(1.Åä)" xfId="9048" xr:uid="{00000000-0005-0000-0000-000054230000}"/>
    <cellStyle name="AÞ¸¶_  A¾  CO  " xfId="9049" xr:uid="{00000000-0005-0000-0000-000055230000}"/>
    <cellStyle name="ÄÞ¸¶_(1.Åä)" xfId="9050" xr:uid="{00000000-0005-0000-0000-000056230000}"/>
    <cellStyle name="Àú¸®¼ö" xfId="9051" xr:uid="{00000000-0005-0000-0000-000057230000}"/>
    <cellStyle name="Àú¸®¼ö0" xfId="9052" xr:uid="{00000000-0005-0000-0000-000058230000}"/>
    <cellStyle name="Au¸r " xfId="9053" xr:uid="{00000000-0005-0000-0000-000059230000}"/>
    <cellStyle name="Au¸r  2" xfId="9054" xr:uid="{00000000-0005-0000-0000-00005A230000}"/>
    <cellStyle name="Au¸r¼" xfId="9055" xr:uid="{00000000-0005-0000-0000-00005B230000}"/>
    <cellStyle name="AU¸R¼o" xfId="9056" xr:uid="{00000000-0005-0000-0000-00005C230000}"/>
    <cellStyle name="AU¸R¼o 2" xfId="9057" xr:uid="{00000000-0005-0000-0000-00005D230000}"/>
    <cellStyle name="AU¸R¼o0" xfId="9058" xr:uid="{00000000-0005-0000-0000-00005E230000}"/>
    <cellStyle name="AU¸R¼o0 2" xfId="9059" xr:uid="{00000000-0005-0000-0000-00005F230000}"/>
    <cellStyle name="_x0001_b" xfId="9060" xr:uid="{00000000-0005-0000-0000-000060230000}"/>
    <cellStyle name="_x0001_b 2" xfId="9061" xr:uid="{00000000-0005-0000-0000-000061230000}"/>
    <cellStyle name="_x0001_b 3" xfId="9062" xr:uid="{00000000-0005-0000-0000-000062230000}"/>
    <cellStyle name="Bad" xfId="9063" xr:uid="{00000000-0005-0000-0000-000063230000}"/>
    <cellStyle name="blank" xfId="9064" xr:uid="{00000000-0005-0000-0000-000064230000}"/>
    <cellStyle name="blank - Style1" xfId="9065" xr:uid="{00000000-0005-0000-0000-000065230000}"/>
    <cellStyle name="blank - Style1 2" xfId="9066" xr:uid="{00000000-0005-0000-0000-000066230000}"/>
    <cellStyle name="blank - Style1 3" xfId="9067" xr:uid="{00000000-0005-0000-0000-000067230000}"/>
    <cellStyle name="blank 2" xfId="9068" xr:uid="{00000000-0005-0000-0000-000068230000}"/>
    <cellStyle name="blank 3" xfId="9069" xr:uid="{00000000-0005-0000-0000-000069230000}"/>
    <cellStyle name="blank 4" xfId="9070" xr:uid="{00000000-0005-0000-0000-00006A230000}"/>
    <cellStyle name="Body" xfId="9071" xr:uid="{00000000-0005-0000-0000-00006B230000}"/>
    <cellStyle name="Bold 11" xfId="9072" xr:uid="{00000000-0005-0000-0000-00006C230000}"/>
    <cellStyle name="Bold 11 2" xfId="9073" xr:uid="{00000000-0005-0000-0000-00006D230000}"/>
    <cellStyle name="Border" xfId="9074" xr:uid="{00000000-0005-0000-0000-00006E230000}"/>
    <cellStyle name="Border 2" xfId="9075" xr:uid="{00000000-0005-0000-0000-00006F230000}"/>
    <cellStyle name="Border 2 2" xfId="9076" xr:uid="{00000000-0005-0000-0000-000070230000}"/>
    <cellStyle name="Border 2 2 2" xfId="9077" xr:uid="{00000000-0005-0000-0000-000071230000}"/>
    <cellStyle name="Border 2 2 3" xfId="9078" xr:uid="{00000000-0005-0000-0000-000072230000}"/>
    <cellStyle name="Border 2 2 4" xfId="9079" xr:uid="{00000000-0005-0000-0000-000073230000}"/>
    <cellStyle name="Border 2 2 5" xfId="9080" xr:uid="{00000000-0005-0000-0000-000074230000}"/>
    <cellStyle name="Border 3" xfId="9081" xr:uid="{00000000-0005-0000-0000-000075230000}"/>
    <cellStyle name="Border 3 2" xfId="9082" xr:uid="{00000000-0005-0000-0000-000076230000}"/>
    <cellStyle name="Border 3 3" xfId="9083" xr:uid="{00000000-0005-0000-0000-000077230000}"/>
    <cellStyle name="Border 3 4" xfId="9084" xr:uid="{00000000-0005-0000-0000-000078230000}"/>
    <cellStyle name="Border 3 5" xfId="9085" xr:uid="{00000000-0005-0000-0000-000079230000}"/>
    <cellStyle name="C" xfId="9086" xr:uid="{00000000-0005-0000-0000-00007A230000}"/>
    <cellStyle name="C 2" xfId="9087" xr:uid="{00000000-0005-0000-0000-00007B230000}"/>
    <cellStyle name="C_20030218144011020-E1C865BF" xfId="9088" xr:uid="{00000000-0005-0000-0000-00007C230000}"/>
    <cellStyle name="C_20030218144011020-E1C865BF_AC-01 보일러 설계서 수정" xfId="9089" xr:uid="{00000000-0005-0000-0000-00007D230000}"/>
    <cellStyle name="C_20030218144011020-E1C865BF_AC-01 보일러 설계서 수정_AC-14(최종수정)" xfId="9090" xr:uid="{00000000-0005-0000-0000-00007E230000}"/>
    <cellStyle name="C_20030218144011020-E1C865BF_AC-01 보일러 설계서 수정_AC-14(최종수정)_Book1" xfId="9091" xr:uid="{00000000-0005-0000-0000-00007F230000}"/>
    <cellStyle name="C_20030218144011020-E1C865BF_AC-01 보일러 설계서 수정_AC-14(최종수정)_발전설비 보수공사" xfId="9092" xr:uid="{00000000-0005-0000-0000-000080230000}"/>
    <cellStyle name="C_20030218144011020-E1C865BF_AC-01 보일러 설계서 수정_AC-14(최종수정)_발전설비 보수공사_Book1" xfId="9093" xr:uid="{00000000-0005-0000-0000-000081230000}"/>
    <cellStyle name="C_20030218144011020-E1C865BF_AC-01 보일러 설계서 수정_Book1" xfId="9094" xr:uid="{00000000-0005-0000-0000-000082230000}"/>
    <cellStyle name="C_20030218144011020-E1C865BF_AC-01 본관기초(가설계서 9월단가)" xfId="9095" xr:uid="{00000000-0005-0000-0000-000083230000}"/>
    <cellStyle name="C_20030218144011020-E1C865BF_AC-01 본관기초(가설계서 9월단가)_AC-14(최종수정)" xfId="9096" xr:uid="{00000000-0005-0000-0000-000084230000}"/>
    <cellStyle name="C_20030218144011020-E1C865BF_AC-01 본관기초(가설계서 9월단가)_AC-14(최종수정)_Book1" xfId="9097" xr:uid="{00000000-0005-0000-0000-000085230000}"/>
    <cellStyle name="C_20030218144011020-E1C865BF_AC-01 본관기초(가설계서 9월단가)_AC-14(최종수정)_발전설비 보수공사" xfId="9098" xr:uid="{00000000-0005-0000-0000-000086230000}"/>
    <cellStyle name="C_20030218144011020-E1C865BF_AC-01 본관기초(가설계서 9월단가)_AC-14(최종수정)_발전설비 보수공사_Book1" xfId="9099" xr:uid="{00000000-0005-0000-0000-000087230000}"/>
    <cellStyle name="C_20030218144011020-E1C865BF_AC-01 본관기초(가설계서 9월단가)_Book1" xfId="9100" xr:uid="{00000000-0005-0000-0000-000088230000}"/>
    <cellStyle name="C_20030218144011020-E1C865BF_AC-01 본관기초(가설계서 9월단가)-2" xfId="9101" xr:uid="{00000000-0005-0000-0000-000089230000}"/>
    <cellStyle name="C_20030218144011020-E1C865BF_AC-01 본관기초(가설계서 9월단가)-2_AC-14(최종수정)" xfId="9102" xr:uid="{00000000-0005-0000-0000-00008A230000}"/>
    <cellStyle name="C_20030218144011020-E1C865BF_AC-01 본관기초(가설계서 9월단가)-2_AC-14(최종수정)_Book1" xfId="9103" xr:uid="{00000000-0005-0000-0000-00008B230000}"/>
    <cellStyle name="C_20030218144011020-E1C865BF_AC-01 본관기초(가설계서 9월단가)-2_AC-14(최종수정)_발전설비 보수공사" xfId="9104" xr:uid="{00000000-0005-0000-0000-00008C230000}"/>
    <cellStyle name="C_20030218144011020-E1C865BF_AC-01 본관기초(가설계서 9월단가)-2_AC-14(최종수정)_발전설비 보수공사_Book1" xfId="9105" xr:uid="{00000000-0005-0000-0000-00008D230000}"/>
    <cellStyle name="C_20030218144011020-E1C865BF_AC-01 본관기초(가설계서 9월단가)-2_Book1" xfId="9106" xr:uid="{00000000-0005-0000-0000-00008E230000}"/>
    <cellStyle name="C_20030218144011020-E1C865BF_AC-14건설사무소환경개선공사설계서(제출)REV10" xfId="9107" xr:uid="{00000000-0005-0000-0000-00008F230000}"/>
    <cellStyle name="C_20030218144011020-E1C865BF_AC-14건설사무소환경개선공사설계서(제출)REV10_AC-14(최종수정)" xfId="9108" xr:uid="{00000000-0005-0000-0000-000090230000}"/>
    <cellStyle name="C_20030218144011020-E1C865BF_AC-14건설사무소환경개선공사설계서(제출)REV10_AC-14(최종수정)_Book1" xfId="9109" xr:uid="{00000000-0005-0000-0000-000091230000}"/>
    <cellStyle name="C_20030218144011020-E1C865BF_AC-14건설사무소환경개선공사설계서(제출)REV10_AC-14(최종수정)_발전설비 보수공사" xfId="9110" xr:uid="{00000000-0005-0000-0000-000092230000}"/>
    <cellStyle name="C_20030218144011020-E1C865BF_AC-14건설사무소환경개선공사설계서(제출)REV10_AC-14(최종수정)_발전설비 보수공사_Book1" xfId="9111" xr:uid="{00000000-0005-0000-0000-000093230000}"/>
    <cellStyle name="C_20030218144011020-E1C865BF_AC-14건설사무소환경개선공사설계서(제출)REV10_Book1" xfId="9112" xr:uid="{00000000-0005-0000-0000-000094230000}"/>
    <cellStyle name="C_20030218144011020-E1C865BF_Book1" xfId="9113" xr:uid="{00000000-0005-0000-0000-000095230000}"/>
    <cellStyle name="C_20030218144011020-E1C865BF_공사비집계표" xfId="9114" xr:uid="{00000000-0005-0000-0000-000096230000}"/>
    <cellStyle name="C_20030218144011020-E1C865BF_공사비집계표_AC-14(최종수정)" xfId="9115" xr:uid="{00000000-0005-0000-0000-000097230000}"/>
    <cellStyle name="C_20030218144011020-E1C865BF_공사비집계표_AC-14(최종수정)_Book1" xfId="9116" xr:uid="{00000000-0005-0000-0000-000098230000}"/>
    <cellStyle name="C_20030218144011020-E1C865BF_공사비집계표_AC-14(최종수정)_발전설비 보수공사" xfId="9117" xr:uid="{00000000-0005-0000-0000-000099230000}"/>
    <cellStyle name="C_20030218144011020-E1C865BF_공사비집계표_AC-14(최종수정)_발전설비 보수공사_Book1" xfId="9118" xr:uid="{00000000-0005-0000-0000-00009A230000}"/>
    <cellStyle name="C_20030218144011020-E1C865BF_공사비집계표_Book1" xfId="9119" xr:uid="{00000000-0005-0000-0000-00009B230000}"/>
    <cellStyle name="C_20030218144011020-E1C865BF_발전설비 보수공사" xfId="9120" xr:uid="{00000000-0005-0000-0000-00009C230000}"/>
    <cellStyle name="C_20030218144011020-E1C865BF_발전설비 보수공사_Book1" xfId="9121" xr:uid="{00000000-0005-0000-0000-00009D230000}"/>
    <cellStyle name="C_AC-01 보일러 설계서 수정" xfId="9122" xr:uid="{00000000-0005-0000-0000-00009E230000}"/>
    <cellStyle name="C_AC-01 보일러 설계서 수정_AC-14(최종수정)" xfId="9123" xr:uid="{00000000-0005-0000-0000-00009F230000}"/>
    <cellStyle name="C_AC-01 보일러 설계서 수정_AC-14(최종수정)_Book1" xfId="9124" xr:uid="{00000000-0005-0000-0000-0000A0230000}"/>
    <cellStyle name="C_AC-01 보일러 설계서 수정_AC-14(최종수정)_발전설비 보수공사" xfId="9125" xr:uid="{00000000-0005-0000-0000-0000A1230000}"/>
    <cellStyle name="C_AC-01 보일러 설계서 수정_AC-14(최종수정)_발전설비 보수공사_Book1" xfId="9126" xr:uid="{00000000-0005-0000-0000-0000A2230000}"/>
    <cellStyle name="C_AC-01 보일러 설계서 수정_Book1" xfId="9127" xr:uid="{00000000-0005-0000-0000-0000A3230000}"/>
    <cellStyle name="C_AC-01 본관기초(가설계서 9월단가)" xfId="9128" xr:uid="{00000000-0005-0000-0000-0000A4230000}"/>
    <cellStyle name="C_AC-01 본관기초(가설계서 9월단가)_AC-14(최종수정)" xfId="9129" xr:uid="{00000000-0005-0000-0000-0000A5230000}"/>
    <cellStyle name="C_AC-01 본관기초(가설계서 9월단가)_AC-14(최종수정)_Book1" xfId="9130" xr:uid="{00000000-0005-0000-0000-0000A6230000}"/>
    <cellStyle name="C_AC-01 본관기초(가설계서 9월단가)_AC-14(최종수정)_발전설비 보수공사" xfId="9131" xr:uid="{00000000-0005-0000-0000-0000A7230000}"/>
    <cellStyle name="C_AC-01 본관기초(가설계서 9월단가)_AC-14(최종수정)_발전설비 보수공사_Book1" xfId="9132" xr:uid="{00000000-0005-0000-0000-0000A8230000}"/>
    <cellStyle name="C_AC-01 본관기초(가설계서 9월단가)_Book1" xfId="9133" xr:uid="{00000000-0005-0000-0000-0000A9230000}"/>
    <cellStyle name="C_AC-01 본관기초(가설계서 9월단가)-2" xfId="9134" xr:uid="{00000000-0005-0000-0000-0000AA230000}"/>
    <cellStyle name="C_AC-01 본관기초(가설계서 9월단가)-2_AC-14(최종수정)" xfId="9135" xr:uid="{00000000-0005-0000-0000-0000AB230000}"/>
    <cellStyle name="C_AC-01 본관기초(가설계서 9월단가)-2_AC-14(최종수정)_Book1" xfId="9136" xr:uid="{00000000-0005-0000-0000-0000AC230000}"/>
    <cellStyle name="C_AC-01 본관기초(가설계서 9월단가)-2_AC-14(최종수정)_발전설비 보수공사" xfId="9137" xr:uid="{00000000-0005-0000-0000-0000AD230000}"/>
    <cellStyle name="C_AC-01 본관기초(가설계서 9월단가)-2_AC-14(최종수정)_발전설비 보수공사_Book1" xfId="9138" xr:uid="{00000000-0005-0000-0000-0000AE230000}"/>
    <cellStyle name="C_AC-01 본관기초(가설계서 9월단가)-2_Book1" xfId="9139" xr:uid="{00000000-0005-0000-0000-0000AF230000}"/>
    <cellStyle name="C_AC-14 건설사무소 환경개선공사 설계서(제출)" xfId="9140" xr:uid="{00000000-0005-0000-0000-0000B0230000}"/>
    <cellStyle name="C_건설사무소 환경개선공사 설계서" xfId="9141" xr:uid="{00000000-0005-0000-0000-0000B1230000}"/>
    <cellStyle name="C_본관기초(가설계서)-9월단가" xfId="9142" xr:uid="{00000000-0005-0000-0000-0000B2230000}"/>
    <cellStyle name="C_본관기초(가설계서)-9월단가_AC-01 보일러 설계서 수정" xfId="9143" xr:uid="{00000000-0005-0000-0000-0000B3230000}"/>
    <cellStyle name="C_본관기초(가설계서)-9월단가_AC-01 보일러 설계서 수정_AC-14(최종수정)" xfId="9144" xr:uid="{00000000-0005-0000-0000-0000B4230000}"/>
    <cellStyle name="C_본관기초(가설계서)-9월단가_AC-01 보일러 설계서 수정_AC-14(최종수정)_Book1" xfId="9145" xr:uid="{00000000-0005-0000-0000-0000B5230000}"/>
    <cellStyle name="C_본관기초(가설계서)-9월단가_AC-01 보일러 설계서 수정_AC-14(최종수정)_발전설비 보수공사" xfId="9146" xr:uid="{00000000-0005-0000-0000-0000B6230000}"/>
    <cellStyle name="C_본관기초(가설계서)-9월단가_AC-01 보일러 설계서 수정_AC-14(최종수정)_발전설비 보수공사_Book1" xfId="9147" xr:uid="{00000000-0005-0000-0000-0000B7230000}"/>
    <cellStyle name="C_본관기초(가설계서)-9월단가_AC-01 보일러 설계서 수정_Book1" xfId="9148" xr:uid="{00000000-0005-0000-0000-0000B8230000}"/>
    <cellStyle name="C_본관기초(가설계서)-9월단가_AC-01 본관기초(가설계서 9월단가)" xfId="9149" xr:uid="{00000000-0005-0000-0000-0000B9230000}"/>
    <cellStyle name="C_본관기초(가설계서)-9월단가_AC-01 본관기초(가설계서 9월단가)_AC-14(최종수정)" xfId="9150" xr:uid="{00000000-0005-0000-0000-0000BA230000}"/>
    <cellStyle name="C_본관기초(가설계서)-9월단가_AC-01 본관기초(가설계서 9월단가)_AC-14(최종수정)_Book1" xfId="9151" xr:uid="{00000000-0005-0000-0000-0000BB230000}"/>
    <cellStyle name="C_본관기초(가설계서)-9월단가_AC-01 본관기초(가설계서 9월단가)_AC-14(최종수정)_발전설비 보수공사" xfId="9152" xr:uid="{00000000-0005-0000-0000-0000BC230000}"/>
    <cellStyle name="C_본관기초(가설계서)-9월단가_AC-01 본관기초(가설계서 9월단가)_AC-14(최종수정)_발전설비 보수공사_Book1" xfId="9153" xr:uid="{00000000-0005-0000-0000-0000BD230000}"/>
    <cellStyle name="C_본관기초(가설계서)-9월단가_AC-01 본관기초(가설계서 9월단가)_Book1" xfId="9154" xr:uid="{00000000-0005-0000-0000-0000BE230000}"/>
    <cellStyle name="C_본관기초(가설계서)-9월단가_AC-01 본관기초(가설계서 9월단가)-2" xfId="9155" xr:uid="{00000000-0005-0000-0000-0000BF230000}"/>
    <cellStyle name="C_본관기초(가설계서)-9월단가_AC-01 본관기초(가설계서 9월단가)-2_AC-14(최종수정)" xfId="9156" xr:uid="{00000000-0005-0000-0000-0000C0230000}"/>
    <cellStyle name="C_본관기초(가설계서)-9월단가_AC-01 본관기초(가설계서 9월단가)-2_AC-14(최종수정)_Book1" xfId="9157" xr:uid="{00000000-0005-0000-0000-0000C1230000}"/>
    <cellStyle name="C_본관기초(가설계서)-9월단가_AC-01 본관기초(가설계서 9월단가)-2_AC-14(최종수정)_발전설비 보수공사" xfId="9158" xr:uid="{00000000-0005-0000-0000-0000C2230000}"/>
    <cellStyle name="C_본관기초(가설계서)-9월단가_AC-01 본관기초(가설계서 9월단가)-2_AC-14(최종수정)_발전설비 보수공사_Book1" xfId="9159" xr:uid="{00000000-0005-0000-0000-0000C3230000}"/>
    <cellStyle name="C_본관기초(가설계서)-9월단가_AC-01 본관기초(가설계서 9월단가)-2_Book1" xfId="9160" xr:uid="{00000000-0005-0000-0000-0000C4230000}"/>
    <cellStyle name="C_본관기초(가설계서)-9월단가_AC-14건설사무소환경개선공사설계서(제출)REV10" xfId="9161" xr:uid="{00000000-0005-0000-0000-0000C5230000}"/>
    <cellStyle name="C_본관기초(가설계서)-9월단가_AC-14건설사무소환경개선공사설계서(제출)REV10_AC-14(최종수정)" xfId="9162" xr:uid="{00000000-0005-0000-0000-0000C6230000}"/>
    <cellStyle name="C_본관기초(가설계서)-9월단가_AC-14건설사무소환경개선공사설계서(제출)REV10_AC-14(최종수정)_Book1" xfId="9163" xr:uid="{00000000-0005-0000-0000-0000C7230000}"/>
    <cellStyle name="C_본관기초(가설계서)-9월단가_AC-14건설사무소환경개선공사설계서(제출)REV10_AC-14(최종수정)_발전설비 보수공사" xfId="9164" xr:uid="{00000000-0005-0000-0000-0000C8230000}"/>
    <cellStyle name="C_본관기초(가설계서)-9월단가_AC-14건설사무소환경개선공사설계서(제출)REV10_AC-14(최종수정)_발전설비 보수공사_Book1" xfId="9165" xr:uid="{00000000-0005-0000-0000-0000C9230000}"/>
    <cellStyle name="C_본관기초(가설계서)-9월단가_AC-14건설사무소환경개선공사설계서(제출)REV10_Book1" xfId="9166" xr:uid="{00000000-0005-0000-0000-0000CA230000}"/>
    <cellStyle name="C_본관기초(가설계서)-9월단가_Book1" xfId="9167" xr:uid="{00000000-0005-0000-0000-0000CB230000}"/>
    <cellStyle name="C_본관기초(가설계서)-9월단가_공사비집계표" xfId="9168" xr:uid="{00000000-0005-0000-0000-0000CC230000}"/>
    <cellStyle name="C_본관기초(가설계서)-9월단가_공사비집계표_AC-14(최종수정)" xfId="9169" xr:uid="{00000000-0005-0000-0000-0000CD230000}"/>
    <cellStyle name="C_본관기초(가설계서)-9월단가_공사비집계표_AC-14(최종수정)_Book1" xfId="9170" xr:uid="{00000000-0005-0000-0000-0000CE230000}"/>
    <cellStyle name="C_본관기초(가설계서)-9월단가_공사비집계표_AC-14(최종수정)_발전설비 보수공사" xfId="9171" xr:uid="{00000000-0005-0000-0000-0000CF230000}"/>
    <cellStyle name="C_본관기초(가설계서)-9월단가_공사비집계표_AC-14(최종수정)_발전설비 보수공사_Book1" xfId="9172" xr:uid="{00000000-0005-0000-0000-0000D0230000}"/>
    <cellStyle name="C_본관기초(가설계서)-9월단가_공사비집계표_Book1" xfId="9173" xr:uid="{00000000-0005-0000-0000-0000D1230000}"/>
    <cellStyle name="C_본관기초(가설계서)-9월단가_발전설비 보수공사" xfId="9174" xr:uid="{00000000-0005-0000-0000-0000D2230000}"/>
    <cellStyle name="C_본관기초(가설계서)-9월단가_발전설비 보수공사_Book1" xfId="9175" xr:uid="{00000000-0005-0000-0000-0000D3230000}"/>
    <cellStyle name="C_사급재료비및운반비" xfId="9176" xr:uid="{00000000-0005-0000-0000-0000D4230000}"/>
    <cellStyle name="C_사급재료비및운반비_AC-01 보일러 설계서 수정" xfId="9177" xr:uid="{00000000-0005-0000-0000-0000D5230000}"/>
    <cellStyle name="C_사급재료비및운반비_AC-01 보일러 설계서 수정_AC-14(최종수정)" xfId="9178" xr:uid="{00000000-0005-0000-0000-0000D6230000}"/>
    <cellStyle name="C_사급재료비및운반비_AC-01 보일러 설계서 수정_AC-14(최종수정)_Book1" xfId="9179" xr:uid="{00000000-0005-0000-0000-0000D7230000}"/>
    <cellStyle name="C_사급재료비및운반비_AC-01 보일러 설계서 수정_AC-14(최종수정)_발전설비 보수공사" xfId="9180" xr:uid="{00000000-0005-0000-0000-0000D8230000}"/>
    <cellStyle name="C_사급재료비및운반비_AC-01 보일러 설계서 수정_AC-14(최종수정)_발전설비 보수공사_Book1" xfId="9181" xr:uid="{00000000-0005-0000-0000-0000D9230000}"/>
    <cellStyle name="C_사급재료비및운반비_AC-01 보일러 설계서 수정_Book1" xfId="9182" xr:uid="{00000000-0005-0000-0000-0000DA230000}"/>
    <cellStyle name="C_사급재료비및운반비_AC-01 본관기초(가설계서 9월단가)" xfId="9183" xr:uid="{00000000-0005-0000-0000-0000DB230000}"/>
    <cellStyle name="C_사급재료비및운반비_AC-01 본관기초(가설계서 9월단가)_AC-14(최종수정)" xfId="9184" xr:uid="{00000000-0005-0000-0000-0000DC230000}"/>
    <cellStyle name="C_사급재료비및운반비_AC-01 본관기초(가설계서 9월단가)_AC-14(최종수정)_Book1" xfId="9185" xr:uid="{00000000-0005-0000-0000-0000DD230000}"/>
    <cellStyle name="C_사급재료비및운반비_AC-01 본관기초(가설계서 9월단가)_AC-14(최종수정)_발전설비 보수공사" xfId="9186" xr:uid="{00000000-0005-0000-0000-0000DE230000}"/>
    <cellStyle name="C_사급재료비및운반비_AC-01 본관기초(가설계서 9월단가)_AC-14(최종수정)_발전설비 보수공사_Book1" xfId="9187" xr:uid="{00000000-0005-0000-0000-0000DF230000}"/>
    <cellStyle name="C_사급재료비및운반비_AC-01 본관기초(가설계서 9월단가)_Book1" xfId="9188" xr:uid="{00000000-0005-0000-0000-0000E0230000}"/>
    <cellStyle name="C_사급재료비및운반비_AC-01 본관기초(가설계서 9월단가)-2" xfId="9189" xr:uid="{00000000-0005-0000-0000-0000E1230000}"/>
    <cellStyle name="C_사급재료비및운반비_AC-01 본관기초(가설계서 9월단가)-2_AC-14(최종수정)" xfId="9190" xr:uid="{00000000-0005-0000-0000-0000E2230000}"/>
    <cellStyle name="C_사급재료비및운반비_AC-01 본관기초(가설계서 9월단가)-2_AC-14(최종수정)_Book1" xfId="9191" xr:uid="{00000000-0005-0000-0000-0000E3230000}"/>
    <cellStyle name="C_사급재료비및운반비_AC-01 본관기초(가설계서 9월단가)-2_AC-14(최종수정)_발전설비 보수공사" xfId="9192" xr:uid="{00000000-0005-0000-0000-0000E4230000}"/>
    <cellStyle name="C_사급재료비및운반비_AC-01 본관기초(가설계서 9월단가)-2_AC-14(최종수정)_발전설비 보수공사_Book1" xfId="9193" xr:uid="{00000000-0005-0000-0000-0000E5230000}"/>
    <cellStyle name="C_사급재료비및운반비_AC-01 본관기초(가설계서 9월단가)-2_Book1" xfId="9194" xr:uid="{00000000-0005-0000-0000-0000E6230000}"/>
    <cellStyle name="C_사급재료비및운반비_AC-14건설사무소환경개선공사설계서(제출)REV10" xfId="9195" xr:uid="{00000000-0005-0000-0000-0000E7230000}"/>
    <cellStyle name="C_사급재료비및운반비_AC-14건설사무소환경개선공사설계서(제출)REV10_AC-14(최종수정)" xfId="9196" xr:uid="{00000000-0005-0000-0000-0000E8230000}"/>
    <cellStyle name="C_사급재료비및운반비_AC-14건설사무소환경개선공사설계서(제출)REV10_AC-14(최종수정)_Book1" xfId="9197" xr:uid="{00000000-0005-0000-0000-0000E9230000}"/>
    <cellStyle name="C_사급재료비및운반비_AC-14건설사무소환경개선공사설계서(제출)REV10_AC-14(최종수정)_발전설비 보수공사" xfId="9198" xr:uid="{00000000-0005-0000-0000-0000EA230000}"/>
    <cellStyle name="C_사급재료비및운반비_AC-14건설사무소환경개선공사설계서(제출)REV10_AC-14(최종수정)_발전설비 보수공사_Book1" xfId="9199" xr:uid="{00000000-0005-0000-0000-0000EB230000}"/>
    <cellStyle name="C_사급재료비및운반비_AC-14건설사무소환경개선공사설계서(제출)REV10_Book1" xfId="9200" xr:uid="{00000000-0005-0000-0000-0000EC230000}"/>
    <cellStyle name="C_사급재료비및운반비_Book1" xfId="9201" xr:uid="{00000000-0005-0000-0000-0000ED230000}"/>
    <cellStyle name="C_사급재료비및운반비_공사비집계표" xfId="9202" xr:uid="{00000000-0005-0000-0000-0000EE230000}"/>
    <cellStyle name="C_사급재료비및운반비_공사비집계표_AC-14(최종수정)" xfId="9203" xr:uid="{00000000-0005-0000-0000-0000EF230000}"/>
    <cellStyle name="C_사급재료비및운반비_공사비집계표_AC-14(최종수정)_Book1" xfId="9204" xr:uid="{00000000-0005-0000-0000-0000F0230000}"/>
    <cellStyle name="C_사급재료비및운반비_공사비집계표_AC-14(최종수정)_발전설비 보수공사" xfId="9205" xr:uid="{00000000-0005-0000-0000-0000F1230000}"/>
    <cellStyle name="C_사급재료비및운반비_공사비집계표_AC-14(최종수정)_발전설비 보수공사_Book1" xfId="9206" xr:uid="{00000000-0005-0000-0000-0000F2230000}"/>
    <cellStyle name="C_사급재료비및운반비_공사비집계표_Book1" xfId="9207" xr:uid="{00000000-0005-0000-0000-0000F3230000}"/>
    <cellStyle name="C_사급재료비및운반비_발전설비 보수공사" xfId="9208" xr:uid="{00000000-0005-0000-0000-0000F4230000}"/>
    <cellStyle name="C_사급재료비및운반비_발전설비 보수공사_Book1" xfId="9209" xr:uid="{00000000-0005-0000-0000-0000F5230000}"/>
    <cellStyle name="C_수량및 단가 산출내용표" xfId="9210" xr:uid="{00000000-0005-0000-0000-0000F6230000}"/>
    <cellStyle name="C_수량및 단가 산출내용표_AC-01 보일러 설계서 수정" xfId="9211" xr:uid="{00000000-0005-0000-0000-0000F7230000}"/>
    <cellStyle name="C_수량및 단가 산출내용표_AC-01 보일러 설계서 수정_AC-14(최종수정)" xfId="9212" xr:uid="{00000000-0005-0000-0000-0000F8230000}"/>
    <cellStyle name="C_수량및 단가 산출내용표_AC-01 보일러 설계서 수정_AC-14(최종수정)_Book1" xfId="9213" xr:uid="{00000000-0005-0000-0000-0000F9230000}"/>
    <cellStyle name="C_수량및 단가 산출내용표_AC-01 보일러 설계서 수정_AC-14(최종수정)_발전설비 보수공사" xfId="9214" xr:uid="{00000000-0005-0000-0000-0000FA230000}"/>
    <cellStyle name="C_수량및 단가 산출내용표_AC-01 보일러 설계서 수정_AC-14(최종수정)_발전설비 보수공사_Book1" xfId="9215" xr:uid="{00000000-0005-0000-0000-0000FB230000}"/>
    <cellStyle name="C_수량및 단가 산출내용표_AC-01 보일러 설계서 수정_Book1" xfId="9216" xr:uid="{00000000-0005-0000-0000-0000FC230000}"/>
    <cellStyle name="C_수량및 단가 산출내용표_AC-01 본관기초(가설계서 9월단가)" xfId="9217" xr:uid="{00000000-0005-0000-0000-0000FD230000}"/>
    <cellStyle name="C_수량및 단가 산출내용표_AC-01 본관기초(가설계서 9월단가)_AC-14(최종수정)" xfId="9218" xr:uid="{00000000-0005-0000-0000-0000FE230000}"/>
    <cellStyle name="C_수량및 단가 산출내용표_AC-01 본관기초(가설계서 9월단가)_AC-14(최종수정)_Book1" xfId="9219" xr:uid="{00000000-0005-0000-0000-0000FF230000}"/>
    <cellStyle name="C_수량및 단가 산출내용표_AC-01 본관기초(가설계서 9월단가)_AC-14(최종수정)_발전설비 보수공사" xfId="9220" xr:uid="{00000000-0005-0000-0000-000000240000}"/>
    <cellStyle name="C_수량및 단가 산출내용표_AC-01 본관기초(가설계서 9월단가)_AC-14(최종수정)_발전설비 보수공사_Book1" xfId="9221" xr:uid="{00000000-0005-0000-0000-000001240000}"/>
    <cellStyle name="C_수량및 단가 산출내용표_AC-01 본관기초(가설계서 9월단가)_Book1" xfId="9222" xr:uid="{00000000-0005-0000-0000-000002240000}"/>
    <cellStyle name="C_수량및 단가 산출내용표_AC-01 본관기초(가설계서 9월단가)-2" xfId="9223" xr:uid="{00000000-0005-0000-0000-000003240000}"/>
    <cellStyle name="C_수량및 단가 산출내용표_AC-01 본관기초(가설계서 9월단가)-2_AC-14(최종수정)" xfId="9224" xr:uid="{00000000-0005-0000-0000-000004240000}"/>
    <cellStyle name="C_수량및 단가 산출내용표_AC-01 본관기초(가설계서 9월단가)-2_AC-14(최종수정)_Book1" xfId="9225" xr:uid="{00000000-0005-0000-0000-000005240000}"/>
    <cellStyle name="C_수량및 단가 산출내용표_AC-01 본관기초(가설계서 9월단가)-2_AC-14(최종수정)_발전설비 보수공사" xfId="9226" xr:uid="{00000000-0005-0000-0000-000006240000}"/>
    <cellStyle name="C_수량및 단가 산출내용표_AC-01 본관기초(가설계서 9월단가)-2_AC-14(최종수정)_발전설비 보수공사_Book1" xfId="9227" xr:uid="{00000000-0005-0000-0000-000007240000}"/>
    <cellStyle name="C_수량및 단가 산출내용표_AC-01 본관기초(가설계서 9월단가)-2_Book1" xfId="9228" xr:uid="{00000000-0005-0000-0000-000008240000}"/>
    <cellStyle name="C_수량및 단가 산출내용표_AC-14건설사무소환경개선공사설계서(제출)REV10" xfId="9229" xr:uid="{00000000-0005-0000-0000-000009240000}"/>
    <cellStyle name="C_수량및 단가 산출내용표_AC-14건설사무소환경개선공사설계서(제출)REV10_AC-14(최종수정)" xfId="9230" xr:uid="{00000000-0005-0000-0000-00000A240000}"/>
    <cellStyle name="C_수량및 단가 산출내용표_AC-14건설사무소환경개선공사설계서(제출)REV10_AC-14(최종수정)_Book1" xfId="9231" xr:uid="{00000000-0005-0000-0000-00000B240000}"/>
    <cellStyle name="C_수량및 단가 산출내용표_AC-14건설사무소환경개선공사설계서(제출)REV10_AC-14(최종수정)_발전설비 보수공사" xfId="9232" xr:uid="{00000000-0005-0000-0000-00000C240000}"/>
    <cellStyle name="C_수량및 단가 산출내용표_AC-14건설사무소환경개선공사설계서(제출)REV10_AC-14(최종수정)_발전설비 보수공사_Book1" xfId="9233" xr:uid="{00000000-0005-0000-0000-00000D240000}"/>
    <cellStyle name="C_수량및 단가 산출내용표_AC-14건설사무소환경개선공사설계서(제출)REV10_Book1" xfId="9234" xr:uid="{00000000-0005-0000-0000-00000E240000}"/>
    <cellStyle name="C_수량및 단가 산출내용표_Book1" xfId="9235" xr:uid="{00000000-0005-0000-0000-00000F240000}"/>
    <cellStyle name="C_수량및 단가 산출내용표_공사비집계표" xfId="9236" xr:uid="{00000000-0005-0000-0000-000010240000}"/>
    <cellStyle name="C_수량및 단가 산출내용표_공사비집계표_AC-14(최종수정)" xfId="9237" xr:uid="{00000000-0005-0000-0000-000011240000}"/>
    <cellStyle name="C_수량및 단가 산출내용표_공사비집계표_AC-14(최종수정)_Book1" xfId="9238" xr:uid="{00000000-0005-0000-0000-000012240000}"/>
    <cellStyle name="C_수량및 단가 산출내용표_공사비집계표_AC-14(최종수정)_발전설비 보수공사" xfId="9239" xr:uid="{00000000-0005-0000-0000-000013240000}"/>
    <cellStyle name="C_수량및 단가 산출내용표_공사비집계표_AC-14(최종수정)_발전설비 보수공사_Book1" xfId="9240" xr:uid="{00000000-0005-0000-0000-000014240000}"/>
    <cellStyle name="C_수량및 단가 산출내용표_공사비집계표_Book1" xfId="9241" xr:uid="{00000000-0005-0000-0000-000015240000}"/>
    <cellStyle name="C_수량및 단가 산출내용표_발전설비 보수공사" xfId="9242" xr:uid="{00000000-0005-0000-0000-000016240000}"/>
    <cellStyle name="C_수량및 단가 산출내용표_발전설비 보수공사_Book1" xfId="9243" xr:uid="{00000000-0005-0000-0000-000017240000}"/>
    <cellStyle name="C_장비부표(2004 하반기)" xfId="9244" xr:uid="{00000000-0005-0000-0000-000018240000}"/>
    <cellStyle name="C_장비부표(2004 하반기)_Book1" xfId="9245" xr:uid="{00000000-0005-0000-0000-000019240000}"/>
    <cellStyle name="C¡" xfId="9246" xr:uid="{00000000-0005-0000-0000-00001A240000}"/>
    <cellStyle name="C¡?A¨ª_¡?c¨?¡?¨?I¨?¡Æ AN¡Æe " xfId="9247" xr:uid="{00000000-0005-0000-0000-00001B240000}"/>
    <cellStyle name="C¡ERIA￠R¡×¡§¡I_¡ERic￠R¡×u¡ERA￠R¡×￠Rⓒ­I￠R¡×￠Rⓒ­¡ER¡§￠R AN¡ER¡§￠Re " xfId="9248" xr:uid="{00000000-0005-0000-0000-00001C240000}"/>
    <cellStyle name="C¡ÍA¨ª_  FAB AIA¢´  " xfId="9249" xr:uid="{00000000-0005-0000-0000-00001D240000}"/>
    <cellStyle name="C¡IA¨ª_ 1-3 " xfId="9250" xr:uid="{00000000-0005-0000-0000-00001E240000}"/>
    <cellStyle name="C¡ÍA¨ª_¡Æ©øAI OXIDE " xfId="9251" xr:uid="{00000000-0005-0000-0000-00001F240000}"/>
    <cellStyle name="C¡IA¨ª_¡Æu￠￢RBS('98) " xfId="9252" xr:uid="{00000000-0005-0000-0000-000020240000}"/>
    <cellStyle name="C¡ÍA¨ª_¡íc¨ú¡À¨¬I¨¬¡Æ AN¡Æe " xfId="9253" xr:uid="{00000000-0005-0000-0000-000021240000}"/>
    <cellStyle name="C¡IA¨ª_¡ioEⓒ÷¡¾a¡¤IAo " xfId="9254" xr:uid="{00000000-0005-0000-0000-000022240000}"/>
    <cellStyle name="C¡ÍA¨ª_03 " xfId="9255" xr:uid="{00000000-0005-0000-0000-000023240000}"/>
    <cellStyle name="C¡IA¨ª_12￠?u " xfId="9256" xr:uid="{00000000-0005-0000-0000-000024240000}"/>
    <cellStyle name="C¡ÍA¨ª_12AO " xfId="9257" xr:uid="{00000000-0005-0000-0000-000025240000}"/>
    <cellStyle name="C¡IA¨ª_Ac¡Æi¡Æu￠￢R " xfId="9258" xr:uid="{00000000-0005-0000-0000-000026240000}"/>
    <cellStyle name="C¡ÍA¨ª_C¡ÍAo " xfId="9259" xr:uid="{00000000-0005-0000-0000-000027240000}"/>
    <cellStyle name="C¡IA¨ª_CD-ROM " xfId="9260" xr:uid="{00000000-0005-0000-0000-000028240000}"/>
    <cellStyle name="C¡ÍA¨ª_Sheet1_4PART " xfId="9261" xr:uid="{00000000-0005-0000-0000-000029240000}"/>
    <cellStyle name="C¢" xfId="9262" xr:uid="{00000000-0005-0000-0000-00002A240000}"/>
    <cellStyle name="C￠RIA¡§¨￡_  FAB AIA¡E￠￥  " xfId="9263" xr:uid="{00000000-0005-0000-0000-00002B240000}"/>
    <cellStyle name="Ç¥" xfId="9264" xr:uid="{00000000-0005-0000-0000-00002C240000}"/>
    <cellStyle name="C￥AØ_  A¾  CO  " xfId="9265" xr:uid="{00000000-0005-0000-0000-00002D240000}"/>
    <cellStyle name="Ç¥ÁØ_¸ðÇü¸·" xfId="9266" xr:uid="{00000000-0005-0000-0000-00002E240000}"/>
    <cellStyle name="C￥AØ_¸ðCu¸· 2" xfId="9267" xr:uid="{00000000-0005-0000-0000-00002F240000}"/>
    <cellStyle name="Ç¥ÁØ_¸ðÇü¸· 2" xfId="9268" xr:uid="{00000000-0005-0000-0000-000030240000}"/>
    <cellStyle name="C￥AØ_¸ðCu¸· 3" xfId="9269" xr:uid="{00000000-0005-0000-0000-000031240000}"/>
    <cellStyle name="Ç¥ÁØ_¸ðÇü¸· 3" xfId="9270" xr:uid="{00000000-0005-0000-0000-000032240000}"/>
    <cellStyle name="C￥AØ_¸ðCu¸· 4" xfId="9271" xr:uid="{00000000-0005-0000-0000-000033240000}"/>
    <cellStyle name="Ç¥ÁØ_¸ðÇü¸· 4" xfId="9272" xr:uid="{00000000-0005-0000-0000-000034240000}"/>
    <cellStyle name="C￥AØ_¸ðCu¸·_상이군경회견적서" xfId="9273" xr:uid="{00000000-0005-0000-0000-000035240000}"/>
    <cellStyle name="Ç¥ÁØ_¸ðÇü¸·_상이군경회견적서" xfId="9274" xr:uid="{00000000-0005-0000-0000-000036240000}"/>
    <cellStyle name="C￥AØ_¸ðCu¸·_상이군경회견적서 2" xfId="9275" xr:uid="{00000000-0005-0000-0000-000037240000}"/>
    <cellStyle name="Ç¥ÁØ_¸ðÇü¸·_상이군경회견적서 2" xfId="9276" xr:uid="{00000000-0005-0000-0000-000038240000}"/>
    <cellStyle name="C￥AØ_¸ðCu¸·_상이군경회견적서 2 2" xfId="9277" xr:uid="{00000000-0005-0000-0000-000039240000}"/>
    <cellStyle name="Ç¥ÁØ_¸ðÇü¸·_상이군경회견적서 3" xfId="9278" xr:uid="{00000000-0005-0000-0000-00003A240000}"/>
    <cellStyle name="C￥AØ_¸ðCu¸·_상이군경회견적서 4" xfId="9279" xr:uid="{00000000-0005-0000-0000-00003B240000}"/>
    <cellStyle name="Ç¥ÁØ_¸ðÇü¸·_성남문화회관" xfId="9280" xr:uid="{00000000-0005-0000-0000-00003C240000}"/>
    <cellStyle name="C￥AØ_≫c¾÷ºIº° AN°e " xfId="9281" xr:uid="{00000000-0005-0000-0000-00003D240000}"/>
    <cellStyle name="Ç¥ÁØ_°­´ç (2)_광명견적대비1010" xfId="9282" xr:uid="{00000000-0005-0000-0000-00003E240000}"/>
    <cellStyle name="C￥AØ_°­´c (2)_광명견적대비1010 10" xfId="9283" xr:uid="{00000000-0005-0000-0000-00003F240000}"/>
    <cellStyle name="Ç¥ÁØ_°­´ç (2)_광명견적대비1010 10" xfId="9284" xr:uid="{00000000-0005-0000-0000-000040240000}"/>
    <cellStyle name="C￥AØ_°­´c (2)_광명견적대비1010 10 2" xfId="9285" xr:uid="{00000000-0005-0000-0000-000041240000}"/>
    <cellStyle name="Ç¥ÁØ_°­´ç (2)_광명견적대비1010 10 2" xfId="9286" xr:uid="{00000000-0005-0000-0000-000042240000}"/>
    <cellStyle name="C￥AØ_°­´c (2)_광명견적대비1010 10 3" xfId="9287" xr:uid="{00000000-0005-0000-0000-000043240000}"/>
    <cellStyle name="Ç¥ÁØ_°­´ç (2)_광명견적대비1010 10 3" xfId="9288" xr:uid="{00000000-0005-0000-0000-000044240000}"/>
    <cellStyle name="C￥AØ_°­´c (2)_광명견적대비1010 11" xfId="9289" xr:uid="{00000000-0005-0000-0000-000045240000}"/>
    <cellStyle name="Ç¥ÁØ_°­´ç (2)_광명견적대비1010 11" xfId="9290" xr:uid="{00000000-0005-0000-0000-000046240000}"/>
    <cellStyle name="C￥AØ_°­´c (2)_광명견적대비1010 11 2" xfId="9291" xr:uid="{00000000-0005-0000-0000-000047240000}"/>
    <cellStyle name="Ç¥ÁØ_°­´ç (2)_광명견적대비1010 11 2" xfId="9292" xr:uid="{00000000-0005-0000-0000-000048240000}"/>
    <cellStyle name="C￥AØ_°­´c (2)_광명견적대비1010 11 3" xfId="9293" xr:uid="{00000000-0005-0000-0000-000049240000}"/>
    <cellStyle name="Ç¥ÁØ_°­´ç (2)_광명견적대비1010 11 3" xfId="9294" xr:uid="{00000000-0005-0000-0000-00004A240000}"/>
    <cellStyle name="C￥AØ_°­´c (2)_광명견적대비1010 12" xfId="9295" xr:uid="{00000000-0005-0000-0000-00004B240000}"/>
    <cellStyle name="Ç¥ÁØ_°­´ç (2)_광명견적대비1010 12" xfId="9296" xr:uid="{00000000-0005-0000-0000-00004C240000}"/>
    <cellStyle name="C￥AØ_°­´c (2)_광명견적대비1010 12 2" xfId="9297" xr:uid="{00000000-0005-0000-0000-00004D240000}"/>
    <cellStyle name="Ç¥ÁØ_°­´ç (2)_광명견적대비1010 12 2" xfId="9298" xr:uid="{00000000-0005-0000-0000-00004E240000}"/>
    <cellStyle name="C￥AØ_°­´c (2)_광명견적대비1010 12 3" xfId="9299" xr:uid="{00000000-0005-0000-0000-00004F240000}"/>
    <cellStyle name="Ç¥ÁØ_°­´ç (2)_광명견적대비1010 12 3" xfId="9300" xr:uid="{00000000-0005-0000-0000-000050240000}"/>
    <cellStyle name="C￥AØ_°­´c (2)_광명견적대비1010 13" xfId="9301" xr:uid="{00000000-0005-0000-0000-000051240000}"/>
    <cellStyle name="Ç¥ÁØ_°­´ç (2)_광명견적대비1010 13" xfId="9302" xr:uid="{00000000-0005-0000-0000-000052240000}"/>
    <cellStyle name="C￥AØ_°­´c (2)_광명견적대비1010 13 2" xfId="9303" xr:uid="{00000000-0005-0000-0000-000053240000}"/>
    <cellStyle name="Ç¥ÁØ_°­´ç (2)_광명견적대비1010 13 2" xfId="9304" xr:uid="{00000000-0005-0000-0000-000054240000}"/>
    <cellStyle name="C￥AØ_°­´c (2)_광명견적대비1010 13 3" xfId="9305" xr:uid="{00000000-0005-0000-0000-000055240000}"/>
    <cellStyle name="Ç¥ÁØ_°­´ç (2)_광명견적대비1010 13 3" xfId="9306" xr:uid="{00000000-0005-0000-0000-000056240000}"/>
    <cellStyle name="C￥AØ_°­´c (2)_광명견적대비1010 14" xfId="9307" xr:uid="{00000000-0005-0000-0000-000057240000}"/>
    <cellStyle name="Ç¥ÁØ_°­´ç (2)_광명견적대비1010 14" xfId="9308" xr:uid="{00000000-0005-0000-0000-000058240000}"/>
    <cellStyle name="C￥AØ_°­´c (2)_광명견적대비1010 14 2" xfId="9309" xr:uid="{00000000-0005-0000-0000-000059240000}"/>
    <cellStyle name="Ç¥ÁØ_°­´ç (2)_광명견적대비1010 14 2" xfId="9310" xr:uid="{00000000-0005-0000-0000-00005A240000}"/>
    <cellStyle name="C￥AØ_°­´c (2)_광명견적대비1010 14 3" xfId="9311" xr:uid="{00000000-0005-0000-0000-00005B240000}"/>
    <cellStyle name="Ç¥ÁØ_°­´ç (2)_광명견적대비1010 14 3" xfId="9312" xr:uid="{00000000-0005-0000-0000-00005C240000}"/>
    <cellStyle name="C￥AØ_°­´c (2)_광명견적대비1010 15" xfId="9313" xr:uid="{00000000-0005-0000-0000-00005D240000}"/>
    <cellStyle name="Ç¥ÁØ_°­´ç (2)_광명견적대비1010 15" xfId="9314" xr:uid="{00000000-0005-0000-0000-00005E240000}"/>
    <cellStyle name="C￥AØ_°­´c (2)_광명견적대비1010 15 2" xfId="9315" xr:uid="{00000000-0005-0000-0000-00005F240000}"/>
    <cellStyle name="Ç¥ÁØ_°­´ç (2)_광명견적대비1010 15 2" xfId="9316" xr:uid="{00000000-0005-0000-0000-000060240000}"/>
    <cellStyle name="C￥AØ_°­´c (2)_광명견적대비1010 15 3" xfId="9317" xr:uid="{00000000-0005-0000-0000-000061240000}"/>
    <cellStyle name="Ç¥ÁØ_°­´ç (2)_광명견적대비1010 15 3" xfId="9318" xr:uid="{00000000-0005-0000-0000-000062240000}"/>
    <cellStyle name="C￥AØ_°­´c (2)_광명견적대비1010 16" xfId="9319" xr:uid="{00000000-0005-0000-0000-000063240000}"/>
    <cellStyle name="Ç¥ÁØ_°­´ç (2)_광명견적대비1010 16" xfId="9320" xr:uid="{00000000-0005-0000-0000-000064240000}"/>
    <cellStyle name="C￥AØ_°­´c (2)_광명견적대비1010 16 2" xfId="9321" xr:uid="{00000000-0005-0000-0000-000065240000}"/>
    <cellStyle name="Ç¥ÁØ_°­´ç (2)_광명견적대비1010 16 2" xfId="9322" xr:uid="{00000000-0005-0000-0000-000066240000}"/>
    <cellStyle name="C￥AØ_°­´c (2)_광명견적대비1010 16 3" xfId="9323" xr:uid="{00000000-0005-0000-0000-000067240000}"/>
    <cellStyle name="Ç¥ÁØ_°­´ç (2)_광명견적대비1010 16 3" xfId="9324" xr:uid="{00000000-0005-0000-0000-000068240000}"/>
    <cellStyle name="C￥AØ_°­´c (2)_광명견적대비1010 17" xfId="9325" xr:uid="{00000000-0005-0000-0000-000069240000}"/>
    <cellStyle name="Ç¥ÁØ_°­´ç (2)_광명견적대비1010 17" xfId="9326" xr:uid="{00000000-0005-0000-0000-00006A240000}"/>
    <cellStyle name="C￥AØ_°­´c (2)_광명견적대비1010 17 2" xfId="9327" xr:uid="{00000000-0005-0000-0000-00006B240000}"/>
    <cellStyle name="Ç¥ÁØ_°­´ç (2)_광명견적대비1010 17 2" xfId="9328" xr:uid="{00000000-0005-0000-0000-00006C240000}"/>
    <cellStyle name="C￥AØ_°­´c (2)_광명견적대비1010 17 3" xfId="9329" xr:uid="{00000000-0005-0000-0000-00006D240000}"/>
    <cellStyle name="Ç¥ÁØ_°­´ç (2)_광명견적대비1010 17 3" xfId="9330" xr:uid="{00000000-0005-0000-0000-00006E240000}"/>
    <cellStyle name="C￥AØ_°­´c (2)_광명견적대비1010 18" xfId="9331" xr:uid="{00000000-0005-0000-0000-00006F240000}"/>
    <cellStyle name="Ç¥ÁØ_°­´ç (2)_광명견적대비1010 18" xfId="9332" xr:uid="{00000000-0005-0000-0000-000070240000}"/>
    <cellStyle name="C￥AØ_°­´c (2)_광명견적대비1010 18 2" xfId="9333" xr:uid="{00000000-0005-0000-0000-000071240000}"/>
    <cellStyle name="Ç¥ÁØ_°­´ç (2)_광명견적대비1010 18 2" xfId="9334" xr:uid="{00000000-0005-0000-0000-000072240000}"/>
    <cellStyle name="C￥AØ_°­´c (2)_광명견적대비1010 18 3" xfId="9335" xr:uid="{00000000-0005-0000-0000-000073240000}"/>
    <cellStyle name="Ç¥ÁØ_°­´ç (2)_광명견적대비1010 18 3" xfId="9336" xr:uid="{00000000-0005-0000-0000-000074240000}"/>
    <cellStyle name="C￥AØ_°­´c (2)_광명견적대비1010 19" xfId="9337" xr:uid="{00000000-0005-0000-0000-000075240000}"/>
    <cellStyle name="Ç¥ÁØ_°­´ç (2)_광명견적대비1010 19" xfId="9338" xr:uid="{00000000-0005-0000-0000-000076240000}"/>
    <cellStyle name="C￥AØ_°­´c (2)_광명견적대비1010 19 2" xfId="9339" xr:uid="{00000000-0005-0000-0000-000077240000}"/>
    <cellStyle name="Ç¥ÁØ_°­´ç (2)_광명견적대비1010 19 2" xfId="9340" xr:uid="{00000000-0005-0000-0000-000078240000}"/>
    <cellStyle name="C￥AØ_°­´c (2)_광명견적대비1010 19 3" xfId="9341" xr:uid="{00000000-0005-0000-0000-000079240000}"/>
    <cellStyle name="Ç¥ÁØ_°­´ç (2)_광명견적대비1010 19 3" xfId="9342" xr:uid="{00000000-0005-0000-0000-00007A240000}"/>
    <cellStyle name="C￥AØ_°­´c (2)_광명견적대비1010 2" xfId="9343" xr:uid="{00000000-0005-0000-0000-00007B240000}"/>
    <cellStyle name="Ç¥ÁØ_°­´ç (2)_광명견적대비1010 2" xfId="9344" xr:uid="{00000000-0005-0000-0000-00007C240000}"/>
    <cellStyle name="C￥AØ_°­´c (2)_광명견적대비1010 2 10" xfId="9345" xr:uid="{00000000-0005-0000-0000-00007D240000}"/>
    <cellStyle name="Ç¥ÁØ_°­´ç (2)_광명견적대비1010 2 2" xfId="9346" xr:uid="{00000000-0005-0000-0000-00007E240000}"/>
    <cellStyle name="C￥AØ_°­´c (2)_광명견적대비1010 2 3" xfId="9347" xr:uid="{00000000-0005-0000-0000-00007F240000}"/>
    <cellStyle name="Ç¥ÁØ_°­´ç (2)_광명견적대비1010 2 3" xfId="9348" xr:uid="{00000000-0005-0000-0000-000080240000}"/>
    <cellStyle name="C￥AØ_°­´c (2)_광명견적대비1010 21" xfId="9349" xr:uid="{00000000-0005-0000-0000-000081240000}"/>
    <cellStyle name="Ç¥ÁØ_°­´ç (2)_광명견적대비1010 21" xfId="9350" xr:uid="{00000000-0005-0000-0000-000082240000}"/>
    <cellStyle name="C￥AØ_°­´c (2)_광명견적대비1010 21 2" xfId="9351" xr:uid="{00000000-0005-0000-0000-000083240000}"/>
    <cellStyle name="Ç¥ÁØ_°­´ç (2)_광명견적대비1010 21 2" xfId="9352" xr:uid="{00000000-0005-0000-0000-000084240000}"/>
    <cellStyle name="C￥AØ_°­´c (2)_광명견적대비1010 21 3" xfId="9353" xr:uid="{00000000-0005-0000-0000-000085240000}"/>
    <cellStyle name="Ç¥ÁØ_°­´ç (2)_광명견적대비1010 21 3" xfId="9354" xr:uid="{00000000-0005-0000-0000-000086240000}"/>
    <cellStyle name="C￥AØ_°­´c (2)_광명견적대비1010 22" xfId="9355" xr:uid="{00000000-0005-0000-0000-000087240000}"/>
    <cellStyle name="Ç¥ÁØ_°­´ç (2)_광명견적대비1010 22" xfId="9356" xr:uid="{00000000-0005-0000-0000-000088240000}"/>
    <cellStyle name="C￥AØ_°­´c (2)_광명견적대비1010 22 2" xfId="9357" xr:uid="{00000000-0005-0000-0000-000089240000}"/>
    <cellStyle name="Ç¥ÁØ_°­´ç (2)_광명견적대비1010 22 2" xfId="9358" xr:uid="{00000000-0005-0000-0000-00008A240000}"/>
    <cellStyle name="C￥AØ_°­´c (2)_광명견적대비1010 22 3" xfId="9359" xr:uid="{00000000-0005-0000-0000-00008B240000}"/>
    <cellStyle name="Ç¥ÁØ_°­´ç (2)_광명견적대비1010 22 3" xfId="9360" xr:uid="{00000000-0005-0000-0000-00008C240000}"/>
    <cellStyle name="C￥AØ_°­´c (2)_광명견적대비1010 23" xfId="9361" xr:uid="{00000000-0005-0000-0000-00008D240000}"/>
    <cellStyle name="Ç¥ÁØ_°­´ç (2)_광명견적대비1010 23" xfId="9362" xr:uid="{00000000-0005-0000-0000-00008E240000}"/>
    <cellStyle name="C￥AØ_°­´c (2)_광명견적대비1010 23 2" xfId="9363" xr:uid="{00000000-0005-0000-0000-00008F240000}"/>
    <cellStyle name="Ç¥ÁØ_°­´ç (2)_광명견적대비1010 23 2" xfId="9364" xr:uid="{00000000-0005-0000-0000-000090240000}"/>
    <cellStyle name="C￥AØ_°­´c (2)_광명견적대비1010 23 3" xfId="9365" xr:uid="{00000000-0005-0000-0000-000091240000}"/>
    <cellStyle name="Ç¥ÁØ_°­´ç (2)_광명견적대비1010 23 3" xfId="9366" xr:uid="{00000000-0005-0000-0000-000092240000}"/>
    <cellStyle name="C￥AØ_°­´c (2)_광명견적대비1010 24" xfId="9367" xr:uid="{00000000-0005-0000-0000-000093240000}"/>
    <cellStyle name="Ç¥ÁØ_°­´ç (2)_광명견적대비1010 24" xfId="9368" xr:uid="{00000000-0005-0000-0000-000094240000}"/>
    <cellStyle name="C￥AØ_°­´c (2)_광명견적대비1010 24 2" xfId="9369" xr:uid="{00000000-0005-0000-0000-000095240000}"/>
    <cellStyle name="Ç¥ÁØ_°­´ç (2)_광명견적대비1010 24 2" xfId="9370" xr:uid="{00000000-0005-0000-0000-000096240000}"/>
    <cellStyle name="C￥AØ_°­´c (2)_광명견적대비1010 24 3" xfId="9371" xr:uid="{00000000-0005-0000-0000-000097240000}"/>
    <cellStyle name="Ç¥ÁØ_°­´ç (2)_광명견적대비1010 24 3" xfId="9372" xr:uid="{00000000-0005-0000-0000-000098240000}"/>
    <cellStyle name="C￥AØ_°­´c (2)_광명견적대비1010 25" xfId="9373" xr:uid="{00000000-0005-0000-0000-000099240000}"/>
    <cellStyle name="Ç¥ÁØ_°­´ç (2)_광명견적대비1010 25" xfId="9374" xr:uid="{00000000-0005-0000-0000-00009A240000}"/>
    <cellStyle name="C￥AØ_°­´c (2)_광명견적대비1010 25 2" xfId="9375" xr:uid="{00000000-0005-0000-0000-00009B240000}"/>
    <cellStyle name="Ç¥ÁØ_°­´ç (2)_광명견적대비1010 25 2" xfId="9376" xr:uid="{00000000-0005-0000-0000-00009C240000}"/>
    <cellStyle name="C￥AØ_°­´c (2)_광명견적대비1010 25 3" xfId="9377" xr:uid="{00000000-0005-0000-0000-00009D240000}"/>
    <cellStyle name="Ç¥ÁØ_°­´ç (2)_광명견적대비1010 25 3" xfId="9378" xr:uid="{00000000-0005-0000-0000-00009E240000}"/>
    <cellStyle name="C￥AØ_°­´c (2)_광명견적대비1010 26" xfId="9379" xr:uid="{00000000-0005-0000-0000-00009F240000}"/>
    <cellStyle name="Ç¥ÁØ_°­´ç (2)_광명견적대비1010 26" xfId="9380" xr:uid="{00000000-0005-0000-0000-0000A0240000}"/>
    <cellStyle name="C￥AØ_°­´c (2)_광명견적대비1010 26 2" xfId="9381" xr:uid="{00000000-0005-0000-0000-0000A1240000}"/>
    <cellStyle name="Ç¥ÁØ_°­´ç (2)_광명견적대비1010 26 2" xfId="9382" xr:uid="{00000000-0005-0000-0000-0000A2240000}"/>
    <cellStyle name="C￥AØ_°­´c (2)_광명견적대비1010 26 3" xfId="9383" xr:uid="{00000000-0005-0000-0000-0000A3240000}"/>
    <cellStyle name="Ç¥ÁØ_°­´ç (2)_광명견적대비1010 26 3" xfId="9384" xr:uid="{00000000-0005-0000-0000-0000A4240000}"/>
    <cellStyle name="C￥AØ_°­´c (2)_광명견적대비1010 27" xfId="9385" xr:uid="{00000000-0005-0000-0000-0000A5240000}"/>
    <cellStyle name="Ç¥ÁØ_°­´ç (2)_광명견적대비1010 27" xfId="9386" xr:uid="{00000000-0005-0000-0000-0000A6240000}"/>
    <cellStyle name="C￥AØ_°­´c (2)_광명견적대비1010 27 2" xfId="9387" xr:uid="{00000000-0005-0000-0000-0000A7240000}"/>
    <cellStyle name="Ç¥ÁØ_°­´ç (2)_광명견적대비1010 27 2" xfId="9388" xr:uid="{00000000-0005-0000-0000-0000A8240000}"/>
    <cellStyle name="C￥AØ_°­´c (2)_광명견적대비1010 27 3" xfId="9389" xr:uid="{00000000-0005-0000-0000-0000A9240000}"/>
    <cellStyle name="Ç¥ÁØ_°­´ç (2)_광명견적대비1010 27 3" xfId="9390" xr:uid="{00000000-0005-0000-0000-0000AA240000}"/>
    <cellStyle name="C￥AØ_°­´c (2)_광명견적대비1010 28" xfId="9391" xr:uid="{00000000-0005-0000-0000-0000AB240000}"/>
    <cellStyle name="Ç¥ÁØ_°­´ç (2)_광명견적대비1010 28" xfId="9392" xr:uid="{00000000-0005-0000-0000-0000AC240000}"/>
    <cellStyle name="C￥AØ_°­´c (2)_광명견적대비1010 28 2" xfId="9393" xr:uid="{00000000-0005-0000-0000-0000AD240000}"/>
    <cellStyle name="Ç¥ÁØ_°­´ç (2)_광명견적대비1010 28 2" xfId="9394" xr:uid="{00000000-0005-0000-0000-0000AE240000}"/>
    <cellStyle name="C￥AØ_°­´c (2)_광명견적대비1010 28 3" xfId="9395" xr:uid="{00000000-0005-0000-0000-0000AF240000}"/>
    <cellStyle name="Ç¥ÁØ_°­´ç (2)_광명견적대비1010 28 3" xfId="9396" xr:uid="{00000000-0005-0000-0000-0000B0240000}"/>
    <cellStyle name="C￥AØ_°­´c (2)_광명견적대비1010 29" xfId="9397" xr:uid="{00000000-0005-0000-0000-0000B1240000}"/>
    <cellStyle name="Ç¥ÁØ_°­´ç (2)_광명견적대비1010 29" xfId="9398" xr:uid="{00000000-0005-0000-0000-0000B2240000}"/>
    <cellStyle name="C￥AØ_°­´c (2)_광명견적대비1010 29 2" xfId="9399" xr:uid="{00000000-0005-0000-0000-0000B3240000}"/>
    <cellStyle name="Ç¥ÁØ_°­´ç (2)_광명견적대비1010 29 2" xfId="9400" xr:uid="{00000000-0005-0000-0000-0000B4240000}"/>
    <cellStyle name="C￥AØ_°­´c (2)_광명견적대비1010 29 3" xfId="9401" xr:uid="{00000000-0005-0000-0000-0000B5240000}"/>
    <cellStyle name="Ç¥ÁØ_°­´ç (2)_광명견적대비1010 29 3" xfId="9402" xr:uid="{00000000-0005-0000-0000-0000B6240000}"/>
    <cellStyle name="C￥AØ_°­´c (2)_광명견적대비1010 3" xfId="9403" xr:uid="{00000000-0005-0000-0000-0000B7240000}"/>
    <cellStyle name="Ç¥ÁØ_°­´ç (2)_광명견적대비1010 3" xfId="9404" xr:uid="{00000000-0005-0000-0000-0000B8240000}"/>
    <cellStyle name="C￥AØ_°­´c (2)_광명견적대비1010 3 2" xfId="9405" xr:uid="{00000000-0005-0000-0000-0000B9240000}"/>
    <cellStyle name="Ç¥ÁØ_°­´ç (2)_광명견적대비1010 3 2" xfId="9406" xr:uid="{00000000-0005-0000-0000-0000BA240000}"/>
    <cellStyle name="C￥AØ_°­´c (2)_광명견적대비1010 3 3" xfId="9407" xr:uid="{00000000-0005-0000-0000-0000BB240000}"/>
    <cellStyle name="Ç¥ÁØ_°­´ç (2)_광명견적대비1010 3 3" xfId="9408" xr:uid="{00000000-0005-0000-0000-0000BC240000}"/>
    <cellStyle name="C￥AØ_°­´c (2)_광명견적대비1010 30" xfId="9409" xr:uid="{00000000-0005-0000-0000-0000BD240000}"/>
    <cellStyle name="Ç¥ÁØ_°­´ç (2)_광명견적대비1010 30" xfId="9410" xr:uid="{00000000-0005-0000-0000-0000BE240000}"/>
    <cellStyle name="C￥AØ_°­´c (2)_광명견적대비1010 30 2" xfId="9411" xr:uid="{00000000-0005-0000-0000-0000BF240000}"/>
    <cellStyle name="Ç¥ÁØ_°­´ç (2)_광명견적대비1010 30 2" xfId="9412" xr:uid="{00000000-0005-0000-0000-0000C0240000}"/>
    <cellStyle name="C￥AØ_°­´c (2)_광명견적대비1010 30 3" xfId="9413" xr:uid="{00000000-0005-0000-0000-0000C1240000}"/>
    <cellStyle name="Ç¥ÁØ_°­´ç (2)_광명견적대비1010 30 3" xfId="9414" xr:uid="{00000000-0005-0000-0000-0000C2240000}"/>
    <cellStyle name="C￥AØ_°­´c (2)_광명견적대비1010 31" xfId="9415" xr:uid="{00000000-0005-0000-0000-0000C3240000}"/>
    <cellStyle name="Ç¥ÁØ_°­´ç (2)_광명견적대비1010 31" xfId="9416" xr:uid="{00000000-0005-0000-0000-0000C4240000}"/>
    <cellStyle name="C￥AØ_°­´c (2)_광명견적대비1010 31 2" xfId="9417" xr:uid="{00000000-0005-0000-0000-0000C5240000}"/>
    <cellStyle name="Ç¥ÁØ_°­´ç (2)_광명견적대비1010 31 2" xfId="9418" xr:uid="{00000000-0005-0000-0000-0000C6240000}"/>
    <cellStyle name="C￥AØ_°­´c (2)_광명견적대비1010 31 3" xfId="9419" xr:uid="{00000000-0005-0000-0000-0000C7240000}"/>
    <cellStyle name="Ç¥ÁØ_°­´ç (2)_광명견적대비1010 31 3" xfId="9420" xr:uid="{00000000-0005-0000-0000-0000C8240000}"/>
    <cellStyle name="C￥AØ_°­´c (2)_광명견적대비1010 32" xfId="9421" xr:uid="{00000000-0005-0000-0000-0000C9240000}"/>
    <cellStyle name="Ç¥ÁØ_°­´ç (2)_광명견적대비1010 32" xfId="9422" xr:uid="{00000000-0005-0000-0000-0000CA240000}"/>
    <cellStyle name="C￥AØ_°­´c (2)_광명견적대비1010 32 2" xfId="9423" xr:uid="{00000000-0005-0000-0000-0000CB240000}"/>
    <cellStyle name="Ç¥ÁØ_°­´ç (2)_광명견적대비1010 32 2" xfId="9424" xr:uid="{00000000-0005-0000-0000-0000CC240000}"/>
    <cellStyle name="C￥AØ_°­´c (2)_광명견적대비1010 32 3" xfId="9425" xr:uid="{00000000-0005-0000-0000-0000CD240000}"/>
    <cellStyle name="Ç¥ÁØ_°­´ç (2)_광명견적대비1010 32 3" xfId="9426" xr:uid="{00000000-0005-0000-0000-0000CE240000}"/>
    <cellStyle name="C￥AØ_°­´c (2)_광명견적대비1010 33" xfId="9427" xr:uid="{00000000-0005-0000-0000-0000CF240000}"/>
    <cellStyle name="Ç¥ÁØ_°­´ç (2)_광명견적대비1010 33" xfId="9428" xr:uid="{00000000-0005-0000-0000-0000D0240000}"/>
    <cellStyle name="C￥AØ_°­´c (2)_광명견적대비1010 33 2" xfId="9429" xr:uid="{00000000-0005-0000-0000-0000D1240000}"/>
    <cellStyle name="Ç¥ÁØ_°­´ç (2)_광명견적대비1010 33 2" xfId="9430" xr:uid="{00000000-0005-0000-0000-0000D2240000}"/>
    <cellStyle name="C￥AØ_°­´c (2)_광명견적대비1010 33 3" xfId="9431" xr:uid="{00000000-0005-0000-0000-0000D3240000}"/>
    <cellStyle name="Ç¥ÁØ_°­´ç (2)_광명견적대비1010 33 3" xfId="9432" xr:uid="{00000000-0005-0000-0000-0000D4240000}"/>
    <cellStyle name="C￥AØ_°­´c (2)_광명견적대비1010 34" xfId="9433" xr:uid="{00000000-0005-0000-0000-0000D5240000}"/>
    <cellStyle name="Ç¥ÁØ_°­´ç (2)_광명견적대비1010 34" xfId="9434" xr:uid="{00000000-0005-0000-0000-0000D6240000}"/>
    <cellStyle name="C￥AØ_°­´c (2)_광명견적대비1010 34 2" xfId="9435" xr:uid="{00000000-0005-0000-0000-0000D7240000}"/>
    <cellStyle name="Ç¥ÁØ_°­´ç (2)_광명견적대비1010 34 2" xfId="9436" xr:uid="{00000000-0005-0000-0000-0000D8240000}"/>
    <cellStyle name="C￥AØ_°­´c (2)_광명견적대비1010 34 3" xfId="9437" xr:uid="{00000000-0005-0000-0000-0000D9240000}"/>
    <cellStyle name="Ç¥ÁØ_°­´ç (2)_광명견적대비1010 34 3" xfId="9438" xr:uid="{00000000-0005-0000-0000-0000DA240000}"/>
    <cellStyle name="C￥AØ_°­´c (2)_광명견적대비1010 35" xfId="9439" xr:uid="{00000000-0005-0000-0000-0000DB240000}"/>
    <cellStyle name="Ç¥ÁØ_°­´ç (2)_광명견적대비1010 35" xfId="9440" xr:uid="{00000000-0005-0000-0000-0000DC240000}"/>
    <cellStyle name="C￥AØ_°­´c (2)_광명견적대비1010 35 2" xfId="9441" xr:uid="{00000000-0005-0000-0000-0000DD240000}"/>
    <cellStyle name="Ç¥ÁØ_°­´ç (2)_광명견적대비1010 35 2" xfId="9442" xr:uid="{00000000-0005-0000-0000-0000DE240000}"/>
    <cellStyle name="C￥AØ_°­´c (2)_광명견적대비1010 35 3" xfId="9443" xr:uid="{00000000-0005-0000-0000-0000DF240000}"/>
    <cellStyle name="Ç¥ÁØ_°­´ç (2)_광명견적대비1010 35 3" xfId="9444" xr:uid="{00000000-0005-0000-0000-0000E0240000}"/>
    <cellStyle name="C￥AØ_°­´c (2)_광명견적대비1010 36" xfId="9445" xr:uid="{00000000-0005-0000-0000-0000E1240000}"/>
    <cellStyle name="Ç¥ÁØ_°­´ç (2)_광명견적대비1010 36" xfId="9446" xr:uid="{00000000-0005-0000-0000-0000E2240000}"/>
    <cellStyle name="C￥AØ_°­´c (2)_광명견적대비1010 36 2" xfId="9447" xr:uid="{00000000-0005-0000-0000-0000E3240000}"/>
    <cellStyle name="Ç¥ÁØ_°­´ç (2)_광명견적대비1010 36 2" xfId="9448" xr:uid="{00000000-0005-0000-0000-0000E4240000}"/>
    <cellStyle name="C￥AØ_°­´c (2)_광명견적대비1010 36 3" xfId="9449" xr:uid="{00000000-0005-0000-0000-0000E5240000}"/>
    <cellStyle name="Ç¥ÁØ_°­´ç (2)_광명견적대비1010 36 3" xfId="9450" xr:uid="{00000000-0005-0000-0000-0000E6240000}"/>
    <cellStyle name="C￥AØ_°­´c (2)_광명견적대비1010 37" xfId="9451" xr:uid="{00000000-0005-0000-0000-0000E7240000}"/>
    <cellStyle name="Ç¥ÁØ_°­´ç (2)_광명견적대비1010 37" xfId="9452" xr:uid="{00000000-0005-0000-0000-0000E8240000}"/>
    <cellStyle name="C￥AØ_°­´c (2)_광명견적대비1010 37 2" xfId="9453" xr:uid="{00000000-0005-0000-0000-0000E9240000}"/>
    <cellStyle name="Ç¥ÁØ_°­´ç (2)_광명견적대비1010 37 2" xfId="9454" xr:uid="{00000000-0005-0000-0000-0000EA240000}"/>
    <cellStyle name="C￥AØ_°­´c (2)_광명견적대비1010 37 3" xfId="9455" xr:uid="{00000000-0005-0000-0000-0000EB240000}"/>
    <cellStyle name="Ç¥ÁØ_°­´ç (2)_광명견적대비1010 37 3" xfId="9456" xr:uid="{00000000-0005-0000-0000-0000EC240000}"/>
    <cellStyle name="C￥AØ_°­´c (2)_광명견적대비1010 38" xfId="9457" xr:uid="{00000000-0005-0000-0000-0000ED240000}"/>
    <cellStyle name="Ç¥ÁØ_°­´ç (2)_광명견적대비1010 38" xfId="9458" xr:uid="{00000000-0005-0000-0000-0000EE240000}"/>
    <cellStyle name="C￥AØ_°­´c (2)_광명견적대비1010 38 2" xfId="9459" xr:uid="{00000000-0005-0000-0000-0000EF240000}"/>
    <cellStyle name="Ç¥ÁØ_°­´ç (2)_광명견적대비1010 38 2" xfId="9460" xr:uid="{00000000-0005-0000-0000-0000F0240000}"/>
    <cellStyle name="C￥AØ_°­´c (2)_광명견적대비1010 38 3" xfId="9461" xr:uid="{00000000-0005-0000-0000-0000F1240000}"/>
    <cellStyle name="Ç¥ÁØ_°­´ç (2)_광명견적대비1010 38 3" xfId="9462" xr:uid="{00000000-0005-0000-0000-0000F2240000}"/>
    <cellStyle name="C￥AØ_°­´c (2)_광명견적대비1010 39" xfId="9463" xr:uid="{00000000-0005-0000-0000-0000F3240000}"/>
    <cellStyle name="Ç¥ÁØ_°­´ç (2)_광명견적대비1010 39" xfId="9464" xr:uid="{00000000-0005-0000-0000-0000F4240000}"/>
    <cellStyle name="C￥AØ_°­´c (2)_광명견적대비1010 39 2" xfId="9465" xr:uid="{00000000-0005-0000-0000-0000F5240000}"/>
    <cellStyle name="Ç¥ÁØ_°­´ç (2)_광명견적대비1010 39 2" xfId="9466" xr:uid="{00000000-0005-0000-0000-0000F6240000}"/>
    <cellStyle name="C￥AØ_°­´c (2)_광명견적대비1010 39 3" xfId="9467" xr:uid="{00000000-0005-0000-0000-0000F7240000}"/>
    <cellStyle name="Ç¥ÁØ_°­´ç (2)_광명견적대비1010 39 3" xfId="9468" xr:uid="{00000000-0005-0000-0000-0000F8240000}"/>
    <cellStyle name="C￥AØ_°­´c (2)_광명견적대비1010 4" xfId="9469" xr:uid="{00000000-0005-0000-0000-0000F9240000}"/>
    <cellStyle name="Ç¥ÁØ_°­´ç (2)_광명견적대비1010 4" xfId="9470" xr:uid="{00000000-0005-0000-0000-0000FA240000}"/>
    <cellStyle name="C￥AØ_°­´c (2)_광명견적대비1010 4 2" xfId="9471" xr:uid="{00000000-0005-0000-0000-0000FB240000}"/>
    <cellStyle name="Ç¥ÁØ_°­´ç (2)_광명견적대비1010 4 2" xfId="9472" xr:uid="{00000000-0005-0000-0000-0000FC240000}"/>
    <cellStyle name="C￥AØ_°­´c (2)_광명견적대비1010 4 3" xfId="9473" xr:uid="{00000000-0005-0000-0000-0000FD240000}"/>
    <cellStyle name="Ç¥ÁØ_°­´ç (2)_광명견적대비1010 4 3" xfId="9474" xr:uid="{00000000-0005-0000-0000-0000FE240000}"/>
    <cellStyle name="C￥AØ_°­´c (2)_광명견적대비1010 40" xfId="9475" xr:uid="{00000000-0005-0000-0000-0000FF240000}"/>
    <cellStyle name="Ç¥ÁØ_°­´ç (2)_광명견적대비1010 40" xfId="9476" xr:uid="{00000000-0005-0000-0000-000000250000}"/>
    <cellStyle name="C￥AØ_°­´c (2)_광명견적대비1010 40 2" xfId="9477" xr:uid="{00000000-0005-0000-0000-000001250000}"/>
    <cellStyle name="Ç¥ÁØ_°­´ç (2)_광명견적대비1010 40 2" xfId="9478" xr:uid="{00000000-0005-0000-0000-000002250000}"/>
    <cellStyle name="C￥AØ_°­´c (2)_광명견적대비1010 40 3" xfId="9479" xr:uid="{00000000-0005-0000-0000-000003250000}"/>
    <cellStyle name="Ç¥ÁØ_°­´ç (2)_광명견적대비1010 40 3" xfId="9480" xr:uid="{00000000-0005-0000-0000-000004250000}"/>
    <cellStyle name="C￥AØ_°­´c (2)_광명견적대비1010 41" xfId="9481" xr:uid="{00000000-0005-0000-0000-000005250000}"/>
    <cellStyle name="Ç¥ÁØ_°­´ç (2)_광명견적대비1010 41" xfId="9482" xr:uid="{00000000-0005-0000-0000-000006250000}"/>
    <cellStyle name="C￥AØ_°­´c (2)_광명견적대비1010 41 2" xfId="9483" xr:uid="{00000000-0005-0000-0000-000007250000}"/>
    <cellStyle name="Ç¥ÁØ_°­´ç (2)_광명견적대비1010 41 2" xfId="9484" xr:uid="{00000000-0005-0000-0000-000008250000}"/>
    <cellStyle name="C￥AØ_°­´c (2)_광명견적대비1010 41 3" xfId="9485" xr:uid="{00000000-0005-0000-0000-000009250000}"/>
    <cellStyle name="Ç¥ÁØ_°­´ç (2)_광명견적대비1010 41 3" xfId="9486" xr:uid="{00000000-0005-0000-0000-00000A250000}"/>
    <cellStyle name="C￥AØ_°­´c (2)_광명견적대비1010 42" xfId="9487" xr:uid="{00000000-0005-0000-0000-00000B250000}"/>
    <cellStyle name="Ç¥ÁØ_°­´ç (2)_광명견적대비1010 42" xfId="9488" xr:uid="{00000000-0005-0000-0000-00000C250000}"/>
    <cellStyle name="C￥AØ_°­´c (2)_광명견적대비1010 42 2" xfId="9489" xr:uid="{00000000-0005-0000-0000-00000D250000}"/>
    <cellStyle name="Ç¥ÁØ_°­´ç (2)_광명견적대비1010 42 2" xfId="9490" xr:uid="{00000000-0005-0000-0000-00000E250000}"/>
    <cellStyle name="C￥AØ_°­´c (2)_광명견적대비1010 42 3" xfId="9491" xr:uid="{00000000-0005-0000-0000-00000F250000}"/>
    <cellStyle name="Ç¥ÁØ_°­´ç (2)_광명견적대비1010 42 3" xfId="9492" xr:uid="{00000000-0005-0000-0000-000010250000}"/>
    <cellStyle name="C￥AØ_°­´c (2)_광명견적대비1010 43" xfId="9493" xr:uid="{00000000-0005-0000-0000-000011250000}"/>
    <cellStyle name="Ç¥ÁØ_°­´ç (2)_광명견적대비1010 43" xfId="9494" xr:uid="{00000000-0005-0000-0000-000012250000}"/>
    <cellStyle name="C￥AØ_°­´c (2)_광명견적대비1010 43 2" xfId="9495" xr:uid="{00000000-0005-0000-0000-000013250000}"/>
    <cellStyle name="Ç¥ÁØ_°­´ç (2)_광명견적대비1010 43 2" xfId="9496" xr:uid="{00000000-0005-0000-0000-000014250000}"/>
    <cellStyle name="C￥AØ_°­´c (2)_광명견적대비1010 43 3" xfId="9497" xr:uid="{00000000-0005-0000-0000-000015250000}"/>
    <cellStyle name="Ç¥ÁØ_°­´ç (2)_광명견적대비1010 43 3" xfId="9498" xr:uid="{00000000-0005-0000-0000-000016250000}"/>
    <cellStyle name="C￥AØ_°­´c (2)_광명견적대비1010 44" xfId="9499" xr:uid="{00000000-0005-0000-0000-000017250000}"/>
    <cellStyle name="Ç¥ÁØ_°­´ç (2)_광명견적대비1010 44" xfId="9500" xr:uid="{00000000-0005-0000-0000-000018250000}"/>
    <cellStyle name="C￥AØ_°­´c (2)_광명견적대비1010 44 2" xfId="9501" xr:uid="{00000000-0005-0000-0000-000019250000}"/>
    <cellStyle name="Ç¥ÁØ_°­´ç (2)_광명견적대비1010 44 2" xfId="9502" xr:uid="{00000000-0005-0000-0000-00001A250000}"/>
    <cellStyle name="C￥AØ_°­´c (2)_광명견적대비1010 44 3" xfId="9503" xr:uid="{00000000-0005-0000-0000-00001B250000}"/>
    <cellStyle name="Ç¥ÁØ_°­´ç (2)_광명견적대비1010 44 3" xfId="9504" xr:uid="{00000000-0005-0000-0000-00001C250000}"/>
    <cellStyle name="C￥AØ_°­´c (2)_광명견적대비1010 45" xfId="9505" xr:uid="{00000000-0005-0000-0000-00001D250000}"/>
    <cellStyle name="Ç¥ÁØ_°­´ç (2)_광명견적대비1010 45" xfId="9506" xr:uid="{00000000-0005-0000-0000-00001E250000}"/>
    <cellStyle name="C￥AØ_°­´c (2)_광명견적대비1010 45 2" xfId="9507" xr:uid="{00000000-0005-0000-0000-00001F250000}"/>
    <cellStyle name="Ç¥ÁØ_°­´ç (2)_광명견적대비1010 45 2" xfId="9508" xr:uid="{00000000-0005-0000-0000-000020250000}"/>
    <cellStyle name="C￥AØ_°­´c (2)_광명견적대비1010 45 3" xfId="9509" xr:uid="{00000000-0005-0000-0000-000021250000}"/>
    <cellStyle name="Ç¥ÁØ_°­´ç (2)_광명견적대비1010 45 3" xfId="9510" xr:uid="{00000000-0005-0000-0000-000022250000}"/>
    <cellStyle name="C￥AØ_°­´c (2)_광명견적대비1010 46" xfId="9511" xr:uid="{00000000-0005-0000-0000-000023250000}"/>
    <cellStyle name="Ç¥ÁØ_°­´ç (2)_광명견적대비1010 46" xfId="9512" xr:uid="{00000000-0005-0000-0000-000024250000}"/>
    <cellStyle name="C￥AØ_°­´c (2)_광명견적대비1010 46 2" xfId="9513" xr:uid="{00000000-0005-0000-0000-000025250000}"/>
    <cellStyle name="Ç¥ÁØ_°­´ç (2)_광명견적대비1010 46 2" xfId="9514" xr:uid="{00000000-0005-0000-0000-000026250000}"/>
    <cellStyle name="C￥AØ_°­´c (2)_광명견적대비1010 46 3" xfId="9515" xr:uid="{00000000-0005-0000-0000-000027250000}"/>
    <cellStyle name="Ç¥ÁØ_°­´ç (2)_광명견적대비1010 46 3" xfId="9516" xr:uid="{00000000-0005-0000-0000-000028250000}"/>
    <cellStyle name="C￥AØ_°­´c (2)_광명견적대비1010 5" xfId="9517" xr:uid="{00000000-0005-0000-0000-000029250000}"/>
    <cellStyle name="Ç¥ÁØ_°­´ç (2)_광명견적대비1010 5" xfId="9518" xr:uid="{00000000-0005-0000-0000-00002A250000}"/>
    <cellStyle name="C￥AØ_°­´c (2)_광명견적대비1010 5 2" xfId="9519" xr:uid="{00000000-0005-0000-0000-00002B250000}"/>
    <cellStyle name="Ç¥ÁØ_°­´ç (2)_광명견적대비1010 5 2" xfId="9520" xr:uid="{00000000-0005-0000-0000-00002C250000}"/>
    <cellStyle name="C￥AØ_°­´c (2)_광명견적대비1010 5 3" xfId="9521" xr:uid="{00000000-0005-0000-0000-00002D250000}"/>
    <cellStyle name="Ç¥ÁØ_°­´ç (2)_광명견적대비1010 5 3" xfId="9522" xr:uid="{00000000-0005-0000-0000-00002E250000}"/>
    <cellStyle name="C￥AØ_°­´c (2)_광명견적대비1010 6" xfId="9523" xr:uid="{00000000-0005-0000-0000-00002F250000}"/>
    <cellStyle name="Ç¥ÁØ_°­´ç (2)_광명견적대비1010 6" xfId="9524" xr:uid="{00000000-0005-0000-0000-000030250000}"/>
    <cellStyle name="C￥AØ_°­´c (2)_광명견적대비1010 6 2" xfId="9525" xr:uid="{00000000-0005-0000-0000-000031250000}"/>
    <cellStyle name="Ç¥ÁØ_°­´ç (2)_광명견적대비1010 6 2" xfId="9526" xr:uid="{00000000-0005-0000-0000-000032250000}"/>
    <cellStyle name="C￥AØ_°­´c (2)_광명견적대비1010 6 3" xfId="9527" xr:uid="{00000000-0005-0000-0000-000033250000}"/>
    <cellStyle name="Ç¥ÁØ_°­´ç (2)_광명견적대비1010 6 3" xfId="9528" xr:uid="{00000000-0005-0000-0000-000034250000}"/>
    <cellStyle name="C￥AØ_°­´c (2)_광명견적대비1010 7" xfId="9529" xr:uid="{00000000-0005-0000-0000-000035250000}"/>
    <cellStyle name="Ç¥ÁØ_°­´ç (2)_광명견적대비1010 7" xfId="9530" xr:uid="{00000000-0005-0000-0000-000036250000}"/>
    <cellStyle name="C￥AØ_°­´c (2)_광명견적대비1010 7 2" xfId="9531" xr:uid="{00000000-0005-0000-0000-000037250000}"/>
    <cellStyle name="Ç¥ÁØ_°­´ç (2)_광명견적대비1010 7 2" xfId="9532" xr:uid="{00000000-0005-0000-0000-000038250000}"/>
    <cellStyle name="C￥AØ_°­´c (2)_광명견적대비1010 7 3" xfId="9533" xr:uid="{00000000-0005-0000-0000-000039250000}"/>
    <cellStyle name="Ç¥ÁØ_°­´ç (2)_광명견적대비1010 7 3" xfId="9534" xr:uid="{00000000-0005-0000-0000-00003A250000}"/>
    <cellStyle name="C￥AØ_°­´c (2)_광명견적대비1010 8" xfId="9535" xr:uid="{00000000-0005-0000-0000-00003B250000}"/>
    <cellStyle name="Ç¥ÁØ_°­´ç (2)_광명견적대비1010 8" xfId="9536" xr:uid="{00000000-0005-0000-0000-00003C250000}"/>
    <cellStyle name="C￥AØ_°­´c (2)_광명견적대비1010 8 2" xfId="9537" xr:uid="{00000000-0005-0000-0000-00003D250000}"/>
    <cellStyle name="Ç¥ÁØ_°­´ç (2)_광명견적대비1010 8 2" xfId="9538" xr:uid="{00000000-0005-0000-0000-00003E250000}"/>
    <cellStyle name="C￥AØ_°­´c (2)_광명견적대비1010 8 3" xfId="9539" xr:uid="{00000000-0005-0000-0000-00003F250000}"/>
    <cellStyle name="Ç¥ÁØ_°­´ç (2)_광명견적대비1010 8 3" xfId="9540" xr:uid="{00000000-0005-0000-0000-000040250000}"/>
    <cellStyle name="C￥AØ_°­´c (2)_광명견적대비1010 9" xfId="9541" xr:uid="{00000000-0005-0000-0000-000041250000}"/>
    <cellStyle name="Ç¥ÁØ_°­´ç (2)_광명견적대비1010 9" xfId="9542" xr:uid="{00000000-0005-0000-0000-000042250000}"/>
    <cellStyle name="C￥AØ_°­´c (2)_광명견적대비1010 9 2" xfId="9543" xr:uid="{00000000-0005-0000-0000-000043250000}"/>
    <cellStyle name="Ç¥ÁØ_°­´ç (2)_광명견적대비1010 9 2" xfId="9544" xr:uid="{00000000-0005-0000-0000-000044250000}"/>
    <cellStyle name="C￥AØ_°­´c (2)_광명견적대비1010 9 3" xfId="9545" xr:uid="{00000000-0005-0000-0000-000045250000}"/>
    <cellStyle name="Ç¥ÁØ_°­´ç (2)_광명견적대비1010 9 3" xfId="9546" xr:uid="{00000000-0005-0000-0000-000046250000}"/>
    <cellStyle name="C￥AØ_°­´c (2)_광명견적대비1010_롯데 일산점 무대조명_총괄표_100503_수정" xfId="9547" xr:uid="{00000000-0005-0000-0000-000047250000}"/>
    <cellStyle name="Ç¥ÁØ_°­´ç (2)_광명견적대비1010_롯데 일산점 무대조명_총괄표_100503_수정" xfId="9548" xr:uid="{00000000-0005-0000-0000-000048250000}"/>
    <cellStyle name="C￥AØ_°­´c (2)_광명견적대비1010_롯데 일산점 무대조명_총괄표_100503_수정 2" xfId="9549" xr:uid="{00000000-0005-0000-0000-000049250000}"/>
    <cellStyle name="Ç¥ÁØ_°­´ç (2)_광명견적대비1010_롯데 일산점 무대조명_총괄표_100503_수정 2" xfId="9550" xr:uid="{00000000-0005-0000-0000-00004A250000}"/>
    <cellStyle name="C￥AØ_°­´c (2)_광명견적대비1010_롯데 일산점 무대조명_총괄표_100503_수정 3" xfId="9551" xr:uid="{00000000-0005-0000-0000-00004B250000}"/>
    <cellStyle name="Ç¥ÁØ_°­´ç (2)_광명견적대비1010_롯데 일산점 무대조명_총괄표_100503_수정 3" xfId="9552" xr:uid="{00000000-0005-0000-0000-00004C250000}"/>
    <cellStyle name="C￥AØ_°­´c (2)_광명견적대비1010_아미산전망대 듀얼모니터링감시제어시스템 제작구입 설치(2차)" xfId="9553" xr:uid="{00000000-0005-0000-0000-00004D250000}"/>
    <cellStyle name="Ç¥ÁØ_°­´ç (2)_광명견적대비1010_아미산전망대 듀얼모니터링감시제어시스템 제작구입 설치(2차)" xfId="9554" xr:uid="{00000000-0005-0000-0000-00004E250000}"/>
    <cellStyle name="C￥AØ_°­´c (2)_광명견적대비1010_아미산전망대 듀얼모니터링감시제어시스템 제작구입 설치(2차) 10" xfId="9555" xr:uid="{00000000-0005-0000-0000-00004F250000}"/>
    <cellStyle name="Ç¥ÁØ_°­´ç (2)_광명견적대비1010_아미산전망대 듀얼모니터링감시제어시스템 제작구입 설치(2차) 10" xfId="9556" xr:uid="{00000000-0005-0000-0000-000050250000}"/>
    <cellStyle name="C￥AØ_°­´c (2)_광명견적대비1010_아미산전망대 듀얼모니터링감시제어시스템 제작구입 설치(2차) 10 10" xfId="9557" xr:uid="{00000000-0005-0000-0000-000051250000}"/>
    <cellStyle name="Ç¥ÁØ_°­´ç (2)_광명견적대비1010_아미산전망대 듀얼모니터링감시제어시스템 제작구입 설치(2차) 10 10" xfId="9558" xr:uid="{00000000-0005-0000-0000-000052250000}"/>
    <cellStyle name="C￥AØ_°­´c (2)_광명견적대비1010_아미산전망대 듀얼모니터링감시제어시스템 제작구입 설치(2차) 10 11" xfId="9559" xr:uid="{00000000-0005-0000-0000-000053250000}"/>
    <cellStyle name="Ç¥ÁØ_°­´ç (2)_광명견적대비1010_아미산전망대 듀얼모니터링감시제어시스템 제작구입 설치(2차) 10 11" xfId="9560" xr:uid="{00000000-0005-0000-0000-000054250000}"/>
    <cellStyle name="C￥AØ_°­´c (2)_광명견적대비1010_아미산전망대 듀얼모니터링감시제어시스템 제작구입 설치(2차) 10 12" xfId="9561" xr:uid="{00000000-0005-0000-0000-000055250000}"/>
    <cellStyle name="Ç¥ÁØ_°­´ç (2)_광명견적대비1010_아미산전망대 듀얼모니터링감시제어시스템 제작구입 설치(2차) 10 12" xfId="9562" xr:uid="{00000000-0005-0000-0000-000056250000}"/>
    <cellStyle name="C￥AØ_°­´c (2)_광명견적대비1010_아미산전망대 듀얼모니터링감시제어시스템 제작구입 설치(2차) 10 13" xfId="9563" xr:uid="{00000000-0005-0000-0000-000057250000}"/>
    <cellStyle name="Ç¥ÁØ_°­´ç (2)_광명견적대비1010_아미산전망대 듀얼모니터링감시제어시스템 제작구입 설치(2차) 10 13" xfId="9564" xr:uid="{00000000-0005-0000-0000-000058250000}"/>
    <cellStyle name="C￥AØ_°­´c (2)_광명견적대비1010_아미산전망대 듀얼모니터링감시제어시스템 제작구입 설치(2차) 10 14" xfId="9565" xr:uid="{00000000-0005-0000-0000-000059250000}"/>
    <cellStyle name="Ç¥ÁØ_°­´ç (2)_광명견적대비1010_아미산전망대 듀얼모니터링감시제어시스템 제작구입 설치(2차) 10 14" xfId="9566" xr:uid="{00000000-0005-0000-0000-00005A250000}"/>
    <cellStyle name="C￥AØ_°­´c (2)_광명견적대비1010_아미산전망대 듀얼모니터링감시제어시스템 제작구입 설치(2차) 10 15" xfId="9567" xr:uid="{00000000-0005-0000-0000-00005B250000}"/>
    <cellStyle name="Ç¥ÁØ_°­´ç (2)_광명견적대비1010_아미산전망대 듀얼모니터링감시제어시스템 제작구입 설치(2차) 10 15" xfId="9568" xr:uid="{00000000-0005-0000-0000-00005C250000}"/>
    <cellStyle name="C￥AØ_°­´c (2)_광명견적대비1010_아미산전망대 듀얼모니터링감시제어시스템 제작구입 설치(2차) 10 16" xfId="9569" xr:uid="{00000000-0005-0000-0000-00005D250000}"/>
    <cellStyle name="Ç¥ÁØ_°­´ç (2)_광명견적대비1010_아미산전망대 듀얼모니터링감시제어시스템 제작구입 설치(2차) 10 16" xfId="9570" xr:uid="{00000000-0005-0000-0000-00005E250000}"/>
    <cellStyle name="C￥AØ_°­´c (2)_광명견적대비1010_아미산전망대 듀얼모니터링감시제어시스템 제작구입 설치(2차) 10 17" xfId="9571" xr:uid="{00000000-0005-0000-0000-00005F250000}"/>
    <cellStyle name="Ç¥ÁØ_°­´ç (2)_광명견적대비1010_아미산전망대 듀얼모니터링감시제어시스템 제작구입 설치(2차) 10 17" xfId="9572" xr:uid="{00000000-0005-0000-0000-000060250000}"/>
    <cellStyle name="C￥AØ_°­´c (2)_광명견적대비1010_아미산전망대 듀얼모니터링감시제어시스템 제작구입 설치(2차) 10 18" xfId="9573" xr:uid="{00000000-0005-0000-0000-000061250000}"/>
    <cellStyle name="Ç¥ÁØ_°­´ç (2)_광명견적대비1010_아미산전망대 듀얼모니터링감시제어시스템 제작구입 설치(2차) 10 18" xfId="9574" xr:uid="{00000000-0005-0000-0000-000062250000}"/>
    <cellStyle name="C￥AØ_°­´c (2)_광명견적대비1010_아미산전망대 듀얼모니터링감시제어시스템 제작구입 설치(2차) 10 19" xfId="9575" xr:uid="{00000000-0005-0000-0000-000063250000}"/>
    <cellStyle name="Ç¥ÁØ_°­´ç (2)_광명견적대비1010_아미산전망대 듀얼모니터링감시제어시스템 제작구입 설치(2차) 10 19" xfId="9576" xr:uid="{00000000-0005-0000-0000-000064250000}"/>
    <cellStyle name="C￥AØ_°­´c (2)_광명견적대비1010_아미산전망대 듀얼모니터링감시제어시스템 제작구입 설치(2차) 10 2" xfId="9577" xr:uid="{00000000-0005-0000-0000-000065250000}"/>
    <cellStyle name="Ç¥ÁØ_°­´ç (2)_광명견적대비1010_아미산전망대 듀얼모니터링감시제어시스템 제작구입 설치(2차) 10 2" xfId="9578" xr:uid="{00000000-0005-0000-0000-000066250000}"/>
    <cellStyle name="C￥AØ_°­´c (2)_광명견적대비1010_아미산전망대 듀얼모니터링감시제어시스템 제작구입 설치(2차) 10 3" xfId="9579" xr:uid="{00000000-0005-0000-0000-000067250000}"/>
    <cellStyle name="Ç¥ÁØ_°­´ç (2)_광명견적대비1010_아미산전망대 듀얼모니터링감시제어시스템 제작구입 설치(2차) 10 3" xfId="9580" xr:uid="{00000000-0005-0000-0000-000068250000}"/>
    <cellStyle name="C￥AØ_°­´c (2)_광명견적대비1010_아미산전망대 듀얼모니터링감시제어시스템 제작구입 설치(2차) 10 4" xfId="9581" xr:uid="{00000000-0005-0000-0000-000069250000}"/>
    <cellStyle name="Ç¥ÁØ_°­´ç (2)_광명견적대비1010_아미산전망대 듀얼모니터링감시제어시스템 제작구입 설치(2차) 10 4" xfId="9582" xr:uid="{00000000-0005-0000-0000-00006A250000}"/>
    <cellStyle name="C￥AØ_°­´c (2)_광명견적대비1010_아미산전망대 듀얼모니터링감시제어시스템 제작구입 설치(2차) 10 5" xfId="9583" xr:uid="{00000000-0005-0000-0000-00006B250000}"/>
    <cellStyle name="Ç¥ÁØ_°­´ç (2)_광명견적대비1010_아미산전망대 듀얼모니터링감시제어시스템 제작구입 설치(2차) 10 5" xfId="9584" xr:uid="{00000000-0005-0000-0000-00006C250000}"/>
    <cellStyle name="C￥AØ_°­´c (2)_광명견적대비1010_아미산전망대 듀얼모니터링감시제어시스템 제작구입 설치(2차) 10 6" xfId="9585" xr:uid="{00000000-0005-0000-0000-00006D250000}"/>
    <cellStyle name="Ç¥ÁØ_°­´ç (2)_광명견적대비1010_아미산전망대 듀얼모니터링감시제어시스템 제작구입 설치(2차) 10 6" xfId="9586" xr:uid="{00000000-0005-0000-0000-00006E250000}"/>
    <cellStyle name="C￥AØ_°­´c (2)_광명견적대비1010_아미산전망대 듀얼모니터링감시제어시스템 제작구입 설치(2차) 10 7" xfId="9587" xr:uid="{00000000-0005-0000-0000-00006F250000}"/>
    <cellStyle name="Ç¥ÁØ_°­´ç (2)_광명견적대비1010_아미산전망대 듀얼모니터링감시제어시스템 제작구입 설치(2차) 10 7" xfId="9588" xr:uid="{00000000-0005-0000-0000-000070250000}"/>
    <cellStyle name="C￥AØ_°­´c (2)_광명견적대비1010_아미산전망대 듀얼모니터링감시제어시스템 제작구입 설치(2차) 10 8" xfId="9589" xr:uid="{00000000-0005-0000-0000-000071250000}"/>
    <cellStyle name="Ç¥ÁØ_°­´ç (2)_광명견적대비1010_아미산전망대 듀얼모니터링감시제어시스템 제작구입 설치(2차) 10 8" xfId="9590" xr:uid="{00000000-0005-0000-0000-000072250000}"/>
    <cellStyle name="C￥AØ_°­´c (2)_광명견적대비1010_아미산전망대 듀얼모니터링감시제어시스템 제작구입 설치(2차) 10 9" xfId="9591" xr:uid="{00000000-0005-0000-0000-000073250000}"/>
    <cellStyle name="Ç¥ÁØ_°­´ç (2)_광명견적대비1010_아미산전망대 듀얼모니터링감시제어시스템 제작구입 설치(2차) 10 9" xfId="9592" xr:uid="{00000000-0005-0000-0000-000074250000}"/>
    <cellStyle name="C￥AØ_°­´c (2)_광명견적대비1010_아미산전망대 듀얼모니터링감시제어시스템 제작구입 설치(2차) 11" xfId="9593" xr:uid="{00000000-0005-0000-0000-000075250000}"/>
    <cellStyle name="Ç¥ÁØ_°­´ç (2)_광명견적대비1010_아미산전망대 듀얼모니터링감시제어시스템 제작구입 설치(2차) 11" xfId="9594" xr:uid="{00000000-0005-0000-0000-000076250000}"/>
    <cellStyle name="C￥AØ_°­´c (2)_광명견적대비1010_아미산전망대 듀얼모니터링감시제어시스템 제작구입 설치(2차) 11 10" xfId="9595" xr:uid="{00000000-0005-0000-0000-000077250000}"/>
    <cellStyle name="Ç¥ÁØ_°­´ç (2)_광명견적대비1010_아미산전망대 듀얼모니터링감시제어시스템 제작구입 설치(2차) 11 10" xfId="9596" xr:uid="{00000000-0005-0000-0000-000078250000}"/>
    <cellStyle name="C￥AØ_°­´c (2)_광명견적대비1010_아미산전망대 듀얼모니터링감시제어시스템 제작구입 설치(2차) 11 11" xfId="9597" xr:uid="{00000000-0005-0000-0000-000079250000}"/>
    <cellStyle name="Ç¥ÁØ_°­´ç (2)_광명견적대비1010_아미산전망대 듀얼모니터링감시제어시스템 제작구입 설치(2차) 11 11" xfId="9598" xr:uid="{00000000-0005-0000-0000-00007A250000}"/>
    <cellStyle name="C￥AØ_°­´c (2)_광명견적대비1010_아미산전망대 듀얼모니터링감시제어시스템 제작구입 설치(2차) 11 12" xfId="9599" xr:uid="{00000000-0005-0000-0000-00007B250000}"/>
    <cellStyle name="Ç¥ÁØ_°­´ç (2)_광명견적대비1010_아미산전망대 듀얼모니터링감시제어시스템 제작구입 설치(2차) 11 12" xfId="9600" xr:uid="{00000000-0005-0000-0000-00007C250000}"/>
    <cellStyle name="C￥AØ_°­´c (2)_광명견적대비1010_아미산전망대 듀얼모니터링감시제어시스템 제작구입 설치(2차) 11 13" xfId="9601" xr:uid="{00000000-0005-0000-0000-00007D250000}"/>
    <cellStyle name="Ç¥ÁØ_°­´ç (2)_광명견적대비1010_아미산전망대 듀얼모니터링감시제어시스템 제작구입 설치(2차) 11 13" xfId="9602" xr:uid="{00000000-0005-0000-0000-00007E250000}"/>
    <cellStyle name="C￥AØ_°­´c (2)_광명견적대비1010_아미산전망대 듀얼모니터링감시제어시스템 제작구입 설치(2차) 11 14" xfId="9603" xr:uid="{00000000-0005-0000-0000-00007F250000}"/>
    <cellStyle name="Ç¥ÁØ_°­´ç (2)_광명견적대비1010_아미산전망대 듀얼모니터링감시제어시스템 제작구입 설치(2차) 11 14" xfId="9604" xr:uid="{00000000-0005-0000-0000-000080250000}"/>
    <cellStyle name="C￥AØ_°­´c (2)_광명견적대비1010_아미산전망대 듀얼모니터링감시제어시스템 제작구입 설치(2차) 11 15" xfId="9605" xr:uid="{00000000-0005-0000-0000-000081250000}"/>
    <cellStyle name="Ç¥ÁØ_°­´ç (2)_광명견적대비1010_아미산전망대 듀얼모니터링감시제어시스템 제작구입 설치(2차) 11 15" xfId="9606" xr:uid="{00000000-0005-0000-0000-000082250000}"/>
    <cellStyle name="C￥AØ_°­´c (2)_광명견적대비1010_아미산전망대 듀얼모니터링감시제어시스템 제작구입 설치(2차) 11 16" xfId="9607" xr:uid="{00000000-0005-0000-0000-000083250000}"/>
    <cellStyle name="Ç¥ÁØ_°­´ç (2)_광명견적대비1010_아미산전망대 듀얼모니터링감시제어시스템 제작구입 설치(2차) 11 16" xfId="9608" xr:uid="{00000000-0005-0000-0000-000084250000}"/>
    <cellStyle name="C￥AØ_°­´c (2)_광명견적대비1010_아미산전망대 듀얼모니터링감시제어시스템 제작구입 설치(2차) 11 17" xfId="9609" xr:uid="{00000000-0005-0000-0000-000085250000}"/>
    <cellStyle name="Ç¥ÁØ_°­´ç (2)_광명견적대비1010_아미산전망대 듀얼모니터링감시제어시스템 제작구입 설치(2차) 11 17" xfId="9610" xr:uid="{00000000-0005-0000-0000-000086250000}"/>
    <cellStyle name="C￥AØ_°­´c (2)_광명견적대비1010_아미산전망대 듀얼모니터링감시제어시스템 제작구입 설치(2차) 11 18" xfId="9611" xr:uid="{00000000-0005-0000-0000-000087250000}"/>
    <cellStyle name="Ç¥ÁØ_°­´ç (2)_광명견적대비1010_아미산전망대 듀얼모니터링감시제어시스템 제작구입 설치(2차) 11 18" xfId="9612" xr:uid="{00000000-0005-0000-0000-000088250000}"/>
    <cellStyle name="C￥AØ_°­´c (2)_광명견적대비1010_아미산전망대 듀얼모니터링감시제어시스템 제작구입 설치(2차) 11 19" xfId="9613" xr:uid="{00000000-0005-0000-0000-000089250000}"/>
    <cellStyle name="Ç¥ÁØ_°­´ç (2)_광명견적대비1010_아미산전망대 듀얼모니터링감시제어시스템 제작구입 설치(2차) 11 19" xfId="9614" xr:uid="{00000000-0005-0000-0000-00008A250000}"/>
    <cellStyle name="C￥AØ_°­´c (2)_광명견적대비1010_아미산전망대 듀얼모니터링감시제어시스템 제작구입 설치(2차) 11 2" xfId="9615" xr:uid="{00000000-0005-0000-0000-00008B250000}"/>
    <cellStyle name="Ç¥ÁØ_°­´ç (2)_광명견적대비1010_아미산전망대 듀얼모니터링감시제어시스템 제작구입 설치(2차) 11 2" xfId="9616" xr:uid="{00000000-0005-0000-0000-00008C250000}"/>
    <cellStyle name="C￥AØ_°­´c (2)_광명견적대비1010_아미산전망대 듀얼모니터링감시제어시스템 제작구입 설치(2차) 11 3" xfId="9617" xr:uid="{00000000-0005-0000-0000-00008D250000}"/>
    <cellStyle name="Ç¥ÁØ_°­´ç (2)_광명견적대비1010_아미산전망대 듀얼모니터링감시제어시스템 제작구입 설치(2차) 11 3" xfId="9618" xr:uid="{00000000-0005-0000-0000-00008E250000}"/>
    <cellStyle name="C￥AØ_°­´c (2)_광명견적대비1010_아미산전망대 듀얼모니터링감시제어시스템 제작구입 설치(2차) 11 4" xfId="9619" xr:uid="{00000000-0005-0000-0000-00008F250000}"/>
    <cellStyle name="Ç¥ÁØ_°­´ç (2)_광명견적대비1010_아미산전망대 듀얼모니터링감시제어시스템 제작구입 설치(2차) 11 4" xfId="9620" xr:uid="{00000000-0005-0000-0000-000090250000}"/>
    <cellStyle name="C￥AØ_°­´c (2)_광명견적대비1010_아미산전망대 듀얼모니터링감시제어시스템 제작구입 설치(2차) 11 5" xfId="9621" xr:uid="{00000000-0005-0000-0000-000091250000}"/>
    <cellStyle name="Ç¥ÁØ_°­´ç (2)_광명견적대비1010_아미산전망대 듀얼모니터링감시제어시스템 제작구입 설치(2차) 11 5" xfId="9622" xr:uid="{00000000-0005-0000-0000-000092250000}"/>
    <cellStyle name="C￥AØ_°­´c (2)_광명견적대비1010_아미산전망대 듀얼모니터링감시제어시스템 제작구입 설치(2차) 11 6" xfId="9623" xr:uid="{00000000-0005-0000-0000-000093250000}"/>
    <cellStyle name="Ç¥ÁØ_°­´ç (2)_광명견적대비1010_아미산전망대 듀얼모니터링감시제어시스템 제작구입 설치(2차) 11 6" xfId="9624" xr:uid="{00000000-0005-0000-0000-000094250000}"/>
    <cellStyle name="C￥AØ_°­´c (2)_광명견적대비1010_아미산전망대 듀얼모니터링감시제어시스템 제작구입 설치(2차) 11 7" xfId="9625" xr:uid="{00000000-0005-0000-0000-000095250000}"/>
    <cellStyle name="Ç¥ÁØ_°­´ç (2)_광명견적대비1010_아미산전망대 듀얼모니터링감시제어시스템 제작구입 설치(2차) 11 7" xfId="9626" xr:uid="{00000000-0005-0000-0000-000096250000}"/>
    <cellStyle name="C￥AØ_°­´c (2)_광명견적대비1010_아미산전망대 듀얼모니터링감시제어시스템 제작구입 설치(2차) 11 8" xfId="9627" xr:uid="{00000000-0005-0000-0000-000097250000}"/>
    <cellStyle name="Ç¥ÁØ_°­´ç (2)_광명견적대비1010_아미산전망대 듀얼모니터링감시제어시스템 제작구입 설치(2차) 11 8" xfId="9628" xr:uid="{00000000-0005-0000-0000-000098250000}"/>
    <cellStyle name="C￥AØ_°­´c (2)_광명견적대비1010_아미산전망대 듀얼모니터링감시제어시스템 제작구입 설치(2차) 11 9" xfId="9629" xr:uid="{00000000-0005-0000-0000-000099250000}"/>
    <cellStyle name="Ç¥ÁØ_°­´ç (2)_광명견적대비1010_아미산전망대 듀얼모니터링감시제어시스템 제작구입 설치(2차) 11 9" xfId="9630" xr:uid="{00000000-0005-0000-0000-00009A250000}"/>
    <cellStyle name="C￥AØ_°­´c (2)_광명견적대비1010_아미산전망대 듀얼모니터링감시제어시스템 제작구입 설치(2차) 12" xfId="9631" xr:uid="{00000000-0005-0000-0000-00009B250000}"/>
    <cellStyle name="Ç¥ÁØ_°­´ç (2)_광명견적대비1010_아미산전망대 듀얼모니터링감시제어시스템 제작구입 설치(2차) 12" xfId="9632" xr:uid="{00000000-0005-0000-0000-00009C250000}"/>
    <cellStyle name="C￥AØ_°­´c (2)_광명견적대비1010_아미산전망대 듀얼모니터링감시제어시스템 제작구입 설치(2차) 12 10" xfId="9633" xr:uid="{00000000-0005-0000-0000-00009D250000}"/>
    <cellStyle name="Ç¥ÁØ_°­´ç (2)_광명견적대비1010_아미산전망대 듀얼모니터링감시제어시스템 제작구입 설치(2차) 12 10" xfId="9634" xr:uid="{00000000-0005-0000-0000-00009E250000}"/>
    <cellStyle name="C￥AØ_°­´c (2)_광명견적대비1010_아미산전망대 듀얼모니터링감시제어시스템 제작구입 설치(2차) 12 11" xfId="9635" xr:uid="{00000000-0005-0000-0000-00009F250000}"/>
    <cellStyle name="Ç¥ÁØ_°­´ç (2)_광명견적대비1010_아미산전망대 듀얼모니터링감시제어시스템 제작구입 설치(2차) 12 11" xfId="9636" xr:uid="{00000000-0005-0000-0000-0000A0250000}"/>
    <cellStyle name="C￥AØ_°­´c (2)_광명견적대비1010_아미산전망대 듀얼모니터링감시제어시스템 제작구입 설치(2차) 12 12" xfId="9637" xr:uid="{00000000-0005-0000-0000-0000A1250000}"/>
    <cellStyle name="Ç¥ÁØ_°­´ç (2)_광명견적대비1010_아미산전망대 듀얼모니터링감시제어시스템 제작구입 설치(2차) 12 12" xfId="9638" xr:uid="{00000000-0005-0000-0000-0000A2250000}"/>
    <cellStyle name="C￥AØ_°­´c (2)_광명견적대비1010_아미산전망대 듀얼모니터링감시제어시스템 제작구입 설치(2차) 12 13" xfId="9639" xr:uid="{00000000-0005-0000-0000-0000A3250000}"/>
    <cellStyle name="Ç¥ÁØ_°­´ç (2)_광명견적대비1010_아미산전망대 듀얼모니터링감시제어시스템 제작구입 설치(2차) 12 13" xfId="9640" xr:uid="{00000000-0005-0000-0000-0000A4250000}"/>
    <cellStyle name="C￥AØ_°­´c (2)_광명견적대비1010_아미산전망대 듀얼모니터링감시제어시스템 제작구입 설치(2차) 12 14" xfId="9641" xr:uid="{00000000-0005-0000-0000-0000A5250000}"/>
    <cellStyle name="Ç¥ÁØ_°­´ç (2)_광명견적대비1010_아미산전망대 듀얼모니터링감시제어시스템 제작구입 설치(2차) 12 14" xfId="9642" xr:uid="{00000000-0005-0000-0000-0000A6250000}"/>
    <cellStyle name="C￥AØ_°­´c (2)_광명견적대비1010_아미산전망대 듀얼모니터링감시제어시스템 제작구입 설치(2차) 12 15" xfId="9643" xr:uid="{00000000-0005-0000-0000-0000A7250000}"/>
    <cellStyle name="Ç¥ÁØ_°­´ç (2)_광명견적대비1010_아미산전망대 듀얼모니터링감시제어시스템 제작구입 설치(2차) 12 15" xfId="9644" xr:uid="{00000000-0005-0000-0000-0000A8250000}"/>
    <cellStyle name="C￥AØ_°­´c (2)_광명견적대비1010_아미산전망대 듀얼모니터링감시제어시스템 제작구입 설치(2차) 12 16" xfId="9645" xr:uid="{00000000-0005-0000-0000-0000A9250000}"/>
    <cellStyle name="Ç¥ÁØ_°­´ç (2)_광명견적대비1010_아미산전망대 듀얼모니터링감시제어시스템 제작구입 설치(2차) 12 16" xfId="9646" xr:uid="{00000000-0005-0000-0000-0000AA250000}"/>
    <cellStyle name="C￥AØ_°­´c (2)_광명견적대비1010_아미산전망대 듀얼모니터링감시제어시스템 제작구입 설치(2차) 12 17" xfId="9647" xr:uid="{00000000-0005-0000-0000-0000AB250000}"/>
    <cellStyle name="Ç¥ÁØ_°­´ç (2)_광명견적대비1010_아미산전망대 듀얼모니터링감시제어시스템 제작구입 설치(2차) 12 17" xfId="9648" xr:uid="{00000000-0005-0000-0000-0000AC250000}"/>
    <cellStyle name="C￥AØ_°­´c (2)_광명견적대비1010_아미산전망대 듀얼모니터링감시제어시스템 제작구입 설치(2차) 12 18" xfId="9649" xr:uid="{00000000-0005-0000-0000-0000AD250000}"/>
    <cellStyle name="Ç¥ÁØ_°­´ç (2)_광명견적대비1010_아미산전망대 듀얼모니터링감시제어시스템 제작구입 설치(2차) 12 18" xfId="9650" xr:uid="{00000000-0005-0000-0000-0000AE250000}"/>
    <cellStyle name="C￥AØ_°­´c (2)_광명견적대비1010_아미산전망대 듀얼모니터링감시제어시스템 제작구입 설치(2차) 12 19" xfId="9651" xr:uid="{00000000-0005-0000-0000-0000AF250000}"/>
    <cellStyle name="Ç¥ÁØ_°­´ç (2)_광명견적대비1010_아미산전망대 듀얼모니터링감시제어시스템 제작구입 설치(2차) 12 19" xfId="9652" xr:uid="{00000000-0005-0000-0000-0000B0250000}"/>
    <cellStyle name="C￥AØ_°­´c (2)_광명견적대비1010_아미산전망대 듀얼모니터링감시제어시스템 제작구입 설치(2차) 12 2" xfId="9653" xr:uid="{00000000-0005-0000-0000-0000B1250000}"/>
    <cellStyle name="Ç¥ÁØ_°­´ç (2)_광명견적대비1010_아미산전망대 듀얼모니터링감시제어시스템 제작구입 설치(2차) 12 2" xfId="9654" xr:uid="{00000000-0005-0000-0000-0000B2250000}"/>
    <cellStyle name="C￥AØ_°­´c (2)_광명견적대비1010_아미산전망대 듀얼모니터링감시제어시스템 제작구입 설치(2차) 12 3" xfId="9655" xr:uid="{00000000-0005-0000-0000-0000B3250000}"/>
    <cellStyle name="Ç¥ÁØ_°­´ç (2)_광명견적대비1010_아미산전망대 듀얼모니터링감시제어시스템 제작구입 설치(2차) 12 3" xfId="9656" xr:uid="{00000000-0005-0000-0000-0000B4250000}"/>
    <cellStyle name="C￥AØ_°­´c (2)_광명견적대비1010_아미산전망대 듀얼모니터링감시제어시스템 제작구입 설치(2차) 12 4" xfId="9657" xr:uid="{00000000-0005-0000-0000-0000B5250000}"/>
    <cellStyle name="Ç¥ÁØ_°­´ç (2)_광명견적대비1010_아미산전망대 듀얼모니터링감시제어시스템 제작구입 설치(2차) 12 4" xfId="9658" xr:uid="{00000000-0005-0000-0000-0000B6250000}"/>
    <cellStyle name="C￥AØ_°­´c (2)_광명견적대비1010_아미산전망대 듀얼모니터링감시제어시스템 제작구입 설치(2차) 12 5" xfId="9659" xr:uid="{00000000-0005-0000-0000-0000B7250000}"/>
    <cellStyle name="Ç¥ÁØ_°­´ç (2)_광명견적대비1010_아미산전망대 듀얼모니터링감시제어시스템 제작구입 설치(2차) 12 5" xfId="9660" xr:uid="{00000000-0005-0000-0000-0000B8250000}"/>
    <cellStyle name="C￥AØ_°­´c (2)_광명견적대비1010_아미산전망대 듀얼모니터링감시제어시스템 제작구입 설치(2차) 12 6" xfId="9661" xr:uid="{00000000-0005-0000-0000-0000B9250000}"/>
    <cellStyle name="Ç¥ÁØ_°­´ç (2)_광명견적대비1010_아미산전망대 듀얼모니터링감시제어시스템 제작구입 설치(2차) 12 6" xfId="9662" xr:uid="{00000000-0005-0000-0000-0000BA250000}"/>
    <cellStyle name="C￥AØ_°­´c (2)_광명견적대비1010_아미산전망대 듀얼모니터링감시제어시스템 제작구입 설치(2차) 12 7" xfId="9663" xr:uid="{00000000-0005-0000-0000-0000BB250000}"/>
    <cellStyle name="Ç¥ÁØ_°­´ç (2)_광명견적대비1010_아미산전망대 듀얼모니터링감시제어시스템 제작구입 설치(2차) 12 7" xfId="9664" xr:uid="{00000000-0005-0000-0000-0000BC250000}"/>
    <cellStyle name="C￥AØ_°­´c (2)_광명견적대비1010_아미산전망대 듀얼모니터링감시제어시스템 제작구입 설치(2차) 12 8" xfId="9665" xr:uid="{00000000-0005-0000-0000-0000BD250000}"/>
    <cellStyle name="Ç¥ÁØ_°­´ç (2)_광명견적대비1010_아미산전망대 듀얼모니터링감시제어시스템 제작구입 설치(2차) 12 8" xfId="9666" xr:uid="{00000000-0005-0000-0000-0000BE250000}"/>
    <cellStyle name="C￥AØ_°­´c (2)_광명견적대비1010_아미산전망대 듀얼모니터링감시제어시스템 제작구입 설치(2차) 12 9" xfId="9667" xr:uid="{00000000-0005-0000-0000-0000BF250000}"/>
    <cellStyle name="Ç¥ÁØ_°­´ç (2)_광명견적대비1010_아미산전망대 듀얼모니터링감시제어시스템 제작구입 설치(2차) 12 9" xfId="9668" xr:uid="{00000000-0005-0000-0000-0000C0250000}"/>
    <cellStyle name="C￥AØ_°­´c (2)_광명견적대비1010_아미산전망대 듀얼모니터링감시제어시스템 제작구입 설치(2차) 13" xfId="9669" xr:uid="{00000000-0005-0000-0000-0000C1250000}"/>
    <cellStyle name="Ç¥ÁØ_°­´ç (2)_광명견적대비1010_아미산전망대 듀얼모니터링감시제어시스템 제작구입 설치(2차) 13" xfId="9670" xr:uid="{00000000-0005-0000-0000-0000C2250000}"/>
    <cellStyle name="C￥AØ_°­´c (2)_광명견적대비1010_아미산전망대 듀얼모니터링감시제어시스템 제작구입 설치(2차) 13 10" xfId="9671" xr:uid="{00000000-0005-0000-0000-0000C3250000}"/>
    <cellStyle name="Ç¥ÁØ_°­´ç (2)_광명견적대비1010_아미산전망대 듀얼모니터링감시제어시스템 제작구입 설치(2차) 13 10" xfId="9672" xr:uid="{00000000-0005-0000-0000-0000C4250000}"/>
    <cellStyle name="C￥AØ_°­´c (2)_광명견적대비1010_아미산전망대 듀얼모니터링감시제어시스템 제작구입 설치(2차) 13 11" xfId="9673" xr:uid="{00000000-0005-0000-0000-0000C5250000}"/>
    <cellStyle name="Ç¥ÁØ_°­´ç (2)_광명견적대비1010_아미산전망대 듀얼모니터링감시제어시스템 제작구입 설치(2차) 13 11" xfId="9674" xr:uid="{00000000-0005-0000-0000-0000C6250000}"/>
    <cellStyle name="C￥AØ_°­´c (2)_광명견적대비1010_아미산전망대 듀얼모니터링감시제어시스템 제작구입 설치(2차) 13 12" xfId="9675" xr:uid="{00000000-0005-0000-0000-0000C7250000}"/>
    <cellStyle name="Ç¥ÁØ_°­´ç (2)_광명견적대비1010_아미산전망대 듀얼모니터링감시제어시스템 제작구입 설치(2차) 13 12" xfId="9676" xr:uid="{00000000-0005-0000-0000-0000C8250000}"/>
    <cellStyle name="C￥AØ_°­´c (2)_광명견적대비1010_아미산전망대 듀얼모니터링감시제어시스템 제작구입 설치(2차) 13 13" xfId="9677" xr:uid="{00000000-0005-0000-0000-0000C9250000}"/>
    <cellStyle name="Ç¥ÁØ_°­´ç (2)_광명견적대비1010_아미산전망대 듀얼모니터링감시제어시스템 제작구입 설치(2차) 13 13" xfId="9678" xr:uid="{00000000-0005-0000-0000-0000CA250000}"/>
    <cellStyle name="C￥AØ_°­´c (2)_광명견적대비1010_아미산전망대 듀얼모니터링감시제어시스템 제작구입 설치(2차) 13 14" xfId="9679" xr:uid="{00000000-0005-0000-0000-0000CB250000}"/>
    <cellStyle name="Ç¥ÁØ_°­´ç (2)_광명견적대비1010_아미산전망대 듀얼모니터링감시제어시스템 제작구입 설치(2차) 13 14" xfId="9680" xr:uid="{00000000-0005-0000-0000-0000CC250000}"/>
    <cellStyle name="C￥AØ_°­´c (2)_광명견적대비1010_아미산전망대 듀얼모니터링감시제어시스템 제작구입 설치(2차) 13 15" xfId="9681" xr:uid="{00000000-0005-0000-0000-0000CD250000}"/>
    <cellStyle name="Ç¥ÁØ_°­´ç (2)_광명견적대비1010_아미산전망대 듀얼모니터링감시제어시스템 제작구입 설치(2차) 13 15" xfId="9682" xr:uid="{00000000-0005-0000-0000-0000CE250000}"/>
    <cellStyle name="C￥AØ_°­´c (2)_광명견적대비1010_아미산전망대 듀얼모니터링감시제어시스템 제작구입 설치(2차) 13 16" xfId="9683" xr:uid="{00000000-0005-0000-0000-0000CF250000}"/>
    <cellStyle name="Ç¥ÁØ_°­´ç (2)_광명견적대비1010_아미산전망대 듀얼모니터링감시제어시스템 제작구입 설치(2차) 13 16" xfId="9684" xr:uid="{00000000-0005-0000-0000-0000D0250000}"/>
    <cellStyle name="C￥AØ_°­´c (2)_광명견적대비1010_아미산전망대 듀얼모니터링감시제어시스템 제작구입 설치(2차) 13 17" xfId="9685" xr:uid="{00000000-0005-0000-0000-0000D1250000}"/>
    <cellStyle name="Ç¥ÁØ_°­´ç (2)_광명견적대비1010_아미산전망대 듀얼모니터링감시제어시스템 제작구입 설치(2차) 13 17" xfId="9686" xr:uid="{00000000-0005-0000-0000-0000D2250000}"/>
    <cellStyle name="C￥AØ_°­´c (2)_광명견적대비1010_아미산전망대 듀얼모니터링감시제어시스템 제작구입 설치(2차) 13 18" xfId="9687" xr:uid="{00000000-0005-0000-0000-0000D3250000}"/>
    <cellStyle name="Ç¥ÁØ_°­´ç (2)_광명견적대비1010_아미산전망대 듀얼모니터링감시제어시스템 제작구입 설치(2차) 13 18" xfId="9688" xr:uid="{00000000-0005-0000-0000-0000D4250000}"/>
    <cellStyle name="C￥AØ_°­´c (2)_광명견적대비1010_아미산전망대 듀얼모니터링감시제어시스템 제작구입 설치(2차) 13 19" xfId="9689" xr:uid="{00000000-0005-0000-0000-0000D5250000}"/>
    <cellStyle name="Ç¥ÁØ_°­´ç (2)_광명견적대비1010_아미산전망대 듀얼모니터링감시제어시스템 제작구입 설치(2차) 13 19" xfId="9690" xr:uid="{00000000-0005-0000-0000-0000D6250000}"/>
    <cellStyle name="C￥AØ_°­´c (2)_광명견적대비1010_아미산전망대 듀얼모니터링감시제어시스템 제작구입 설치(2차) 13 2" xfId="9691" xr:uid="{00000000-0005-0000-0000-0000D7250000}"/>
    <cellStyle name="Ç¥ÁØ_°­´ç (2)_광명견적대비1010_아미산전망대 듀얼모니터링감시제어시스템 제작구입 설치(2차) 13 2" xfId="9692" xr:uid="{00000000-0005-0000-0000-0000D8250000}"/>
    <cellStyle name="C￥AØ_°­´c (2)_광명견적대비1010_아미산전망대 듀얼모니터링감시제어시스템 제작구입 설치(2차) 13 3" xfId="9693" xr:uid="{00000000-0005-0000-0000-0000D9250000}"/>
    <cellStyle name="Ç¥ÁØ_°­´ç (2)_광명견적대비1010_아미산전망대 듀얼모니터링감시제어시스템 제작구입 설치(2차) 13 3" xfId="9694" xr:uid="{00000000-0005-0000-0000-0000DA250000}"/>
    <cellStyle name="C￥AØ_°­´c (2)_광명견적대비1010_아미산전망대 듀얼모니터링감시제어시스템 제작구입 설치(2차) 13 4" xfId="9695" xr:uid="{00000000-0005-0000-0000-0000DB250000}"/>
    <cellStyle name="Ç¥ÁØ_°­´ç (2)_광명견적대비1010_아미산전망대 듀얼모니터링감시제어시스템 제작구입 설치(2차) 13 4" xfId="9696" xr:uid="{00000000-0005-0000-0000-0000DC250000}"/>
    <cellStyle name="C￥AØ_°­´c (2)_광명견적대비1010_아미산전망대 듀얼모니터링감시제어시스템 제작구입 설치(2차) 13 5" xfId="9697" xr:uid="{00000000-0005-0000-0000-0000DD250000}"/>
    <cellStyle name="Ç¥ÁØ_°­´ç (2)_광명견적대비1010_아미산전망대 듀얼모니터링감시제어시스템 제작구입 설치(2차) 13 5" xfId="9698" xr:uid="{00000000-0005-0000-0000-0000DE250000}"/>
    <cellStyle name="C￥AØ_°­´c (2)_광명견적대비1010_아미산전망대 듀얼모니터링감시제어시스템 제작구입 설치(2차) 13 6" xfId="9699" xr:uid="{00000000-0005-0000-0000-0000DF250000}"/>
    <cellStyle name="Ç¥ÁØ_°­´ç (2)_광명견적대비1010_아미산전망대 듀얼모니터링감시제어시스템 제작구입 설치(2차) 13 6" xfId="9700" xr:uid="{00000000-0005-0000-0000-0000E0250000}"/>
    <cellStyle name="C￥AØ_°­´c (2)_광명견적대비1010_아미산전망대 듀얼모니터링감시제어시스템 제작구입 설치(2차) 13 7" xfId="9701" xr:uid="{00000000-0005-0000-0000-0000E1250000}"/>
    <cellStyle name="Ç¥ÁØ_°­´ç (2)_광명견적대비1010_아미산전망대 듀얼모니터링감시제어시스템 제작구입 설치(2차) 13 7" xfId="9702" xr:uid="{00000000-0005-0000-0000-0000E2250000}"/>
    <cellStyle name="C￥AØ_°­´c (2)_광명견적대비1010_아미산전망대 듀얼모니터링감시제어시스템 제작구입 설치(2차) 13 8" xfId="9703" xr:uid="{00000000-0005-0000-0000-0000E3250000}"/>
    <cellStyle name="Ç¥ÁØ_°­´ç (2)_광명견적대비1010_아미산전망대 듀얼모니터링감시제어시스템 제작구입 설치(2차) 13 8" xfId="9704" xr:uid="{00000000-0005-0000-0000-0000E4250000}"/>
    <cellStyle name="C￥AØ_°­´c (2)_광명견적대비1010_아미산전망대 듀얼모니터링감시제어시스템 제작구입 설치(2차) 13 9" xfId="9705" xr:uid="{00000000-0005-0000-0000-0000E5250000}"/>
    <cellStyle name="Ç¥ÁØ_°­´ç (2)_광명견적대비1010_아미산전망대 듀얼모니터링감시제어시스템 제작구입 설치(2차) 13 9" xfId="9706" xr:uid="{00000000-0005-0000-0000-0000E6250000}"/>
    <cellStyle name="C￥AØ_°­´c (2)_광명견적대비1010_아미산전망대 듀얼모니터링감시제어시스템 제작구입 설치(2차) 14" xfId="9707" xr:uid="{00000000-0005-0000-0000-0000E7250000}"/>
    <cellStyle name="Ç¥ÁØ_°­´ç (2)_광명견적대비1010_아미산전망대 듀얼모니터링감시제어시스템 제작구입 설치(2차) 14" xfId="9708" xr:uid="{00000000-0005-0000-0000-0000E8250000}"/>
    <cellStyle name="C￥AØ_°­´c (2)_광명견적대비1010_아미산전망대 듀얼모니터링감시제어시스템 제작구입 설치(2차) 14 10" xfId="9709" xr:uid="{00000000-0005-0000-0000-0000E9250000}"/>
    <cellStyle name="Ç¥ÁØ_°­´ç (2)_광명견적대비1010_아미산전망대 듀얼모니터링감시제어시스템 제작구입 설치(2차) 14 10" xfId="9710" xr:uid="{00000000-0005-0000-0000-0000EA250000}"/>
    <cellStyle name="C￥AØ_°­´c (2)_광명견적대비1010_아미산전망대 듀얼모니터링감시제어시스템 제작구입 설치(2차) 14 11" xfId="9711" xr:uid="{00000000-0005-0000-0000-0000EB250000}"/>
    <cellStyle name="Ç¥ÁØ_°­´ç (2)_광명견적대비1010_아미산전망대 듀얼모니터링감시제어시스템 제작구입 설치(2차) 14 11" xfId="9712" xr:uid="{00000000-0005-0000-0000-0000EC250000}"/>
    <cellStyle name="C￥AØ_°­´c (2)_광명견적대비1010_아미산전망대 듀얼모니터링감시제어시스템 제작구입 설치(2차) 14 12" xfId="9713" xr:uid="{00000000-0005-0000-0000-0000ED250000}"/>
    <cellStyle name="Ç¥ÁØ_°­´ç (2)_광명견적대비1010_아미산전망대 듀얼모니터링감시제어시스템 제작구입 설치(2차) 14 12" xfId="9714" xr:uid="{00000000-0005-0000-0000-0000EE250000}"/>
    <cellStyle name="C￥AØ_°­´c (2)_광명견적대비1010_아미산전망대 듀얼모니터링감시제어시스템 제작구입 설치(2차) 14 13" xfId="9715" xr:uid="{00000000-0005-0000-0000-0000EF250000}"/>
    <cellStyle name="Ç¥ÁØ_°­´ç (2)_광명견적대비1010_아미산전망대 듀얼모니터링감시제어시스템 제작구입 설치(2차) 14 13" xfId="9716" xr:uid="{00000000-0005-0000-0000-0000F0250000}"/>
    <cellStyle name="C￥AØ_°­´c (2)_광명견적대비1010_아미산전망대 듀얼모니터링감시제어시스템 제작구입 설치(2차) 14 14" xfId="9717" xr:uid="{00000000-0005-0000-0000-0000F1250000}"/>
    <cellStyle name="Ç¥ÁØ_°­´ç (2)_광명견적대비1010_아미산전망대 듀얼모니터링감시제어시스템 제작구입 설치(2차) 14 14" xfId="9718" xr:uid="{00000000-0005-0000-0000-0000F2250000}"/>
    <cellStyle name="C￥AØ_°­´c (2)_광명견적대비1010_아미산전망대 듀얼모니터링감시제어시스템 제작구입 설치(2차) 14 15" xfId="9719" xr:uid="{00000000-0005-0000-0000-0000F3250000}"/>
    <cellStyle name="Ç¥ÁØ_°­´ç (2)_광명견적대비1010_아미산전망대 듀얼모니터링감시제어시스템 제작구입 설치(2차) 14 15" xfId="9720" xr:uid="{00000000-0005-0000-0000-0000F4250000}"/>
    <cellStyle name="C￥AØ_°­´c (2)_광명견적대비1010_아미산전망대 듀얼모니터링감시제어시스템 제작구입 설치(2차) 14 16" xfId="9721" xr:uid="{00000000-0005-0000-0000-0000F5250000}"/>
    <cellStyle name="Ç¥ÁØ_°­´ç (2)_광명견적대비1010_아미산전망대 듀얼모니터링감시제어시스템 제작구입 설치(2차) 14 16" xfId="9722" xr:uid="{00000000-0005-0000-0000-0000F6250000}"/>
    <cellStyle name="C￥AØ_°­´c (2)_광명견적대비1010_아미산전망대 듀얼모니터링감시제어시스템 제작구입 설치(2차) 14 17" xfId="9723" xr:uid="{00000000-0005-0000-0000-0000F7250000}"/>
    <cellStyle name="Ç¥ÁØ_°­´ç (2)_광명견적대비1010_아미산전망대 듀얼모니터링감시제어시스템 제작구입 설치(2차) 14 17" xfId="9724" xr:uid="{00000000-0005-0000-0000-0000F8250000}"/>
    <cellStyle name="C￥AØ_°­´c (2)_광명견적대비1010_아미산전망대 듀얼모니터링감시제어시스템 제작구입 설치(2차) 14 18" xfId="9725" xr:uid="{00000000-0005-0000-0000-0000F9250000}"/>
    <cellStyle name="Ç¥ÁØ_°­´ç (2)_광명견적대비1010_아미산전망대 듀얼모니터링감시제어시스템 제작구입 설치(2차) 14 18" xfId="9726" xr:uid="{00000000-0005-0000-0000-0000FA250000}"/>
    <cellStyle name="C￥AØ_°­´c (2)_광명견적대비1010_아미산전망대 듀얼모니터링감시제어시스템 제작구입 설치(2차) 14 19" xfId="9727" xr:uid="{00000000-0005-0000-0000-0000FB250000}"/>
    <cellStyle name="Ç¥ÁØ_°­´ç (2)_광명견적대비1010_아미산전망대 듀얼모니터링감시제어시스템 제작구입 설치(2차) 14 19" xfId="9728" xr:uid="{00000000-0005-0000-0000-0000FC250000}"/>
    <cellStyle name="C￥AØ_°­´c (2)_광명견적대비1010_아미산전망대 듀얼모니터링감시제어시스템 제작구입 설치(2차) 14 2" xfId="9729" xr:uid="{00000000-0005-0000-0000-0000FD250000}"/>
    <cellStyle name="Ç¥ÁØ_°­´ç (2)_광명견적대비1010_아미산전망대 듀얼모니터링감시제어시스템 제작구입 설치(2차) 14 2" xfId="9730" xr:uid="{00000000-0005-0000-0000-0000FE250000}"/>
    <cellStyle name="C￥AØ_°­´c (2)_광명견적대비1010_아미산전망대 듀얼모니터링감시제어시스템 제작구입 설치(2차) 14 3" xfId="9731" xr:uid="{00000000-0005-0000-0000-0000FF250000}"/>
    <cellStyle name="Ç¥ÁØ_°­´ç (2)_광명견적대비1010_아미산전망대 듀얼모니터링감시제어시스템 제작구입 설치(2차) 14 3" xfId="9732" xr:uid="{00000000-0005-0000-0000-000000260000}"/>
    <cellStyle name="C￥AØ_°­´c (2)_광명견적대비1010_아미산전망대 듀얼모니터링감시제어시스템 제작구입 설치(2차) 14 4" xfId="9733" xr:uid="{00000000-0005-0000-0000-000001260000}"/>
    <cellStyle name="Ç¥ÁØ_°­´ç (2)_광명견적대비1010_아미산전망대 듀얼모니터링감시제어시스템 제작구입 설치(2차) 14 4" xfId="9734" xr:uid="{00000000-0005-0000-0000-000002260000}"/>
    <cellStyle name="C￥AØ_°­´c (2)_광명견적대비1010_아미산전망대 듀얼모니터링감시제어시스템 제작구입 설치(2차) 14 5" xfId="9735" xr:uid="{00000000-0005-0000-0000-000003260000}"/>
    <cellStyle name="Ç¥ÁØ_°­´ç (2)_광명견적대비1010_아미산전망대 듀얼모니터링감시제어시스템 제작구입 설치(2차) 14 5" xfId="9736" xr:uid="{00000000-0005-0000-0000-000004260000}"/>
    <cellStyle name="C￥AØ_°­´c (2)_광명견적대비1010_아미산전망대 듀얼모니터링감시제어시스템 제작구입 설치(2차) 14 6" xfId="9737" xr:uid="{00000000-0005-0000-0000-000005260000}"/>
    <cellStyle name="Ç¥ÁØ_°­´ç (2)_광명견적대비1010_아미산전망대 듀얼모니터링감시제어시스템 제작구입 설치(2차) 14 6" xfId="9738" xr:uid="{00000000-0005-0000-0000-000006260000}"/>
    <cellStyle name="C￥AØ_°­´c (2)_광명견적대비1010_아미산전망대 듀얼모니터링감시제어시스템 제작구입 설치(2차) 14 7" xfId="9739" xr:uid="{00000000-0005-0000-0000-000007260000}"/>
    <cellStyle name="Ç¥ÁØ_°­´ç (2)_광명견적대비1010_아미산전망대 듀얼모니터링감시제어시스템 제작구입 설치(2차) 14 7" xfId="9740" xr:uid="{00000000-0005-0000-0000-000008260000}"/>
    <cellStyle name="C￥AØ_°­´c (2)_광명견적대비1010_아미산전망대 듀얼모니터링감시제어시스템 제작구입 설치(2차) 14 8" xfId="9741" xr:uid="{00000000-0005-0000-0000-000009260000}"/>
    <cellStyle name="Ç¥ÁØ_°­´ç (2)_광명견적대비1010_아미산전망대 듀얼모니터링감시제어시스템 제작구입 설치(2차) 14 8" xfId="9742" xr:uid="{00000000-0005-0000-0000-00000A260000}"/>
    <cellStyle name="C￥AØ_°­´c (2)_광명견적대비1010_아미산전망대 듀얼모니터링감시제어시스템 제작구입 설치(2차) 14 9" xfId="9743" xr:uid="{00000000-0005-0000-0000-00000B260000}"/>
    <cellStyle name="Ç¥ÁØ_°­´ç (2)_광명견적대비1010_아미산전망대 듀얼모니터링감시제어시스템 제작구입 설치(2차) 14 9" xfId="9744" xr:uid="{00000000-0005-0000-0000-00000C260000}"/>
    <cellStyle name="C￥AØ_°­´c (2)_광명견적대비1010_아미산전망대 듀얼모니터링감시제어시스템 제작구입 설치(2차) 15" xfId="9745" xr:uid="{00000000-0005-0000-0000-00000D260000}"/>
    <cellStyle name="Ç¥ÁØ_°­´ç (2)_광명견적대비1010_아미산전망대 듀얼모니터링감시제어시스템 제작구입 설치(2차) 15" xfId="9746" xr:uid="{00000000-0005-0000-0000-00000E260000}"/>
    <cellStyle name="C￥AØ_°­´c (2)_광명견적대비1010_아미산전망대 듀얼모니터링감시제어시스템 제작구입 설치(2차) 15 10" xfId="9747" xr:uid="{00000000-0005-0000-0000-00000F260000}"/>
    <cellStyle name="Ç¥ÁØ_°­´ç (2)_광명견적대비1010_아미산전망대 듀얼모니터링감시제어시스템 제작구입 설치(2차) 15 10" xfId="9748" xr:uid="{00000000-0005-0000-0000-000010260000}"/>
    <cellStyle name="C￥AØ_°­´c (2)_광명견적대비1010_아미산전망대 듀얼모니터링감시제어시스템 제작구입 설치(2차) 15 11" xfId="9749" xr:uid="{00000000-0005-0000-0000-000011260000}"/>
    <cellStyle name="Ç¥ÁØ_°­´ç (2)_광명견적대비1010_아미산전망대 듀얼모니터링감시제어시스템 제작구입 설치(2차) 15 11" xfId="9750" xr:uid="{00000000-0005-0000-0000-000012260000}"/>
    <cellStyle name="C￥AØ_°­´c (2)_광명견적대비1010_아미산전망대 듀얼모니터링감시제어시스템 제작구입 설치(2차) 15 12" xfId="9751" xr:uid="{00000000-0005-0000-0000-000013260000}"/>
    <cellStyle name="Ç¥ÁØ_°­´ç (2)_광명견적대비1010_아미산전망대 듀얼모니터링감시제어시스템 제작구입 설치(2차) 15 12" xfId="9752" xr:uid="{00000000-0005-0000-0000-000014260000}"/>
    <cellStyle name="C￥AØ_°­´c (2)_광명견적대비1010_아미산전망대 듀얼모니터링감시제어시스템 제작구입 설치(2차) 15 13" xfId="9753" xr:uid="{00000000-0005-0000-0000-000015260000}"/>
    <cellStyle name="Ç¥ÁØ_°­´ç (2)_광명견적대비1010_아미산전망대 듀얼모니터링감시제어시스템 제작구입 설치(2차) 15 13" xfId="9754" xr:uid="{00000000-0005-0000-0000-000016260000}"/>
    <cellStyle name="C￥AØ_°­´c (2)_광명견적대비1010_아미산전망대 듀얼모니터링감시제어시스템 제작구입 설치(2차) 15 14" xfId="9755" xr:uid="{00000000-0005-0000-0000-000017260000}"/>
    <cellStyle name="Ç¥ÁØ_°­´ç (2)_광명견적대비1010_아미산전망대 듀얼모니터링감시제어시스템 제작구입 설치(2차) 15 14" xfId="9756" xr:uid="{00000000-0005-0000-0000-000018260000}"/>
    <cellStyle name="C￥AØ_°­´c (2)_광명견적대비1010_아미산전망대 듀얼모니터링감시제어시스템 제작구입 설치(2차) 15 15" xfId="9757" xr:uid="{00000000-0005-0000-0000-000019260000}"/>
    <cellStyle name="Ç¥ÁØ_°­´ç (2)_광명견적대비1010_아미산전망대 듀얼모니터링감시제어시스템 제작구입 설치(2차) 15 15" xfId="9758" xr:uid="{00000000-0005-0000-0000-00001A260000}"/>
    <cellStyle name="C￥AØ_°­´c (2)_광명견적대비1010_아미산전망대 듀얼모니터링감시제어시스템 제작구입 설치(2차) 15 16" xfId="9759" xr:uid="{00000000-0005-0000-0000-00001B260000}"/>
    <cellStyle name="Ç¥ÁØ_°­´ç (2)_광명견적대비1010_아미산전망대 듀얼모니터링감시제어시스템 제작구입 설치(2차) 15 16" xfId="9760" xr:uid="{00000000-0005-0000-0000-00001C260000}"/>
    <cellStyle name="C￥AØ_°­´c (2)_광명견적대비1010_아미산전망대 듀얼모니터링감시제어시스템 제작구입 설치(2차) 15 17" xfId="9761" xr:uid="{00000000-0005-0000-0000-00001D260000}"/>
    <cellStyle name="Ç¥ÁØ_°­´ç (2)_광명견적대비1010_아미산전망대 듀얼모니터링감시제어시스템 제작구입 설치(2차) 15 17" xfId="9762" xr:uid="{00000000-0005-0000-0000-00001E260000}"/>
    <cellStyle name="C￥AØ_°­´c (2)_광명견적대비1010_아미산전망대 듀얼모니터링감시제어시스템 제작구입 설치(2차) 15 18" xfId="9763" xr:uid="{00000000-0005-0000-0000-00001F260000}"/>
    <cellStyle name="Ç¥ÁØ_°­´ç (2)_광명견적대비1010_아미산전망대 듀얼모니터링감시제어시스템 제작구입 설치(2차) 15 18" xfId="9764" xr:uid="{00000000-0005-0000-0000-000020260000}"/>
    <cellStyle name="C￥AØ_°­´c (2)_광명견적대비1010_아미산전망대 듀얼모니터링감시제어시스템 제작구입 설치(2차) 15 19" xfId="9765" xr:uid="{00000000-0005-0000-0000-000021260000}"/>
    <cellStyle name="Ç¥ÁØ_°­´ç (2)_광명견적대비1010_아미산전망대 듀얼모니터링감시제어시스템 제작구입 설치(2차) 15 19" xfId="9766" xr:uid="{00000000-0005-0000-0000-000022260000}"/>
    <cellStyle name="C￥AØ_°­´c (2)_광명견적대비1010_아미산전망대 듀얼모니터링감시제어시스템 제작구입 설치(2차) 15 2" xfId="9767" xr:uid="{00000000-0005-0000-0000-000023260000}"/>
    <cellStyle name="Ç¥ÁØ_°­´ç (2)_광명견적대비1010_아미산전망대 듀얼모니터링감시제어시스템 제작구입 설치(2차) 15 2" xfId="9768" xr:uid="{00000000-0005-0000-0000-000024260000}"/>
    <cellStyle name="C￥AØ_°­´c (2)_광명견적대비1010_아미산전망대 듀얼모니터링감시제어시스템 제작구입 설치(2차) 15 3" xfId="9769" xr:uid="{00000000-0005-0000-0000-000025260000}"/>
    <cellStyle name="Ç¥ÁØ_°­´ç (2)_광명견적대비1010_아미산전망대 듀얼모니터링감시제어시스템 제작구입 설치(2차) 15 3" xfId="9770" xr:uid="{00000000-0005-0000-0000-000026260000}"/>
    <cellStyle name="C￥AØ_°­´c (2)_광명견적대비1010_아미산전망대 듀얼모니터링감시제어시스템 제작구입 설치(2차) 15 4" xfId="9771" xr:uid="{00000000-0005-0000-0000-000027260000}"/>
    <cellStyle name="Ç¥ÁØ_°­´ç (2)_광명견적대비1010_아미산전망대 듀얼모니터링감시제어시스템 제작구입 설치(2차) 15 4" xfId="9772" xr:uid="{00000000-0005-0000-0000-000028260000}"/>
    <cellStyle name="C￥AØ_°­´c (2)_광명견적대비1010_아미산전망대 듀얼모니터링감시제어시스템 제작구입 설치(2차) 15 5" xfId="9773" xr:uid="{00000000-0005-0000-0000-000029260000}"/>
    <cellStyle name="Ç¥ÁØ_°­´ç (2)_광명견적대비1010_아미산전망대 듀얼모니터링감시제어시스템 제작구입 설치(2차) 15 5" xfId="9774" xr:uid="{00000000-0005-0000-0000-00002A260000}"/>
    <cellStyle name="C￥AØ_°­´c (2)_광명견적대비1010_아미산전망대 듀얼모니터링감시제어시스템 제작구입 설치(2차) 15 6" xfId="9775" xr:uid="{00000000-0005-0000-0000-00002B260000}"/>
    <cellStyle name="Ç¥ÁØ_°­´ç (2)_광명견적대비1010_아미산전망대 듀얼모니터링감시제어시스템 제작구입 설치(2차) 15 6" xfId="9776" xr:uid="{00000000-0005-0000-0000-00002C260000}"/>
    <cellStyle name="C￥AØ_°­´c (2)_광명견적대비1010_아미산전망대 듀얼모니터링감시제어시스템 제작구입 설치(2차) 15 7" xfId="9777" xr:uid="{00000000-0005-0000-0000-00002D260000}"/>
    <cellStyle name="Ç¥ÁØ_°­´ç (2)_광명견적대비1010_아미산전망대 듀얼모니터링감시제어시스템 제작구입 설치(2차) 15 7" xfId="9778" xr:uid="{00000000-0005-0000-0000-00002E260000}"/>
    <cellStyle name="C￥AØ_°­´c (2)_광명견적대비1010_아미산전망대 듀얼모니터링감시제어시스템 제작구입 설치(2차) 15 8" xfId="9779" xr:uid="{00000000-0005-0000-0000-00002F260000}"/>
    <cellStyle name="Ç¥ÁØ_°­´ç (2)_광명견적대비1010_아미산전망대 듀얼모니터링감시제어시스템 제작구입 설치(2차) 15 8" xfId="9780" xr:uid="{00000000-0005-0000-0000-000030260000}"/>
    <cellStyle name="C￥AØ_°­´c (2)_광명견적대비1010_아미산전망대 듀얼모니터링감시제어시스템 제작구입 설치(2차) 15 9" xfId="9781" xr:uid="{00000000-0005-0000-0000-000031260000}"/>
    <cellStyle name="Ç¥ÁØ_°­´ç (2)_광명견적대비1010_아미산전망대 듀얼모니터링감시제어시스템 제작구입 설치(2차) 15 9" xfId="9782" xr:uid="{00000000-0005-0000-0000-000032260000}"/>
    <cellStyle name="C￥AØ_°­´c (2)_광명견적대비1010_아미산전망대 듀얼모니터링감시제어시스템 제작구입 설치(2차) 16" xfId="9783" xr:uid="{00000000-0005-0000-0000-000033260000}"/>
    <cellStyle name="Ç¥ÁØ_°­´ç (2)_광명견적대비1010_아미산전망대 듀얼모니터링감시제어시스템 제작구입 설치(2차) 16" xfId="9784" xr:uid="{00000000-0005-0000-0000-000034260000}"/>
    <cellStyle name="C￥AØ_°­´c (2)_광명견적대비1010_아미산전망대 듀얼모니터링감시제어시스템 제작구입 설치(2차) 16 10" xfId="9785" xr:uid="{00000000-0005-0000-0000-000035260000}"/>
    <cellStyle name="Ç¥ÁØ_°­´ç (2)_광명견적대비1010_아미산전망대 듀얼모니터링감시제어시스템 제작구입 설치(2차) 16 10" xfId="9786" xr:uid="{00000000-0005-0000-0000-000036260000}"/>
    <cellStyle name="C￥AØ_°­´c (2)_광명견적대비1010_아미산전망대 듀얼모니터링감시제어시스템 제작구입 설치(2차) 16 11" xfId="9787" xr:uid="{00000000-0005-0000-0000-000037260000}"/>
    <cellStyle name="Ç¥ÁØ_°­´ç (2)_광명견적대비1010_아미산전망대 듀얼모니터링감시제어시스템 제작구입 설치(2차) 16 11" xfId="9788" xr:uid="{00000000-0005-0000-0000-000038260000}"/>
    <cellStyle name="C￥AØ_°­´c (2)_광명견적대비1010_아미산전망대 듀얼모니터링감시제어시스템 제작구입 설치(2차) 16 12" xfId="9789" xr:uid="{00000000-0005-0000-0000-000039260000}"/>
    <cellStyle name="Ç¥ÁØ_°­´ç (2)_광명견적대비1010_아미산전망대 듀얼모니터링감시제어시스템 제작구입 설치(2차) 16 12" xfId="9790" xr:uid="{00000000-0005-0000-0000-00003A260000}"/>
    <cellStyle name="C￥AØ_°­´c (2)_광명견적대비1010_아미산전망대 듀얼모니터링감시제어시스템 제작구입 설치(2차) 16 13" xfId="9791" xr:uid="{00000000-0005-0000-0000-00003B260000}"/>
    <cellStyle name="Ç¥ÁØ_°­´ç (2)_광명견적대비1010_아미산전망대 듀얼모니터링감시제어시스템 제작구입 설치(2차) 16 13" xfId="9792" xr:uid="{00000000-0005-0000-0000-00003C260000}"/>
    <cellStyle name="C￥AØ_°­´c (2)_광명견적대비1010_아미산전망대 듀얼모니터링감시제어시스템 제작구입 설치(2차) 16 14" xfId="9793" xr:uid="{00000000-0005-0000-0000-00003D260000}"/>
    <cellStyle name="Ç¥ÁØ_°­´ç (2)_광명견적대비1010_아미산전망대 듀얼모니터링감시제어시스템 제작구입 설치(2차) 16 14" xfId="9794" xr:uid="{00000000-0005-0000-0000-00003E260000}"/>
    <cellStyle name="C￥AØ_°­´c (2)_광명견적대비1010_아미산전망대 듀얼모니터링감시제어시스템 제작구입 설치(2차) 16 15" xfId="9795" xr:uid="{00000000-0005-0000-0000-00003F260000}"/>
    <cellStyle name="Ç¥ÁØ_°­´ç (2)_광명견적대비1010_아미산전망대 듀얼모니터링감시제어시스템 제작구입 설치(2차) 16 15" xfId="9796" xr:uid="{00000000-0005-0000-0000-000040260000}"/>
    <cellStyle name="C￥AØ_°­´c (2)_광명견적대비1010_아미산전망대 듀얼모니터링감시제어시스템 제작구입 설치(2차) 16 16" xfId="9797" xr:uid="{00000000-0005-0000-0000-000041260000}"/>
    <cellStyle name="Ç¥ÁØ_°­´ç (2)_광명견적대비1010_아미산전망대 듀얼모니터링감시제어시스템 제작구입 설치(2차) 16 16" xfId="9798" xr:uid="{00000000-0005-0000-0000-000042260000}"/>
    <cellStyle name="C￥AØ_°­´c (2)_광명견적대비1010_아미산전망대 듀얼모니터링감시제어시스템 제작구입 설치(2차) 16 17" xfId="9799" xr:uid="{00000000-0005-0000-0000-000043260000}"/>
    <cellStyle name="Ç¥ÁØ_°­´ç (2)_광명견적대비1010_아미산전망대 듀얼모니터링감시제어시스템 제작구입 설치(2차) 16 17" xfId="9800" xr:uid="{00000000-0005-0000-0000-000044260000}"/>
    <cellStyle name="C￥AØ_°­´c (2)_광명견적대비1010_아미산전망대 듀얼모니터링감시제어시스템 제작구입 설치(2차) 16 18" xfId="9801" xr:uid="{00000000-0005-0000-0000-000045260000}"/>
    <cellStyle name="Ç¥ÁØ_°­´ç (2)_광명견적대비1010_아미산전망대 듀얼모니터링감시제어시스템 제작구입 설치(2차) 16 18" xfId="9802" xr:uid="{00000000-0005-0000-0000-000046260000}"/>
    <cellStyle name="C￥AØ_°­´c (2)_광명견적대비1010_아미산전망대 듀얼모니터링감시제어시스템 제작구입 설치(2차) 16 19" xfId="9803" xr:uid="{00000000-0005-0000-0000-000047260000}"/>
    <cellStyle name="Ç¥ÁØ_°­´ç (2)_광명견적대비1010_아미산전망대 듀얼모니터링감시제어시스템 제작구입 설치(2차) 16 19" xfId="9804" xr:uid="{00000000-0005-0000-0000-000048260000}"/>
    <cellStyle name="C￥AØ_°­´c (2)_광명견적대비1010_아미산전망대 듀얼모니터링감시제어시스템 제작구입 설치(2차) 16 2" xfId="9805" xr:uid="{00000000-0005-0000-0000-000049260000}"/>
    <cellStyle name="Ç¥ÁØ_°­´ç (2)_광명견적대비1010_아미산전망대 듀얼모니터링감시제어시스템 제작구입 설치(2차) 16 2" xfId="9806" xr:uid="{00000000-0005-0000-0000-00004A260000}"/>
    <cellStyle name="C￥AØ_°­´c (2)_광명견적대비1010_아미산전망대 듀얼모니터링감시제어시스템 제작구입 설치(2차) 16 3" xfId="9807" xr:uid="{00000000-0005-0000-0000-00004B260000}"/>
    <cellStyle name="Ç¥ÁØ_°­´ç (2)_광명견적대비1010_아미산전망대 듀얼모니터링감시제어시스템 제작구입 설치(2차) 16 3" xfId="9808" xr:uid="{00000000-0005-0000-0000-00004C260000}"/>
    <cellStyle name="C￥AØ_°­´c (2)_광명견적대비1010_아미산전망대 듀얼모니터링감시제어시스템 제작구입 설치(2차) 16 4" xfId="9809" xr:uid="{00000000-0005-0000-0000-00004D260000}"/>
    <cellStyle name="Ç¥ÁØ_°­´ç (2)_광명견적대비1010_아미산전망대 듀얼모니터링감시제어시스템 제작구입 설치(2차) 16 4" xfId="9810" xr:uid="{00000000-0005-0000-0000-00004E260000}"/>
    <cellStyle name="C￥AØ_°­´c (2)_광명견적대비1010_아미산전망대 듀얼모니터링감시제어시스템 제작구입 설치(2차) 16 5" xfId="9811" xr:uid="{00000000-0005-0000-0000-00004F260000}"/>
    <cellStyle name="Ç¥ÁØ_°­´ç (2)_광명견적대비1010_아미산전망대 듀얼모니터링감시제어시스템 제작구입 설치(2차) 16 5" xfId="9812" xr:uid="{00000000-0005-0000-0000-000050260000}"/>
    <cellStyle name="C￥AØ_°­´c (2)_광명견적대비1010_아미산전망대 듀얼모니터링감시제어시스템 제작구입 설치(2차) 16 6" xfId="9813" xr:uid="{00000000-0005-0000-0000-000051260000}"/>
    <cellStyle name="Ç¥ÁØ_°­´ç (2)_광명견적대비1010_아미산전망대 듀얼모니터링감시제어시스템 제작구입 설치(2차) 16 6" xfId="9814" xr:uid="{00000000-0005-0000-0000-000052260000}"/>
    <cellStyle name="C￥AØ_°­´c (2)_광명견적대비1010_아미산전망대 듀얼모니터링감시제어시스템 제작구입 설치(2차) 16 7" xfId="9815" xr:uid="{00000000-0005-0000-0000-000053260000}"/>
    <cellStyle name="Ç¥ÁØ_°­´ç (2)_광명견적대비1010_아미산전망대 듀얼모니터링감시제어시스템 제작구입 설치(2차) 16 7" xfId="9816" xr:uid="{00000000-0005-0000-0000-000054260000}"/>
    <cellStyle name="C￥AØ_°­´c (2)_광명견적대비1010_아미산전망대 듀얼모니터링감시제어시스템 제작구입 설치(2차) 16 8" xfId="9817" xr:uid="{00000000-0005-0000-0000-000055260000}"/>
    <cellStyle name="Ç¥ÁØ_°­´ç (2)_광명견적대비1010_아미산전망대 듀얼모니터링감시제어시스템 제작구입 설치(2차) 16 8" xfId="9818" xr:uid="{00000000-0005-0000-0000-000056260000}"/>
    <cellStyle name="C￥AØ_°­´c (2)_광명견적대비1010_아미산전망대 듀얼모니터링감시제어시스템 제작구입 설치(2차) 16 9" xfId="9819" xr:uid="{00000000-0005-0000-0000-000057260000}"/>
    <cellStyle name="Ç¥ÁØ_°­´ç (2)_광명견적대비1010_아미산전망대 듀얼모니터링감시제어시스템 제작구입 설치(2차) 16 9" xfId="9820" xr:uid="{00000000-0005-0000-0000-000058260000}"/>
    <cellStyle name="C￥AØ_°­´c (2)_광명견적대비1010_아미산전망대 듀얼모니터링감시제어시스템 제작구입 설치(2차) 17" xfId="9821" xr:uid="{00000000-0005-0000-0000-000059260000}"/>
    <cellStyle name="Ç¥ÁØ_°­´ç (2)_광명견적대비1010_아미산전망대 듀얼모니터링감시제어시스템 제작구입 설치(2차) 17" xfId="9822" xr:uid="{00000000-0005-0000-0000-00005A260000}"/>
    <cellStyle name="C￥AØ_°­´c (2)_광명견적대비1010_아미산전망대 듀얼모니터링감시제어시스템 제작구입 설치(2차) 17 10" xfId="9823" xr:uid="{00000000-0005-0000-0000-00005B260000}"/>
    <cellStyle name="Ç¥ÁØ_°­´ç (2)_광명견적대비1010_아미산전망대 듀얼모니터링감시제어시스템 제작구입 설치(2차) 17 10" xfId="9824" xr:uid="{00000000-0005-0000-0000-00005C260000}"/>
    <cellStyle name="C￥AØ_°­´c (2)_광명견적대비1010_아미산전망대 듀얼모니터링감시제어시스템 제작구입 설치(2차) 17 11" xfId="9825" xr:uid="{00000000-0005-0000-0000-00005D260000}"/>
    <cellStyle name="Ç¥ÁØ_°­´ç (2)_광명견적대비1010_아미산전망대 듀얼모니터링감시제어시스템 제작구입 설치(2차) 17 11" xfId="9826" xr:uid="{00000000-0005-0000-0000-00005E260000}"/>
    <cellStyle name="C￥AØ_°­´c (2)_광명견적대비1010_아미산전망대 듀얼모니터링감시제어시스템 제작구입 설치(2차) 17 12" xfId="9827" xr:uid="{00000000-0005-0000-0000-00005F260000}"/>
    <cellStyle name="Ç¥ÁØ_°­´ç (2)_광명견적대비1010_아미산전망대 듀얼모니터링감시제어시스템 제작구입 설치(2차) 17 12" xfId="9828" xr:uid="{00000000-0005-0000-0000-000060260000}"/>
    <cellStyle name="C￥AØ_°­´c (2)_광명견적대비1010_아미산전망대 듀얼모니터링감시제어시스템 제작구입 설치(2차) 17 13" xfId="9829" xr:uid="{00000000-0005-0000-0000-000061260000}"/>
    <cellStyle name="Ç¥ÁØ_°­´ç (2)_광명견적대비1010_아미산전망대 듀얼모니터링감시제어시스템 제작구입 설치(2차) 17 13" xfId="9830" xr:uid="{00000000-0005-0000-0000-000062260000}"/>
    <cellStyle name="C￥AØ_°­´c (2)_광명견적대비1010_아미산전망대 듀얼모니터링감시제어시스템 제작구입 설치(2차) 17 14" xfId="9831" xr:uid="{00000000-0005-0000-0000-000063260000}"/>
    <cellStyle name="Ç¥ÁØ_°­´ç (2)_광명견적대비1010_아미산전망대 듀얼모니터링감시제어시스템 제작구입 설치(2차) 17 14" xfId="9832" xr:uid="{00000000-0005-0000-0000-000064260000}"/>
    <cellStyle name="C￥AØ_°­´c (2)_광명견적대비1010_아미산전망대 듀얼모니터링감시제어시스템 제작구입 설치(2차) 17 15" xfId="9833" xr:uid="{00000000-0005-0000-0000-000065260000}"/>
    <cellStyle name="Ç¥ÁØ_°­´ç (2)_광명견적대비1010_아미산전망대 듀얼모니터링감시제어시스템 제작구입 설치(2차) 17 15" xfId="9834" xr:uid="{00000000-0005-0000-0000-000066260000}"/>
    <cellStyle name="C￥AØ_°­´c (2)_광명견적대비1010_아미산전망대 듀얼모니터링감시제어시스템 제작구입 설치(2차) 17 16" xfId="9835" xr:uid="{00000000-0005-0000-0000-000067260000}"/>
    <cellStyle name="Ç¥ÁØ_°­´ç (2)_광명견적대비1010_아미산전망대 듀얼모니터링감시제어시스템 제작구입 설치(2차) 17 16" xfId="9836" xr:uid="{00000000-0005-0000-0000-000068260000}"/>
    <cellStyle name="C￥AØ_°­´c (2)_광명견적대비1010_아미산전망대 듀얼모니터링감시제어시스템 제작구입 설치(2차) 17 17" xfId="9837" xr:uid="{00000000-0005-0000-0000-000069260000}"/>
    <cellStyle name="Ç¥ÁØ_°­´ç (2)_광명견적대비1010_아미산전망대 듀얼모니터링감시제어시스템 제작구입 설치(2차) 17 17" xfId="9838" xr:uid="{00000000-0005-0000-0000-00006A260000}"/>
    <cellStyle name="C￥AØ_°­´c (2)_광명견적대비1010_아미산전망대 듀얼모니터링감시제어시스템 제작구입 설치(2차) 17 18" xfId="9839" xr:uid="{00000000-0005-0000-0000-00006B260000}"/>
    <cellStyle name="Ç¥ÁØ_°­´ç (2)_광명견적대비1010_아미산전망대 듀얼모니터링감시제어시스템 제작구입 설치(2차) 17 18" xfId="9840" xr:uid="{00000000-0005-0000-0000-00006C260000}"/>
    <cellStyle name="C￥AØ_°­´c (2)_광명견적대비1010_아미산전망대 듀얼모니터링감시제어시스템 제작구입 설치(2차) 17 19" xfId="9841" xr:uid="{00000000-0005-0000-0000-00006D260000}"/>
    <cellStyle name="Ç¥ÁØ_°­´ç (2)_광명견적대비1010_아미산전망대 듀얼모니터링감시제어시스템 제작구입 설치(2차) 17 19" xfId="9842" xr:uid="{00000000-0005-0000-0000-00006E260000}"/>
    <cellStyle name="C￥AØ_°­´c (2)_광명견적대비1010_아미산전망대 듀얼모니터링감시제어시스템 제작구입 설치(2차) 17 2" xfId="9843" xr:uid="{00000000-0005-0000-0000-00006F260000}"/>
    <cellStyle name="Ç¥ÁØ_°­´ç (2)_광명견적대비1010_아미산전망대 듀얼모니터링감시제어시스템 제작구입 설치(2차) 17 2" xfId="9844" xr:uid="{00000000-0005-0000-0000-000070260000}"/>
    <cellStyle name="C￥AØ_°­´c (2)_광명견적대비1010_아미산전망대 듀얼모니터링감시제어시스템 제작구입 설치(2차) 17 3" xfId="9845" xr:uid="{00000000-0005-0000-0000-000071260000}"/>
    <cellStyle name="Ç¥ÁØ_°­´ç (2)_광명견적대비1010_아미산전망대 듀얼모니터링감시제어시스템 제작구입 설치(2차) 17 3" xfId="9846" xr:uid="{00000000-0005-0000-0000-000072260000}"/>
    <cellStyle name="C￥AØ_°­´c (2)_광명견적대비1010_아미산전망대 듀얼모니터링감시제어시스템 제작구입 설치(2차) 17 4" xfId="9847" xr:uid="{00000000-0005-0000-0000-000073260000}"/>
    <cellStyle name="Ç¥ÁØ_°­´ç (2)_광명견적대비1010_아미산전망대 듀얼모니터링감시제어시스템 제작구입 설치(2차) 17 4" xfId="9848" xr:uid="{00000000-0005-0000-0000-000074260000}"/>
    <cellStyle name="C￥AØ_°­´c (2)_광명견적대비1010_아미산전망대 듀얼모니터링감시제어시스템 제작구입 설치(2차) 17 5" xfId="9849" xr:uid="{00000000-0005-0000-0000-000075260000}"/>
    <cellStyle name="Ç¥ÁØ_°­´ç (2)_광명견적대비1010_아미산전망대 듀얼모니터링감시제어시스템 제작구입 설치(2차) 17 5" xfId="9850" xr:uid="{00000000-0005-0000-0000-000076260000}"/>
    <cellStyle name="C￥AØ_°­´c (2)_광명견적대비1010_아미산전망대 듀얼모니터링감시제어시스템 제작구입 설치(2차) 17 6" xfId="9851" xr:uid="{00000000-0005-0000-0000-000077260000}"/>
    <cellStyle name="Ç¥ÁØ_°­´ç (2)_광명견적대비1010_아미산전망대 듀얼모니터링감시제어시스템 제작구입 설치(2차) 17 6" xfId="9852" xr:uid="{00000000-0005-0000-0000-000078260000}"/>
    <cellStyle name="C￥AØ_°­´c (2)_광명견적대비1010_아미산전망대 듀얼모니터링감시제어시스템 제작구입 설치(2차) 17 7" xfId="9853" xr:uid="{00000000-0005-0000-0000-000079260000}"/>
    <cellStyle name="Ç¥ÁØ_°­´ç (2)_광명견적대비1010_아미산전망대 듀얼모니터링감시제어시스템 제작구입 설치(2차) 17 7" xfId="9854" xr:uid="{00000000-0005-0000-0000-00007A260000}"/>
    <cellStyle name="C￥AØ_°­´c (2)_광명견적대비1010_아미산전망대 듀얼모니터링감시제어시스템 제작구입 설치(2차) 17 8" xfId="9855" xr:uid="{00000000-0005-0000-0000-00007B260000}"/>
    <cellStyle name="Ç¥ÁØ_°­´ç (2)_광명견적대비1010_아미산전망대 듀얼모니터링감시제어시스템 제작구입 설치(2차) 17 8" xfId="9856" xr:uid="{00000000-0005-0000-0000-00007C260000}"/>
    <cellStyle name="C￥AØ_°­´c (2)_광명견적대비1010_아미산전망대 듀얼모니터링감시제어시스템 제작구입 설치(2차) 17 9" xfId="9857" xr:uid="{00000000-0005-0000-0000-00007D260000}"/>
    <cellStyle name="Ç¥ÁØ_°­´ç (2)_광명견적대비1010_아미산전망대 듀얼모니터링감시제어시스템 제작구입 설치(2차) 17 9" xfId="9858" xr:uid="{00000000-0005-0000-0000-00007E260000}"/>
    <cellStyle name="C￥AØ_°­´c (2)_광명견적대비1010_아미산전망대 듀얼모니터링감시제어시스템 제작구입 설치(2차) 18" xfId="9859" xr:uid="{00000000-0005-0000-0000-00007F260000}"/>
    <cellStyle name="Ç¥ÁØ_°­´ç (2)_광명견적대비1010_아미산전망대 듀얼모니터링감시제어시스템 제작구입 설치(2차) 18" xfId="9860" xr:uid="{00000000-0005-0000-0000-000080260000}"/>
    <cellStyle name="C￥AØ_°­´c (2)_광명견적대비1010_아미산전망대 듀얼모니터링감시제어시스템 제작구입 설치(2차) 18 10" xfId="9861" xr:uid="{00000000-0005-0000-0000-000081260000}"/>
    <cellStyle name="Ç¥ÁØ_°­´ç (2)_광명견적대비1010_아미산전망대 듀얼모니터링감시제어시스템 제작구입 설치(2차) 18 10" xfId="9862" xr:uid="{00000000-0005-0000-0000-000082260000}"/>
    <cellStyle name="C￥AØ_°­´c (2)_광명견적대비1010_아미산전망대 듀얼모니터링감시제어시스템 제작구입 설치(2차) 18 11" xfId="9863" xr:uid="{00000000-0005-0000-0000-000083260000}"/>
    <cellStyle name="Ç¥ÁØ_°­´ç (2)_광명견적대비1010_아미산전망대 듀얼모니터링감시제어시스템 제작구입 설치(2차) 18 11" xfId="9864" xr:uid="{00000000-0005-0000-0000-000084260000}"/>
    <cellStyle name="C￥AØ_°­´c (2)_광명견적대비1010_아미산전망대 듀얼모니터링감시제어시스템 제작구입 설치(2차) 18 12" xfId="9865" xr:uid="{00000000-0005-0000-0000-000085260000}"/>
    <cellStyle name="Ç¥ÁØ_°­´ç (2)_광명견적대비1010_아미산전망대 듀얼모니터링감시제어시스템 제작구입 설치(2차) 18 12" xfId="9866" xr:uid="{00000000-0005-0000-0000-000086260000}"/>
    <cellStyle name="C￥AØ_°­´c (2)_광명견적대비1010_아미산전망대 듀얼모니터링감시제어시스템 제작구입 설치(2차) 18 13" xfId="9867" xr:uid="{00000000-0005-0000-0000-000087260000}"/>
    <cellStyle name="Ç¥ÁØ_°­´ç (2)_광명견적대비1010_아미산전망대 듀얼모니터링감시제어시스템 제작구입 설치(2차) 18 13" xfId="9868" xr:uid="{00000000-0005-0000-0000-000088260000}"/>
    <cellStyle name="C￥AØ_°­´c (2)_광명견적대비1010_아미산전망대 듀얼모니터링감시제어시스템 제작구입 설치(2차) 18 14" xfId="9869" xr:uid="{00000000-0005-0000-0000-000089260000}"/>
    <cellStyle name="Ç¥ÁØ_°­´ç (2)_광명견적대비1010_아미산전망대 듀얼모니터링감시제어시스템 제작구입 설치(2차) 18 14" xfId="9870" xr:uid="{00000000-0005-0000-0000-00008A260000}"/>
    <cellStyle name="C￥AØ_°­´c (2)_광명견적대비1010_아미산전망대 듀얼모니터링감시제어시스템 제작구입 설치(2차) 18 15" xfId="9871" xr:uid="{00000000-0005-0000-0000-00008B260000}"/>
    <cellStyle name="Ç¥ÁØ_°­´ç (2)_광명견적대비1010_아미산전망대 듀얼모니터링감시제어시스템 제작구입 설치(2차) 18 15" xfId="9872" xr:uid="{00000000-0005-0000-0000-00008C260000}"/>
    <cellStyle name="C￥AØ_°­´c (2)_광명견적대비1010_아미산전망대 듀얼모니터링감시제어시스템 제작구입 설치(2차) 18 16" xfId="9873" xr:uid="{00000000-0005-0000-0000-00008D260000}"/>
    <cellStyle name="Ç¥ÁØ_°­´ç (2)_광명견적대비1010_아미산전망대 듀얼모니터링감시제어시스템 제작구입 설치(2차) 18 16" xfId="9874" xr:uid="{00000000-0005-0000-0000-00008E260000}"/>
    <cellStyle name="C￥AØ_°­´c (2)_광명견적대비1010_아미산전망대 듀얼모니터링감시제어시스템 제작구입 설치(2차) 18 17" xfId="9875" xr:uid="{00000000-0005-0000-0000-00008F260000}"/>
    <cellStyle name="Ç¥ÁØ_°­´ç (2)_광명견적대비1010_아미산전망대 듀얼모니터링감시제어시스템 제작구입 설치(2차) 18 17" xfId="9876" xr:uid="{00000000-0005-0000-0000-000090260000}"/>
    <cellStyle name="C￥AØ_°­´c (2)_광명견적대비1010_아미산전망대 듀얼모니터링감시제어시스템 제작구입 설치(2차) 18 18" xfId="9877" xr:uid="{00000000-0005-0000-0000-000091260000}"/>
    <cellStyle name="Ç¥ÁØ_°­´ç (2)_광명견적대비1010_아미산전망대 듀얼모니터링감시제어시스템 제작구입 설치(2차) 18 18" xfId="9878" xr:uid="{00000000-0005-0000-0000-000092260000}"/>
    <cellStyle name="C￥AØ_°­´c (2)_광명견적대비1010_아미산전망대 듀얼모니터링감시제어시스템 제작구입 설치(2차) 18 19" xfId="9879" xr:uid="{00000000-0005-0000-0000-000093260000}"/>
    <cellStyle name="Ç¥ÁØ_°­´ç (2)_광명견적대비1010_아미산전망대 듀얼모니터링감시제어시스템 제작구입 설치(2차) 18 19" xfId="9880" xr:uid="{00000000-0005-0000-0000-000094260000}"/>
    <cellStyle name="C￥AØ_°­´c (2)_광명견적대비1010_아미산전망대 듀얼모니터링감시제어시스템 제작구입 설치(2차) 18 2" xfId="9881" xr:uid="{00000000-0005-0000-0000-000095260000}"/>
    <cellStyle name="Ç¥ÁØ_°­´ç (2)_광명견적대비1010_아미산전망대 듀얼모니터링감시제어시스템 제작구입 설치(2차) 18 2" xfId="9882" xr:uid="{00000000-0005-0000-0000-000096260000}"/>
    <cellStyle name="C￥AØ_°­´c (2)_광명견적대비1010_아미산전망대 듀얼모니터링감시제어시스템 제작구입 설치(2차) 18 3" xfId="9883" xr:uid="{00000000-0005-0000-0000-000097260000}"/>
    <cellStyle name="Ç¥ÁØ_°­´ç (2)_광명견적대비1010_아미산전망대 듀얼모니터링감시제어시스템 제작구입 설치(2차) 18 3" xfId="9884" xr:uid="{00000000-0005-0000-0000-000098260000}"/>
    <cellStyle name="C￥AØ_°­´c (2)_광명견적대비1010_아미산전망대 듀얼모니터링감시제어시스템 제작구입 설치(2차) 18 4" xfId="9885" xr:uid="{00000000-0005-0000-0000-000099260000}"/>
    <cellStyle name="Ç¥ÁØ_°­´ç (2)_광명견적대비1010_아미산전망대 듀얼모니터링감시제어시스템 제작구입 설치(2차) 18 4" xfId="9886" xr:uid="{00000000-0005-0000-0000-00009A260000}"/>
    <cellStyle name="C￥AØ_°­´c (2)_광명견적대비1010_아미산전망대 듀얼모니터링감시제어시스템 제작구입 설치(2차) 18 5" xfId="9887" xr:uid="{00000000-0005-0000-0000-00009B260000}"/>
    <cellStyle name="Ç¥ÁØ_°­´ç (2)_광명견적대비1010_아미산전망대 듀얼모니터링감시제어시스템 제작구입 설치(2차) 18 5" xfId="9888" xr:uid="{00000000-0005-0000-0000-00009C260000}"/>
    <cellStyle name="C￥AØ_°­´c (2)_광명견적대비1010_아미산전망대 듀얼모니터링감시제어시스템 제작구입 설치(2차) 18 6" xfId="9889" xr:uid="{00000000-0005-0000-0000-00009D260000}"/>
    <cellStyle name="Ç¥ÁØ_°­´ç (2)_광명견적대비1010_아미산전망대 듀얼모니터링감시제어시스템 제작구입 설치(2차) 18 6" xfId="9890" xr:uid="{00000000-0005-0000-0000-00009E260000}"/>
    <cellStyle name="C￥AØ_°­´c (2)_광명견적대비1010_아미산전망대 듀얼모니터링감시제어시스템 제작구입 설치(2차) 18 7" xfId="9891" xr:uid="{00000000-0005-0000-0000-00009F260000}"/>
    <cellStyle name="Ç¥ÁØ_°­´ç (2)_광명견적대비1010_아미산전망대 듀얼모니터링감시제어시스템 제작구입 설치(2차) 18 7" xfId="9892" xr:uid="{00000000-0005-0000-0000-0000A0260000}"/>
    <cellStyle name="C￥AØ_°­´c (2)_광명견적대비1010_아미산전망대 듀얼모니터링감시제어시스템 제작구입 설치(2차) 18 8" xfId="9893" xr:uid="{00000000-0005-0000-0000-0000A1260000}"/>
    <cellStyle name="Ç¥ÁØ_°­´ç (2)_광명견적대비1010_아미산전망대 듀얼모니터링감시제어시스템 제작구입 설치(2차) 18 8" xfId="9894" xr:uid="{00000000-0005-0000-0000-0000A2260000}"/>
    <cellStyle name="C￥AØ_°­´c (2)_광명견적대비1010_아미산전망대 듀얼모니터링감시제어시스템 제작구입 설치(2차) 18 9" xfId="9895" xr:uid="{00000000-0005-0000-0000-0000A3260000}"/>
    <cellStyle name="Ç¥ÁØ_°­´ç (2)_광명견적대비1010_아미산전망대 듀얼모니터링감시제어시스템 제작구입 설치(2차) 18 9" xfId="9896" xr:uid="{00000000-0005-0000-0000-0000A4260000}"/>
    <cellStyle name="C￥AØ_°­´c (2)_광명견적대비1010_아미산전망대 듀얼모니터링감시제어시스템 제작구입 설치(2차) 19" xfId="9897" xr:uid="{00000000-0005-0000-0000-0000A5260000}"/>
    <cellStyle name="Ç¥ÁØ_°­´ç (2)_광명견적대비1010_아미산전망대 듀얼모니터링감시제어시스템 제작구입 설치(2차) 19" xfId="9898" xr:uid="{00000000-0005-0000-0000-0000A6260000}"/>
    <cellStyle name="C￥AØ_°­´c (2)_광명견적대비1010_아미산전망대 듀얼모니터링감시제어시스템 제작구입 설치(2차) 19 10" xfId="9899" xr:uid="{00000000-0005-0000-0000-0000A7260000}"/>
    <cellStyle name="Ç¥ÁØ_°­´ç (2)_광명견적대비1010_아미산전망대 듀얼모니터링감시제어시스템 제작구입 설치(2차) 19 10" xfId="9900" xr:uid="{00000000-0005-0000-0000-0000A8260000}"/>
    <cellStyle name="C￥AØ_°­´c (2)_광명견적대비1010_아미산전망대 듀얼모니터링감시제어시스템 제작구입 설치(2차) 19 11" xfId="9901" xr:uid="{00000000-0005-0000-0000-0000A9260000}"/>
    <cellStyle name="Ç¥ÁØ_°­´ç (2)_광명견적대비1010_아미산전망대 듀얼모니터링감시제어시스템 제작구입 설치(2차) 19 11" xfId="9902" xr:uid="{00000000-0005-0000-0000-0000AA260000}"/>
    <cellStyle name="C￥AØ_°­´c (2)_광명견적대비1010_아미산전망대 듀얼모니터링감시제어시스템 제작구입 설치(2차) 19 12" xfId="9903" xr:uid="{00000000-0005-0000-0000-0000AB260000}"/>
    <cellStyle name="Ç¥ÁØ_°­´ç (2)_광명견적대비1010_아미산전망대 듀얼모니터링감시제어시스템 제작구입 설치(2차) 19 12" xfId="9904" xr:uid="{00000000-0005-0000-0000-0000AC260000}"/>
    <cellStyle name="C￥AØ_°­´c (2)_광명견적대비1010_아미산전망대 듀얼모니터링감시제어시스템 제작구입 설치(2차) 19 13" xfId="9905" xr:uid="{00000000-0005-0000-0000-0000AD260000}"/>
    <cellStyle name="Ç¥ÁØ_°­´ç (2)_광명견적대비1010_아미산전망대 듀얼모니터링감시제어시스템 제작구입 설치(2차) 19 13" xfId="9906" xr:uid="{00000000-0005-0000-0000-0000AE260000}"/>
    <cellStyle name="C￥AØ_°­´c (2)_광명견적대비1010_아미산전망대 듀얼모니터링감시제어시스템 제작구입 설치(2차) 19 14" xfId="9907" xr:uid="{00000000-0005-0000-0000-0000AF260000}"/>
    <cellStyle name="Ç¥ÁØ_°­´ç (2)_광명견적대비1010_아미산전망대 듀얼모니터링감시제어시스템 제작구입 설치(2차) 19 14" xfId="9908" xr:uid="{00000000-0005-0000-0000-0000B0260000}"/>
    <cellStyle name="C￥AØ_°­´c (2)_광명견적대비1010_아미산전망대 듀얼모니터링감시제어시스템 제작구입 설치(2차) 19 15" xfId="9909" xr:uid="{00000000-0005-0000-0000-0000B1260000}"/>
    <cellStyle name="Ç¥ÁØ_°­´ç (2)_광명견적대비1010_아미산전망대 듀얼모니터링감시제어시스템 제작구입 설치(2차) 19 15" xfId="9910" xr:uid="{00000000-0005-0000-0000-0000B2260000}"/>
    <cellStyle name="C￥AØ_°­´c (2)_광명견적대비1010_아미산전망대 듀얼모니터링감시제어시스템 제작구입 설치(2차) 19 16" xfId="9911" xr:uid="{00000000-0005-0000-0000-0000B3260000}"/>
    <cellStyle name="Ç¥ÁØ_°­´ç (2)_광명견적대비1010_아미산전망대 듀얼모니터링감시제어시스템 제작구입 설치(2차) 19 16" xfId="9912" xr:uid="{00000000-0005-0000-0000-0000B4260000}"/>
    <cellStyle name="C￥AØ_°­´c (2)_광명견적대비1010_아미산전망대 듀얼모니터링감시제어시스템 제작구입 설치(2차) 19 17" xfId="9913" xr:uid="{00000000-0005-0000-0000-0000B5260000}"/>
    <cellStyle name="Ç¥ÁØ_°­´ç (2)_광명견적대비1010_아미산전망대 듀얼모니터링감시제어시스템 제작구입 설치(2차) 19 17" xfId="9914" xr:uid="{00000000-0005-0000-0000-0000B6260000}"/>
    <cellStyle name="C￥AØ_°­´c (2)_광명견적대비1010_아미산전망대 듀얼모니터링감시제어시스템 제작구입 설치(2차) 19 18" xfId="9915" xr:uid="{00000000-0005-0000-0000-0000B7260000}"/>
    <cellStyle name="Ç¥ÁØ_°­´ç (2)_광명견적대비1010_아미산전망대 듀얼모니터링감시제어시스템 제작구입 설치(2차) 19 18" xfId="9916" xr:uid="{00000000-0005-0000-0000-0000B8260000}"/>
    <cellStyle name="C￥AØ_°­´c (2)_광명견적대비1010_아미산전망대 듀얼모니터링감시제어시스템 제작구입 설치(2차) 19 19" xfId="9917" xr:uid="{00000000-0005-0000-0000-0000B9260000}"/>
    <cellStyle name="Ç¥ÁØ_°­´ç (2)_광명견적대비1010_아미산전망대 듀얼모니터링감시제어시스템 제작구입 설치(2차) 19 19" xfId="9918" xr:uid="{00000000-0005-0000-0000-0000BA260000}"/>
    <cellStyle name="C￥AØ_°­´c (2)_광명견적대비1010_아미산전망대 듀얼모니터링감시제어시스템 제작구입 설치(2차) 19 2" xfId="9919" xr:uid="{00000000-0005-0000-0000-0000BB260000}"/>
    <cellStyle name="Ç¥ÁØ_°­´ç (2)_광명견적대비1010_아미산전망대 듀얼모니터링감시제어시스템 제작구입 설치(2차) 19 2" xfId="9920" xr:uid="{00000000-0005-0000-0000-0000BC260000}"/>
    <cellStyle name="C￥AØ_°­´c (2)_광명견적대비1010_아미산전망대 듀얼모니터링감시제어시스템 제작구입 설치(2차) 19 3" xfId="9921" xr:uid="{00000000-0005-0000-0000-0000BD260000}"/>
    <cellStyle name="Ç¥ÁØ_°­´ç (2)_광명견적대비1010_아미산전망대 듀얼모니터링감시제어시스템 제작구입 설치(2차) 19 3" xfId="9922" xr:uid="{00000000-0005-0000-0000-0000BE260000}"/>
    <cellStyle name="C￥AØ_°­´c (2)_광명견적대비1010_아미산전망대 듀얼모니터링감시제어시스템 제작구입 설치(2차) 19 4" xfId="9923" xr:uid="{00000000-0005-0000-0000-0000BF260000}"/>
    <cellStyle name="Ç¥ÁØ_°­´ç (2)_광명견적대비1010_아미산전망대 듀얼모니터링감시제어시스템 제작구입 설치(2차) 19 4" xfId="9924" xr:uid="{00000000-0005-0000-0000-0000C0260000}"/>
    <cellStyle name="C￥AØ_°­´c (2)_광명견적대비1010_아미산전망대 듀얼모니터링감시제어시스템 제작구입 설치(2차) 19 5" xfId="9925" xr:uid="{00000000-0005-0000-0000-0000C1260000}"/>
    <cellStyle name="Ç¥ÁØ_°­´ç (2)_광명견적대비1010_아미산전망대 듀얼모니터링감시제어시스템 제작구입 설치(2차) 19 5" xfId="9926" xr:uid="{00000000-0005-0000-0000-0000C2260000}"/>
    <cellStyle name="C￥AØ_°­´c (2)_광명견적대비1010_아미산전망대 듀얼모니터링감시제어시스템 제작구입 설치(2차) 19 6" xfId="9927" xr:uid="{00000000-0005-0000-0000-0000C3260000}"/>
    <cellStyle name="Ç¥ÁØ_°­´ç (2)_광명견적대비1010_아미산전망대 듀얼모니터링감시제어시스템 제작구입 설치(2차) 19 6" xfId="9928" xr:uid="{00000000-0005-0000-0000-0000C4260000}"/>
    <cellStyle name="C￥AØ_°­´c (2)_광명견적대비1010_아미산전망대 듀얼모니터링감시제어시스템 제작구입 설치(2차) 19 7" xfId="9929" xr:uid="{00000000-0005-0000-0000-0000C5260000}"/>
    <cellStyle name="Ç¥ÁØ_°­´ç (2)_광명견적대비1010_아미산전망대 듀얼모니터링감시제어시스템 제작구입 설치(2차) 19 7" xfId="9930" xr:uid="{00000000-0005-0000-0000-0000C6260000}"/>
    <cellStyle name="C￥AØ_°­´c (2)_광명견적대비1010_아미산전망대 듀얼모니터링감시제어시스템 제작구입 설치(2차) 19 8" xfId="9931" xr:uid="{00000000-0005-0000-0000-0000C7260000}"/>
    <cellStyle name="Ç¥ÁØ_°­´ç (2)_광명견적대비1010_아미산전망대 듀얼모니터링감시제어시스템 제작구입 설치(2차) 19 8" xfId="9932" xr:uid="{00000000-0005-0000-0000-0000C8260000}"/>
    <cellStyle name="C￥AØ_°­´c (2)_광명견적대비1010_아미산전망대 듀얼모니터링감시제어시스템 제작구입 설치(2차) 19 9" xfId="9933" xr:uid="{00000000-0005-0000-0000-0000C9260000}"/>
    <cellStyle name="Ç¥ÁØ_°­´ç (2)_광명견적대비1010_아미산전망대 듀얼모니터링감시제어시스템 제작구입 설치(2차) 19 9" xfId="9934" xr:uid="{00000000-0005-0000-0000-0000CA260000}"/>
    <cellStyle name="C￥AØ_°­´c (2)_광명견적대비1010_아미산전망대 듀얼모니터링감시제어시스템 제작구입 설치(2차) 2" xfId="9935" xr:uid="{00000000-0005-0000-0000-0000CB260000}"/>
    <cellStyle name="Ç¥ÁØ_°­´ç (2)_광명견적대비1010_아미산전망대 듀얼모니터링감시제어시스템 제작구입 설치(2차) 2" xfId="9936" xr:uid="{00000000-0005-0000-0000-0000CC260000}"/>
    <cellStyle name="C￥AØ_°­´c (2)_광명견적대비1010_아미산전망대 듀얼모니터링감시제어시스템 제작구입 설치(2차) 20" xfId="9937" xr:uid="{00000000-0005-0000-0000-0000CD260000}"/>
    <cellStyle name="Ç¥ÁØ_°­´ç (2)_광명견적대비1010_아미산전망대 듀얼모니터링감시제어시스템 제작구입 설치(2차) 20" xfId="9938" xr:uid="{00000000-0005-0000-0000-0000CE260000}"/>
    <cellStyle name="C￥AØ_°­´c (2)_광명견적대비1010_아미산전망대 듀얼모니터링감시제어시스템 제작구입 설치(2차) 20 10" xfId="9939" xr:uid="{00000000-0005-0000-0000-0000CF260000}"/>
    <cellStyle name="Ç¥ÁØ_°­´ç (2)_광명견적대비1010_아미산전망대 듀얼모니터링감시제어시스템 제작구입 설치(2차) 20 10" xfId="9940" xr:uid="{00000000-0005-0000-0000-0000D0260000}"/>
    <cellStyle name="C￥AØ_°­´c (2)_광명견적대비1010_아미산전망대 듀얼모니터링감시제어시스템 제작구입 설치(2차) 20 11" xfId="9941" xr:uid="{00000000-0005-0000-0000-0000D1260000}"/>
    <cellStyle name="Ç¥ÁØ_°­´ç (2)_광명견적대비1010_아미산전망대 듀얼모니터링감시제어시스템 제작구입 설치(2차) 20 11" xfId="9942" xr:uid="{00000000-0005-0000-0000-0000D2260000}"/>
    <cellStyle name="C￥AØ_°­´c (2)_광명견적대비1010_아미산전망대 듀얼모니터링감시제어시스템 제작구입 설치(2차) 20 12" xfId="9943" xr:uid="{00000000-0005-0000-0000-0000D3260000}"/>
    <cellStyle name="Ç¥ÁØ_°­´ç (2)_광명견적대비1010_아미산전망대 듀얼모니터링감시제어시스템 제작구입 설치(2차) 20 12" xfId="9944" xr:uid="{00000000-0005-0000-0000-0000D4260000}"/>
    <cellStyle name="C￥AØ_°­´c (2)_광명견적대비1010_아미산전망대 듀얼모니터링감시제어시스템 제작구입 설치(2차) 20 13" xfId="9945" xr:uid="{00000000-0005-0000-0000-0000D5260000}"/>
    <cellStyle name="Ç¥ÁØ_°­´ç (2)_광명견적대비1010_아미산전망대 듀얼모니터링감시제어시스템 제작구입 설치(2차) 20 13" xfId="9946" xr:uid="{00000000-0005-0000-0000-0000D6260000}"/>
    <cellStyle name="C￥AØ_°­´c (2)_광명견적대비1010_아미산전망대 듀얼모니터링감시제어시스템 제작구입 설치(2차) 20 14" xfId="9947" xr:uid="{00000000-0005-0000-0000-0000D7260000}"/>
    <cellStyle name="Ç¥ÁØ_°­´ç (2)_광명견적대비1010_아미산전망대 듀얼모니터링감시제어시스템 제작구입 설치(2차) 20 14" xfId="9948" xr:uid="{00000000-0005-0000-0000-0000D8260000}"/>
    <cellStyle name="C￥AØ_°­´c (2)_광명견적대비1010_아미산전망대 듀얼모니터링감시제어시스템 제작구입 설치(2차) 20 15" xfId="9949" xr:uid="{00000000-0005-0000-0000-0000D9260000}"/>
    <cellStyle name="Ç¥ÁØ_°­´ç (2)_광명견적대비1010_아미산전망대 듀얼모니터링감시제어시스템 제작구입 설치(2차) 20 15" xfId="9950" xr:uid="{00000000-0005-0000-0000-0000DA260000}"/>
    <cellStyle name="C￥AØ_°­´c (2)_광명견적대비1010_아미산전망대 듀얼모니터링감시제어시스템 제작구입 설치(2차) 20 16" xfId="9951" xr:uid="{00000000-0005-0000-0000-0000DB260000}"/>
    <cellStyle name="Ç¥ÁØ_°­´ç (2)_광명견적대비1010_아미산전망대 듀얼모니터링감시제어시스템 제작구입 설치(2차) 20 16" xfId="9952" xr:uid="{00000000-0005-0000-0000-0000DC260000}"/>
    <cellStyle name="C￥AØ_°­´c (2)_광명견적대비1010_아미산전망대 듀얼모니터링감시제어시스템 제작구입 설치(2차) 20 17" xfId="9953" xr:uid="{00000000-0005-0000-0000-0000DD260000}"/>
    <cellStyle name="Ç¥ÁØ_°­´ç (2)_광명견적대비1010_아미산전망대 듀얼모니터링감시제어시스템 제작구입 설치(2차) 20 17" xfId="9954" xr:uid="{00000000-0005-0000-0000-0000DE260000}"/>
    <cellStyle name="C￥AØ_°­´c (2)_광명견적대비1010_아미산전망대 듀얼모니터링감시제어시스템 제작구입 설치(2차) 20 18" xfId="9955" xr:uid="{00000000-0005-0000-0000-0000DF260000}"/>
    <cellStyle name="Ç¥ÁØ_°­´ç (2)_광명견적대비1010_아미산전망대 듀얼모니터링감시제어시스템 제작구입 설치(2차) 20 18" xfId="9956" xr:uid="{00000000-0005-0000-0000-0000E0260000}"/>
    <cellStyle name="C￥AØ_°­´c (2)_광명견적대비1010_아미산전망대 듀얼모니터링감시제어시스템 제작구입 설치(2차) 20 19" xfId="9957" xr:uid="{00000000-0005-0000-0000-0000E1260000}"/>
    <cellStyle name="Ç¥ÁØ_°­´ç (2)_광명견적대비1010_아미산전망대 듀얼모니터링감시제어시스템 제작구입 설치(2차) 20 19" xfId="9958" xr:uid="{00000000-0005-0000-0000-0000E2260000}"/>
    <cellStyle name="C￥AØ_°­´c (2)_광명견적대비1010_아미산전망대 듀얼모니터링감시제어시스템 제작구입 설치(2차) 20 2" xfId="9959" xr:uid="{00000000-0005-0000-0000-0000E3260000}"/>
    <cellStyle name="Ç¥ÁØ_°­´ç (2)_광명견적대비1010_아미산전망대 듀얼모니터링감시제어시스템 제작구입 설치(2차) 20 2" xfId="9960" xr:uid="{00000000-0005-0000-0000-0000E4260000}"/>
    <cellStyle name="C￥AØ_°­´c (2)_광명견적대비1010_아미산전망대 듀얼모니터링감시제어시스템 제작구입 설치(2차) 20 3" xfId="9961" xr:uid="{00000000-0005-0000-0000-0000E5260000}"/>
    <cellStyle name="Ç¥ÁØ_°­´ç (2)_광명견적대비1010_아미산전망대 듀얼모니터링감시제어시스템 제작구입 설치(2차) 20 3" xfId="9962" xr:uid="{00000000-0005-0000-0000-0000E6260000}"/>
    <cellStyle name="C￥AØ_°­´c (2)_광명견적대비1010_아미산전망대 듀얼모니터링감시제어시스템 제작구입 설치(2차) 20 4" xfId="9963" xr:uid="{00000000-0005-0000-0000-0000E7260000}"/>
    <cellStyle name="Ç¥ÁØ_°­´ç (2)_광명견적대비1010_아미산전망대 듀얼모니터링감시제어시스템 제작구입 설치(2차) 20 4" xfId="9964" xr:uid="{00000000-0005-0000-0000-0000E8260000}"/>
    <cellStyle name="C￥AØ_°­´c (2)_광명견적대비1010_아미산전망대 듀얼모니터링감시제어시스템 제작구입 설치(2차) 20 5" xfId="9965" xr:uid="{00000000-0005-0000-0000-0000E9260000}"/>
    <cellStyle name="Ç¥ÁØ_°­´ç (2)_광명견적대비1010_아미산전망대 듀얼모니터링감시제어시스템 제작구입 설치(2차) 20 5" xfId="9966" xr:uid="{00000000-0005-0000-0000-0000EA260000}"/>
    <cellStyle name="C￥AØ_°­´c (2)_광명견적대비1010_아미산전망대 듀얼모니터링감시제어시스템 제작구입 설치(2차) 20 6" xfId="9967" xr:uid="{00000000-0005-0000-0000-0000EB260000}"/>
    <cellStyle name="Ç¥ÁØ_°­´ç (2)_광명견적대비1010_아미산전망대 듀얼모니터링감시제어시스템 제작구입 설치(2차) 20 6" xfId="9968" xr:uid="{00000000-0005-0000-0000-0000EC260000}"/>
    <cellStyle name="C￥AØ_°­´c (2)_광명견적대비1010_아미산전망대 듀얼모니터링감시제어시스템 제작구입 설치(2차) 20 7" xfId="9969" xr:uid="{00000000-0005-0000-0000-0000ED260000}"/>
    <cellStyle name="Ç¥ÁØ_°­´ç (2)_광명견적대비1010_아미산전망대 듀얼모니터링감시제어시스템 제작구입 설치(2차) 20 7" xfId="9970" xr:uid="{00000000-0005-0000-0000-0000EE260000}"/>
    <cellStyle name="C￥AØ_°­´c (2)_광명견적대비1010_아미산전망대 듀얼모니터링감시제어시스템 제작구입 설치(2차) 20 8" xfId="9971" xr:uid="{00000000-0005-0000-0000-0000EF260000}"/>
    <cellStyle name="Ç¥ÁØ_°­´ç (2)_광명견적대비1010_아미산전망대 듀얼모니터링감시제어시스템 제작구입 설치(2차) 20 8" xfId="9972" xr:uid="{00000000-0005-0000-0000-0000F0260000}"/>
    <cellStyle name="C￥AØ_°­´c (2)_광명견적대비1010_아미산전망대 듀얼모니터링감시제어시스템 제작구입 설치(2차) 20 9" xfId="9973" xr:uid="{00000000-0005-0000-0000-0000F1260000}"/>
    <cellStyle name="Ç¥ÁØ_°­´ç (2)_광명견적대비1010_아미산전망대 듀얼모니터링감시제어시스템 제작구입 설치(2차) 20 9" xfId="9974" xr:uid="{00000000-0005-0000-0000-0000F2260000}"/>
    <cellStyle name="C￥AØ_°­´c (2)_광명견적대비1010_아미산전망대 듀얼모니터링감시제어시스템 제작구입 설치(2차) 21" xfId="9975" xr:uid="{00000000-0005-0000-0000-0000F3260000}"/>
    <cellStyle name="Ç¥ÁØ_°­´ç (2)_광명견적대비1010_아미산전망대 듀얼모니터링감시제어시스템 제작구입 설치(2차) 21" xfId="9976" xr:uid="{00000000-0005-0000-0000-0000F4260000}"/>
    <cellStyle name="C￥AØ_°­´c (2)_광명견적대비1010_아미산전망대 듀얼모니터링감시제어시스템 제작구입 설치(2차) 21 10" xfId="9977" xr:uid="{00000000-0005-0000-0000-0000F5260000}"/>
    <cellStyle name="Ç¥ÁØ_°­´ç (2)_광명견적대비1010_아미산전망대 듀얼모니터링감시제어시스템 제작구입 설치(2차) 21 10" xfId="9978" xr:uid="{00000000-0005-0000-0000-0000F6260000}"/>
    <cellStyle name="C￥AØ_°­´c (2)_광명견적대비1010_아미산전망대 듀얼모니터링감시제어시스템 제작구입 설치(2차) 21 11" xfId="9979" xr:uid="{00000000-0005-0000-0000-0000F7260000}"/>
    <cellStyle name="Ç¥ÁØ_°­´ç (2)_광명견적대비1010_아미산전망대 듀얼모니터링감시제어시스템 제작구입 설치(2차) 21 11" xfId="9980" xr:uid="{00000000-0005-0000-0000-0000F8260000}"/>
    <cellStyle name="C￥AØ_°­´c (2)_광명견적대비1010_아미산전망대 듀얼모니터링감시제어시스템 제작구입 설치(2차) 21 12" xfId="9981" xr:uid="{00000000-0005-0000-0000-0000F9260000}"/>
    <cellStyle name="Ç¥ÁØ_°­´ç (2)_광명견적대비1010_아미산전망대 듀얼모니터링감시제어시스템 제작구입 설치(2차) 21 12" xfId="9982" xr:uid="{00000000-0005-0000-0000-0000FA260000}"/>
    <cellStyle name="C￥AØ_°­´c (2)_광명견적대비1010_아미산전망대 듀얼모니터링감시제어시스템 제작구입 설치(2차) 21 13" xfId="9983" xr:uid="{00000000-0005-0000-0000-0000FB260000}"/>
    <cellStyle name="Ç¥ÁØ_°­´ç (2)_광명견적대비1010_아미산전망대 듀얼모니터링감시제어시스템 제작구입 설치(2차) 21 13" xfId="9984" xr:uid="{00000000-0005-0000-0000-0000FC260000}"/>
    <cellStyle name="C￥AØ_°­´c (2)_광명견적대비1010_아미산전망대 듀얼모니터링감시제어시스템 제작구입 설치(2차) 21 14" xfId="9985" xr:uid="{00000000-0005-0000-0000-0000FD260000}"/>
    <cellStyle name="Ç¥ÁØ_°­´ç (2)_광명견적대비1010_아미산전망대 듀얼모니터링감시제어시스템 제작구입 설치(2차) 21 14" xfId="9986" xr:uid="{00000000-0005-0000-0000-0000FE260000}"/>
    <cellStyle name="C￥AØ_°­´c (2)_광명견적대비1010_아미산전망대 듀얼모니터링감시제어시스템 제작구입 설치(2차) 21 15" xfId="9987" xr:uid="{00000000-0005-0000-0000-0000FF260000}"/>
    <cellStyle name="Ç¥ÁØ_°­´ç (2)_광명견적대비1010_아미산전망대 듀얼모니터링감시제어시스템 제작구입 설치(2차) 21 15" xfId="9988" xr:uid="{00000000-0005-0000-0000-000000270000}"/>
    <cellStyle name="C￥AØ_°­´c (2)_광명견적대비1010_아미산전망대 듀얼모니터링감시제어시스템 제작구입 설치(2차) 21 16" xfId="9989" xr:uid="{00000000-0005-0000-0000-000001270000}"/>
    <cellStyle name="Ç¥ÁØ_°­´ç (2)_광명견적대비1010_아미산전망대 듀얼모니터링감시제어시스템 제작구입 설치(2차) 21 16" xfId="9990" xr:uid="{00000000-0005-0000-0000-000002270000}"/>
    <cellStyle name="C￥AØ_°­´c (2)_광명견적대비1010_아미산전망대 듀얼모니터링감시제어시스템 제작구입 설치(2차) 21 17" xfId="9991" xr:uid="{00000000-0005-0000-0000-000003270000}"/>
    <cellStyle name="Ç¥ÁØ_°­´ç (2)_광명견적대비1010_아미산전망대 듀얼모니터링감시제어시스템 제작구입 설치(2차) 21 17" xfId="9992" xr:uid="{00000000-0005-0000-0000-000004270000}"/>
    <cellStyle name="C￥AØ_°­´c (2)_광명견적대비1010_아미산전망대 듀얼모니터링감시제어시스템 제작구입 설치(2차) 21 18" xfId="9993" xr:uid="{00000000-0005-0000-0000-000005270000}"/>
    <cellStyle name="Ç¥ÁØ_°­´ç (2)_광명견적대비1010_아미산전망대 듀얼모니터링감시제어시스템 제작구입 설치(2차) 21 18" xfId="9994" xr:uid="{00000000-0005-0000-0000-000006270000}"/>
    <cellStyle name="C￥AØ_°­´c (2)_광명견적대비1010_아미산전망대 듀얼모니터링감시제어시스템 제작구입 설치(2차) 21 19" xfId="9995" xr:uid="{00000000-0005-0000-0000-000007270000}"/>
    <cellStyle name="Ç¥ÁØ_°­´ç (2)_광명견적대비1010_아미산전망대 듀얼모니터링감시제어시스템 제작구입 설치(2차) 21 19" xfId="9996" xr:uid="{00000000-0005-0000-0000-000008270000}"/>
    <cellStyle name="C￥AØ_°­´c (2)_광명견적대비1010_아미산전망대 듀얼모니터링감시제어시스템 제작구입 설치(2차) 21 2" xfId="9997" xr:uid="{00000000-0005-0000-0000-000009270000}"/>
    <cellStyle name="Ç¥ÁØ_°­´ç (2)_광명견적대비1010_아미산전망대 듀얼모니터링감시제어시스템 제작구입 설치(2차) 21 2" xfId="9998" xr:uid="{00000000-0005-0000-0000-00000A270000}"/>
    <cellStyle name="C￥AØ_°­´c (2)_광명견적대비1010_아미산전망대 듀얼모니터링감시제어시스템 제작구입 설치(2차) 21 3" xfId="9999" xr:uid="{00000000-0005-0000-0000-00000B270000}"/>
    <cellStyle name="Ç¥ÁØ_°­´ç (2)_광명견적대비1010_아미산전망대 듀얼모니터링감시제어시스템 제작구입 설치(2차) 21 3" xfId="10000" xr:uid="{00000000-0005-0000-0000-00000C270000}"/>
    <cellStyle name="C￥AØ_°­´c (2)_광명견적대비1010_아미산전망대 듀얼모니터링감시제어시스템 제작구입 설치(2차) 21 4" xfId="10001" xr:uid="{00000000-0005-0000-0000-00000D270000}"/>
    <cellStyle name="Ç¥ÁØ_°­´ç (2)_광명견적대비1010_아미산전망대 듀얼모니터링감시제어시스템 제작구입 설치(2차) 21 4" xfId="10002" xr:uid="{00000000-0005-0000-0000-00000E270000}"/>
    <cellStyle name="C￥AØ_°­´c (2)_광명견적대비1010_아미산전망대 듀얼모니터링감시제어시스템 제작구입 설치(2차) 21 5" xfId="10003" xr:uid="{00000000-0005-0000-0000-00000F270000}"/>
    <cellStyle name="Ç¥ÁØ_°­´ç (2)_광명견적대비1010_아미산전망대 듀얼모니터링감시제어시스템 제작구입 설치(2차) 21 5" xfId="10004" xr:uid="{00000000-0005-0000-0000-000010270000}"/>
    <cellStyle name="C￥AØ_°­´c (2)_광명견적대비1010_아미산전망대 듀얼모니터링감시제어시스템 제작구입 설치(2차) 21 6" xfId="10005" xr:uid="{00000000-0005-0000-0000-000011270000}"/>
    <cellStyle name="Ç¥ÁØ_°­´ç (2)_광명견적대비1010_아미산전망대 듀얼모니터링감시제어시스템 제작구입 설치(2차) 21 6" xfId="10006" xr:uid="{00000000-0005-0000-0000-000012270000}"/>
    <cellStyle name="C￥AØ_°­´c (2)_광명견적대비1010_아미산전망대 듀얼모니터링감시제어시스템 제작구입 설치(2차) 21 7" xfId="10007" xr:uid="{00000000-0005-0000-0000-000013270000}"/>
    <cellStyle name="Ç¥ÁØ_°­´ç (2)_광명견적대비1010_아미산전망대 듀얼모니터링감시제어시스템 제작구입 설치(2차) 21 7" xfId="10008" xr:uid="{00000000-0005-0000-0000-000014270000}"/>
    <cellStyle name="C￥AØ_°­´c (2)_광명견적대비1010_아미산전망대 듀얼모니터링감시제어시스템 제작구입 설치(2차) 21 8" xfId="10009" xr:uid="{00000000-0005-0000-0000-000015270000}"/>
    <cellStyle name="Ç¥ÁØ_°­´ç (2)_광명견적대비1010_아미산전망대 듀얼모니터링감시제어시스템 제작구입 설치(2차) 21 8" xfId="10010" xr:uid="{00000000-0005-0000-0000-000016270000}"/>
    <cellStyle name="C￥AØ_°­´c (2)_광명견적대비1010_아미산전망대 듀얼모니터링감시제어시스템 제작구입 설치(2차) 21 9" xfId="10011" xr:uid="{00000000-0005-0000-0000-000017270000}"/>
    <cellStyle name="Ç¥ÁØ_°­´ç (2)_광명견적대비1010_아미산전망대 듀얼모니터링감시제어시스템 제작구입 설치(2차) 21 9" xfId="10012" xr:uid="{00000000-0005-0000-0000-000018270000}"/>
    <cellStyle name="C￥AØ_°­´c (2)_광명견적대비1010_아미산전망대 듀얼모니터링감시제어시스템 제작구입 설치(2차) 22" xfId="10013" xr:uid="{00000000-0005-0000-0000-000019270000}"/>
    <cellStyle name="Ç¥ÁØ_°­´ç (2)_광명견적대비1010_아미산전망대 듀얼모니터링감시제어시스템 제작구입 설치(2차) 22" xfId="10014" xr:uid="{00000000-0005-0000-0000-00001A270000}"/>
    <cellStyle name="C￥AØ_°­´c (2)_광명견적대비1010_아미산전망대 듀얼모니터링감시제어시스템 제작구입 설치(2차) 22 10" xfId="10015" xr:uid="{00000000-0005-0000-0000-00001B270000}"/>
    <cellStyle name="Ç¥ÁØ_°­´ç (2)_광명견적대비1010_아미산전망대 듀얼모니터링감시제어시스템 제작구입 설치(2차) 22 10" xfId="10016" xr:uid="{00000000-0005-0000-0000-00001C270000}"/>
    <cellStyle name="C￥AØ_°­´c (2)_광명견적대비1010_아미산전망대 듀얼모니터링감시제어시스템 제작구입 설치(2차) 22 11" xfId="10017" xr:uid="{00000000-0005-0000-0000-00001D270000}"/>
    <cellStyle name="Ç¥ÁØ_°­´ç (2)_광명견적대비1010_아미산전망대 듀얼모니터링감시제어시스템 제작구입 설치(2차) 22 11" xfId="10018" xr:uid="{00000000-0005-0000-0000-00001E270000}"/>
    <cellStyle name="C￥AØ_°­´c (2)_광명견적대비1010_아미산전망대 듀얼모니터링감시제어시스템 제작구입 설치(2차) 22 12" xfId="10019" xr:uid="{00000000-0005-0000-0000-00001F270000}"/>
    <cellStyle name="Ç¥ÁØ_°­´ç (2)_광명견적대비1010_아미산전망대 듀얼모니터링감시제어시스템 제작구입 설치(2차) 22 12" xfId="10020" xr:uid="{00000000-0005-0000-0000-000020270000}"/>
    <cellStyle name="C￥AØ_°­´c (2)_광명견적대비1010_아미산전망대 듀얼모니터링감시제어시스템 제작구입 설치(2차) 22 13" xfId="10021" xr:uid="{00000000-0005-0000-0000-000021270000}"/>
    <cellStyle name="Ç¥ÁØ_°­´ç (2)_광명견적대비1010_아미산전망대 듀얼모니터링감시제어시스템 제작구입 설치(2차) 22 13" xfId="10022" xr:uid="{00000000-0005-0000-0000-000022270000}"/>
    <cellStyle name="C￥AØ_°­´c (2)_광명견적대비1010_아미산전망대 듀얼모니터링감시제어시스템 제작구입 설치(2차) 22 14" xfId="10023" xr:uid="{00000000-0005-0000-0000-000023270000}"/>
    <cellStyle name="Ç¥ÁØ_°­´ç (2)_광명견적대비1010_아미산전망대 듀얼모니터링감시제어시스템 제작구입 설치(2차) 22 14" xfId="10024" xr:uid="{00000000-0005-0000-0000-000024270000}"/>
    <cellStyle name="C￥AØ_°­´c (2)_광명견적대비1010_아미산전망대 듀얼모니터링감시제어시스템 제작구입 설치(2차) 22 15" xfId="10025" xr:uid="{00000000-0005-0000-0000-000025270000}"/>
    <cellStyle name="Ç¥ÁØ_°­´ç (2)_광명견적대비1010_아미산전망대 듀얼모니터링감시제어시스템 제작구입 설치(2차) 22 15" xfId="10026" xr:uid="{00000000-0005-0000-0000-000026270000}"/>
    <cellStyle name="C￥AØ_°­´c (2)_광명견적대비1010_아미산전망대 듀얼모니터링감시제어시스템 제작구입 설치(2차) 22 16" xfId="10027" xr:uid="{00000000-0005-0000-0000-000027270000}"/>
    <cellStyle name="Ç¥ÁØ_°­´ç (2)_광명견적대비1010_아미산전망대 듀얼모니터링감시제어시스템 제작구입 설치(2차) 22 16" xfId="10028" xr:uid="{00000000-0005-0000-0000-000028270000}"/>
    <cellStyle name="C￥AØ_°­´c (2)_광명견적대비1010_아미산전망대 듀얼모니터링감시제어시스템 제작구입 설치(2차) 22 17" xfId="10029" xr:uid="{00000000-0005-0000-0000-000029270000}"/>
    <cellStyle name="Ç¥ÁØ_°­´ç (2)_광명견적대비1010_아미산전망대 듀얼모니터링감시제어시스템 제작구입 설치(2차) 22 17" xfId="10030" xr:uid="{00000000-0005-0000-0000-00002A270000}"/>
    <cellStyle name="C￥AØ_°­´c (2)_광명견적대비1010_아미산전망대 듀얼모니터링감시제어시스템 제작구입 설치(2차) 22 18" xfId="10031" xr:uid="{00000000-0005-0000-0000-00002B270000}"/>
    <cellStyle name="Ç¥ÁØ_°­´ç (2)_광명견적대비1010_아미산전망대 듀얼모니터링감시제어시스템 제작구입 설치(2차) 22 18" xfId="10032" xr:uid="{00000000-0005-0000-0000-00002C270000}"/>
    <cellStyle name="C￥AØ_°­´c (2)_광명견적대비1010_아미산전망대 듀얼모니터링감시제어시스템 제작구입 설치(2차) 22 19" xfId="10033" xr:uid="{00000000-0005-0000-0000-00002D270000}"/>
    <cellStyle name="Ç¥ÁØ_°­´ç (2)_광명견적대비1010_아미산전망대 듀얼모니터링감시제어시스템 제작구입 설치(2차) 22 19" xfId="10034" xr:uid="{00000000-0005-0000-0000-00002E270000}"/>
    <cellStyle name="C￥AØ_°­´c (2)_광명견적대비1010_아미산전망대 듀얼모니터링감시제어시스템 제작구입 설치(2차) 22 2" xfId="10035" xr:uid="{00000000-0005-0000-0000-00002F270000}"/>
    <cellStyle name="Ç¥ÁØ_°­´ç (2)_광명견적대비1010_아미산전망대 듀얼모니터링감시제어시스템 제작구입 설치(2차) 22 2" xfId="10036" xr:uid="{00000000-0005-0000-0000-000030270000}"/>
    <cellStyle name="C￥AØ_°­´c (2)_광명견적대비1010_아미산전망대 듀얼모니터링감시제어시스템 제작구입 설치(2차) 22 3" xfId="10037" xr:uid="{00000000-0005-0000-0000-000031270000}"/>
    <cellStyle name="Ç¥ÁØ_°­´ç (2)_광명견적대비1010_아미산전망대 듀얼모니터링감시제어시스템 제작구입 설치(2차) 22 3" xfId="10038" xr:uid="{00000000-0005-0000-0000-000032270000}"/>
    <cellStyle name="C￥AØ_°­´c (2)_광명견적대비1010_아미산전망대 듀얼모니터링감시제어시스템 제작구입 설치(2차) 22 4" xfId="10039" xr:uid="{00000000-0005-0000-0000-000033270000}"/>
    <cellStyle name="Ç¥ÁØ_°­´ç (2)_광명견적대비1010_아미산전망대 듀얼모니터링감시제어시스템 제작구입 설치(2차) 22 4" xfId="10040" xr:uid="{00000000-0005-0000-0000-000034270000}"/>
    <cellStyle name="C￥AØ_°­´c (2)_광명견적대비1010_아미산전망대 듀얼모니터링감시제어시스템 제작구입 설치(2차) 22 5" xfId="10041" xr:uid="{00000000-0005-0000-0000-000035270000}"/>
    <cellStyle name="Ç¥ÁØ_°­´ç (2)_광명견적대비1010_아미산전망대 듀얼모니터링감시제어시스템 제작구입 설치(2차) 22 5" xfId="10042" xr:uid="{00000000-0005-0000-0000-000036270000}"/>
    <cellStyle name="C￥AØ_°­´c (2)_광명견적대비1010_아미산전망대 듀얼모니터링감시제어시스템 제작구입 설치(2차) 22 6" xfId="10043" xr:uid="{00000000-0005-0000-0000-000037270000}"/>
    <cellStyle name="Ç¥ÁØ_°­´ç (2)_광명견적대비1010_아미산전망대 듀얼모니터링감시제어시스템 제작구입 설치(2차) 22 6" xfId="10044" xr:uid="{00000000-0005-0000-0000-000038270000}"/>
    <cellStyle name="C￥AØ_°­´c (2)_광명견적대비1010_아미산전망대 듀얼모니터링감시제어시스템 제작구입 설치(2차) 22 7" xfId="10045" xr:uid="{00000000-0005-0000-0000-000039270000}"/>
    <cellStyle name="Ç¥ÁØ_°­´ç (2)_광명견적대비1010_아미산전망대 듀얼모니터링감시제어시스템 제작구입 설치(2차) 22 7" xfId="10046" xr:uid="{00000000-0005-0000-0000-00003A270000}"/>
    <cellStyle name="C￥AØ_°­´c (2)_광명견적대비1010_아미산전망대 듀얼모니터링감시제어시스템 제작구입 설치(2차) 22 8" xfId="10047" xr:uid="{00000000-0005-0000-0000-00003B270000}"/>
    <cellStyle name="Ç¥ÁØ_°­´ç (2)_광명견적대비1010_아미산전망대 듀얼모니터링감시제어시스템 제작구입 설치(2차) 22 8" xfId="10048" xr:uid="{00000000-0005-0000-0000-00003C270000}"/>
    <cellStyle name="C￥AØ_°­´c (2)_광명견적대비1010_아미산전망대 듀얼모니터링감시제어시스템 제작구입 설치(2차) 22 9" xfId="10049" xr:uid="{00000000-0005-0000-0000-00003D270000}"/>
    <cellStyle name="Ç¥ÁØ_°­´ç (2)_광명견적대비1010_아미산전망대 듀얼모니터링감시제어시스템 제작구입 설치(2차) 22 9" xfId="10050" xr:uid="{00000000-0005-0000-0000-00003E270000}"/>
    <cellStyle name="C￥AØ_°­´c (2)_광명견적대비1010_아미산전망대 듀얼모니터링감시제어시스템 제작구입 설치(2차) 23" xfId="10051" xr:uid="{00000000-0005-0000-0000-00003F270000}"/>
    <cellStyle name="Ç¥ÁØ_°­´ç (2)_광명견적대비1010_아미산전망대 듀얼모니터링감시제어시스템 제작구입 설치(2차) 23" xfId="10052" xr:uid="{00000000-0005-0000-0000-000040270000}"/>
    <cellStyle name="C￥AØ_°­´c (2)_광명견적대비1010_아미산전망대 듀얼모니터링감시제어시스템 제작구입 설치(2차) 23 10" xfId="10053" xr:uid="{00000000-0005-0000-0000-000041270000}"/>
    <cellStyle name="Ç¥ÁØ_°­´ç (2)_광명견적대비1010_아미산전망대 듀얼모니터링감시제어시스템 제작구입 설치(2차) 23 10" xfId="10054" xr:uid="{00000000-0005-0000-0000-000042270000}"/>
    <cellStyle name="C￥AØ_°­´c (2)_광명견적대비1010_아미산전망대 듀얼모니터링감시제어시스템 제작구입 설치(2차) 23 11" xfId="10055" xr:uid="{00000000-0005-0000-0000-000043270000}"/>
    <cellStyle name="Ç¥ÁØ_°­´ç (2)_광명견적대비1010_아미산전망대 듀얼모니터링감시제어시스템 제작구입 설치(2차) 23 11" xfId="10056" xr:uid="{00000000-0005-0000-0000-000044270000}"/>
    <cellStyle name="C￥AØ_°­´c (2)_광명견적대비1010_아미산전망대 듀얼모니터링감시제어시스템 제작구입 설치(2차) 23 12" xfId="10057" xr:uid="{00000000-0005-0000-0000-000045270000}"/>
    <cellStyle name="Ç¥ÁØ_°­´ç (2)_광명견적대비1010_아미산전망대 듀얼모니터링감시제어시스템 제작구입 설치(2차) 23 12" xfId="10058" xr:uid="{00000000-0005-0000-0000-000046270000}"/>
    <cellStyle name="C￥AØ_°­´c (2)_광명견적대비1010_아미산전망대 듀얼모니터링감시제어시스템 제작구입 설치(2차) 23 13" xfId="10059" xr:uid="{00000000-0005-0000-0000-000047270000}"/>
    <cellStyle name="Ç¥ÁØ_°­´ç (2)_광명견적대비1010_아미산전망대 듀얼모니터링감시제어시스템 제작구입 설치(2차) 23 13" xfId="10060" xr:uid="{00000000-0005-0000-0000-000048270000}"/>
    <cellStyle name="C￥AØ_°­´c (2)_광명견적대비1010_아미산전망대 듀얼모니터링감시제어시스템 제작구입 설치(2차) 23 14" xfId="10061" xr:uid="{00000000-0005-0000-0000-000049270000}"/>
    <cellStyle name="Ç¥ÁØ_°­´ç (2)_광명견적대비1010_아미산전망대 듀얼모니터링감시제어시스템 제작구입 설치(2차) 23 14" xfId="10062" xr:uid="{00000000-0005-0000-0000-00004A270000}"/>
    <cellStyle name="C￥AØ_°­´c (2)_광명견적대비1010_아미산전망대 듀얼모니터링감시제어시스템 제작구입 설치(2차) 23 15" xfId="10063" xr:uid="{00000000-0005-0000-0000-00004B270000}"/>
    <cellStyle name="Ç¥ÁØ_°­´ç (2)_광명견적대비1010_아미산전망대 듀얼모니터링감시제어시스템 제작구입 설치(2차) 23 15" xfId="10064" xr:uid="{00000000-0005-0000-0000-00004C270000}"/>
    <cellStyle name="C￥AØ_°­´c (2)_광명견적대비1010_아미산전망대 듀얼모니터링감시제어시스템 제작구입 설치(2차) 23 16" xfId="10065" xr:uid="{00000000-0005-0000-0000-00004D270000}"/>
    <cellStyle name="Ç¥ÁØ_°­´ç (2)_광명견적대비1010_아미산전망대 듀얼모니터링감시제어시스템 제작구입 설치(2차) 23 16" xfId="10066" xr:uid="{00000000-0005-0000-0000-00004E270000}"/>
    <cellStyle name="C￥AØ_°­´c (2)_광명견적대비1010_아미산전망대 듀얼모니터링감시제어시스템 제작구입 설치(2차) 23 17" xfId="10067" xr:uid="{00000000-0005-0000-0000-00004F270000}"/>
    <cellStyle name="Ç¥ÁØ_°­´ç (2)_광명견적대비1010_아미산전망대 듀얼모니터링감시제어시스템 제작구입 설치(2차) 23 17" xfId="10068" xr:uid="{00000000-0005-0000-0000-000050270000}"/>
    <cellStyle name="C￥AØ_°­´c (2)_광명견적대비1010_아미산전망대 듀얼모니터링감시제어시스템 제작구입 설치(2차) 23 18" xfId="10069" xr:uid="{00000000-0005-0000-0000-000051270000}"/>
    <cellStyle name="Ç¥ÁØ_°­´ç (2)_광명견적대비1010_아미산전망대 듀얼모니터링감시제어시스템 제작구입 설치(2차) 23 18" xfId="10070" xr:uid="{00000000-0005-0000-0000-000052270000}"/>
    <cellStyle name="C￥AØ_°­´c (2)_광명견적대비1010_아미산전망대 듀얼모니터링감시제어시스템 제작구입 설치(2차) 23 19" xfId="10071" xr:uid="{00000000-0005-0000-0000-000053270000}"/>
    <cellStyle name="Ç¥ÁØ_°­´ç (2)_광명견적대비1010_아미산전망대 듀얼모니터링감시제어시스템 제작구입 설치(2차) 23 19" xfId="10072" xr:uid="{00000000-0005-0000-0000-000054270000}"/>
    <cellStyle name="C￥AØ_°­´c (2)_광명견적대비1010_아미산전망대 듀얼모니터링감시제어시스템 제작구입 설치(2차) 23 2" xfId="10073" xr:uid="{00000000-0005-0000-0000-000055270000}"/>
    <cellStyle name="Ç¥ÁØ_°­´ç (2)_광명견적대비1010_아미산전망대 듀얼모니터링감시제어시스템 제작구입 설치(2차) 23 2" xfId="10074" xr:uid="{00000000-0005-0000-0000-000056270000}"/>
    <cellStyle name="C￥AØ_°­´c (2)_광명견적대비1010_아미산전망대 듀얼모니터링감시제어시스템 제작구입 설치(2차) 23 3" xfId="10075" xr:uid="{00000000-0005-0000-0000-000057270000}"/>
    <cellStyle name="Ç¥ÁØ_°­´ç (2)_광명견적대비1010_아미산전망대 듀얼모니터링감시제어시스템 제작구입 설치(2차) 23 3" xfId="10076" xr:uid="{00000000-0005-0000-0000-000058270000}"/>
    <cellStyle name="C￥AØ_°­´c (2)_광명견적대비1010_아미산전망대 듀얼모니터링감시제어시스템 제작구입 설치(2차) 23 4" xfId="10077" xr:uid="{00000000-0005-0000-0000-000059270000}"/>
    <cellStyle name="Ç¥ÁØ_°­´ç (2)_광명견적대비1010_아미산전망대 듀얼모니터링감시제어시스템 제작구입 설치(2차) 23 4" xfId="10078" xr:uid="{00000000-0005-0000-0000-00005A270000}"/>
    <cellStyle name="C￥AØ_°­´c (2)_광명견적대비1010_아미산전망대 듀얼모니터링감시제어시스템 제작구입 설치(2차) 23 5" xfId="10079" xr:uid="{00000000-0005-0000-0000-00005B270000}"/>
    <cellStyle name="Ç¥ÁØ_°­´ç (2)_광명견적대비1010_아미산전망대 듀얼모니터링감시제어시스템 제작구입 설치(2차) 23 5" xfId="10080" xr:uid="{00000000-0005-0000-0000-00005C270000}"/>
    <cellStyle name="C￥AØ_°­´c (2)_광명견적대비1010_아미산전망대 듀얼모니터링감시제어시스템 제작구입 설치(2차) 23 6" xfId="10081" xr:uid="{00000000-0005-0000-0000-00005D270000}"/>
    <cellStyle name="Ç¥ÁØ_°­´ç (2)_광명견적대비1010_아미산전망대 듀얼모니터링감시제어시스템 제작구입 설치(2차) 23 6" xfId="10082" xr:uid="{00000000-0005-0000-0000-00005E270000}"/>
    <cellStyle name="C￥AØ_°­´c (2)_광명견적대비1010_아미산전망대 듀얼모니터링감시제어시스템 제작구입 설치(2차) 23 7" xfId="10083" xr:uid="{00000000-0005-0000-0000-00005F270000}"/>
    <cellStyle name="Ç¥ÁØ_°­´ç (2)_광명견적대비1010_아미산전망대 듀얼모니터링감시제어시스템 제작구입 설치(2차) 23 7" xfId="10084" xr:uid="{00000000-0005-0000-0000-000060270000}"/>
    <cellStyle name="C￥AØ_°­´c (2)_광명견적대비1010_아미산전망대 듀얼모니터링감시제어시스템 제작구입 설치(2차) 23 8" xfId="10085" xr:uid="{00000000-0005-0000-0000-000061270000}"/>
    <cellStyle name="Ç¥ÁØ_°­´ç (2)_광명견적대비1010_아미산전망대 듀얼모니터링감시제어시스템 제작구입 설치(2차) 23 8" xfId="10086" xr:uid="{00000000-0005-0000-0000-000062270000}"/>
    <cellStyle name="C￥AØ_°­´c (2)_광명견적대비1010_아미산전망대 듀얼모니터링감시제어시스템 제작구입 설치(2차) 23 9" xfId="10087" xr:uid="{00000000-0005-0000-0000-000063270000}"/>
    <cellStyle name="Ç¥ÁØ_°­´ç (2)_광명견적대비1010_아미산전망대 듀얼모니터링감시제어시스템 제작구입 설치(2차) 23 9" xfId="10088" xr:uid="{00000000-0005-0000-0000-000064270000}"/>
    <cellStyle name="C￥AØ_°­´c (2)_광명견적대비1010_아미산전망대 듀얼모니터링감시제어시스템 제작구입 설치(2차) 24" xfId="10089" xr:uid="{00000000-0005-0000-0000-000065270000}"/>
    <cellStyle name="Ç¥ÁØ_°­´ç (2)_광명견적대비1010_아미산전망대 듀얼모니터링감시제어시스템 제작구입 설치(2차) 24" xfId="10090" xr:uid="{00000000-0005-0000-0000-000066270000}"/>
    <cellStyle name="C￥AØ_°­´c (2)_광명견적대비1010_아미산전망대 듀얼모니터링감시제어시스템 제작구입 설치(2차) 24 10" xfId="10091" xr:uid="{00000000-0005-0000-0000-000067270000}"/>
    <cellStyle name="Ç¥ÁØ_°­´ç (2)_광명견적대비1010_아미산전망대 듀얼모니터링감시제어시스템 제작구입 설치(2차) 24 10" xfId="10092" xr:uid="{00000000-0005-0000-0000-000068270000}"/>
    <cellStyle name="C￥AØ_°­´c (2)_광명견적대비1010_아미산전망대 듀얼모니터링감시제어시스템 제작구입 설치(2차) 24 11" xfId="10093" xr:uid="{00000000-0005-0000-0000-000069270000}"/>
    <cellStyle name="Ç¥ÁØ_°­´ç (2)_광명견적대비1010_아미산전망대 듀얼모니터링감시제어시스템 제작구입 설치(2차) 24 11" xfId="10094" xr:uid="{00000000-0005-0000-0000-00006A270000}"/>
    <cellStyle name="C￥AØ_°­´c (2)_광명견적대비1010_아미산전망대 듀얼모니터링감시제어시스템 제작구입 설치(2차) 24 12" xfId="10095" xr:uid="{00000000-0005-0000-0000-00006B270000}"/>
    <cellStyle name="Ç¥ÁØ_°­´ç (2)_광명견적대비1010_아미산전망대 듀얼모니터링감시제어시스템 제작구입 설치(2차) 24 12" xfId="10096" xr:uid="{00000000-0005-0000-0000-00006C270000}"/>
    <cellStyle name="C￥AØ_°­´c (2)_광명견적대비1010_아미산전망대 듀얼모니터링감시제어시스템 제작구입 설치(2차) 24 13" xfId="10097" xr:uid="{00000000-0005-0000-0000-00006D270000}"/>
    <cellStyle name="Ç¥ÁØ_°­´ç (2)_광명견적대비1010_아미산전망대 듀얼모니터링감시제어시스템 제작구입 설치(2차) 24 13" xfId="10098" xr:uid="{00000000-0005-0000-0000-00006E270000}"/>
    <cellStyle name="C￥AØ_°­´c (2)_광명견적대비1010_아미산전망대 듀얼모니터링감시제어시스템 제작구입 설치(2차) 24 14" xfId="10099" xr:uid="{00000000-0005-0000-0000-00006F270000}"/>
    <cellStyle name="Ç¥ÁØ_°­´ç (2)_광명견적대비1010_아미산전망대 듀얼모니터링감시제어시스템 제작구입 설치(2차) 24 14" xfId="10100" xr:uid="{00000000-0005-0000-0000-000070270000}"/>
    <cellStyle name="C￥AØ_°­´c (2)_광명견적대비1010_아미산전망대 듀얼모니터링감시제어시스템 제작구입 설치(2차) 24 15" xfId="10101" xr:uid="{00000000-0005-0000-0000-000071270000}"/>
    <cellStyle name="Ç¥ÁØ_°­´ç (2)_광명견적대비1010_아미산전망대 듀얼모니터링감시제어시스템 제작구입 설치(2차) 24 15" xfId="10102" xr:uid="{00000000-0005-0000-0000-000072270000}"/>
    <cellStyle name="C￥AØ_°­´c (2)_광명견적대비1010_아미산전망대 듀얼모니터링감시제어시스템 제작구입 설치(2차) 24 16" xfId="10103" xr:uid="{00000000-0005-0000-0000-000073270000}"/>
    <cellStyle name="Ç¥ÁØ_°­´ç (2)_광명견적대비1010_아미산전망대 듀얼모니터링감시제어시스템 제작구입 설치(2차) 24 16" xfId="10104" xr:uid="{00000000-0005-0000-0000-000074270000}"/>
    <cellStyle name="C￥AØ_°­´c (2)_광명견적대비1010_아미산전망대 듀얼모니터링감시제어시스템 제작구입 설치(2차) 24 17" xfId="10105" xr:uid="{00000000-0005-0000-0000-000075270000}"/>
    <cellStyle name="Ç¥ÁØ_°­´ç (2)_광명견적대비1010_아미산전망대 듀얼모니터링감시제어시스템 제작구입 설치(2차) 24 17" xfId="10106" xr:uid="{00000000-0005-0000-0000-000076270000}"/>
    <cellStyle name="C￥AØ_°­´c (2)_광명견적대비1010_아미산전망대 듀얼모니터링감시제어시스템 제작구입 설치(2차) 24 18" xfId="10107" xr:uid="{00000000-0005-0000-0000-000077270000}"/>
    <cellStyle name="Ç¥ÁØ_°­´ç (2)_광명견적대비1010_아미산전망대 듀얼모니터링감시제어시스템 제작구입 설치(2차) 24 18" xfId="10108" xr:uid="{00000000-0005-0000-0000-000078270000}"/>
    <cellStyle name="C￥AØ_°­´c (2)_광명견적대비1010_아미산전망대 듀얼모니터링감시제어시스템 제작구입 설치(2차) 24 19" xfId="10109" xr:uid="{00000000-0005-0000-0000-000079270000}"/>
    <cellStyle name="Ç¥ÁØ_°­´ç (2)_광명견적대비1010_아미산전망대 듀얼모니터링감시제어시스템 제작구입 설치(2차) 24 19" xfId="10110" xr:uid="{00000000-0005-0000-0000-00007A270000}"/>
    <cellStyle name="C￥AØ_°­´c (2)_광명견적대비1010_아미산전망대 듀얼모니터링감시제어시스템 제작구입 설치(2차) 24 2" xfId="10111" xr:uid="{00000000-0005-0000-0000-00007B270000}"/>
    <cellStyle name="Ç¥ÁØ_°­´ç (2)_광명견적대비1010_아미산전망대 듀얼모니터링감시제어시스템 제작구입 설치(2차) 24 2" xfId="10112" xr:uid="{00000000-0005-0000-0000-00007C270000}"/>
    <cellStyle name="C￥AØ_°­´c (2)_광명견적대비1010_아미산전망대 듀얼모니터링감시제어시스템 제작구입 설치(2차) 24 3" xfId="10113" xr:uid="{00000000-0005-0000-0000-00007D270000}"/>
    <cellStyle name="Ç¥ÁØ_°­´ç (2)_광명견적대비1010_아미산전망대 듀얼모니터링감시제어시스템 제작구입 설치(2차) 24 3" xfId="10114" xr:uid="{00000000-0005-0000-0000-00007E270000}"/>
    <cellStyle name="C￥AØ_°­´c (2)_광명견적대비1010_아미산전망대 듀얼모니터링감시제어시스템 제작구입 설치(2차) 24 4" xfId="10115" xr:uid="{00000000-0005-0000-0000-00007F270000}"/>
    <cellStyle name="Ç¥ÁØ_°­´ç (2)_광명견적대비1010_아미산전망대 듀얼모니터링감시제어시스템 제작구입 설치(2차) 24 4" xfId="10116" xr:uid="{00000000-0005-0000-0000-000080270000}"/>
    <cellStyle name="C￥AØ_°­´c (2)_광명견적대비1010_아미산전망대 듀얼모니터링감시제어시스템 제작구입 설치(2차) 24 5" xfId="10117" xr:uid="{00000000-0005-0000-0000-000081270000}"/>
    <cellStyle name="Ç¥ÁØ_°­´ç (2)_광명견적대비1010_아미산전망대 듀얼모니터링감시제어시스템 제작구입 설치(2차) 24 5" xfId="10118" xr:uid="{00000000-0005-0000-0000-000082270000}"/>
    <cellStyle name="C￥AØ_°­´c (2)_광명견적대비1010_아미산전망대 듀얼모니터링감시제어시스템 제작구입 설치(2차) 24 6" xfId="10119" xr:uid="{00000000-0005-0000-0000-000083270000}"/>
    <cellStyle name="Ç¥ÁØ_°­´ç (2)_광명견적대비1010_아미산전망대 듀얼모니터링감시제어시스템 제작구입 설치(2차) 24 6" xfId="10120" xr:uid="{00000000-0005-0000-0000-000084270000}"/>
    <cellStyle name="C￥AØ_°­´c (2)_광명견적대비1010_아미산전망대 듀얼모니터링감시제어시스템 제작구입 설치(2차) 24 7" xfId="10121" xr:uid="{00000000-0005-0000-0000-000085270000}"/>
    <cellStyle name="Ç¥ÁØ_°­´ç (2)_광명견적대비1010_아미산전망대 듀얼모니터링감시제어시스템 제작구입 설치(2차) 24 7" xfId="10122" xr:uid="{00000000-0005-0000-0000-000086270000}"/>
    <cellStyle name="C￥AØ_°­´c (2)_광명견적대비1010_아미산전망대 듀얼모니터링감시제어시스템 제작구입 설치(2차) 24 8" xfId="10123" xr:uid="{00000000-0005-0000-0000-000087270000}"/>
    <cellStyle name="Ç¥ÁØ_°­´ç (2)_광명견적대비1010_아미산전망대 듀얼모니터링감시제어시스템 제작구입 설치(2차) 24 8" xfId="10124" xr:uid="{00000000-0005-0000-0000-000088270000}"/>
    <cellStyle name="C￥AØ_°­´c (2)_광명견적대비1010_아미산전망대 듀얼모니터링감시제어시스템 제작구입 설치(2차) 24 9" xfId="10125" xr:uid="{00000000-0005-0000-0000-000089270000}"/>
    <cellStyle name="Ç¥ÁØ_°­´ç (2)_광명견적대비1010_아미산전망대 듀얼모니터링감시제어시스템 제작구입 설치(2차) 24 9" xfId="10126" xr:uid="{00000000-0005-0000-0000-00008A270000}"/>
    <cellStyle name="C￥AØ_°­´c (2)_광명견적대비1010_아미산전망대 듀얼모니터링감시제어시스템 제작구입 설치(2차) 25" xfId="10127" xr:uid="{00000000-0005-0000-0000-00008B270000}"/>
    <cellStyle name="Ç¥ÁØ_°­´ç (2)_광명견적대비1010_아미산전망대 듀얼모니터링감시제어시스템 제작구입 설치(2차) 25" xfId="10128" xr:uid="{00000000-0005-0000-0000-00008C270000}"/>
    <cellStyle name="C￥AØ_°­´c (2)_광명견적대비1010_아미산전망대 듀얼모니터링감시제어시스템 제작구입 설치(2차) 26" xfId="10129" xr:uid="{00000000-0005-0000-0000-00008D270000}"/>
    <cellStyle name="Ç¥ÁØ_°­´ç (2)_광명견적대비1010_아미산전망대 듀얼모니터링감시제어시스템 제작구입 설치(2차) 26" xfId="10130" xr:uid="{00000000-0005-0000-0000-00008E270000}"/>
    <cellStyle name="C￥AØ_°­´c (2)_광명견적대비1010_아미산전망대 듀얼모니터링감시제어시스템 제작구입 설치(2차) 27" xfId="10131" xr:uid="{00000000-0005-0000-0000-00008F270000}"/>
    <cellStyle name="Ç¥ÁØ_°­´ç (2)_광명견적대비1010_아미산전망대 듀얼모니터링감시제어시스템 제작구입 설치(2차) 27" xfId="10132" xr:uid="{00000000-0005-0000-0000-000090270000}"/>
    <cellStyle name="C￥AØ_°­´c (2)_광명견적대비1010_아미산전망대 듀얼모니터링감시제어시스템 제작구입 설치(2차) 28" xfId="10133" xr:uid="{00000000-0005-0000-0000-000091270000}"/>
    <cellStyle name="Ç¥ÁØ_°­´ç (2)_광명견적대비1010_아미산전망대 듀얼모니터링감시제어시스템 제작구입 설치(2차) 28" xfId="10134" xr:uid="{00000000-0005-0000-0000-000092270000}"/>
    <cellStyle name="C￥AØ_°­´c (2)_광명견적대비1010_아미산전망대 듀얼모니터링감시제어시스템 제작구입 설치(2차) 29" xfId="10135" xr:uid="{00000000-0005-0000-0000-000093270000}"/>
    <cellStyle name="Ç¥ÁØ_°­´ç (2)_광명견적대비1010_아미산전망대 듀얼모니터링감시제어시스템 제작구입 설치(2차) 29" xfId="10136" xr:uid="{00000000-0005-0000-0000-000094270000}"/>
    <cellStyle name="C￥AØ_°­´c (2)_광명견적대비1010_아미산전망대 듀얼모니터링감시제어시스템 제작구입 설치(2차) 3" xfId="10137" xr:uid="{00000000-0005-0000-0000-000095270000}"/>
    <cellStyle name="Ç¥ÁØ_°­´ç (2)_광명견적대비1010_아미산전망대 듀얼모니터링감시제어시스템 제작구입 설치(2차) 3" xfId="10138" xr:uid="{00000000-0005-0000-0000-000096270000}"/>
    <cellStyle name="C￥AØ_°­´c (2)_광명견적대비1010_아미산전망대 듀얼모니터링감시제어시스템 제작구입 설치(2차) 30" xfId="10139" xr:uid="{00000000-0005-0000-0000-000097270000}"/>
    <cellStyle name="Ç¥ÁØ_°­´ç (2)_광명견적대비1010_아미산전망대 듀얼모니터링감시제어시스템 제작구입 설치(2차) 30" xfId="10140" xr:uid="{00000000-0005-0000-0000-000098270000}"/>
    <cellStyle name="C￥AØ_°­´c (2)_광명견적대비1010_아미산전망대 듀얼모니터링감시제어시스템 제작구입 설치(2차) 31" xfId="10141" xr:uid="{00000000-0005-0000-0000-000099270000}"/>
    <cellStyle name="Ç¥ÁØ_°­´ç (2)_광명견적대비1010_아미산전망대 듀얼모니터링감시제어시스템 제작구입 설치(2차) 31" xfId="10142" xr:uid="{00000000-0005-0000-0000-00009A270000}"/>
    <cellStyle name="C￥AØ_°­´c (2)_광명견적대비1010_아미산전망대 듀얼모니터링감시제어시스템 제작구입 설치(2차) 32" xfId="10143" xr:uid="{00000000-0005-0000-0000-00009B270000}"/>
    <cellStyle name="Ç¥ÁØ_°­´ç (2)_광명견적대비1010_아미산전망대 듀얼모니터링감시제어시스템 제작구입 설치(2차) 32" xfId="10144" xr:uid="{00000000-0005-0000-0000-00009C270000}"/>
    <cellStyle name="C￥AØ_°­´c (2)_광명견적대비1010_아미산전망대 듀얼모니터링감시제어시스템 제작구입 설치(2차) 33" xfId="10145" xr:uid="{00000000-0005-0000-0000-00009D270000}"/>
    <cellStyle name="Ç¥ÁØ_°­´ç (2)_광명견적대비1010_아미산전망대 듀얼모니터링감시제어시스템 제작구입 설치(2차) 33" xfId="10146" xr:uid="{00000000-0005-0000-0000-00009E270000}"/>
    <cellStyle name="C￥AØ_°­´c (2)_광명견적대비1010_아미산전망대 듀얼모니터링감시제어시스템 제작구입 설치(2차) 34" xfId="10147" xr:uid="{00000000-0005-0000-0000-00009F270000}"/>
    <cellStyle name="Ç¥ÁØ_°­´ç (2)_광명견적대비1010_아미산전망대 듀얼모니터링감시제어시스템 제작구입 설치(2차) 34" xfId="10148" xr:uid="{00000000-0005-0000-0000-0000A0270000}"/>
    <cellStyle name="C￥AØ_°­´c (2)_광명견적대비1010_아미산전망대 듀얼모니터링감시제어시스템 제작구입 설치(2차) 35" xfId="10149" xr:uid="{00000000-0005-0000-0000-0000A1270000}"/>
    <cellStyle name="Ç¥ÁØ_°­´ç (2)_광명견적대비1010_아미산전망대 듀얼모니터링감시제어시스템 제작구입 설치(2차) 35" xfId="10150" xr:uid="{00000000-0005-0000-0000-0000A2270000}"/>
    <cellStyle name="C￥AØ_°­´c (2)_광명견적대비1010_아미산전망대 듀얼모니터링감시제어시스템 제작구입 설치(2차) 36" xfId="10151" xr:uid="{00000000-0005-0000-0000-0000A3270000}"/>
    <cellStyle name="Ç¥ÁØ_°­´ç (2)_광명견적대비1010_아미산전망대 듀얼모니터링감시제어시스템 제작구입 설치(2차) 36" xfId="10152" xr:uid="{00000000-0005-0000-0000-0000A4270000}"/>
    <cellStyle name="C￥AØ_°­´c (2)_광명견적대비1010_아미산전망대 듀얼모니터링감시제어시스템 제작구입 설치(2차) 37" xfId="10153" xr:uid="{00000000-0005-0000-0000-0000A5270000}"/>
    <cellStyle name="Ç¥ÁØ_°­´ç (2)_광명견적대비1010_아미산전망대 듀얼모니터링감시제어시스템 제작구입 설치(2차) 37" xfId="10154" xr:uid="{00000000-0005-0000-0000-0000A6270000}"/>
    <cellStyle name="C￥AØ_°­´c (2)_광명견적대비1010_아미산전망대 듀얼모니터링감시제어시스템 제작구입 설치(2차) 38" xfId="10155" xr:uid="{00000000-0005-0000-0000-0000A7270000}"/>
    <cellStyle name="Ç¥ÁØ_°­´ç (2)_광명견적대비1010_아미산전망대 듀얼모니터링감시제어시스템 제작구입 설치(2차) 38" xfId="10156" xr:uid="{00000000-0005-0000-0000-0000A8270000}"/>
    <cellStyle name="C￥AØ_°­´c (2)_광명견적대비1010_아미산전망대 듀얼모니터링감시제어시스템 제작구입 설치(2차) 39" xfId="10157" xr:uid="{00000000-0005-0000-0000-0000A9270000}"/>
    <cellStyle name="Ç¥ÁØ_°­´ç (2)_광명견적대비1010_아미산전망대 듀얼모니터링감시제어시스템 제작구입 설치(2차) 39" xfId="10158" xr:uid="{00000000-0005-0000-0000-0000AA270000}"/>
    <cellStyle name="C￥AØ_°­´c (2)_광명견적대비1010_아미산전망대 듀얼모니터링감시제어시스템 제작구입 설치(2차) 4" xfId="10159" xr:uid="{00000000-0005-0000-0000-0000AB270000}"/>
    <cellStyle name="Ç¥ÁØ_°­´ç (2)_광명견적대비1010_아미산전망대 듀얼모니터링감시제어시스템 제작구입 설치(2차) 4" xfId="10160" xr:uid="{00000000-0005-0000-0000-0000AC270000}"/>
    <cellStyle name="C￥AØ_°­´c (2)_광명견적대비1010_아미산전망대 듀얼모니터링감시제어시스템 제작구입 설치(2차) 40" xfId="10161" xr:uid="{00000000-0005-0000-0000-0000AD270000}"/>
    <cellStyle name="Ç¥ÁØ_°­´ç (2)_광명견적대비1010_아미산전망대 듀얼모니터링감시제어시스템 제작구입 설치(2차) 40" xfId="10162" xr:uid="{00000000-0005-0000-0000-0000AE270000}"/>
    <cellStyle name="C￥AØ_°­´c (2)_광명견적대비1010_아미산전망대 듀얼모니터링감시제어시스템 제작구입 설치(2차) 41" xfId="10163" xr:uid="{00000000-0005-0000-0000-0000AF270000}"/>
    <cellStyle name="Ç¥ÁØ_°­´ç (2)_광명견적대비1010_아미산전망대 듀얼모니터링감시제어시스템 제작구입 설치(2차) 41" xfId="10164" xr:uid="{00000000-0005-0000-0000-0000B0270000}"/>
    <cellStyle name="C￥AØ_°­´c (2)_광명견적대비1010_아미산전망대 듀얼모니터링감시제어시스템 제작구입 설치(2차) 42" xfId="10165" xr:uid="{00000000-0005-0000-0000-0000B1270000}"/>
    <cellStyle name="Ç¥ÁØ_°­´ç (2)_광명견적대비1010_아미산전망대 듀얼모니터링감시제어시스템 제작구입 설치(2차) 42" xfId="10166" xr:uid="{00000000-0005-0000-0000-0000B2270000}"/>
    <cellStyle name="C￥AØ_°­´c (2)_광명견적대비1010_아미산전망대 듀얼모니터링감시제어시스템 제작구입 설치(2차) 43" xfId="10167" xr:uid="{00000000-0005-0000-0000-0000B3270000}"/>
    <cellStyle name="Ç¥ÁØ_°­´ç (2)_광명견적대비1010_아미산전망대 듀얼모니터링감시제어시스템 제작구입 설치(2차) 43" xfId="10168" xr:uid="{00000000-0005-0000-0000-0000B4270000}"/>
    <cellStyle name="C￥AØ_°­´c (2)_광명견적대비1010_아미산전망대 듀얼모니터링감시제어시스템 제작구입 설치(2차) 43 2" xfId="10169" xr:uid="{00000000-0005-0000-0000-0000B5270000}"/>
    <cellStyle name="Ç¥ÁØ_°­´ç (2)_광명견적대비1010_아미산전망대 듀얼모니터링감시제어시스템 제작구입 설치(2차) 43 2" xfId="10170" xr:uid="{00000000-0005-0000-0000-0000B6270000}"/>
    <cellStyle name="C￥AØ_°­´c (2)_광명견적대비1010_아미산전망대 듀얼모니터링감시제어시스템 제작구입 설치(2차) 44" xfId="10171" xr:uid="{00000000-0005-0000-0000-0000B7270000}"/>
    <cellStyle name="Ç¥ÁØ_°­´ç (2)_광명견적대비1010_아미산전망대 듀얼모니터링감시제어시스템 제작구입 설치(2차) 44" xfId="10172" xr:uid="{00000000-0005-0000-0000-0000B8270000}"/>
    <cellStyle name="C￥AØ_°­´c (2)_광명견적대비1010_아미산전망대 듀얼모니터링감시제어시스템 제작구입 설치(2차) 44 2" xfId="10173" xr:uid="{00000000-0005-0000-0000-0000B9270000}"/>
    <cellStyle name="Ç¥ÁØ_°­´ç (2)_광명견적대비1010_아미산전망대 듀얼모니터링감시제어시스템 제작구입 설치(2차) 44 2" xfId="10174" xr:uid="{00000000-0005-0000-0000-0000BA270000}"/>
    <cellStyle name="C￥AØ_°­´c (2)_광명견적대비1010_아미산전망대 듀얼모니터링감시제어시스템 제작구입 설치(2차) 45" xfId="10175" xr:uid="{00000000-0005-0000-0000-0000BB270000}"/>
    <cellStyle name="Ç¥ÁØ_°­´ç (2)_광명견적대비1010_아미산전망대 듀얼모니터링감시제어시스템 제작구입 설치(2차) 45" xfId="10176" xr:uid="{00000000-0005-0000-0000-0000BC270000}"/>
    <cellStyle name="C￥AØ_°­´c (2)_광명견적대비1010_아미산전망대 듀얼모니터링감시제어시스템 제작구입 설치(2차) 45 2" xfId="10177" xr:uid="{00000000-0005-0000-0000-0000BD270000}"/>
    <cellStyle name="Ç¥ÁØ_°­´ç (2)_광명견적대비1010_아미산전망대 듀얼모니터링감시제어시스템 제작구입 설치(2차) 45 2" xfId="10178" xr:uid="{00000000-0005-0000-0000-0000BE270000}"/>
    <cellStyle name="C￥AØ_°­´c (2)_광명견적대비1010_아미산전망대 듀얼모니터링감시제어시스템 제작구입 설치(2차) 46" xfId="10179" xr:uid="{00000000-0005-0000-0000-0000BF270000}"/>
    <cellStyle name="Ç¥ÁØ_°­´ç (2)_광명견적대비1010_아미산전망대 듀얼모니터링감시제어시스템 제작구입 설치(2차) 46" xfId="10180" xr:uid="{00000000-0005-0000-0000-0000C0270000}"/>
    <cellStyle name="C￥AØ_°­´c (2)_광명견적대비1010_아미산전망대 듀얼모니터링감시제어시스템 제작구입 설치(2차) 46 2" xfId="10181" xr:uid="{00000000-0005-0000-0000-0000C1270000}"/>
    <cellStyle name="Ç¥ÁØ_°­´ç (2)_광명견적대비1010_아미산전망대 듀얼모니터링감시제어시스템 제작구입 설치(2차) 46 2" xfId="10182" xr:uid="{00000000-0005-0000-0000-0000C2270000}"/>
    <cellStyle name="C￥AØ_°­´c (2)_광명견적대비1010_아미산전망대 듀얼모니터링감시제어시스템 제작구입 설치(2차) 47" xfId="10183" xr:uid="{00000000-0005-0000-0000-0000C3270000}"/>
    <cellStyle name="Ç¥ÁØ_°­´ç (2)_광명견적대비1010_아미산전망대 듀얼모니터링감시제어시스템 제작구입 설치(2차) 47" xfId="10184" xr:uid="{00000000-0005-0000-0000-0000C4270000}"/>
    <cellStyle name="C￥AØ_°­´c (2)_광명견적대비1010_아미산전망대 듀얼모니터링감시제어시스템 제작구입 설치(2차) 47 2" xfId="10185" xr:uid="{00000000-0005-0000-0000-0000C5270000}"/>
    <cellStyle name="Ç¥ÁØ_°­´ç (2)_광명견적대비1010_아미산전망대 듀얼모니터링감시제어시스템 제작구입 설치(2차) 47 2" xfId="10186" xr:uid="{00000000-0005-0000-0000-0000C6270000}"/>
    <cellStyle name="C￥AØ_°­´c (2)_광명견적대비1010_아미산전망대 듀얼모니터링감시제어시스템 제작구입 설치(2차) 48" xfId="10187" xr:uid="{00000000-0005-0000-0000-0000C7270000}"/>
    <cellStyle name="Ç¥ÁØ_°­´ç (2)_광명견적대비1010_아미산전망대 듀얼모니터링감시제어시스템 제작구입 설치(2차) 48" xfId="10188" xr:uid="{00000000-0005-0000-0000-0000C8270000}"/>
    <cellStyle name="C￥AØ_°­´c (2)_광명견적대비1010_아미산전망대 듀얼모니터링감시제어시스템 제작구입 설치(2차) 48 2" xfId="10189" xr:uid="{00000000-0005-0000-0000-0000C9270000}"/>
    <cellStyle name="Ç¥ÁØ_°­´ç (2)_광명견적대비1010_아미산전망대 듀얼모니터링감시제어시스템 제작구입 설치(2차) 48 2" xfId="10190" xr:uid="{00000000-0005-0000-0000-0000CA270000}"/>
    <cellStyle name="C￥AØ_°­´c (2)_광명견적대비1010_아미산전망대 듀얼모니터링감시제어시스템 제작구입 설치(2차) 49" xfId="10191" xr:uid="{00000000-0005-0000-0000-0000CB270000}"/>
    <cellStyle name="Ç¥ÁØ_°­´ç (2)_광명견적대비1010_아미산전망대 듀얼모니터링감시제어시스템 제작구입 설치(2차) 49" xfId="10192" xr:uid="{00000000-0005-0000-0000-0000CC270000}"/>
    <cellStyle name="C￥AØ_°­´c (2)_광명견적대비1010_아미산전망대 듀얼모니터링감시제어시스템 제작구입 설치(2차) 49 2" xfId="10193" xr:uid="{00000000-0005-0000-0000-0000CD270000}"/>
    <cellStyle name="Ç¥ÁØ_°­´ç (2)_광명견적대비1010_아미산전망대 듀얼모니터링감시제어시스템 제작구입 설치(2차) 49 2" xfId="10194" xr:uid="{00000000-0005-0000-0000-0000CE270000}"/>
    <cellStyle name="C￥AØ_°­´c (2)_광명견적대비1010_아미산전망대 듀얼모니터링감시제어시스템 제작구입 설치(2차) 5" xfId="10195" xr:uid="{00000000-0005-0000-0000-0000CF270000}"/>
    <cellStyle name="Ç¥ÁØ_°­´ç (2)_광명견적대비1010_아미산전망대 듀얼모니터링감시제어시스템 제작구입 설치(2차) 5" xfId="10196" xr:uid="{00000000-0005-0000-0000-0000D0270000}"/>
    <cellStyle name="C￥AØ_°­´c (2)_광명견적대비1010_아미산전망대 듀얼모니터링감시제어시스템 제작구입 설치(2차) 50" xfId="10197" xr:uid="{00000000-0005-0000-0000-0000D1270000}"/>
    <cellStyle name="Ç¥ÁØ_°­´ç (2)_광명견적대비1010_아미산전망대 듀얼모니터링감시제어시스템 제작구입 설치(2차) 50" xfId="10198" xr:uid="{00000000-0005-0000-0000-0000D2270000}"/>
    <cellStyle name="C￥AØ_°­´c (2)_광명견적대비1010_아미산전망대 듀얼모니터링감시제어시스템 제작구입 설치(2차) 50 2" xfId="10199" xr:uid="{00000000-0005-0000-0000-0000D3270000}"/>
    <cellStyle name="Ç¥ÁØ_°­´ç (2)_광명견적대비1010_아미산전망대 듀얼모니터링감시제어시스템 제작구입 설치(2차) 50 2" xfId="10200" xr:uid="{00000000-0005-0000-0000-0000D4270000}"/>
    <cellStyle name="C￥AØ_°­´c (2)_광명견적대비1010_아미산전망대 듀얼모니터링감시제어시스템 제작구입 설치(2차) 51" xfId="10201" xr:uid="{00000000-0005-0000-0000-0000D5270000}"/>
    <cellStyle name="Ç¥ÁØ_°­´ç (2)_광명견적대비1010_아미산전망대 듀얼모니터링감시제어시스템 제작구입 설치(2차) 51" xfId="10202" xr:uid="{00000000-0005-0000-0000-0000D6270000}"/>
    <cellStyle name="C￥AØ_°­´c (2)_광명견적대비1010_아미산전망대 듀얼모니터링감시제어시스템 제작구입 설치(2차) 51 2" xfId="10203" xr:uid="{00000000-0005-0000-0000-0000D7270000}"/>
    <cellStyle name="Ç¥ÁØ_°­´ç (2)_광명견적대비1010_아미산전망대 듀얼모니터링감시제어시스템 제작구입 설치(2차) 51 2" xfId="10204" xr:uid="{00000000-0005-0000-0000-0000D8270000}"/>
    <cellStyle name="C￥AØ_°­´c (2)_광명견적대비1010_아미산전망대 듀얼모니터링감시제어시스템 제작구입 설치(2차) 52" xfId="10205" xr:uid="{00000000-0005-0000-0000-0000D9270000}"/>
    <cellStyle name="Ç¥ÁØ_°­´ç (2)_광명견적대비1010_아미산전망대 듀얼모니터링감시제어시스템 제작구입 설치(2차) 52" xfId="10206" xr:uid="{00000000-0005-0000-0000-0000DA270000}"/>
    <cellStyle name="C￥AØ_°­´c (2)_광명견적대비1010_아미산전망대 듀얼모니터링감시제어시스템 제작구입 설치(2차) 52 2" xfId="10207" xr:uid="{00000000-0005-0000-0000-0000DB270000}"/>
    <cellStyle name="Ç¥ÁØ_°­´ç (2)_광명견적대비1010_아미산전망대 듀얼모니터링감시제어시스템 제작구입 설치(2차) 52 2" xfId="10208" xr:uid="{00000000-0005-0000-0000-0000DC270000}"/>
    <cellStyle name="C￥AØ_°­´c (2)_광명견적대비1010_아미산전망대 듀얼모니터링감시제어시스템 제작구입 설치(2차) 53" xfId="10209" xr:uid="{00000000-0005-0000-0000-0000DD270000}"/>
    <cellStyle name="Ç¥ÁØ_°­´ç (2)_광명견적대비1010_아미산전망대 듀얼모니터링감시제어시스템 제작구입 설치(2차) 53" xfId="10210" xr:uid="{00000000-0005-0000-0000-0000DE270000}"/>
    <cellStyle name="C￥AØ_°­´c (2)_광명견적대비1010_아미산전망대 듀얼모니터링감시제어시스템 제작구입 설치(2차) 53 2" xfId="10211" xr:uid="{00000000-0005-0000-0000-0000DF270000}"/>
    <cellStyle name="Ç¥ÁØ_°­´ç (2)_광명견적대비1010_아미산전망대 듀얼모니터링감시제어시스템 제작구입 설치(2차) 53 2" xfId="10212" xr:uid="{00000000-0005-0000-0000-0000E0270000}"/>
    <cellStyle name="C￥AØ_°­´c (2)_광명견적대비1010_아미산전망대 듀얼모니터링감시제어시스템 제작구입 설치(2차) 54" xfId="10213" xr:uid="{00000000-0005-0000-0000-0000E1270000}"/>
    <cellStyle name="Ç¥ÁØ_°­´ç (2)_광명견적대비1010_아미산전망대 듀얼모니터링감시제어시스템 제작구입 설치(2차) 54" xfId="10214" xr:uid="{00000000-0005-0000-0000-0000E2270000}"/>
    <cellStyle name="C￥AØ_°­´c (2)_광명견적대비1010_아미산전망대 듀얼모니터링감시제어시스템 제작구입 설치(2차) 54 2" xfId="10215" xr:uid="{00000000-0005-0000-0000-0000E3270000}"/>
    <cellStyle name="Ç¥ÁØ_°­´ç (2)_광명견적대비1010_아미산전망대 듀얼모니터링감시제어시스템 제작구입 설치(2차) 54 2" xfId="10216" xr:uid="{00000000-0005-0000-0000-0000E4270000}"/>
    <cellStyle name="C￥AØ_°­´c (2)_광명견적대비1010_아미산전망대 듀얼모니터링감시제어시스템 제작구입 설치(2차) 55" xfId="10217" xr:uid="{00000000-0005-0000-0000-0000E5270000}"/>
    <cellStyle name="Ç¥ÁØ_°­´ç (2)_광명견적대비1010_아미산전망대 듀얼모니터링감시제어시스템 제작구입 설치(2차) 55" xfId="10218" xr:uid="{00000000-0005-0000-0000-0000E6270000}"/>
    <cellStyle name="C￥AØ_°­´c (2)_광명견적대비1010_아미산전망대 듀얼모니터링감시제어시스템 제작구입 설치(2차) 55 2" xfId="10219" xr:uid="{00000000-0005-0000-0000-0000E7270000}"/>
    <cellStyle name="Ç¥ÁØ_°­´ç (2)_광명견적대비1010_아미산전망대 듀얼모니터링감시제어시스템 제작구입 설치(2차) 55 2" xfId="10220" xr:uid="{00000000-0005-0000-0000-0000E8270000}"/>
    <cellStyle name="C￥AØ_°­´c (2)_광명견적대비1010_아미산전망대 듀얼모니터링감시제어시스템 제작구입 설치(2차) 56" xfId="10221" xr:uid="{00000000-0005-0000-0000-0000E9270000}"/>
    <cellStyle name="Ç¥ÁØ_°­´ç (2)_광명견적대비1010_아미산전망대 듀얼모니터링감시제어시스템 제작구입 설치(2차) 56" xfId="10222" xr:uid="{00000000-0005-0000-0000-0000EA270000}"/>
    <cellStyle name="C￥AØ_°­´c (2)_광명견적대비1010_아미산전망대 듀얼모니터링감시제어시스템 제작구입 설치(2차) 56 2" xfId="10223" xr:uid="{00000000-0005-0000-0000-0000EB270000}"/>
    <cellStyle name="Ç¥ÁØ_°­´ç (2)_광명견적대비1010_아미산전망대 듀얼모니터링감시제어시스템 제작구입 설치(2차) 56 2" xfId="10224" xr:uid="{00000000-0005-0000-0000-0000EC270000}"/>
    <cellStyle name="C￥AØ_°­´c (2)_광명견적대비1010_아미산전망대 듀얼모니터링감시제어시스템 제작구입 설치(2차) 57" xfId="10225" xr:uid="{00000000-0005-0000-0000-0000ED270000}"/>
    <cellStyle name="Ç¥ÁØ_°­´ç (2)_광명견적대비1010_아미산전망대 듀얼모니터링감시제어시스템 제작구입 설치(2차) 57" xfId="10226" xr:uid="{00000000-0005-0000-0000-0000EE270000}"/>
    <cellStyle name="C￥AØ_°­´c (2)_광명견적대비1010_아미산전망대 듀얼모니터링감시제어시스템 제작구입 설치(2차) 57 2" xfId="10227" xr:uid="{00000000-0005-0000-0000-0000EF270000}"/>
    <cellStyle name="Ç¥ÁØ_°­´ç (2)_광명견적대비1010_아미산전망대 듀얼모니터링감시제어시스템 제작구입 설치(2차) 57 2" xfId="10228" xr:uid="{00000000-0005-0000-0000-0000F0270000}"/>
    <cellStyle name="C￥AØ_°­´c (2)_광명견적대비1010_아미산전망대 듀얼모니터링감시제어시스템 제작구입 설치(2차) 58" xfId="10229" xr:uid="{00000000-0005-0000-0000-0000F1270000}"/>
    <cellStyle name="Ç¥ÁØ_°­´ç (2)_광명견적대비1010_아미산전망대 듀얼모니터링감시제어시스템 제작구입 설치(2차) 58" xfId="10230" xr:uid="{00000000-0005-0000-0000-0000F2270000}"/>
    <cellStyle name="C￥AØ_°­´c (2)_광명견적대비1010_아미산전망대 듀얼모니터링감시제어시스템 제작구입 설치(2차) 58 2" xfId="10231" xr:uid="{00000000-0005-0000-0000-0000F3270000}"/>
    <cellStyle name="Ç¥ÁØ_°­´ç (2)_광명견적대비1010_아미산전망대 듀얼모니터링감시제어시스템 제작구입 설치(2차) 58 2" xfId="10232" xr:uid="{00000000-0005-0000-0000-0000F4270000}"/>
    <cellStyle name="C￥AØ_°­´c (2)_광명견적대비1010_아미산전망대 듀얼모니터링감시제어시스템 제작구입 설치(2차) 59" xfId="10233" xr:uid="{00000000-0005-0000-0000-0000F5270000}"/>
    <cellStyle name="Ç¥ÁØ_°­´ç (2)_광명견적대비1010_아미산전망대 듀얼모니터링감시제어시스템 제작구입 설치(2차) 59" xfId="10234" xr:uid="{00000000-0005-0000-0000-0000F6270000}"/>
    <cellStyle name="C￥AØ_°­´c (2)_광명견적대비1010_아미산전망대 듀얼모니터링감시제어시스템 제작구입 설치(2차) 59 2" xfId="10235" xr:uid="{00000000-0005-0000-0000-0000F7270000}"/>
    <cellStyle name="Ç¥ÁØ_°­´ç (2)_광명견적대비1010_아미산전망대 듀얼모니터링감시제어시스템 제작구입 설치(2차) 59 2" xfId="10236" xr:uid="{00000000-0005-0000-0000-0000F8270000}"/>
    <cellStyle name="C￥AØ_°­´c (2)_광명견적대비1010_아미산전망대 듀얼모니터링감시제어시스템 제작구입 설치(2차) 6" xfId="10237" xr:uid="{00000000-0005-0000-0000-0000F9270000}"/>
    <cellStyle name="Ç¥ÁØ_°­´ç (2)_광명견적대비1010_아미산전망대 듀얼모니터링감시제어시스템 제작구입 설치(2차) 6" xfId="10238" xr:uid="{00000000-0005-0000-0000-0000FA270000}"/>
    <cellStyle name="C￥AØ_°­´c (2)_광명견적대비1010_아미산전망대 듀얼모니터링감시제어시스템 제작구입 설치(2차) 60" xfId="10239" xr:uid="{00000000-0005-0000-0000-0000FB270000}"/>
    <cellStyle name="Ç¥ÁØ_°­´ç (2)_광명견적대비1010_아미산전망대 듀얼모니터링감시제어시스템 제작구입 설치(2차) 60" xfId="10240" xr:uid="{00000000-0005-0000-0000-0000FC270000}"/>
    <cellStyle name="C￥AØ_°­´c (2)_광명견적대비1010_아미산전망대 듀얼모니터링감시제어시스템 제작구입 설치(2차) 60 2" xfId="10241" xr:uid="{00000000-0005-0000-0000-0000FD270000}"/>
    <cellStyle name="Ç¥ÁØ_°­´ç (2)_광명견적대비1010_아미산전망대 듀얼모니터링감시제어시스템 제작구입 설치(2차) 60 2" xfId="10242" xr:uid="{00000000-0005-0000-0000-0000FE270000}"/>
    <cellStyle name="C￥AØ_°­´c (2)_광명견적대비1010_아미산전망대 듀얼모니터링감시제어시스템 제작구입 설치(2차) 61" xfId="10243" xr:uid="{00000000-0005-0000-0000-0000FF270000}"/>
    <cellStyle name="Ç¥ÁØ_°­´ç (2)_광명견적대비1010_아미산전망대 듀얼모니터링감시제어시스템 제작구입 설치(2차) 61" xfId="10244" xr:uid="{00000000-0005-0000-0000-000000280000}"/>
    <cellStyle name="C￥AØ_°­´c (2)_광명견적대비1010_아미산전망대 듀얼모니터링감시제어시스템 제작구입 설치(2차) 61 2" xfId="10245" xr:uid="{00000000-0005-0000-0000-000001280000}"/>
    <cellStyle name="Ç¥ÁØ_°­´ç (2)_광명견적대비1010_아미산전망대 듀얼모니터링감시제어시스템 제작구입 설치(2차) 61 2" xfId="10246" xr:uid="{00000000-0005-0000-0000-000002280000}"/>
    <cellStyle name="C￥AØ_°­´c (2)_광명견적대비1010_아미산전망대 듀얼모니터링감시제어시스템 제작구입 설치(2차) 62" xfId="10247" xr:uid="{00000000-0005-0000-0000-000003280000}"/>
    <cellStyle name="Ç¥ÁØ_°­´ç (2)_광명견적대비1010_아미산전망대 듀얼모니터링감시제어시스템 제작구입 설치(2차) 62" xfId="10248" xr:uid="{00000000-0005-0000-0000-000004280000}"/>
    <cellStyle name="C￥AØ_°­´c (2)_광명견적대비1010_아미산전망대 듀얼모니터링감시제어시스템 제작구입 설치(2차) 62 2" xfId="10249" xr:uid="{00000000-0005-0000-0000-000005280000}"/>
    <cellStyle name="Ç¥ÁØ_°­´ç (2)_광명견적대비1010_아미산전망대 듀얼모니터링감시제어시스템 제작구입 설치(2차) 62 2" xfId="10250" xr:uid="{00000000-0005-0000-0000-000006280000}"/>
    <cellStyle name="C￥AØ_°­´c (2)_광명견적대비1010_아미산전망대 듀얼모니터링감시제어시스템 제작구입 설치(2차) 63" xfId="10251" xr:uid="{00000000-0005-0000-0000-000007280000}"/>
    <cellStyle name="Ç¥ÁØ_°­´ç (2)_광명견적대비1010_아미산전망대 듀얼모니터링감시제어시스템 제작구입 설치(2차) 63" xfId="10252" xr:uid="{00000000-0005-0000-0000-000008280000}"/>
    <cellStyle name="C￥AØ_°­´c (2)_광명견적대비1010_아미산전망대 듀얼모니터링감시제어시스템 제작구입 설치(2차) 63 2" xfId="10253" xr:uid="{00000000-0005-0000-0000-000009280000}"/>
    <cellStyle name="Ç¥ÁØ_°­´ç (2)_광명견적대비1010_아미산전망대 듀얼모니터링감시제어시스템 제작구입 설치(2차) 63 2" xfId="10254" xr:uid="{00000000-0005-0000-0000-00000A280000}"/>
    <cellStyle name="C￥AØ_°­´c (2)_광명견적대비1010_아미산전망대 듀얼모니터링감시제어시스템 제작구입 설치(2차) 64" xfId="10255" xr:uid="{00000000-0005-0000-0000-00000B280000}"/>
    <cellStyle name="Ç¥ÁØ_°­´ç (2)_광명견적대비1010_아미산전망대 듀얼모니터링감시제어시스템 제작구입 설치(2차) 64" xfId="10256" xr:uid="{00000000-0005-0000-0000-00000C280000}"/>
    <cellStyle name="C￥AØ_°­´c (2)_광명견적대비1010_아미산전망대 듀얼모니터링감시제어시스템 제작구입 설치(2차) 64 2" xfId="10257" xr:uid="{00000000-0005-0000-0000-00000D280000}"/>
    <cellStyle name="Ç¥ÁØ_°­´ç (2)_광명견적대비1010_아미산전망대 듀얼모니터링감시제어시스템 제작구입 설치(2차) 64 2" xfId="10258" xr:uid="{00000000-0005-0000-0000-00000E280000}"/>
    <cellStyle name="C￥AØ_°­´c (2)_광명견적대비1010_아미산전망대 듀얼모니터링감시제어시스템 제작구입 설치(2차) 65" xfId="10259" xr:uid="{00000000-0005-0000-0000-00000F280000}"/>
    <cellStyle name="Ç¥ÁØ_°­´ç (2)_광명견적대비1010_아미산전망대 듀얼모니터링감시제어시스템 제작구입 설치(2차) 65" xfId="10260" xr:uid="{00000000-0005-0000-0000-000010280000}"/>
    <cellStyle name="C￥AØ_°­´c (2)_광명견적대비1010_아미산전망대 듀얼모니터링감시제어시스템 제작구입 설치(2차) 65 2" xfId="10261" xr:uid="{00000000-0005-0000-0000-000011280000}"/>
    <cellStyle name="Ç¥ÁØ_°­´ç (2)_광명견적대비1010_아미산전망대 듀얼모니터링감시제어시스템 제작구입 설치(2차) 65 2" xfId="10262" xr:uid="{00000000-0005-0000-0000-000012280000}"/>
    <cellStyle name="C￥AØ_°­´c (2)_광명견적대비1010_아미산전망대 듀얼모니터링감시제어시스템 제작구입 설치(2차) 66" xfId="10263" xr:uid="{00000000-0005-0000-0000-000013280000}"/>
    <cellStyle name="Ç¥ÁØ_°­´ç (2)_광명견적대비1010_아미산전망대 듀얼모니터링감시제어시스템 제작구입 설치(2차) 66" xfId="10264" xr:uid="{00000000-0005-0000-0000-000014280000}"/>
    <cellStyle name="C￥AØ_°­´c (2)_광명견적대비1010_아미산전망대 듀얼모니터링감시제어시스템 제작구입 설치(2차) 66 2" xfId="10265" xr:uid="{00000000-0005-0000-0000-000015280000}"/>
    <cellStyle name="Ç¥ÁØ_°­´ç (2)_광명견적대비1010_아미산전망대 듀얼모니터링감시제어시스템 제작구입 설치(2차) 66 2" xfId="10266" xr:uid="{00000000-0005-0000-0000-000016280000}"/>
    <cellStyle name="C￥AØ_°­´c (2)_광명견적대비1010_아미산전망대 듀얼모니터링감시제어시스템 제작구입 설치(2차) 67" xfId="10267" xr:uid="{00000000-0005-0000-0000-000017280000}"/>
    <cellStyle name="Ç¥ÁØ_°­´ç (2)_광명견적대비1010_아미산전망대 듀얼모니터링감시제어시스템 제작구입 설치(2차) 67" xfId="10268" xr:uid="{00000000-0005-0000-0000-000018280000}"/>
    <cellStyle name="C￥AØ_°­´c (2)_광명견적대비1010_아미산전망대 듀얼모니터링감시제어시스템 제작구입 설치(2차) 67 2" xfId="10269" xr:uid="{00000000-0005-0000-0000-000019280000}"/>
    <cellStyle name="Ç¥ÁØ_°­´ç (2)_광명견적대비1010_아미산전망대 듀얼모니터링감시제어시스템 제작구입 설치(2차) 67 2" xfId="10270" xr:uid="{00000000-0005-0000-0000-00001A280000}"/>
    <cellStyle name="C￥AØ_°­´c (2)_광명견적대비1010_아미산전망대 듀얼모니터링감시제어시스템 제작구입 설치(2차) 68" xfId="10271" xr:uid="{00000000-0005-0000-0000-00001B280000}"/>
    <cellStyle name="Ç¥ÁØ_°­´ç (2)_광명견적대비1010_아미산전망대 듀얼모니터링감시제어시스템 제작구입 설치(2차) 68" xfId="10272" xr:uid="{00000000-0005-0000-0000-00001C280000}"/>
    <cellStyle name="C￥AØ_°­´c (2)_광명견적대비1010_아미산전망대 듀얼모니터링감시제어시스템 제작구입 설치(2차) 69" xfId="10273" xr:uid="{00000000-0005-0000-0000-00001D280000}"/>
    <cellStyle name="Ç¥ÁØ_°­´ç (2)_광명견적대비1010_아미산전망대 듀얼모니터링감시제어시스템 제작구입 설치(2차) 69" xfId="10274" xr:uid="{00000000-0005-0000-0000-00001E280000}"/>
    <cellStyle name="C￥AØ_°­´c (2)_광명견적대비1010_아미산전망대 듀얼모니터링감시제어시스템 제작구입 설치(2차) 7" xfId="10275" xr:uid="{00000000-0005-0000-0000-00001F280000}"/>
    <cellStyle name="Ç¥ÁØ_°­´ç (2)_광명견적대비1010_아미산전망대 듀얼모니터링감시제어시스템 제작구입 설치(2차) 7" xfId="10276" xr:uid="{00000000-0005-0000-0000-000020280000}"/>
    <cellStyle name="C￥AØ_°­´c (2)_광명견적대비1010_아미산전망대 듀얼모니터링감시제어시스템 제작구입 설치(2차) 70" xfId="10277" xr:uid="{00000000-0005-0000-0000-000021280000}"/>
    <cellStyle name="Ç¥ÁØ_°­´ç (2)_광명견적대비1010_아미산전망대 듀얼모니터링감시제어시스템 제작구입 설치(2차) 70" xfId="10278" xr:uid="{00000000-0005-0000-0000-000022280000}"/>
    <cellStyle name="C￥AØ_°­´c (2)_광명견적대비1010_아미산전망대 듀얼모니터링감시제어시스템 제작구입 설치(2차) 71" xfId="10279" xr:uid="{00000000-0005-0000-0000-000023280000}"/>
    <cellStyle name="Ç¥ÁØ_°­´ç (2)_광명견적대비1010_아미산전망대 듀얼모니터링감시제어시스템 제작구입 설치(2차) 71" xfId="10280" xr:uid="{00000000-0005-0000-0000-000024280000}"/>
    <cellStyle name="C￥AØ_°­´c (2)_광명견적대비1010_아미산전망대 듀얼모니터링감시제어시스템 제작구입 설치(2차) 71 2" xfId="10281" xr:uid="{00000000-0005-0000-0000-000025280000}"/>
    <cellStyle name="Ç¥ÁØ_°­´ç (2)_광명견적대비1010_아미산전망대 듀얼모니터링감시제어시스템 제작구입 설치(2차) 71 2" xfId="10282" xr:uid="{00000000-0005-0000-0000-000026280000}"/>
    <cellStyle name="C￥AØ_°­´c (2)_광명견적대비1010_아미산전망대 듀얼모니터링감시제어시스템 제작구입 설치(2차) 72" xfId="10283" xr:uid="{00000000-0005-0000-0000-000027280000}"/>
    <cellStyle name="Ç¥ÁØ_°­´ç (2)_광명견적대비1010_아미산전망대 듀얼모니터링감시제어시스템 제작구입 설치(2차) 72" xfId="10284" xr:uid="{00000000-0005-0000-0000-000028280000}"/>
    <cellStyle name="C￥AØ_°­´c (2)_광명견적대비1010_아미산전망대 듀얼모니터링감시제어시스템 제작구입 설치(2차) 72 2" xfId="10285" xr:uid="{00000000-0005-0000-0000-000029280000}"/>
    <cellStyle name="Ç¥ÁØ_°­´ç (2)_광명견적대비1010_아미산전망대 듀얼모니터링감시제어시스템 제작구입 설치(2차) 72 2" xfId="10286" xr:uid="{00000000-0005-0000-0000-00002A280000}"/>
    <cellStyle name="C￥AØ_°­´c (2)_광명견적대비1010_아미산전망대 듀얼모니터링감시제어시스템 제작구입 설치(2차) 73" xfId="10287" xr:uid="{00000000-0005-0000-0000-00002B280000}"/>
    <cellStyle name="Ç¥ÁØ_°­´ç (2)_광명견적대비1010_아미산전망대 듀얼모니터링감시제어시스템 제작구입 설치(2차) 73" xfId="10288" xr:uid="{00000000-0005-0000-0000-00002C280000}"/>
    <cellStyle name="C￥AØ_°­´c (2)_광명견적대비1010_아미산전망대 듀얼모니터링감시제어시스템 제작구입 설치(2차) 8" xfId="10289" xr:uid="{00000000-0005-0000-0000-00002D280000}"/>
    <cellStyle name="Ç¥ÁØ_°­´ç (2)_광명견적대비1010_아미산전망대 듀얼모니터링감시제어시스템 제작구입 설치(2차) 8" xfId="10290" xr:uid="{00000000-0005-0000-0000-00002E280000}"/>
    <cellStyle name="C￥AØ_°­´c (2)_광명견적대비1010_아미산전망대 듀얼모니터링감시제어시스템 제작구입 설치(2차) 9" xfId="10291" xr:uid="{00000000-0005-0000-0000-00002F280000}"/>
    <cellStyle name="Ç¥ÁØ_°­´ç (2)_광명견적대비1010_아미산전망대 듀얼모니터링감시제어시스템 제작구입 설치(2차) 9" xfId="10292" xr:uid="{00000000-0005-0000-0000-000030280000}"/>
    <cellStyle name="C￥AØ_°­´c (2)_광명관급" xfId="10293" xr:uid="{00000000-0005-0000-0000-000031280000}"/>
    <cellStyle name="Ç¥ÁØ_°­´ç (2)_광명관급" xfId="10294" xr:uid="{00000000-0005-0000-0000-000032280000}"/>
    <cellStyle name="C￥AØ_°­´c (2)_광명관급 10" xfId="10295" xr:uid="{00000000-0005-0000-0000-000033280000}"/>
    <cellStyle name="Ç¥ÁØ_°­´ç (2)_광명관급 10" xfId="10296" xr:uid="{00000000-0005-0000-0000-000034280000}"/>
    <cellStyle name="C￥AØ_°­´c (2)_광명관급 10 10" xfId="10297" xr:uid="{00000000-0005-0000-0000-000035280000}"/>
    <cellStyle name="Ç¥ÁØ_°­´ç (2)_광명관급 10 10" xfId="10298" xr:uid="{00000000-0005-0000-0000-000036280000}"/>
    <cellStyle name="C￥AØ_°­´c (2)_광명관급 10 11" xfId="10299" xr:uid="{00000000-0005-0000-0000-000037280000}"/>
    <cellStyle name="Ç¥ÁØ_°­´ç (2)_광명관급 10 11" xfId="10300" xr:uid="{00000000-0005-0000-0000-000038280000}"/>
    <cellStyle name="C￥AØ_°­´c (2)_광명관급 10 12" xfId="10301" xr:uid="{00000000-0005-0000-0000-000039280000}"/>
    <cellStyle name="Ç¥ÁØ_°­´ç (2)_광명관급 10 12" xfId="10302" xr:uid="{00000000-0005-0000-0000-00003A280000}"/>
    <cellStyle name="C￥AØ_°­´c (2)_광명관급 10 13" xfId="10303" xr:uid="{00000000-0005-0000-0000-00003B280000}"/>
    <cellStyle name="Ç¥ÁØ_°­´ç (2)_광명관급 10 13" xfId="10304" xr:uid="{00000000-0005-0000-0000-00003C280000}"/>
    <cellStyle name="C￥AØ_°­´c (2)_광명관급 10 14" xfId="10305" xr:uid="{00000000-0005-0000-0000-00003D280000}"/>
    <cellStyle name="Ç¥ÁØ_°­´ç (2)_광명관급 10 14" xfId="10306" xr:uid="{00000000-0005-0000-0000-00003E280000}"/>
    <cellStyle name="C￥AØ_°­´c (2)_광명관급 10 15" xfId="10307" xr:uid="{00000000-0005-0000-0000-00003F280000}"/>
    <cellStyle name="Ç¥ÁØ_°­´ç (2)_광명관급 10 15" xfId="10308" xr:uid="{00000000-0005-0000-0000-000040280000}"/>
    <cellStyle name="C￥AØ_°­´c (2)_광명관급 10 16" xfId="10309" xr:uid="{00000000-0005-0000-0000-000041280000}"/>
    <cellStyle name="Ç¥ÁØ_°­´ç (2)_광명관급 10 16" xfId="10310" xr:uid="{00000000-0005-0000-0000-000042280000}"/>
    <cellStyle name="C￥AØ_°­´c (2)_광명관급 10 17" xfId="10311" xr:uid="{00000000-0005-0000-0000-000043280000}"/>
    <cellStyle name="Ç¥ÁØ_°­´ç (2)_광명관급 10 17" xfId="10312" xr:uid="{00000000-0005-0000-0000-000044280000}"/>
    <cellStyle name="C￥AØ_°­´c (2)_광명관급 10 18" xfId="10313" xr:uid="{00000000-0005-0000-0000-000045280000}"/>
    <cellStyle name="Ç¥ÁØ_°­´ç (2)_광명관급 10 18" xfId="10314" xr:uid="{00000000-0005-0000-0000-000046280000}"/>
    <cellStyle name="C￥AØ_°­´c (2)_광명관급 10 19" xfId="10315" xr:uid="{00000000-0005-0000-0000-000047280000}"/>
    <cellStyle name="Ç¥ÁØ_°­´ç (2)_광명관급 10 19" xfId="10316" xr:uid="{00000000-0005-0000-0000-000048280000}"/>
    <cellStyle name="C￥AØ_°­´c (2)_광명관급 10 2" xfId="10317" xr:uid="{00000000-0005-0000-0000-000049280000}"/>
    <cellStyle name="Ç¥ÁØ_°­´ç (2)_광명관급 10 2" xfId="10318" xr:uid="{00000000-0005-0000-0000-00004A280000}"/>
    <cellStyle name="C￥AØ_°­´c (2)_광명관급 10 3" xfId="10319" xr:uid="{00000000-0005-0000-0000-00004B280000}"/>
    <cellStyle name="Ç¥ÁØ_°­´ç (2)_광명관급 10 3" xfId="10320" xr:uid="{00000000-0005-0000-0000-00004C280000}"/>
    <cellStyle name="C￥AØ_°­´c (2)_광명관급 10 4" xfId="10321" xr:uid="{00000000-0005-0000-0000-00004D280000}"/>
    <cellStyle name="Ç¥ÁØ_°­´ç (2)_광명관급 10 4" xfId="10322" xr:uid="{00000000-0005-0000-0000-00004E280000}"/>
    <cellStyle name="C￥AØ_°­´c (2)_광명관급 10 5" xfId="10323" xr:uid="{00000000-0005-0000-0000-00004F280000}"/>
    <cellStyle name="Ç¥ÁØ_°­´ç (2)_광명관급 10 5" xfId="10324" xr:uid="{00000000-0005-0000-0000-000050280000}"/>
    <cellStyle name="C￥AØ_°­´c (2)_광명관급 10 6" xfId="10325" xr:uid="{00000000-0005-0000-0000-000051280000}"/>
    <cellStyle name="Ç¥ÁØ_°­´ç (2)_광명관급 10 6" xfId="10326" xr:uid="{00000000-0005-0000-0000-000052280000}"/>
    <cellStyle name="C￥AØ_°­´c (2)_광명관급 10 7" xfId="10327" xr:uid="{00000000-0005-0000-0000-000053280000}"/>
    <cellStyle name="Ç¥ÁØ_°­´ç (2)_광명관급 10 7" xfId="10328" xr:uid="{00000000-0005-0000-0000-000054280000}"/>
    <cellStyle name="C￥AØ_°­´c (2)_광명관급 10 8" xfId="10329" xr:uid="{00000000-0005-0000-0000-000055280000}"/>
    <cellStyle name="Ç¥ÁØ_°­´ç (2)_광명관급 10 8" xfId="10330" xr:uid="{00000000-0005-0000-0000-000056280000}"/>
    <cellStyle name="C￥AØ_°­´c (2)_광명관급 10 9" xfId="10331" xr:uid="{00000000-0005-0000-0000-000057280000}"/>
    <cellStyle name="Ç¥ÁØ_°­´ç (2)_광명관급 10 9" xfId="10332" xr:uid="{00000000-0005-0000-0000-000058280000}"/>
    <cellStyle name="C￥AØ_°­´c (2)_광명관급 11" xfId="10333" xr:uid="{00000000-0005-0000-0000-000059280000}"/>
    <cellStyle name="Ç¥ÁØ_°­´ç (2)_광명관급 11" xfId="10334" xr:uid="{00000000-0005-0000-0000-00005A280000}"/>
    <cellStyle name="C￥AØ_°­´c (2)_광명관급 11 10" xfId="10335" xr:uid="{00000000-0005-0000-0000-00005B280000}"/>
    <cellStyle name="Ç¥ÁØ_°­´ç (2)_광명관급 11 10" xfId="10336" xr:uid="{00000000-0005-0000-0000-00005C280000}"/>
    <cellStyle name="C￥AØ_°­´c (2)_광명관급 11 11" xfId="10337" xr:uid="{00000000-0005-0000-0000-00005D280000}"/>
    <cellStyle name="Ç¥ÁØ_°­´ç (2)_광명관급 11 11" xfId="10338" xr:uid="{00000000-0005-0000-0000-00005E280000}"/>
    <cellStyle name="C￥AØ_°­´c (2)_광명관급 11 12" xfId="10339" xr:uid="{00000000-0005-0000-0000-00005F280000}"/>
    <cellStyle name="Ç¥ÁØ_°­´ç (2)_광명관급 11 12" xfId="10340" xr:uid="{00000000-0005-0000-0000-000060280000}"/>
    <cellStyle name="C￥AØ_°­´c (2)_광명관급 11 13" xfId="10341" xr:uid="{00000000-0005-0000-0000-000061280000}"/>
    <cellStyle name="Ç¥ÁØ_°­´ç (2)_광명관급 11 13" xfId="10342" xr:uid="{00000000-0005-0000-0000-000062280000}"/>
    <cellStyle name="C￥AØ_°­´c (2)_광명관급 11 14" xfId="10343" xr:uid="{00000000-0005-0000-0000-000063280000}"/>
    <cellStyle name="Ç¥ÁØ_°­´ç (2)_광명관급 11 14" xfId="10344" xr:uid="{00000000-0005-0000-0000-000064280000}"/>
    <cellStyle name="C￥AØ_°­´c (2)_광명관급 11 15" xfId="10345" xr:uid="{00000000-0005-0000-0000-000065280000}"/>
    <cellStyle name="Ç¥ÁØ_°­´ç (2)_광명관급 11 15" xfId="10346" xr:uid="{00000000-0005-0000-0000-000066280000}"/>
    <cellStyle name="C￥AØ_°­´c (2)_광명관급 11 16" xfId="10347" xr:uid="{00000000-0005-0000-0000-000067280000}"/>
    <cellStyle name="Ç¥ÁØ_°­´ç (2)_광명관급 11 16" xfId="10348" xr:uid="{00000000-0005-0000-0000-000068280000}"/>
    <cellStyle name="C￥AØ_°­´c (2)_광명관급 11 17" xfId="10349" xr:uid="{00000000-0005-0000-0000-000069280000}"/>
    <cellStyle name="Ç¥ÁØ_°­´ç (2)_광명관급 11 17" xfId="10350" xr:uid="{00000000-0005-0000-0000-00006A280000}"/>
    <cellStyle name="C￥AØ_°­´c (2)_광명관급 11 18" xfId="10351" xr:uid="{00000000-0005-0000-0000-00006B280000}"/>
    <cellStyle name="Ç¥ÁØ_°­´ç (2)_광명관급 11 18" xfId="10352" xr:uid="{00000000-0005-0000-0000-00006C280000}"/>
    <cellStyle name="C￥AØ_°­´c (2)_광명관급 11 19" xfId="10353" xr:uid="{00000000-0005-0000-0000-00006D280000}"/>
    <cellStyle name="Ç¥ÁØ_°­´ç (2)_광명관급 11 19" xfId="10354" xr:uid="{00000000-0005-0000-0000-00006E280000}"/>
    <cellStyle name="C￥AØ_°­´c (2)_광명관급 11 2" xfId="10355" xr:uid="{00000000-0005-0000-0000-00006F280000}"/>
    <cellStyle name="Ç¥ÁØ_°­´ç (2)_광명관급 11 2" xfId="10356" xr:uid="{00000000-0005-0000-0000-000070280000}"/>
    <cellStyle name="C￥AØ_°­´c (2)_광명관급 11 3" xfId="10357" xr:uid="{00000000-0005-0000-0000-000071280000}"/>
    <cellStyle name="Ç¥ÁØ_°­´ç (2)_광명관급 11 3" xfId="10358" xr:uid="{00000000-0005-0000-0000-000072280000}"/>
    <cellStyle name="C￥AØ_°­´c (2)_광명관급 11 4" xfId="10359" xr:uid="{00000000-0005-0000-0000-000073280000}"/>
    <cellStyle name="Ç¥ÁØ_°­´ç (2)_광명관급 11 4" xfId="10360" xr:uid="{00000000-0005-0000-0000-000074280000}"/>
    <cellStyle name="C￥AØ_°­´c (2)_광명관급 11 5" xfId="10361" xr:uid="{00000000-0005-0000-0000-000075280000}"/>
    <cellStyle name="Ç¥ÁØ_°­´ç (2)_광명관급 11 5" xfId="10362" xr:uid="{00000000-0005-0000-0000-000076280000}"/>
    <cellStyle name="C￥AØ_°­´c (2)_광명관급 11 6" xfId="10363" xr:uid="{00000000-0005-0000-0000-000077280000}"/>
    <cellStyle name="Ç¥ÁØ_°­´ç (2)_광명관급 11 6" xfId="10364" xr:uid="{00000000-0005-0000-0000-000078280000}"/>
    <cellStyle name="C￥AØ_°­´c (2)_광명관급 11 7" xfId="10365" xr:uid="{00000000-0005-0000-0000-000079280000}"/>
    <cellStyle name="Ç¥ÁØ_°­´ç (2)_광명관급 11 7" xfId="10366" xr:uid="{00000000-0005-0000-0000-00007A280000}"/>
    <cellStyle name="C￥AØ_°­´c (2)_광명관급 11 8" xfId="10367" xr:uid="{00000000-0005-0000-0000-00007B280000}"/>
    <cellStyle name="Ç¥ÁØ_°­´ç (2)_광명관급 11 8" xfId="10368" xr:uid="{00000000-0005-0000-0000-00007C280000}"/>
    <cellStyle name="C￥AØ_°­´c (2)_광명관급 11 9" xfId="10369" xr:uid="{00000000-0005-0000-0000-00007D280000}"/>
    <cellStyle name="Ç¥ÁØ_°­´ç (2)_광명관급 11 9" xfId="10370" xr:uid="{00000000-0005-0000-0000-00007E280000}"/>
    <cellStyle name="C￥AØ_°­´c (2)_광명관급 12" xfId="10371" xr:uid="{00000000-0005-0000-0000-00007F280000}"/>
    <cellStyle name="Ç¥ÁØ_°­´ç (2)_광명관급 12" xfId="10372" xr:uid="{00000000-0005-0000-0000-000080280000}"/>
    <cellStyle name="C￥AØ_°­´c (2)_광명관급 12 10" xfId="10373" xr:uid="{00000000-0005-0000-0000-000081280000}"/>
    <cellStyle name="Ç¥ÁØ_°­´ç (2)_광명관급 12 10" xfId="10374" xr:uid="{00000000-0005-0000-0000-000082280000}"/>
    <cellStyle name="C￥AØ_°­´c (2)_광명관급 12 11" xfId="10375" xr:uid="{00000000-0005-0000-0000-000083280000}"/>
    <cellStyle name="Ç¥ÁØ_°­´ç (2)_광명관급 12 11" xfId="10376" xr:uid="{00000000-0005-0000-0000-000084280000}"/>
    <cellStyle name="C￥AØ_°­´c (2)_광명관급 12 12" xfId="10377" xr:uid="{00000000-0005-0000-0000-000085280000}"/>
    <cellStyle name="Ç¥ÁØ_°­´ç (2)_광명관급 12 12" xfId="10378" xr:uid="{00000000-0005-0000-0000-000086280000}"/>
    <cellStyle name="C￥AØ_°­´c (2)_광명관급 12 13" xfId="10379" xr:uid="{00000000-0005-0000-0000-000087280000}"/>
    <cellStyle name="Ç¥ÁØ_°­´ç (2)_광명관급 12 13" xfId="10380" xr:uid="{00000000-0005-0000-0000-000088280000}"/>
    <cellStyle name="C￥AØ_°­´c (2)_광명관급 12 14" xfId="10381" xr:uid="{00000000-0005-0000-0000-000089280000}"/>
    <cellStyle name="Ç¥ÁØ_°­´ç (2)_광명관급 12 14" xfId="10382" xr:uid="{00000000-0005-0000-0000-00008A280000}"/>
    <cellStyle name="C￥AØ_°­´c (2)_광명관급 12 15" xfId="10383" xr:uid="{00000000-0005-0000-0000-00008B280000}"/>
    <cellStyle name="Ç¥ÁØ_°­´ç (2)_광명관급 12 15" xfId="10384" xr:uid="{00000000-0005-0000-0000-00008C280000}"/>
    <cellStyle name="C￥AØ_°­´c (2)_광명관급 12 16" xfId="10385" xr:uid="{00000000-0005-0000-0000-00008D280000}"/>
    <cellStyle name="Ç¥ÁØ_°­´ç (2)_광명관급 12 16" xfId="10386" xr:uid="{00000000-0005-0000-0000-00008E280000}"/>
    <cellStyle name="C￥AØ_°­´c (2)_광명관급 12 17" xfId="10387" xr:uid="{00000000-0005-0000-0000-00008F280000}"/>
    <cellStyle name="Ç¥ÁØ_°­´ç (2)_광명관급 12 17" xfId="10388" xr:uid="{00000000-0005-0000-0000-000090280000}"/>
    <cellStyle name="C￥AØ_°­´c (2)_광명관급 12 18" xfId="10389" xr:uid="{00000000-0005-0000-0000-000091280000}"/>
    <cellStyle name="Ç¥ÁØ_°­´ç (2)_광명관급 12 18" xfId="10390" xr:uid="{00000000-0005-0000-0000-000092280000}"/>
    <cellStyle name="C￥AØ_°­´c (2)_광명관급 12 19" xfId="10391" xr:uid="{00000000-0005-0000-0000-000093280000}"/>
    <cellStyle name="Ç¥ÁØ_°­´ç (2)_광명관급 12 19" xfId="10392" xr:uid="{00000000-0005-0000-0000-000094280000}"/>
    <cellStyle name="C￥AØ_°­´c (2)_광명관급 12 2" xfId="10393" xr:uid="{00000000-0005-0000-0000-000095280000}"/>
    <cellStyle name="Ç¥ÁØ_°­´ç (2)_광명관급 12 2" xfId="10394" xr:uid="{00000000-0005-0000-0000-000096280000}"/>
    <cellStyle name="C￥AØ_°­´c (2)_광명관급 12 3" xfId="10395" xr:uid="{00000000-0005-0000-0000-000097280000}"/>
    <cellStyle name="Ç¥ÁØ_°­´ç (2)_광명관급 12 3" xfId="10396" xr:uid="{00000000-0005-0000-0000-000098280000}"/>
    <cellStyle name="C￥AØ_°­´c (2)_광명관급 12 4" xfId="10397" xr:uid="{00000000-0005-0000-0000-000099280000}"/>
    <cellStyle name="Ç¥ÁØ_°­´ç (2)_광명관급 12 4" xfId="10398" xr:uid="{00000000-0005-0000-0000-00009A280000}"/>
    <cellStyle name="C￥AØ_°­´c (2)_광명관급 12 5" xfId="10399" xr:uid="{00000000-0005-0000-0000-00009B280000}"/>
    <cellStyle name="Ç¥ÁØ_°­´ç (2)_광명관급 12 5" xfId="10400" xr:uid="{00000000-0005-0000-0000-00009C280000}"/>
    <cellStyle name="C￥AØ_°­´c (2)_광명관급 12 6" xfId="10401" xr:uid="{00000000-0005-0000-0000-00009D280000}"/>
    <cellStyle name="Ç¥ÁØ_°­´ç (2)_광명관급 12 6" xfId="10402" xr:uid="{00000000-0005-0000-0000-00009E280000}"/>
    <cellStyle name="C￥AØ_°­´c (2)_광명관급 12 7" xfId="10403" xr:uid="{00000000-0005-0000-0000-00009F280000}"/>
    <cellStyle name="Ç¥ÁØ_°­´ç (2)_광명관급 12 7" xfId="10404" xr:uid="{00000000-0005-0000-0000-0000A0280000}"/>
    <cellStyle name="C￥AØ_°­´c (2)_광명관급 12 8" xfId="10405" xr:uid="{00000000-0005-0000-0000-0000A1280000}"/>
    <cellStyle name="Ç¥ÁØ_°­´ç (2)_광명관급 12 8" xfId="10406" xr:uid="{00000000-0005-0000-0000-0000A2280000}"/>
    <cellStyle name="C￥AØ_°­´c (2)_광명관급 12 9" xfId="10407" xr:uid="{00000000-0005-0000-0000-0000A3280000}"/>
    <cellStyle name="Ç¥ÁØ_°­´ç (2)_광명관급 12 9" xfId="10408" xr:uid="{00000000-0005-0000-0000-0000A4280000}"/>
    <cellStyle name="C￥AØ_°­´c (2)_광명관급 13" xfId="10409" xr:uid="{00000000-0005-0000-0000-0000A5280000}"/>
    <cellStyle name="Ç¥ÁØ_°­´ç (2)_광명관급 13" xfId="10410" xr:uid="{00000000-0005-0000-0000-0000A6280000}"/>
    <cellStyle name="C￥AØ_°­´c (2)_광명관급 13 10" xfId="10411" xr:uid="{00000000-0005-0000-0000-0000A7280000}"/>
    <cellStyle name="Ç¥ÁØ_°­´ç (2)_광명관급 13 10" xfId="10412" xr:uid="{00000000-0005-0000-0000-0000A8280000}"/>
    <cellStyle name="C￥AØ_°­´c (2)_광명관급 13 11" xfId="10413" xr:uid="{00000000-0005-0000-0000-0000A9280000}"/>
    <cellStyle name="Ç¥ÁØ_°­´ç (2)_광명관급 13 11" xfId="10414" xr:uid="{00000000-0005-0000-0000-0000AA280000}"/>
    <cellStyle name="C￥AØ_°­´c (2)_광명관급 13 12" xfId="10415" xr:uid="{00000000-0005-0000-0000-0000AB280000}"/>
    <cellStyle name="Ç¥ÁØ_°­´ç (2)_광명관급 13 12" xfId="10416" xr:uid="{00000000-0005-0000-0000-0000AC280000}"/>
    <cellStyle name="C￥AØ_°­´c (2)_광명관급 13 13" xfId="10417" xr:uid="{00000000-0005-0000-0000-0000AD280000}"/>
    <cellStyle name="Ç¥ÁØ_°­´ç (2)_광명관급 13 13" xfId="10418" xr:uid="{00000000-0005-0000-0000-0000AE280000}"/>
    <cellStyle name="C￥AØ_°­´c (2)_광명관급 13 14" xfId="10419" xr:uid="{00000000-0005-0000-0000-0000AF280000}"/>
    <cellStyle name="Ç¥ÁØ_°­´ç (2)_광명관급 13 14" xfId="10420" xr:uid="{00000000-0005-0000-0000-0000B0280000}"/>
    <cellStyle name="C￥AØ_°­´c (2)_광명관급 13 15" xfId="10421" xr:uid="{00000000-0005-0000-0000-0000B1280000}"/>
    <cellStyle name="Ç¥ÁØ_°­´ç (2)_광명관급 13 15" xfId="10422" xr:uid="{00000000-0005-0000-0000-0000B2280000}"/>
    <cellStyle name="C￥AØ_°­´c (2)_광명관급 13 16" xfId="10423" xr:uid="{00000000-0005-0000-0000-0000B3280000}"/>
    <cellStyle name="Ç¥ÁØ_°­´ç (2)_광명관급 13 16" xfId="10424" xr:uid="{00000000-0005-0000-0000-0000B4280000}"/>
    <cellStyle name="C￥AØ_°­´c (2)_광명관급 13 17" xfId="10425" xr:uid="{00000000-0005-0000-0000-0000B5280000}"/>
    <cellStyle name="Ç¥ÁØ_°­´ç (2)_광명관급 13 17" xfId="10426" xr:uid="{00000000-0005-0000-0000-0000B6280000}"/>
    <cellStyle name="C￥AØ_°­´c (2)_광명관급 13 18" xfId="10427" xr:uid="{00000000-0005-0000-0000-0000B7280000}"/>
    <cellStyle name="Ç¥ÁØ_°­´ç (2)_광명관급 13 18" xfId="10428" xr:uid="{00000000-0005-0000-0000-0000B8280000}"/>
    <cellStyle name="C￥AØ_°­´c (2)_광명관급 13 19" xfId="10429" xr:uid="{00000000-0005-0000-0000-0000B9280000}"/>
    <cellStyle name="Ç¥ÁØ_°­´ç (2)_광명관급 13 19" xfId="10430" xr:uid="{00000000-0005-0000-0000-0000BA280000}"/>
    <cellStyle name="C￥AØ_°­´c (2)_광명관급 13 2" xfId="10431" xr:uid="{00000000-0005-0000-0000-0000BB280000}"/>
    <cellStyle name="Ç¥ÁØ_°­´ç (2)_광명관급 13 2" xfId="10432" xr:uid="{00000000-0005-0000-0000-0000BC280000}"/>
    <cellStyle name="C￥AØ_°­´c (2)_광명관급 13 3" xfId="10433" xr:uid="{00000000-0005-0000-0000-0000BD280000}"/>
    <cellStyle name="Ç¥ÁØ_°­´ç (2)_광명관급 13 3" xfId="10434" xr:uid="{00000000-0005-0000-0000-0000BE280000}"/>
    <cellStyle name="C￥AØ_°­´c (2)_광명관급 13 4" xfId="10435" xr:uid="{00000000-0005-0000-0000-0000BF280000}"/>
    <cellStyle name="Ç¥ÁØ_°­´ç (2)_광명관급 13 4" xfId="10436" xr:uid="{00000000-0005-0000-0000-0000C0280000}"/>
    <cellStyle name="C￥AØ_°­´c (2)_광명관급 13 5" xfId="10437" xr:uid="{00000000-0005-0000-0000-0000C1280000}"/>
    <cellStyle name="Ç¥ÁØ_°­´ç (2)_광명관급 13 5" xfId="10438" xr:uid="{00000000-0005-0000-0000-0000C2280000}"/>
    <cellStyle name="C￥AØ_°­´c (2)_광명관급 13 6" xfId="10439" xr:uid="{00000000-0005-0000-0000-0000C3280000}"/>
    <cellStyle name="Ç¥ÁØ_°­´ç (2)_광명관급 13 6" xfId="10440" xr:uid="{00000000-0005-0000-0000-0000C4280000}"/>
    <cellStyle name="C￥AØ_°­´c (2)_광명관급 13 7" xfId="10441" xr:uid="{00000000-0005-0000-0000-0000C5280000}"/>
    <cellStyle name="Ç¥ÁØ_°­´ç (2)_광명관급 13 7" xfId="10442" xr:uid="{00000000-0005-0000-0000-0000C6280000}"/>
    <cellStyle name="C￥AØ_°­´c (2)_광명관급 13 8" xfId="10443" xr:uid="{00000000-0005-0000-0000-0000C7280000}"/>
    <cellStyle name="Ç¥ÁØ_°­´ç (2)_광명관급 13 8" xfId="10444" xr:uid="{00000000-0005-0000-0000-0000C8280000}"/>
    <cellStyle name="C￥AØ_°­´c (2)_광명관급 13 9" xfId="10445" xr:uid="{00000000-0005-0000-0000-0000C9280000}"/>
    <cellStyle name="Ç¥ÁØ_°­´ç (2)_광명관급 13 9" xfId="10446" xr:uid="{00000000-0005-0000-0000-0000CA280000}"/>
    <cellStyle name="C￥AØ_°­´c (2)_광명관급 14" xfId="10447" xr:uid="{00000000-0005-0000-0000-0000CB280000}"/>
    <cellStyle name="Ç¥ÁØ_°­´ç (2)_광명관급 14" xfId="10448" xr:uid="{00000000-0005-0000-0000-0000CC280000}"/>
    <cellStyle name="C￥AØ_°­´c (2)_광명관급 14 10" xfId="10449" xr:uid="{00000000-0005-0000-0000-0000CD280000}"/>
    <cellStyle name="Ç¥ÁØ_°­´ç (2)_광명관급 14 10" xfId="10450" xr:uid="{00000000-0005-0000-0000-0000CE280000}"/>
    <cellStyle name="C￥AØ_°­´c (2)_광명관급 14 11" xfId="10451" xr:uid="{00000000-0005-0000-0000-0000CF280000}"/>
    <cellStyle name="Ç¥ÁØ_°­´ç (2)_광명관급 14 11" xfId="10452" xr:uid="{00000000-0005-0000-0000-0000D0280000}"/>
    <cellStyle name="C￥AØ_°­´c (2)_광명관급 14 12" xfId="10453" xr:uid="{00000000-0005-0000-0000-0000D1280000}"/>
    <cellStyle name="Ç¥ÁØ_°­´ç (2)_광명관급 14 12" xfId="10454" xr:uid="{00000000-0005-0000-0000-0000D2280000}"/>
    <cellStyle name="C￥AØ_°­´c (2)_광명관급 14 13" xfId="10455" xr:uid="{00000000-0005-0000-0000-0000D3280000}"/>
    <cellStyle name="Ç¥ÁØ_°­´ç (2)_광명관급 14 13" xfId="10456" xr:uid="{00000000-0005-0000-0000-0000D4280000}"/>
    <cellStyle name="C￥AØ_°­´c (2)_광명관급 14 14" xfId="10457" xr:uid="{00000000-0005-0000-0000-0000D5280000}"/>
    <cellStyle name="Ç¥ÁØ_°­´ç (2)_광명관급 14 14" xfId="10458" xr:uid="{00000000-0005-0000-0000-0000D6280000}"/>
    <cellStyle name="C￥AØ_°­´c (2)_광명관급 14 15" xfId="10459" xr:uid="{00000000-0005-0000-0000-0000D7280000}"/>
    <cellStyle name="Ç¥ÁØ_°­´ç (2)_광명관급 14 15" xfId="10460" xr:uid="{00000000-0005-0000-0000-0000D8280000}"/>
    <cellStyle name="C￥AØ_°­´c (2)_광명관급 14 16" xfId="10461" xr:uid="{00000000-0005-0000-0000-0000D9280000}"/>
    <cellStyle name="Ç¥ÁØ_°­´ç (2)_광명관급 14 16" xfId="10462" xr:uid="{00000000-0005-0000-0000-0000DA280000}"/>
    <cellStyle name="C￥AØ_°­´c (2)_광명관급 14 17" xfId="10463" xr:uid="{00000000-0005-0000-0000-0000DB280000}"/>
    <cellStyle name="Ç¥ÁØ_°­´ç (2)_광명관급 14 17" xfId="10464" xr:uid="{00000000-0005-0000-0000-0000DC280000}"/>
    <cellStyle name="C￥AØ_°­´c (2)_광명관급 14 18" xfId="10465" xr:uid="{00000000-0005-0000-0000-0000DD280000}"/>
    <cellStyle name="Ç¥ÁØ_°­´ç (2)_광명관급 14 18" xfId="10466" xr:uid="{00000000-0005-0000-0000-0000DE280000}"/>
    <cellStyle name="C￥AØ_°­´c (2)_광명관급 14 19" xfId="10467" xr:uid="{00000000-0005-0000-0000-0000DF280000}"/>
    <cellStyle name="Ç¥ÁØ_°­´ç (2)_광명관급 14 19" xfId="10468" xr:uid="{00000000-0005-0000-0000-0000E0280000}"/>
    <cellStyle name="C￥AØ_°­´c (2)_광명관급 14 2" xfId="10469" xr:uid="{00000000-0005-0000-0000-0000E1280000}"/>
    <cellStyle name="Ç¥ÁØ_°­´ç (2)_광명관급 14 2" xfId="10470" xr:uid="{00000000-0005-0000-0000-0000E2280000}"/>
    <cellStyle name="C￥AØ_°­´c (2)_광명관급 14 3" xfId="10471" xr:uid="{00000000-0005-0000-0000-0000E3280000}"/>
    <cellStyle name="Ç¥ÁØ_°­´ç (2)_광명관급 14 3" xfId="10472" xr:uid="{00000000-0005-0000-0000-0000E4280000}"/>
    <cellStyle name="C￥AØ_°­´c (2)_광명관급 14 4" xfId="10473" xr:uid="{00000000-0005-0000-0000-0000E5280000}"/>
    <cellStyle name="Ç¥ÁØ_°­´ç (2)_광명관급 14 4" xfId="10474" xr:uid="{00000000-0005-0000-0000-0000E6280000}"/>
    <cellStyle name="C￥AØ_°­´c (2)_광명관급 14 5" xfId="10475" xr:uid="{00000000-0005-0000-0000-0000E7280000}"/>
    <cellStyle name="Ç¥ÁØ_°­´ç (2)_광명관급 14 5" xfId="10476" xr:uid="{00000000-0005-0000-0000-0000E8280000}"/>
    <cellStyle name="C￥AØ_°­´c (2)_광명관급 14 6" xfId="10477" xr:uid="{00000000-0005-0000-0000-0000E9280000}"/>
    <cellStyle name="Ç¥ÁØ_°­´ç (2)_광명관급 14 6" xfId="10478" xr:uid="{00000000-0005-0000-0000-0000EA280000}"/>
    <cellStyle name="C￥AØ_°­´c (2)_광명관급 14 7" xfId="10479" xr:uid="{00000000-0005-0000-0000-0000EB280000}"/>
    <cellStyle name="Ç¥ÁØ_°­´ç (2)_광명관급 14 7" xfId="10480" xr:uid="{00000000-0005-0000-0000-0000EC280000}"/>
    <cellStyle name="C￥AØ_°­´c (2)_광명관급 14 8" xfId="10481" xr:uid="{00000000-0005-0000-0000-0000ED280000}"/>
    <cellStyle name="Ç¥ÁØ_°­´ç (2)_광명관급 14 8" xfId="10482" xr:uid="{00000000-0005-0000-0000-0000EE280000}"/>
    <cellStyle name="C￥AØ_°­´c (2)_광명관급 14 9" xfId="10483" xr:uid="{00000000-0005-0000-0000-0000EF280000}"/>
    <cellStyle name="Ç¥ÁØ_°­´ç (2)_광명관급 14 9" xfId="10484" xr:uid="{00000000-0005-0000-0000-0000F0280000}"/>
    <cellStyle name="C￥AØ_°­´c (2)_광명관급 15" xfId="10485" xr:uid="{00000000-0005-0000-0000-0000F1280000}"/>
    <cellStyle name="Ç¥ÁØ_°­´ç (2)_광명관급 15" xfId="10486" xr:uid="{00000000-0005-0000-0000-0000F2280000}"/>
    <cellStyle name="C￥AØ_°­´c (2)_광명관급 15 10" xfId="10487" xr:uid="{00000000-0005-0000-0000-0000F3280000}"/>
    <cellStyle name="Ç¥ÁØ_°­´ç (2)_광명관급 15 10" xfId="10488" xr:uid="{00000000-0005-0000-0000-0000F4280000}"/>
    <cellStyle name="C￥AØ_°­´c (2)_광명관급 15 11" xfId="10489" xr:uid="{00000000-0005-0000-0000-0000F5280000}"/>
    <cellStyle name="Ç¥ÁØ_°­´ç (2)_광명관급 15 11" xfId="10490" xr:uid="{00000000-0005-0000-0000-0000F6280000}"/>
    <cellStyle name="C￥AØ_°­´c (2)_광명관급 15 12" xfId="10491" xr:uid="{00000000-0005-0000-0000-0000F7280000}"/>
    <cellStyle name="Ç¥ÁØ_°­´ç (2)_광명관급 15 12" xfId="10492" xr:uid="{00000000-0005-0000-0000-0000F8280000}"/>
    <cellStyle name="C￥AØ_°­´c (2)_광명관급 15 13" xfId="10493" xr:uid="{00000000-0005-0000-0000-0000F9280000}"/>
    <cellStyle name="Ç¥ÁØ_°­´ç (2)_광명관급 15 13" xfId="10494" xr:uid="{00000000-0005-0000-0000-0000FA280000}"/>
    <cellStyle name="C￥AØ_°­´c (2)_광명관급 15 14" xfId="10495" xr:uid="{00000000-0005-0000-0000-0000FB280000}"/>
    <cellStyle name="Ç¥ÁØ_°­´ç (2)_광명관급 15 14" xfId="10496" xr:uid="{00000000-0005-0000-0000-0000FC280000}"/>
    <cellStyle name="C￥AØ_°­´c (2)_광명관급 15 15" xfId="10497" xr:uid="{00000000-0005-0000-0000-0000FD280000}"/>
    <cellStyle name="Ç¥ÁØ_°­´ç (2)_광명관급 15 15" xfId="10498" xr:uid="{00000000-0005-0000-0000-0000FE280000}"/>
    <cellStyle name="C￥AØ_°­´c (2)_광명관급 15 16" xfId="10499" xr:uid="{00000000-0005-0000-0000-0000FF280000}"/>
    <cellStyle name="Ç¥ÁØ_°­´ç (2)_광명관급 15 16" xfId="10500" xr:uid="{00000000-0005-0000-0000-000000290000}"/>
    <cellStyle name="C￥AØ_°­´c (2)_광명관급 15 17" xfId="10501" xr:uid="{00000000-0005-0000-0000-000001290000}"/>
    <cellStyle name="Ç¥ÁØ_°­´ç (2)_광명관급 15 17" xfId="10502" xr:uid="{00000000-0005-0000-0000-000002290000}"/>
    <cellStyle name="C￥AØ_°­´c (2)_광명관급 15 18" xfId="10503" xr:uid="{00000000-0005-0000-0000-000003290000}"/>
    <cellStyle name="Ç¥ÁØ_°­´ç (2)_광명관급 15 18" xfId="10504" xr:uid="{00000000-0005-0000-0000-000004290000}"/>
    <cellStyle name="C￥AØ_°­´c (2)_광명관급 15 19" xfId="10505" xr:uid="{00000000-0005-0000-0000-000005290000}"/>
    <cellStyle name="Ç¥ÁØ_°­´ç (2)_광명관급 15 19" xfId="10506" xr:uid="{00000000-0005-0000-0000-000006290000}"/>
    <cellStyle name="C￥AØ_°­´c (2)_광명관급 15 2" xfId="10507" xr:uid="{00000000-0005-0000-0000-000007290000}"/>
    <cellStyle name="Ç¥ÁØ_°­´ç (2)_광명관급 15 2" xfId="10508" xr:uid="{00000000-0005-0000-0000-000008290000}"/>
    <cellStyle name="C￥AØ_°­´c (2)_광명관급 15 3" xfId="10509" xr:uid="{00000000-0005-0000-0000-000009290000}"/>
    <cellStyle name="Ç¥ÁØ_°­´ç (2)_광명관급 15 3" xfId="10510" xr:uid="{00000000-0005-0000-0000-00000A290000}"/>
    <cellStyle name="C￥AØ_°­´c (2)_광명관급 15 4" xfId="10511" xr:uid="{00000000-0005-0000-0000-00000B290000}"/>
    <cellStyle name="Ç¥ÁØ_°­´ç (2)_광명관급 15 4" xfId="10512" xr:uid="{00000000-0005-0000-0000-00000C290000}"/>
    <cellStyle name="C￥AØ_°­´c (2)_광명관급 15 5" xfId="10513" xr:uid="{00000000-0005-0000-0000-00000D290000}"/>
    <cellStyle name="Ç¥ÁØ_°­´ç (2)_광명관급 15 5" xfId="10514" xr:uid="{00000000-0005-0000-0000-00000E290000}"/>
    <cellStyle name="C￥AØ_°­´c (2)_광명관급 15 6" xfId="10515" xr:uid="{00000000-0005-0000-0000-00000F290000}"/>
    <cellStyle name="Ç¥ÁØ_°­´ç (2)_광명관급 15 6" xfId="10516" xr:uid="{00000000-0005-0000-0000-000010290000}"/>
    <cellStyle name="C￥AØ_°­´c (2)_광명관급 15 7" xfId="10517" xr:uid="{00000000-0005-0000-0000-000011290000}"/>
    <cellStyle name="Ç¥ÁØ_°­´ç (2)_광명관급 15 7" xfId="10518" xr:uid="{00000000-0005-0000-0000-000012290000}"/>
    <cellStyle name="C￥AØ_°­´c (2)_광명관급 15 8" xfId="10519" xr:uid="{00000000-0005-0000-0000-000013290000}"/>
    <cellStyle name="Ç¥ÁØ_°­´ç (2)_광명관급 15 8" xfId="10520" xr:uid="{00000000-0005-0000-0000-000014290000}"/>
    <cellStyle name="C￥AØ_°­´c (2)_광명관급 15 9" xfId="10521" xr:uid="{00000000-0005-0000-0000-000015290000}"/>
    <cellStyle name="Ç¥ÁØ_°­´ç (2)_광명관급 15 9" xfId="10522" xr:uid="{00000000-0005-0000-0000-000016290000}"/>
    <cellStyle name="C￥AØ_°­´c (2)_광명관급 16" xfId="10523" xr:uid="{00000000-0005-0000-0000-000017290000}"/>
    <cellStyle name="Ç¥ÁØ_°­´ç (2)_광명관급 16" xfId="10524" xr:uid="{00000000-0005-0000-0000-000018290000}"/>
    <cellStyle name="C￥AØ_°­´c (2)_광명관급 16 10" xfId="10525" xr:uid="{00000000-0005-0000-0000-000019290000}"/>
    <cellStyle name="Ç¥ÁØ_°­´ç (2)_광명관급 16 10" xfId="10526" xr:uid="{00000000-0005-0000-0000-00001A290000}"/>
    <cellStyle name="C￥AØ_°­´c (2)_광명관급 16 11" xfId="10527" xr:uid="{00000000-0005-0000-0000-00001B290000}"/>
    <cellStyle name="Ç¥ÁØ_°­´ç (2)_광명관급 16 11" xfId="10528" xr:uid="{00000000-0005-0000-0000-00001C290000}"/>
    <cellStyle name="C￥AØ_°­´c (2)_광명관급 16 12" xfId="10529" xr:uid="{00000000-0005-0000-0000-00001D290000}"/>
    <cellStyle name="Ç¥ÁØ_°­´ç (2)_광명관급 16 12" xfId="10530" xr:uid="{00000000-0005-0000-0000-00001E290000}"/>
    <cellStyle name="C￥AØ_°­´c (2)_광명관급 16 13" xfId="10531" xr:uid="{00000000-0005-0000-0000-00001F290000}"/>
    <cellStyle name="Ç¥ÁØ_°­´ç (2)_광명관급 16 13" xfId="10532" xr:uid="{00000000-0005-0000-0000-000020290000}"/>
    <cellStyle name="C￥AØ_°­´c (2)_광명관급 16 14" xfId="10533" xr:uid="{00000000-0005-0000-0000-000021290000}"/>
    <cellStyle name="Ç¥ÁØ_°­´ç (2)_광명관급 16 14" xfId="10534" xr:uid="{00000000-0005-0000-0000-000022290000}"/>
    <cellStyle name="C￥AØ_°­´c (2)_광명관급 16 15" xfId="10535" xr:uid="{00000000-0005-0000-0000-000023290000}"/>
    <cellStyle name="Ç¥ÁØ_°­´ç (2)_광명관급 16 15" xfId="10536" xr:uid="{00000000-0005-0000-0000-000024290000}"/>
    <cellStyle name="C￥AØ_°­´c (2)_광명관급 16 16" xfId="10537" xr:uid="{00000000-0005-0000-0000-000025290000}"/>
    <cellStyle name="Ç¥ÁØ_°­´ç (2)_광명관급 16 16" xfId="10538" xr:uid="{00000000-0005-0000-0000-000026290000}"/>
    <cellStyle name="C￥AØ_°­´c (2)_광명관급 16 17" xfId="10539" xr:uid="{00000000-0005-0000-0000-000027290000}"/>
    <cellStyle name="Ç¥ÁØ_°­´ç (2)_광명관급 16 17" xfId="10540" xr:uid="{00000000-0005-0000-0000-000028290000}"/>
    <cellStyle name="C￥AØ_°­´c (2)_광명관급 16 18" xfId="10541" xr:uid="{00000000-0005-0000-0000-000029290000}"/>
    <cellStyle name="Ç¥ÁØ_°­´ç (2)_광명관급 16 18" xfId="10542" xr:uid="{00000000-0005-0000-0000-00002A290000}"/>
    <cellStyle name="C￥AØ_°­´c (2)_광명관급 16 19" xfId="10543" xr:uid="{00000000-0005-0000-0000-00002B290000}"/>
    <cellStyle name="Ç¥ÁØ_°­´ç (2)_광명관급 16 19" xfId="10544" xr:uid="{00000000-0005-0000-0000-00002C290000}"/>
    <cellStyle name="C￥AØ_°­´c (2)_광명관급 16 2" xfId="10545" xr:uid="{00000000-0005-0000-0000-00002D290000}"/>
    <cellStyle name="Ç¥ÁØ_°­´ç (2)_광명관급 16 2" xfId="10546" xr:uid="{00000000-0005-0000-0000-00002E290000}"/>
    <cellStyle name="C￥AØ_°­´c (2)_광명관급 16 3" xfId="10547" xr:uid="{00000000-0005-0000-0000-00002F290000}"/>
    <cellStyle name="Ç¥ÁØ_°­´ç (2)_광명관급 16 3" xfId="10548" xr:uid="{00000000-0005-0000-0000-000030290000}"/>
    <cellStyle name="C￥AØ_°­´c (2)_광명관급 16 4" xfId="10549" xr:uid="{00000000-0005-0000-0000-000031290000}"/>
    <cellStyle name="Ç¥ÁØ_°­´ç (2)_광명관급 16 4" xfId="10550" xr:uid="{00000000-0005-0000-0000-000032290000}"/>
    <cellStyle name="C￥AØ_°­´c (2)_광명관급 16 5" xfId="10551" xr:uid="{00000000-0005-0000-0000-000033290000}"/>
    <cellStyle name="Ç¥ÁØ_°­´ç (2)_광명관급 16 5" xfId="10552" xr:uid="{00000000-0005-0000-0000-000034290000}"/>
    <cellStyle name="C￥AØ_°­´c (2)_광명관급 16 6" xfId="10553" xr:uid="{00000000-0005-0000-0000-000035290000}"/>
    <cellStyle name="Ç¥ÁØ_°­´ç (2)_광명관급 16 6" xfId="10554" xr:uid="{00000000-0005-0000-0000-000036290000}"/>
    <cellStyle name="C￥AØ_°­´c (2)_광명관급 16 7" xfId="10555" xr:uid="{00000000-0005-0000-0000-000037290000}"/>
    <cellStyle name="Ç¥ÁØ_°­´ç (2)_광명관급 16 7" xfId="10556" xr:uid="{00000000-0005-0000-0000-000038290000}"/>
    <cellStyle name="C￥AØ_°­´c (2)_광명관급 16 8" xfId="10557" xr:uid="{00000000-0005-0000-0000-000039290000}"/>
    <cellStyle name="Ç¥ÁØ_°­´ç (2)_광명관급 16 8" xfId="10558" xr:uid="{00000000-0005-0000-0000-00003A290000}"/>
    <cellStyle name="C￥AØ_°­´c (2)_광명관급 16 9" xfId="10559" xr:uid="{00000000-0005-0000-0000-00003B290000}"/>
    <cellStyle name="Ç¥ÁØ_°­´ç (2)_광명관급 16 9" xfId="10560" xr:uid="{00000000-0005-0000-0000-00003C290000}"/>
    <cellStyle name="C￥AØ_°­´c (2)_광명관급 17" xfId="10561" xr:uid="{00000000-0005-0000-0000-00003D290000}"/>
    <cellStyle name="Ç¥ÁØ_°­´ç (2)_광명관급 17" xfId="10562" xr:uid="{00000000-0005-0000-0000-00003E290000}"/>
    <cellStyle name="C￥AØ_°­´c (2)_광명관급 17 10" xfId="10563" xr:uid="{00000000-0005-0000-0000-00003F290000}"/>
    <cellStyle name="Ç¥ÁØ_°­´ç (2)_광명관급 17 10" xfId="10564" xr:uid="{00000000-0005-0000-0000-000040290000}"/>
    <cellStyle name="C￥AØ_°­´c (2)_광명관급 17 11" xfId="10565" xr:uid="{00000000-0005-0000-0000-000041290000}"/>
    <cellStyle name="Ç¥ÁØ_°­´ç (2)_광명관급 17 11" xfId="10566" xr:uid="{00000000-0005-0000-0000-000042290000}"/>
    <cellStyle name="C￥AØ_°­´c (2)_광명관급 17 12" xfId="10567" xr:uid="{00000000-0005-0000-0000-000043290000}"/>
    <cellStyle name="Ç¥ÁØ_°­´ç (2)_광명관급 17 12" xfId="10568" xr:uid="{00000000-0005-0000-0000-000044290000}"/>
    <cellStyle name="C￥AØ_°­´c (2)_광명관급 17 13" xfId="10569" xr:uid="{00000000-0005-0000-0000-000045290000}"/>
    <cellStyle name="Ç¥ÁØ_°­´ç (2)_광명관급 17 13" xfId="10570" xr:uid="{00000000-0005-0000-0000-000046290000}"/>
    <cellStyle name="C￥AØ_°­´c (2)_광명관급 17 14" xfId="10571" xr:uid="{00000000-0005-0000-0000-000047290000}"/>
    <cellStyle name="Ç¥ÁØ_°­´ç (2)_광명관급 17 14" xfId="10572" xr:uid="{00000000-0005-0000-0000-000048290000}"/>
    <cellStyle name="C￥AØ_°­´c (2)_광명관급 17 15" xfId="10573" xr:uid="{00000000-0005-0000-0000-000049290000}"/>
    <cellStyle name="Ç¥ÁØ_°­´ç (2)_광명관급 17 15" xfId="10574" xr:uid="{00000000-0005-0000-0000-00004A290000}"/>
    <cellStyle name="C￥AØ_°­´c (2)_광명관급 17 16" xfId="10575" xr:uid="{00000000-0005-0000-0000-00004B290000}"/>
    <cellStyle name="Ç¥ÁØ_°­´ç (2)_광명관급 17 16" xfId="10576" xr:uid="{00000000-0005-0000-0000-00004C290000}"/>
    <cellStyle name="C￥AØ_°­´c (2)_광명관급 17 17" xfId="10577" xr:uid="{00000000-0005-0000-0000-00004D290000}"/>
    <cellStyle name="Ç¥ÁØ_°­´ç (2)_광명관급 17 17" xfId="10578" xr:uid="{00000000-0005-0000-0000-00004E290000}"/>
    <cellStyle name="C￥AØ_°­´c (2)_광명관급 17 18" xfId="10579" xr:uid="{00000000-0005-0000-0000-00004F290000}"/>
    <cellStyle name="Ç¥ÁØ_°­´ç (2)_광명관급 17 18" xfId="10580" xr:uid="{00000000-0005-0000-0000-000050290000}"/>
    <cellStyle name="C￥AØ_°­´c (2)_광명관급 17 19" xfId="10581" xr:uid="{00000000-0005-0000-0000-000051290000}"/>
    <cellStyle name="Ç¥ÁØ_°­´ç (2)_광명관급 17 19" xfId="10582" xr:uid="{00000000-0005-0000-0000-000052290000}"/>
    <cellStyle name="C￥AØ_°­´c (2)_광명관급 17 2" xfId="10583" xr:uid="{00000000-0005-0000-0000-000053290000}"/>
    <cellStyle name="Ç¥ÁØ_°­´ç (2)_광명관급 17 2" xfId="10584" xr:uid="{00000000-0005-0000-0000-000054290000}"/>
    <cellStyle name="C￥AØ_°­´c (2)_광명관급 17 3" xfId="10585" xr:uid="{00000000-0005-0000-0000-000055290000}"/>
    <cellStyle name="Ç¥ÁØ_°­´ç (2)_광명관급 17 3" xfId="10586" xr:uid="{00000000-0005-0000-0000-000056290000}"/>
    <cellStyle name="C￥AØ_°­´c (2)_광명관급 17 4" xfId="10587" xr:uid="{00000000-0005-0000-0000-000057290000}"/>
    <cellStyle name="Ç¥ÁØ_°­´ç (2)_광명관급 17 4" xfId="10588" xr:uid="{00000000-0005-0000-0000-000058290000}"/>
    <cellStyle name="C￥AØ_°­´c (2)_광명관급 17 5" xfId="10589" xr:uid="{00000000-0005-0000-0000-000059290000}"/>
    <cellStyle name="Ç¥ÁØ_°­´ç (2)_광명관급 17 5" xfId="10590" xr:uid="{00000000-0005-0000-0000-00005A290000}"/>
    <cellStyle name="C￥AØ_°­´c (2)_광명관급 17 6" xfId="10591" xr:uid="{00000000-0005-0000-0000-00005B290000}"/>
    <cellStyle name="Ç¥ÁØ_°­´ç (2)_광명관급 17 6" xfId="10592" xr:uid="{00000000-0005-0000-0000-00005C290000}"/>
    <cellStyle name="C￥AØ_°­´c (2)_광명관급 17 7" xfId="10593" xr:uid="{00000000-0005-0000-0000-00005D290000}"/>
    <cellStyle name="Ç¥ÁØ_°­´ç (2)_광명관급 17 7" xfId="10594" xr:uid="{00000000-0005-0000-0000-00005E290000}"/>
    <cellStyle name="C￥AØ_°­´c (2)_광명관급 17 8" xfId="10595" xr:uid="{00000000-0005-0000-0000-00005F290000}"/>
    <cellStyle name="Ç¥ÁØ_°­´ç (2)_광명관급 17 8" xfId="10596" xr:uid="{00000000-0005-0000-0000-000060290000}"/>
    <cellStyle name="C￥AØ_°­´c (2)_광명관급 17 9" xfId="10597" xr:uid="{00000000-0005-0000-0000-000061290000}"/>
    <cellStyle name="Ç¥ÁØ_°­´ç (2)_광명관급 17 9" xfId="10598" xr:uid="{00000000-0005-0000-0000-000062290000}"/>
    <cellStyle name="C￥AØ_°­´c (2)_광명관급 18" xfId="10599" xr:uid="{00000000-0005-0000-0000-000063290000}"/>
    <cellStyle name="Ç¥ÁØ_°­´ç (2)_광명관급 18" xfId="10600" xr:uid="{00000000-0005-0000-0000-000064290000}"/>
    <cellStyle name="C￥AØ_°­´c (2)_광명관급 18 10" xfId="10601" xr:uid="{00000000-0005-0000-0000-000065290000}"/>
    <cellStyle name="Ç¥ÁØ_°­´ç (2)_광명관급 18 10" xfId="10602" xr:uid="{00000000-0005-0000-0000-000066290000}"/>
    <cellStyle name="C￥AØ_°­´c (2)_광명관급 18 11" xfId="10603" xr:uid="{00000000-0005-0000-0000-000067290000}"/>
    <cellStyle name="Ç¥ÁØ_°­´ç (2)_광명관급 18 11" xfId="10604" xr:uid="{00000000-0005-0000-0000-000068290000}"/>
    <cellStyle name="C￥AØ_°­´c (2)_광명관급 18 12" xfId="10605" xr:uid="{00000000-0005-0000-0000-000069290000}"/>
    <cellStyle name="Ç¥ÁØ_°­´ç (2)_광명관급 18 12" xfId="10606" xr:uid="{00000000-0005-0000-0000-00006A290000}"/>
    <cellStyle name="C￥AØ_°­´c (2)_광명관급 18 13" xfId="10607" xr:uid="{00000000-0005-0000-0000-00006B290000}"/>
    <cellStyle name="Ç¥ÁØ_°­´ç (2)_광명관급 18 13" xfId="10608" xr:uid="{00000000-0005-0000-0000-00006C290000}"/>
    <cellStyle name="C￥AØ_°­´c (2)_광명관급 18 14" xfId="10609" xr:uid="{00000000-0005-0000-0000-00006D290000}"/>
    <cellStyle name="Ç¥ÁØ_°­´ç (2)_광명관급 18 14" xfId="10610" xr:uid="{00000000-0005-0000-0000-00006E290000}"/>
    <cellStyle name="C￥AØ_°­´c (2)_광명관급 18 15" xfId="10611" xr:uid="{00000000-0005-0000-0000-00006F290000}"/>
    <cellStyle name="Ç¥ÁØ_°­´ç (2)_광명관급 18 15" xfId="10612" xr:uid="{00000000-0005-0000-0000-000070290000}"/>
    <cellStyle name="C￥AØ_°­´c (2)_광명관급 18 16" xfId="10613" xr:uid="{00000000-0005-0000-0000-000071290000}"/>
    <cellStyle name="Ç¥ÁØ_°­´ç (2)_광명관급 18 16" xfId="10614" xr:uid="{00000000-0005-0000-0000-000072290000}"/>
    <cellStyle name="C￥AØ_°­´c (2)_광명관급 18 17" xfId="10615" xr:uid="{00000000-0005-0000-0000-000073290000}"/>
    <cellStyle name="Ç¥ÁØ_°­´ç (2)_광명관급 18 17" xfId="10616" xr:uid="{00000000-0005-0000-0000-000074290000}"/>
    <cellStyle name="C￥AØ_°­´c (2)_광명관급 18 18" xfId="10617" xr:uid="{00000000-0005-0000-0000-000075290000}"/>
    <cellStyle name="Ç¥ÁØ_°­´ç (2)_광명관급 18 18" xfId="10618" xr:uid="{00000000-0005-0000-0000-000076290000}"/>
    <cellStyle name="C￥AØ_°­´c (2)_광명관급 18 19" xfId="10619" xr:uid="{00000000-0005-0000-0000-000077290000}"/>
    <cellStyle name="Ç¥ÁØ_°­´ç (2)_광명관급 18 19" xfId="10620" xr:uid="{00000000-0005-0000-0000-000078290000}"/>
    <cellStyle name="C￥AØ_°­´c (2)_광명관급 18 2" xfId="10621" xr:uid="{00000000-0005-0000-0000-000079290000}"/>
    <cellStyle name="Ç¥ÁØ_°­´ç (2)_광명관급 18 2" xfId="10622" xr:uid="{00000000-0005-0000-0000-00007A290000}"/>
    <cellStyle name="C￥AØ_°­´c (2)_광명관급 18 3" xfId="10623" xr:uid="{00000000-0005-0000-0000-00007B290000}"/>
    <cellStyle name="Ç¥ÁØ_°­´ç (2)_광명관급 18 3" xfId="10624" xr:uid="{00000000-0005-0000-0000-00007C290000}"/>
    <cellStyle name="C￥AØ_°­´c (2)_광명관급 18 4" xfId="10625" xr:uid="{00000000-0005-0000-0000-00007D290000}"/>
    <cellStyle name="Ç¥ÁØ_°­´ç (2)_광명관급 18 4" xfId="10626" xr:uid="{00000000-0005-0000-0000-00007E290000}"/>
    <cellStyle name="C￥AØ_°­´c (2)_광명관급 18 5" xfId="10627" xr:uid="{00000000-0005-0000-0000-00007F290000}"/>
    <cellStyle name="Ç¥ÁØ_°­´ç (2)_광명관급 18 5" xfId="10628" xr:uid="{00000000-0005-0000-0000-000080290000}"/>
    <cellStyle name="C￥AØ_°­´c (2)_광명관급 18 6" xfId="10629" xr:uid="{00000000-0005-0000-0000-000081290000}"/>
    <cellStyle name="Ç¥ÁØ_°­´ç (2)_광명관급 18 6" xfId="10630" xr:uid="{00000000-0005-0000-0000-000082290000}"/>
    <cellStyle name="C￥AØ_°­´c (2)_광명관급 18 7" xfId="10631" xr:uid="{00000000-0005-0000-0000-000083290000}"/>
    <cellStyle name="Ç¥ÁØ_°­´ç (2)_광명관급 18 7" xfId="10632" xr:uid="{00000000-0005-0000-0000-000084290000}"/>
    <cellStyle name="C￥AØ_°­´c (2)_광명관급 18 8" xfId="10633" xr:uid="{00000000-0005-0000-0000-000085290000}"/>
    <cellStyle name="Ç¥ÁØ_°­´ç (2)_광명관급 18 8" xfId="10634" xr:uid="{00000000-0005-0000-0000-000086290000}"/>
    <cellStyle name="C￥AØ_°­´c (2)_광명관급 18 9" xfId="10635" xr:uid="{00000000-0005-0000-0000-000087290000}"/>
    <cellStyle name="Ç¥ÁØ_°­´ç (2)_광명관급 18 9" xfId="10636" xr:uid="{00000000-0005-0000-0000-000088290000}"/>
    <cellStyle name="C￥AØ_°­´c (2)_광명관급 19" xfId="10637" xr:uid="{00000000-0005-0000-0000-000089290000}"/>
    <cellStyle name="Ç¥ÁØ_°­´ç (2)_광명관급 19" xfId="10638" xr:uid="{00000000-0005-0000-0000-00008A290000}"/>
    <cellStyle name="C￥AØ_°­´c (2)_광명관급 19 10" xfId="10639" xr:uid="{00000000-0005-0000-0000-00008B290000}"/>
    <cellStyle name="Ç¥ÁØ_°­´ç (2)_광명관급 19 10" xfId="10640" xr:uid="{00000000-0005-0000-0000-00008C290000}"/>
    <cellStyle name="C￥AØ_°­´c (2)_광명관급 19 11" xfId="10641" xr:uid="{00000000-0005-0000-0000-00008D290000}"/>
    <cellStyle name="Ç¥ÁØ_°­´ç (2)_광명관급 19 11" xfId="10642" xr:uid="{00000000-0005-0000-0000-00008E290000}"/>
    <cellStyle name="C￥AØ_°­´c (2)_광명관급 19 12" xfId="10643" xr:uid="{00000000-0005-0000-0000-00008F290000}"/>
    <cellStyle name="Ç¥ÁØ_°­´ç (2)_광명관급 19 12" xfId="10644" xr:uid="{00000000-0005-0000-0000-000090290000}"/>
    <cellStyle name="C￥AØ_°­´c (2)_광명관급 19 13" xfId="10645" xr:uid="{00000000-0005-0000-0000-000091290000}"/>
    <cellStyle name="Ç¥ÁØ_°­´ç (2)_광명관급 19 13" xfId="10646" xr:uid="{00000000-0005-0000-0000-000092290000}"/>
    <cellStyle name="C￥AØ_°­´c (2)_광명관급 19 14" xfId="10647" xr:uid="{00000000-0005-0000-0000-000093290000}"/>
    <cellStyle name="Ç¥ÁØ_°­´ç (2)_광명관급 19 14" xfId="10648" xr:uid="{00000000-0005-0000-0000-000094290000}"/>
    <cellStyle name="C￥AØ_°­´c (2)_광명관급 19 15" xfId="10649" xr:uid="{00000000-0005-0000-0000-000095290000}"/>
    <cellStyle name="Ç¥ÁØ_°­´ç (2)_광명관급 19 15" xfId="10650" xr:uid="{00000000-0005-0000-0000-000096290000}"/>
    <cellStyle name="C￥AØ_°­´c (2)_광명관급 19 16" xfId="10651" xr:uid="{00000000-0005-0000-0000-000097290000}"/>
    <cellStyle name="Ç¥ÁØ_°­´ç (2)_광명관급 19 16" xfId="10652" xr:uid="{00000000-0005-0000-0000-000098290000}"/>
    <cellStyle name="C￥AØ_°­´c (2)_광명관급 19 17" xfId="10653" xr:uid="{00000000-0005-0000-0000-000099290000}"/>
    <cellStyle name="Ç¥ÁØ_°­´ç (2)_광명관급 19 17" xfId="10654" xr:uid="{00000000-0005-0000-0000-00009A290000}"/>
    <cellStyle name="C￥AØ_°­´c (2)_광명관급 19 18" xfId="10655" xr:uid="{00000000-0005-0000-0000-00009B290000}"/>
    <cellStyle name="Ç¥ÁØ_°­´ç (2)_광명관급 19 18" xfId="10656" xr:uid="{00000000-0005-0000-0000-00009C290000}"/>
    <cellStyle name="C￥AØ_°­´c (2)_광명관급 19 19" xfId="10657" xr:uid="{00000000-0005-0000-0000-00009D290000}"/>
    <cellStyle name="Ç¥ÁØ_°­´ç (2)_광명관급 19 19" xfId="10658" xr:uid="{00000000-0005-0000-0000-00009E290000}"/>
    <cellStyle name="C￥AØ_°­´c (2)_광명관급 19 2" xfId="10659" xr:uid="{00000000-0005-0000-0000-00009F290000}"/>
    <cellStyle name="Ç¥ÁØ_°­´ç (2)_광명관급 19 2" xfId="10660" xr:uid="{00000000-0005-0000-0000-0000A0290000}"/>
    <cellStyle name="C￥AØ_°­´c (2)_광명관급 19 3" xfId="10661" xr:uid="{00000000-0005-0000-0000-0000A1290000}"/>
    <cellStyle name="Ç¥ÁØ_°­´ç (2)_광명관급 19 3" xfId="10662" xr:uid="{00000000-0005-0000-0000-0000A2290000}"/>
    <cellStyle name="C￥AØ_°­´c (2)_광명관급 19 4" xfId="10663" xr:uid="{00000000-0005-0000-0000-0000A3290000}"/>
    <cellStyle name="Ç¥ÁØ_°­´ç (2)_광명관급 19 4" xfId="10664" xr:uid="{00000000-0005-0000-0000-0000A4290000}"/>
    <cellStyle name="C￥AØ_°­´c (2)_광명관급 19 5" xfId="10665" xr:uid="{00000000-0005-0000-0000-0000A5290000}"/>
    <cellStyle name="Ç¥ÁØ_°­´ç (2)_광명관급 19 5" xfId="10666" xr:uid="{00000000-0005-0000-0000-0000A6290000}"/>
    <cellStyle name="C￥AØ_°­´c (2)_광명관급 19 6" xfId="10667" xr:uid="{00000000-0005-0000-0000-0000A7290000}"/>
    <cellStyle name="Ç¥ÁØ_°­´ç (2)_광명관급 19 6" xfId="10668" xr:uid="{00000000-0005-0000-0000-0000A8290000}"/>
    <cellStyle name="C￥AØ_°­´c (2)_광명관급 19 7" xfId="10669" xr:uid="{00000000-0005-0000-0000-0000A9290000}"/>
    <cellStyle name="Ç¥ÁØ_°­´ç (2)_광명관급 19 7" xfId="10670" xr:uid="{00000000-0005-0000-0000-0000AA290000}"/>
    <cellStyle name="C￥AØ_°­´c (2)_광명관급 19 8" xfId="10671" xr:uid="{00000000-0005-0000-0000-0000AB290000}"/>
    <cellStyle name="Ç¥ÁØ_°­´ç (2)_광명관급 19 8" xfId="10672" xr:uid="{00000000-0005-0000-0000-0000AC290000}"/>
    <cellStyle name="C￥AØ_°­´c (2)_광명관급 19 9" xfId="10673" xr:uid="{00000000-0005-0000-0000-0000AD290000}"/>
    <cellStyle name="Ç¥ÁØ_°­´ç (2)_광명관급 19 9" xfId="10674" xr:uid="{00000000-0005-0000-0000-0000AE290000}"/>
    <cellStyle name="C￥AØ_°­´c (2)_광명관급 2" xfId="10675" xr:uid="{00000000-0005-0000-0000-0000AF290000}"/>
    <cellStyle name="Ç¥ÁØ_°­´ç (2)_광명관급 2" xfId="10676" xr:uid="{00000000-0005-0000-0000-0000B0290000}"/>
    <cellStyle name="C￥AØ_°­´c (2)_광명관급 2 2" xfId="10677" xr:uid="{00000000-0005-0000-0000-0000B1290000}"/>
    <cellStyle name="Ç¥ÁØ_°­´ç (2)_광명관급 2 2" xfId="10678" xr:uid="{00000000-0005-0000-0000-0000B2290000}"/>
    <cellStyle name="C￥AØ_°­´c (2)_광명관급 2 3" xfId="10679" xr:uid="{00000000-0005-0000-0000-0000B3290000}"/>
    <cellStyle name="Ç¥ÁØ_°­´ç (2)_광명관급 20" xfId="10680" xr:uid="{00000000-0005-0000-0000-0000B4290000}"/>
    <cellStyle name="C￥AØ_°­´c (2)_광명관급 20 10" xfId="10681" xr:uid="{00000000-0005-0000-0000-0000B5290000}"/>
    <cellStyle name="Ç¥ÁØ_°­´ç (2)_광명관급 20 10" xfId="10682" xr:uid="{00000000-0005-0000-0000-0000B6290000}"/>
    <cellStyle name="C￥AØ_°­´c (2)_광명관급 20 11" xfId="10683" xr:uid="{00000000-0005-0000-0000-0000B7290000}"/>
    <cellStyle name="Ç¥ÁØ_°­´ç (2)_광명관급 20 11" xfId="10684" xr:uid="{00000000-0005-0000-0000-0000B8290000}"/>
    <cellStyle name="C￥AØ_°­´c (2)_광명관급 20 12" xfId="10685" xr:uid="{00000000-0005-0000-0000-0000B9290000}"/>
    <cellStyle name="Ç¥ÁØ_°­´ç (2)_광명관급 20 12" xfId="10686" xr:uid="{00000000-0005-0000-0000-0000BA290000}"/>
    <cellStyle name="C￥AØ_°­´c (2)_광명관급 20 13" xfId="10687" xr:uid="{00000000-0005-0000-0000-0000BB290000}"/>
    <cellStyle name="Ç¥ÁØ_°­´ç (2)_광명관급 20 13" xfId="10688" xr:uid="{00000000-0005-0000-0000-0000BC290000}"/>
    <cellStyle name="C￥AØ_°­´c (2)_광명관급 20 14" xfId="10689" xr:uid="{00000000-0005-0000-0000-0000BD290000}"/>
    <cellStyle name="Ç¥ÁØ_°­´ç (2)_광명관급 20 14" xfId="10690" xr:uid="{00000000-0005-0000-0000-0000BE290000}"/>
    <cellStyle name="C￥AØ_°­´c (2)_광명관급 20 15" xfId="10691" xr:uid="{00000000-0005-0000-0000-0000BF290000}"/>
    <cellStyle name="Ç¥ÁØ_°­´ç (2)_광명관급 20 15" xfId="10692" xr:uid="{00000000-0005-0000-0000-0000C0290000}"/>
    <cellStyle name="C￥AØ_°­´c (2)_광명관급 20 16" xfId="10693" xr:uid="{00000000-0005-0000-0000-0000C1290000}"/>
    <cellStyle name="Ç¥ÁØ_°­´ç (2)_광명관급 20 16" xfId="10694" xr:uid="{00000000-0005-0000-0000-0000C2290000}"/>
    <cellStyle name="C￥AØ_°­´c (2)_광명관급 20 17" xfId="10695" xr:uid="{00000000-0005-0000-0000-0000C3290000}"/>
    <cellStyle name="Ç¥ÁØ_°­´ç (2)_광명관급 20 17" xfId="10696" xr:uid="{00000000-0005-0000-0000-0000C4290000}"/>
    <cellStyle name="C￥AØ_°­´c (2)_광명관급 20 18" xfId="10697" xr:uid="{00000000-0005-0000-0000-0000C5290000}"/>
    <cellStyle name="Ç¥ÁØ_°­´ç (2)_광명관급 20 18" xfId="10698" xr:uid="{00000000-0005-0000-0000-0000C6290000}"/>
    <cellStyle name="C￥AØ_°­´c (2)_광명관급 20 19" xfId="10699" xr:uid="{00000000-0005-0000-0000-0000C7290000}"/>
    <cellStyle name="Ç¥ÁØ_°­´ç (2)_광명관급 20 19" xfId="10700" xr:uid="{00000000-0005-0000-0000-0000C8290000}"/>
    <cellStyle name="C￥AØ_°­´c (2)_광명관급 20 2" xfId="10701" xr:uid="{00000000-0005-0000-0000-0000C9290000}"/>
    <cellStyle name="Ç¥ÁØ_°­´ç (2)_광명관급 20 2" xfId="10702" xr:uid="{00000000-0005-0000-0000-0000CA290000}"/>
    <cellStyle name="C￥AØ_°­´c (2)_광명관급 20 3" xfId="10703" xr:uid="{00000000-0005-0000-0000-0000CB290000}"/>
    <cellStyle name="Ç¥ÁØ_°­´ç (2)_광명관급 20 3" xfId="10704" xr:uid="{00000000-0005-0000-0000-0000CC290000}"/>
    <cellStyle name="C￥AØ_°­´c (2)_광명관급 20 4" xfId="10705" xr:uid="{00000000-0005-0000-0000-0000CD290000}"/>
    <cellStyle name="Ç¥ÁØ_°­´ç (2)_광명관급 20 4" xfId="10706" xr:uid="{00000000-0005-0000-0000-0000CE290000}"/>
    <cellStyle name="C￥AØ_°­´c (2)_광명관급 20 5" xfId="10707" xr:uid="{00000000-0005-0000-0000-0000CF290000}"/>
    <cellStyle name="Ç¥ÁØ_°­´ç (2)_광명관급 20 5" xfId="10708" xr:uid="{00000000-0005-0000-0000-0000D0290000}"/>
    <cellStyle name="C￥AØ_°­´c (2)_광명관급 20 6" xfId="10709" xr:uid="{00000000-0005-0000-0000-0000D1290000}"/>
    <cellStyle name="Ç¥ÁØ_°­´ç (2)_광명관급 20 6" xfId="10710" xr:uid="{00000000-0005-0000-0000-0000D2290000}"/>
    <cellStyle name="C￥AØ_°­´c (2)_광명관급 20 7" xfId="10711" xr:uid="{00000000-0005-0000-0000-0000D3290000}"/>
    <cellStyle name="Ç¥ÁØ_°­´ç (2)_광명관급 20 7" xfId="10712" xr:uid="{00000000-0005-0000-0000-0000D4290000}"/>
    <cellStyle name="C￥AØ_°­´c (2)_광명관급 20 8" xfId="10713" xr:uid="{00000000-0005-0000-0000-0000D5290000}"/>
    <cellStyle name="Ç¥ÁØ_°­´ç (2)_광명관급 20 8" xfId="10714" xr:uid="{00000000-0005-0000-0000-0000D6290000}"/>
    <cellStyle name="C￥AØ_°­´c (2)_광명관급 20 9" xfId="10715" xr:uid="{00000000-0005-0000-0000-0000D7290000}"/>
    <cellStyle name="Ç¥ÁØ_°­´ç (2)_광명관급 20 9" xfId="10716" xr:uid="{00000000-0005-0000-0000-0000D8290000}"/>
    <cellStyle name="C￥AØ_°­´c (2)_광명관급 21" xfId="10717" xr:uid="{00000000-0005-0000-0000-0000D9290000}"/>
    <cellStyle name="Ç¥ÁØ_°­´ç (2)_광명관급 21" xfId="10718" xr:uid="{00000000-0005-0000-0000-0000DA290000}"/>
    <cellStyle name="C￥AØ_°­´c (2)_광명관급 21 10" xfId="10719" xr:uid="{00000000-0005-0000-0000-0000DB290000}"/>
    <cellStyle name="Ç¥ÁØ_°­´ç (2)_광명관급 21 10" xfId="10720" xr:uid="{00000000-0005-0000-0000-0000DC290000}"/>
    <cellStyle name="C￥AØ_°­´c (2)_광명관급 21 11" xfId="10721" xr:uid="{00000000-0005-0000-0000-0000DD290000}"/>
    <cellStyle name="Ç¥ÁØ_°­´ç (2)_광명관급 21 11" xfId="10722" xr:uid="{00000000-0005-0000-0000-0000DE290000}"/>
    <cellStyle name="C￥AØ_°­´c (2)_광명관급 21 12" xfId="10723" xr:uid="{00000000-0005-0000-0000-0000DF290000}"/>
    <cellStyle name="Ç¥ÁØ_°­´ç (2)_광명관급 21 12" xfId="10724" xr:uid="{00000000-0005-0000-0000-0000E0290000}"/>
    <cellStyle name="C￥AØ_°­´c (2)_광명관급 21 13" xfId="10725" xr:uid="{00000000-0005-0000-0000-0000E1290000}"/>
    <cellStyle name="Ç¥ÁØ_°­´ç (2)_광명관급 21 13" xfId="10726" xr:uid="{00000000-0005-0000-0000-0000E2290000}"/>
    <cellStyle name="C￥AØ_°­´c (2)_광명관급 21 14" xfId="10727" xr:uid="{00000000-0005-0000-0000-0000E3290000}"/>
    <cellStyle name="Ç¥ÁØ_°­´ç (2)_광명관급 21 14" xfId="10728" xr:uid="{00000000-0005-0000-0000-0000E4290000}"/>
    <cellStyle name="C￥AØ_°­´c (2)_광명관급 21 15" xfId="10729" xr:uid="{00000000-0005-0000-0000-0000E5290000}"/>
    <cellStyle name="Ç¥ÁØ_°­´ç (2)_광명관급 21 15" xfId="10730" xr:uid="{00000000-0005-0000-0000-0000E6290000}"/>
    <cellStyle name="C￥AØ_°­´c (2)_광명관급 21 16" xfId="10731" xr:uid="{00000000-0005-0000-0000-0000E7290000}"/>
    <cellStyle name="Ç¥ÁØ_°­´ç (2)_광명관급 21 16" xfId="10732" xr:uid="{00000000-0005-0000-0000-0000E8290000}"/>
    <cellStyle name="C￥AØ_°­´c (2)_광명관급 21 17" xfId="10733" xr:uid="{00000000-0005-0000-0000-0000E9290000}"/>
    <cellStyle name="Ç¥ÁØ_°­´ç (2)_광명관급 21 17" xfId="10734" xr:uid="{00000000-0005-0000-0000-0000EA290000}"/>
    <cellStyle name="C￥AØ_°­´c (2)_광명관급 21 18" xfId="10735" xr:uid="{00000000-0005-0000-0000-0000EB290000}"/>
    <cellStyle name="Ç¥ÁØ_°­´ç (2)_광명관급 21 18" xfId="10736" xr:uid="{00000000-0005-0000-0000-0000EC290000}"/>
    <cellStyle name="C￥AØ_°­´c (2)_광명관급 21 19" xfId="10737" xr:uid="{00000000-0005-0000-0000-0000ED290000}"/>
    <cellStyle name="Ç¥ÁØ_°­´ç (2)_광명관급 21 19" xfId="10738" xr:uid="{00000000-0005-0000-0000-0000EE290000}"/>
    <cellStyle name="C￥AØ_°­´c (2)_광명관급 21 2" xfId="10739" xr:uid="{00000000-0005-0000-0000-0000EF290000}"/>
    <cellStyle name="Ç¥ÁØ_°­´ç (2)_광명관급 21 2" xfId="10740" xr:uid="{00000000-0005-0000-0000-0000F0290000}"/>
    <cellStyle name="C￥AØ_°­´c (2)_광명관급 21 3" xfId="10741" xr:uid="{00000000-0005-0000-0000-0000F1290000}"/>
    <cellStyle name="Ç¥ÁØ_°­´ç (2)_광명관급 21 3" xfId="10742" xr:uid="{00000000-0005-0000-0000-0000F2290000}"/>
    <cellStyle name="C￥AØ_°­´c (2)_광명관급 21 4" xfId="10743" xr:uid="{00000000-0005-0000-0000-0000F3290000}"/>
    <cellStyle name="Ç¥ÁØ_°­´ç (2)_광명관급 21 4" xfId="10744" xr:uid="{00000000-0005-0000-0000-0000F4290000}"/>
    <cellStyle name="C￥AØ_°­´c (2)_광명관급 21 5" xfId="10745" xr:uid="{00000000-0005-0000-0000-0000F5290000}"/>
    <cellStyle name="Ç¥ÁØ_°­´ç (2)_광명관급 21 5" xfId="10746" xr:uid="{00000000-0005-0000-0000-0000F6290000}"/>
    <cellStyle name="C￥AØ_°­´c (2)_광명관급 21 6" xfId="10747" xr:uid="{00000000-0005-0000-0000-0000F7290000}"/>
    <cellStyle name="Ç¥ÁØ_°­´ç (2)_광명관급 21 6" xfId="10748" xr:uid="{00000000-0005-0000-0000-0000F8290000}"/>
    <cellStyle name="C￥AØ_°­´c (2)_광명관급 21 7" xfId="10749" xr:uid="{00000000-0005-0000-0000-0000F9290000}"/>
    <cellStyle name="Ç¥ÁØ_°­´ç (2)_광명관급 21 7" xfId="10750" xr:uid="{00000000-0005-0000-0000-0000FA290000}"/>
    <cellStyle name="C￥AØ_°­´c (2)_광명관급 21 8" xfId="10751" xr:uid="{00000000-0005-0000-0000-0000FB290000}"/>
    <cellStyle name="Ç¥ÁØ_°­´ç (2)_광명관급 21 8" xfId="10752" xr:uid="{00000000-0005-0000-0000-0000FC290000}"/>
    <cellStyle name="C￥AØ_°­´c (2)_광명관급 21 9" xfId="10753" xr:uid="{00000000-0005-0000-0000-0000FD290000}"/>
    <cellStyle name="Ç¥ÁØ_°­´ç (2)_광명관급 21 9" xfId="10754" xr:uid="{00000000-0005-0000-0000-0000FE290000}"/>
    <cellStyle name="C￥AØ_°­´c (2)_광명관급 22" xfId="10755" xr:uid="{00000000-0005-0000-0000-0000FF290000}"/>
    <cellStyle name="Ç¥ÁØ_°­´ç (2)_광명관급 22" xfId="10756" xr:uid="{00000000-0005-0000-0000-0000002A0000}"/>
    <cellStyle name="C￥AØ_°­´c (2)_광명관급 22 10" xfId="10757" xr:uid="{00000000-0005-0000-0000-0000012A0000}"/>
    <cellStyle name="Ç¥ÁØ_°­´ç (2)_광명관급 22 10" xfId="10758" xr:uid="{00000000-0005-0000-0000-0000022A0000}"/>
    <cellStyle name="C￥AØ_°­´c (2)_광명관급 22 11" xfId="10759" xr:uid="{00000000-0005-0000-0000-0000032A0000}"/>
    <cellStyle name="Ç¥ÁØ_°­´ç (2)_광명관급 22 11" xfId="10760" xr:uid="{00000000-0005-0000-0000-0000042A0000}"/>
    <cellStyle name="C￥AØ_°­´c (2)_광명관급 22 12" xfId="10761" xr:uid="{00000000-0005-0000-0000-0000052A0000}"/>
    <cellStyle name="Ç¥ÁØ_°­´ç (2)_광명관급 22 12" xfId="10762" xr:uid="{00000000-0005-0000-0000-0000062A0000}"/>
    <cellStyle name="C￥AØ_°­´c (2)_광명관급 22 13" xfId="10763" xr:uid="{00000000-0005-0000-0000-0000072A0000}"/>
    <cellStyle name="Ç¥ÁØ_°­´ç (2)_광명관급 22 13" xfId="10764" xr:uid="{00000000-0005-0000-0000-0000082A0000}"/>
    <cellStyle name="C￥AØ_°­´c (2)_광명관급 22 14" xfId="10765" xr:uid="{00000000-0005-0000-0000-0000092A0000}"/>
    <cellStyle name="Ç¥ÁØ_°­´ç (2)_광명관급 22 14" xfId="10766" xr:uid="{00000000-0005-0000-0000-00000A2A0000}"/>
    <cellStyle name="C￥AØ_°­´c (2)_광명관급 22 15" xfId="10767" xr:uid="{00000000-0005-0000-0000-00000B2A0000}"/>
    <cellStyle name="Ç¥ÁØ_°­´ç (2)_광명관급 22 15" xfId="10768" xr:uid="{00000000-0005-0000-0000-00000C2A0000}"/>
    <cellStyle name="C￥AØ_°­´c (2)_광명관급 22 16" xfId="10769" xr:uid="{00000000-0005-0000-0000-00000D2A0000}"/>
    <cellStyle name="Ç¥ÁØ_°­´ç (2)_광명관급 22 16" xfId="10770" xr:uid="{00000000-0005-0000-0000-00000E2A0000}"/>
    <cellStyle name="C￥AØ_°­´c (2)_광명관급 22 17" xfId="10771" xr:uid="{00000000-0005-0000-0000-00000F2A0000}"/>
    <cellStyle name="Ç¥ÁØ_°­´ç (2)_광명관급 22 17" xfId="10772" xr:uid="{00000000-0005-0000-0000-0000102A0000}"/>
    <cellStyle name="C￥AØ_°­´c (2)_광명관급 22 18" xfId="10773" xr:uid="{00000000-0005-0000-0000-0000112A0000}"/>
    <cellStyle name="Ç¥ÁØ_°­´ç (2)_광명관급 22 18" xfId="10774" xr:uid="{00000000-0005-0000-0000-0000122A0000}"/>
    <cellStyle name="C￥AØ_°­´c (2)_광명관급 22 19" xfId="10775" xr:uid="{00000000-0005-0000-0000-0000132A0000}"/>
    <cellStyle name="Ç¥ÁØ_°­´ç (2)_광명관급 22 19" xfId="10776" xr:uid="{00000000-0005-0000-0000-0000142A0000}"/>
    <cellStyle name="C￥AØ_°­´c (2)_광명관급 22 2" xfId="10777" xr:uid="{00000000-0005-0000-0000-0000152A0000}"/>
    <cellStyle name="Ç¥ÁØ_°­´ç (2)_광명관급 22 2" xfId="10778" xr:uid="{00000000-0005-0000-0000-0000162A0000}"/>
    <cellStyle name="C￥AØ_°­´c (2)_광명관급 22 3" xfId="10779" xr:uid="{00000000-0005-0000-0000-0000172A0000}"/>
    <cellStyle name="Ç¥ÁØ_°­´ç (2)_광명관급 22 3" xfId="10780" xr:uid="{00000000-0005-0000-0000-0000182A0000}"/>
    <cellStyle name="C￥AØ_°­´c (2)_광명관급 22 4" xfId="10781" xr:uid="{00000000-0005-0000-0000-0000192A0000}"/>
    <cellStyle name="Ç¥ÁØ_°­´ç (2)_광명관급 22 4" xfId="10782" xr:uid="{00000000-0005-0000-0000-00001A2A0000}"/>
    <cellStyle name="C￥AØ_°­´c (2)_광명관급 22 5" xfId="10783" xr:uid="{00000000-0005-0000-0000-00001B2A0000}"/>
    <cellStyle name="Ç¥ÁØ_°­´ç (2)_광명관급 22 5" xfId="10784" xr:uid="{00000000-0005-0000-0000-00001C2A0000}"/>
    <cellStyle name="C￥AØ_°­´c (2)_광명관급 22 6" xfId="10785" xr:uid="{00000000-0005-0000-0000-00001D2A0000}"/>
    <cellStyle name="Ç¥ÁØ_°­´ç (2)_광명관급 22 6" xfId="10786" xr:uid="{00000000-0005-0000-0000-00001E2A0000}"/>
    <cellStyle name="C￥AØ_°­´c (2)_광명관급 22 7" xfId="10787" xr:uid="{00000000-0005-0000-0000-00001F2A0000}"/>
    <cellStyle name="Ç¥ÁØ_°­´ç (2)_광명관급 22 7" xfId="10788" xr:uid="{00000000-0005-0000-0000-0000202A0000}"/>
    <cellStyle name="C￥AØ_°­´c (2)_광명관급 22 8" xfId="10789" xr:uid="{00000000-0005-0000-0000-0000212A0000}"/>
    <cellStyle name="Ç¥ÁØ_°­´ç (2)_광명관급 22 8" xfId="10790" xr:uid="{00000000-0005-0000-0000-0000222A0000}"/>
    <cellStyle name="C￥AØ_°­´c (2)_광명관급 22 9" xfId="10791" xr:uid="{00000000-0005-0000-0000-0000232A0000}"/>
    <cellStyle name="Ç¥ÁØ_°­´ç (2)_광명관급 22 9" xfId="10792" xr:uid="{00000000-0005-0000-0000-0000242A0000}"/>
    <cellStyle name="C￥AØ_°­´c (2)_광명관급 23" xfId="10793" xr:uid="{00000000-0005-0000-0000-0000252A0000}"/>
    <cellStyle name="Ç¥ÁØ_°­´ç (2)_광명관급 23" xfId="10794" xr:uid="{00000000-0005-0000-0000-0000262A0000}"/>
    <cellStyle name="C￥AØ_°­´c (2)_광명관급 23 10" xfId="10795" xr:uid="{00000000-0005-0000-0000-0000272A0000}"/>
    <cellStyle name="Ç¥ÁØ_°­´ç (2)_광명관급 23 10" xfId="10796" xr:uid="{00000000-0005-0000-0000-0000282A0000}"/>
    <cellStyle name="C￥AØ_°­´c (2)_광명관급 23 11" xfId="10797" xr:uid="{00000000-0005-0000-0000-0000292A0000}"/>
    <cellStyle name="Ç¥ÁØ_°­´ç (2)_광명관급 23 11" xfId="10798" xr:uid="{00000000-0005-0000-0000-00002A2A0000}"/>
    <cellStyle name="C￥AØ_°­´c (2)_광명관급 23 12" xfId="10799" xr:uid="{00000000-0005-0000-0000-00002B2A0000}"/>
    <cellStyle name="Ç¥ÁØ_°­´ç (2)_광명관급 23 12" xfId="10800" xr:uid="{00000000-0005-0000-0000-00002C2A0000}"/>
    <cellStyle name="C￥AØ_°­´c (2)_광명관급 23 13" xfId="10801" xr:uid="{00000000-0005-0000-0000-00002D2A0000}"/>
    <cellStyle name="Ç¥ÁØ_°­´ç (2)_광명관급 23 13" xfId="10802" xr:uid="{00000000-0005-0000-0000-00002E2A0000}"/>
    <cellStyle name="C￥AØ_°­´c (2)_광명관급 23 14" xfId="10803" xr:uid="{00000000-0005-0000-0000-00002F2A0000}"/>
    <cellStyle name="Ç¥ÁØ_°­´ç (2)_광명관급 23 14" xfId="10804" xr:uid="{00000000-0005-0000-0000-0000302A0000}"/>
    <cellStyle name="C￥AØ_°­´c (2)_광명관급 23 15" xfId="10805" xr:uid="{00000000-0005-0000-0000-0000312A0000}"/>
    <cellStyle name="Ç¥ÁØ_°­´ç (2)_광명관급 23 15" xfId="10806" xr:uid="{00000000-0005-0000-0000-0000322A0000}"/>
    <cellStyle name="C￥AØ_°­´c (2)_광명관급 23 16" xfId="10807" xr:uid="{00000000-0005-0000-0000-0000332A0000}"/>
    <cellStyle name="Ç¥ÁØ_°­´ç (2)_광명관급 23 16" xfId="10808" xr:uid="{00000000-0005-0000-0000-0000342A0000}"/>
    <cellStyle name="C￥AØ_°­´c (2)_광명관급 23 17" xfId="10809" xr:uid="{00000000-0005-0000-0000-0000352A0000}"/>
    <cellStyle name="Ç¥ÁØ_°­´ç (2)_광명관급 23 17" xfId="10810" xr:uid="{00000000-0005-0000-0000-0000362A0000}"/>
    <cellStyle name="C￥AØ_°­´c (2)_광명관급 23 18" xfId="10811" xr:uid="{00000000-0005-0000-0000-0000372A0000}"/>
    <cellStyle name="Ç¥ÁØ_°­´ç (2)_광명관급 23 18" xfId="10812" xr:uid="{00000000-0005-0000-0000-0000382A0000}"/>
    <cellStyle name="C￥AØ_°­´c (2)_광명관급 23 19" xfId="10813" xr:uid="{00000000-0005-0000-0000-0000392A0000}"/>
    <cellStyle name="Ç¥ÁØ_°­´ç (2)_광명관급 23 19" xfId="10814" xr:uid="{00000000-0005-0000-0000-00003A2A0000}"/>
    <cellStyle name="C￥AØ_°­´c (2)_광명관급 23 2" xfId="10815" xr:uid="{00000000-0005-0000-0000-00003B2A0000}"/>
    <cellStyle name="Ç¥ÁØ_°­´ç (2)_광명관급 23 2" xfId="10816" xr:uid="{00000000-0005-0000-0000-00003C2A0000}"/>
    <cellStyle name="C￥AØ_°­´c (2)_광명관급 23 3" xfId="10817" xr:uid="{00000000-0005-0000-0000-00003D2A0000}"/>
    <cellStyle name="Ç¥ÁØ_°­´ç (2)_광명관급 23 3" xfId="10818" xr:uid="{00000000-0005-0000-0000-00003E2A0000}"/>
    <cellStyle name="C￥AØ_°­´c (2)_광명관급 23 4" xfId="10819" xr:uid="{00000000-0005-0000-0000-00003F2A0000}"/>
    <cellStyle name="Ç¥ÁØ_°­´ç (2)_광명관급 23 4" xfId="10820" xr:uid="{00000000-0005-0000-0000-0000402A0000}"/>
    <cellStyle name="C￥AØ_°­´c (2)_광명관급 23 5" xfId="10821" xr:uid="{00000000-0005-0000-0000-0000412A0000}"/>
    <cellStyle name="Ç¥ÁØ_°­´ç (2)_광명관급 23 5" xfId="10822" xr:uid="{00000000-0005-0000-0000-0000422A0000}"/>
    <cellStyle name="C￥AØ_°­´c (2)_광명관급 23 6" xfId="10823" xr:uid="{00000000-0005-0000-0000-0000432A0000}"/>
    <cellStyle name="Ç¥ÁØ_°­´ç (2)_광명관급 23 6" xfId="10824" xr:uid="{00000000-0005-0000-0000-0000442A0000}"/>
    <cellStyle name="C￥AØ_°­´c (2)_광명관급 23 7" xfId="10825" xr:uid="{00000000-0005-0000-0000-0000452A0000}"/>
    <cellStyle name="Ç¥ÁØ_°­´ç (2)_광명관급 23 7" xfId="10826" xr:uid="{00000000-0005-0000-0000-0000462A0000}"/>
    <cellStyle name="C￥AØ_°­´c (2)_광명관급 23 8" xfId="10827" xr:uid="{00000000-0005-0000-0000-0000472A0000}"/>
    <cellStyle name="Ç¥ÁØ_°­´ç (2)_광명관급 23 8" xfId="10828" xr:uid="{00000000-0005-0000-0000-0000482A0000}"/>
    <cellStyle name="C￥AØ_°­´c (2)_광명관급 23 9" xfId="10829" xr:uid="{00000000-0005-0000-0000-0000492A0000}"/>
    <cellStyle name="Ç¥ÁØ_°­´ç (2)_광명관급 23 9" xfId="10830" xr:uid="{00000000-0005-0000-0000-00004A2A0000}"/>
    <cellStyle name="C￥AØ_°­´c (2)_광명관급 24" xfId="10831" xr:uid="{00000000-0005-0000-0000-00004B2A0000}"/>
    <cellStyle name="Ç¥ÁØ_°­´ç (2)_광명관급 24" xfId="10832" xr:uid="{00000000-0005-0000-0000-00004C2A0000}"/>
    <cellStyle name="C￥AØ_°­´c (2)_광명관급 24 10" xfId="10833" xr:uid="{00000000-0005-0000-0000-00004D2A0000}"/>
    <cellStyle name="Ç¥ÁØ_°­´ç (2)_광명관급 24 10" xfId="10834" xr:uid="{00000000-0005-0000-0000-00004E2A0000}"/>
    <cellStyle name="C￥AØ_°­´c (2)_광명관급 24 11" xfId="10835" xr:uid="{00000000-0005-0000-0000-00004F2A0000}"/>
    <cellStyle name="Ç¥ÁØ_°­´ç (2)_광명관급 24 11" xfId="10836" xr:uid="{00000000-0005-0000-0000-0000502A0000}"/>
    <cellStyle name="C￥AØ_°­´c (2)_광명관급 24 12" xfId="10837" xr:uid="{00000000-0005-0000-0000-0000512A0000}"/>
    <cellStyle name="Ç¥ÁØ_°­´ç (2)_광명관급 24 12" xfId="10838" xr:uid="{00000000-0005-0000-0000-0000522A0000}"/>
    <cellStyle name="C￥AØ_°­´c (2)_광명관급 24 13" xfId="10839" xr:uid="{00000000-0005-0000-0000-0000532A0000}"/>
    <cellStyle name="Ç¥ÁØ_°­´ç (2)_광명관급 24 13" xfId="10840" xr:uid="{00000000-0005-0000-0000-0000542A0000}"/>
    <cellStyle name="C￥AØ_°­´c (2)_광명관급 24 14" xfId="10841" xr:uid="{00000000-0005-0000-0000-0000552A0000}"/>
    <cellStyle name="Ç¥ÁØ_°­´ç (2)_광명관급 24 14" xfId="10842" xr:uid="{00000000-0005-0000-0000-0000562A0000}"/>
    <cellStyle name="C￥AØ_°­´c (2)_광명관급 24 15" xfId="10843" xr:uid="{00000000-0005-0000-0000-0000572A0000}"/>
    <cellStyle name="Ç¥ÁØ_°­´ç (2)_광명관급 24 15" xfId="10844" xr:uid="{00000000-0005-0000-0000-0000582A0000}"/>
    <cellStyle name="C￥AØ_°­´c (2)_광명관급 24 16" xfId="10845" xr:uid="{00000000-0005-0000-0000-0000592A0000}"/>
    <cellStyle name="Ç¥ÁØ_°­´ç (2)_광명관급 24 16" xfId="10846" xr:uid="{00000000-0005-0000-0000-00005A2A0000}"/>
    <cellStyle name="C￥AØ_°­´c (2)_광명관급 24 17" xfId="10847" xr:uid="{00000000-0005-0000-0000-00005B2A0000}"/>
    <cellStyle name="Ç¥ÁØ_°­´ç (2)_광명관급 24 17" xfId="10848" xr:uid="{00000000-0005-0000-0000-00005C2A0000}"/>
    <cellStyle name="C￥AØ_°­´c (2)_광명관급 24 18" xfId="10849" xr:uid="{00000000-0005-0000-0000-00005D2A0000}"/>
    <cellStyle name="Ç¥ÁØ_°­´ç (2)_광명관급 24 18" xfId="10850" xr:uid="{00000000-0005-0000-0000-00005E2A0000}"/>
    <cellStyle name="C￥AØ_°­´c (2)_광명관급 24 19" xfId="10851" xr:uid="{00000000-0005-0000-0000-00005F2A0000}"/>
    <cellStyle name="Ç¥ÁØ_°­´ç (2)_광명관급 24 19" xfId="10852" xr:uid="{00000000-0005-0000-0000-0000602A0000}"/>
    <cellStyle name="C￥AØ_°­´c (2)_광명관급 24 2" xfId="10853" xr:uid="{00000000-0005-0000-0000-0000612A0000}"/>
    <cellStyle name="Ç¥ÁØ_°­´ç (2)_광명관급 24 2" xfId="10854" xr:uid="{00000000-0005-0000-0000-0000622A0000}"/>
    <cellStyle name="C￥AØ_°­´c (2)_광명관급 24 3" xfId="10855" xr:uid="{00000000-0005-0000-0000-0000632A0000}"/>
    <cellStyle name="Ç¥ÁØ_°­´ç (2)_광명관급 24 3" xfId="10856" xr:uid="{00000000-0005-0000-0000-0000642A0000}"/>
    <cellStyle name="C￥AØ_°­´c (2)_광명관급 24 4" xfId="10857" xr:uid="{00000000-0005-0000-0000-0000652A0000}"/>
    <cellStyle name="Ç¥ÁØ_°­´ç (2)_광명관급 24 4" xfId="10858" xr:uid="{00000000-0005-0000-0000-0000662A0000}"/>
    <cellStyle name="C￥AØ_°­´c (2)_광명관급 24 5" xfId="10859" xr:uid="{00000000-0005-0000-0000-0000672A0000}"/>
    <cellStyle name="Ç¥ÁØ_°­´ç (2)_광명관급 24 5" xfId="10860" xr:uid="{00000000-0005-0000-0000-0000682A0000}"/>
    <cellStyle name="C￥AØ_°­´c (2)_광명관급 24 6" xfId="10861" xr:uid="{00000000-0005-0000-0000-0000692A0000}"/>
    <cellStyle name="Ç¥ÁØ_°­´ç (2)_광명관급 24 6" xfId="10862" xr:uid="{00000000-0005-0000-0000-00006A2A0000}"/>
    <cellStyle name="C￥AØ_°­´c (2)_광명관급 24 7" xfId="10863" xr:uid="{00000000-0005-0000-0000-00006B2A0000}"/>
    <cellStyle name="Ç¥ÁØ_°­´ç (2)_광명관급 24 7" xfId="10864" xr:uid="{00000000-0005-0000-0000-00006C2A0000}"/>
    <cellStyle name="C￥AØ_°­´c (2)_광명관급 24 8" xfId="10865" xr:uid="{00000000-0005-0000-0000-00006D2A0000}"/>
    <cellStyle name="Ç¥ÁØ_°­´ç (2)_광명관급 24 8" xfId="10866" xr:uid="{00000000-0005-0000-0000-00006E2A0000}"/>
    <cellStyle name="C￥AØ_°­´c (2)_광명관급 24 9" xfId="10867" xr:uid="{00000000-0005-0000-0000-00006F2A0000}"/>
    <cellStyle name="Ç¥ÁØ_°­´ç (2)_광명관급 24 9" xfId="10868" xr:uid="{00000000-0005-0000-0000-0000702A0000}"/>
    <cellStyle name="C￥AØ_°­´c (2)_광명관급 25" xfId="10869" xr:uid="{00000000-0005-0000-0000-0000712A0000}"/>
    <cellStyle name="Ç¥ÁØ_°­´ç (2)_광명관급 25" xfId="10870" xr:uid="{00000000-0005-0000-0000-0000722A0000}"/>
    <cellStyle name="C￥AØ_°­´c (2)_광명관급 26" xfId="10871" xr:uid="{00000000-0005-0000-0000-0000732A0000}"/>
    <cellStyle name="Ç¥ÁØ_°­´ç (2)_광명관급 26" xfId="10872" xr:uid="{00000000-0005-0000-0000-0000742A0000}"/>
    <cellStyle name="C￥AØ_°­´c (2)_광명관급 27" xfId="10873" xr:uid="{00000000-0005-0000-0000-0000752A0000}"/>
    <cellStyle name="Ç¥ÁØ_°­´ç (2)_광명관급 27" xfId="10874" xr:uid="{00000000-0005-0000-0000-0000762A0000}"/>
    <cellStyle name="C￥AØ_°­´c (2)_광명관급 28" xfId="10875" xr:uid="{00000000-0005-0000-0000-0000772A0000}"/>
    <cellStyle name="Ç¥ÁØ_°­´ç (2)_광명관급 28" xfId="10876" xr:uid="{00000000-0005-0000-0000-0000782A0000}"/>
    <cellStyle name="C￥AØ_°­´c (2)_광명관급 29" xfId="10877" xr:uid="{00000000-0005-0000-0000-0000792A0000}"/>
    <cellStyle name="Ç¥ÁØ_°­´ç (2)_광명관급 29" xfId="10878" xr:uid="{00000000-0005-0000-0000-00007A2A0000}"/>
    <cellStyle name="C￥AØ_°­´c (2)_광명관급 3" xfId="10879" xr:uid="{00000000-0005-0000-0000-00007B2A0000}"/>
    <cellStyle name="Ç¥ÁØ_°­´ç (2)_광명관급 3" xfId="10880" xr:uid="{00000000-0005-0000-0000-00007C2A0000}"/>
    <cellStyle name="C￥AØ_°­´c (2)_광명관급 30" xfId="10881" xr:uid="{00000000-0005-0000-0000-00007D2A0000}"/>
    <cellStyle name="Ç¥ÁØ_°­´ç (2)_광명관급 30" xfId="10882" xr:uid="{00000000-0005-0000-0000-00007E2A0000}"/>
    <cellStyle name="C￥AØ_°­´c (2)_광명관급 31" xfId="10883" xr:uid="{00000000-0005-0000-0000-00007F2A0000}"/>
    <cellStyle name="Ç¥ÁØ_°­´ç (2)_광명관급 31" xfId="10884" xr:uid="{00000000-0005-0000-0000-0000802A0000}"/>
    <cellStyle name="C￥AØ_°­´c (2)_광명관급 32" xfId="10885" xr:uid="{00000000-0005-0000-0000-0000812A0000}"/>
    <cellStyle name="Ç¥ÁØ_°­´ç (2)_광명관급 32" xfId="10886" xr:uid="{00000000-0005-0000-0000-0000822A0000}"/>
    <cellStyle name="C￥AØ_°­´c (2)_광명관급 33" xfId="10887" xr:uid="{00000000-0005-0000-0000-0000832A0000}"/>
    <cellStyle name="Ç¥ÁØ_°­´ç (2)_광명관급 33" xfId="10888" xr:uid="{00000000-0005-0000-0000-0000842A0000}"/>
    <cellStyle name="C￥AØ_°­´c (2)_광명관급 34" xfId="10889" xr:uid="{00000000-0005-0000-0000-0000852A0000}"/>
    <cellStyle name="Ç¥ÁØ_°­´ç (2)_광명관급 34" xfId="10890" xr:uid="{00000000-0005-0000-0000-0000862A0000}"/>
    <cellStyle name="C￥AØ_°­´c (2)_광명관급 35" xfId="10891" xr:uid="{00000000-0005-0000-0000-0000872A0000}"/>
    <cellStyle name="Ç¥ÁØ_°­´ç (2)_광명관급 35" xfId="10892" xr:uid="{00000000-0005-0000-0000-0000882A0000}"/>
    <cellStyle name="C￥AØ_°­´c (2)_광명관급 36" xfId="10893" xr:uid="{00000000-0005-0000-0000-0000892A0000}"/>
    <cellStyle name="Ç¥ÁØ_°­´ç (2)_광명관급 36" xfId="10894" xr:uid="{00000000-0005-0000-0000-00008A2A0000}"/>
    <cellStyle name="C￥AØ_°­´c (2)_광명관급 37" xfId="10895" xr:uid="{00000000-0005-0000-0000-00008B2A0000}"/>
    <cellStyle name="Ç¥ÁØ_°­´ç (2)_광명관급 37" xfId="10896" xr:uid="{00000000-0005-0000-0000-00008C2A0000}"/>
    <cellStyle name="C￥AØ_°­´c (2)_광명관급 38" xfId="10897" xr:uid="{00000000-0005-0000-0000-00008D2A0000}"/>
    <cellStyle name="Ç¥ÁØ_°­´ç (2)_광명관급 38" xfId="10898" xr:uid="{00000000-0005-0000-0000-00008E2A0000}"/>
    <cellStyle name="C￥AØ_°­´c (2)_광명관급 39" xfId="10899" xr:uid="{00000000-0005-0000-0000-00008F2A0000}"/>
    <cellStyle name="Ç¥ÁØ_°­´ç (2)_광명관급 39" xfId="10900" xr:uid="{00000000-0005-0000-0000-0000902A0000}"/>
    <cellStyle name="C￥AØ_°­´c (2)_광명관급 4" xfId="10901" xr:uid="{00000000-0005-0000-0000-0000912A0000}"/>
    <cellStyle name="Ç¥ÁØ_°­´ç (2)_광명관급 4" xfId="10902" xr:uid="{00000000-0005-0000-0000-0000922A0000}"/>
    <cellStyle name="C￥AØ_°­´c (2)_광명관급 4 2" xfId="10903" xr:uid="{00000000-0005-0000-0000-0000932A0000}"/>
    <cellStyle name="Ç¥ÁØ_°­´ç (2)_광명관급 40" xfId="10904" xr:uid="{00000000-0005-0000-0000-0000942A0000}"/>
    <cellStyle name="C￥AØ_°­´c (2)_광명관급 41" xfId="10905" xr:uid="{00000000-0005-0000-0000-0000952A0000}"/>
    <cellStyle name="Ç¥ÁØ_°­´ç (2)_광명관급 41" xfId="10906" xr:uid="{00000000-0005-0000-0000-0000962A0000}"/>
    <cellStyle name="C￥AØ_°­´c (2)_광명관급 42" xfId="10907" xr:uid="{00000000-0005-0000-0000-0000972A0000}"/>
    <cellStyle name="Ç¥ÁØ_°­´ç (2)_광명관급 42" xfId="10908" xr:uid="{00000000-0005-0000-0000-0000982A0000}"/>
    <cellStyle name="C￥AØ_°­´c (2)_광명관급 43" xfId="10909" xr:uid="{00000000-0005-0000-0000-0000992A0000}"/>
    <cellStyle name="Ç¥ÁØ_°­´ç (2)_광명관급 43" xfId="10910" xr:uid="{00000000-0005-0000-0000-00009A2A0000}"/>
    <cellStyle name="C￥AØ_°­´c (2)_광명관급 43 2" xfId="10911" xr:uid="{00000000-0005-0000-0000-00009B2A0000}"/>
    <cellStyle name="Ç¥ÁØ_°­´ç (2)_광명관급 43 2" xfId="10912" xr:uid="{00000000-0005-0000-0000-00009C2A0000}"/>
    <cellStyle name="C￥AØ_°­´c (2)_광명관급 44" xfId="10913" xr:uid="{00000000-0005-0000-0000-00009D2A0000}"/>
    <cellStyle name="Ç¥ÁØ_°­´ç (2)_광명관급 44" xfId="10914" xr:uid="{00000000-0005-0000-0000-00009E2A0000}"/>
    <cellStyle name="C￥AØ_°­´c (2)_광명관급 44 2" xfId="10915" xr:uid="{00000000-0005-0000-0000-00009F2A0000}"/>
    <cellStyle name="Ç¥ÁØ_°­´ç (2)_광명관급 44 2" xfId="10916" xr:uid="{00000000-0005-0000-0000-0000A02A0000}"/>
    <cellStyle name="C￥AØ_°­´c (2)_광명관급 45" xfId="10917" xr:uid="{00000000-0005-0000-0000-0000A12A0000}"/>
    <cellStyle name="Ç¥ÁØ_°­´ç (2)_광명관급 45" xfId="10918" xr:uid="{00000000-0005-0000-0000-0000A22A0000}"/>
    <cellStyle name="C￥AØ_°­´c (2)_광명관급 45 2" xfId="10919" xr:uid="{00000000-0005-0000-0000-0000A32A0000}"/>
    <cellStyle name="Ç¥ÁØ_°­´ç (2)_광명관급 45 2" xfId="10920" xr:uid="{00000000-0005-0000-0000-0000A42A0000}"/>
    <cellStyle name="C￥AØ_°­´c (2)_광명관급 46" xfId="10921" xr:uid="{00000000-0005-0000-0000-0000A52A0000}"/>
    <cellStyle name="Ç¥ÁØ_°­´ç (2)_광명관급 46" xfId="10922" xr:uid="{00000000-0005-0000-0000-0000A62A0000}"/>
    <cellStyle name="C￥AØ_°­´c (2)_광명관급 46 2" xfId="10923" xr:uid="{00000000-0005-0000-0000-0000A72A0000}"/>
    <cellStyle name="Ç¥ÁØ_°­´ç (2)_광명관급 46 2" xfId="10924" xr:uid="{00000000-0005-0000-0000-0000A82A0000}"/>
    <cellStyle name="C￥AØ_°­´c (2)_광명관급 47" xfId="10925" xr:uid="{00000000-0005-0000-0000-0000A92A0000}"/>
    <cellStyle name="Ç¥ÁØ_°­´ç (2)_광명관급 47" xfId="10926" xr:uid="{00000000-0005-0000-0000-0000AA2A0000}"/>
    <cellStyle name="C￥AØ_°­´c (2)_광명관급 47 2" xfId="10927" xr:uid="{00000000-0005-0000-0000-0000AB2A0000}"/>
    <cellStyle name="Ç¥ÁØ_°­´ç (2)_광명관급 47 2" xfId="10928" xr:uid="{00000000-0005-0000-0000-0000AC2A0000}"/>
    <cellStyle name="C￥AØ_°­´c (2)_광명관급 48" xfId="10929" xr:uid="{00000000-0005-0000-0000-0000AD2A0000}"/>
    <cellStyle name="Ç¥ÁØ_°­´ç (2)_광명관급 48" xfId="10930" xr:uid="{00000000-0005-0000-0000-0000AE2A0000}"/>
    <cellStyle name="C￥AØ_°­´c (2)_광명관급 48 2" xfId="10931" xr:uid="{00000000-0005-0000-0000-0000AF2A0000}"/>
    <cellStyle name="Ç¥ÁØ_°­´ç (2)_광명관급 48 2" xfId="10932" xr:uid="{00000000-0005-0000-0000-0000B02A0000}"/>
    <cellStyle name="C￥AØ_°­´c (2)_광명관급 49" xfId="10933" xr:uid="{00000000-0005-0000-0000-0000B12A0000}"/>
    <cellStyle name="Ç¥ÁØ_°­´ç (2)_광명관급 49" xfId="10934" xr:uid="{00000000-0005-0000-0000-0000B22A0000}"/>
    <cellStyle name="C￥AØ_°­´c (2)_광명관급 49 2" xfId="10935" xr:uid="{00000000-0005-0000-0000-0000B32A0000}"/>
    <cellStyle name="Ç¥ÁØ_°­´ç (2)_광명관급 49 2" xfId="10936" xr:uid="{00000000-0005-0000-0000-0000B42A0000}"/>
    <cellStyle name="C￥AØ_°­´c (2)_광명관급 5" xfId="10937" xr:uid="{00000000-0005-0000-0000-0000B52A0000}"/>
    <cellStyle name="Ç¥ÁØ_°­´ç (2)_광명관급 5" xfId="10938" xr:uid="{00000000-0005-0000-0000-0000B62A0000}"/>
    <cellStyle name="C￥AØ_°­´c (2)_광명관급 50" xfId="10939" xr:uid="{00000000-0005-0000-0000-0000B72A0000}"/>
    <cellStyle name="Ç¥ÁØ_°­´ç (2)_광명관급 50" xfId="10940" xr:uid="{00000000-0005-0000-0000-0000B82A0000}"/>
    <cellStyle name="C￥AØ_°­´c (2)_광명관급 50 2" xfId="10941" xr:uid="{00000000-0005-0000-0000-0000B92A0000}"/>
    <cellStyle name="Ç¥ÁØ_°­´ç (2)_광명관급 50 2" xfId="10942" xr:uid="{00000000-0005-0000-0000-0000BA2A0000}"/>
    <cellStyle name="C￥AØ_°­´c (2)_광명관급 51" xfId="10943" xr:uid="{00000000-0005-0000-0000-0000BB2A0000}"/>
    <cellStyle name="Ç¥ÁØ_°­´ç (2)_광명관급 51" xfId="10944" xr:uid="{00000000-0005-0000-0000-0000BC2A0000}"/>
    <cellStyle name="C￥AØ_°­´c (2)_광명관급 51 2" xfId="10945" xr:uid="{00000000-0005-0000-0000-0000BD2A0000}"/>
    <cellStyle name="Ç¥ÁØ_°­´ç (2)_광명관급 51 2" xfId="10946" xr:uid="{00000000-0005-0000-0000-0000BE2A0000}"/>
    <cellStyle name="C￥AØ_°­´c (2)_광명관급 52" xfId="10947" xr:uid="{00000000-0005-0000-0000-0000BF2A0000}"/>
    <cellStyle name="Ç¥ÁØ_°­´ç (2)_광명관급 52" xfId="10948" xr:uid="{00000000-0005-0000-0000-0000C02A0000}"/>
    <cellStyle name="C￥AØ_°­´c (2)_광명관급 52 2" xfId="10949" xr:uid="{00000000-0005-0000-0000-0000C12A0000}"/>
    <cellStyle name="Ç¥ÁØ_°­´ç (2)_광명관급 52 2" xfId="10950" xr:uid="{00000000-0005-0000-0000-0000C22A0000}"/>
    <cellStyle name="C￥AØ_°­´c (2)_광명관급 53" xfId="10951" xr:uid="{00000000-0005-0000-0000-0000C32A0000}"/>
    <cellStyle name="Ç¥ÁØ_°­´ç (2)_광명관급 53" xfId="10952" xr:uid="{00000000-0005-0000-0000-0000C42A0000}"/>
    <cellStyle name="C￥AØ_°­´c (2)_광명관급 53 2" xfId="10953" xr:uid="{00000000-0005-0000-0000-0000C52A0000}"/>
    <cellStyle name="Ç¥ÁØ_°­´ç (2)_광명관급 53 2" xfId="10954" xr:uid="{00000000-0005-0000-0000-0000C62A0000}"/>
    <cellStyle name="C￥AØ_°­´c (2)_광명관급 54" xfId="10955" xr:uid="{00000000-0005-0000-0000-0000C72A0000}"/>
    <cellStyle name="Ç¥ÁØ_°­´ç (2)_광명관급 54" xfId="10956" xr:uid="{00000000-0005-0000-0000-0000C82A0000}"/>
    <cellStyle name="C￥AØ_°­´c (2)_광명관급 54 2" xfId="10957" xr:uid="{00000000-0005-0000-0000-0000C92A0000}"/>
    <cellStyle name="Ç¥ÁØ_°­´ç (2)_광명관급 54 2" xfId="10958" xr:uid="{00000000-0005-0000-0000-0000CA2A0000}"/>
    <cellStyle name="C￥AØ_°­´c (2)_광명관급 55" xfId="10959" xr:uid="{00000000-0005-0000-0000-0000CB2A0000}"/>
    <cellStyle name="Ç¥ÁØ_°­´ç (2)_광명관급 55" xfId="10960" xr:uid="{00000000-0005-0000-0000-0000CC2A0000}"/>
    <cellStyle name="C￥AØ_°­´c (2)_광명관급 55 2" xfId="10961" xr:uid="{00000000-0005-0000-0000-0000CD2A0000}"/>
    <cellStyle name="Ç¥ÁØ_°­´ç (2)_광명관급 55 2" xfId="10962" xr:uid="{00000000-0005-0000-0000-0000CE2A0000}"/>
    <cellStyle name="C￥AØ_°­´c (2)_광명관급 56" xfId="10963" xr:uid="{00000000-0005-0000-0000-0000CF2A0000}"/>
    <cellStyle name="Ç¥ÁØ_°­´ç (2)_광명관급 56" xfId="10964" xr:uid="{00000000-0005-0000-0000-0000D02A0000}"/>
    <cellStyle name="C￥AØ_°­´c (2)_광명관급 56 2" xfId="10965" xr:uid="{00000000-0005-0000-0000-0000D12A0000}"/>
    <cellStyle name="Ç¥ÁØ_°­´ç (2)_광명관급 56 2" xfId="10966" xr:uid="{00000000-0005-0000-0000-0000D22A0000}"/>
    <cellStyle name="C￥AØ_°­´c (2)_광명관급 57" xfId="10967" xr:uid="{00000000-0005-0000-0000-0000D32A0000}"/>
    <cellStyle name="Ç¥ÁØ_°­´ç (2)_광명관급 57" xfId="10968" xr:uid="{00000000-0005-0000-0000-0000D42A0000}"/>
    <cellStyle name="C￥AØ_°­´c (2)_광명관급 57 2" xfId="10969" xr:uid="{00000000-0005-0000-0000-0000D52A0000}"/>
    <cellStyle name="Ç¥ÁØ_°­´ç (2)_광명관급 57 2" xfId="10970" xr:uid="{00000000-0005-0000-0000-0000D62A0000}"/>
    <cellStyle name="C￥AØ_°­´c (2)_광명관급 58" xfId="10971" xr:uid="{00000000-0005-0000-0000-0000D72A0000}"/>
    <cellStyle name="Ç¥ÁØ_°­´ç (2)_광명관급 58" xfId="10972" xr:uid="{00000000-0005-0000-0000-0000D82A0000}"/>
    <cellStyle name="C￥AØ_°­´c (2)_광명관급 58 2" xfId="10973" xr:uid="{00000000-0005-0000-0000-0000D92A0000}"/>
    <cellStyle name="Ç¥ÁØ_°­´ç (2)_광명관급 58 2" xfId="10974" xr:uid="{00000000-0005-0000-0000-0000DA2A0000}"/>
    <cellStyle name="C￥AØ_°­´c (2)_광명관급 59" xfId="10975" xr:uid="{00000000-0005-0000-0000-0000DB2A0000}"/>
    <cellStyle name="Ç¥ÁØ_°­´ç (2)_광명관급 59" xfId="10976" xr:uid="{00000000-0005-0000-0000-0000DC2A0000}"/>
    <cellStyle name="C￥AØ_°­´c (2)_광명관급 59 2" xfId="10977" xr:uid="{00000000-0005-0000-0000-0000DD2A0000}"/>
    <cellStyle name="Ç¥ÁØ_°­´ç (2)_광명관급 59 2" xfId="10978" xr:uid="{00000000-0005-0000-0000-0000DE2A0000}"/>
    <cellStyle name="C￥AØ_°­´c (2)_광명관급 6" xfId="10979" xr:uid="{00000000-0005-0000-0000-0000DF2A0000}"/>
    <cellStyle name="Ç¥ÁØ_°­´ç (2)_광명관급 6" xfId="10980" xr:uid="{00000000-0005-0000-0000-0000E02A0000}"/>
    <cellStyle name="C￥AØ_°­´c (2)_광명관급 60" xfId="10981" xr:uid="{00000000-0005-0000-0000-0000E12A0000}"/>
    <cellStyle name="Ç¥ÁØ_°­´ç (2)_광명관급 60" xfId="10982" xr:uid="{00000000-0005-0000-0000-0000E22A0000}"/>
    <cellStyle name="C￥AØ_°­´c (2)_광명관급 60 2" xfId="10983" xr:uid="{00000000-0005-0000-0000-0000E32A0000}"/>
    <cellStyle name="Ç¥ÁØ_°­´ç (2)_광명관급 60 2" xfId="10984" xr:uid="{00000000-0005-0000-0000-0000E42A0000}"/>
    <cellStyle name="C￥AØ_°­´c (2)_광명관급 61" xfId="10985" xr:uid="{00000000-0005-0000-0000-0000E52A0000}"/>
    <cellStyle name="Ç¥ÁØ_°­´ç (2)_광명관급 61" xfId="10986" xr:uid="{00000000-0005-0000-0000-0000E62A0000}"/>
    <cellStyle name="C￥AØ_°­´c (2)_광명관급 61 2" xfId="10987" xr:uid="{00000000-0005-0000-0000-0000E72A0000}"/>
    <cellStyle name="Ç¥ÁØ_°­´ç (2)_광명관급 61 2" xfId="10988" xr:uid="{00000000-0005-0000-0000-0000E82A0000}"/>
    <cellStyle name="C￥AØ_°­´c (2)_광명관급 62" xfId="10989" xr:uid="{00000000-0005-0000-0000-0000E92A0000}"/>
    <cellStyle name="Ç¥ÁØ_°­´ç (2)_광명관급 62" xfId="10990" xr:uid="{00000000-0005-0000-0000-0000EA2A0000}"/>
    <cellStyle name="C￥AØ_°­´c (2)_광명관급 62 2" xfId="10991" xr:uid="{00000000-0005-0000-0000-0000EB2A0000}"/>
    <cellStyle name="Ç¥ÁØ_°­´ç (2)_광명관급 62 2" xfId="10992" xr:uid="{00000000-0005-0000-0000-0000EC2A0000}"/>
    <cellStyle name="C￥AØ_°­´c (2)_광명관급 63" xfId="10993" xr:uid="{00000000-0005-0000-0000-0000ED2A0000}"/>
    <cellStyle name="Ç¥ÁØ_°­´ç (2)_광명관급 63" xfId="10994" xr:uid="{00000000-0005-0000-0000-0000EE2A0000}"/>
    <cellStyle name="C￥AØ_°­´c (2)_광명관급 63 2" xfId="10995" xr:uid="{00000000-0005-0000-0000-0000EF2A0000}"/>
    <cellStyle name="Ç¥ÁØ_°­´ç (2)_광명관급 63 2" xfId="10996" xr:uid="{00000000-0005-0000-0000-0000F02A0000}"/>
    <cellStyle name="C￥AØ_°­´c (2)_광명관급 64" xfId="10997" xr:uid="{00000000-0005-0000-0000-0000F12A0000}"/>
    <cellStyle name="Ç¥ÁØ_°­´ç (2)_광명관급 64" xfId="10998" xr:uid="{00000000-0005-0000-0000-0000F22A0000}"/>
    <cellStyle name="C￥AØ_°­´c (2)_광명관급 64 2" xfId="10999" xr:uid="{00000000-0005-0000-0000-0000F32A0000}"/>
    <cellStyle name="Ç¥ÁØ_°­´ç (2)_광명관급 64 2" xfId="11000" xr:uid="{00000000-0005-0000-0000-0000F42A0000}"/>
    <cellStyle name="C￥AØ_°­´c (2)_광명관급 65" xfId="11001" xr:uid="{00000000-0005-0000-0000-0000F52A0000}"/>
    <cellStyle name="Ç¥ÁØ_°­´ç (2)_광명관급 65" xfId="11002" xr:uid="{00000000-0005-0000-0000-0000F62A0000}"/>
    <cellStyle name="C￥AØ_°­´c (2)_광명관급 65 2" xfId="11003" xr:uid="{00000000-0005-0000-0000-0000F72A0000}"/>
    <cellStyle name="Ç¥ÁØ_°­´ç (2)_광명관급 65 2" xfId="11004" xr:uid="{00000000-0005-0000-0000-0000F82A0000}"/>
    <cellStyle name="C￥AØ_°­´c (2)_광명관급 66" xfId="11005" xr:uid="{00000000-0005-0000-0000-0000F92A0000}"/>
    <cellStyle name="Ç¥ÁØ_°­´ç (2)_광명관급 66" xfId="11006" xr:uid="{00000000-0005-0000-0000-0000FA2A0000}"/>
    <cellStyle name="C￥AØ_°­´c (2)_광명관급 66 2" xfId="11007" xr:uid="{00000000-0005-0000-0000-0000FB2A0000}"/>
    <cellStyle name="Ç¥ÁØ_°­´ç (2)_광명관급 66 2" xfId="11008" xr:uid="{00000000-0005-0000-0000-0000FC2A0000}"/>
    <cellStyle name="C￥AØ_°­´c (2)_광명관급 67" xfId="11009" xr:uid="{00000000-0005-0000-0000-0000FD2A0000}"/>
    <cellStyle name="Ç¥ÁØ_°­´ç (2)_광명관급 67" xfId="11010" xr:uid="{00000000-0005-0000-0000-0000FE2A0000}"/>
    <cellStyle name="C￥AØ_°­´c (2)_광명관급 67 2" xfId="11011" xr:uid="{00000000-0005-0000-0000-0000FF2A0000}"/>
    <cellStyle name="Ç¥ÁØ_°­´ç (2)_광명관급 67 2" xfId="11012" xr:uid="{00000000-0005-0000-0000-0000002B0000}"/>
    <cellStyle name="C￥AØ_°­´c (2)_광명관급 68" xfId="11013" xr:uid="{00000000-0005-0000-0000-0000012B0000}"/>
    <cellStyle name="Ç¥ÁØ_°­´ç (2)_광명관급 68" xfId="11014" xr:uid="{00000000-0005-0000-0000-0000022B0000}"/>
    <cellStyle name="C￥AØ_°­´c (2)_광명관급 69" xfId="11015" xr:uid="{00000000-0005-0000-0000-0000032B0000}"/>
    <cellStyle name="Ç¥ÁØ_°­´ç (2)_광명관급 69" xfId="11016" xr:uid="{00000000-0005-0000-0000-0000042B0000}"/>
    <cellStyle name="C￥AØ_°­´c (2)_광명관급 7" xfId="11017" xr:uid="{00000000-0005-0000-0000-0000052B0000}"/>
    <cellStyle name="Ç¥ÁØ_°­´ç (2)_광명관급 7" xfId="11018" xr:uid="{00000000-0005-0000-0000-0000062B0000}"/>
    <cellStyle name="C￥AØ_°­´c (2)_광명관급 70" xfId="11019" xr:uid="{00000000-0005-0000-0000-0000072B0000}"/>
    <cellStyle name="Ç¥ÁØ_°­´ç (2)_광명관급 70" xfId="11020" xr:uid="{00000000-0005-0000-0000-0000082B0000}"/>
    <cellStyle name="C￥AØ_°­´c (2)_광명관급 71" xfId="11021" xr:uid="{00000000-0005-0000-0000-0000092B0000}"/>
    <cellStyle name="Ç¥ÁØ_°­´ç (2)_광명관급 71" xfId="11022" xr:uid="{00000000-0005-0000-0000-00000A2B0000}"/>
    <cellStyle name="C￥AØ_°­´c (2)_광명관급 71 2" xfId="11023" xr:uid="{00000000-0005-0000-0000-00000B2B0000}"/>
    <cellStyle name="Ç¥ÁØ_°­´ç (2)_광명관급 71 2" xfId="11024" xr:uid="{00000000-0005-0000-0000-00000C2B0000}"/>
    <cellStyle name="C￥AØ_°­´c (2)_광명관급 72" xfId="11025" xr:uid="{00000000-0005-0000-0000-00000D2B0000}"/>
    <cellStyle name="Ç¥ÁØ_°­´ç (2)_광명관급 72" xfId="11026" xr:uid="{00000000-0005-0000-0000-00000E2B0000}"/>
    <cellStyle name="C￥AØ_°­´c (2)_광명관급 72 2" xfId="11027" xr:uid="{00000000-0005-0000-0000-00000F2B0000}"/>
    <cellStyle name="Ç¥ÁØ_°­´ç (2)_광명관급 72 2" xfId="11028" xr:uid="{00000000-0005-0000-0000-0000102B0000}"/>
    <cellStyle name="C￥AØ_°­´c (2)_광명관급 73" xfId="11029" xr:uid="{00000000-0005-0000-0000-0000112B0000}"/>
    <cellStyle name="Ç¥ÁØ_°­´ç (2)_광명관급 73" xfId="11030" xr:uid="{00000000-0005-0000-0000-0000122B0000}"/>
    <cellStyle name="C￥AØ_°­´c (2)_광명관급 74" xfId="11031" xr:uid="{00000000-0005-0000-0000-0000132B0000}"/>
    <cellStyle name="Ç¥ÁØ_°­´ç (2)_광명관급 74" xfId="11032" xr:uid="{00000000-0005-0000-0000-0000142B0000}"/>
    <cellStyle name="C￥AØ_°­´c (2)_광명관급 8" xfId="11033" xr:uid="{00000000-0005-0000-0000-0000152B0000}"/>
    <cellStyle name="Ç¥ÁØ_°­´ç (2)_광명관급 8" xfId="11034" xr:uid="{00000000-0005-0000-0000-0000162B0000}"/>
    <cellStyle name="C￥AØ_°­´c (2)_광명관급 9" xfId="11035" xr:uid="{00000000-0005-0000-0000-0000172B0000}"/>
    <cellStyle name="Ç¥ÁØ_°­´ç (2)_광명관급 9" xfId="11036" xr:uid="{00000000-0005-0000-0000-0000182B0000}"/>
    <cellStyle name="C￥AØ_°­´c (2)_금광" xfId="11037" xr:uid="{00000000-0005-0000-0000-0000192B0000}"/>
    <cellStyle name="Ç¥ÁØ_°­´ç (2)_금광" xfId="11038" xr:uid="{00000000-0005-0000-0000-00001A2B0000}"/>
    <cellStyle name="C￥AØ_°­´c (2)_금광 2" xfId="11039" xr:uid="{00000000-0005-0000-0000-00001B2B0000}"/>
    <cellStyle name="Ç¥ÁØ_°­´ç (2)_금광 2" xfId="11040" xr:uid="{00000000-0005-0000-0000-00001C2B0000}"/>
    <cellStyle name="C￥AØ_°­´c (2)_금광 2 10" xfId="11041" xr:uid="{00000000-0005-0000-0000-00001D2B0000}"/>
    <cellStyle name="Ç¥ÁØ_°­´ç (2)_금광 2 2" xfId="11042" xr:uid="{00000000-0005-0000-0000-00001E2B0000}"/>
    <cellStyle name="C￥AØ_°­´c (2)_금광 2 3" xfId="11043" xr:uid="{00000000-0005-0000-0000-00001F2B0000}"/>
    <cellStyle name="Ç¥ÁØ_°­´ç (2)_금광 2 3" xfId="11044" xr:uid="{00000000-0005-0000-0000-0000202B0000}"/>
    <cellStyle name="C￥AØ_°­´c (2)_금광_아미산전망대 듀얼모니터링감시제어시스템 제작구입 설치(2차)" xfId="11045" xr:uid="{00000000-0005-0000-0000-0000212B0000}"/>
    <cellStyle name="Ç¥ÁØ_°­´ç (2)_금광_아미산전망대 듀얼모니터링감시제어시스템 제작구입 설치(2차)" xfId="11046" xr:uid="{00000000-0005-0000-0000-0000222B0000}"/>
    <cellStyle name="C￥AØ_°­´c (2)_금광_아미산전망대 듀얼모니터링감시제어시스템 제작구입 설치(2차) 10" xfId="11047" xr:uid="{00000000-0005-0000-0000-0000232B0000}"/>
    <cellStyle name="Ç¥ÁØ_°­´ç (2)_금광_아미산전망대 듀얼모니터링감시제어시스템 제작구입 설치(2차) 10" xfId="11048" xr:uid="{00000000-0005-0000-0000-0000242B0000}"/>
    <cellStyle name="C￥AØ_°­´c (2)_금광_아미산전망대 듀얼모니터링감시제어시스템 제작구입 설치(2차) 10 10" xfId="11049" xr:uid="{00000000-0005-0000-0000-0000252B0000}"/>
    <cellStyle name="Ç¥ÁØ_°­´ç (2)_금광_아미산전망대 듀얼모니터링감시제어시스템 제작구입 설치(2차) 10 10" xfId="11050" xr:uid="{00000000-0005-0000-0000-0000262B0000}"/>
    <cellStyle name="C￥AØ_°­´c (2)_금광_아미산전망대 듀얼모니터링감시제어시스템 제작구입 설치(2차) 10 11" xfId="11051" xr:uid="{00000000-0005-0000-0000-0000272B0000}"/>
    <cellStyle name="Ç¥ÁØ_°­´ç (2)_금광_아미산전망대 듀얼모니터링감시제어시스템 제작구입 설치(2차) 10 11" xfId="11052" xr:uid="{00000000-0005-0000-0000-0000282B0000}"/>
    <cellStyle name="C￥AØ_°­´c (2)_금광_아미산전망대 듀얼모니터링감시제어시스템 제작구입 설치(2차) 10 12" xfId="11053" xr:uid="{00000000-0005-0000-0000-0000292B0000}"/>
    <cellStyle name="Ç¥ÁØ_°­´ç (2)_금광_아미산전망대 듀얼모니터링감시제어시스템 제작구입 설치(2차) 10 12" xfId="11054" xr:uid="{00000000-0005-0000-0000-00002A2B0000}"/>
    <cellStyle name="C￥AØ_°­´c (2)_금광_아미산전망대 듀얼모니터링감시제어시스템 제작구입 설치(2차) 10 13" xfId="11055" xr:uid="{00000000-0005-0000-0000-00002B2B0000}"/>
    <cellStyle name="Ç¥ÁØ_°­´ç (2)_금광_아미산전망대 듀얼모니터링감시제어시스템 제작구입 설치(2차) 10 13" xfId="11056" xr:uid="{00000000-0005-0000-0000-00002C2B0000}"/>
    <cellStyle name="C￥AØ_°­´c (2)_금광_아미산전망대 듀얼모니터링감시제어시스템 제작구입 설치(2차) 10 14" xfId="11057" xr:uid="{00000000-0005-0000-0000-00002D2B0000}"/>
    <cellStyle name="Ç¥ÁØ_°­´ç (2)_금광_아미산전망대 듀얼모니터링감시제어시스템 제작구입 설치(2차) 10 14" xfId="11058" xr:uid="{00000000-0005-0000-0000-00002E2B0000}"/>
    <cellStyle name="C￥AØ_°­´c (2)_금광_아미산전망대 듀얼모니터링감시제어시스템 제작구입 설치(2차) 10 15" xfId="11059" xr:uid="{00000000-0005-0000-0000-00002F2B0000}"/>
    <cellStyle name="Ç¥ÁØ_°­´ç (2)_금광_아미산전망대 듀얼모니터링감시제어시스템 제작구입 설치(2차) 10 15" xfId="11060" xr:uid="{00000000-0005-0000-0000-0000302B0000}"/>
    <cellStyle name="C￥AØ_°­´c (2)_금광_아미산전망대 듀얼모니터링감시제어시스템 제작구입 설치(2차) 10 16" xfId="11061" xr:uid="{00000000-0005-0000-0000-0000312B0000}"/>
    <cellStyle name="Ç¥ÁØ_°­´ç (2)_금광_아미산전망대 듀얼모니터링감시제어시스템 제작구입 설치(2차) 10 16" xfId="11062" xr:uid="{00000000-0005-0000-0000-0000322B0000}"/>
    <cellStyle name="C￥AØ_°­´c (2)_금광_아미산전망대 듀얼모니터링감시제어시스템 제작구입 설치(2차) 10 17" xfId="11063" xr:uid="{00000000-0005-0000-0000-0000332B0000}"/>
    <cellStyle name="Ç¥ÁØ_°­´ç (2)_금광_아미산전망대 듀얼모니터링감시제어시스템 제작구입 설치(2차) 10 17" xfId="11064" xr:uid="{00000000-0005-0000-0000-0000342B0000}"/>
    <cellStyle name="C￥AØ_°­´c (2)_금광_아미산전망대 듀얼모니터링감시제어시스템 제작구입 설치(2차) 10 18" xfId="11065" xr:uid="{00000000-0005-0000-0000-0000352B0000}"/>
    <cellStyle name="Ç¥ÁØ_°­´ç (2)_금광_아미산전망대 듀얼모니터링감시제어시스템 제작구입 설치(2차) 10 18" xfId="11066" xr:uid="{00000000-0005-0000-0000-0000362B0000}"/>
    <cellStyle name="C￥AØ_°­´c (2)_금광_아미산전망대 듀얼모니터링감시제어시스템 제작구입 설치(2차) 10 19" xfId="11067" xr:uid="{00000000-0005-0000-0000-0000372B0000}"/>
    <cellStyle name="Ç¥ÁØ_°­´ç (2)_금광_아미산전망대 듀얼모니터링감시제어시스템 제작구입 설치(2차) 10 19" xfId="11068" xr:uid="{00000000-0005-0000-0000-0000382B0000}"/>
    <cellStyle name="C￥AØ_°­´c (2)_금광_아미산전망대 듀얼모니터링감시제어시스템 제작구입 설치(2차) 10 2" xfId="11069" xr:uid="{00000000-0005-0000-0000-0000392B0000}"/>
    <cellStyle name="Ç¥ÁØ_°­´ç (2)_금광_아미산전망대 듀얼모니터링감시제어시스템 제작구입 설치(2차) 10 2" xfId="11070" xr:uid="{00000000-0005-0000-0000-00003A2B0000}"/>
    <cellStyle name="C￥AØ_°­´c (2)_금광_아미산전망대 듀얼모니터링감시제어시스템 제작구입 설치(2차) 10 3" xfId="11071" xr:uid="{00000000-0005-0000-0000-00003B2B0000}"/>
    <cellStyle name="Ç¥ÁØ_°­´ç (2)_금광_아미산전망대 듀얼모니터링감시제어시스템 제작구입 설치(2차) 10 3" xfId="11072" xr:uid="{00000000-0005-0000-0000-00003C2B0000}"/>
    <cellStyle name="C￥AØ_°­´c (2)_금광_아미산전망대 듀얼모니터링감시제어시스템 제작구입 설치(2차) 10 4" xfId="11073" xr:uid="{00000000-0005-0000-0000-00003D2B0000}"/>
    <cellStyle name="Ç¥ÁØ_°­´ç (2)_금광_아미산전망대 듀얼모니터링감시제어시스템 제작구입 설치(2차) 10 4" xfId="11074" xr:uid="{00000000-0005-0000-0000-00003E2B0000}"/>
    <cellStyle name="C￥AØ_°­´c (2)_금광_아미산전망대 듀얼모니터링감시제어시스템 제작구입 설치(2차) 10 5" xfId="11075" xr:uid="{00000000-0005-0000-0000-00003F2B0000}"/>
    <cellStyle name="Ç¥ÁØ_°­´ç (2)_금광_아미산전망대 듀얼모니터링감시제어시스템 제작구입 설치(2차) 10 5" xfId="11076" xr:uid="{00000000-0005-0000-0000-0000402B0000}"/>
    <cellStyle name="C￥AØ_°­´c (2)_금광_아미산전망대 듀얼모니터링감시제어시스템 제작구입 설치(2차) 10 6" xfId="11077" xr:uid="{00000000-0005-0000-0000-0000412B0000}"/>
    <cellStyle name="Ç¥ÁØ_°­´ç (2)_금광_아미산전망대 듀얼모니터링감시제어시스템 제작구입 설치(2차) 10 6" xfId="11078" xr:uid="{00000000-0005-0000-0000-0000422B0000}"/>
    <cellStyle name="C￥AØ_°­´c (2)_금광_아미산전망대 듀얼모니터링감시제어시스템 제작구입 설치(2차) 10 7" xfId="11079" xr:uid="{00000000-0005-0000-0000-0000432B0000}"/>
    <cellStyle name="Ç¥ÁØ_°­´ç (2)_금광_아미산전망대 듀얼모니터링감시제어시스템 제작구입 설치(2차) 10 7" xfId="11080" xr:uid="{00000000-0005-0000-0000-0000442B0000}"/>
    <cellStyle name="C￥AØ_°­´c (2)_금광_아미산전망대 듀얼모니터링감시제어시스템 제작구입 설치(2차) 10 8" xfId="11081" xr:uid="{00000000-0005-0000-0000-0000452B0000}"/>
    <cellStyle name="Ç¥ÁØ_°­´ç (2)_금광_아미산전망대 듀얼모니터링감시제어시스템 제작구입 설치(2차) 10 8" xfId="11082" xr:uid="{00000000-0005-0000-0000-0000462B0000}"/>
    <cellStyle name="C￥AØ_°­´c (2)_금광_아미산전망대 듀얼모니터링감시제어시스템 제작구입 설치(2차) 10 9" xfId="11083" xr:uid="{00000000-0005-0000-0000-0000472B0000}"/>
    <cellStyle name="Ç¥ÁØ_°­´ç (2)_금광_아미산전망대 듀얼모니터링감시제어시스템 제작구입 설치(2차) 10 9" xfId="11084" xr:uid="{00000000-0005-0000-0000-0000482B0000}"/>
    <cellStyle name="C￥AØ_°­´c (2)_금광_아미산전망대 듀얼모니터링감시제어시스템 제작구입 설치(2차) 11" xfId="11085" xr:uid="{00000000-0005-0000-0000-0000492B0000}"/>
    <cellStyle name="Ç¥ÁØ_°­´ç (2)_금광_아미산전망대 듀얼모니터링감시제어시스템 제작구입 설치(2차) 11" xfId="11086" xr:uid="{00000000-0005-0000-0000-00004A2B0000}"/>
    <cellStyle name="C￥AØ_°­´c (2)_금광_아미산전망대 듀얼모니터링감시제어시스템 제작구입 설치(2차) 11 10" xfId="11087" xr:uid="{00000000-0005-0000-0000-00004B2B0000}"/>
    <cellStyle name="Ç¥ÁØ_°­´ç (2)_금광_아미산전망대 듀얼모니터링감시제어시스템 제작구입 설치(2차) 11 10" xfId="11088" xr:uid="{00000000-0005-0000-0000-00004C2B0000}"/>
    <cellStyle name="C￥AØ_°­´c (2)_금광_아미산전망대 듀얼모니터링감시제어시스템 제작구입 설치(2차) 11 11" xfId="11089" xr:uid="{00000000-0005-0000-0000-00004D2B0000}"/>
    <cellStyle name="Ç¥ÁØ_°­´ç (2)_금광_아미산전망대 듀얼모니터링감시제어시스템 제작구입 설치(2차) 11 11" xfId="11090" xr:uid="{00000000-0005-0000-0000-00004E2B0000}"/>
    <cellStyle name="C￥AØ_°­´c (2)_금광_아미산전망대 듀얼모니터링감시제어시스템 제작구입 설치(2차) 11 12" xfId="11091" xr:uid="{00000000-0005-0000-0000-00004F2B0000}"/>
    <cellStyle name="Ç¥ÁØ_°­´ç (2)_금광_아미산전망대 듀얼모니터링감시제어시스템 제작구입 설치(2차) 11 12" xfId="11092" xr:uid="{00000000-0005-0000-0000-0000502B0000}"/>
    <cellStyle name="C￥AØ_°­´c (2)_금광_아미산전망대 듀얼모니터링감시제어시스템 제작구입 설치(2차) 11 13" xfId="11093" xr:uid="{00000000-0005-0000-0000-0000512B0000}"/>
    <cellStyle name="Ç¥ÁØ_°­´ç (2)_금광_아미산전망대 듀얼모니터링감시제어시스템 제작구입 설치(2차) 11 13" xfId="11094" xr:uid="{00000000-0005-0000-0000-0000522B0000}"/>
    <cellStyle name="C￥AØ_°­´c (2)_금광_아미산전망대 듀얼모니터링감시제어시스템 제작구입 설치(2차) 11 14" xfId="11095" xr:uid="{00000000-0005-0000-0000-0000532B0000}"/>
    <cellStyle name="Ç¥ÁØ_°­´ç (2)_금광_아미산전망대 듀얼모니터링감시제어시스템 제작구입 설치(2차) 11 14" xfId="11096" xr:uid="{00000000-0005-0000-0000-0000542B0000}"/>
    <cellStyle name="C￥AØ_°­´c (2)_금광_아미산전망대 듀얼모니터링감시제어시스템 제작구입 설치(2차) 11 15" xfId="11097" xr:uid="{00000000-0005-0000-0000-0000552B0000}"/>
    <cellStyle name="Ç¥ÁØ_°­´ç (2)_금광_아미산전망대 듀얼모니터링감시제어시스템 제작구입 설치(2차) 11 15" xfId="11098" xr:uid="{00000000-0005-0000-0000-0000562B0000}"/>
    <cellStyle name="C￥AØ_°­´c (2)_금광_아미산전망대 듀얼모니터링감시제어시스템 제작구입 설치(2차) 11 16" xfId="11099" xr:uid="{00000000-0005-0000-0000-0000572B0000}"/>
    <cellStyle name="Ç¥ÁØ_°­´ç (2)_금광_아미산전망대 듀얼모니터링감시제어시스템 제작구입 설치(2차) 11 16" xfId="11100" xr:uid="{00000000-0005-0000-0000-0000582B0000}"/>
    <cellStyle name="C￥AØ_°­´c (2)_금광_아미산전망대 듀얼모니터링감시제어시스템 제작구입 설치(2차) 11 17" xfId="11101" xr:uid="{00000000-0005-0000-0000-0000592B0000}"/>
    <cellStyle name="Ç¥ÁØ_°­´ç (2)_금광_아미산전망대 듀얼모니터링감시제어시스템 제작구입 설치(2차) 11 17" xfId="11102" xr:uid="{00000000-0005-0000-0000-00005A2B0000}"/>
    <cellStyle name="C￥AØ_°­´c (2)_금광_아미산전망대 듀얼모니터링감시제어시스템 제작구입 설치(2차) 11 18" xfId="11103" xr:uid="{00000000-0005-0000-0000-00005B2B0000}"/>
    <cellStyle name="Ç¥ÁØ_°­´ç (2)_금광_아미산전망대 듀얼모니터링감시제어시스템 제작구입 설치(2차) 11 18" xfId="11104" xr:uid="{00000000-0005-0000-0000-00005C2B0000}"/>
    <cellStyle name="C￥AØ_°­´c (2)_금광_아미산전망대 듀얼모니터링감시제어시스템 제작구입 설치(2차) 11 19" xfId="11105" xr:uid="{00000000-0005-0000-0000-00005D2B0000}"/>
    <cellStyle name="Ç¥ÁØ_°­´ç (2)_금광_아미산전망대 듀얼모니터링감시제어시스템 제작구입 설치(2차) 11 19" xfId="11106" xr:uid="{00000000-0005-0000-0000-00005E2B0000}"/>
    <cellStyle name="C￥AØ_°­´c (2)_금광_아미산전망대 듀얼모니터링감시제어시스템 제작구입 설치(2차) 11 2" xfId="11107" xr:uid="{00000000-0005-0000-0000-00005F2B0000}"/>
    <cellStyle name="Ç¥ÁØ_°­´ç (2)_금광_아미산전망대 듀얼모니터링감시제어시스템 제작구입 설치(2차) 11 2" xfId="11108" xr:uid="{00000000-0005-0000-0000-0000602B0000}"/>
    <cellStyle name="C￥AØ_°­´c (2)_금광_아미산전망대 듀얼모니터링감시제어시스템 제작구입 설치(2차) 11 3" xfId="11109" xr:uid="{00000000-0005-0000-0000-0000612B0000}"/>
    <cellStyle name="Ç¥ÁØ_°­´ç (2)_금광_아미산전망대 듀얼모니터링감시제어시스템 제작구입 설치(2차) 11 3" xfId="11110" xr:uid="{00000000-0005-0000-0000-0000622B0000}"/>
    <cellStyle name="C￥AØ_°­´c (2)_금광_아미산전망대 듀얼모니터링감시제어시스템 제작구입 설치(2차) 11 4" xfId="11111" xr:uid="{00000000-0005-0000-0000-0000632B0000}"/>
    <cellStyle name="Ç¥ÁØ_°­´ç (2)_금광_아미산전망대 듀얼모니터링감시제어시스템 제작구입 설치(2차) 11 4" xfId="11112" xr:uid="{00000000-0005-0000-0000-0000642B0000}"/>
    <cellStyle name="C￥AØ_°­´c (2)_금광_아미산전망대 듀얼모니터링감시제어시스템 제작구입 설치(2차) 11 5" xfId="11113" xr:uid="{00000000-0005-0000-0000-0000652B0000}"/>
    <cellStyle name="Ç¥ÁØ_°­´ç (2)_금광_아미산전망대 듀얼모니터링감시제어시스템 제작구입 설치(2차) 11 5" xfId="11114" xr:uid="{00000000-0005-0000-0000-0000662B0000}"/>
    <cellStyle name="C￥AØ_°­´c (2)_금광_아미산전망대 듀얼모니터링감시제어시스템 제작구입 설치(2차) 11 6" xfId="11115" xr:uid="{00000000-0005-0000-0000-0000672B0000}"/>
    <cellStyle name="Ç¥ÁØ_°­´ç (2)_금광_아미산전망대 듀얼모니터링감시제어시스템 제작구입 설치(2차) 11 6" xfId="11116" xr:uid="{00000000-0005-0000-0000-0000682B0000}"/>
    <cellStyle name="C￥AØ_°­´c (2)_금광_아미산전망대 듀얼모니터링감시제어시스템 제작구입 설치(2차) 11 7" xfId="11117" xr:uid="{00000000-0005-0000-0000-0000692B0000}"/>
    <cellStyle name="Ç¥ÁØ_°­´ç (2)_금광_아미산전망대 듀얼모니터링감시제어시스템 제작구입 설치(2차) 11 7" xfId="11118" xr:uid="{00000000-0005-0000-0000-00006A2B0000}"/>
    <cellStyle name="C￥AØ_°­´c (2)_금광_아미산전망대 듀얼모니터링감시제어시스템 제작구입 설치(2차) 11 8" xfId="11119" xr:uid="{00000000-0005-0000-0000-00006B2B0000}"/>
    <cellStyle name="Ç¥ÁØ_°­´ç (2)_금광_아미산전망대 듀얼모니터링감시제어시스템 제작구입 설치(2차) 11 8" xfId="11120" xr:uid="{00000000-0005-0000-0000-00006C2B0000}"/>
    <cellStyle name="C￥AØ_°­´c (2)_금광_아미산전망대 듀얼모니터링감시제어시스템 제작구입 설치(2차) 11 9" xfId="11121" xr:uid="{00000000-0005-0000-0000-00006D2B0000}"/>
    <cellStyle name="Ç¥ÁØ_°­´ç (2)_금광_아미산전망대 듀얼모니터링감시제어시스템 제작구입 설치(2차) 11 9" xfId="11122" xr:uid="{00000000-0005-0000-0000-00006E2B0000}"/>
    <cellStyle name="C￥AØ_°­´c (2)_금광_아미산전망대 듀얼모니터링감시제어시스템 제작구입 설치(2차) 12" xfId="11123" xr:uid="{00000000-0005-0000-0000-00006F2B0000}"/>
    <cellStyle name="Ç¥ÁØ_°­´ç (2)_금광_아미산전망대 듀얼모니터링감시제어시스템 제작구입 설치(2차) 12" xfId="11124" xr:uid="{00000000-0005-0000-0000-0000702B0000}"/>
    <cellStyle name="C￥AØ_°­´c (2)_금광_아미산전망대 듀얼모니터링감시제어시스템 제작구입 설치(2차) 12 10" xfId="11125" xr:uid="{00000000-0005-0000-0000-0000712B0000}"/>
    <cellStyle name="Ç¥ÁØ_°­´ç (2)_금광_아미산전망대 듀얼모니터링감시제어시스템 제작구입 설치(2차) 12 10" xfId="11126" xr:uid="{00000000-0005-0000-0000-0000722B0000}"/>
    <cellStyle name="C￥AØ_°­´c (2)_금광_아미산전망대 듀얼모니터링감시제어시스템 제작구입 설치(2차) 12 11" xfId="11127" xr:uid="{00000000-0005-0000-0000-0000732B0000}"/>
    <cellStyle name="Ç¥ÁØ_°­´ç (2)_금광_아미산전망대 듀얼모니터링감시제어시스템 제작구입 설치(2차) 12 11" xfId="11128" xr:uid="{00000000-0005-0000-0000-0000742B0000}"/>
    <cellStyle name="C￥AØ_°­´c (2)_금광_아미산전망대 듀얼모니터링감시제어시스템 제작구입 설치(2차) 12 12" xfId="11129" xr:uid="{00000000-0005-0000-0000-0000752B0000}"/>
    <cellStyle name="Ç¥ÁØ_°­´ç (2)_금광_아미산전망대 듀얼모니터링감시제어시스템 제작구입 설치(2차) 12 12" xfId="11130" xr:uid="{00000000-0005-0000-0000-0000762B0000}"/>
    <cellStyle name="C￥AØ_°­´c (2)_금광_아미산전망대 듀얼모니터링감시제어시스템 제작구입 설치(2차) 12 13" xfId="11131" xr:uid="{00000000-0005-0000-0000-0000772B0000}"/>
    <cellStyle name="Ç¥ÁØ_°­´ç (2)_금광_아미산전망대 듀얼모니터링감시제어시스템 제작구입 설치(2차) 12 13" xfId="11132" xr:uid="{00000000-0005-0000-0000-0000782B0000}"/>
    <cellStyle name="C￥AØ_°­´c (2)_금광_아미산전망대 듀얼모니터링감시제어시스템 제작구입 설치(2차) 12 14" xfId="11133" xr:uid="{00000000-0005-0000-0000-0000792B0000}"/>
    <cellStyle name="Ç¥ÁØ_°­´ç (2)_금광_아미산전망대 듀얼모니터링감시제어시스템 제작구입 설치(2차) 12 14" xfId="11134" xr:uid="{00000000-0005-0000-0000-00007A2B0000}"/>
    <cellStyle name="C￥AØ_°­´c (2)_금광_아미산전망대 듀얼모니터링감시제어시스템 제작구입 설치(2차) 12 15" xfId="11135" xr:uid="{00000000-0005-0000-0000-00007B2B0000}"/>
    <cellStyle name="Ç¥ÁØ_°­´ç (2)_금광_아미산전망대 듀얼모니터링감시제어시스템 제작구입 설치(2차) 12 15" xfId="11136" xr:uid="{00000000-0005-0000-0000-00007C2B0000}"/>
    <cellStyle name="C￥AØ_°­´c (2)_금광_아미산전망대 듀얼모니터링감시제어시스템 제작구입 설치(2차) 12 16" xfId="11137" xr:uid="{00000000-0005-0000-0000-00007D2B0000}"/>
    <cellStyle name="Ç¥ÁØ_°­´ç (2)_금광_아미산전망대 듀얼모니터링감시제어시스템 제작구입 설치(2차) 12 16" xfId="11138" xr:uid="{00000000-0005-0000-0000-00007E2B0000}"/>
    <cellStyle name="C￥AØ_°­´c (2)_금광_아미산전망대 듀얼모니터링감시제어시스템 제작구입 설치(2차) 12 17" xfId="11139" xr:uid="{00000000-0005-0000-0000-00007F2B0000}"/>
    <cellStyle name="Ç¥ÁØ_°­´ç (2)_금광_아미산전망대 듀얼모니터링감시제어시스템 제작구입 설치(2차) 12 17" xfId="11140" xr:uid="{00000000-0005-0000-0000-0000802B0000}"/>
    <cellStyle name="C￥AØ_°­´c (2)_금광_아미산전망대 듀얼모니터링감시제어시스템 제작구입 설치(2차) 12 18" xfId="11141" xr:uid="{00000000-0005-0000-0000-0000812B0000}"/>
    <cellStyle name="Ç¥ÁØ_°­´ç (2)_금광_아미산전망대 듀얼모니터링감시제어시스템 제작구입 설치(2차) 12 18" xfId="11142" xr:uid="{00000000-0005-0000-0000-0000822B0000}"/>
    <cellStyle name="C￥AØ_°­´c (2)_금광_아미산전망대 듀얼모니터링감시제어시스템 제작구입 설치(2차) 12 19" xfId="11143" xr:uid="{00000000-0005-0000-0000-0000832B0000}"/>
    <cellStyle name="Ç¥ÁØ_°­´ç (2)_금광_아미산전망대 듀얼모니터링감시제어시스템 제작구입 설치(2차) 12 19" xfId="11144" xr:uid="{00000000-0005-0000-0000-0000842B0000}"/>
    <cellStyle name="C￥AØ_°­´c (2)_금광_아미산전망대 듀얼모니터링감시제어시스템 제작구입 설치(2차) 12 2" xfId="11145" xr:uid="{00000000-0005-0000-0000-0000852B0000}"/>
    <cellStyle name="Ç¥ÁØ_°­´ç (2)_금광_아미산전망대 듀얼모니터링감시제어시스템 제작구입 설치(2차) 12 2" xfId="11146" xr:uid="{00000000-0005-0000-0000-0000862B0000}"/>
    <cellStyle name="C￥AØ_°­´c (2)_금광_아미산전망대 듀얼모니터링감시제어시스템 제작구입 설치(2차) 12 3" xfId="11147" xr:uid="{00000000-0005-0000-0000-0000872B0000}"/>
    <cellStyle name="Ç¥ÁØ_°­´ç (2)_금광_아미산전망대 듀얼모니터링감시제어시스템 제작구입 설치(2차) 12 3" xfId="11148" xr:uid="{00000000-0005-0000-0000-0000882B0000}"/>
    <cellStyle name="C￥AØ_°­´c (2)_금광_아미산전망대 듀얼모니터링감시제어시스템 제작구입 설치(2차) 12 4" xfId="11149" xr:uid="{00000000-0005-0000-0000-0000892B0000}"/>
    <cellStyle name="Ç¥ÁØ_°­´ç (2)_금광_아미산전망대 듀얼모니터링감시제어시스템 제작구입 설치(2차) 12 4" xfId="11150" xr:uid="{00000000-0005-0000-0000-00008A2B0000}"/>
    <cellStyle name="C￥AØ_°­´c (2)_금광_아미산전망대 듀얼모니터링감시제어시스템 제작구입 설치(2차) 12 5" xfId="11151" xr:uid="{00000000-0005-0000-0000-00008B2B0000}"/>
    <cellStyle name="Ç¥ÁØ_°­´ç (2)_금광_아미산전망대 듀얼모니터링감시제어시스템 제작구입 설치(2차) 12 5" xfId="11152" xr:uid="{00000000-0005-0000-0000-00008C2B0000}"/>
    <cellStyle name="C￥AØ_°­´c (2)_금광_아미산전망대 듀얼모니터링감시제어시스템 제작구입 설치(2차) 12 6" xfId="11153" xr:uid="{00000000-0005-0000-0000-00008D2B0000}"/>
    <cellStyle name="Ç¥ÁØ_°­´ç (2)_금광_아미산전망대 듀얼모니터링감시제어시스템 제작구입 설치(2차) 12 6" xfId="11154" xr:uid="{00000000-0005-0000-0000-00008E2B0000}"/>
    <cellStyle name="C￥AØ_°­´c (2)_금광_아미산전망대 듀얼모니터링감시제어시스템 제작구입 설치(2차) 12 7" xfId="11155" xr:uid="{00000000-0005-0000-0000-00008F2B0000}"/>
    <cellStyle name="Ç¥ÁØ_°­´ç (2)_금광_아미산전망대 듀얼모니터링감시제어시스템 제작구입 설치(2차) 12 7" xfId="11156" xr:uid="{00000000-0005-0000-0000-0000902B0000}"/>
    <cellStyle name="C￥AØ_°­´c (2)_금광_아미산전망대 듀얼모니터링감시제어시스템 제작구입 설치(2차) 12 8" xfId="11157" xr:uid="{00000000-0005-0000-0000-0000912B0000}"/>
    <cellStyle name="Ç¥ÁØ_°­´ç (2)_금광_아미산전망대 듀얼모니터링감시제어시스템 제작구입 설치(2차) 12 8" xfId="11158" xr:uid="{00000000-0005-0000-0000-0000922B0000}"/>
    <cellStyle name="C￥AØ_°­´c (2)_금광_아미산전망대 듀얼모니터링감시제어시스템 제작구입 설치(2차) 12 9" xfId="11159" xr:uid="{00000000-0005-0000-0000-0000932B0000}"/>
    <cellStyle name="Ç¥ÁØ_°­´ç (2)_금광_아미산전망대 듀얼모니터링감시제어시스템 제작구입 설치(2차) 12 9" xfId="11160" xr:uid="{00000000-0005-0000-0000-0000942B0000}"/>
    <cellStyle name="C￥AØ_°­´c (2)_금광_아미산전망대 듀얼모니터링감시제어시스템 제작구입 설치(2차) 13" xfId="11161" xr:uid="{00000000-0005-0000-0000-0000952B0000}"/>
    <cellStyle name="Ç¥ÁØ_°­´ç (2)_금광_아미산전망대 듀얼모니터링감시제어시스템 제작구입 설치(2차) 13" xfId="11162" xr:uid="{00000000-0005-0000-0000-0000962B0000}"/>
    <cellStyle name="C￥AØ_°­´c (2)_금광_아미산전망대 듀얼모니터링감시제어시스템 제작구입 설치(2차) 13 10" xfId="11163" xr:uid="{00000000-0005-0000-0000-0000972B0000}"/>
    <cellStyle name="Ç¥ÁØ_°­´ç (2)_금광_아미산전망대 듀얼모니터링감시제어시스템 제작구입 설치(2차) 13 10" xfId="11164" xr:uid="{00000000-0005-0000-0000-0000982B0000}"/>
    <cellStyle name="C￥AØ_°­´c (2)_금광_아미산전망대 듀얼모니터링감시제어시스템 제작구입 설치(2차) 13 11" xfId="11165" xr:uid="{00000000-0005-0000-0000-0000992B0000}"/>
    <cellStyle name="Ç¥ÁØ_°­´ç (2)_금광_아미산전망대 듀얼모니터링감시제어시스템 제작구입 설치(2차) 13 11" xfId="11166" xr:uid="{00000000-0005-0000-0000-00009A2B0000}"/>
    <cellStyle name="C￥AØ_°­´c (2)_금광_아미산전망대 듀얼모니터링감시제어시스템 제작구입 설치(2차) 13 12" xfId="11167" xr:uid="{00000000-0005-0000-0000-00009B2B0000}"/>
    <cellStyle name="Ç¥ÁØ_°­´ç (2)_금광_아미산전망대 듀얼모니터링감시제어시스템 제작구입 설치(2차) 13 12" xfId="11168" xr:uid="{00000000-0005-0000-0000-00009C2B0000}"/>
    <cellStyle name="C￥AØ_°­´c (2)_금광_아미산전망대 듀얼모니터링감시제어시스템 제작구입 설치(2차) 13 13" xfId="11169" xr:uid="{00000000-0005-0000-0000-00009D2B0000}"/>
    <cellStyle name="Ç¥ÁØ_°­´ç (2)_금광_아미산전망대 듀얼모니터링감시제어시스템 제작구입 설치(2차) 13 13" xfId="11170" xr:uid="{00000000-0005-0000-0000-00009E2B0000}"/>
    <cellStyle name="C￥AØ_°­´c (2)_금광_아미산전망대 듀얼모니터링감시제어시스템 제작구입 설치(2차) 13 14" xfId="11171" xr:uid="{00000000-0005-0000-0000-00009F2B0000}"/>
    <cellStyle name="Ç¥ÁØ_°­´ç (2)_금광_아미산전망대 듀얼모니터링감시제어시스템 제작구입 설치(2차) 13 14" xfId="11172" xr:uid="{00000000-0005-0000-0000-0000A02B0000}"/>
    <cellStyle name="C￥AØ_°­´c (2)_금광_아미산전망대 듀얼모니터링감시제어시스템 제작구입 설치(2차) 13 15" xfId="11173" xr:uid="{00000000-0005-0000-0000-0000A12B0000}"/>
    <cellStyle name="Ç¥ÁØ_°­´ç (2)_금광_아미산전망대 듀얼모니터링감시제어시스템 제작구입 설치(2차) 13 15" xfId="11174" xr:uid="{00000000-0005-0000-0000-0000A22B0000}"/>
    <cellStyle name="C￥AØ_°­´c (2)_금광_아미산전망대 듀얼모니터링감시제어시스템 제작구입 설치(2차) 13 16" xfId="11175" xr:uid="{00000000-0005-0000-0000-0000A32B0000}"/>
    <cellStyle name="Ç¥ÁØ_°­´ç (2)_금광_아미산전망대 듀얼모니터링감시제어시스템 제작구입 설치(2차) 13 16" xfId="11176" xr:uid="{00000000-0005-0000-0000-0000A42B0000}"/>
    <cellStyle name="C￥AØ_°­´c (2)_금광_아미산전망대 듀얼모니터링감시제어시스템 제작구입 설치(2차) 13 17" xfId="11177" xr:uid="{00000000-0005-0000-0000-0000A52B0000}"/>
    <cellStyle name="Ç¥ÁØ_°­´ç (2)_금광_아미산전망대 듀얼모니터링감시제어시스템 제작구입 설치(2차) 13 17" xfId="11178" xr:uid="{00000000-0005-0000-0000-0000A62B0000}"/>
    <cellStyle name="C￥AØ_°­´c (2)_금광_아미산전망대 듀얼모니터링감시제어시스템 제작구입 설치(2차) 13 18" xfId="11179" xr:uid="{00000000-0005-0000-0000-0000A72B0000}"/>
    <cellStyle name="Ç¥ÁØ_°­´ç (2)_금광_아미산전망대 듀얼모니터링감시제어시스템 제작구입 설치(2차) 13 18" xfId="11180" xr:uid="{00000000-0005-0000-0000-0000A82B0000}"/>
    <cellStyle name="C￥AØ_°­´c (2)_금광_아미산전망대 듀얼모니터링감시제어시스템 제작구입 설치(2차) 13 19" xfId="11181" xr:uid="{00000000-0005-0000-0000-0000A92B0000}"/>
    <cellStyle name="Ç¥ÁØ_°­´ç (2)_금광_아미산전망대 듀얼모니터링감시제어시스템 제작구입 설치(2차) 13 19" xfId="11182" xr:uid="{00000000-0005-0000-0000-0000AA2B0000}"/>
    <cellStyle name="C￥AØ_°­´c (2)_금광_아미산전망대 듀얼모니터링감시제어시스템 제작구입 설치(2차) 13 2" xfId="11183" xr:uid="{00000000-0005-0000-0000-0000AB2B0000}"/>
    <cellStyle name="Ç¥ÁØ_°­´ç (2)_금광_아미산전망대 듀얼모니터링감시제어시스템 제작구입 설치(2차) 13 2" xfId="11184" xr:uid="{00000000-0005-0000-0000-0000AC2B0000}"/>
    <cellStyle name="C￥AØ_°­´c (2)_금광_아미산전망대 듀얼모니터링감시제어시스템 제작구입 설치(2차) 13 3" xfId="11185" xr:uid="{00000000-0005-0000-0000-0000AD2B0000}"/>
    <cellStyle name="Ç¥ÁØ_°­´ç (2)_금광_아미산전망대 듀얼모니터링감시제어시스템 제작구입 설치(2차) 13 3" xfId="11186" xr:uid="{00000000-0005-0000-0000-0000AE2B0000}"/>
    <cellStyle name="C￥AØ_°­´c (2)_금광_아미산전망대 듀얼모니터링감시제어시스템 제작구입 설치(2차) 13 4" xfId="11187" xr:uid="{00000000-0005-0000-0000-0000AF2B0000}"/>
    <cellStyle name="Ç¥ÁØ_°­´ç (2)_금광_아미산전망대 듀얼모니터링감시제어시스템 제작구입 설치(2차) 13 4" xfId="11188" xr:uid="{00000000-0005-0000-0000-0000B02B0000}"/>
    <cellStyle name="C￥AØ_°­´c (2)_금광_아미산전망대 듀얼모니터링감시제어시스템 제작구입 설치(2차) 13 5" xfId="11189" xr:uid="{00000000-0005-0000-0000-0000B12B0000}"/>
    <cellStyle name="Ç¥ÁØ_°­´ç (2)_금광_아미산전망대 듀얼모니터링감시제어시스템 제작구입 설치(2차) 13 5" xfId="11190" xr:uid="{00000000-0005-0000-0000-0000B22B0000}"/>
    <cellStyle name="C￥AØ_°­´c (2)_금광_아미산전망대 듀얼모니터링감시제어시스템 제작구입 설치(2차) 13 6" xfId="11191" xr:uid="{00000000-0005-0000-0000-0000B32B0000}"/>
    <cellStyle name="Ç¥ÁØ_°­´ç (2)_금광_아미산전망대 듀얼모니터링감시제어시스템 제작구입 설치(2차) 13 6" xfId="11192" xr:uid="{00000000-0005-0000-0000-0000B42B0000}"/>
    <cellStyle name="C￥AØ_°­´c (2)_금광_아미산전망대 듀얼모니터링감시제어시스템 제작구입 설치(2차) 13 7" xfId="11193" xr:uid="{00000000-0005-0000-0000-0000B52B0000}"/>
    <cellStyle name="Ç¥ÁØ_°­´ç (2)_금광_아미산전망대 듀얼모니터링감시제어시스템 제작구입 설치(2차) 13 7" xfId="11194" xr:uid="{00000000-0005-0000-0000-0000B62B0000}"/>
    <cellStyle name="C￥AØ_°­´c (2)_금광_아미산전망대 듀얼모니터링감시제어시스템 제작구입 설치(2차) 13 8" xfId="11195" xr:uid="{00000000-0005-0000-0000-0000B72B0000}"/>
    <cellStyle name="Ç¥ÁØ_°­´ç (2)_금광_아미산전망대 듀얼모니터링감시제어시스템 제작구입 설치(2차) 13 8" xfId="11196" xr:uid="{00000000-0005-0000-0000-0000B82B0000}"/>
    <cellStyle name="C￥AØ_°­´c (2)_금광_아미산전망대 듀얼모니터링감시제어시스템 제작구입 설치(2차) 13 9" xfId="11197" xr:uid="{00000000-0005-0000-0000-0000B92B0000}"/>
    <cellStyle name="Ç¥ÁØ_°­´ç (2)_금광_아미산전망대 듀얼모니터링감시제어시스템 제작구입 설치(2차) 13 9" xfId="11198" xr:uid="{00000000-0005-0000-0000-0000BA2B0000}"/>
    <cellStyle name="C￥AØ_°­´c (2)_금광_아미산전망대 듀얼모니터링감시제어시스템 제작구입 설치(2차) 14" xfId="11199" xr:uid="{00000000-0005-0000-0000-0000BB2B0000}"/>
    <cellStyle name="Ç¥ÁØ_°­´ç (2)_금광_아미산전망대 듀얼모니터링감시제어시스템 제작구입 설치(2차) 14" xfId="11200" xr:uid="{00000000-0005-0000-0000-0000BC2B0000}"/>
    <cellStyle name="C￥AØ_°­´c (2)_금광_아미산전망대 듀얼모니터링감시제어시스템 제작구입 설치(2차) 14 10" xfId="11201" xr:uid="{00000000-0005-0000-0000-0000BD2B0000}"/>
    <cellStyle name="Ç¥ÁØ_°­´ç (2)_금광_아미산전망대 듀얼모니터링감시제어시스템 제작구입 설치(2차) 14 10" xfId="11202" xr:uid="{00000000-0005-0000-0000-0000BE2B0000}"/>
    <cellStyle name="C￥AØ_°­´c (2)_금광_아미산전망대 듀얼모니터링감시제어시스템 제작구입 설치(2차) 14 11" xfId="11203" xr:uid="{00000000-0005-0000-0000-0000BF2B0000}"/>
    <cellStyle name="Ç¥ÁØ_°­´ç (2)_금광_아미산전망대 듀얼모니터링감시제어시스템 제작구입 설치(2차) 14 11" xfId="11204" xr:uid="{00000000-0005-0000-0000-0000C02B0000}"/>
    <cellStyle name="C￥AØ_°­´c (2)_금광_아미산전망대 듀얼모니터링감시제어시스템 제작구입 설치(2차) 14 12" xfId="11205" xr:uid="{00000000-0005-0000-0000-0000C12B0000}"/>
    <cellStyle name="Ç¥ÁØ_°­´ç (2)_금광_아미산전망대 듀얼모니터링감시제어시스템 제작구입 설치(2차) 14 12" xfId="11206" xr:uid="{00000000-0005-0000-0000-0000C22B0000}"/>
    <cellStyle name="C￥AØ_°­´c (2)_금광_아미산전망대 듀얼모니터링감시제어시스템 제작구입 설치(2차) 14 13" xfId="11207" xr:uid="{00000000-0005-0000-0000-0000C32B0000}"/>
    <cellStyle name="Ç¥ÁØ_°­´ç (2)_금광_아미산전망대 듀얼모니터링감시제어시스템 제작구입 설치(2차) 14 13" xfId="11208" xr:uid="{00000000-0005-0000-0000-0000C42B0000}"/>
    <cellStyle name="C￥AØ_°­´c (2)_금광_아미산전망대 듀얼모니터링감시제어시스템 제작구입 설치(2차) 14 14" xfId="11209" xr:uid="{00000000-0005-0000-0000-0000C52B0000}"/>
    <cellStyle name="Ç¥ÁØ_°­´ç (2)_금광_아미산전망대 듀얼모니터링감시제어시스템 제작구입 설치(2차) 14 14" xfId="11210" xr:uid="{00000000-0005-0000-0000-0000C62B0000}"/>
    <cellStyle name="C￥AØ_°­´c (2)_금광_아미산전망대 듀얼모니터링감시제어시스템 제작구입 설치(2차) 14 15" xfId="11211" xr:uid="{00000000-0005-0000-0000-0000C72B0000}"/>
    <cellStyle name="Ç¥ÁØ_°­´ç (2)_금광_아미산전망대 듀얼모니터링감시제어시스템 제작구입 설치(2차) 14 15" xfId="11212" xr:uid="{00000000-0005-0000-0000-0000C82B0000}"/>
    <cellStyle name="C￥AØ_°­´c (2)_금광_아미산전망대 듀얼모니터링감시제어시스템 제작구입 설치(2차) 14 16" xfId="11213" xr:uid="{00000000-0005-0000-0000-0000C92B0000}"/>
    <cellStyle name="Ç¥ÁØ_°­´ç (2)_금광_아미산전망대 듀얼모니터링감시제어시스템 제작구입 설치(2차) 14 16" xfId="11214" xr:uid="{00000000-0005-0000-0000-0000CA2B0000}"/>
    <cellStyle name="C￥AØ_°­´c (2)_금광_아미산전망대 듀얼모니터링감시제어시스템 제작구입 설치(2차) 14 17" xfId="11215" xr:uid="{00000000-0005-0000-0000-0000CB2B0000}"/>
    <cellStyle name="Ç¥ÁØ_°­´ç (2)_금광_아미산전망대 듀얼모니터링감시제어시스템 제작구입 설치(2차) 14 17" xfId="11216" xr:uid="{00000000-0005-0000-0000-0000CC2B0000}"/>
    <cellStyle name="C￥AØ_°­´c (2)_금광_아미산전망대 듀얼모니터링감시제어시스템 제작구입 설치(2차) 14 18" xfId="11217" xr:uid="{00000000-0005-0000-0000-0000CD2B0000}"/>
    <cellStyle name="Ç¥ÁØ_°­´ç (2)_금광_아미산전망대 듀얼모니터링감시제어시스템 제작구입 설치(2차) 14 18" xfId="11218" xr:uid="{00000000-0005-0000-0000-0000CE2B0000}"/>
    <cellStyle name="C￥AØ_°­´c (2)_금광_아미산전망대 듀얼모니터링감시제어시스템 제작구입 설치(2차) 14 19" xfId="11219" xr:uid="{00000000-0005-0000-0000-0000CF2B0000}"/>
    <cellStyle name="Ç¥ÁØ_°­´ç (2)_금광_아미산전망대 듀얼모니터링감시제어시스템 제작구입 설치(2차) 14 19" xfId="11220" xr:uid="{00000000-0005-0000-0000-0000D02B0000}"/>
    <cellStyle name="C￥AØ_°­´c (2)_금광_아미산전망대 듀얼모니터링감시제어시스템 제작구입 설치(2차) 14 2" xfId="11221" xr:uid="{00000000-0005-0000-0000-0000D12B0000}"/>
    <cellStyle name="Ç¥ÁØ_°­´ç (2)_금광_아미산전망대 듀얼모니터링감시제어시스템 제작구입 설치(2차) 14 2" xfId="11222" xr:uid="{00000000-0005-0000-0000-0000D22B0000}"/>
    <cellStyle name="C￥AØ_°­´c (2)_금광_아미산전망대 듀얼모니터링감시제어시스템 제작구입 설치(2차) 14 3" xfId="11223" xr:uid="{00000000-0005-0000-0000-0000D32B0000}"/>
    <cellStyle name="Ç¥ÁØ_°­´ç (2)_금광_아미산전망대 듀얼모니터링감시제어시스템 제작구입 설치(2차) 14 3" xfId="11224" xr:uid="{00000000-0005-0000-0000-0000D42B0000}"/>
    <cellStyle name="C￥AØ_°­´c (2)_금광_아미산전망대 듀얼모니터링감시제어시스템 제작구입 설치(2차) 14 4" xfId="11225" xr:uid="{00000000-0005-0000-0000-0000D52B0000}"/>
    <cellStyle name="Ç¥ÁØ_°­´ç (2)_금광_아미산전망대 듀얼모니터링감시제어시스템 제작구입 설치(2차) 14 4" xfId="11226" xr:uid="{00000000-0005-0000-0000-0000D62B0000}"/>
    <cellStyle name="C￥AØ_°­´c (2)_금광_아미산전망대 듀얼모니터링감시제어시스템 제작구입 설치(2차) 14 5" xfId="11227" xr:uid="{00000000-0005-0000-0000-0000D72B0000}"/>
    <cellStyle name="Ç¥ÁØ_°­´ç (2)_금광_아미산전망대 듀얼모니터링감시제어시스템 제작구입 설치(2차) 14 5" xfId="11228" xr:uid="{00000000-0005-0000-0000-0000D82B0000}"/>
    <cellStyle name="C￥AØ_°­´c (2)_금광_아미산전망대 듀얼모니터링감시제어시스템 제작구입 설치(2차) 14 6" xfId="11229" xr:uid="{00000000-0005-0000-0000-0000D92B0000}"/>
    <cellStyle name="Ç¥ÁØ_°­´ç (2)_금광_아미산전망대 듀얼모니터링감시제어시스템 제작구입 설치(2차) 14 6" xfId="11230" xr:uid="{00000000-0005-0000-0000-0000DA2B0000}"/>
    <cellStyle name="C￥AØ_°­´c (2)_금광_아미산전망대 듀얼모니터링감시제어시스템 제작구입 설치(2차) 14 7" xfId="11231" xr:uid="{00000000-0005-0000-0000-0000DB2B0000}"/>
    <cellStyle name="Ç¥ÁØ_°­´ç (2)_금광_아미산전망대 듀얼모니터링감시제어시스템 제작구입 설치(2차) 14 7" xfId="11232" xr:uid="{00000000-0005-0000-0000-0000DC2B0000}"/>
    <cellStyle name="C￥AØ_°­´c (2)_금광_아미산전망대 듀얼모니터링감시제어시스템 제작구입 설치(2차) 14 8" xfId="11233" xr:uid="{00000000-0005-0000-0000-0000DD2B0000}"/>
    <cellStyle name="Ç¥ÁØ_°­´ç (2)_금광_아미산전망대 듀얼모니터링감시제어시스템 제작구입 설치(2차) 14 8" xfId="11234" xr:uid="{00000000-0005-0000-0000-0000DE2B0000}"/>
    <cellStyle name="C￥AØ_°­´c (2)_금광_아미산전망대 듀얼모니터링감시제어시스템 제작구입 설치(2차) 14 9" xfId="11235" xr:uid="{00000000-0005-0000-0000-0000DF2B0000}"/>
    <cellStyle name="Ç¥ÁØ_°­´ç (2)_금광_아미산전망대 듀얼모니터링감시제어시스템 제작구입 설치(2차) 14 9" xfId="11236" xr:uid="{00000000-0005-0000-0000-0000E02B0000}"/>
    <cellStyle name="C￥AØ_°­´c (2)_금광_아미산전망대 듀얼모니터링감시제어시스템 제작구입 설치(2차) 15" xfId="11237" xr:uid="{00000000-0005-0000-0000-0000E12B0000}"/>
    <cellStyle name="Ç¥ÁØ_°­´ç (2)_금광_아미산전망대 듀얼모니터링감시제어시스템 제작구입 설치(2차) 15" xfId="11238" xr:uid="{00000000-0005-0000-0000-0000E22B0000}"/>
    <cellStyle name="C￥AØ_°­´c (2)_금광_아미산전망대 듀얼모니터링감시제어시스템 제작구입 설치(2차) 15 10" xfId="11239" xr:uid="{00000000-0005-0000-0000-0000E32B0000}"/>
    <cellStyle name="Ç¥ÁØ_°­´ç (2)_금광_아미산전망대 듀얼모니터링감시제어시스템 제작구입 설치(2차) 15 10" xfId="11240" xr:uid="{00000000-0005-0000-0000-0000E42B0000}"/>
    <cellStyle name="C￥AØ_°­´c (2)_금광_아미산전망대 듀얼모니터링감시제어시스템 제작구입 설치(2차) 15 11" xfId="11241" xr:uid="{00000000-0005-0000-0000-0000E52B0000}"/>
    <cellStyle name="Ç¥ÁØ_°­´ç (2)_금광_아미산전망대 듀얼모니터링감시제어시스템 제작구입 설치(2차) 15 11" xfId="11242" xr:uid="{00000000-0005-0000-0000-0000E62B0000}"/>
    <cellStyle name="C￥AØ_°­´c (2)_금광_아미산전망대 듀얼모니터링감시제어시스템 제작구입 설치(2차) 15 12" xfId="11243" xr:uid="{00000000-0005-0000-0000-0000E72B0000}"/>
    <cellStyle name="Ç¥ÁØ_°­´ç (2)_금광_아미산전망대 듀얼모니터링감시제어시스템 제작구입 설치(2차) 15 12" xfId="11244" xr:uid="{00000000-0005-0000-0000-0000E82B0000}"/>
    <cellStyle name="C￥AØ_°­´c (2)_금광_아미산전망대 듀얼모니터링감시제어시스템 제작구입 설치(2차) 15 13" xfId="11245" xr:uid="{00000000-0005-0000-0000-0000E92B0000}"/>
    <cellStyle name="Ç¥ÁØ_°­´ç (2)_금광_아미산전망대 듀얼모니터링감시제어시스템 제작구입 설치(2차) 15 13" xfId="11246" xr:uid="{00000000-0005-0000-0000-0000EA2B0000}"/>
    <cellStyle name="C￥AØ_°­´c (2)_금광_아미산전망대 듀얼모니터링감시제어시스템 제작구입 설치(2차) 15 14" xfId="11247" xr:uid="{00000000-0005-0000-0000-0000EB2B0000}"/>
    <cellStyle name="Ç¥ÁØ_°­´ç (2)_금광_아미산전망대 듀얼모니터링감시제어시스템 제작구입 설치(2차) 15 14" xfId="11248" xr:uid="{00000000-0005-0000-0000-0000EC2B0000}"/>
    <cellStyle name="C￥AØ_°­´c (2)_금광_아미산전망대 듀얼모니터링감시제어시스템 제작구입 설치(2차) 15 15" xfId="11249" xr:uid="{00000000-0005-0000-0000-0000ED2B0000}"/>
    <cellStyle name="Ç¥ÁØ_°­´ç (2)_금광_아미산전망대 듀얼모니터링감시제어시스템 제작구입 설치(2차) 15 15" xfId="11250" xr:uid="{00000000-0005-0000-0000-0000EE2B0000}"/>
    <cellStyle name="C￥AØ_°­´c (2)_금광_아미산전망대 듀얼모니터링감시제어시스템 제작구입 설치(2차) 15 16" xfId="11251" xr:uid="{00000000-0005-0000-0000-0000EF2B0000}"/>
    <cellStyle name="Ç¥ÁØ_°­´ç (2)_금광_아미산전망대 듀얼모니터링감시제어시스템 제작구입 설치(2차) 15 16" xfId="11252" xr:uid="{00000000-0005-0000-0000-0000F02B0000}"/>
    <cellStyle name="C￥AØ_°­´c (2)_금광_아미산전망대 듀얼모니터링감시제어시스템 제작구입 설치(2차) 15 17" xfId="11253" xr:uid="{00000000-0005-0000-0000-0000F12B0000}"/>
    <cellStyle name="Ç¥ÁØ_°­´ç (2)_금광_아미산전망대 듀얼모니터링감시제어시스템 제작구입 설치(2차) 15 17" xfId="11254" xr:uid="{00000000-0005-0000-0000-0000F22B0000}"/>
    <cellStyle name="C￥AØ_°­´c (2)_금광_아미산전망대 듀얼모니터링감시제어시스템 제작구입 설치(2차) 15 18" xfId="11255" xr:uid="{00000000-0005-0000-0000-0000F32B0000}"/>
    <cellStyle name="Ç¥ÁØ_°­´ç (2)_금광_아미산전망대 듀얼모니터링감시제어시스템 제작구입 설치(2차) 15 18" xfId="11256" xr:uid="{00000000-0005-0000-0000-0000F42B0000}"/>
    <cellStyle name="C￥AØ_°­´c (2)_금광_아미산전망대 듀얼모니터링감시제어시스템 제작구입 설치(2차) 15 19" xfId="11257" xr:uid="{00000000-0005-0000-0000-0000F52B0000}"/>
    <cellStyle name="Ç¥ÁØ_°­´ç (2)_금광_아미산전망대 듀얼모니터링감시제어시스템 제작구입 설치(2차) 15 19" xfId="11258" xr:uid="{00000000-0005-0000-0000-0000F62B0000}"/>
    <cellStyle name="C￥AØ_°­´c (2)_금광_아미산전망대 듀얼모니터링감시제어시스템 제작구입 설치(2차) 15 2" xfId="11259" xr:uid="{00000000-0005-0000-0000-0000F72B0000}"/>
    <cellStyle name="Ç¥ÁØ_°­´ç (2)_금광_아미산전망대 듀얼모니터링감시제어시스템 제작구입 설치(2차) 15 2" xfId="11260" xr:uid="{00000000-0005-0000-0000-0000F82B0000}"/>
    <cellStyle name="C￥AØ_°­´c (2)_금광_아미산전망대 듀얼모니터링감시제어시스템 제작구입 설치(2차) 15 3" xfId="11261" xr:uid="{00000000-0005-0000-0000-0000F92B0000}"/>
    <cellStyle name="Ç¥ÁØ_°­´ç (2)_금광_아미산전망대 듀얼모니터링감시제어시스템 제작구입 설치(2차) 15 3" xfId="11262" xr:uid="{00000000-0005-0000-0000-0000FA2B0000}"/>
    <cellStyle name="C￥AØ_°­´c (2)_금광_아미산전망대 듀얼모니터링감시제어시스템 제작구입 설치(2차) 15 4" xfId="11263" xr:uid="{00000000-0005-0000-0000-0000FB2B0000}"/>
    <cellStyle name="Ç¥ÁØ_°­´ç (2)_금광_아미산전망대 듀얼모니터링감시제어시스템 제작구입 설치(2차) 15 4" xfId="11264" xr:uid="{00000000-0005-0000-0000-0000FC2B0000}"/>
    <cellStyle name="C￥AØ_°­´c (2)_금광_아미산전망대 듀얼모니터링감시제어시스템 제작구입 설치(2차) 15 5" xfId="11265" xr:uid="{00000000-0005-0000-0000-0000FD2B0000}"/>
    <cellStyle name="Ç¥ÁØ_°­´ç (2)_금광_아미산전망대 듀얼모니터링감시제어시스템 제작구입 설치(2차) 15 5" xfId="11266" xr:uid="{00000000-0005-0000-0000-0000FE2B0000}"/>
    <cellStyle name="C￥AØ_°­´c (2)_금광_아미산전망대 듀얼모니터링감시제어시스템 제작구입 설치(2차) 15 6" xfId="11267" xr:uid="{00000000-0005-0000-0000-0000FF2B0000}"/>
    <cellStyle name="Ç¥ÁØ_°­´ç (2)_금광_아미산전망대 듀얼모니터링감시제어시스템 제작구입 설치(2차) 15 6" xfId="11268" xr:uid="{00000000-0005-0000-0000-0000002C0000}"/>
    <cellStyle name="C￥AØ_°­´c (2)_금광_아미산전망대 듀얼모니터링감시제어시스템 제작구입 설치(2차) 15 7" xfId="11269" xr:uid="{00000000-0005-0000-0000-0000012C0000}"/>
    <cellStyle name="Ç¥ÁØ_°­´ç (2)_금광_아미산전망대 듀얼모니터링감시제어시스템 제작구입 설치(2차) 15 7" xfId="11270" xr:uid="{00000000-0005-0000-0000-0000022C0000}"/>
    <cellStyle name="C￥AØ_°­´c (2)_금광_아미산전망대 듀얼모니터링감시제어시스템 제작구입 설치(2차) 15 8" xfId="11271" xr:uid="{00000000-0005-0000-0000-0000032C0000}"/>
    <cellStyle name="Ç¥ÁØ_°­´ç (2)_금광_아미산전망대 듀얼모니터링감시제어시스템 제작구입 설치(2차) 15 8" xfId="11272" xr:uid="{00000000-0005-0000-0000-0000042C0000}"/>
    <cellStyle name="C￥AØ_°­´c (2)_금광_아미산전망대 듀얼모니터링감시제어시스템 제작구입 설치(2차) 15 9" xfId="11273" xr:uid="{00000000-0005-0000-0000-0000052C0000}"/>
    <cellStyle name="Ç¥ÁØ_°­´ç (2)_금광_아미산전망대 듀얼모니터링감시제어시스템 제작구입 설치(2차) 15 9" xfId="11274" xr:uid="{00000000-0005-0000-0000-0000062C0000}"/>
    <cellStyle name="C￥AØ_°­´c (2)_금광_아미산전망대 듀얼모니터링감시제어시스템 제작구입 설치(2차) 16" xfId="11275" xr:uid="{00000000-0005-0000-0000-0000072C0000}"/>
    <cellStyle name="Ç¥ÁØ_°­´ç (2)_금광_아미산전망대 듀얼모니터링감시제어시스템 제작구입 설치(2차) 16" xfId="11276" xr:uid="{00000000-0005-0000-0000-0000082C0000}"/>
    <cellStyle name="C￥AØ_°­´c (2)_금광_아미산전망대 듀얼모니터링감시제어시스템 제작구입 설치(2차) 16 10" xfId="11277" xr:uid="{00000000-0005-0000-0000-0000092C0000}"/>
    <cellStyle name="Ç¥ÁØ_°­´ç (2)_금광_아미산전망대 듀얼모니터링감시제어시스템 제작구입 설치(2차) 16 10" xfId="11278" xr:uid="{00000000-0005-0000-0000-00000A2C0000}"/>
    <cellStyle name="C￥AØ_°­´c (2)_금광_아미산전망대 듀얼모니터링감시제어시스템 제작구입 설치(2차) 16 11" xfId="11279" xr:uid="{00000000-0005-0000-0000-00000B2C0000}"/>
    <cellStyle name="Ç¥ÁØ_°­´ç (2)_금광_아미산전망대 듀얼모니터링감시제어시스템 제작구입 설치(2차) 16 11" xfId="11280" xr:uid="{00000000-0005-0000-0000-00000C2C0000}"/>
    <cellStyle name="C￥AØ_°­´c (2)_금광_아미산전망대 듀얼모니터링감시제어시스템 제작구입 설치(2차) 16 12" xfId="11281" xr:uid="{00000000-0005-0000-0000-00000D2C0000}"/>
    <cellStyle name="Ç¥ÁØ_°­´ç (2)_금광_아미산전망대 듀얼모니터링감시제어시스템 제작구입 설치(2차) 16 12" xfId="11282" xr:uid="{00000000-0005-0000-0000-00000E2C0000}"/>
    <cellStyle name="C￥AØ_°­´c (2)_금광_아미산전망대 듀얼모니터링감시제어시스템 제작구입 설치(2차) 16 13" xfId="11283" xr:uid="{00000000-0005-0000-0000-00000F2C0000}"/>
    <cellStyle name="Ç¥ÁØ_°­´ç (2)_금광_아미산전망대 듀얼모니터링감시제어시스템 제작구입 설치(2차) 16 13" xfId="11284" xr:uid="{00000000-0005-0000-0000-0000102C0000}"/>
    <cellStyle name="C￥AØ_°­´c (2)_금광_아미산전망대 듀얼모니터링감시제어시스템 제작구입 설치(2차) 16 14" xfId="11285" xr:uid="{00000000-0005-0000-0000-0000112C0000}"/>
    <cellStyle name="Ç¥ÁØ_°­´ç (2)_금광_아미산전망대 듀얼모니터링감시제어시스템 제작구입 설치(2차) 16 14" xfId="11286" xr:uid="{00000000-0005-0000-0000-0000122C0000}"/>
    <cellStyle name="C￥AØ_°­´c (2)_금광_아미산전망대 듀얼모니터링감시제어시스템 제작구입 설치(2차) 16 15" xfId="11287" xr:uid="{00000000-0005-0000-0000-0000132C0000}"/>
    <cellStyle name="Ç¥ÁØ_°­´ç (2)_금광_아미산전망대 듀얼모니터링감시제어시스템 제작구입 설치(2차) 16 15" xfId="11288" xr:uid="{00000000-0005-0000-0000-0000142C0000}"/>
    <cellStyle name="C￥AØ_°­´c (2)_금광_아미산전망대 듀얼모니터링감시제어시스템 제작구입 설치(2차) 16 16" xfId="11289" xr:uid="{00000000-0005-0000-0000-0000152C0000}"/>
    <cellStyle name="Ç¥ÁØ_°­´ç (2)_금광_아미산전망대 듀얼모니터링감시제어시스템 제작구입 설치(2차) 16 16" xfId="11290" xr:uid="{00000000-0005-0000-0000-0000162C0000}"/>
    <cellStyle name="C￥AØ_°­´c (2)_금광_아미산전망대 듀얼모니터링감시제어시스템 제작구입 설치(2차) 16 17" xfId="11291" xr:uid="{00000000-0005-0000-0000-0000172C0000}"/>
    <cellStyle name="Ç¥ÁØ_°­´ç (2)_금광_아미산전망대 듀얼모니터링감시제어시스템 제작구입 설치(2차) 16 17" xfId="11292" xr:uid="{00000000-0005-0000-0000-0000182C0000}"/>
    <cellStyle name="C￥AØ_°­´c (2)_금광_아미산전망대 듀얼모니터링감시제어시스템 제작구입 설치(2차) 16 18" xfId="11293" xr:uid="{00000000-0005-0000-0000-0000192C0000}"/>
    <cellStyle name="Ç¥ÁØ_°­´ç (2)_금광_아미산전망대 듀얼모니터링감시제어시스템 제작구입 설치(2차) 16 18" xfId="11294" xr:uid="{00000000-0005-0000-0000-00001A2C0000}"/>
    <cellStyle name="C￥AØ_°­´c (2)_금광_아미산전망대 듀얼모니터링감시제어시스템 제작구입 설치(2차) 16 19" xfId="11295" xr:uid="{00000000-0005-0000-0000-00001B2C0000}"/>
    <cellStyle name="Ç¥ÁØ_°­´ç (2)_금광_아미산전망대 듀얼모니터링감시제어시스템 제작구입 설치(2차) 16 19" xfId="11296" xr:uid="{00000000-0005-0000-0000-00001C2C0000}"/>
    <cellStyle name="C￥AØ_°­´c (2)_금광_아미산전망대 듀얼모니터링감시제어시스템 제작구입 설치(2차) 16 2" xfId="11297" xr:uid="{00000000-0005-0000-0000-00001D2C0000}"/>
    <cellStyle name="Ç¥ÁØ_°­´ç (2)_금광_아미산전망대 듀얼모니터링감시제어시스템 제작구입 설치(2차) 16 2" xfId="11298" xr:uid="{00000000-0005-0000-0000-00001E2C0000}"/>
    <cellStyle name="C￥AØ_°­´c (2)_금광_아미산전망대 듀얼모니터링감시제어시스템 제작구입 설치(2차) 16 3" xfId="11299" xr:uid="{00000000-0005-0000-0000-00001F2C0000}"/>
    <cellStyle name="Ç¥ÁØ_°­´ç (2)_금광_아미산전망대 듀얼모니터링감시제어시스템 제작구입 설치(2차) 16 3" xfId="11300" xr:uid="{00000000-0005-0000-0000-0000202C0000}"/>
    <cellStyle name="C￥AØ_°­´c (2)_금광_아미산전망대 듀얼모니터링감시제어시스템 제작구입 설치(2차) 16 4" xfId="11301" xr:uid="{00000000-0005-0000-0000-0000212C0000}"/>
    <cellStyle name="Ç¥ÁØ_°­´ç (2)_금광_아미산전망대 듀얼모니터링감시제어시스템 제작구입 설치(2차) 16 4" xfId="11302" xr:uid="{00000000-0005-0000-0000-0000222C0000}"/>
    <cellStyle name="C￥AØ_°­´c (2)_금광_아미산전망대 듀얼모니터링감시제어시스템 제작구입 설치(2차) 16 5" xfId="11303" xr:uid="{00000000-0005-0000-0000-0000232C0000}"/>
    <cellStyle name="Ç¥ÁØ_°­´ç (2)_금광_아미산전망대 듀얼모니터링감시제어시스템 제작구입 설치(2차) 16 5" xfId="11304" xr:uid="{00000000-0005-0000-0000-0000242C0000}"/>
    <cellStyle name="C￥AØ_°­´c (2)_금광_아미산전망대 듀얼모니터링감시제어시스템 제작구입 설치(2차) 16 6" xfId="11305" xr:uid="{00000000-0005-0000-0000-0000252C0000}"/>
    <cellStyle name="Ç¥ÁØ_°­´ç (2)_금광_아미산전망대 듀얼모니터링감시제어시스템 제작구입 설치(2차) 16 6" xfId="11306" xr:uid="{00000000-0005-0000-0000-0000262C0000}"/>
    <cellStyle name="C￥AØ_°­´c (2)_금광_아미산전망대 듀얼모니터링감시제어시스템 제작구입 설치(2차) 16 7" xfId="11307" xr:uid="{00000000-0005-0000-0000-0000272C0000}"/>
    <cellStyle name="Ç¥ÁØ_°­´ç (2)_금광_아미산전망대 듀얼모니터링감시제어시스템 제작구입 설치(2차) 16 7" xfId="11308" xr:uid="{00000000-0005-0000-0000-0000282C0000}"/>
    <cellStyle name="C￥AØ_°­´c (2)_금광_아미산전망대 듀얼모니터링감시제어시스템 제작구입 설치(2차) 16 8" xfId="11309" xr:uid="{00000000-0005-0000-0000-0000292C0000}"/>
    <cellStyle name="Ç¥ÁØ_°­´ç (2)_금광_아미산전망대 듀얼모니터링감시제어시스템 제작구입 설치(2차) 16 8" xfId="11310" xr:uid="{00000000-0005-0000-0000-00002A2C0000}"/>
    <cellStyle name="C￥AØ_°­´c (2)_금광_아미산전망대 듀얼모니터링감시제어시스템 제작구입 설치(2차) 16 9" xfId="11311" xr:uid="{00000000-0005-0000-0000-00002B2C0000}"/>
    <cellStyle name="Ç¥ÁØ_°­´ç (2)_금광_아미산전망대 듀얼모니터링감시제어시스템 제작구입 설치(2차) 16 9" xfId="11312" xr:uid="{00000000-0005-0000-0000-00002C2C0000}"/>
    <cellStyle name="C￥AØ_°­´c (2)_금광_아미산전망대 듀얼모니터링감시제어시스템 제작구입 설치(2차) 17" xfId="11313" xr:uid="{00000000-0005-0000-0000-00002D2C0000}"/>
    <cellStyle name="Ç¥ÁØ_°­´ç (2)_금광_아미산전망대 듀얼모니터링감시제어시스템 제작구입 설치(2차) 17" xfId="11314" xr:uid="{00000000-0005-0000-0000-00002E2C0000}"/>
    <cellStyle name="C￥AØ_°­´c (2)_금광_아미산전망대 듀얼모니터링감시제어시스템 제작구입 설치(2차) 17 10" xfId="11315" xr:uid="{00000000-0005-0000-0000-00002F2C0000}"/>
    <cellStyle name="Ç¥ÁØ_°­´ç (2)_금광_아미산전망대 듀얼모니터링감시제어시스템 제작구입 설치(2차) 17 10" xfId="11316" xr:uid="{00000000-0005-0000-0000-0000302C0000}"/>
    <cellStyle name="C￥AØ_°­´c (2)_금광_아미산전망대 듀얼모니터링감시제어시스템 제작구입 설치(2차) 17 11" xfId="11317" xr:uid="{00000000-0005-0000-0000-0000312C0000}"/>
    <cellStyle name="Ç¥ÁØ_°­´ç (2)_금광_아미산전망대 듀얼모니터링감시제어시스템 제작구입 설치(2차) 17 11" xfId="11318" xr:uid="{00000000-0005-0000-0000-0000322C0000}"/>
    <cellStyle name="C￥AØ_°­´c (2)_금광_아미산전망대 듀얼모니터링감시제어시스템 제작구입 설치(2차) 17 12" xfId="11319" xr:uid="{00000000-0005-0000-0000-0000332C0000}"/>
    <cellStyle name="Ç¥ÁØ_°­´ç (2)_금광_아미산전망대 듀얼모니터링감시제어시스템 제작구입 설치(2차) 17 12" xfId="11320" xr:uid="{00000000-0005-0000-0000-0000342C0000}"/>
    <cellStyle name="C￥AØ_°­´c (2)_금광_아미산전망대 듀얼모니터링감시제어시스템 제작구입 설치(2차) 17 13" xfId="11321" xr:uid="{00000000-0005-0000-0000-0000352C0000}"/>
    <cellStyle name="Ç¥ÁØ_°­´ç (2)_금광_아미산전망대 듀얼모니터링감시제어시스템 제작구입 설치(2차) 17 13" xfId="11322" xr:uid="{00000000-0005-0000-0000-0000362C0000}"/>
    <cellStyle name="C￥AØ_°­´c (2)_금광_아미산전망대 듀얼모니터링감시제어시스템 제작구입 설치(2차) 17 14" xfId="11323" xr:uid="{00000000-0005-0000-0000-0000372C0000}"/>
    <cellStyle name="Ç¥ÁØ_°­´ç (2)_금광_아미산전망대 듀얼모니터링감시제어시스템 제작구입 설치(2차) 17 14" xfId="11324" xr:uid="{00000000-0005-0000-0000-0000382C0000}"/>
    <cellStyle name="C￥AØ_°­´c (2)_금광_아미산전망대 듀얼모니터링감시제어시스템 제작구입 설치(2차) 17 15" xfId="11325" xr:uid="{00000000-0005-0000-0000-0000392C0000}"/>
    <cellStyle name="Ç¥ÁØ_°­´ç (2)_금광_아미산전망대 듀얼모니터링감시제어시스템 제작구입 설치(2차) 17 15" xfId="11326" xr:uid="{00000000-0005-0000-0000-00003A2C0000}"/>
    <cellStyle name="C￥AØ_°­´c (2)_금광_아미산전망대 듀얼모니터링감시제어시스템 제작구입 설치(2차) 17 16" xfId="11327" xr:uid="{00000000-0005-0000-0000-00003B2C0000}"/>
    <cellStyle name="Ç¥ÁØ_°­´ç (2)_금광_아미산전망대 듀얼모니터링감시제어시스템 제작구입 설치(2차) 17 16" xfId="11328" xr:uid="{00000000-0005-0000-0000-00003C2C0000}"/>
    <cellStyle name="C￥AØ_°­´c (2)_금광_아미산전망대 듀얼모니터링감시제어시스템 제작구입 설치(2차) 17 17" xfId="11329" xr:uid="{00000000-0005-0000-0000-00003D2C0000}"/>
    <cellStyle name="Ç¥ÁØ_°­´ç (2)_금광_아미산전망대 듀얼모니터링감시제어시스템 제작구입 설치(2차) 17 17" xfId="11330" xr:uid="{00000000-0005-0000-0000-00003E2C0000}"/>
    <cellStyle name="C￥AØ_°­´c (2)_금광_아미산전망대 듀얼모니터링감시제어시스템 제작구입 설치(2차) 17 18" xfId="11331" xr:uid="{00000000-0005-0000-0000-00003F2C0000}"/>
    <cellStyle name="Ç¥ÁØ_°­´ç (2)_금광_아미산전망대 듀얼모니터링감시제어시스템 제작구입 설치(2차) 17 18" xfId="11332" xr:uid="{00000000-0005-0000-0000-0000402C0000}"/>
    <cellStyle name="C￥AØ_°­´c (2)_금광_아미산전망대 듀얼모니터링감시제어시스템 제작구입 설치(2차) 17 19" xfId="11333" xr:uid="{00000000-0005-0000-0000-0000412C0000}"/>
    <cellStyle name="Ç¥ÁØ_°­´ç (2)_금광_아미산전망대 듀얼모니터링감시제어시스템 제작구입 설치(2차) 17 19" xfId="11334" xr:uid="{00000000-0005-0000-0000-0000422C0000}"/>
    <cellStyle name="C￥AØ_°­´c (2)_금광_아미산전망대 듀얼모니터링감시제어시스템 제작구입 설치(2차) 17 2" xfId="11335" xr:uid="{00000000-0005-0000-0000-0000432C0000}"/>
    <cellStyle name="Ç¥ÁØ_°­´ç (2)_금광_아미산전망대 듀얼모니터링감시제어시스템 제작구입 설치(2차) 17 2" xfId="11336" xr:uid="{00000000-0005-0000-0000-0000442C0000}"/>
    <cellStyle name="C￥AØ_°­´c (2)_금광_아미산전망대 듀얼모니터링감시제어시스템 제작구입 설치(2차) 17 3" xfId="11337" xr:uid="{00000000-0005-0000-0000-0000452C0000}"/>
    <cellStyle name="Ç¥ÁØ_°­´ç (2)_금광_아미산전망대 듀얼모니터링감시제어시스템 제작구입 설치(2차) 17 3" xfId="11338" xr:uid="{00000000-0005-0000-0000-0000462C0000}"/>
    <cellStyle name="C￥AØ_°­´c (2)_금광_아미산전망대 듀얼모니터링감시제어시스템 제작구입 설치(2차) 17 4" xfId="11339" xr:uid="{00000000-0005-0000-0000-0000472C0000}"/>
    <cellStyle name="Ç¥ÁØ_°­´ç (2)_금광_아미산전망대 듀얼모니터링감시제어시스템 제작구입 설치(2차) 17 4" xfId="11340" xr:uid="{00000000-0005-0000-0000-0000482C0000}"/>
    <cellStyle name="C￥AØ_°­´c (2)_금광_아미산전망대 듀얼모니터링감시제어시스템 제작구입 설치(2차) 17 5" xfId="11341" xr:uid="{00000000-0005-0000-0000-0000492C0000}"/>
    <cellStyle name="Ç¥ÁØ_°­´ç (2)_금광_아미산전망대 듀얼모니터링감시제어시스템 제작구입 설치(2차) 17 5" xfId="11342" xr:uid="{00000000-0005-0000-0000-00004A2C0000}"/>
    <cellStyle name="C￥AØ_°­´c (2)_금광_아미산전망대 듀얼모니터링감시제어시스템 제작구입 설치(2차) 17 6" xfId="11343" xr:uid="{00000000-0005-0000-0000-00004B2C0000}"/>
    <cellStyle name="Ç¥ÁØ_°­´ç (2)_금광_아미산전망대 듀얼모니터링감시제어시스템 제작구입 설치(2차) 17 6" xfId="11344" xr:uid="{00000000-0005-0000-0000-00004C2C0000}"/>
    <cellStyle name="C￥AØ_°­´c (2)_금광_아미산전망대 듀얼모니터링감시제어시스템 제작구입 설치(2차) 17 7" xfId="11345" xr:uid="{00000000-0005-0000-0000-00004D2C0000}"/>
    <cellStyle name="Ç¥ÁØ_°­´ç (2)_금광_아미산전망대 듀얼모니터링감시제어시스템 제작구입 설치(2차) 17 7" xfId="11346" xr:uid="{00000000-0005-0000-0000-00004E2C0000}"/>
    <cellStyle name="C￥AØ_°­´c (2)_금광_아미산전망대 듀얼모니터링감시제어시스템 제작구입 설치(2차) 17 8" xfId="11347" xr:uid="{00000000-0005-0000-0000-00004F2C0000}"/>
    <cellStyle name="Ç¥ÁØ_°­´ç (2)_금광_아미산전망대 듀얼모니터링감시제어시스템 제작구입 설치(2차) 17 8" xfId="11348" xr:uid="{00000000-0005-0000-0000-0000502C0000}"/>
    <cellStyle name="C￥AØ_°­´c (2)_금광_아미산전망대 듀얼모니터링감시제어시스템 제작구입 설치(2차) 17 9" xfId="11349" xr:uid="{00000000-0005-0000-0000-0000512C0000}"/>
    <cellStyle name="Ç¥ÁØ_°­´ç (2)_금광_아미산전망대 듀얼모니터링감시제어시스템 제작구입 설치(2차) 17 9" xfId="11350" xr:uid="{00000000-0005-0000-0000-0000522C0000}"/>
    <cellStyle name="C￥AØ_°­´c (2)_금광_아미산전망대 듀얼모니터링감시제어시스템 제작구입 설치(2차) 18" xfId="11351" xr:uid="{00000000-0005-0000-0000-0000532C0000}"/>
    <cellStyle name="Ç¥ÁØ_°­´ç (2)_금광_아미산전망대 듀얼모니터링감시제어시스템 제작구입 설치(2차) 18" xfId="11352" xr:uid="{00000000-0005-0000-0000-0000542C0000}"/>
    <cellStyle name="C￥AØ_°­´c (2)_금광_아미산전망대 듀얼모니터링감시제어시스템 제작구입 설치(2차) 18 10" xfId="11353" xr:uid="{00000000-0005-0000-0000-0000552C0000}"/>
    <cellStyle name="Ç¥ÁØ_°­´ç (2)_금광_아미산전망대 듀얼모니터링감시제어시스템 제작구입 설치(2차) 18 10" xfId="11354" xr:uid="{00000000-0005-0000-0000-0000562C0000}"/>
    <cellStyle name="C￥AØ_°­´c (2)_금광_아미산전망대 듀얼모니터링감시제어시스템 제작구입 설치(2차) 18 11" xfId="11355" xr:uid="{00000000-0005-0000-0000-0000572C0000}"/>
    <cellStyle name="Ç¥ÁØ_°­´ç (2)_금광_아미산전망대 듀얼모니터링감시제어시스템 제작구입 설치(2차) 18 11" xfId="11356" xr:uid="{00000000-0005-0000-0000-0000582C0000}"/>
    <cellStyle name="C￥AØ_°­´c (2)_금광_아미산전망대 듀얼모니터링감시제어시스템 제작구입 설치(2차) 18 12" xfId="11357" xr:uid="{00000000-0005-0000-0000-0000592C0000}"/>
    <cellStyle name="Ç¥ÁØ_°­´ç (2)_금광_아미산전망대 듀얼모니터링감시제어시스템 제작구입 설치(2차) 18 12" xfId="11358" xr:uid="{00000000-0005-0000-0000-00005A2C0000}"/>
    <cellStyle name="C￥AØ_°­´c (2)_금광_아미산전망대 듀얼모니터링감시제어시스템 제작구입 설치(2차) 18 13" xfId="11359" xr:uid="{00000000-0005-0000-0000-00005B2C0000}"/>
    <cellStyle name="Ç¥ÁØ_°­´ç (2)_금광_아미산전망대 듀얼모니터링감시제어시스템 제작구입 설치(2차) 18 13" xfId="11360" xr:uid="{00000000-0005-0000-0000-00005C2C0000}"/>
    <cellStyle name="C￥AØ_°­´c (2)_금광_아미산전망대 듀얼모니터링감시제어시스템 제작구입 설치(2차) 18 14" xfId="11361" xr:uid="{00000000-0005-0000-0000-00005D2C0000}"/>
    <cellStyle name="Ç¥ÁØ_°­´ç (2)_금광_아미산전망대 듀얼모니터링감시제어시스템 제작구입 설치(2차) 18 14" xfId="11362" xr:uid="{00000000-0005-0000-0000-00005E2C0000}"/>
    <cellStyle name="C￥AØ_°­´c (2)_금광_아미산전망대 듀얼모니터링감시제어시스템 제작구입 설치(2차) 18 15" xfId="11363" xr:uid="{00000000-0005-0000-0000-00005F2C0000}"/>
    <cellStyle name="Ç¥ÁØ_°­´ç (2)_금광_아미산전망대 듀얼모니터링감시제어시스템 제작구입 설치(2차) 18 15" xfId="11364" xr:uid="{00000000-0005-0000-0000-0000602C0000}"/>
    <cellStyle name="C￥AØ_°­´c (2)_금광_아미산전망대 듀얼모니터링감시제어시스템 제작구입 설치(2차) 18 16" xfId="11365" xr:uid="{00000000-0005-0000-0000-0000612C0000}"/>
    <cellStyle name="Ç¥ÁØ_°­´ç (2)_금광_아미산전망대 듀얼모니터링감시제어시스템 제작구입 설치(2차) 18 16" xfId="11366" xr:uid="{00000000-0005-0000-0000-0000622C0000}"/>
    <cellStyle name="C￥AØ_°­´c (2)_금광_아미산전망대 듀얼모니터링감시제어시스템 제작구입 설치(2차) 18 17" xfId="11367" xr:uid="{00000000-0005-0000-0000-0000632C0000}"/>
    <cellStyle name="Ç¥ÁØ_°­´ç (2)_금광_아미산전망대 듀얼모니터링감시제어시스템 제작구입 설치(2차) 18 17" xfId="11368" xr:uid="{00000000-0005-0000-0000-0000642C0000}"/>
    <cellStyle name="C￥AØ_°­´c (2)_금광_아미산전망대 듀얼모니터링감시제어시스템 제작구입 설치(2차) 18 18" xfId="11369" xr:uid="{00000000-0005-0000-0000-0000652C0000}"/>
    <cellStyle name="Ç¥ÁØ_°­´ç (2)_금광_아미산전망대 듀얼모니터링감시제어시스템 제작구입 설치(2차) 18 18" xfId="11370" xr:uid="{00000000-0005-0000-0000-0000662C0000}"/>
    <cellStyle name="C￥AØ_°­´c (2)_금광_아미산전망대 듀얼모니터링감시제어시스템 제작구입 설치(2차) 18 19" xfId="11371" xr:uid="{00000000-0005-0000-0000-0000672C0000}"/>
    <cellStyle name="Ç¥ÁØ_°­´ç (2)_금광_아미산전망대 듀얼모니터링감시제어시스템 제작구입 설치(2차) 18 19" xfId="11372" xr:uid="{00000000-0005-0000-0000-0000682C0000}"/>
    <cellStyle name="C￥AØ_°­´c (2)_금광_아미산전망대 듀얼모니터링감시제어시스템 제작구입 설치(2차) 18 2" xfId="11373" xr:uid="{00000000-0005-0000-0000-0000692C0000}"/>
    <cellStyle name="Ç¥ÁØ_°­´ç (2)_금광_아미산전망대 듀얼모니터링감시제어시스템 제작구입 설치(2차) 18 2" xfId="11374" xr:uid="{00000000-0005-0000-0000-00006A2C0000}"/>
    <cellStyle name="C￥AØ_°­´c (2)_금광_아미산전망대 듀얼모니터링감시제어시스템 제작구입 설치(2차) 18 3" xfId="11375" xr:uid="{00000000-0005-0000-0000-00006B2C0000}"/>
    <cellStyle name="Ç¥ÁØ_°­´ç (2)_금광_아미산전망대 듀얼모니터링감시제어시스템 제작구입 설치(2차) 18 3" xfId="11376" xr:uid="{00000000-0005-0000-0000-00006C2C0000}"/>
    <cellStyle name="C￥AØ_°­´c (2)_금광_아미산전망대 듀얼모니터링감시제어시스템 제작구입 설치(2차) 18 4" xfId="11377" xr:uid="{00000000-0005-0000-0000-00006D2C0000}"/>
    <cellStyle name="Ç¥ÁØ_°­´ç (2)_금광_아미산전망대 듀얼모니터링감시제어시스템 제작구입 설치(2차) 18 4" xfId="11378" xr:uid="{00000000-0005-0000-0000-00006E2C0000}"/>
    <cellStyle name="C￥AØ_°­´c (2)_금광_아미산전망대 듀얼모니터링감시제어시스템 제작구입 설치(2차) 18 5" xfId="11379" xr:uid="{00000000-0005-0000-0000-00006F2C0000}"/>
    <cellStyle name="Ç¥ÁØ_°­´ç (2)_금광_아미산전망대 듀얼모니터링감시제어시스템 제작구입 설치(2차) 18 5" xfId="11380" xr:uid="{00000000-0005-0000-0000-0000702C0000}"/>
    <cellStyle name="C￥AØ_°­´c (2)_금광_아미산전망대 듀얼모니터링감시제어시스템 제작구입 설치(2차) 18 6" xfId="11381" xr:uid="{00000000-0005-0000-0000-0000712C0000}"/>
    <cellStyle name="Ç¥ÁØ_°­´ç (2)_금광_아미산전망대 듀얼모니터링감시제어시스템 제작구입 설치(2차) 18 6" xfId="11382" xr:uid="{00000000-0005-0000-0000-0000722C0000}"/>
    <cellStyle name="C￥AØ_°­´c (2)_금광_아미산전망대 듀얼모니터링감시제어시스템 제작구입 설치(2차) 18 7" xfId="11383" xr:uid="{00000000-0005-0000-0000-0000732C0000}"/>
    <cellStyle name="Ç¥ÁØ_°­´ç (2)_금광_아미산전망대 듀얼모니터링감시제어시스템 제작구입 설치(2차) 18 7" xfId="11384" xr:uid="{00000000-0005-0000-0000-0000742C0000}"/>
    <cellStyle name="C￥AØ_°­´c (2)_금광_아미산전망대 듀얼모니터링감시제어시스템 제작구입 설치(2차) 18 8" xfId="11385" xr:uid="{00000000-0005-0000-0000-0000752C0000}"/>
    <cellStyle name="Ç¥ÁØ_°­´ç (2)_금광_아미산전망대 듀얼모니터링감시제어시스템 제작구입 설치(2차) 18 8" xfId="11386" xr:uid="{00000000-0005-0000-0000-0000762C0000}"/>
    <cellStyle name="C￥AØ_°­´c (2)_금광_아미산전망대 듀얼모니터링감시제어시스템 제작구입 설치(2차) 18 9" xfId="11387" xr:uid="{00000000-0005-0000-0000-0000772C0000}"/>
    <cellStyle name="Ç¥ÁØ_°­´ç (2)_금광_아미산전망대 듀얼모니터링감시제어시스템 제작구입 설치(2차) 18 9" xfId="11388" xr:uid="{00000000-0005-0000-0000-0000782C0000}"/>
    <cellStyle name="C￥AØ_°­´c (2)_금광_아미산전망대 듀얼모니터링감시제어시스템 제작구입 설치(2차) 19" xfId="11389" xr:uid="{00000000-0005-0000-0000-0000792C0000}"/>
    <cellStyle name="Ç¥ÁØ_°­´ç (2)_금광_아미산전망대 듀얼모니터링감시제어시스템 제작구입 설치(2차) 19" xfId="11390" xr:uid="{00000000-0005-0000-0000-00007A2C0000}"/>
    <cellStyle name="C￥AØ_°­´c (2)_금광_아미산전망대 듀얼모니터링감시제어시스템 제작구입 설치(2차) 19 10" xfId="11391" xr:uid="{00000000-0005-0000-0000-00007B2C0000}"/>
    <cellStyle name="Ç¥ÁØ_°­´ç (2)_금광_아미산전망대 듀얼모니터링감시제어시스템 제작구입 설치(2차) 19 10" xfId="11392" xr:uid="{00000000-0005-0000-0000-00007C2C0000}"/>
    <cellStyle name="C￥AØ_°­´c (2)_금광_아미산전망대 듀얼모니터링감시제어시스템 제작구입 설치(2차) 19 11" xfId="11393" xr:uid="{00000000-0005-0000-0000-00007D2C0000}"/>
    <cellStyle name="Ç¥ÁØ_°­´ç (2)_금광_아미산전망대 듀얼모니터링감시제어시스템 제작구입 설치(2차) 19 11" xfId="11394" xr:uid="{00000000-0005-0000-0000-00007E2C0000}"/>
    <cellStyle name="C￥AØ_°­´c (2)_금광_아미산전망대 듀얼모니터링감시제어시스템 제작구입 설치(2차) 19 12" xfId="11395" xr:uid="{00000000-0005-0000-0000-00007F2C0000}"/>
    <cellStyle name="Ç¥ÁØ_°­´ç (2)_금광_아미산전망대 듀얼모니터링감시제어시스템 제작구입 설치(2차) 19 12" xfId="11396" xr:uid="{00000000-0005-0000-0000-0000802C0000}"/>
    <cellStyle name="C￥AØ_°­´c (2)_금광_아미산전망대 듀얼모니터링감시제어시스템 제작구입 설치(2차) 19 13" xfId="11397" xr:uid="{00000000-0005-0000-0000-0000812C0000}"/>
    <cellStyle name="Ç¥ÁØ_°­´ç (2)_금광_아미산전망대 듀얼모니터링감시제어시스템 제작구입 설치(2차) 19 13" xfId="11398" xr:uid="{00000000-0005-0000-0000-0000822C0000}"/>
    <cellStyle name="C￥AØ_°­´c (2)_금광_아미산전망대 듀얼모니터링감시제어시스템 제작구입 설치(2차) 19 14" xfId="11399" xr:uid="{00000000-0005-0000-0000-0000832C0000}"/>
    <cellStyle name="Ç¥ÁØ_°­´ç (2)_금광_아미산전망대 듀얼모니터링감시제어시스템 제작구입 설치(2차) 19 14" xfId="11400" xr:uid="{00000000-0005-0000-0000-0000842C0000}"/>
    <cellStyle name="C￥AØ_°­´c (2)_금광_아미산전망대 듀얼모니터링감시제어시스템 제작구입 설치(2차) 19 15" xfId="11401" xr:uid="{00000000-0005-0000-0000-0000852C0000}"/>
    <cellStyle name="Ç¥ÁØ_°­´ç (2)_금광_아미산전망대 듀얼모니터링감시제어시스템 제작구입 설치(2차) 19 15" xfId="11402" xr:uid="{00000000-0005-0000-0000-0000862C0000}"/>
    <cellStyle name="C￥AØ_°­´c (2)_금광_아미산전망대 듀얼모니터링감시제어시스템 제작구입 설치(2차) 19 16" xfId="11403" xr:uid="{00000000-0005-0000-0000-0000872C0000}"/>
    <cellStyle name="Ç¥ÁØ_°­´ç (2)_금광_아미산전망대 듀얼모니터링감시제어시스템 제작구입 설치(2차) 19 16" xfId="11404" xr:uid="{00000000-0005-0000-0000-0000882C0000}"/>
    <cellStyle name="C￥AØ_°­´c (2)_금광_아미산전망대 듀얼모니터링감시제어시스템 제작구입 설치(2차) 19 17" xfId="11405" xr:uid="{00000000-0005-0000-0000-0000892C0000}"/>
    <cellStyle name="Ç¥ÁØ_°­´ç (2)_금광_아미산전망대 듀얼모니터링감시제어시스템 제작구입 설치(2차) 19 17" xfId="11406" xr:uid="{00000000-0005-0000-0000-00008A2C0000}"/>
    <cellStyle name="C￥AØ_°­´c (2)_금광_아미산전망대 듀얼모니터링감시제어시스템 제작구입 설치(2차) 19 18" xfId="11407" xr:uid="{00000000-0005-0000-0000-00008B2C0000}"/>
    <cellStyle name="Ç¥ÁØ_°­´ç (2)_금광_아미산전망대 듀얼모니터링감시제어시스템 제작구입 설치(2차) 19 18" xfId="11408" xr:uid="{00000000-0005-0000-0000-00008C2C0000}"/>
    <cellStyle name="C￥AØ_°­´c (2)_금광_아미산전망대 듀얼모니터링감시제어시스템 제작구입 설치(2차) 19 19" xfId="11409" xr:uid="{00000000-0005-0000-0000-00008D2C0000}"/>
    <cellStyle name="Ç¥ÁØ_°­´ç (2)_금광_아미산전망대 듀얼모니터링감시제어시스템 제작구입 설치(2차) 19 19" xfId="11410" xr:uid="{00000000-0005-0000-0000-00008E2C0000}"/>
    <cellStyle name="C￥AØ_°­´c (2)_금광_아미산전망대 듀얼모니터링감시제어시스템 제작구입 설치(2차) 19 2" xfId="11411" xr:uid="{00000000-0005-0000-0000-00008F2C0000}"/>
    <cellStyle name="Ç¥ÁØ_°­´ç (2)_금광_아미산전망대 듀얼모니터링감시제어시스템 제작구입 설치(2차) 19 2" xfId="11412" xr:uid="{00000000-0005-0000-0000-0000902C0000}"/>
    <cellStyle name="C￥AØ_°­´c (2)_금광_아미산전망대 듀얼모니터링감시제어시스템 제작구입 설치(2차) 19 3" xfId="11413" xr:uid="{00000000-0005-0000-0000-0000912C0000}"/>
    <cellStyle name="Ç¥ÁØ_°­´ç (2)_금광_아미산전망대 듀얼모니터링감시제어시스템 제작구입 설치(2차) 19 3" xfId="11414" xr:uid="{00000000-0005-0000-0000-0000922C0000}"/>
    <cellStyle name="C￥AØ_°­´c (2)_금광_아미산전망대 듀얼모니터링감시제어시스템 제작구입 설치(2차) 19 4" xfId="11415" xr:uid="{00000000-0005-0000-0000-0000932C0000}"/>
    <cellStyle name="Ç¥ÁØ_°­´ç (2)_금광_아미산전망대 듀얼모니터링감시제어시스템 제작구입 설치(2차) 19 4" xfId="11416" xr:uid="{00000000-0005-0000-0000-0000942C0000}"/>
    <cellStyle name="C￥AØ_°­´c (2)_금광_아미산전망대 듀얼모니터링감시제어시스템 제작구입 설치(2차) 19 5" xfId="11417" xr:uid="{00000000-0005-0000-0000-0000952C0000}"/>
    <cellStyle name="Ç¥ÁØ_°­´ç (2)_금광_아미산전망대 듀얼모니터링감시제어시스템 제작구입 설치(2차) 19 5" xfId="11418" xr:uid="{00000000-0005-0000-0000-0000962C0000}"/>
    <cellStyle name="C￥AØ_°­´c (2)_금광_아미산전망대 듀얼모니터링감시제어시스템 제작구입 설치(2차) 19 6" xfId="11419" xr:uid="{00000000-0005-0000-0000-0000972C0000}"/>
    <cellStyle name="Ç¥ÁØ_°­´ç (2)_금광_아미산전망대 듀얼모니터링감시제어시스템 제작구입 설치(2차) 19 6" xfId="11420" xr:uid="{00000000-0005-0000-0000-0000982C0000}"/>
    <cellStyle name="C￥AØ_°­´c (2)_금광_아미산전망대 듀얼모니터링감시제어시스템 제작구입 설치(2차) 19 7" xfId="11421" xr:uid="{00000000-0005-0000-0000-0000992C0000}"/>
    <cellStyle name="Ç¥ÁØ_°­´ç (2)_금광_아미산전망대 듀얼모니터링감시제어시스템 제작구입 설치(2차) 19 7" xfId="11422" xr:uid="{00000000-0005-0000-0000-00009A2C0000}"/>
    <cellStyle name="C￥AØ_°­´c (2)_금광_아미산전망대 듀얼모니터링감시제어시스템 제작구입 설치(2차) 19 8" xfId="11423" xr:uid="{00000000-0005-0000-0000-00009B2C0000}"/>
    <cellStyle name="Ç¥ÁØ_°­´ç (2)_금광_아미산전망대 듀얼모니터링감시제어시스템 제작구입 설치(2차) 19 8" xfId="11424" xr:uid="{00000000-0005-0000-0000-00009C2C0000}"/>
    <cellStyle name="C￥AØ_°­´c (2)_금광_아미산전망대 듀얼모니터링감시제어시스템 제작구입 설치(2차) 19 9" xfId="11425" xr:uid="{00000000-0005-0000-0000-00009D2C0000}"/>
    <cellStyle name="Ç¥ÁØ_°­´ç (2)_금광_아미산전망대 듀얼모니터링감시제어시스템 제작구입 설치(2차) 19 9" xfId="11426" xr:uid="{00000000-0005-0000-0000-00009E2C0000}"/>
    <cellStyle name="C￥AØ_°­´c (2)_금광_아미산전망대 듀얼모니터링감시제어시스템 제작구입 설치(2차) 2" xfId="11427" xr:uid="{00000000-0005-0000-0000-00009F2C0000}"/>
    <cellStyle name="Ç¥ÁØ_°­´ç (2)_금광_아미산전망대 듀얼모니터링감시제어시스템 제작구입 설치(2차) 2" xfId="11428" xr:uid="{00000000-0005-0000-0000-0000A02C0000}"/>
    <cellStyle name="C￥AØ_°­´c (2)_금광_아미산전망대 듀얼모니터링감시제어시스템 제작구입 설치(2차) 20" xfId="11429" xr:uid="{00000000-0005-0000-0000-0000A12C0000}"/>
    <cellStyle name="Ç¥ÁØ_°­´ç (2)_금광_아미산전망대 듀얼모니터링감시제어시스템 제작구입 설치(2차) 20" xfId="11430" xr:uid="{00000000-0005-0000-0000-0000A22C0000}"/>
    <cellStyle name="C￥AØ_°­´c (2)_금광_아미산전망대 듀얼모니터링감시제어시스템 제작구입 설치(2차) 20 10" xfId="11431" xr:uid="{00000000-0005-0000-0000-0000A32C0000}"/>
    <cellStyle name="Ç¥ÁØ_°­´ç (2)_금광_아미산전망대 듀얼모니터링감시제어시스템 제작구입 설치(2차) 20 10" xfId="11432" xr:uid="{00000000-0005-0000-0000-0000A42C0000}"/>
    <cellStyle name="C￥AØ_°­´c (2)_금광_아미산전망대 듀얼모니터링감시제어시스템 제작구입 설치(2차) 20 11" xfId="11433" xr:uid="{00000000-0005-0000-0000-0000A52C0000}"/>
    <cellStyle name="Ç¥ÁØ_°­´ç (2)_금광_아미산전망대 듀얼모니터링감시제어시스템 제작구입 설치(2차) 20 11" xfId="11434" xr:uid="{00000000-0005-0000-0000-0000A62C0000}"/>
    <cellStyle name="C￥AØ_°­´c (2)_금광_아미산전망대 듀얼모니터링감시제어시스템 제작구입 설치(2차) 20 12" xfId="11435" xr:uid="{00000000-0005-0000-0000-0000A72C0000}"/>
    <cellStyle name="Ç¥ÁØ_°­´ç (2)_금광_아미산전망대 듀얼모니터링감시제어시스템 제작구입 설치(2차) 20 12" xfId="11436" xr:uid="{00000000-0005-0000-0000-0000A82C0000}"/>
    <cellStyle name="C￥AØ_°­´c (2)_금광_아미산전망대 듀얼모니터링감시제어시스템 제작구입 설치(2차) 20 13" xfId="11437" xr:uid="{00000000-0005-0000-0000-0000A92C0000}"/>
    <cellStyle name="Ç¥ÁØ_°­´ç (2)_금광_아미산전망대 듀얼모니터링감시제어시스템 제작구입 설치(2차) 20 13" xfId="11438" xr:uid="{00000000-0005-0000-0000-0000AA2C0000}"/>
    <cellStyle name="C￥AØ_°­´c (2)_금광_아미산전망대 듀얼모니터링감시제어시스템 제작구입 설치(2차) 20 14" xfId="11439" xr:uid="{00000000-0005-0000-0000-0000AB2C0000}"/>
    <cellStyle name="Ç¥ÁØ_°­´ç (2)_금광_아미산전망대 듀얼모니터링감시제어시스템 제작구입 설치(2차) 20 14" xfId="11440" xr:uid="{00000000-0005-0000-0000-0000AC2C0000}"/>
    <cellStyle name="C￥AØ_°­´c (2)_금광_아미산전망대 듀얼모니터링감시제어시스템 제작구입 설치(2차) 20 15" xfId="11441" xr:uid="{00000000-0005-0000-0000-0000AD2C0000}"/>
    <cellStyle name="Ç¥ÁØ_°­´ç (2)_금광_아미산전망대 듀얼모니터링감시제어시스템 제작구입 설치(2차) 20 15" xfId="11442" xr:uid="{00000000-0005-0000-0000-0000AE2C0000}"/>
    <cellStyle name="C￥AØ_°­´c (2)_금광_아미산전망대 듀얼모니터링감시제어시스템 제작구입 설치(2차) 20 16" xfId="11443" xr:uid="{00000000-0005-0000-0000-0000AF2C0000}"/>
    <cellStyle name="Ç¥ÁØ_°­´ç (2)_금광_아미산전망대 듀얼모니터링감시제어시스템 제작구입 설치(2차) 20 16" xfId="11444" xr:uid="{00000000-0005-0000-0000-0000B02C0000}"/>
    <cellStyle name="C￥AØ_°­´c (2)_금광_아미산전망대 듀얼모니터링감시제어시스템 제작구입 설치(2차) 20 17" xfId="11445" xr:uid="{00000000-0005-0000-0000-0000B12C0000}"/>
    <cellStyle name="Ç¥ÁØ_°­´ç (2)_금광_아미산전망대 듀얼모니터링감시제어시스템 제작구입 설치(2차) 20 17" xfId="11446" xr:uid="{00000000-0005-0000-0000-0000B22C0000}"/>
    <cellStyle name="C￥AØ_°­´c (2)_금광_아미산전망대 듀얼모니터링감시제어시스템 제작구입 설치(2차) 20 18" xfId="11447" xr:uid="{00000000-0005-0000-0000-0000B32C0000}"/>
    <cellStyle name="Ç¥ÁØ_°­´ç (2)_금광_아미산전망대 듀얼모니터링감시제어시스템 제작구입 설치(2차) 20 18" xfId="11448" xr:uid="{00000000-0005-0000-0000-0000B42C0000}"/>
    <cellStyle name="C￥AØ_°­´c (2)_금광_아미산전망대 듀얼모니터링감시제어시스템 제작구입 설치(2차) 20 19" xfId="11449" xr:uid="{00000000-0005-0000-0000-0000B52C0000}"/>
    <cellStyle name="Ç¥ÁØ_°­´ç (2)_금광_아미산전망대 듀얼모니터링감시제어시스템 제작구입 설치(2차) 20 19" xfId="11450" xr:uid="{00000000-0005-0000-0000-0000B62C0000}"/>
    <cellStyle name="C￥AØ_°­´c (2)_금광_아미산전망대 듀얼모니터링감시제어시스템 제작구입 설치(2차) 20 2" xfId="11451" xr:uid="{00000000-0005-0000-0000-0000B72C0000}"/>
    <cellStyle name="Ç¥ÁØ_°­´ç (2)_금광_아미산전망대 듀얼모니터링감시제어시스템 제작구입 설치(2차) 20 2" xfId="11452" xr:uid="{00000000-0005-0000-0000-0000B82C0000}"/>
    <cellStyle name="C￥AØ_°­´c (2)_금광_아미산전망대 듀얼모니터링감시제어시스템 제작구입 설치(2차) 20 3" xfId="11453" xr:uid="{00000000-0005-0000-0000-0000B92C0000}"/>
    <cellStyle name="Ç¥ÁØ_°­´ç (2)_금광_아미산전망대 듀얼모니터링감시제어시스템 제작구입 설치(2차) 20 3" xfId="11454" xr:uid="{00000000-0005-0000-0000-0000BA2C0000}"/>
    <cellStyle name="C￥AØ_°­´c (2)_금광_아미산전망대 듀얼모니터링감시제어시스템 제작구입 설치(2차) 20 4" xfId="11455" xr:uid="{00000000-0005-0000-0000-0000BB2C0000}"/>
    <cellStyle name="Ç¥ÁØ_°­´ç (2)_금광_아미산전망대 듀얼모니터링감시제어시스템 제작구입 설치(2차) 20 4" xfId="11456" xr:uid="{00000000-0005-0000-0000-0000BC2C0000}"/>
    <cellStyle name="C￥AØ_°­´c (2)_금광_아미산전망대 듀얼모니터링감시제어시스템 제작구입 설치(2차) 20 5" xfId="11457" xr:uid="{00000000-0005-0000-0000-0000BD2C0000}"/>
    <cellStyle name="Ç¥ÁØ_°­´ç (2)_금광_아미산전망대 듀얼모니터링감시제어시스템 제작구입 설치(2차) 20 5" xfId="11458" xr:uid="{00000000-0005-0000-0000-0000BE2C0000}"/>
    <cellStyle name="C￥AØ_°­´c (2)_금광_아미산전망대 듀얼모니터링감시제어시스템 제작구입 설치(2차) 20 6" xfId="11459" xr:uid="{00000000-0005-0000-0000-0000BF2C0000}"/>
    <cellStyle name="Ç¥ÁØ_°­´ç (2)_금광_아미산전망대 듀얼모니터링감시제어시스템 제작구입 설치(2차) 20 6" xfId="11460" xr:uid="{00000000-0005-0000-0000-0000C02C0000}"/>
    <cellStyle name="C￥AØ_°­´c (2)_금광_아미산전망대 듀얼모니터링감시제어시스템 제작구입 설치(2차) 20 7" xfId="11461" xr:uid="{00000000-0005-0000-0000-0000C12C0000}"/>
    <cellStyle name="Ç¥ÁØ_°­´ç (2)_금광_아미산전망대 듀얼모니터링감시제어시스템 제작구입 설치(2차) 20 7" xfId="11462" xr:uid="{00000000-0005-0000-0000-0000C22C0000}"/>
    <cellStyle name="C￥AØ_°­´c (2)_금광_아미산전망대 듀얼모니터링감시제어시스템 제작구입 설치(2차) 20 8" xfId="11463" xr:uid="{00000000-0005-0000-0000-0000C32C0000}"/>
    <cellStyle name="Ç¥ÁØ_°­´ç (2)_금광_아미산전망대 듀얼모니터링감시제어시스템 제작구입 설치(2차) 20 8" xfId="11464" xr:uid="{00000000-0005-0000-0000-0000C42C0000}"/>
    <cellStyle name="C￥AØ_°­´c (2)_금광_아미산전망대 듀얼모니터링감시제어시스템 제작구입 설치(2차) 20 9" xfId="11465" xr:uid="{00000000-0005-0000-0000-0000C52C0000}"/>
    <cellStyle name="Ç¥ÁØ_°­´ç (2)_금광_아미산전망대 듀얼모니터링감시제어시스템 제작구입 설치(2차) 20 9" xfId="11466" xr:uid="{00000000-0005-0000-0000-0000C62C0000}"/>
    <cellStyle name="C￥AØ_°­´c (2)_금광_아미산전망대 듀얼모니터링감시제어시스템 제작구입 설치(2차) 21" xfId="11467" xr:uid="{00000000-0005-0000-0000-0000C72C0000}"/>
    <cellStyle name="Ç¥ÁØ_°­´ç (2)_금광_아미산전망대 듀얼모니터링감시제어시스템 제작구입 설치(2차) 21" xfId="11468" xr:uid="{00000000-0005-0000-0000-0000C82C0000}"/>
    <cellStyle name="C￥AØ_°­´c (2)_금광_아미산전망대 듀얼모니터링감시제어시스템 제작구입 설치(2차) 21 10" xfId="11469" xr:uid="{00000000-0005-0000-0000-0000C92C0000}"/>
    <cellStyle name="Ç¥ÁØ_°­´ç (2)_금광_아미산전망대 듀얼모니터링감시제어시스템 제작구입 설치(2차) 21 10" xfId="11470" xr:uid="{00000000-0005-0000-0000-0000CA2C0000}"/>
    <cellStyle name="C￥AØ_°­´c (2)_금광_아미산전망대 듀얼모니터링감시제어시스템 제작구입 설치(2차) 21 11" xfId="11471" xr:uid="{00000000-0005-0000-0000-0000CB2C0000}"/>
    <cellStyle name="Ç¥ÁØ_°­´ç (2)_금광_아미산전망대 듀얼모니터링감시제어시스템 제작구입 설치(2차) 21 11" xfId="11472" xr:uid="{00000000-0005-0000-0000-0000CC2C0000}"/>
    <cellStyle name="C￥AØ_°­´c (2)_금광_아미산전망대 듀얼모니터링감시제어시스템 제작구입 설치(2차) 21 12" xfId="11473" xr:uid="{00000000-0005-0000-0000-0000CD2C0000}"/>
    <cellStyle name="Ç¥ÁØ_°­´ç (2)_금광_아미산전망대 듀얼모니터링감시제어시스템 제작구입 설치(2차) 21 12" xfId="11474" xr:uid="{00000000-0005-0000-0000-0000CE2C0000}"/>
    <cellStyle name="C￥AØ_°­´c (2)_금광_아미산전망대 듀얼모니터링감시제어시스템 제작구입 설치(2차) 21 13" xfId="11475" xr:uid="{00000000-0005-0000-0000-0000CF2C0000}"/>
    <cellStyle name="Ç¥ÁØ_°­´ç (2)_금광_아미산전망대 듀얼모니터링감시제어시스템 제작구입 설치(2차) 21 13" xfId="11476" xr:uid="{00000000-0005-0000-0000-0000D02C0000}"/>
    <cellStyle name="C￥AØ_°­´c (2)_금광_아미산전망대 듀얼모니터링감시제어시스템 제작구입 설치(2차) 21 14" xfId="11477" xr:uid="{00000000-0005-0000-0000-0000D12C0000}"/>
    <cellStyle name="Ç¥ÁØ_°­´ç (2)_금광_아미산전망대 듀얼모니터링감시제어시스템 제작구입 설치(2차) 21 14" xfId="11478" xr:uid="{00000000-0005-0000-0000-0000D22C0000}"/>
    <cellStyle name="C￥AØ_°­´c (2)_금광_아미산전망대 듀얼모니터링감시제어시스템 제작구입 설치(2차) 21 15" xfId="11479" xr:uid="{00000000-0005-0000-0000-0000D32C0000}"/>
    <cellStyle name="Ç¥ÁØ_°­´ç (2)_금광_아미산전망대 듀얼모니터링감시제어시스템 제작구입 설치(2차) 21 15" xfId="11480" xr:uid="{00000000-0005-0000-0000-0000D42C0000}"/>
    <cellStyle name="C￥AØ_°­´c (2)_금광_아미산전망대 듀얼모니터링감시제어시스템 제작구입 설치(2차) 21 16" xfId="11481" xr:uid="{00000000-0005-0000-0000-0000D52C0000}"/>
    <cellStyle name="Ç¥ÁØ_°­´ç (2)_금광_아미산전망대 듀얼모니터링감시제어시스템 제작구입 설치(2차) 21 16" xfId="11482" xr:uid="{00000000-0005-0000-0000-0000D62C0000}"/>
    <cellStyle name="C￥AØ_°­´c (2)_금광_아미산전망대 듀얼모니터링감시제어시스템 제작구입 설치(2차) 21 17" xfId="11483" xr:uid="{00000000-0005-0000-0000-0000D72C0000}"/>
    <cellStyle name="Ç¥ÁØ_°­´ç (2)_금광_아미산전망대 듀얼모니터링감시제어시스템 제작구입 설치(2차) 21 17" xfId="11484" xr:uid="{00000000-0005-0000-0000-0000D82C0000}"/>
    <cellStyle name="C￥AØ_°­´c (2)_금광_아미산전망대 듀얼모니터링감시제어시스템 제작구입 설치(2차) 21 18" xfId="11485" xr:uid="{00000000-0005-0000-0000-0000D92C0000}"/>
    <cellStyle name="Ç¥ÁØ_°­´ç (2)_금광_아미산전망대 듀얼모니터링감시제어시스템 제작구입 설치(2차) 21 18" xfId="11486" xr:uid="{00000000-0005-0000-0000-0000DA2C0000}"/>
    <cellStyle name="C￥AØ_°­´c (2)_금광_아미산전망대 듀얼모니터링감시제어시스템 제작구입 설치(2차) 21 19" xfId="11487" xr:uid="{00000000-0005-0000-0000-0000DB2C0000}"/>
    <cellStyle name="Ç¥ÁØ_°­´ç (2)_금광_아미산전망대 듀얼모니터링감시제어시스템 제작구입 설치(2차) 21 19" xfId="11488" xr:uid="{00000000-0005-0000-0000-0000DC2C0000}"/>
    <cellStyle name="C￥AØ_°­´c (2)_금광_아미산전망대 듀얼모니터링감시제어시스템 제작구입 설치(2차) 21 2" xfId="11489" xr:uid="{00000000-0005-0000-0000-0000DD2C0000}"/>
    <cellStyle name="Ç¥ÁØ_°­´ç (2)_금광_아미산전망대 듀얼모니터링감시제어시스템 제작구입 설치(2차) 21 2" xfId="11490" xr:uid="{00000000-0005-0000-0000-0000DE2C0000}"/>
    <cellStyle name="C￥AØ_°­´c (2)_금광_아미산전망대 듀얼모니터링감시제어시스템 제작구입 설치(2차) 21 3" xfId="11491" xr:uid="{00000000-0005-0000-0000-0000DF2C0000}"/>
    <cellStyle name="Ç¥ÁØ_°­´ç (2)_금광_아미산전망대 듀얼모니터링감시제어시스템 제작구입 설치(2차) 21 3" xfId="11492" xr:uid="{00000000-0005-0000-0000-0000E02C0000}"/>
    <cellStyle name="C￥AØ_°­´c (2)_금광_아미산전망대 듀얼모니터링감시제어시스템 제작구입 설치(2차) 21 4" xfId="11493" xr:uid="{00000000-0005-0000-0000-0000E12C0000}"/>
    <cellStyle name="Ç¥ÁØ_°­´ç (2)_금광_아미산전망대 듀얼모니터링감시제어시스템 제작구입 설치(2차) 21 4" xfId="11494" xr:uid="{00000000-0005-0000-0000-0000E22C0000}"/>
    <cellStyle name="C￥AØ_°­´c (2)_금광_아미산전망대 듀얼모니터링감시제어시스템 제작구입 설치(2차) 21 5" xfId="11495" xr:uid="{00000000-0005-0000-0000-0000E32C0000}"/>
    <cellStyle name="Ç¥ÁØ_°­´ç (2)_금광_아미산전망대 듀얼모니터링감시제어시스템 제작구입 설치(2차) 21 5" xfId="11496" xr:uid="{00000000-0005-0000-0000-0000E42C0000}"/>
    <cellStyle name="C￥AØ_°­´c (2)_금광_아미산전망대 듀얼모니터링감시제어시스템 제작구입 설치(2차) 21 6" xfId="11497" xr:uid="{00000000-0005-0000-0000-0000E52C0000}"/>
    <cellStyle name="Ç¥ÁØ_°­´ç (2)_금광_아미산전망대 듀얼모니터링감시제어시스템 제작구입 설치(2차) 21 6" xfId="11498" xr:uid="{00000000-0005-0000-0000-0000E62C0000}"/>
    <cellStyle name="C￥AØ_°­´c (2)_금광_아미산전망대 듀얼모니터링감시제어시스템 제작구입 설치(2차) 21 7" xfId="11499" xr:uid="{00000000-0005-0000-0000-0000E72C0000}"/>
    <cellStyle name="Ç¥ÁØ_°­´ç (2)_금광_아미산전망대 듀얼모니터링감시제어시스템 제작구입 설치(2차) 21 7" xfId="11500" xr:uid="{00000000-0005-0000-0000-0000E82C0000}"/>
    <cellStyle name="C￥AØ_°­´c (2)_금광_아미산전망대 듀얼모니터링감시제어시스템 제작구입 설치(2차) 21 8" xfId="11501" xr:uid="{00000000-0005-0000-0000-0000E92C0000}"/>
    <cellStyle name="Ç¥ÁØ_°­´ç (2)_금광_아미산전망대 듀얼모니터링감시제어시스템 제작구입 설치(2차) 21 8" xfId="11502" xr:uid="{00000000-0005-0000-0000-0000EA2C0000}"/>
    <cellStyle name="C￥AØ_°­´c (2)_금광_아미산전망대 듀얼모니터링감시제어시스템 제작구입 설치(2차) 21 9" xfId="11503" xr:uid="{00000000-0005-0000-0000-0000EB2C0000}"/>
    <cellStyle name="Ç¥ÁØ_°­´ç (2)_금광_아미산전망대 듀얼모니터링감시제어시스템 제작구입 설치(2차) 21 9" xfId="11504" xr:uid="{00000000-0005-0000-0000-0000EC2C0000}"/>
    <cellStyle name="C￥AØ_°­´c (2)_금광_아미산전망대 듀얼모니터링감시제어시스템 제작구입 설치(2차) 22" xfId="11505" xr:uid="{00000000-0005-0000-0000-0000ED2C0000}"/>
    <cellStyle name="Ç¥ÁØ_°­´ç (2)_금광_아미산전망대 듀얼모니터링감시제어시스템 제작구입 설치(2차) 22" xfId="11506" xr:uid="{00000000-0005-0000-0000-0000EE2C0000}"/>
    <cellStyle name="C￥AØ_°­´c (2)_금광_아미산전망대 듀얼모니터링감시제어시스템 제작구입 설치(2차) 22 10" xfId="11507" xr:uid="{00000000-0005-0000-0000-0000EF2C0000}"/>
    <cellStyle name="Ç¥ÁØ_°­´ç (2)_금광_아미산전망대 듀얼모니터링감시제어시스템 제작구입 설치(2차) 22 10" xfId="11508" xr:uid="{00000000-0005-0000-0000-0000F02C0000}"/>
    <cellStyle name="C￥AØ_°­´c (2)_금광_아미산전망대 듀얼모니터링감시제어시스템 제작구입 설치(2차) 22 11" xfId="11509" xr:uid="{00000000-0005-0000-0000-0000F12C0000}"/>
    <cellStyle name="Ç¥ÁØ_°­´ç (2)_금광_아미산전망대 듀얼모니터링감시제어시스템 제작구입 설치(2차) 22 11" xfId="11510" xr:uid="{00000000-0005-0000-0000-0000F22C0000}"/>
    <cellStyle name="C￥AØ_°­´c (2)_금광_아미산전망대 듀얼모니터링감시제어시스템 제작구입 설치(2차) 22 12" xfId="11511" xr:uid="{00000000-0005-0000-0000-0000F32C0000}"/>
    <cellStyle name="Ç¥ÁØ_°­´ç (2)_금광_아미산전망대 듀얼모니터링감시제어시스템 제작구입 설치(2차) 22 12" xfId="11512" xr:uid="{00000000-0005-0000-0000-0000F42C0000}"/>
    <cellStyle name="C￥AØ_°­´c (2)_금광_아미산전망대 듀얼모니터링감시제어시스템 제작구입 설치(2차) 22 13" xfId="11513" xr:uid="{00000000-0005-0000-0000-0000F52C0000}"/>
    <cellStyle name="Ç¥ÁØ_°­´ç (2)_금광_아미산전망대 듀얼모니터링감시제어시스템 제작구입 설치(2차) 22 13" xfId="11514" xr:uid="{00000000-0005-0000-0000-0000F62C0000}"/>
    <cellStyle name="C￥AØ_°­´c (2)_금광_아미산전망대 듀얼모니터링감시제어시스템 제작구입 설치(2차) 22 14" xfId="11515" xr:uid="{00000000-0005-0000-0000-0000F72C0000}"/>
    <cellStyle name="Ç¥ÁØ_°­´ç (2)_금광_아미산전망대 듀얼모니터링감시제어시스템 제작구입 설치(2차) 22 14" xfId="11516" xr:uid="{00000000-0005-0000-0000-0000F82C0000}"/>
    <cellStyle name="C￥AØ_°­´c (2)_금광_아미산전망대 듀얼모니터링감시제어시스템 제작구입 설치(2차) 22 15" xfId="11517" xr:uid="{00000000-0005-0000-0000-0000F92C0000}"/>
    <cellStyle name="Ç¥ÁØ_°­´ç (2)_금광_아미산전망대 듀얼모니터링감시제어시스템 제작구입 설치(2차) 22 15" xfId="11518" xr:uid="{00000000-0005-0000-0000-0000FA2C0000}"/>
    <cellStyle name="C￥AØ_°­´c (2)_금광_아미산전망대 듀얼모니터링감시제어시스템 제작구입 설치(2차) 22 16" xfId="11519" xr:uid="{00000000-0005-0000-0000-0000FB2C0000}"/>
    <cellStyle name="Ç¥ÁØ_°­´ç (2)_금광_아미산전망대 듀얼모니터링감시제어시스템 제작구입 설치(2차) 22 16" xfId="11520" xr:uid="{00000000-0005-0000-0000-0000FC2C0000}"/>
    <cellStyle name="C￥AØ_°­´c (2)_금광_아미산전망대 듀얼모니터링감시제어시스템 제작구입 설치(2차) 22 17" xfId="11521" xr:uid="{00000000-0005-0000-0000-0000FD2C0000}"/>
    <cellStyle name="Ç¥ÁØ_°­´ç (2)_금광_아미산전망대 듀얼모니터링감시제어시스템 제작구입 설치(2차) 22 17" xfId="11522" xr:uid="{00000000-0005-0000-0000-0000FE2C0000}"/>
    <cellStyle name="C￥AØ_°­´c (2)_금광_아미산전망대 듀얼모니터링감시제어시스템 제작구입 설치(2차) 22 18" xfId="11523" xr:uid="{00000000-0005-0000-0000-0000FF2C0000}"/>
    <cellStyle name="Ç¥ÁØ_°­´ç (2)_금광_아미산전망대 듀얼모니터링감시제어시스템 제작구입 설치(2차) 22 18" xfId="11524" xr:uid="{00000000-0005-0000-0000-0000002D0000}"/>
    <cellStyle name="C￥AØ_°­´c (2)_금광_아미산전망대 듀얼모니터링감시제어시스템 제작구입 설치(2차) 22 19" xfId="11525" xr:uid="{00000000-0005-0000-0000-0000012D0000}"/>
    <cellStyle name="Ç¥ÁØ_°­´ç (2)_금광_아미산전망대 듀얼모니터링감시제어시스템 제작구입 설치(2차) 22 19" xfId="11526" xr:uid="{00000000-0005-0000-0000-0000022D0000}"/>
    <cellStyle name="C￥AØ_°­´c (2)_금광_아미산전망대 듀얼모니터링감시제어시스템 제작구입 설치(2차) 22 2" xfId="11527" xr:uid="{00000000-0005-0000-0000-0000032D0000}"/>
    <cellStyle name="Ç¥ÁØ_°­´ç (2)_금광_아미산전망대 듀얼모니터링감시제어시스템 제작구입 설치(2차) 22 2" xfId="11528" xr:uid="{00000000-0005-0000-0000-0000042D0000}"/>
    <cellStyle name="C￥AØ_°­´c (2)_금광_아미산전망대 듀얼모니터링감시제어시스템 제작구입 설치(2차) 22 3" xfId="11529" xr:uid="{00000000-0005-0000-0000-0000052D0000}"/>
    <cellStyle name="Ç¥ÁØ_°­´ç (2)_금광_아미산전망대 듀얼모니터링감시제어시스템 제작구입 설치(2차) 22 3" xfId="11530" xr:uid="{00000000-0005-0000-0000-0000062D0000}"/>
    <cellStyle name="C￥AØ_°­´c (2)_금광_아미산전망대 듀얼모니터링감시제어시스템 제작구입 설치(2차) 22 4" xfId="11531" xr:uid="{00000000-0005-0000-0000-0000072D0000}"/>
    <cellStyle name="Ç¥ÁØ_°­´ç (2)_금광_아미산전망대 듀얼모니터링감시제어시스템 제작구입 설치(2차) 22 4" xfId="11532" xr:uid="{00000000-0005-0000-0000-0000082D0000}"/>
    <cellStyle name="C￥AØ_°­´c (2)_금광_아미산전망대 듀얼모니터링감시제어시스템 제작구입 설치(2차) 22 5" xfId="11533" xr:uid="{00000000-0005-0000-0000-0000092D0000}"/>
    <cellStyle name="Ç¥ÁØ_°­´ç (2)_금광_아미산전망대 듀얼모니터링감시제어시스템 제작구입 설치(2차) 22 5" xfId="11534" xr:uid="{00000000-0005-0000-0000-00000A2D0000}"/>
    <cellStyle name="C￥AØ_°­´c (2)_금광_아미산전망대 듀얼모니터링감시제어시스템 제작구입 설치(2차) 22 6" xfId="11535" xr:uid="{00000000-0005-0000-0000-00000B2D0000}"/>
    <cellStyle name="Ç¥ÁØ_°­´ç (2)_금광_아미산전망대 듀얼모니터링감시제어시스템 제작구입 설치(2차) 22 6" xfId="11536" xr:uid="{00000000-0005-0000-0000-00000C2D0000}"/>
    <cellStyle name="C￥AØ_°­´c (2)_금광_아미산전망대 듀얼모니터링감시제어시스템 제작구입 설치(2차) 22 7" xfId="11537" xr:uid="{00000000-0005-0000-0000-00000D2D0000}"/>
    <cellStyle name="Ç¥ÁØ_°­´ç (2)_금광_아미산전망대 듀얼모니터링감시제어시스템 제작구입 설치(2차) 22 7" xfId="11538" xr:uid="{00000000-0005-0000-0000-00000E2D0000}"/>
    <cellStyle name="C￥AØ_°­´c (2)_금광_아미산전망대 듀얼모니터링감시제어시스템 제작구입 설치(2차) 22 8" xfId="11539" xr:uid="{00000000-0005-0000-0000-00000F2D0000}"/>
    <cellStyle name="Ç¥ÁØ_°­´ç (2)_금광_아미산전망대 듀얼모니터링감시제어시스템 제작구입 설치(2차) 22 8" xfId="11540" xr:uid="{00000000-0005-0000-0000-0000102D0000}"/>
    <cellStyle name="C￥AØ_°­´c (2)_금광_아미산전망대 듀얼모니터링감시제어시스템 제작구입 설치(2차) 22 9" xfId="11541" xr:uid="{00000000-0005-0000-0000-0000112D0000}"/>
    <cellStyle name="Ç¥ÁØ_°­´ç (2)_금광_아미산전망대 듀얼모니터링감시제어시스템 제작구입 설치(2차) 22 9" xfId="11542" xr:uid="{00000000-0005-0000-0000-0000122D0000}"/>
    <cellStyle name="C￥AØ_°­´c (2)_금광_아미산전망대 듀얼모니터링감시제어시스템 제작구입 설치(2차) 23" xfId="11543" xr:uid="{00000000-0005-0000-0000-0000132D0000}"/>
    <cellStyle name="Ç¥ÁØ_°­´ç (2)_금광_아미산전망대 듀얼모니터링감시제어시스템 제작구입 설치(2차) 23" xfId="11544" xr:uid="{00000000-0005-0000-0000-0000142D0000}"/>
    <cellStyle name="C￥AØ_°­´c (2)_금광_아미산전망대 듀얼모니터링감시제어시스템 제작구입 설치(2차) 23 10" xfId="11545" xr:uid="{00000000-0005-0000-0000-0000152D0000}"/>
    <cellStyle name="Ç¥ÁØ_°­´ç (2)_금광_아미산전망대 듀얼모니터링감시제어시스템 제작구입 설치(2차) 23 10" xfId="11546" xr:uid="{00000000-0005-0000-0000-0000162D0000}"/>
    <cellStyle name="C￥AØ_°­´c (2)_금광_아미산전망대 듀얼모니터링감시제어시스템 제작구입 설치(2차) 23 11" xfId="11547" xr:uid="{00000000-0005-0000-0000-0000172D0000}"/>
    <cellStyle name="Ç¥ÁØ_°­´ç (2)_금광_아미산전망대 듀얼모니터링감시제어시스템 제작구입 설치(2차) 23 11" xfId="11548" xr:uid="{00000000-0005-0000-0000-0000182D0000}"/>
    <cellStyle name="C￥AØ_°­´c (2)_금광_아미산전망대 듀얼모니터링감시제어시스템 제작구입 설치(2차) 23 12" xfId="11549" xr:uid="{00000000-0005-0000-0000-0000192D0000}"/>
    <cellStyle name="Ç¥ÁØ_°­´ç (2)_금광_아미산전망대 듀얼모니터링감시제어시스템 제작구입 설치(2차) 23 12" xfId="11550" xr:uid="{00000000-0005-0000-0000-00001A2D0000}"/>
    <cellStyle name="C￥AØ_°­´c (2)_금광_아미산전망대 듀얼모니터링감시제어시스템 제작구입 설치(2차) 23 13" xfId="11551" xr:uid="{00000000-0005-0000-0000-00001B2D0000}"/>
    <cellStyle name="Ç¥ÁØ_°­´ç (2)_금광_아미산전망대 듀얼모니터링감시제어시스템 제작구입 설치(2차) 23 13" xfId="11552" xr:uid="{00000000-0005-0000-0000-00001C2D0000}"/>
    <cellStyle name="C￥AØ_°­´c (2)_금광_아미산전망대 듀얼모니터링감시제어시스템 제작구입 설치(2차) 23 14" xfId="11553" xr:uid="{00000000-0005-0000-0000-00001D2D0000}"/>
    <cellStyle name="Ç¥ÁØ_°­´ç (2)_금광_아미산전망대 듀얼모니터링감시제어시스템 제작구입 설치(2차) 23 14" xfId="11554" xr:uid="{00000000-0005-0000-0000-00001E2D0000}"/>
    <cellStyle name="C￥AØ_°­´c (2)_금광_아미산전망대 듀얼모니터링감시제어시스템 제작구입 설치(2차) 23 15" xfId="11555" xr:uid="{00000000-0005-0000-0000-00001F2D0000}"/>
    <cellStyle name="Ç¥ÁØ_°­´ç (2)_금광_아미산전망대 듀얼모니터링감시제어시스템 제작구입 설치(2차) 23 15" xfId="11556" xr:uid="{00000000-0005-0000-0000-0000202D0000}"/>
    <cellStyle name="C￥AØ_°­´c (2)_금광_아미산전망대 듀얼모니터링감시제어시스템 제작구입 설치(2차) 23 16" xfId="11557" xr:uid="{00000000-0005-0000-0000-0000212D0000}"/>
    <cellStyle name="Ç¥ÁØ_°­´ç (2)_금광_아미산전망대 듀얼모니터링감시제어시스템 제작구입 설치(2차) 23 16" xfId="11558" xr:uid="{00000000-0005-0000-0000-0000222D0000}"/>
    <cellStyle name="C￥AØ_°­´c (2)_금광_아미산전망대 듀얼모니터링감시제어시스템 제작구입 설치(2차) 23 17" xfId="11559" xr:uid="{00000000-0005-0000-0000-0000232D0000}"/>
    <cellStyle name="Ç¥ÁØ_°­´ç (2)_금광_아미산전망대 듀얼모니터링감시제어시스템 제작구입 설치(2차) 23 17" xfId="11560" xr:uid="{00000000-0005-0000-0000-0000242D0000}"/>
    <cellStyle name="C￥AØ_°­´c (2)_금광_아미산전망대 듀얼모니터링감시제어시스템 제작구입 설치(2차) 23 18" xfId="11561" xr:uid="{00000000-0005-0000-0000-0000252D0000}"/>
    <cellStyle name="Ç¥ÁØ_°­´ç (2)_금광_아미산전망대 듀얼모니터링감시제어시스템 제작구입 설치(2차) 23 18" xfId="11562" xr:uid="{00000000-0005-0000-0000-0000262D0000}"/>
    <cellStyle name="C￥AØ_°­´c (2)_금광_아미산전망대 듀얼모니터링감시제어시스템 제작구입 설치(2차) 23 19" xfId="11563" xr:uid="{00000000-0005-0000-0000-0000272D0000}"/>
    <cellStyle name="Ç¥ÁØ_°­´ç (2)_금광_아미산전망대 듀얼모니터링감시제어시스템 제작구입 설치(2차) 23 19" xfId="11564" xr:uid="{00000000-0005-0000-0000-0000282D0000}"/>
    <cellStyle name="C￥AØ_°­´c (2)_금광_아미산전망대 듀얼모니터링감시제어시스템 제작구입 설치(2차) 23 2" xfId="11565" xr:uid="{00000000-0005-0000-0000-0000292D0000}"/>
    <cellStyle name="Ç¥ÁØ_°­´ç (2)_금광_아미산전망대 듀얼모니터링감시제어시스템 제작구입 설치(2차) 23 2" xfId="11566" xr:uid="{00000000-0005-0000-0000-00002A2D0000}"/>
    <cellStyle name="C￥AØ_°­´c (2)_금광_아미산전망대 듀얼모니터링감시제어시스템 제작구입 설치(2차) 23 3" xfId="11567" xr:uid="{00000000-0005-0000-0000-00002B2D0000}"/>
    <cellStyle name="Ç¥ÁØ_°­´ç (2)_금광_아미산전망대 듀얼모니터링감시제어시스템 제작구입 설치(2차) 23 3" xfId="11568" xr:uid="{00000000-0005-0000-0000-00002C2D0000}"/>
    <cellStyle name="C￥AØ_°­´c (2)_금광_아미산전망대 듀얼모니터링감시제어시스템 제작구입 설치(2차) 23 4" xfId="11569" xr:uid="{00000000-0005-0000-0000-00002D2D0000}"/>
    <cellStyle name="Ç¥ÁØ_°­´ç (2)_금광_아미산전망대 듀얼모니터링감시제어시스템 제작구입 설치(2차) 23 4" xfId="11570" xr:uid="{00000000-0005-0000-0000-00002E2D0000}"/>
    <cellStyle name="C￥AØ_°­´c (2)_금광_아미산전망대 듀얼모니터링감시제어시스템 제작구입 설치(2차) 23 5" xfId="11571" xr:uid="{00000000-0005-0000-0000-00002F2D0000}"/>
    <cellStyle name="Ç¥ÁØ_°­´ç (2)_금광_아미산전망대 듀얼모니터링감시제어시스템 제작구입 설치(2차) 23 5" xfId="11572" xr:uid="{00000000-0005-0000-0000-0000302D0000}"/>
    <cellStyle name="C￥AØ_°­´c (2)_금광_아미산전망대 듀얼모니터링감시제어시스템 제작구입 설치(2차) 23 6" xfId="11573" xr:uid="{00000000-0005-0000-0000-0000312D0000}"/>
    <cellStyle name="Ç¥ÁØ_°­´ç (2)_금광_아미산전망대 듀얼모니터링감시제어시스템 제작구입 설치(2차) 23 6" xfId="11574" xr:uid="{00000000-0005-0000-0000-0000322D0000}"/>
    <cellStyle name="C￥AØ_°­´c (2)_금광_아미산전망대 듀얼모니터링감시제어시스템 제작구입 설치(2차) 23 7" xfId="11575" xr:uid="{00000000-0005-0000-0000-0000332D0000}"/>
    <cellStyle name="Ç¥ÁØ_°­´ç (2)_금광_아미산전망대 듀얼모니터링감시제어시스템 제작구입 설치(2차) 23 7" xfId="11576" xr:uid="{00000000-0005-0000-0000-0000342D0000}"/>
    <cellStyle name="C￥AØ_°­´c (2)_금광_아미산전망대 듀얼모니터링감시제어시스템 제작구입 설치(2차) 23 8" xfId="11577" xr:uid="{00000000-0005-0000-0000-0000352D0000}"/>
    <cellStyle name="Ç¥ÁØ_°­´ç (2)_금광_아미산전망대 듀얼모니터링감시제어시스템 제작구입 설치(2차) 23 8" xfId="11578" xr:uid="{00000000-0005-0000-0000-0000362D0000}"/>
    <cellStyle name="C￥AØ_°­´c (2)_금광_아미산전망대 듀얼모니터링감시제어시스템 제작구입 설치(2차) 23 9" xfId="11579" xr:uid="{00000000-0005-0000-0000-0000372D0000}"/>
    <cellStyle name="Ç¥ÁØ_°­´ç (2)_금광_아미산전망대 듀얼모니터링감시제어시스템 제작구입 설치(2차) 23 9" xfId="11580" xr:uid="{00000000-0005-0000-0000-0000382D0000}"/>
    <cellStyle name="C￥AØ_°­´c (2)_금광_아미산전망대 듀얼모니터링감시제어시스템 제작구입 설치(2차) 24" xfId="11581" xr:uid="{00000000-0005-0000-0000-0000392D0000}"/>
    <cellStyle name="Ç¥ÁØ_°­´ç (2)_금광_아미산전망대 듀얼모니터링감시제어시스템 제작구입 설치(2차) 24" xfId="11582" xr:uid="{00000000-0005-0000-0000-00003A2D0000}"/>
    <cellStyle name="C￥AØ_°­´c (2)_금광_아미산전망대 듀얼모니터링감시제어시스템 제작구입 설치(2차) 24 10" xfId="11583" xr:uid="{00000000-0005-0000-0000-00003B2D0000}"/>
    <cellStyle name="Ç¥ÁØ_°­´ç (2)_금광_아미산전망대 듀얼모니터링감시제어시스템 제작구입 설치(2차) 24 10" xfId="11584" xr:uid="{00000000-0005-0000-0000-00003C2D0000}"/>
    <cellStyle name="C￥AØ_°­´c (2)_금광_아미산전망대 듀얼모니터링감시제어시스템 제작구입 설치(2차) 24 11" xfId="11585" xr:uid="{00000000-0005-0000-0000-00003D2D0000}"/>
    <cellStyle name="Ç¥ÁØ_°­´ç (2)_금광_아미산전망대 듀얼모니터링감시제어시스템 제작구입 설치(2차) 24 11" xfId="11586" xr:uid="{00000000-0005-0000-0000-00003E2D0000}"/>
    <cellStyle name="C￥AØ_°­´c (2)_금광_아미산전망대 듀얼모니터링감시제어시스템 제작구입 설치(2차) 24 12" xfId="11587" xr:uid="{00000000-0005-0000-0000-00003F2D0000}"/>
    <cellStyle name="Ç¥ÁØ_°­´ç (2)_금광_아미산전망대 듀얼모니터링감시제어시스템 제작구입 설치(2차) 24 12" xfId="11588" xr:uid="{00000000-0005-0000-0000-0000402D0000}"/>
    <cellStyle name="C￥AØ_°­´c (2)_금광_아미산전망대 듀얼모니터링감시제어시스템 제작구입 설치(2차) 24 13" xfId="11589" xr:uid="{00000000-0005-0000-0000-0000412D0000}"/>
    <cellStyle name="Ç¥ÁØ_°­´ç (2)_금광_아미산전망대 듀얼모니터링감시제어시스템 제작구입 설치(2차) 24 13" xfId="11590" xr:uid="{00000000-0005-0000-0000-0000422D0000}"/>
    <cellStyle name="C￥AØ_°­´c (2)_금광_아미산전망대 듀얼모니터링감시제어시스템 제작구입 설치(2차) 24 14" xfId="11591" xr:uid="{00000000-0005-0000-0000-0000432D0000}"/>
    <cellStyle name="Ç¥ÁØ_°­´ç (2)_금광_아미산전망대 듀얼모니터링감시제어시스템 제작구입 설치(2차) 24 14" xfId="11592" xr:uid="{00000000-0005-0000-0000-0000442D0000}"/>
    <cellStyle name="C￥AØ_°­´c (2)_금광_아미산전망대 듀얼모니터링감시제어시스템 제작구입 설치(2차) 24 15" xfId="11593" xr:uid="{00000000-0005-0000-0000-0000452D0000}"/>
    <cellStyle name="Ç¥ÁØ_°­´ç (2)_금광_아미산전망대 듀얼모니터링감시제어시스템 제작구입 설치(2차) 24 15" xfId="11594" xr:uid="{00000000-0005-0000-0000-0000462D0000}"/>
    <cellStyle name="C￥AØ_°­´c (2)_금광_아미산전망대 듀얼모니터링감시제어시스템 제작구입 설치(2차) 24 16" xfId="11595" xr:uid="{00000000-0005-0000-0000-0000472D0000}"/>
    <cellStyle name="Ç¥ÁØ_°­´ç (2)_금광_아미산전망대 듀얼모니터링감시제어시스템 제작구입 설치(2차) 24 16" xfId="11596" xr:uid="{00000000-0005-0000-0000-0000482D0000}"/>
    <cellStyle name="C￥AØ_°­´c (2)_금광_아미산전망대 듀얼모니터링감시제어시스템 제작구입 설치(2차) 24 17" xfId="11597" xr:uid="{00000000-0005-0000-0000-0000492D0000}"/>
    <cellStyle name="Ç¥ÁØ_°­´ç (2)_금광_아미산전망대 듀얼모니터링감시제어시스템 제작구입 설치(2차) 24 17" xfId="11598" xr:uid="{00000000-0005-0000-0000-00004A2D0000}"/>
    <cellStyle name="C￥AØ_°­´c (2)_금광_아미산전망대 듀얼모니터링감시제어시스템 제작구입 설치(2차) 24 18" xfId="11599" xr:uid="{00000000-0005-0000-0000-00004B2D0000}"/>
    <cellStyle name="Ç¥ÁØ_°­´ç (2)_금광_아미산전망대 듀얼모니터링감시제어시스템 제작구입 설치(2차) 24 18" xfId="11600" xr:uid="{00000000-0005-0000-0000-00004C2D0000}"/>
    <cellStyle name="C￥AØ_°­´c (2)_금광_아미산전망대 듀얼모니터링감시제어시스템 제작구입 설치(2차) 24 19" xfId="11601" xr:uid="{00000000-0005-0000-0000-00004D2D0000}"/>
    <cellStyle name="Ç¥ÁØ_°­´ç (2)_금광_아미산전망대 듀얼모니터링감시제어시스템 제작구입 설치(2차) 24 19" xfId="11602" xr:uid="{00000000-0005-0000-0000-00004E2D0000}"/>
    <cellStyle name="C￥AØ_°­´c (2)_금광_아미산전망대 듀얼모니터링감시제어시스템 제작구입 설치(2차) 24 2" xfId="11603" xr:uid="{00000000-0005-0000-0000-00004F2D0000}"/>
    <cellStyle name="Ç¥ÁØ_°­´ç (2)_금광_아미산전망대 듀얼모니터링감시제어시스템 제작구입 설치(2차) 24 2" xfId="11604" xr:uid="{00000000-0005-0000-0000-0000502D0000}"/>
    <cellStyle name="C￥AØ_°­´c (2)_금광_아미산전망대 듀얼모니터링감시제어시스템 제작구입 설치(2차) 24 3" xfId="11605" xr:uid="{00000000-0005-0000-0000-0000512D0000}"/>
    <cellStyle name="Ç¥ÁØ_°­´ç (2)_금광_아미산전망대 듀얼모니터링감시제어시스템 제작구입 설치(2차) 24 3" xfId="11606" xr:uid="{00000000-0005-0000-0000-0000522D0000}"/>
    <cellStyle name="C￥AØ_°­´c (2)_금광_아미산전망대 듀얼모니터링감시제어시스템 제작구입 설치(2차) 24 4" xfId="11607" xr:uid="{00000000-0005-0000-0000-0000532D0000}"/>
    <cellStyle name="Ç¥ÁØ_°­´ç (2)_금광_아미산전망대 듀얼모니터링감시제어시스템 제작구입 설치(2차) 24 4" xfId="11608" xr:uid="{00000000-0005-0000-0000-0000542D0000}"/>
    <cellStyle name="C￥AØ_°­´c (2)_금광_아미산전망대 듀얼모니터링감시제어시스템 제작구입 설치(2차) 24 5" xfId="11609" xr:uid="{00000000-0005-0000-0000-0000552D0000}"/>
    <cellStyle name="Ç¥ÁØ_°­´ç (2)_금광_아미산전망대 듀얼모니터링감시제어시스템 제작구입 설치(2차) 24 5" xfId="11610" xr:uid="{00000000-0005-0000-0000-0000562D0000}"/>
    <cellStyle name="C￥AØ_°­´c (2)_금광_아미산전망대 듀얼모니터링감시제어시스템 제작구입 설치(2차) 24 6" xfId="11611" xr:uid="{00000000-0005-0000-0000-0000572D0000}"/>
    <cellStyle name="Ç¥ÁØ_°­´ç (2)_금광_아미산전망대 듀얼모니터링감시제어시스템 제작구입 설치(2차) 24 6" xfId="11612" xr:uid="{00000000-0005-0000-0000-0000582D0000}"/>
    <cellStyle name="C￥AØ_°­´c (2)_금광_아미산전망대 듀얼모니터링감시제어시스템 제작구입 설치(2차) 24 7" xfId="11613" xr:uid="{00000000-0005-0000-0000-0000592D0000}"/>
    <cellStyle name="Ç¥ÁØ_°­´ç (2)_금광_아미산전망대 듀얼모니터링감시제어시스템 제작구입 설치(2차) 24 7" xfId="11614" xr:uid="{00000000-0005-0000-0000-00005A2D0000}"/>
    <cellStyle name="C￥AØ_°­´c (2)_금광_아미산전망대 듀얼모니터링감시제어시스템 제작구입 설치(2차) 24 8" xfId="11615" xr:uid="{00000000-0005-0000-0000-00005B2D0000}"/>
    <cellStyle name="Ç¥ÁØ_°­´ç (2)_금광_아미산전망대 듀얼모니터링감시제어시스템 제작구입 설치(2차) 24 8" xfId="11616" xr:uid="{00000000-0005-0000-0000-00005C2D0000}"/>
    <cellStyle name="C￥AØ_°­´c (2)_금광_아미산전망대 듀얼모니터링감시제어시스템 제작구입 설치(2차) 24 9" xfId="11617" xr:uid="{00000000-0005-0000-0000-00005D2D0000}"/>
    <cellStyle name="Ç¥ÁØ_°­´ç (2)_금광_아미산전망대 듀얼모니터링감시제어시스템 제작구입 설치(2차) 24 9" xfId="11618" xr:uid="{00000000-0005-0000-0000-00005E2D0000}"/>
    <cellStyle name="C￥AØ_°­´c (2)_금광_아미산전망대 듀얼모니터링감시제어시스템 제작구입 설치(2차) 25" xfId="11619" xr:uid="{00000000-0005-0000-0000-00005F2D0000}"/>
    <cellStyle name="Ç¥ÁØ_°­´ç (2)_금광_아미산전망대 듀얼모니터링감시제어시스템 제작구입 설치(2차) 25" xfId="11620" xr:uid="{00000000-0005-0000-0000-0000602D0000}"/>
    <cellStyle name="C￥AØ_°­´c (2)_금광_아미산전망대 듀얼모니터링감시제어시스템 제작구입 설치(2차) 26" xfId="11621" xr:uid="{00000000-0005-0000-0000-0000612D0000}"/>
    <cellStyle name="Ç¥ÁØ_°­´ç (2)_금광_아미산전망대 듀얼모니터링감시제어시스템 제작구입 설치(2차) 26" xfId="11622" xr:uid="{00000000-0005-0000-0000-0000622D0000}"/>
    <cellStyle name="C￥AØ_°­´c (2)_금광_아미산전망대 듀얼모니터링감시제어시스템 제작구입 설치(2차) 27" xfId="11623" xr:uid="{00000000-0005-0000-0000-0000632D0000}"/>
    <cellStyle name="Ç¥ÁØ_°­´ç (2)_금광_아미산전망대 듀얼모니터링감시제어시스템 제작구입 설치(2차) 27" xfId="11624" xr:uid="{00000000-0005-0000-0000-0000642D0000}"/>
    <cellStyle name="C￥AØ_°­´c (2)_금광_아미산전망대 듀얼모니터링감시제어시스템 제작구입 설치(2차) 28" xfId="11625" xr:uid="{00000000-0005-0000-0000-0000652D0000}"/>
    <cellStyle name="Ç¥ÁØ_°­´ç (2)_금광_아미산전망대 듀얼모니터링감시제어시스템 제작구입 설치(2차) 28" xfId="11626" xr:uid="{00000000-0005-0000-0000-0000662D0000}"/>
    <cellStyle name="C￥AØ_°­´c (2)_금광_아미산전망대 듀얼모니터링감시제어시스템 제작구입 설치(2차) 29" xfId="11627" xr:uid="{00000000-0005-0000-0000-0000672D0000}"/>
    <cellStyle name="Ç¥ÁØ_°­´ç (2)_금광_아미산전망대 듀얼모니터링감시제어시스템 제작구입 설치(2차) 29" xfId="11628" xr:uid="{00000000-0005-0000-0000-0000682D0000}"/>
    <cellStyle name="C￥AØ_°­´c (2)_금광_아미산전망대 듀얼모니터링감시제어시스템 제작구입 설치(2차) 3" xfId="11629" xr:uid="{00000000-0005-0000-0000-0000692D0000}"/>
    <cellStyle name="Ç¥ÁØ_°­´ç (2)_금광_아미산전망대 듀얼모니터링감시제어시스템 제작구입 설치(2차) 3" xfId="11630" xr:uid="{00000000-0005-0000-0000-00006A2D0000}"/>
    <cellStyle name="C￥AØ_°­´c (2)_금광_아미산전망대 듀얼모니터링감시제어시스템 제작구입 설치(2차) 30" xfId="11631" xr:uid="{00000000-0005-0000-0000-00006B2D0000}"/>
    <cellStyle name="Ç¥ÁØ_°­´ç (2)_금광_아미산전망대 듀얼모니터링감시제어시스템 제작구입 설치(2차) 30" xfId="11632" xr:uid="{00000000-0005-0000-0000-00006C2D0000}"/>
    <cellStyle name="C￥AØ_°­´c (2)_금광_아미산전망대 듀얼모니터링감시제어시스템 제작구입 설치(2차) 31" xfId="11633" xr:uid="{00000000-0005-0000-0000-00006D2D0000}"/>
    <cellStyle name="Ç¥ÁØ_°­´ç (2)_금광_아미산전망대 듀얼모니터링감시제어시스템 제작구입 설치(2차) 31" xfId="11634" xr:uid="{00000000-0005-0000-0000-00006E2D0000}"/>
    <cellStyle name="C￥AØ_°­´c (2)_금광_아미산전망대 듀얼모니터링감시제어시스템 제작구입 설치(2차) 32" xfId="11635" xr:uid="{00000000-0005-0000-0000-00006F2D0000}"/>
    <cellStyle name="Ç¥ÁØ_°­´ç (2)_금광_아미산전망대 듀얼모니터링감시제어시스템 제작구입 설치(2차) 32" xfId="11636" xr:uid="{00000000-0005-0000-0000-0000702D0000}"/>
    <cellStyle name="C￥AØ_°­´c (2)_금광_아미산전망대 듀얼모니터링감시제어시스템 제작구입 설치(2차) 33" xfId="11637" xr:uid="{00000000-0005-0000-0000-0000712D0000}"/>
    <cellStyle name="Ç¥ÁØ_°­´ç (2)_금광_아미산전망대 듀얼모니터링감시제어시스템 제작구입 설치(2차) 33" xfId="11638" xr:uid="{00000000-0005-0000-0000-0000722D0000}"/>
    <cellStyle name="C￥AØ_°­´c (2)_금광_아미산전망대 듀얼모니터링감시제어시스템 제작구입 설치(2차) 34" xfId="11639" xr:uid="{00000000-0005-0000-0000-0000732D0000}"/>
    <cellStyle name="Ç¥ÁØ_°­´ç (2)_금광_아미산전망대 듀얼모니터링감시제어시스템 제작구입 설치(2차) 34" xfId="11640" xr:uid="{00000000-0005-0000-0000-0000742D0000}"/>
    <cellStyle name="C￥AØ_°­´c (2)_금광_아미산전망대 듀얼모니터링감시제어시스템 제작구입 설치(2차) 35" xfId="11641" xr:uid="{00000000-0005-0000-0000-0000752D0000}"/>
    <cellStyle name="Ç¥ÁØ_°­´ç (2)_금광_아미산전망대 듀얼모니터링감시제어시스템 제작구입 설치(2차) 35" xfId="11642" xr:uid="{00000000-0005-0000-0000-0000762D0000}"/>
    <cellStyle name="C￥AØ_°­´c (2)_금광_아미산전망대 듀얼모니터링감시제어시스템 제작구입 설치(2차) 36" xfId="11643" xr:uid="{00000000-0005-0000-0000-0000772D0000}"/>
    <cellStyle name="Ç¥ÁØ_°­´ç (2)_금광_아미산전망대 듀얼모니터링감시제어시스템 제작구입 설치(2차) 36" xfId="11644" xr:uid="{00000000-0005-0000-0000-0000782D0000}"/>
    <cellStyle name="C￥AØ_°­´c (2)_금광_아미산전망대 듀얼모니터링감시제어시스템 제작구입 설치(2차) 37" xfId="11645" xr:uid="{00000000-0005-0000-0000-0000792D0000}"/>
    <cellStyle name="Ç¥ÁØ_°­´ç (2)_금광_아미산전망대 듀얼모니터링감시제어시스템 제작구입 설치(2차) 37" xfId="11646" xr:uid="{00000000-0005-0000-0000-00007A2D0000}"/>
    <cellStyle name="C￥AØ_°­´c (2)_금광_아미산전망대 듀얼모니터링감시제어시스템 제작구입 설치(2차) 38" xfId="11647" xr:uid="{00000000-0005-0000-0000-00007B2D0000}"/>
    <cellStyle name="Ç¥ÁØ_°­´ç (2)_금광_아미산전망대 듀얼모니터링감시제어시스템 제작구입 설치(2차) 38" xfId="11648" xr:uid="{00000000-0005-0000-0000-00007C2D0000}"/>
    <cellStyle name="C￥AØ_°­´c (2)_금광_아미산전망대 듀얼모니터링감시제어시스템 제작구입 설치(2차) 39" xfId="11649" xr:uid="{00000000-0005-0000-0000-00007D2D0000}"/>
    <cellStyle name="Ç¥ÁØ_°­´ç (2)_금광_아미산전망대 듀얼모니터링감시제어시스템 제작구입 설치(2차) 39" xfId="11650" xr:uid="{00000000-0005-0000-0000-00007E2D0000}"/>
    <cellStyle name="C￥AØ_°­´c (2)_금광_아미산전망대 듀얼모니터링감시제어시스템 제작구입 설치(2차) 4" xfId="11651" xr:uid="{00000000-0005-0000-0000-00007F2D0000}"/>
    <cellStyle name="Ç¥ÁØ_°­´ç (2)_금광_아미산전망대 듀얼모니터링감시제어시스템 제작구입 설치(2차) 4" xfId="11652" xr:uid="{00000000-0005-0000-0000-0000802D0000}"/>
    <cellStyle name="C￥AØ_°­´c (2)_금광_아미산전망대 듀얼모니터링감시제어시스템 제작구입 설치(2차) 40" xfId="11653" xr:uid="{00000000-0005-0000-0000-0000812D0000}"/>
    <cellStyle name="Ç¥ÁØ_°­´ç (2)_금광_아미산전망대 듀얼모니터링감시제어시스템 제작구입 설치(2차) 40" xfId="11654" xr:uid="{00000000-0005-0000-0000-0000822D0000}"/>
    <cellStyle name="C￥AØ_°­´c (2)_금광_아미산전망대 듀얼모니터링감시제어시스템 제작구입 설치(2차) 41" xfId="11655" xr:uid="{00000000-0005-0000-0000-0000832D0000}"/>
    <cellStyle name="Ç¥ÁØ_°­´ç (2)_금광_아미산전망대 듀얼모니터링감시제어시스템 제작구입 설치(2차) 41" xfId="11656" xr:uid="{00000000-0005-0000-0000-0000842D0000}"/>
    <cellStyle name="C￥AØ_°­´c (2)_금광_아미산전망대 듀얼모니터링감시제어시스템 제작구입 설치(2차) 42" xfId="11657" xr:uid="{00000000-0005-0000-0000-0000852D0000}"/>
    <cellStyle name="Ç¥ÁØ_°­´ç (2)_금광_아미산전망대 듀얼모니터링감시제어시스템 제작구입 설치(2차) 42" xfId="11658" xr:uid="{00000000-0005-0000-0000-0000862D0000}"/>
    <cellStyle name="C￥AØ_°­´c (2)_금광_아미산전망대 듀얼모니터링감시제어시스템 제작구입 설치(2차) 43" xfId="11659" xr:uid="{00000000-0005-0000-0000-0000872D0000}"/>
    <cellStyle name="Ç¥ÁØ_°­´ç (2)_금광_아미산전망대 듀얼모니터링감시제어시스템 제작구입 설치(2차) 43" xfId="11660" xr:uid="{00000000-0005-0000-0000-0000882D0000}"/>
    <cellStyle name="C￥AØ_°­´c (2)_금광_아미산전망대 듀얼모니터링감시제어시스템 제작구입 설치(2차) 43 2" xfId="11661" xr:uid="{00000000-0005-0000-0000-0000892D0000}"/>
    <cellStyle name="Ç¥ÁØ_°­´ç (2)_금광_아미산전망대 듀얼모니터링감시제어시스템 제작구입 설치(2차) 43 2" xfId="11662" xr:uid="{00000000-0005-0000-0000-00008A2D0000}"/>
    <cellStyle name="C￥AØ_°­´c (2)_금광_아미산전망대 듀얼모니터링감시제어시스템 제작구입 설치(2차) 44" xfId="11663" xr:uid="{00000000-0005-0000-0000-00008B2D0000}"/>
    <cellStyle name="Ç¥ÁØ_°­´ç (2)_금광_아미산전망대 듀얼모니터링감시제어시스템 제작구입 설치(2차) 44" xfId="11664" xr:uid="{00000000-0005-0000-0000-00008C2D0000}"/>
    <cellStyle name="C￥AØ_°­´c (2)_금광_아미산전망대 듀얼모니터링감시제어시스템 제작구입 설치(2차) 44 2" xfId="11665" xr:uid="{00000000-0005-0000-0000-00008D2D0000}"/>
    <cellStyle name="Ç¥ÁØ_°­´ç (2)_금광_아미산전망대 듀얼모니터링감시제어시스템 제작구입 설치(2차) 44 2" xfId="11666" xr:uid="{00000000-0005-0000-0000-00008E2D0000}"/>
    <cellStyle name="C￥AØ_°­´c (2)_금광_아미산전망대 듀얼모니터링감시제어시스템 제작구입 설치(2차) 45" xfId="11667" xr:uid="{00000000-0005-0000-0000-00008F2D0000}"/>
    <cellStyle name="Ç¥ÁØ_°­´ç (2)_금광_아미산전망대 듀얼모니터링감시제어시스템 제작구입 설치(2차) 45" xfId="11668" xr:uid="{00000000-0005-0000-0000-0000902D0000}"/>
    <cellStyle name="C￥AØ_°­´c (2)_금광_아미산전망대 듀얼모니터링감시제어시스템 제작구입 설치(2차) 45 2" xfId="11669" xr:uid="{00000000-0005-0000-0000-0000912D0000}"/>
    <cellStyle name="Ç¥ÁØ_°­´ç (2)_금광_아미산전망대 듀얼모니터링감시제어시스템 제작구입 설치(2차) 45 2" xfId="11670" xr:uid="{00000000-0005-0000-0000-0000922D0000}"/>
    <cellStyle name="C￥AØ_°­´c (2)_금광_아미산전망대 듀얼모니터링감시제어시스템 제작구입 설치(2차) 46" xfId="11671" xr:uid="{00000000-0005-0000-0000-0000932D0000}"/>
    <cellStyle name="Ç¥ÁØ_°­´ç (2)_금광_아미산전망대 듀얼모니터링감시제어시스템 제작구입 설치(2차) 46" xfId="11672" xr:uid="{00000000-0005-0000-0000-0000942D0000}"/>
    <cellStyle name="C￥AØ_°­´c (2)_금광_아미산전망대 듀얼모니터링감시제어시스템 제작구입 설치(2차) 46 2" xfId="11673" xr:uid="{00000000-0005-0000-0000-0000952D0000}"/>
    <cellStyle name="Ç¥ÁØ_°­´ç (2)_금광_아미산전망대 듀얼모니터링감시제어시스템 제작구입 설치(2차) 46 2" xfId="11674" xr:uid="{00000000-0005-0000-0000-0000962D0000}"/>
    <cellStyle name="C￥AØ_°­´c (2)_금광_아미산전망대 듀얼모니터링감시제어시스템 제작구입 설치(2차) 47" xfId="11675" xr:uid="{00000000-0005-0000-0000-0000972D0000}"/>
    <cellStyle name="Ç¥ÁØ_°­´ç (2)_금광_아미산전망대 듀얼모니터링감시제어시스템 제작구입 설치(2차) 47" xfId="11676" xr:uid="{00000000-0005-0000-0000-0000982D0000}"/>
    <cellStyle name="C￥AØ_°­´c (2)_금광_아미산전망대 듀얼모니터링감시제어시스템 제작구입 설치(2차) 47 2" xfId="11677" xr:uid="{00000000-0005-0000-0000-0000992D0000}"/>
    <cellStyle name="Ç¥ÁØ_°­´ç (2)_금광_아미산전망대 듀얼모니터링감시제어시스템 제작구입 설치(2차) 47 2" xfId="11678" xr:uid="{00000000-0005-0000-0000-00009A2D0000}"/>
    <cellStyle name="C￥AØ_°­´c (2)_금광_아미산전망대 듀얼모니터링감시제어시스템 제작구입 설치(2차) 48" xfId="11679" xr:uid="{00000000-0005-0000-0000-00009B2D0000}"/>
    <cellStyle name="Ç¥ÁØ_°­´ç (2)_금광_아미산전망대 듀얼모니터링감시제어시스템 제작구입 설치(2차) 48" xfId="11680" xr:uid="{00000000-0005-0000-0000-00009C2D0000}"/>
    <cellStyle name="C￥AØ_°­´c (2)_금광_아미산전망대 듀얼모니터링감시제어시스템 제작구입 설치(2차) 48 2" xfId="11681" xr:uid="{00000000-0005-0000-0000-00009D2D0000}"/>
    <cellStyle name="Ç¥ÁØ_°­´ç (2)_금광_아미산전망대 듀얼모니터링감시제어시스템 제작구입 설치(2차) 48 2" xfId="11682" xr:uid="{00000000-0005-0000-0000-00009E2D0000}"/>
    <cellStyle name="C￥AØ_°­´c (2)_금광_아미산전망대 듀얼모니터링감시제어시스템 제작구입 설치(2차) 49" xfId="11683" xr:uid="{00000000-0005-0000-0000-00009F2D0000}"/>
    <cellStyle name="Ç¥ÁØ_°­´ç (2)_금광_아미산전망대 듀얼모니터링감시제어시스템 제작구입 설치(2차) 49" xfId="11684" xr:uid="{00000000-0005-0000-0000-0000A02D0000}"/>
    <cellStyle name="C￥AØ_°­´c (2)_금광_아미산전망대 듀얼모니터링감시제어시스템 제작구입 설치(2차) 49 2" xfId="11685" xr:uid="{00000000-0005-0000-0000-0000A12D0000}"/>
    <cellStyle name="Ç¥ÁØ_°­´ç (2)_금광_아미산전망대 듀얼모니터링감시제어시스템 제작구입 설치(2차) 49 2" xfId="11686" xr:uid="{00000000-0005-0000-0000-0000A22D0000}"/>
    <cellStyle name="C￥AØ_°­´c (2)_금광_아미산전망대 듀얼모니터링감시제어시스템 제작구입 설치(2차) 5" xfId="11687" xr:uid="{00000000-0005-0000-0000-0000A32D0000}"/>
    <cellStyle name="Ç¥ÁØ_°­´ç (2)_금광_아미산전망대 듀얼모니터링감시제어시스템 제작구입 설치(2차) 5" xfId="11688" xr:uid="{00000000-0005-0000-0000-0000A42D0000}"/>
    <cellStyle name="C￥AØ_°­´c (2)_금광_아미산전망대 듀얼모니터링감시제어시스템 제작구입 설치(2차) 50" xfId="11689" xr:uid="{00000000-0005-0000-0000-0000A52D0000}"/>
    <cellStyle name="Ç¥ÁØ_°­´ç (2)_금광_아미산전망대 듀얼모니터링감시제어시스템 제작구입 설치(2차) 50" xfId="11690" xr:uid="{00000000-0005-0000-0000-0000A62D0000}"/>
    <cellStyle name="C￥AØ_°­´c (2)_금광_아미산전망대 듀얼모니터링감시제어시스템 제작구입 설치(2차) 50 2" xfId="11691" xr:uid="{00000000-0005-0000-0000-0000A72D0000}"/>
    <cellStyle name="Ç¥ÁØ_°­´ç (2)_금광_아미산전망대 듀얼모니터링감시제어시스템 제작구입 설치(2차) 50 2" xfId="11692" xr:uid="{00000000-0005-0000-0000-0000A82D0000}"/>
    <cellStyle name="C￥AØ_°­´c (2)_금광_아미산전망대 듀얼모니터링감시제어시스템 제작구입 설치(2차) 51" xfId="11693" xr:uid="{00000000-0005-0000-0000-0000A92D0000}"/>
    <cellStyle name="Ç¥ÁØ_°­´ç (2)_금광_아미산전망대 듀얼모니터링감시제어시스템 제작구입 설치(2차) 51" xfId="11694" xr:uid="{00000000-0005-0000-0000-0000AA2D0000}"/>
    <cellStyle name="C￥AØ_°­´c (2)_금광_아미산전망대 듀얼모니터링감시제어시스템 제작구입 설치(2차) 51 2" xfId="11695" xr:uid="{00000000-0005-0000-0000-0000AB2D0000}"/>
    <cellStyle name="Ç¥ÁØ_°­´ç (2)_금광_아미산전망대 듀얼모니터링감시제어시스템 제작구입 설치(2차) 51 2" xfId="11696" xr:uid="{00000000-0005-0000-0000-0000AC2D0000}"/>
    <cellStyle name="C￥AØ_°­´c (2)_금광_아미산전망대 듀얼모니터링감시제어시스템 제작구입 설치(2차) 52" xfId="11697" xr:uid="{00000000-0005-0000-0000-0000AD2D0000}"/>
    <cellStyle name="Ç¥ÁØ_°­´ç (2)_금광_아미산전망대 듀얼모니터링감시제어시스템 제작구입 설치(2차) 52" xfId="11698" xr:uid="{00000000-0005-0000-0000-0000AE2D0000}"/>
    <cellStyle name="C￥AØ_°­´c (2)_금광_아미산전망대 듀얼모니터링감시제어시스템 제작구입 설치(2차) 52 2" xfId="11699" xr:uid="{00000000-0005-0000-0000-0000AF2D0000}"/>
    <cellStyle name="Ç¥ÁØ_°­´ç (2)_금광_아미산전망대 듀얼모니터링감시제어시스템 제작구입 설치(2차) 52 2" xfId="11700" xr:uid="{00000000-0005-0000-0000-0000B02D0000}"/>
    <cellStyle name="C￥AØ_°­´c (2)_금광_아미산전망대 듀얼모니터링감시제어시스템 제작구입 설치(2차) 53" xfId="11701" xr:uid="{00000000-0005-0000-0000-0000B12D0000}"/>
    <cellStyle name="Ç¥ÁØ_°­´ç (2)_금광_아미산전망대 듀얼모니터링감시제어시스템 제작구입 설치(2차) 53" xfId="11702" xr:uid="{00000000-0005-0000-0000-0000B22D0000}"/>
    <cellStyle name="C￥AØ_°­´c (2)_금광_아미산전망대 듀얼모니터링감시제어시스템 제작구입 설치(2차) 53 2" xfId="11703" xr:uid="{00000000-0005-0000-0000-0000B32D0000}"/>
    <cellStyle name="Ç¥ÁØ_°­´ç (2)_금광_아미산전망대 듀얼모니터링감시제어시스템 제작구입 설치(2차) 53 2" xfId="11704" xr:uid="{00000000-0005-0000-0000-0000B42D0000}"/>
    <cellStyle name="C￥AØ_°­´c (2)_금광_아미산전망대 듀얼모니터링감시제어시스템 제작구입 설치(2차) 54" xfId="11705" xr:uid="{00000000-0005-0000-0000-0000B52D0000}"/>
    <cellStyle name="Ç¥ÁØ_°­´ç (2)_금광_아미산전망대 듀얼모니터링감시제어시스템 제작구입 설치(2차) 54" xfId="11706" xr:uid="{00000000-0005-0000-0000-0000B62D0000}"/>
    <cellStyle name="C￥AØ_°­´c (2)_금광_아미산전망대 듀얼모니터링감시제어시스템 제작구입 설치(2차) 54 2" xfId="11707" xr:uid="{00000000-0005-0000-0000-0000B72D0000}"/>
    <cellStyle name="Ç¥ÁØ_°­´ç (2)_금광_아미산전망대 듀얼모니터링감시제어시스템 제작구입 설치(2차) 54 2" xfId="11708" xr:uid="{00000000-0005-0000-0000-0000B82D0000}"/>
    <cellStyle name="C￥AØ_°­´c (2)_금광_아미산전망대 듀얼모니터링감시제어시스템 제작구입 설치(2차) 55" xfId="11709" xr:uid="{00000000-0005-0000-0000-0000B92D0000}"/>
    <cellStyle name="Ç¥ÁØ_°­´ç (2)_금광_아미산전망대 듀얼모니터링감시제어시스템 제작구입 설치(2차) 55" xfId="11710" xr:uid="{00000000-0005-0000-0000-0000BA2D0000}"/>
    <cellStyle name="C￥AØ_°­´c (2)_금광_아미산전망대 듀얼모니터링감시제어시스템 제작구입 설치(2차) 55 2" xfId="11711" xr:uid="{00000000-0005-0000-0000-0000BB2D0000}"/>
    <cellStyle name="Ç¥ÁØ_°­´ç (2)_금광_아미산전망대 듀얼모니터링감시제어시스템 제작구입 설치(2차) 55 2" xfId="11712" xr:uid="{00000000-0005-0000-0000-0000BC2D0000}"/>
    <cellStyle name="C￥AØ_°­´c (2)_금광_아미산전망대 듀얼모니터링감시제어시스템 제작구입 설치(2차) 56" xfId="11713" xr:uid="{00000000-0005-0000-0000-0000BD2D0000}"/>
    <cellStyle name="Ç¥ÁØ_°­´ç (2)_금광_아미산전망대 듀얼모니터링감시제어시스템 제작구입 설치(2차) 56" xfId="11714" xr:uid="{00000000-0005-0000-0000-0000BE2D0000}"/>
    <cellStyle name="C￥AØ_°­´c (2)_금광_아미산전망대 듀얼모니터링감시제어시스템 제작구입 설치(2차) 56 2" xfId="11715" xr:uid="{00000000-0005-0000-0000-0000BF2D0000}"/>
    <cellStyle name="Ç¥ÁØ_°­´ç (2)_금광_아미산전망대 듀얼모니터링감시제어시스템 제작구입 설치(2차) 56 2" xfId="11716" xr:uid="{00000000-0005-0000-0000-0000C02D0000}"/>
    <cellStyle name="C￥AØ_°­´c (2)_금광_아미산전망대 듀얼모니터링감시제어시스템 제작구입 설치(2차) 57" xfId="11717" xr:uid="{00000000-0005-0000-0000-0000C12D0000}"/>
    <cellStyle name="Ç¥ÁØ_°­´ç (2)_금광_아미산전망대 듀얼모니터링감시제어시스템 제작구입 설치(2차) 57" xfId="11718" xr:uid="{00000000-0005-0000-0000-0000C22D0000}"/>
    <cellStyle name="C￥AØ_°­´c (2)_금광_아미산전망대 듀얼모니터링감시제어시스템 제작구입 설치(2차) 57 2" xfId="11719" xr:uid="{00000000-0005-0000-0000-0000C32D0000}"/>
    <cellStyle name="Ç¥ÁØ_°­´ç (2)_금광_아미산전망대 듀얼모니터링감시제어시스템 제작구입 설치(2차) 57 2" xfId="11720" xr:uid="{00000000-0005-0000-0000-0000C42D0000}"/>
    <cellStyle name="C￥AØ_°­´c (2)_금광_아미산전망대 듀얼모니터링감시제어시스템 제작구입 설치(2차) 58" xfId="11721" xr:uid="{00000000-0005-0000-0000-0000C52D0000}"/>
    <cellStyle name="Ç¥ÁØ_°­´ç (2)_금광_아미산전망대 듀얼모니터링감시제어시스템 제작구입 설치(2차) 58" xfId="11722" xr:uid="{00000000-0005-0000-0000-0000C62D0000}"/>
    <cellStyle name="C￥AØ_°­´c (2)_금광_아미산전망대 듀얼모니터링감시제어시스템 제작구입 설치(2차) 58 2" xfId="11723" xr:uid="{00000000-0005-0000-0000-0000C72D0000}"/>
    <cellStyle name="Ç¥ÁØ_°­´ç (2)_금광_아미산전망대 듀얼모니터링감시제어시스템 제작구입 설치(2차) 58 2" xfId="11724" xr:uid="{00000000-0005-0000-0000-0000C82D0000}"/>
    <cellStyle name="C￥AØ_°­´c (2)_금광_아미산전망대 듀얼모니터링감시제어시스템 제작구입 설치(2차) 59" xfId="11725" xr:uid="{00000000-0005-0000-0000-0000C92D0000}"/>
    <cellStyle name="Ç¥ÁØ_°­´ç (2)_금광_아미산전망대 듀얼모니터링감시제어시스템 제작구입 설치(2차) 59" xfId="11726" xr:uid="{00000000-0005-0000-0000-0000CA2D0000}"/>
    <cellStyle name="C￥AØ_°­´c (2)_금광_아미산전망대 듀얼모니터링감시제어시스템 제작구입 설치(2차) 59 2" xfId="11727" xr:uid="{00000000-0005-0000-0000-0000CB2D0000}"/>
    <cellStyle name="Ç¥ÁØ_°­´ç (2)_금광_아미산전망대 듀얼모니터링감시제어시스템 제작구입 설치(2차) 59 2" xfId="11728" xr:uid="{00000000-0005-0000-0000-0000CC2D0000}"/>
    <cellStyle name="C￥AØ_°­´c (2)_금광_아미산전망대 듀얼모니터링감시제어시스템 제작구입 설치(2차) 6" xfId="11729" xr:uid="{00000000-0005-0000-0000-0000CD2D0000}"/>
    <cellStyle name="Ç¥ÁØ_°­´ç (2)_금광_아미산전망대 듀얼모니터링감시제어시스템 제작구입 설치(2차) 6" xfId="11730" xr:uid="{00000000-0005-0000-0000-0000CE2D0000}"/>
    <cellStyle name="C￥AØ_°­´c (2)_금광_아미산전망대 듀얼모니터링감시제어시스템 제작구입 설치(2차) 60" xfId="11731" xr:uid="{00000000-0005-0000-0000-0000CF2D0000}"/>
    <cellStyle name="Ç¥ÁØ_°­´ç (2)_금광_아미산전망대 듀얼모니터링감시제어시스템 제작구입 설치(2차) 60" xfId="11732" xr:uid="{00000000-0005-0000-0000-0000D02D0000}"/>
    <cellStyle name="C￥AØ_°­´c (2)_금광_아미산전망대 듀얼모니터링감시제어시스템 제작구입 설치(2차) 60 2" xfId="11733" xr:uid="{00000000-0005-0000-0000-0000D12D0000}"/>
    <cellStyle name="Ç¥ÁØ_°­´ç (2)_금광_아미산전망대 듀얼모니터링감시제어시스템 제작구입 설치(2차) 60 2" xfId="11734" xr:uid="{00000000-0005-0000-0000-0000D22D0000}"/>
    <cellStyle name="C￥AØ_°­´c (2)_금광_아미산전망대 듀얼모니터링감시제어시스템 제작구입 설치(2차) 61" xfId="11735" xr:uid="{00000000-0005-0000-0000-0000D32D0000}"/>
    <cellStyle name="Ç¥ÁØ_°­´ç (2)_금광_아미산전망대 듀얼모니터링감시제어시스템 제작구입 설치(2차) 61" xfId="11736" xr:uid="{00000000-0005-0000-0000-0000D42D0000}"/>
    <cellStyle name="C￥AØ_°­´c (2)_금광_아미산전망대 듀얼모니터링감시제어시스템 제작구입 설치(2차) 61 2" xfId="11737" xr:uid="{00000000-0005-0000-0000-0000D52D0000}"/>
    <cellStyle name="Ç¥ÁØ_°­´ç (2)_금광_아미산전망대 듀얼모니터링감시제어시스템 제작구입 설치(2차) 61 2" xfId="11738" xr:uid="{00000000-0005-0000-0000-0000D62D0000}"/>
    <cellStyle name="C￥AØ_°­´c (2)_금광_아미산전망대 듀얼모니터링감시제어시스템 제작구입 설치(2차) 62" xfId="11739" xr:uid="{00000000-0005-0000-0000-0000D72D0000}"/>
    <cellStyle name="Ç¥ÁØ_°­´ç (2)_금광_아미산전망대 듀얼모니터링감시제어시스템 제작구입 설치(2차) 62" xfId="11740" xr:uid="{00000000-0005-0000-0000-0000D82D0000}"/>
    <cellStyle name="C￥AØ_°­´c (2)_금광_아미산전망대 듀얼모니터링감시제어시스템 제작구입 설치(2차) 62 2" xfId="11741" xr:uid="{00000000-0005-0000-0000-0000D92D0000}"/>
    <cellStyle name="Ç¥ÁØ_°­´ç (2)_금광_아미산전망대 듀얼모니터링감시제어시스템 제작구입 설치(2차) 62 2" xfId="11742" xr:uid="{00000000-0005-0000-0000-0000DA2D0000}"/>
    <cellStyle name="C￥AØ_°­´c (2)_금광_아미산전망대 듀얼모니터링감시제어시스템 제작구입 설치(2차) 63" xfId="11743" xr:uid="{00000000-0005-0000-0000-0000DB2D0000}"/>
    <cellStyle name="Ç¥ÁØ_°­´ç (2)_금광_아미산전망대 듀얼모니터링감시제어시스템 제작구입 설치(2차) 63" xfId="11744" xr:uid="{00000000-0005-0000-0000-0000DC2D0000}"/>
    <cellStyle name="C￥AØ_°­´c (2)_금광_아미산전망대 듀얼모니터링감시제어시스템 제작구입 설치(2차) 63 2" xfId="11745" xr:uid="{00000000-0005-0000-0000-0000DD2D0000}"/>
    <cellStyle name="Ç¥ÁØ_°­´ç (2)_금광_아미산전망대 듀얼모니터링감시제어시스템 제작구입 설치(2차) 63 2" xfId="11746" xr:uid="{00000000-0005-0000-0000-0000DE2D0000}"/>
    <cellStyle name="C￥AØ_°­´c (2)_금광_아미산전망대 듀얼모니터링감시제어시스템 제작구입 설치(2차) 64" xfId="11747" xr:uid="{00000000-0005-0000-0000-0000DF2D0000}"/>
    <cellStyle name="Ç¥ÁØ_°­´ç (2)_금광_아미산전망대 듀얼모니터링감시제어시스템 제작구입 설치(2차) 64" xfId="11748" xr:uid="{00000000-0005-0000-0000-0000E02D0000}"/>
    <cellStyle name="C￥AØ_°­´c (2)_금광_아미산전망대 듀얼모니터링감시제어시스템 제작구입 설치(2차) 64 2" xfId="11749" xr:uid="{00000000-0005-0000-0000-0000E12D0000}"/>
    <cellStyle name="Ç¥ÁØ_°­´ç (2)_금광_아미산전망대 듀얼모니터링감시제어시스템 제작구입 설치(2차) 64 2" xfId="11750" xr:uid="{00000000-0005-0000-0000-0000E22D0000}"/>
    <cellStyle name="C￥AØ_°­´c (2)_금광_아미산전망대 듀얼모니터링감시제어시스템 제작구입 설치(2차) 65" xfId="11751" xr:uid="{00000000-0005-0000-0000-0000E32D0000}"/>
    <cellStyle name="Ç¥ÁØ_°­´ç (2)_금광_아미산전망대 듀얼모니터링감시제어시스템 제작구입 설치(2차) 65" xfId="11752" xr:uid="{00000000-0005-0000-0000-0000E42D0000}"/>
    <cellStyle name="C￥AØ_°­´c (2)_금광_아미산전망대 듀얼모니터링감시제어시스템 제작구입 설치(2차) 65 2" xfId="11753" xr:uid="{00000000-0005-0000-0000-0000E52D0000}"/>
    <cellStyle name="Ç¥ÁØ_°­´ç (2)_금광_아미산전망대 듀얼모니터링감시제어시스템 제작구입 설치(2차) 65 2" xfId="11754" xr:uid="{00000000-0005-0000-0000-0000E62D0000}"/>
    <cellStyle name="C￥AØ_°­´c (2)_금광_아미산전망대 듀얼모니터링감시제어시스템 제작구입 설치(2차) 66" xfId="11755" xr:uid="{00000000-0005-0000-0000-0000E72D0000}"/>
    <cellStyle name="Ç¥ÁØ_°­´ç (2)_금광_아미산전망대 듀얼모니터링감시제어시스템 제작구입 설치(2차) 66" xfId="11756" xr:uid="{00000000-0005-0000-0000-0000E82D0000}"/>
    <cellStyle name="C￥AØ_°­´c (2)_금광_아미산전망대 듀얼모니터링감시제어시스템 제작구입 설치(2차) 66 2" xfId="11757" xr:uid="{00000000-0005-0000-0000-0000E92D0000}"/>
    <cellStyle name="Ç¥ÁØ_°­´ç (2)_금광_아미산전망대 듀얼모니터링감시제어시스템 제작구입 설치(2차) 66 2" xfId="11758" xr:uid="{00000000-0005-0000-0000-0000EA2D0000}"/>
    <cellStyle name="C￥AØ_°­´c (2)_금광_아미산전망대 듀얼모니터링감시제어시스템 제작구입 설치(2차) 67" xfId="11759" xr:uid="{00000000-0005-0000-0000-0000EB2D0000}"/>
    <cellStyle name="Ç¥ÁØ_°­´ç (2)_금광_아미산전망대 듀얼모니터링감시제어시스템 제작구입 설치(2차) 67" xfId="11760" xr:uid="{00000000-0005-0000-0000-0000EC2D0000}"/>
    <cellStyle name="C￥AØ_°­´c (2)_금광_아미산전망대 듀얼모니터링감시제어시스템 제작구입 설치(2차) 67 2" xfId="11761" xr:uid="{00000000-0005-0000-0000-0000ED2D0000}"/>
    <cellStyle name="Ç¥ÁØ_°­´ç (2)_금광_아미산전망대 듀얼모니터링감시제어시스템 제작구입 설치(2차) 67 2" xfId="11762" xr:uid="{00000000-0005-0000-0000-0000EE2D0000}"/>
    <cellStyle name="C￥AØ_°­´c (2)_금광_아미산전망대 듀얼모니터링감시제어시스템 제작구입 설치(2차) 68" xfId="11763" xr:uid="{00000000-0005-0000-0000-0000EF2D0000}"/>
    <cellStyle name="Ç¥ÁØ_°­´ç (2)_금광_아미산전망대 듀얼모니터링감시제어시스템 제작구입 설치(2차) 68" xfId="11764" xr:uid="{00000000-0005-0000-0000-0000F02D0000}"/>
    <cellStyle name="C￥AØ_°­´c (2)_금광_아미산전망대 듀얼모니터링감시제어시스템 제작구입 설치(2차) 69" xfId="11765" xr:uid="{00000000-0005-0000-0000-0000F12D0000}"/>
    <cellStyle name="Ç¥ÁØ_°­´ç (2)_금광_아미산전망대 듀얼모니터링감시제어시스템 제작구입 설치(2차) 69" xfId="11766" xr:uid="{00000000-0005-0000-0000-0000F22D0000}"/>
    <cellStyle name="C￥AØ_°­´c (2)_금광_아미산전망대 듀얼모니터링감시제어시스템 제작구입 설치(2차) 7" xfId="11767" xr:uid="{00000000-0005-0000-0000-0000F32D0000}"/>
    <cellStyle name="Ç¥ÁØ_°­´ç (2)_금광_아미산전망대 듀얼모니터링감시제어시스템 제작구입 설치(2차) 7" xfId="11768" xr:uid="{00000000-0005-0000-0000-0000F42D0000}"/>
    <cellStyle name="C￥AØ_°­´c (2)_금광_아미산전망대 듀얼모니터링감시제어시스템 제작구입 설치(2차) 70" xfId="11769" xr:uid="{00000000-0005-0000-0000-0000F52D0000}"/>
    <cellStyle name="Ç¥ÁØ_°­´ç (2)_금광_아미산전망대 듀얼모니터링감시제어시스템 제작구입 설치(2차) 70" xfId="11770" xr:uid="{00000000-0005-0000-0000-0000F62D0000}"/>
    <cellStyle name="C￥AØ_°­´c (2)_금광_아미산전망대 듀얼모니터링감시제어시스템 제작구입 설치(2차) 71" xfId="11771" xr:uid="{00000000-0005-0000-0000-0000F72D0000}"/>
    <cellStyle name="Ç¥ÁØ_°­´ç (2)_금광_아미산전망대 듀얼모니터링감시제어시스템 제작구입 설치(2차) 71" xfId="11772" xr:uid="{00000000-0005-0000-0000-0000F82D0000}"/>
    <cellStyle name="C￥AØ_°­´c (2)_금광_아미산전망대 듀얼모니터링감시제어시스템 제작구입 설치(2차) 71 2" xfId="11773" xr:uid="{00000000-0005-0000-0000-0000F92D0000}"/>
    <cellStyle name="Ç¥ÁØ_°­´ç (2)_금광_아미산전망대 듀얼모니터링감시제어시스템 제작구입 설치(2차) 71 2" xfId="11774" xr:uid="{00000000-0005-0000-0000-0000FA2D0000}"/>
    <cellStyle name="C￥AØ_°­´c (2)_금광_아미산전망대 듀얼모니터링감시제어시스템 제작구입 설치(2차) 72" xfId="11775" xr:uid="{00000000-0005-0000-0000-0000FB2D0000}"/>
    <cellStyle name="Ç¥ÁØ_°­´ç (2)_금광_아미산전망대 듀얼모니터링감시제어시스템 제작구입 설치(2차) 72" xfId="11776" xr:uid="{00000000-0005-0000-0000-0000FC2D0000}"/>
    <cellStyle name="C￥AØ_°­´c (2)_금광_아미산전망대 듀얼모니터링감시제어시스템 제작구입 설치(2차) 72 2" xfId="11777" xr:uid="{00000000-0005-0000-0000-0000FD2D0000}"/>
    <cellStyle name="Ç¥ÁØ_°­´ç (2)_금광_아미산전망대 듀얼모니터링감시제어시스템 제작구입 설치(2차) 72 2" xfId="11778" xr:uid="{00000000-0005-0000-0000-0000FE2D0000}"/>
    <cellStyle name="C￥AØ_°­´c (2)_금광_아미산전망대 듀얼모니터링감시제어시스템 제작구입 설치(2차) 73" xfId="11779" xr:uid="{00000000-0005-0000-0000-0000FF2D0000}"/>
    <cellStyle name="Ç¥ÁØ_°­´ç (2)_금광_아미산전망대 듀얼모니터링감시제어시스템 제작구입 설치(2차) 73" xfId="11780" xr:uid="{00000000-0005-0000-0000-0000002E0000}"/>
    <cellStyle name="C￥AØ_°­´c (2)_금광_아미산전망대 듀얼모니터링감시제어시스템 제작구입 설치(2차) 8" xfId="11781" xr:uid="{00000000-0005-0000-0000-0000012E0000}"/>
    <cellStyle name="Ç¥ÁØ_°­´ç (2)_금광_아미산전망대 듀얼모니터링감시제어시스템 제작구입 설치(2차) 8" xfId="11782" xr:uid="{00000000-0005-0000-0000-0000022E0000}"/>
    <cellStyle name="C￥AØ_°­´c (2)_금광_아미산전망대 듀얼모니터링감시제어시스템 제작구입 설치(2차) 9" xfId="11783" xr:uid="{00000000-0005-0000-0000-0000032E0000}"/>
    <cellStyle name="Ç¥ÁØ_°­´ç (2)_금광_아미산전망대 듀얼모니터링감시제어시스템 제작구입 설치(2차) 9" xfId="11784" xr:uid="{00000000-0005-0000-0000-0000042E0000}"/>
    <cellStyle name="C￥AØ_°­´c (2)_삼사" xfId="11785" xr:uid="{00000000-0005-0000-0000-0000052E0000}"/>
    <cellStyle name="Ç¥ÁØ_°­´ç (2)_삼사" xfId="11786" xr:uid="{00000000-0005-0000-0000-0000062E0000}"/>
    <cellStyle name="C￥AØ_°­´c (2)_삼사 10" xfId="11787" xr:uid="{00000000-0005-0000-0000-0000072E0000}"/>
    <cellStyle name="Ç¥ÁØ_°­´ç (2)_삼사 10" xfId="11788" xr:uid="{00000000-0005-0000-0000-0000082E0000}"/>
    <cellStyle name="C￥AØ_°­´c (2)_삼사 10 2" xfId="11789" xr:uid="{00000000-0005-0000-0000-0000092E0000}"/>
    <cellStyle name="Ç¥ÁØ_°­´ç (2)_삼사 10 2" xfId="11790" xr:uid="{00000000-0005-0000-0000-00000A2E0000}"/>
    <cellStyle name="C￥AØ_°­´c (2)_삼사 10 3" xfId="11791" xr:uid="{00000000-0005-0000-0000-00000B2E0000}"/>
    <cellStyle name="Ç¥ÁØ_°­´ç (2)_삼사 10 3" xfId="11792" xr:uid="{00000000-0005-0000-0000-00000C2E0000}"/>
    <cellStyle name="C￥AØ_°­´c (2)_삼사 11" xfId="11793" xr:uid="{00000000-0005-0000-0000-00000D2E0000}"/>
    <cellStyle name="Ç¥ÁØ_°­´ç (2)_삼사 11" xfId="11794" xr:uid="{00000000-0005-0000-0000-00000E2E0000}"/>
    <cellStyle name="C￥AØ_°­´c (2)_삼사 11 2" xfId="11795" xr:uid="{00000000-0005-0000-0000-00000F2E0000}"/>
    <cellStyle name="Ç¥ÁØ_°­´ç (2)_삼사 11 2" xfId="11796" xr:uid="{00000000-0005-0000-0000-0000102E0000}"/>
    <cellStyle name="C￥AØ_°­´c (2)_삼사 11 3" xfId="11797" xr:uid="{00000000-0005-0000-0000-0000112E0000}"/>
    <cellStyle name="Ç¥ÁØ_°­´ç (2)_삼사 11 3" xfId="11798" xr:uid="{00000000-0005-0000-0000-0000122E0000}"/>
    <cellStyle name="C￥AØ_°­´c (2)_삼사 12" xfId="11799" xr:uid="{00000000-0005-0000-0000-0000132E0000}"/>
    <cellStyle name="Ç¥ÁØ_°­´ç (2)_삼사 12" xfId="11800" xr:uid="{00000000-0005-0000-0000-0000142E0000}"/>
    <cellStyle name="C￥AØ_°­´c (2)_삼사 12 2" xfId="11801" xr:uid="{00000000-0005-0000-0000-0000152E0000}"/>
    <cellStyle name="Ç¥ÁØ_°­´ç (2)_삼사 12 2" xfId="11802" xr:uid="{00000000-0005-0000-0000-0000162E0000}"/>
    <cellStyle name="C￥AØ_°­´c (2)_삼사 12 3" xfId="11803" xr:uid="{00000000-0005-0000-0000-0000172E0000}"/>
    <cellStyle name="Ç¥ÁØ_°­´ç (2)_삼사 12 3" xfId="11804" xr:uid="{00000000-0005-0000-0000-0000182E0000}"/>
    <cellStyle name="C￥AØ_°­´c (2)_삼사 13" xfId="11805" xr:uid="{00000000-0005-0000-0000-0000192E0000}"/>
    <cellStyle name="Ç¥ÁØ_°­´ç (2)_삼사 13" xfId="11806" xr:uid="{00000000-0005-0000-0000-00001A2E0000}"/>
    <cellStyle name="C￥AØ_°­´c (2)_삼사 13 2" xfId="11807" xr:uid="{00000000-0005-0000-0000-00001B2E0000}"/>
    <cellStyle name="Ç¥ÁØ_°­´ç (2)_삼사 13 2" xfId="11808" xr:uid="{00000000-0005-0000-0000-00001C2E0000}"/>
    <cellStyle name="C￥AØ_°­´c (2)_삼사 13 3" xfId="11809" xr:uid="{00000000-0005-0000-0000-00001D2E0000}"/>
    <cellStyle name="Ç¥ÁØ_°­´ç (2)_삼사 13 3" xfId="11810" xr:uid="{00000000-0005-0000-0000-00001E2E0000}"/>
    <cellStyle name="C￥AØ_°­´c (2)_삼사 14" xfId="11811" xr:uid="{00000000-0005-0000-0000-00001F2E0000}"/>
    <cellStyle name="Ç¥ÁØ_°­´ç (2)_삼사 14" xfId="11812" xr:uid="{00000000-0005-0000-0000-0000202E0000}"/>
    <cellStyle name="C￥AØ_°­´c (2)_삼사 14 2" xfId="11813" xr:uid="{00000000-0005-0000-0000-0000212E0000}"/>
    <cellStyle name="Ç¥ÁØ_°­´ç (2)_삼사 14 2" xfId="11814" xr:uid="{00000000-0005-0000-0000-0000222E0000}"/>
    <cellStyle name="C￥AØ_°­´c (2)_삼사 14 3" xfId="11815" xr:uid="{00000000-0005-0000-0000-0000232E0000}"/>
    <cellStyle name="Ç¥ÁØ_°­´ç (2)_삼사 14 3" xfId="11816" xr:uid="{00000000-0005-0000-0000-0000242E0000}"/>
    <cellStyle name="C￥AØ_°­´c (2)_삼사 15" xfId="11817" xr:uid="{00000000-0005-0000-0000-0000252E0000}"/>
    <cellStyle name="Ç¥ÁØ_°­´ç (2)_삼사 15" xfId="11818" xr:uid="{00000000-0005-0000-0000-0000262E0000}"/>
    <cellStyle name="C￥AØ_°­´c (2)_삼사 15 2" xfId="11819" xr:uid="{00000000-0005-0000-0000-0000272E0000}"/>
    <cellStyle name="Ç¥ÁØ_°­´ç (2)_삼사 15 2" xfId="11820" xr:uid="{00000000-0005-0000-0000-0000282E0000}"/>
    <cellStyle name="C￥AØ_°­´c (2)_삼사 15 3" xfId="11821" xr:uid="{00000000-0005-0000-0000-0000292E0000}"/>
    <cellStyle name="Ç¥ÁØ_°­´ç (2)_삼사 15 3" xfId="11822" xr:uid="{00000000-0005-0000-0000-00002A2E0000}"/>
    <cellStyle name="C￥AØ_°­´c (2)_삼사 16" xfId="11823" xr:uid="{00000000-0005-0000-0000-00002B2E0000}"/>
    <cellStyle name="Ç¥ÁØ_°­´ç (2)_삼사 16" xfId="11824" xr:uid="{00000000-0005-0000-0000-00002C2E0000}"/>
    <cellStyle name="C￥AØ_°­´c (2)_삼사 16 2" xfId="11825" xr:uid="{00000000-0005-0000-0000-00002D2E0000}"/>
    <cellStyle name="Ç¥ÁØ_°­´ç (2)_삼사 16 2" xfId="11826" xr:uid="{00000000-0005-0000-0000-00002E2E0000}"/>
    <cellStyle name="C￥AØ_°­´c (2)_삼사 16 3" xfId="11827" xr:uid="{00000000-0005-0000-0000-00002F2E0000}"/>
    <cellStyle name="Ç¥ÁØ_°­´ç (2)_삼사 16 3" xfId="11828" xr:uid="{00000000-0005-0000-0000-0000302E0000}"/>
    <cellStyle name="C￥AØ_°­´c (2)_삼사 17" xfId="11829" xr:uid="{00000000-0005-0000-0000-0000312E0000}"/>
    <cellStyle name="Ç¥ÁØ_°­´ç (2)_삼사 17" xfId="11830" xr:uid="{00000000-0005-0000-0000-0000322E0000}"/>
    <cellStyle name="C￥AØ_°­´c (2)_삼사 17 2" xfId="11831" xr:uid="{00000000-0005-0000-0000-0000332E0000}"/>
    <cellStyle name="Ç¥ÁØ_°­´ç (2)_삼사 17 2" xfId="11832" xr:uid="{00000000-0005-0000-0000-0000342E0000}"/>
    <cellStyle name="C￥AØ_°­´c (2)_삼사 17 3" xfId="11833" xr:uid="{00000000-0005-0000-0000-0000352E0000}"/>
    <cellStyle name="Ç¥ÁØ_°­´ç (2)_삼사 17 3" xfId="11834" xr:uid="{00000000-0005-0000-0000-0000362E0000}"/>
    <cellStyle name="C￥AØ_°­´c (2)_삼사 18" xfId="11835" xr:uid="{00000000-0005-0000-0000-0000372E0000}"/>
    <cellStyle name="Ç¥ÁØ_°­´ç (2)_삼사 18" xfId="11836" xr:uid="{00000000-0005-0000-0000-0000382E0000}"/>
    <cellStyle name="C￥AØ_°­´c (2)_삼사 18 2" xfId="11837" xr:uid="{00000000-0005-0000-0000-0000392E0000}"/>
    <cellStyle name="Ç¥ÁØ_°­´ç (2)_삼사 18 2" xfId="11838" xr:uid="{00000000-0005-0000-0000-00003A2E0000}"/>
    <cellStyle name="C￥AØ_°­´c (2)_삼사 18 3" xfId="11839" xr:uid="{00000000-0005-0000-0000-00003B2E0000}"/>
    <cellStyle name="Ç¥ÁØ_°­´ç (2)_삼사 18 3" xfId="11840" xr:uid="{00000000-0005-0000-0000-00003C2E0000}"/>
    <cellStyle name="C￥AØ_°­´c (2)_삼사 19" xfId="11841" xr:uid="{00000000-0005-0000-0000-00003D2E0000}"/>
    <cellStyle name="Ç¥ÁØ_°­´ç (2)_삼사 19" xfId="11842" xr:uid="{00000000-0005-0000-0000-00003E2E0000}"/>
    <cellStyle name="C￥AØ_°­´c (2)_삼사 19 2" xfId="11843" xr:uid="{00000000-0005-0000-0000-00003F2E0000}"/>
    <cellStyle name="Ç¥ÁØ_°­´ç (2)_삼사 19 2" xfId="11844" xr:uid="{00000000-0005-0000-0000-0000402E0000}"/>
    <cellStyle name="C￥AØ_°­´c (2)_삼사 19 3" xfId="11845" xr:uid="{00000000-0005-0000-0000-0000412E0000}"/>
    <cellStyle name="Ç¥ÁØ_°­´ç (2)_삼사 19 3" xfId="11846" xr:uid="{00000000-0005-0000-0000-0000422E0000}"/>
    <cellStyle name="C￥AØ_°­´c (2)_삼사 2" xfId="11847" xr:uid="{00000000-0005-0000-0000-0000432E0000}"/>
    <cellStyle name="Ç¥ÁØ_°­´ç (2)_삼사 2" xfId="11848" xr:uid="{00000000-0005-0000-0000-0000442E0000}"/>
    <cellStyle name="C￥AØ_°­´c (2)_삼사 2 10" xfId="11849" xr:uid="{00000000-0005-0000-0000-0000452E0000}"/>
    <cellStyle name="Ç¥ÁØ_°­´ç (2)_삼사 2 2" xfId="11850" xr:uid="{00000000-0005-0000-0000-0000462E0000}"/>
    <cellStyle name="C￥AØ_°­´c (2)_삼사 2 3" xfId="11851" xr:uid="{00000000-0005-0000-0000-0000472E0000}"/>
    <cellStyle name="Ç¥ÁØ_°­´ç (2)_삼사 2 3" xfId="11852" xr:uid="{00000000-0005-0000-0000-0000482E0000}"/>
    <cellStyle name="C￥AØ_°­´c (2)_삼사 20" xfId="11853" xr:uid="{00000000-0005-0000-0000-0000492E0000}"/>
    <cellStyle name="Ç¥ÁØ_°­´ç (2)_삼사 20" xfId="11854" xr:uid="{00000000-0005-0000-0000-00004A2E0000}"/>
    <cellStyle name="C￥AØ_°­´c (2)_삼사 21" xfId="11855" xr:uid="{00000000-0005-0000-0000-00004B2E0000}"/>
    <cellStyle name="Ç¥ÁØ_°­´ç (2)_삼사 21" xfId="11856" xr:uid="{00000000-0005-0000-0000-00004C2E0000}"/>
    <cellStyle name="C￥AØ_°­´c (2)_삼사 21 2" xfId="11857" xr:uid="{00000000-0005-0000-0000-00004D2E0000}"/>
    <cellStyle name="Ç¥ÁØ_°­´ç (2)_삼사 21 2" xfId="11858" xr:uid="{00000000-0005-0000-0000-00004E2E0000}"/>
    <cellStyle name="C￥AØ_°­´c (2)_삼사 21 3" xfId="11859" xr:uid="{00000000-0005-0000-0000-00004F2E0000}"/>
    <cellStyle name="Ç¥ÁØ_°­´ç (2)_삼사 21 3" xfId="11860" xr:uid="{00000000-0005-0000-0000-0000502E0000}"/>
    <cellStyle name="C￥AØ_°­´c (2)_삼사 22" xfId="11861" xr:uid="{00000000-0005-0000-0000-0000512E0000}"/>
    <cellStyle name="Ç¥ÁØ_°­´ç (2)_삼사 22" xfId="11862" xr:uid="{00000000-0005-0000-0000-0000522E0000}"/>
    <cellStyle name="C￥AØ_°­´c (2)_삼사 22 2" xfId="11863" xr:uid="{00000000-0005-0000-0000-0000532E0000}"/>
    <cellStyle name="Ç¥ÁØ_°­´ç (2)_삼사 22 2" xfId="11864" xr:uid="{00000000-0005-0000-0000-0000542E0000}"/>
    <cellStyle name="C￥AØ_°­´c (2)_삼사 22 3" xfId="11865" xr:uid="{00000000-0005-0000-0000-0000552E0000}"/>
    <cellStyle name="Ç¥ÁØ_°­´ç (2)_삼사 22 3" xfId="11866" xr:uid="{00000000-0005-0000-0000-0000562E0000}"/>
    <cellStyle name="C￥AØ_°­´c (2)_삼사 23" xfId="11867" xr:uid="{00000000-0005-0000-0000-0000572E0000}"/>
    <cellStyle name="Ç¥ÁØ_°­´ç (2)_삼사 23" xfId="11868" xr:uid="{00000000-0005-0000-0000-0000582E0000}"/>
    <cellStyle name="C￥AØ_°­´c (2)_삼사 23 2" xfId="11869" xr:uid="{00000000-0005-0000-0000-0000592E0000}"/>
    <cellStyle name="Ç¥ÁØ_°­´ç (2)_삼사 23 2" xfId="11870" xr:uid="{00000000-0005-0000-0000-00005A2E0000}"/>
    <cellStyle name="C￥AØ_°­´c (2)_삼사 23 3" xfId="11871" xr:uid="{00000000-0005-0000-0000-00005B2E0000}"/>
    <cellStyle name="Ç¥ÁØ_°­´ç (2)_삼사 23 3" xfId="11872" xr:uid="{00000000-0005-0000-0000-00005C2E0000}"/>
    <cellStyle name="C￥AØ_°­´c (2)_삼사 24" xfId="11873" xr:uid="{00000000-0005-0000-0000-00005D2E0000}"/>
    <cellStyle name="Ç¥ÁØ_°­´ç (2)_삼사 24" xfId="11874" xr:uid="{00000000-0005-0000-0000-00005E2E0000}"/>
    <cellStyle name="C￥AØ_°­´c (2)_삼사 24 2" xfId="11875" xr:uid="{00000000-0005-0000-0000-00005F2E0000}"/>
    <cellStyle name="Ç¥ÁØ_°­´ç (2)_삼사 24 2" xfId="11876" xr:uid="{00000000-0005-0000-0000-0000602E0000}"/>
    <cellStyle name="C￥AØ_°­´c (2)_삼사 24 3" xfId="11877" xr:uid="{00000000-0005-0000-0000-0000612E0000}"/>
    <cellStyle name="Ç¥ÁØ_°­´ç (2)_삼사 24 3" xfId="11878" xr:uid="{00000000-0005-0000-0000-0000622E0000}"/>
    <cellStyle name="C￥AØ_°­´c (2)_삼사 25" xfId="11879" xr:uid="{00000000-0005-0000-0000-0000632E0000}"/>
    <cellStyle name="Ç¥ÁØ_°­´ç (2)_삼사 25" xfId="11880" xr:uid="{00000000-0005-0000-0000-0000642E0000}"/>
    <cellStyle name="C￥AØ_°­´c (2)_삼사 25 2" xfId="11881" xr:uid="{00000000-0005-0000-0000-0000652E0000}"/>
    <cellStyle name="Ç¥ÁØ_°­´ç (2)_삼사 25 2" xfId="11882" xr:uid="{00000000-0005-0000-0000-0000662E0000}"/>
    <cellStyle name="C￥AØ_°­´c (2)_삼사 25 3" xfId="11883" xr:uid="{00000000-0005-0000-0000-0000672E0000}"/>
    <cellStyle name="Ç¥ÁØ_°­´ç (2)_삼사 25 3" xfId="11884" xr:uid="{00000000-0005-0000-0000-0000682E0000}"/>
    <cellStyle name="C￥AØ_°­´c (2)_삼사 26" xfId="11885" xr:uid="{00000000-0005-0000-0000-0000692E0000}"/>
    <cellStyle name="Ç¥ÁØ_°­´ç (2)_삼사 26" xfId="11886" xr:uid="{00000000-0005-0000-0000-00006A2E0000}"/>
    <cellStyle name="C￥AØ_°­´c (2)_삼사 26 2" xfId="11887" xr:uid="{00000000-0005-0000-0000-00006B2E0000}"/>
    <cellStyle name="Ç¥ÁØ_°­´ç (2)_삼사 26 2" xfId="11888" xr:uid="{00000000-0005-0000-0000-00006C2E0000}"/>
    <cellStyle name="C￥AØ_°­´c (2)_삼사 26 3" xfId="11889" xr:uid="{00000000-0005-0000-0000-00006D2E0000}"/>
    <cellStyle name="Ç¥ÁØ_°­´ç (2)_삼사 26 3" xfId="11890" xr:uid="{00000000-0005-0000-0000-00006E2E0000}"/>
    <cellStyle name="C￥AØ_°­´c (2)_삼사 27" xfId="11891" xr:uid="{00000000-0005-0000-0000-00006F2E0000}"/>
    <cellStyle name="Ç¥ÁØ_°­´ç (2)_삼사 27" xfId="11892" xr:uid="{00000000-0005-0000-0000-0000702E0000}"/>
    <cellStyle name="C￥AØ_°­´c (2)_삼사 27 2" xfId="11893" xr:uid="{00000000-0005-0000-0000-0000712E0000}"/>
    <cellStyle name="Ç¥ÁØ_°­´ç (2)_삼사 27 2" xfId="11894" xr:uid="{00000000-0005-0000-0000-0000722E0000}"/>
    <cellStyle name="C￥AØ_°­´c (2)_삼사 27 3" xfId="11895" xr:uid="{00000000-0005-0000-0000-0000732E0000}"/>
    <cellStyle name="Ç¥ÁØ_°­´ç (2)_삼사 27 3" xfId="11896" xr:uid="{00000000-0005-0000-0000-0000742E0000}"/>
    <cellStyle name="C￥AØ_°­´c (2)_삼사 28" xfId="11897" xr:uid="{00000000-0005-0000-0000-0000752E0000}"/>
    <cellStyle name="Ç¥ÁØ_°­´ç (2)_삼사 28" xfId="11898" xr:uid="{00000000-0005-0000-0000-0000762E0000}"/>
    <cellStyle name="C￥AØ_°­´c (2)_삼사 28 2" xfId="11899" xr:uid="{00000000-0005-0000-0000-0000772E0000}"/>
    <cellStyle name="Ç¥ÁØ_°­´ç (2)_삼사 28 2" xfId="11900" xr:uid="{00000000-0005-0000-0000-0000782E0000}"/>
    <cellStyle name="C￥AØ_°­´c (2)_삼사 28 3" xfId="11901" xr:uid="{00000000-0005-0000-0000-0000792E0000}"/>
    <cellStyle name="Ç¥ÁØ_°­´ç (2)_삼사 28 3" xfId="11902" xr:uid="{00000000-0005-0000-0000-00007A2E0000}"/>
    <cellStyle name="C￥AØ_°­´c (2)_삼사 29" xfId="11903" xr:uid="{00000000-0005-0000-0000-00007B2E0000}"/>
    <cellStyle name="Ç¥ÁØ_°­´ç (2)_삼사 29" xfId="11904" xr:uid="{00000000-0005-0000-0000-00007C2E0000}"/>
    <cellStyle name="C￥AØ_°­´c (2)_삼사 29 2" xfId="11905" xr:uid="{00000000-0005-0000-0000-00007D2E0000}"/>
    <cellStyle name="Ç¥ÁØ_°­´ç (2)_삼사 29 2" xfId="11906" xr:uid="{00000000-0005-0000-0000-00007E2E0000}"/>
    <cellStyle name="C￥AØ_°­´c (2)_삼사 29 3" xfId="11907" xr:uid="{00000000-0005-0000-0000-00007F2E0000}"/>
    <cellStyle name="Ç¥ÁØ_°­´ç (2)_삼사 29 3" xfId="11908" xr:uid="{00000000-0005-0000-0000-0000802E0000}"/>
    <cellStyle name="C￥AØ_°­´c (2)_삼사 3" xfId="11909" xr:uid="{00000000-0005-0000-0000-0000812E0000}"/>
    <cellStyle name="Ç¥ÁØ_°­´ç (2)_삼사 3" xfId="11910" xr:uid="{00000000-0005-0000-0000-0000822E0000}"/>
    <cellStyle name="C￥AØ_°­´c (2)_삼사 3 2" xfId="11911" xr:uid="{00000000-0005-0000-0000-0000832E0000}"/>
    <cellStyle name="Ç¥ÁØ_°­´ç (2)_삼사 3 2" xfId="11912" xr:uid="{00000000-0005-0000-0000-0000842E0000}"/>
    <cellStyle name="C￥AØ_°­´c (2)_삼사 3 3" xfId="11913" xr:uid="{00000000-0005-0000-0000-0000852E0000}"/>
    <cellStyle name="Ç¥ÁØ_°­´ç (2)_삼사 3 3" xfId="11914" xr:uid="{00000000-0005-0000-0000-0000862E0000}"/>
    <cellStyle name="C￥AØ_°­´c (2)_삼사 3_방통환경공사견적제출" xfId="11915" xr:uid="{00000000-0005-0000-0000-0000872E0000}"/>
    <cellStyle name="Ç¥ÁØ_°­´ç (2)_삼사 3_방통환경공사견적제출" xfId="11916" xr:uid="{00000000-0005-0000-0000-0000882E0000}"/>
    <cellStyle name="C￥AØ_°­´c (2)_삼사 3_방통환경공사견적제출 2" xfId="11917" xr:uid="{00000000-0005-0000-0000-0000892E0000}"/>
    <cellStyle name="Ç¥ÁØ_°­´ç (2)_삼사 3_방통환경공사견적제출 2" xfId="11918" xr:uid="{00000000-0005-0000-0000-00008A2E0000}"/>
    <cellStyle name="C￥AØ_°­´c (2)_삼사 3_방통환경공사견적제출 3" xfId="11919" xr:uid="{00000000-0005-0000-0000-00008B2E0000}"/>
    <cellStyle name="Ç¥ÁØ_°­´ç (2)_삼사 3_방통환경공사견적제출 3" xfId="11920" xr:uid="{00000000-0005-0000-0000-00008C2E0000}"/>
    <cellStyle name="C￥AØ_°­´c (2)_삼사 3_방통환경내역산출" xfId="11921" xr:uid="{00000000-0005-0000-0000-00008D2E0000}"/>
    <cellStyle name="Ç¥ÁØ_°­´ç (2)_삼사 3_방통환경내역산출" xfId="11922" xr:uid="{00000000-0005-0000-0000-00008E2E0000}"/>
    <cellStyle name="C￥AØ_°­´c (2)_삼사 3_방통환경내역산출 2" xfId="11923" xr:uid="{00000000-0005-0000-0000-00008F2E0000}"/>
    <cellStyle name="Ç¥ÁØ_°­´ç (2)_삼사 3_방통환경내역산출 2" xfId="11924" xr:uid="{00000000-0005-0000-0000-0000902E0000}"/>
    <cellStyle name="C￥AØ_°­´c (2)_삼사 3_방통환경내역산출 3" xfId="11925" xr:uid="{00000000-0005-0000-0000-0000912E0000}"/>
    <cellStyle name="Ç¥ÁØ_°­´ç (2)_삼사 3_방통환경내역산출 3" xfId="11926" xr:uid="{00000000-0005-0000-0000-0000922E0000}"/>
    <cellStyle name="C￥AØ_°­´c (2)_삼사 30" xfId="11927" xr:uid="{00000000-0005-0000-0000-0000932E0000}"/>
    <cellStyle name="Ç¥ÁØ_°­´ç (2)_삼사 30" xfId="11928" xr:uid="{00000000-0005-0000-0000-0000942E0000}"/>
    <cellStyle name="C￥AØ_°­´c (2)_삼사 30 2" xfId="11929" xr:uid="{00000000-0005-0000-0000-0000952E0000}"/>
    <cellStyle name="Ç¥ÁØ_°­´ç (2)_삼사 30 2" xfId="11930" xr:uid="{00000000-0005-0000-0000-0000962E0000}"/>
    <cellStyle name="C￥AØ_°­´c (2)_삼사 30 3" xfId="11931" xr:uid="{00000000-0005-0000-0000-0000972E0000}"/>
    <cellStyle name="Ç¥ÁØ_°­´ç (2)_삼사 30 3" xfId="11932" xr:uid="{00000000-0005-0000-0000-0000982E0000}"/>
    <cellStyle name="C￥AØ_°­´c (2)_삼사 31" xfId="11933" xr:uid="{00000000-0005-0000-0000-0000992E0000}"/>
    <cellStyle name="Ç¥ÁØ_°­´ç (2)_삼사 31" xfId="11934" xr:uid="{00000000-0005-0000-0000-00009A2E0000}"/>
    <cellStyle name="C￥AØ_°­´c (2)_삼사 31 2" xfId="11935" xr:uid="{00000000-0005-0000-0000-00009B2E0000}"/>
    <cellStyle name="Ç¥ÁØ_°­´ç (2)_삼사 31 2" xfId="11936" xr:uid="{00000000-0005-0000-0000-00009C2E0000}"/>
    <cellStyle name="C￥AØ_°­´c (2)_삼사 31 3" xfId="11937" xr:uid="{00000000-0005-0000-0000-00009D2E0000}"/>
    <cellStyle name="Ç¥ÁØ_°­´ç (2)_삼사 31 3" xfId="11938" xr:uid="{00000000-0005-0000-0000-00009E2E0000}"/>
    <cellStyle name="C￥AØ_°­´c (2)_삼사 32" xfId="11939" xr:uid="{00000000-0005-0000-0000-00009F2E0000}"/>
    <cellStyle name="Ç¥ÁØ_°­´ç (2)_삼사 32" xfId="11940" xr:uid="{00000000-0005-0000-0000-0000A02E0000}"/>
    <cellStyle name="C￥AØ_°­´c (2)_삼사 32 2" xfId="11941" xr:uid="{00000000-0005-0000-0000-0000A12E0000}"/>
    <cellStyle name="Ç¥ÁØ_°­´ç (2)_삼사 32 2" xfId="11942" xr:uid="{00000000-0005-0000-0000-0000A22E0000}"/>
    <cellStyle name="C￥AØ_°­´c (2)_삼사 32 3" xfId="11943" xr:uid="{00000000-0005-0000-0000-0000A32E0000}"/>
    <cellStyle name="Ç¥ÁØ_°­´ç (2)_삼사 32 3" xfId="11944" xr:uid="{00000000-0005-0000-0000-0000A42E0000}"/>
    <cellStyle name="C￥AØ_°­´c (2)_삼사 33" xfId="11945" xr:uid="{00000000-0005-0000-0000-0000A52E0000}"/>
    <cellStyle name="Ç¥ÁØ_°­´ç (2)_삼사 33" xfId="11946" xr:uid="{00000000-0005-0000-0000-0000A62E0000}"/>
    <cellStyle name="C￥AØ_°­´c (2)_삼사 33 2" xfId="11947" xr:uid="{00000000-0005-0000-0000-0000A72E0000}"/>
    <cellStyle name="Ç¥ÁØ_°­´ç (2)_삼사 33 2" xfId="11948" xr:uid="{00000000-0005-0000-0000-0000A82E0000}"/>
    <cellStyle name="C￥AØ_°­´c (2)_삼사 33 3" xfId="11949" xr:uid="{00000000-0005-0000-0000-0000A92E0000}"/>
    <cellStyle name="Ç¥ÁØ_°­´ç (2)_삼사 33 3" xfId="11950" xr:uid="{00000000-0005-0000-0000-0000AA2E0000}"/>
    <cellStyle name="C￥AØ_°­´c (2)_삼사 34" xfId="11951" xr:uid="{00000000-0005-0000-0000-0000AB2E0000}"/>
    <cellStyle name="Ç¥ÁØ_°­´ç (2)_삼사 34" xfId="11952" xr:uid="{00000000-0005-0000-0000-0000AC2E0000}"/>
    <cellStyle name="C￥AØ_°­´c (2)_삼사 34 2" xfId="11953" xr:uid="{00000000-0005-0000-0000-0000AD2E0000}"/>
    <cellStyle name="Ç¥ÁØ_°­´ç (2)_삼사 34 2" xfId="11954" xr:uid="{00000000-0005-0000-0000-0000AE2E0000}"/>
    <cellStyle name="C￥AØ_°­´c (2)_삼사 34 3" xfId="11955" xr:uid="{00000000-0005-0000-0000-0000AF2E0000}"/>
    <cellStyle name="Ç¥ÁØ_°­´ç (2)_삼사 34 3" xfId="11956" xr:uid="{00000000-0005-0000-0000-0000B02E0000}"/>
    <cellStyle name="C￥AØ_°­´c (2)_삼사 35" xfId="11957" xr:uid="{00000000-0005-0000-0000-0000B12E0000}"/>
    <cellStyle name="Ç¥ÁØ_°­´ç (2)_삼사 35" xfId="11958" xr:uid="{00000000-0005-0000-0000-0000B22E0000}"/>
    <cellStyle name="C￥AØ_°­´c (2)_삼사 35 2" xfId="11959" xr:uid="{00000000-0005-0000-0000-0000B32E0000}"/>
    <cellStyle name="Ç¥ÁØ_°­´ç (2)_삼사 35 2" xfId="11960" xr:uid="{00000000-0005-0000-0000-0000B42E0000}"/>
    <cellStyle name="C￥AØ_°­´c (2)_삼사 35 3" xfId="11961" xr:uid="{00000000-0005-0000-0000-0000B52E0000}"/>
    <cellStyle name="Ç¥ÁØ_°­´ç (2)_삼사 35 3" xfId="11962" xr:uid="{00000000-0005-0000-0000-0000B62E0000}"/>
    <cellStyle name="C￥AØ_°­´c (2)_삼사 36" xfId="11963" xr:uid="{00000000-0005-0000-0000-0000B72E0000}"/>
    <cellStyle name="Ç¥ÁØ_°­´ç (2)_삼사 36" xfId="11964" xr:uid="{00000000-0005-0000-0000-0000B82E0000}"/>
    <cellStyle name="C￥AØ_°­´c (2)_삼사 36 2" xfId="11965" xr:uid="{00000000-0005-0000-0000-0000B92E0000}"/>
    <cellStyle name="Ç¥ÁØ_°­´ç (2)_삼사 36 2" xfId="11966" xr:uid="{00000000-0005-0000-0000-0000BA2E0000}"/>
    <cellStyle name="C￥AØ_°­´c (2)_삼사 36 3" xfId="11967" xr:uid="{00000000-0005-0000-0000-0000BB2E0000}"/>
    <cellStyle name="Ç¥ÁØ_°­´ç (2)_삼사 36 3" xfId="11968" xr:uid="{00000000-0005-0000-0000-0000BC2E0000}"/>
    <cellStyle name="C￥AØ_°­´c (2)_삼사 37" xfId="11969" xr:uid="{00000000-0005-0000-0000-0000BD2E0000}"/>
    <cellStyle name="Ç¥ÁØ_°­´ç (2)_삼사 37" xfId="11970" xr:uid="{00000000-0005-0000-0000-0000BE2E0000}"/>
    <cellStyle name="C￥AØ_°­´c (2)_삼사 37 2" xfId="11971" xr:uid="{00000000-0005-0000-0000-0000BF2E0000}"/>
    <cellStyle name="Ç¥ÁØ_°­´ç (2)_삼사 37 2" xfId="11972" xr:uid="{00000000-0005-0000-0000-0000C02E0000}"/>
    <cellStyle name="C￥AØ_°­´c (2)_삼사 37 3" xfId="11973" xr:uid="{00000000-0005-0000-0000-0000C12E0000}"/>
    <cellStyle name="Ç¥ÁØ_°­´ç (2)_삼사 37 3" xfId="11974" xr:uid="{00000000-0005-0000-0000-0000C22E0000}"/>
    <cellStyle name="C￥AØ_°­´c (2)_삼사 38" xfId="11975" xr:uid="{00000000-0005-0000-0000-0000C32E0000}"/>
    <cellStyle name="Ç¥ÁØ_°­´ç (2)_삼사 38" xfId="11976" xr:uid="{00000000-0005-0000-0000-0000C42E0000}"/>
    <cellStyle name="C￥AØ_°­´c (2)_삼사 38 2" xfId="11977" xr:uid="{00000000-0005-0000-0000-0000C52E0000}"/>
    <cellStyle name="Ç¥ÁØ_°­´ç (2)_삼사 38 2" xfId="11978" xr:uid="{00000000-0005-0000-0000-0000C62E0000}"/>
    <cellStyle name="C￥AØ_°­´c (2)_삼사 38 3" xfId="11979" xr:uid="{00000000-0005-0000-0000-0000C72E0000}"/>
    <cellStyle name="Ç¥ÁØ_°­´ç (2)_삼사 38 3" xfId="11980" xr:uid="{00000000-0005-0000-0000-0000C82E0000}"/>
    <cellStyle name="C￥AØ_°­´c (2)_삼사 39" xfId="11981" xr:uid="{00000000-0005-0000-0000-0000C92E0000}"/>
    <cellStyle name="Ç¥ÁØ_°­´ç (2)_삼사 39" xfId="11982" xr:uid="{00000000-0005-0000-0000-0000CA2E0000}"/>
    <cellStyle name="C￥AØ_°­´c (2)_삼사 39 2" xfId="11983" xr:uid="{00000000-0005-0000-0000-0000CB2E0000}"/>
    <cellStyle name="Ç¥ÁØ_°­´ç (2)_삼사 39 2" xfId="11984" xr:uid="{00000000-0005-0000-0000-0000CC2E0000}"/>
    <cellStyle name="C￥AØ_°­´c (2)_삼사 39 3" xfId="11985" xr:uid="{00000000-0005-0000-0000-0000CD2E0000}"/>
    <cellStyle name="Ç¥ÁØ_°­´ç (2)_삼사 39 3" xfId="11986" xr:uid="{00000000-0005-0000-0000-0000CE2E0000}"/>
    <cellStyle name="C￥AØ_°­´c (2)_삼사 4" xfId="11987" xr:uid="{00000000-0005-0000-0000-0000CF2E0000}"/>
    <cellStyle name="Ç¥ÁØ_°­´ç (2)_삼사 4" xfId="11988" xr:uid="{00000000-0005-0000-0000-0000D02E0000}"/>
    <cellStyle name="C￥AØ_°­´c (2)_삼사 4 2" xfId="11989" xr:uid="{00000000-0005-0000-0000-0000D12E0000}"/>
    <cellStyle name="Ç¥ÁØ_°­´ç (2)_삼사 4 2" xfId="11990" xr:uid="{00000000-0005-0000-0000-0000D22E0000}"/>
    <cellStyle name="C￥AØ_°­´c (2)_삼사 4 3" xfId="11991" xr:uid="{00000000-0005-0000-0000-0000D32E0000}"/>
    <cellStyle name="Ç¥ÁØ_°­´ç (2)_삼사 4 3" xfId="11992" xr:uid="{00000000-0005-0000-0000-0000D42E0000}"/>
    <cellStyle name="C￥AØ_°­´c (2)_삼사 4_방통환경공사견적제출" xfId="11993" xr:uid="{00000000-0005-0000-0000-0000D52E0000}"/>
    <cellStyle name="Ç¥ÁØ_°­´ç (2)_삼사 4_방통환경공사견적제출" xfId="11994" xr:uid="{00000000-0005-0000-0000-0000D62E0000}"/>
    <cellStyle name="C￥AØ_°­´c (2)_삼사 4_방통환경공사견적제출 2" xfId="11995" xr:uid="{00000000-0005-0000-0000-0000D72E0000}"/>
    <cellStyle name="Ç¥ÁØ_°­´ç (2)_삼사 4_방통환경공사견적제출 2" xfId="11996" xr:uid="{00000000-0005-0000-0000-0000D82E0000}"/>
    <cellStyle name="C￥AØ_°­´c (2)_삼사 4_방통환경공사견적제출 3" xfId="11997" xr:uid="{00000000-0005-0000-0000-0000D92E0000}"/>
    <cellStyle name="Ç¥ÁØ_°­´ç (2)_삼사 4_방통환경공사견적제출 3" xfId="11998" xr:uid="{00000000-0005-0000-0000-0000DA2E0000}"/>
    <cellStyle name="C￥AØ_°­´c (2)_삼사 4_방통환경내역산출" xfId="11999" xr:uid="{00000000-0005-0000-0000-0000DB2E0000}"/>
    <cellStyle name="Ç¥ÁØ_°­´ç (2)_삼사 4_방통환경내역산출" xfId="12000" xr:uid="{00000000-0005-0000-0000-0000DC2E0000}"/>
    <cellStyle name="C￥AØ_°­´c (2)_삼사 4_방통환경내역산출 2" xfId="12001" xr:uid="{00000000-0005-0000-0000-0000DD2E0000}"/>
    <cellStyle name="Ç¥ÁØ_°­´ç (2)_삼사 4_방통환경내역산출 2" xfId="12002" xr:uid="{00000000-0005-0000-0000-0000DE2E0000}"/>
    <cellStyle name="C￥AØ_°­´c (2)_삼사 4_방통환경내역산출 3" xfId="12003" xr:uid="{00000000-0005-0000-0000-0000DF2E0000}"/>
    <cellStyle name="Ç¥ÁØ_°­´ç (2)_삼사 4_방통환경내역산출 3" xfId="12004" xr:uid="{00000000-0005-0000-0000-0000E02E0000}"/>
    <cellStyle name="C￥AØ_°­´c (2)_삼사 40" xfId="12005" xr:uid="{00000000-0005-0000-0000-0000E12E0000}"/>
    <cellStyle name="Ç¥ÁØ_°­´ç (2)_삼사 40" xfId="12006" xr:uid="{00000000-0005-0000-0000-0000E22E0000}"/>
    <cellStyle name="C￥AØ_°­´c (2)_삼사 40 2" xfId="12007" xr:uid="{00000000-0005-0000-0000-0000E32E0000}"/>
    <cellStyle name="Ç¥ÁØ_°­´ç (2)_삼사 40 2" xfId="12008" xr:uid="{00000000-0005-0000-0000-0000E42E0000}"/>
    <cellStyle name="C￥AØ_°­´c (2)_삼사 40 3" xfId="12009" xr:uid="{00000000-0005-0000-0000-0000E52E0000}"/>
    <cellStyle name="Ç¥ÁØ_°­´ç (2)_삼사 40 3" xfId="12010" xr:uid="{00000000-0005-0000-0000-0000E62E0000}"/>
    <cellStyle name="C￥AØ_°­´c (2)_삼사 41" xfId="12011" xr:uid="{00000000-0005-0000-0000-0000E72E0000}"/>
    <cellStyle name="Ç¥ÁØ_°­´ç (2)_삼사 41" xfId="12012" xr:uid="{00000000-0005-0000-0000-0000E82E0000}"/>
    <cellStyle name="C￥AØ_°­´c (2)_삼사 41 2" xfId="12013" xr:uid="{00000000-0005-0000-0000-0000E92E0000}"/>
    <cellStyle name="Ç¥ÁØ_°­´ç (2)_삼사 41 2" xfId="12014" xr:uid="{00000000-0005-0000-0000-0000EA2E0000}"/>
    <cellStyle name="C￥AØ_°­´c (2)_삼사 41 3" xfId="12015" xr:uid="{00000000-0005-0000-0000-0000EB2E0000}"/>
    <cellStyle name="Ç¥ÁØ_°­´ç (2)_삼사 41 3" xfId="12016" xr:uid="{00000000-0005-0000-0000-0000EC2E0000}"/>
    <cellStyle name="C￥AØ_°­´c (2)_삼사 42" xfId="12017" xr:uid="{00000000-0005-0000-0000-0000ED2E0000}"/>
    <cellStyle name="Ç¥ÁØ_°­´ç (2)_삼사 42" xfId="12018" xr:uid="{00000000-0005-0000-0000-0000EE2E0000}"/>
    <cellStyle name="C￥AØ_°­´c (2)_삼사 42 2" xfId="12019" xr:uid="{00000000-0005-0000-0000-0000EF2E0000}"/>
    <cellStyle name="Ç¥ÁØ_°­´ç (2)_삼사 42 2" xfId="12020" xr:uid="{00000000-0005-0000-0000-0000F02E0000}"/>
    <cellStyle name="C￥AØ_°­´c (2)_삼사 42 3" xfId="12021" xr:uid="{00000000-0005-0000-0000-0000F12E0000}"/>
    <cellStyle name="Ç¥ÁØ_°­´ç (2)_삼사 42 3" xfId="12022" xr:uid="{00000000-0005-0000-0000-0000F22E0000}"/>
    <cellStyle name="C￥AØ_°­´c (2)_삼사 43" xfId="12023" xr:uid="{00000000-0005-0000-0000-0000F32E0000}"/>
    <cellStyle name="Ç¥ÁØ_°­´ç (2)_삼사 43" xfId="12024" xr:uid="{00000000-0005-0000-0000-0000F42E0000}"/>
    <cellStyle name="C￥AØ_°­´c (2)_삼사 43 2" xfId="12025" xr:uid="{00000000-0005-0000-0000-0000F52E0000}"/>
    <cellStyle name="Ç¥ÁØ_°­´ç (2)_삼사 43 2" xfId="12026" xr:uid="{00000000-0005-0000-0000-0000F62E0000}"/>
    <cellStyle name="C￥AØ_°­´c (2)_삼사 43 3" xfId="12027" xr:uid="{00000000-0005-0000-0000-0000F72E0000}"/>
    <cellStyle name="Ç¥ÁØ_°­´ç (2)_삼사 43 3" xfId="12028" xr:uid="{00000000-0005-0000-0000-0000F82E0000}"/>
    <cellStyle name="C￥AØ_°­´c (2)_삼사 44" xfId="12029" xr:uid="{00000000-0005-0000-0000-0000F92E0000}"/>
    <cellStyle name="Ç¥ÁØ_°­´ç (2)_삼사 44" xfId="12030" xr:uid="{00000000-0005-0000-0000-0000FA2E0000}"/>
    <cellStyle name="C￥AØ_°­´c (2)_삼사 44 2" xfId="12031" xr:uid="{00000000-0005-0000-0000-0000FB2E0000}"/>
    <cellStyle name="Ç¥ÁØ_°­´ç (2)_삼사 44 2" xfId="12032" xr:uid="{00000000-0005-0000-0000-0000FC2E0000}"/>
    <cellStyle name="C￥AØ_°­´c (2)_삼사 44 3" xfId="12033" xr:uid="{00000000-0005-0000-0000-0000FD2E0000}"/>
    <cellStyle name="Ç¥ÁØ_°­´ç (2)_삼사 44 3" xfId="12034" xr:uid="{00000000-0005-0000-0000-0000FE2E0000}"/>
    <cellStyle name="C￥AØ_°­´c (2)_삼사 45" xfId="12035" xr:uid="{00000000-0005-0000-0000-0000FF2E0000}"/>
    <cellStyle name="Ç¥ÁØ_°­´ç (2)_삼사 45" xfId="12036" xr:uid="{00000000-0005-0000-0000-0000002F0000}"/>
    <cellStyle name="C￥AØ_°­´c (2)_삼사 45 2" xfId="12037" xr:uid="{00000000-0005-0000-0000-0000012F0000}"/>
    <cellStyle name="Ç¥ÁØ_°­´ç (2)_삼사 45 2" xfId="12038" xr:uid="{00000000-0005-0000-0000-0000022F0000}"/>
    <cellStyle name="C￥AØ_°­´c (2)_삼사 45 3" xfId="12039" xr:uid="{00000000-0005-0000-0000-0000032F0000}"/>
    <cellStyle name="Ç¥ÁØ_°­´ç (2)_삼사 45 3" xfId="12040" xr:uid="{00000000-0005-0000-0000-0000042F0000}"/>
    <cellStyle name="C￥AØ_°­´c (2)_삼사 46" xfId="12041" xr:uid="{00000000-0005-0000-0000-0000052F0000}"/>
    <cellStyle name="Ç¥ÁØ_°­´ç (2)_삼사 46" xfId="12042" xr:uid="{00000000-0005-0000-0000-0000062F0000}"/>
    <cellStyle name="C￥AØ_°­´c (2)_삼사 46 2" xfId="12043" xr:uid="{00000000-0005-0000-0000-0000072F0000}"/>
    <cellStyle name="Ç¥ÁØ_°­´ç (2)_삼사 46 2" xfId="12044" xr:uid="{00000000-0005-0000-0000-0000082F0000}"/>
    <cellStyle name="C￥AØ_°­´c (2)_삼사 46 3" xfId="12045" xr:uid="{00000000-0005-0000-0000-0000092F0000}"/>
    <cellStyle name="Ç¥ÁØ_°­´ç (2)_삼사 46 3" xfId="12046" xr:uid="{00000000-0005-0000-0000-00000A2F0000}"/>
    <cellStyle name="C￥AØ_°­´c (2)_삼사 47" xfId="12047" xr:uid="{00000000-0005-0000-0000-00000B2F0000}"/>
    <cellStyle name="Ç¥ÁØ_°­´ç (2)_삼사 47" xfId="12048" xr:uid="{00000000-0005-0000-0000-00000C2F0000}"/>
    <cellStyle name="C￥AØ_°­´c (2)_삼사 48" xfId="12049" xr:uid="{00000000-0005-0000-0000-00000D2F0000}"/>
    <cellStyle name="Ç¥ÁØ_°­´ç (2)_삼사 48" xfId="12050" xr:uid="{00000000-0005-0000-0000-00000E2F0000}"/>
    <cellStyle name="C￥AØ_°­´c (2)_삼사 5" xfId="12051" xr:uid="{00000000-0005-0000-0000-00000F2F0000}"/>
    <cellStyle name="Ç¥ÁØ_°­´ç (2)_삼사 5" xfId="12052" xr:uid="{00000000-0005-0000-0000-0000102F0000}"/>
    <cellStyle name="C￥AØ_°­´c (2)_삼사 5 2" xfId="12053" xr:uid="{00000000-0005-0000-0000-0000112F0000}"/>
    <cellStyle name="Ç¥ÁØ_°­´ç (2)_삼사 5 2" xfId="12054" xr:uid="{00000000-0005-0000-0000-0000122F0000}"/>
    <cellStyle name="C￥AØ_°­´c (2)_삼사 5 3" xfId="12055" xr:uid="{00000000-0005-0000-0000-0000132F0000}"/>
    <cellStyle name="Ç¥ÁØ_°­´ç (2)_삼사 5 3" xfId="12056" xr:uid="{00000000-0005-0000-0000-0000142F0000}"/>
    <cellStyle name="C￥AØ_°­´c (2)_삼사 5_방통환경공사견적제출" xfId="12057" xr:uid="{00000000-0005-0000-0000-0000152F0000}"/>
    <cellStyle name="Ç¥ÁØ_°­´ç (2)_삼사 5_방통환경공사견적제출" xfId="12058" xr:uid="{00000000-0005-0000-0000-0000162F0000}"/>
    <cellStyle name="C￥AØ_°­´c (2)_삼사 5_방통환경공사견적제출 2" xfId="12059" xr:uid="{00000000-0005-0000-0000-0000172F0000}"/>
    <cellStyle name="Ç¥ÁØ_°­´ç (2)_삼사 5_방통환경공사견적제출 2" xfId="12060" xr:uid="{00000000-0005-0000-0000-0000182F0000}"/>
    <cellStyle name="C￥AØ_°­´c (2)_삼사 5_방통환경공사견적제출 3" xfId="12061" xr:uid="{00000000-0005-0000-0000-0000192F0000}"/>
    <cellStyle name="Ç¥ÁØ_°­´ç (2)_삼사 5_방통환경공사견적제출 3" xfId="12062" xr:uid="{00000000-0005-0000-0000-00001A2F0000}"/>
    <cellStyle name="C￥AØ_°­´c (2)_삼사 5_방통환경내역산출" xfId="12063" xr:uid="{00000000-0005-0000-0000-00001B2F0000}"/>
    <cellStyle name="Ç¥ÁØ_°­´ç (2)_삼사 5_방통환경내역산출" xfId="12064" xr:uid="{00000000-0005-0000-0000-00001C2F0000}"/>
    <cellStyle name="C￥AØ_°­´c (2)_삼사 5_방통환경내역산출 2" xfId="12065" xr:uid="{00000000-0005-0000-0000-00001D2F0000}"/>
    <cellStyle name="Ç¥ÁØ_°­´ç (2)_삼사 5_방통환경내역산출 2" xfId="12066" xr:uid="{00000000-0005-0000-0000-00001E2F0000}"/>
    <cellStyle name="C￥AØ_°­´c (2)_삼사 5_방통환경내역산출 3" xfId="12067" xr:uid="{00000000-0005-0000-0000-00001F2F0000}"/>
    <cellStyle name="Ç¥ÁØ_°­´ç (2)_삼사 5_방통환경내역산출 3" xfId="12068" xr:uid="{00000000-0005-0000-0000-0000202F0000}"/>
    <cellStyle name="C￥AØ_°­´c (2)_삼사 6" xfId="12069" xr:uid="{00000000-0005-0000-0000-0000212F0000}"/>
    <cellStyle name="Ç¥ÁØ_°­´ç (2)_삼사 6" xfId="12070" xr:uid="{00000000-0005-0000-0000-0000222F0000}"/>
    <cellStyle name="C￥AØ_°­´c (2)_삼사 6 2" xfId="12071" xr:uid="{00000000-0005-0000-0000-0000232F0000}"/>
    <cellStyle name="Ç¥ÁØ_°­´ç (2)_삼사 6 2" xfId="12072" xr:uid="{00000000-0005-0000-0000-0000242F0000}"/>
    <cellStyle name="C￥AØ_°­´c (2)_삼사 6 3" xfId="12073" xr:uid="{00000000-0005-0000-0000-0000252F0000}"/>
    <cellStyle name="Ç¥ÁØ_°­´ç (2)_삼사 6 3" xfId="12074" xr:uid="{00000000-0005-0000-0000-0000262F0000}"/>
    <cellStyle name="C￥AØ_°­´c (2)_삼사 6_방통환경공사견적제출" xfId="12075" xr:uid="{00000000-0005-0000-0000-0000272F0000}"/>
    <cellStyle name="Ç¥ÁØ_°­´ç (2)_삼사 6_방통환경공사견적제출" xfId="12076" xr:uid="{00000000-0005-0000-0000-0000282F0000}"/>
    <cellStyle name="C￥AØ_°­´c (2)_삼사 6_방통환경공사견적제출 2" xfId="12077" xr:uid="{00000000-0005-0000-0000-0000292F0000}"/>
    <cellStyle name="Ç¥ÁØ_°­´ç (2)_삼사 6_방통환경공사견적제출 2" xfId="12078" xr:uid="{00000000-0005-0000-0000-00002A2F0000}"/>
    <cellStyle name="C￥AØ_°­´c (2)_삼사 6_방통환경공사견적제출 3" xfId="12079" xr:uid="{00000000-0005-0000-0000-00002B2F0000}"/>
    <cellStyle name="Ç¥ÁØ_°­´ç (2)_삼사 6_방통환경공사견적제출 3" xfId="12080" xr:uid="{00000000-0005-0000-0000-00002C2F0000}"/>
    <cellStyle name="C￥AØ_°­´c (2)_삼사 6_방통환경내역산출" xfId="12081" xr:uid="{00000000-0005-0000-0000-00002D2F0000}"/>
    <cellStyle name="Ç¥ÁØ_°­´ç (2)_삼사 6_방통환경내역산출" xfId="12082" xr:uid="{00000000-0005-0000-0000-00002E2F0000}"/>
    <cellStyle name="C￥AØ_°­´c (2)_삼사 6_방통환경내역산출 2" xfId="12083" xr:uid="{00000000-0005-0000-0000-00002F2F0000}"/>
    <cellStyle name="Ç¥ÁØ_°­´ç (2)_삼사 6_방통환경내역산출 2" xfId="12084" xr:uid="{00000000-0005-0000-0000-0000302F0000}"/>
    <cellStyle name="C￥AØ_°­´c (2)_삼사 6_방통환경내역산출 3" xfId="12085" xr:uid="{00000000-0005-0000-0000-0000312F0000}"/>
    <cellStyle name="Ç¥ÁØ_°­´ç (2)_삼사 6_방통환경내역산출 3" xfId="12086" xr:uid="{00000000-0005-0000-0000-0000322F0000}"/>
    <cellStyle name="C￥AØ_°­´c (2)_삼사 7" xfId="12087" xr:uid="{00000000-0005-0000-0000-0000332F0000}"/>
    <cellStyle name="Ç¥ÁØ_°­´ç (2)_삼사 7" xfId="12088" xr:uid="{00000000-0005-0000-0000-0000342F0000}"/>
    <cellStyle name="C￥AØ_°­´c (2)_삼사 7 2" xfId="12089" xr:uid="{00000000-0005-0000-0000-0000352F0000}"/>
    <cellStyle name="Ç¥ÁØ_°­´ç (2)_삼사 7 2" xfId="12090" xr:uid="{00000000-0005-0000-0000-0000362F0000}"/>
    <cellStyle name="C￥AØ_°­´c (2)_삼사 7 3" xfId="12091" xr:uid="{00000000-0005-0000-0000-0000372F0000}"/>
    <cellStyle name="Ç¥ÁØ_°­´ç (2)_삼사 7 3" xfId="12092" xr:uid="{00000000-0005-0000-0000-0000382F0000}"/>
    <cellStyle name="C￥AØ_°­´c (2)_삼사 7_방통환경공사견적제출" xfId="12093" xr:uid="{00000000-0005-0000-0000-0000392F0000}"/>
    <cellStyle name="Ç¥ÁØ_°­´ç (2)_삼사 7_방통환경공사견적제출" xfId="12094" xr:uid="{00000000-0005-0000-0000-00003A2F0000}"/>
    <cellStyle name="C￥AØ_°­´c (2)_삼사 7_방통환경공사견적제출 2" xfId="12095" xr:uid="{00000000-0005-0000-0000-00003B2F0000}"/>
    <cellStyle name="Ç¥ÁØ_°­´ç (2)_삼사 7_방통환경공사견적제출 2" xfId="12096" xr:uid="{00000000-0005-0000-0000-00003C2F0000}"/>
    <cellStyle name="C￥AØ_°­´c (2)_삼사 7_방통환경공사견적제출 3" xfId="12097" xr:uid="{00000000-0005-0000-0000-00003D2F0000}"/>
    <cellStyle name="Ç¥ÁØ_°­´ç (2)_삼사 7_방통환경공사견적제출 3" xfId="12098" xr:uid="{00000000-0005-0000-0000-00003E2F0000}"/>
    <cellStyle name="C￥AØ_°­´c (2)_삼사 7_방통환경내역산출" xfId="12099" xr:uid="{00000000-0005-0000-0000-00003F2F0000}"/>
    <cellStyle name="Ç¥ÁØ_°­´ç (2)_삼사 7_방통환경내역산출" xfId="12100" xr:uid="{00000000-0005-0000-0000-0000402F0000}"/>
    <cellStyle name="C￥AØ_°­´c (2)_삼사 7_방통환경내역산출 2" xfId="12101" xr:uid="{00000000-0005-0000-0000-0000412F0000}"/>
    <cellStyle name="Ç¥ÁØ_°­´ç (2)_삼사 7_방통환경내역산출 2" xfId="12102" xr:uid="{00000000-0005-0000-0000-0000422F0000}"/>
    <cellStyle name="C￥AØ_°­´c (2)_삼사 7_방통환경내역산출 3" xfId="12103" xr:uid="{00000000-0005-0000-0000-0000432F0000}"/>
    <cellStyle name="Ç¥ÁØ_°­´ç (2)_삼사 7_방통환경내역산출 3" xfId="12104" xr:uid="{00000000-0005-0000-0000-0000442F0000}"/>
    <cellStyle name="C￥AØ_°­´c (2)_삼사 8" xfId="12105" xr:uid="{00000000-0005-0000-0000-0000452F0000}"/>
    <cellStyle name="Ç¥ÁØ_°­´ç (2)_삼사 8" xfId="12106" xr:uid="{00000000-0005-0000-0000-0000462F0000}"/>
    <cellStyle name="C￥AØ_°­´c (2)_삼사 8 2" xfId="12107" xr:uid="{00000000-0005-0000-0000-0000472F0000}"/>
    <cellStyle name="Ç¥ÁØ_°­´ç (2)_삼사 8 2" xfId="12108" xr:uid="{00000000-0005-0000-0000-0000482F0000}"/>
    <cellStyle name="C￥AØ_°­´c (2)_삼사 8 3" xfId="12109" xr:uid="{00000000-0005-0000-0000-0000492F0000}"/>
    <cellStyle name="Ç¥ÁØ_°­´ç (2)_삼사 8 3" xfId="12110" xr:uid="{00000000-0005-0000-0000-00004A2F0000}"/>
    <cellStyle name="C￥AØ_°­´c (2)_삼사 8_방통환경공사견적제출" xfId="12111" xr:uid="{00000000-0005-0000-0000-00004B2F0000}"/>
    <cellStyle name="Ç¥ÁØ_°­´ç (2)_삼사 8_방통환경공사견적제출" xfId="12112" xr:uid="{00000000-0005-0000-0000-00004C2F0000}"/>
    <cellStyle name="C￥AØ_°­´c (2)_삼사 8_방통환경공사견적제출 2" xfId="12113" xr:uid="{00000000-0005-0000-0000-00004D2F0000}"/>
    <cellStyle name="Ç¥ÁØ_°­´ç (2)_삼사 8_방통환경공사견적제출 2" xfId="12114" xr:uid="{00000000-0005-0000-0000-00004E2F0000}"/>
    <cellStyle name="C￥AØ_°­´c (2)_삼사 8_방통환경공사견적제출 3" xfId="12115" xr:uid="{00000000-0005-0000-0000-00004F2F0000}"/>
    <cellStyle name="Ç¥ÁØ_°­´ç (2)_삼사 8_방통환경공사견적제출 3" xfId="12116" xr:uid="{00000000-0005-0000-0000-0000502F0000}"/>
    <cellStyle name="C￥AØ_°­´c (2)_삼사 8_방통환경내역산출" xfId="12117" xr:uid="{00000000-0005-0000-0000-0000512F0000}"/>
    <cellStyle name="Ç¥ÁØ_°­´ç (2)_삼사 8_방통환경내역산출" xfId="12118" xr:uid="{00000000-0005-0000-0000-0000522F0000}"/>
    <cellStyle name="C￥AØ_°­´c (2)_삼사 8_방통환경내역산출 2" xfId="12119" xr:uid="{00000000-0005-0000-0000-0000532F0000}"/>
    <cellStyle name="Ç¥ÁØ_°­´ç (2)_삼사 8_방통환경내역산출 2" xfId="12120" xr:uid="{00000000-0005-0000-0000-0000542F0000}"/>
    <cellStyle name="C￥AØ_°­´c (2)_삼사 8_방통환경내역산출 3" xfId="12121" xr:uid="{00000000-0005-0000-0000-0000552F0000}"/>
    <cellStyle name="Ç¥ÁØ_°­´ç (2)_삼사 8_방통환경내역산출 3" xfId="12122" xr:uid="{00000000-0005-0000-0000-0000562F0000}"/>
    <cellStyle name="C￥AØ_°­´c (2)_삼사 9" xfId="12123" xr:uid="{00000000-0005-0000-0000-0000572F0000}"/>
    <cellStyle name="Ç¥ÁØ_°­´ç (2)_삼사 9" xfId="12124" xr:uid="{00000000-0005-0000-0000-0000582F0000}"/>
    <cellStyle name="C￥AØ_°­´c (2)_삼사 9 2" xfId="12125" xr:uid="{00000000-0005-0000-0000-0000592F0000}"/>
    <cellStyle name="Ç¥ÁØ_°­´ç (2)_삼사 9 2" xfId="12126" xr:uid="{00000000-0005-0000-0000-00005A2F0000}"/>
    <cellStyle name="C￥AØ_°­´c (2)_삼사 9 3" xfId="12127" xr:uid="{00000000-0005-0000-0000-00005B2F0000}"/>
    <cellStyle name="Ç¥ÁØ_°­´ç (2)_삼사 9 3" xfId="12128" xr:uid="{00000000-0005-0000-0000-00005C2F0000}"/>
    <cellStyle name="C￥AØ_°­´c (2)_삼사_방통환경공사견적제출" xfId="12129" xr:uid="{00000000-0005-0000-0000-00005D2F0000}"/>
    <cellStyle name="Ç¥ÁØ_°­´ç (2)_삼사_방통환경공사견적제출" xfId="12130" xr:uid="{00000000-0005-0000-0000-00005E2F0000}"/>
    <cellStyle name="C￥AØ_°­´c (2)_삼사_방통환경공사견적제출 2" xfId="12131" xr:uid="{00000000-0005-0000-0000-00005F2F0000}"/>
    <cellStyle name="Ç¥ÁØ_°­´ç (2)_삼사_방통환경공사견적제출 2" xfId="12132" xr:uid="{00000000-0005-0000-0000-0000602F0000}"/>
    <cellStyle name="C￥AØ_°­´c (2)_삼사_방통환경공사견적제출 3" xfId="12133" xr:uid="{00000000-0005-0000-0000-0000612F0000}"/>
    <cellStyle name="Ç¥ÁØ_°­´ç (2)_삼사_방통환경공사견적제출 3" xfId="12134" xr:uid="{00000000-0005-0000-0000-0000622F0000}"/>
    <cellStyle name="C￥AØ_°­´c (2)_삼사_방통환경내역산출" xfId="12135" xr:uid="{00000000-0005-0000-0000-0000632F0000}"/>
    <cellStyle name="Ç¥ÁØ_°­´ç (2)_삼사_방통환경내역산출" xfId="12136" xr:uid="{00000000-0005-0000-0000-0000642F0000}"/>
    <cellStyle name="C￥AØ_°­´c (2)_삼사_방통환경내역산출 2" xfId="12137" xr:uid="{00000000-0005-0000-0000-0000652F0000}"/>
    <cellStyle name="Ç¥ÁØ_°­´ç (2)_삼사_방통환경내역산출 2" xfId="12138" xr:uid="{00000000-0005-0000-0000-0000662F0000}"/>
    <cellStyle name="C￥AØ_°­´c (2)_삼사_방통환경내역산출 3" xfId="12139" xr:uid="{00000000-0005-0000-0000-0000672F0000}"/>
    <cellStyle name="Ç¥ÁØ_°­´ç (2)_삼사_방통환경내역산출 3" xfId="12140" xr:uid="{00000000-0005-0000-0000-0000682F0000}"/>
    <cellStyle name="C￥AØ_°­´c (2)_삼사_아미산전망대 듀얼모니터링감시제어시스템 제작구입 설치(2차)" xfId="12141" xr:uid="{00000000-0005-0000-0000-0000692F0000}"/>
    <cellStyle name="Ç¥ÁØ_°­´ç (2)_삼사_아미산전망대 듀얼모니터링감시제어시스템 제작구입 설치(2차)" xfId="12142" xr:uid="{00000000-0005-0000-0000-00006A2F0000}"/>
    <cellStyle name="C￥AØ_°­´c (2)_삼사_아미산전망대 듀얼모니터링감시제어시스템 제작구입 설치(2차) 10" xfId="12143" xr:uid="{00000000-0005-0000-0000-00006B2F0000}"/>
    <cellStyle name="Ç¥ÁØ_°­´ç (2)_삼사_아미산전망대 듀얼모니터링감시제어시스템 제작구입 설치(2차) 10" xfId="12144" xr:uid="{00000000-0005-0000-0000-00006C2F0000}"/>
    <cellStyle name="C￥AØ_°­´c (2)_삼사_아미산전망대 듀얼모니터링감시제어시스템 제작구입 설치(2차) 10 10" xfId="12145" xr:uid="{00000000-0005-0000-0000-00006D2F0000}"/>
    <cellStyle name="Ç¥ÁØ_°­´ç (2)_삼사_아미산전망대 듀얼모니터링감시제어시스템 제작구입 설치(2차) 10 10" xfId="12146" xr:uid="{00000000-0005-0000-0000-00006E2F0000}"/>
    <cellStyle name="C￥AØ_°­´c (2)_삼사_아미산전망대 듀얼모니터링감시제어시스템 제작구입 설치(2차) 10 11" xfId="12147" xr:uid="{00000000-0005-0000-0000-00006F2F0000}"/>
    <cellStyle name="Ç¥ÁØ_°­´ç (2)_삼사_아미산전망대 듀얼모니터링감시제어시스템 제작구입 설치(2차) 10 11" xfId="12148" xr:uid="{00000000-0005-0000-0000-0000702F0000}"/>
    <cellStyle name="C￥AØ_°­´c (2)_삼사_아미산전망대 듀얼모니터링감시제어시스템 제작구입 설치(2차) 10 12" xfId="12149" xr:uid="{00000000-0005-0000-0000-0000712F0000}"/>
    <cellStyle name="Ç¥ÁØ_°­´ç (2)_삼사_아미산전망대 듀얼모니터링감시제어시스템 제작구입 설치(2차) 10 12" xfId="12150" xr:uid="{00000000-0005-0000-0000-0000722F0000}"/>
    <cellStyle name="C￥AØ_°­´c (2)_삼사_아미산전망대 듀얼모니터링감시제어시스템 제작구입 설치(2차) 10 13" xfId="12151" xr:uid="{00000000-0005-0000-0000-0000732F0000}"/>
    <cellStyle name="Ç¥ÁØ_°­´ç (2)_삼사_아미산전망대 듀얼모니터링감시제어시스템 제작구입 설치(2차) 10 13" xfId="12152" xr:uid="{00000000-0005-0000-0000-0000742F0000}"/>
    <cellStyle name="C￥AØ_°­´c (2)_삼사_아미산전망대 듀얼모니터링감시제어시스템 제작구입 설치(2차) 10 14" xfId="12153" xr:uid="{00000000-0005-0000-0000-0000752F0000}"/>
    <cellStyle name="Ç¥ÁØ_°­´ç (2)_삼사_아미산전망대 듀얼모니터링감시제어시스템 제작구입 설치(2차) 10 14" xfId="12154" xr:uid="{00000000-0005-0000-0000-0000762F0000}"/>
    <cellStyle name="C￥AØ_°­´c (2)_삼사_아미산전망대 듀얼모니터링감시제어시스템 제작구입 설치(2차) 10 15" xfId="12155" xr:uid="{00000000-0005-0000-0000-0000772F0000}"/>
    <cellStyle name="Ç¥ÁØ_°­´ç (2)_삼사_아미산전망대 듀얼모니터링감시제어시스템 제작구입 설치(2차) 10 15" xfId="12156" xr:uid="{00000000-0005-0000-0000-0000782F0000}"/>
    <cellStyle name="C￥AØ_°­´c (2)_삼사_아미산전망대 듀얼모니터링감시제어시스템 제작구입 설치(2차) 10 16" xfId="12157" xr:uid="{00000000-0005-0000-0000-0000792F0000}"/>
    <cellStyle name="Ç¥ÁØ_°­´ç (2)_삼사_아미산전망대 듀얼모니터링감시제어시스템 제작구입 설치(2차) 10 16" xfId="12158" xr:uid="{00000000-0005-0000-0000-00007A2F0000}"/>
    <cellStyle name="C￥AØ_°­´c (2)_삼사_아미산전망대 듀얼모니터링감시제어시스템 제작구입 설치(2차) 10 17" xfId="12159" xr:uid="{00000000-0005-0000-0000-00007B2F0000}"/>
    <cellStyle name="Ç¥ÁØ_°­´ç (2)_삼사_아미산전망대 듀얼모니터링감시제어시스템 제작구입 설치(2차) 10 17" xfId="12160" xr:uid="{00000000-0005-0000-0000-00007C2F0000}"/>
    <cellStyle name="C￥AØ_°­´c (2)_삼사_아미산전망대 듀얼모니터링감시제어시스템 제작구입 설치(2차) 10 18" xfId="12161" xr:uid="{00000000-0005-0000-0000-00007D2F0000}"/>
    <cellStyle name="Ç¥ÁØ_°­´ç (2)_삼사_아미산전망대 듀얼모니터링감시제어시스템 제작구입 설치(2차) 10 18" xfId="12162" xr:uid="{00000000-0005-0000-0000-00007E2F0000}"/>
    <cellStyle name="C￥AØ_°­´c (2)_삼사_아미산전망대 듀얼모니터링감시제어시스템 제작구입 설치(2차) 10 19" xfId="12163" xr:uid="{00000000-0005-0000-0000-00007F2F0000}"/>
    <cellStyle name="Ç¥ÁØ_°­´ç (2)_삼사_아미산전망대 듀얼모니터링감시제어시스템 제작구입 설치(2차) 10 19" xfId="12164" xr:uid="{00000000-0005-0000-0000-0000802F0000}"/>
    <cellStyle name="C￥AØ_°­´c (2)_삼사_아미산전망대 듀얼모니터링감시제어시스템 제작구입 설치(2차) 10 2" xfId="12165" xr:uid="{00000000-0005-0000-0000-0000812F0000}"/>
    <cellStyle name="Ç¥ÁØ_°­´ç (2)_삼사_아미산전망대 듀얼모니터링감시제어시스템 제작구입 설치(2차) 10 2" xfId="12166" xr:uid="{00000000-0005-0000-0000-0000822F0000}"/>
    <cellStyle name="C￥AØ_°­´c (2)_삼사_아미산전망대 듀얼모니터링감시제어시스템 제작구입 설치(2차) 10 3" xfId="12167" xr:uid="{00000000-0005-0000-0000-0000832F0000}"/>
    <cellStyle name="Ç¥ÁØ_°­´ç (2)_삼사_아미산전망대 듀얼모니터링감시제어시스템 제작구입 설치(2차) 10 3" xfId="12168" xr:uid="{00000000-0005-0000-0000-0000842F0000}"/>
    <cellStyle name="C￥AØ_°­´c (2)_삼사_아미산전망대 듀얼모니터링감시제어시스템 제작구입 설치(2차) 10 4" xfId="12169" xr:uid="{00000000-0005-0000-0000-0000852F0000}"/>
    <cellStyle name="Ç¥ÁØ_°­´ç (2)_삼사_아미산전망대 듀얼모니터링감시제어시스템 제작구입 설치(2차) 10 4" xfId="12170" xr:uid="{00000000-0005-0000-0000-0000862F0000}"/>
    <cellStyle name="C￥AØ_°­´c (2)_삼사_아미산전망대 듀얼모니터링감시제어시스템 제작구입 설치(2차) 10 5" xfId="12171" xr:uid="{00000000-0005-0000-0000-0000872F0000}"/>
    <cellStyle name="Ç¥ÁØ_°­´ç (2)_삼사_아미산전망대 듀얼모니터링감시제어시스템 제작구입 설치(2차) 10 5" xfId="12172" xr:uid="{00000000-0005-0000-0000-0000882F0000}"/>
    <cellStyle name="C￥AØ_°­´c (2)_삼사_아미산전망대 듀얼모니터링감시제어시스템 제작구입 설치(2차) 10 6" xfId="12173" xr:uid="{00000000-0005-0000-0000-0000892F0000}"/>
    <cellStyle name="Ç¥ÁØ_°­´ç (2)_삼사_아미산전망대 듀얼모니터링감시제어시스템 제작구입 설치(2차) 10 6" xfId="12174" xr:uid="{00000000-0005-0000-0000-00008A2F0000}"/>
    <cellStyle name="C￥AØ_°­´c (2)_삼사_아미산전망대 듀얼모니터링감시제어시스템 제작구입 설치(2차) 10 7" xfId="12175" xr:uid="{00000000-0005-0000-0000-00008B2F0000}"/>
    <cellStyle name="Ç¥ÁØ_°­´ç (2)_삼사_아미산전망대 듀얼모니터링감시제어시스템 제작구입 설치(2차) 10 7" xfId="12176" xr:uid="{00000000-0005-0000-0000-00008C2F0000}"/>
    <cellStyle name="C￥AØ_°­´c (2)_삼사_아미산전망대 듀얼모니터링감시제어시스템 제작구입 설치(2차) 10 8" xfId="12177" xr:uid="{00000000-0005-0000-0000-00008D2F0000}"/>
    <cellStyle name="Ç¥ÁØ_°­´ç (2)_삼사_아미산전망대 듀얼모니터링감시제어시스템 제작구입 설치(2차) 10 8" xfId="12178" xr:uid="{00000000-0005-0000-0000-00008E2F0000}"/>
    <cellStyle name="C￥AØ_°­´c (2)_삼사_아미산전망대 듀얼모니터링감시제어시스템 제작구입 설치(2차) 10 9" xfId="12179" xr:uid="{00000000-0005-0000-0000-00008F2F0000}"/>
    <cellStyle name="Ç¥ÁØ_°­´ç (2)_삼사_아미산전망대 듀얼모니터링감시제어시스템 제작구입 설치(2차) 10 9" xfId="12180" xr:uid="{00000000-0005-0000-0000-0000902F0000}"/>
    <cellStyle name="C￥AØ_°­´c (2)_삼사_아미산전망대 듀얼모니터링감시제어시스템 제작구입 설치(2차) 11" xfId="12181" xr:uid="{00000000-0005-0000-0000-0000912F0000}"/>
    <cellStyle name="Ç¥ÁØ_°­´ç (2)_삼사_아미산전망대 듀얼모니터링감시제어시스템 제작구입 설치(2차) 11" xfId="12182" xr:uid="{00000000-0005-0000-0000-0000922F0000}"/>
    <cellStyle name="C￥AØ_°­´c (2)_삼사_아미산전망대 듀얼모니터링감시제어시스템 제작구입 설치(2차) 11 10" xfId="12183" xr:uid="{00000000-0005-0000-0000-0000932F0000}"/>
    <cellStyle name="Ç¥ÁØ_°­´ç (2)_삼사_아미산전망대 듀얼모니터링감시제어시스템 제작구입 설치(2차) 11 10" xfId="12184" xr:uid="{00000000-0005-0000-0000-0000942F0000}"/>
    <cellStyle name="C￥AØ_°­´c (2)_삼사_아미산전망대 듀얼모니터링감시제어시스템 제작구입 설치(2차) 11 11" xfId="12185" xr:uid="{00000000-0005-0000-0000-0000952F0000}"/>
    <cellStyle name="Ç¥ÁØ_°­´ç (2)_삼사_아미산전망대 듀얼모니터링감시제어시스템 제작구입 설치(2차) 11 11" xfId="12186" xr:uid="{00000000-0005-0000-0000-0000962F0000}"/>
    <cellStyle name="C￥AØ_°­´c (2)_삼사_아미산전망대 듀얼모니터링감시제어시스템 제작구입 설치(2차) 11 12" xfId="12187" xr:uid="{00000000-0005-0000-0000-0000972F0000}"/>
    <cellStyle name="Ç¥ÁØ_°­´ç (2)_삼사_아미산전망대 듀얼모니터링감시제어시스템 제작구입 설치(2차) 11 12" xfId="12188" xr:uid="{00000000-0005-0000-0000-0000982F0000}"/>
    <cellStyle name="C￥AØ_°­´c (2)_삼사_아미산전망대 듀얼모니터링감시제어시스템 제작구입 설치(2차) 11 13" xfId="12189" xr:uid="{00000000-0005-0000-0000-0000992F0000}"/>
    <cellStyle name="Ç¥ÁØ_°­´ç (2)_삼사_아미산전망대 듀얼모니터링감시제어시스템 제작구입 설치(2차) 11 13" xfId="12190" xr:uid="{00000000-0005-0000-0000-00009A2F0000}"/>
    <cellStyle name="C￥AØ_°­´c (2)_삼사_아미산전망대 듀얼모니터링감시제어시스템 제작구입 설치(2차) 11 14" xfId="12191" xr:uid="{00000000-0005-0000-0000-00009B2F0000}"/>
    <cellStyle name="Ç¥ÁØ_°­´ç (2)_삼사_아미산전망대 듀얼모니터링감시제어시스템 제작구입 설치(2차) 11 14" xfId="12192" xr:uid="{00000000-0005-0000-0000-00009C2F0000}"/>
    <cellStyle name="C￥AØ_°­´c (2)_삼사_아미산전망대 듀얼모니터링감시제어시스템 제작구입 설치(2차) 11 15" xfId="12193" xr:uid="{00000000-0005-0000-0000-00009D2F0000}"/>
    <cellStyle name="Ç¥ÁØ_°­´ç (2)_삼사_아미산전망대 듀얼모니터링감시제어시스템 제작구입 설치(2차) 11 15" xfId="12194" xr:uid="{00000000-0005-0000-0000-00009E2F0000}"/>
    <cellStyle name="C￥AØ_°­´c (2)_삼사_아미산전망대 듀얼모니터링감시제어시스템 제작구입 설치(2차) 11 16" xfId="12195" xr:uid="{00000000-0005-0000-0000-00009F2F0000}"/>
    <cellStyle name="Ç¥ÁØ_°­´ç (2)_삼사_아미산전망대 듀얼모니터링감시제어시스템 제작구입 설치(2차) 11 16" xfId="12196" xr:uid="{00000000-0005-0000-0000-0000A02F0000}"/>
    <cellStyle name="C￥AØ_°­´c (2)_삼사_아미산전망대 듀얼모니터링감시제어시스템 제작구입 설치(2차) 11 17" xfId="12197" xr:uid="{00000000-0005-0000-0000-0000A12F0000}"/>
    <cellStyle name="Ç¥ÁØ_°­´ç (2)_삼사_아미산전망대 듀얼모니터링감시제어시스템 제작구입 설치(2차) 11 17" xfId="12198" xr:uid="{00000000-0005-0000-0000-0000A22F0000}"/>
    <cellStyle name="C￥AØ_°­´c (2)_삼사_아미산전망대 듀얼모니터링감시제어시스템 제작구입 설치(2차) 11 18" xfId="12199" xr:uid="{00000000-0005-0000-0000-0000A32F0000}"/>
    <cellStyle name="Ç¥ÁØ_°­´ç (2)_삼사_아미산전망대 듀얼모니터링감시제어시스템 제작구입 설치(2차) 11 18" xfId="12200" xr:uid="{00000000-0005-0000-0000-0000A42F0000}"/>
    <cellStyle name="C￥AØ_°­´c (2)_삼사_아미산전망대 듀얼모니터링감시제어시스템 제작구입 설치(2차) 11 19" xfId="12201" xr:uid="{00000000-0005-0000-0000-0000A52F0000}"/>
    <cellStyle name="Ç¥ÁØ_°­´ç (2)_삼사_아미산전망대 듀얼모니터링감시제어시스템 제작구입 설치(2차) 11 19" xfId="12202" xr:uid="{00000000-0005-0000-0000-0000A62F0000}"/>
    <cellStyle name="C￥AØ_°­´c (2)_삼사_아미산전망대 듀얼모니터링감시제어시스템 제작구입 설치(2차) 11 2" xfId="12203" xr:uid="{00000000-0005-0000-0000-0000A72F0000}"/>
    <cellStyle name="Ç¥ÁØ_°­´ç (2)_삼사_아미산전망대 듀얼모니터링감시제어시스템 제작구입 설치(2차) 11 2" xfId="12204" xr:uid="{00000000-0005-0000-0000-0000A82F0000}"/>
    <cellStyle name="C￥AØ_°­´c (2)_삼사_아미산전망대 듀얼모니터링감시제어시스템 제작구입 설치(2차) 11 3" xfId="12205" xr:uid="{00000000-0005-0000-0000-0000A92F0000}"/>
    <cellStyle name="Ç¥ÁØ_°­´ç (2)_삼사_아미산전망대 듀얼모니터링감시제어시스템 제작구입 설치(2차) 11 3" xfId="12206" xr:uid="{00000000-0005-0000-0000-0000AA2F0000}"/>
    <cellStyle name="C￥AØ_°­´c (2)_삼사_아미산전망대 듀얼모니터링감시제어시스템 제작구입 설치(2차) 11 4" xfId="12207" xr:uid="{00000000-0005-0000-0000-0000AB2F0000}"/>
    <cellStyle name="Ç¥ÁØ_°­´ç (2)_삼사_아미산전망대 듀얼모니터링감시제어시스템 제작구입 설치(2차) 11 4" xfId="12208" xr:uid="{00000000-0005-0000-0000-0000AC2F0000}"/>
    <cellStyle name="C￥AØ_°­´c (2)_삼사_아미산전망대 듀얼모니터링감시제어시스템 제작구입 설치(2차) 11 5" xfId="12209" xr:uid="{00000000-0005-0000-0000-0000AD2F0000}"/>
    <cellStyle name="Ç¥ÁØ_°­´ç (2)_삼사_아미산전망대 듀얼모니터링감시제어시스템 제작구입 설치(2차) 11 5" xfId="12210" xr:uid="{00000000-0005-0000-0000-0000AE2F0000}"/>
    <cellStyle name="C￥AØ_°­´c (2)_삼사_아미산전망대 듀얼모니터링감시제어시스템 제작구입 설치(2차) 11 6" xfId="12211" xr:uid="{00000000-0005-0000-0000-0000AF2F0000}"/>
    <cellStyle name="Ç¥ÁØ_°­´ç (2)_삼사_아미산전망대 듀얼모니터링감시제어시스템 제작구입 설치(2차) 11 6" xfId="12212" xr:uid="{00000000-0005-0000-0000-0000B02F0000}"/>
    <cellStyle name="C￥AØ_°­´c (2)_삼사_아미산전망대 듀얼모니터링감시제어시스템 제작구입 설치(2차) 11 7" xfId="12213" xr:uid="{00000000-0005-0000-0000-0000B12F0000}"/>
    <cellStyle name="Ç¥ÁØ_°­´ç (2)_삼사_아미산전망대 듀얼모니터링감시제어시스템 제작구입 설치(2차) 11 7" xfId="12214" xr:uid="{00000000-0005-0000-0000-0000B22F0000}"/>
    <cellStyle name="C￥AØ_°­´c (2)_삼사_아미산전망대 듀얼모니터링감시제어시스템 제작구입 설치(2차) 11 8" xfId="12215" xr:uid="{00000000-0005-0000-0000-0000B32F0000}"/>
    <cellStyle name="Ç¥ÁØ_°­´ç (2)_삼사_아미산전망대 듀얼모니터링감시제어시스템 제작구입 설치(2차) 11 8" xfId="12216" xr:uid="{00000000-0005-0000-0000-0000B42F0000}"/>
    <cellStyle name="C￥AØ_°­´c (2)_삼사_아미산전망대 듀얼모니터링감시제어시스템 제작구입 설치(2차) 11 9" xfId="12217" xr:uid="{00000000-0005-0000-0000-0000B52F0000}"/>
    <cellStyle name="Ç¥ÁØ_°­´ç (2)_삼사_아미산전망대 듀얼모니터링감시제어시스템 제작구입 설치(2차) 11 9" xfId="12218" xr:uid="{00000000-0005-0000-0000-0000B62F0000}"/>
    <cellStyle name="C￥AØ_°­´c (2)_삼사_아미산전망대 듀얼모니터링감시제어시스템 제작구입 설치(2차) 12" xfId="12219" xr:uid="{00000000-0005-0000-0000-0000B72F0000}"/>
    <cellStyle name="Ç¥ÁØ_°­´ç (2)_삼사_아미산전망대 듀얼모니터링감시제어시스템 제작구입 설치(2차) 12" xfId="12220" xr:uid="{00000000-0005-0000-0000-0000B82F0000}"/>
    <cellStyle name="C￥AØ_°­´c (2)_삼사_아미산전망대 듀얼모니터링감시제어시스템 제작구입 설치(2차) 12 10" xfId="12221" xr:uid="{00000000-0005-0000-0000-0000B92F0000}"/>
    <cellStyle name="Ç¥ÁØ_°­´ç (2)_삼사_아미산전망대 듀얼모니터링감시제어시스템 제작구입 설치(2차) 12 10" xfId="12222" xr:uid="{00000000-0005-0000-0000-0000BA2F0000}"/>
    <cellStyle name="C￥AØ_°­´c (2)_삼사_아미산전망대 듀얼모니터링감시제어시스템 제작구입 설치(2차) 12 11" xfId="12223" xr:uid="{00000000-0005-0000-0000-0000BB2F0000}"/>
    <cellStyle name="Ç¥ÁØ_°­´ç (2)_삼사_아미산전망대 듀얼모니터링감시제어시스템 제작구입 설치(2차) 12 11" xfId="12224" xr:uid="{00000000-0005-0000-0000-0000BC2F0000}"/>
    <cellStyle name="C￥AØ_°­´c (2)_삼사_아미산전망대 듀얼모니터링감시제어시스템 제작구입 설치(2차) 12 12" xfId="12225" xr:uid="{00000000-0005-0000-0000-0000BD2F0000}"/>
    <cellStyle name="Ç¥ÁØ_°­´ç (2)_삼사_아미산전망대 듀얼모니터링감시제어시스템 제작구입 설치(2차) 12 12" xfId="12226" xr:uid="{00000000-0005-0000-0000-0000BE2F0000}"/>
    <cellStyle name="C￥AØ_°­´c (2)_삼사_아미산전망대 듀얼모니터링감시제어시스템 제작구입 설치(2차) 12 13" xfId="12227" xr:uid="{00000000-0005-0000-0000-0000BF2F0000}"/>
    <cellStyle name="Ç¥ÁØ_°­´ç (2)_삼사_아미산전망대 듀얼모니터링감시제어시스템 제작구입 설치(2차) 12 13" xfId="12228" xr:uid="{00000000-0005-0000-0000-0000C02F0000}"/>
    <cellStyle name="C￥AØ_°­´c (2)_삼사_아미산전망대 듀얼모니터링감시제어시스템 제작구입 설치(2차) 12 14" xfId="12229" xr:uid="{00000000-0005-0000-0000-0000C12F0000}"/>
    <cellStyle name="Ç¥ÁØ_°­´ç (2)_삼사_아미산전망대 듀얼모니터링감시제어시스템 제작구입 설치(2차) 12 14" xfId="12230" xr:uid="{00000000-0005-0000-0000-0000C22F0000}"/>
    <cellStyle name="C￥AØ_°­´c (2)_삼사_아미산전망대 듀얼모니터링감시제어시스템 제작구입 설치(2차) 12 15" xfId="12231" xr:uid="{00000000-0005-0000-0000-0000C32F0000}"/>
    <cellStyle name="Ç¥ÁØ_°­´ç (2)_삼사_아미산전망대 듀얼모니터링감시제어시스템 제작구입 설치(2차) 12 15" xfId="12232" xr:uid="{00000000-0005-0000-0000-0000C42F0000}"/>
    <cellStyle name="C￥AØ_°­´c (2)_삼사_아미산전망대 듀얼모니터링감시제어시스템 제작구입 설치(2차) 12 16" xfId="12233" xr:uid="{00000000-0005-0000-0000-0000C52F0000}"/>
    <cellStyle name="Ç¥ÁØ_°­´ç (2)_삼사_아미산전망대 듀얼모니터링감시제어시스템 제작구입 설치(2차) 12 16" xfId="12234" xr:uid="{00000000-0005-0000-0000-0000C62F0000}"/>
    <cellStyle name="C￥AØ_°­´c (2)_삼사_아미산전망대 듀얼모니터링감시제어시스템 제작구입 설치(2차) 12 17" xfId="12235" xr:uid="{00000000-0005-0000-0000-0000C72F0000}"/>
    <cellStyle name="Ç¥ÁØ_°­´ç (2)_삼사_아미산전망대 듀얼모니터링감시제어시스템 제작구입 설치(2차) 12 17" xfId="12236" xr:uid="{00000000-0005-0000-0000-0000C82F0000}"/>
    <cellStyle name="C￥AØ_°­´c (2)_삼사_아미산전망대 듀얼모니터링감시제어시스템 제작구입 설치(2차) 12 18" xfId="12237" xr:uid="{00000000-0005-0000-0000-0000C92F0000}"/>
    <cellStyle name="Ç¥ÁØ_°­´ç (2)_삼사_아미산전망대 듀얼모니터링감시제어시스템 제작구입 설치(2차) 12 18" xfId="12238" xr:uid="{00000000-0005-0000-0000-0000CA2F0000}"/>
    <cellStyle name="C￥AØ_°­´c (2)_삼사_아미산전망대 듀얼모니터링감시제어시스템 제작구입 설치(2차) 12 19" xfId="12239" xr:uid="{00000000-0005-0000-0000-0000CB2F0000}"/>
    <cellStyle name="Ç¥ÁØ_°­´ç (2)_삼사_아미산전망대 듀얼모니터링감시제어시스템 제작구입 설치(2차) 12 19" xfId="12240" xr:uid="{00000000-0005-0000-0000-0000CC2F0000}"/>
    <cellStyle name="C￥AØ_°­´c (2)_삼사_아미산전망대 듀얼모니터링감시제어시스템 제작구입 설치(2차) 12 2" xfId="12241" xr:uid="{00000000-0005-0000-0000-0000CD2F0000}"/>
    <cellStyle name="Ç¥ÁØ_°­´ç (2)_삼사_아미산전망대 듀얼모니터링감시제어시스템 제작구입 설치(2차) 12 2" xfId="12242" xr:uid="{00000000-0005-0000-0000-0000CE2F0000}"/>
    <cellStyle name="C￥AØ_°­´c (2)_삼사_아미산전망대 듀얼모니터링감시제어시스템 제작구입 설치(2차) 12 3" xfId="12243" xr:uid="{00000000-0005-0000-0000-0000CF2F0000}"/>
    <cellStyle name="Ç¥ÁØ_°­´ç (2)_삼사_아미산전망대 듀얼모니터링감시제어시스템 제작구입 설치(2차) 12 3" xfId="12244" xr:uid="{00000000-0005-0000-0000-0000D02F0000}"/>
    <cellStyle name="C￥AØ_°­´c (2)_삼사_아미산전망대 듀얼모니터링감시제어시스템 제작구입 설치(2차) 12 4" xfId="12245" xr:uid="{00000000-0005-0000-0000-0000D12F0000}"/>
    <cellStyle name="Ç¥ÁØ_°­´ç (2)_삼사_아미산전망대 듀얼모니터링감시제어시스템 제작구입 설치(2차) 12 4" xfId="12246" xr:uid="{00000000-0005-0000-0000-0000D22F0000}"/>
    <cellStyle name="C￥AØ_°­´c (2)_삼사_아미산전망대 듀얼모니터링감시제어시스템 제작구입 설치(2차) 12 5" xfId="12247" xr:uid="{00000000-0005-0000-0000-0000D32F0000}"/>
    <cellStyle name="Ç¥ÁØ_°­´ç (2)_삼사_아미산전망대 듀얼모니터링감시제어시스템 제작구입 설치(2차) 12 5" xfId="12248" xr:uid="{00000000-0005-0000-0000-0000D42F0000}"/>
    <cellStyle name="C￥AØ_°­´c (2)_삼사_아미산전망대 듀얼모니터링감시제어시스템 제작구입 설치(2차) 12 6" xfId="12249" xr:uid="{00000000-0005-0000-0000-0000D52F0000}"/>
    <cellStyle name="Ç¥ÁØ_°­´ç (2)_삼사_아미산전망대 듀얼모니터링감시제어시스템 제작구입 설치(2차) 12 6" xfId="12250" xr:uid="{00000000-0005-0000-0000-0000D62F0000}"/>
    <cellStyle name="C￥AØ_°­´c (2)_삼사_아미산전망대 듀얼모니터링감시제어시스템 제작구입 설치(2차) 12 7" xfId="12251" xr:uid="{00000000-0005-0000-0000-0000D72F0000}"/>
    <cellStyle name="Ç¥ÁØ_°­´ç (2)_삼사_아미산전망대 듀얼모니터링감시제어시스템 제작구입 설치(2차) 12 7" xfId="12252" xr:uid="{00000000-0005-0000-0000-0000D82F0000}"/>
    <cellStyle name="C￥AØ_°­´c (2)_삼사_아미산전망대 듀얼모니터링감시제어시스템 제작구입 설치(2차) 12 8" xfId="12253" xr:uid="{00000000-0005-0000-0000-0000D92F0000}"/>
    <cellStyle name="Ç¥ÁØ_°­´ç (2)_삼사_아미산전망대 듀얼모니터링감시제어시스템 제작구입 설치(2차) 12 8" xfId="12254" xr:uid="{00000000-0005-0000-0000-0000DA2F0000}"/>
    <cellStyle name="C￥AØ_°­´c (2)_삼사_아미산전망대 듀얼모니터링감시제어시스템 제작구입 설치(2차) 12 9" xfId="12255" xr:uid="{00000000-0005-0000-0000-0000DB2F0000}"/>
    <cellStyle name="Ç¥ÁØ_°­´ç (2)_삼사_아미산전망대 듀얼모니터링감시제어시스템 제작구입 설치(2차) 12 9" xfId="12256" xr:uid="{00000000-0005-0000-0000-0000DC2F0000}"/>
    <cellStyle name="C￥AØ_°­´c (2)_삼사_아미산전망대 듀얼모니터링감시제어시스템 제작구입 설치(2차) 13" xfId="12257" xr:uid="{00000000-0005-0000-0000-0000DD2F0000}"/>
    <cellStyle name="Ç¥ÁØ_°­´ç (2)_삼사_아미산전망대 듀얼모니터링감시제어시스템 제작구입 설치(2차) 13" xfId="12258" xr:uid="{00000000-0005-0000-0000-0000DE2F0000}"/>
    <cellStyle name="C￥AØ_°­´c (2)_삼사_아미산전망대 듀얼모니터링감시제어시스템 제작구입 설치(2차) 13 10" xfId="12259" xr:uid="{00000000-0005-0000-0000-0000DF2F0000}"/>
    <cellStyle name="Ç¥ÁØ_°­´ç (2)_삼사_아미산전망대 듀얼모니터링감시제어시스템 제작구입 설치(2차) 13 10" xfId="12260" xr:uid="{00000000-0005-0000-0000-0000E02F0000}"/>
    <cellStyle name="C￥AØ_°­´c (2)_삼사_아미산전망대 듀얼모니터링감시제어시스템 제작구입 설치(2차) 13 11" xfId="12261" xr:uid="{00000000-0005-0000-0000-0000E12F0000}"/>
    <cellStyle name="Ç¥ÁØ_°­´ç (2)_삼사_아미산전망대 듀얼모니터링감시제어시스템 제작구입 설치(2차) 13 11" xfId="12262" xr:uid="{00000000-0005-0000-0000-0000E22F0000}"/>
    <cellStyle name="C￥AØ_°­´c (2)_삼사_아미산전망대 듀얼모니터링감시제어시스템 제작구입 설치(2차) 13 12" xfId="12263" xr:uid="{00000000-0005-0000-0000-0000E32F0000}"/>
    <cellStyle name="Ç¥ÁØ_°­´ç (2)_삼사_아미산전망대 듀얼모니터링감시제어시스템 제작구입 설치(2차) 13 12" xfId="12264" xr:uid="{00000000-0005-0000-0000-0000E42F0000}"/>
    <cellStyle name="C￥AØ_°­´c (2)_삼사_아미산전망대 듀얼모니터링감시제어시스템 제작구입 설치(2차) 13 13" xfId="12265" xr:uid="{00000000-0005-0000-0000-0000E52F0000}"/>
    <cellStyle name="Ç¥ÁØ_°­´ç (2)_삼사_아미산전망대 듀얼모니터링감시제어시스템 제작구입 설치(2차) 13 13" xfId="12266" xr:uid="{00000000-0005-0000-0000-0000E62F0000}"/>
    <cellStyle name="C￥AØ_°­´c (2)_삼사_아미산전망대 듀얼모니터링감시제어시스템 제작구입 설치(2차) 13 14" xfId="12267" xr:uid="{00000000-0005-0000-0000-0000E72F0000}"/>
    <cellStyle name="Ç¥ÁØ_°­´ç (2)_삼사_아미산전망대 듀얼모니터링감시제어시스템 제작구입 설치(2차) 13 14" xfId="12268" xr:uid="{00000000-0005-0000-0000-0000E82F0000}"/>
    <cellStyle name="C￥AØ_°­´c (2)_삼사_아미산전망대 듀얼모니터링감시제어시스템 제작구입 설치(2차) 13 15" xfId="12269" xr:uid="{00000000-0005-0000-0000-0000E92F0000}"/>
    <cellStyle name="Ç¥ÁØ_°­´ç (2)_삼사_아미산전망대 듀얼모니터링감시제어시스템 제작구입 설치(2차) 13 15" xfId="12270" xr:uid="{00000000-0005-0000-0000-0000EA2F0000}"/>
    <cellStyle name="C￥AØ_°­´c (2)_삼사_아미산전망대 듀얼모니터링감시제어시스템 제작구입 설치(2차) 13 16" xfId="12271" xr:uid="{00000000-0005-0000-0000-0000EB2F0000}"/>
    <cellStyle name="Ç¥ÁØ_°­´ç (2)_삼사_아미산전망대 듀얼모니터링감시제어시스템 제작구입 설치(2차) 13 16" xfId="12272" xr:uid="{00000000-0005-0000-0000-0000EC2F0000}"/>
    <cellStyle name="C￥AØ_°­´c (2)_삼사_아미산전망대 듀얼모니터링감시제어시스템 제작구입 설치(2차) 13 17" xfId="12273" xr:uid="{00000000-0005-0000-0000-0000ED2F0000}"/>
    <cellStyle name="Ç¥ÁØ_°­´ç (2)_삼사_아미산전망대 듀얼모니터링감시제어시스템 제작구입 설치(2차) 13 17" xfId="12274" xr:uid="{00000000-0005-0000-0000-0000EE2F0000}"/>
    <cellStyle name="C￥AØ_°­´c (2)_삼사_아미산전망대 듀얼모니터링감시제어시스템 제작구입 설치(2차) 13 18" xfId="12275" xr:uid="{00000000-0005-0000-0000-0000EF2F0000}"/>
    <cellStyle name="Ç¥ÁØ_°­´ç (2)_삼사_아미산전망대 듀얼모니터링감시제어시스템 제작구입 설치(2차) 13 18" xfId="12276" xr:uid="{00000000-0005-0000-0000-0000F02F0000}"/>
    <cellStyle name="C￥AØ_°­´c (2)_삼사_아미산전망대 듀얼모니터링감시제어시스템 제작구입 설치(2차) 13 19" xfId="12277" xr:uid="{00000000-0005-0000-0000-0000F12F0000}"/>
    <cellStyle name="Ç¥ÁØ_°­´ç (2)_삼사_아미산전망대 듀얼모니터링감시제어시스템 제작구입 설치(2차) 13 19" xfId="12278" xr:uid="{00000000-0005-0000-0000-0000F22F0000}"/>
    <cellStyle name="C￥AØ_°­´c (2)_삼사_아미산전망대 듀얼모니터링감시제어시스템 제작구입 설치(2차) 13 2" xfId="12279" xr:uid="{00000000-0005-0000-0000-0000F32F0000}"/>
    <cellStyle name="Ç¥ÁØ_°­´ç (2)_삼사_아미산전망대 듀얼모니터링감시제어시스템 제작구입 설치(2차) 13 2" xfId="12280" xr:uid="{00000000-0005-0000-0000-0000F42F0000}"/>
    <cellStyle name="C￥AØ_°­´c (2)_삼사_아미산전망대 듀얼모니터링감시제어시스템 제작구입 설치(2차) 13 3" xfId="12281" xr:uid="{00000000-0005-0000-0000-0000F52F0000}"/>
    <cellStyle name="Ç¥ÁØ_°­´ç (2)_삼사_아미산전망대 듀얼모니터링감시제어시스템 제작구입 설치(2차) 13 3" xfId="12282" xr:uid="{00000000-0005-0000-0000-0000F62F0000}"/>
    <cellStyle name="C￥AØ_°­´c (2)_삼사_아미산전망대 듀얼모니터링감시제어시스템 제작구입 설치(2차) 13 4" xfId="12283" xr:uid="{00000000-0005-0000-0000-0000F72F0000}"/>
    <cellStyle name="Ç¥ÁØ_°­´ç (2)_삼사_아미산전망대 듀얼모니터링감시제어시스템 제작구입 설치(2차) 13 4" xfId="12284" xr:uid="{00000000-0005-0000-0000-0000F82F0000}"/>
    <cellStyle name="C￥AØ_°­´c (2)_삼사_아미산전망대 듀얼모니터링감시제어시스템 제작구입 설치(2차) 13 5" xfId="12285" xr:uid="{00000000-0005-0000-0000-0000F92F0000}"/>
    <cellStyle name="Ç¥ÁØ_°­´ç (2)_삼사_아미산전망대 듀얼모니터링감시제어시스템 제작구입 설치(2차) 13 5" xfId="12286" xr:uid="{00000000-0005-0000-0000-0000FA2F0000}"/>
    <cellStyle name="C￥AØ_°­´c (2)_삼사_아미산전망대 듀얼모니터링감시제어시스템 제작구입 설치(2차) 13 6" xfId="12287" xr:uid="{00000000-0005-0000-0000-0000FB2F0000}"/>
    <cellStyle name="Ç¥ÁØ_°­´ç (2)_삼사_아미산전망대 듀얼모니터링감시제어시스템 제작구입 설치(2차) 13 6" xfId="12288" xr:uid="{00000000-0005-0000-0000-0000FC2F0000}"/>
    <cellStyle name="C￥AØ_°­´c (2)_삼사_아미산전망대 듀얼모니터링감시제어시스템 제작구입 설치(2차) 13 7" xfId="12289" xr:uid="{00000000-0005-0000-0000-0000FD2F0000}"/>
    <cellStyle name="Ç¥ÁØ_°­´ç (2)_삼사_아미산전망대 듀얼모니터링감시제어시스템 제작구입 설치(2차) 13 7" xfId="12290" xr:uid="{00000000-0005-0000-0000-0000FE2F0000}"/>
    <cellStyle name="C￥AØ_°­´c (2)_삼사_아미산전망대 듀얼모니터링감시제어시스템 제작구입 설치(2차) 13 8" xfId="12291" xr:uid="{00000000-0005-0000-0000-0000FF2F0000}"/>
    <cellStyle name="Ç¥ÁØ_°­´ç (2)_삼사_아미산전망대 듀얼모니터링감시제어시스템 제작구입 설치(2차) 13 8" xfId="12292" xr:uid="{00000000-0005-0000-0000-000000300000}"/>
    <cellStyle name="C￥AØ_°­´c (2)_삼사_아미산전망대 듀얼모니터링감시제어시스템 제작구입 설치(2차) 13 9" xfId="12293" xr:uid="{00000000-0005-0000-0000-000001300000}"/>
    <cellStyle name="Ç¥ÁØ_°­´ç (2)_삼사_아미산전망대 듀얼모니터링감시제어시스템 제작구입 설치(2차) 13 9" xfId="12294" xr:uid="{00000000-0005-0000-0000-000002300000}"/>
    <cellStyle name="C￥AØ_°­´c (2)_삼사_아미산전망대 듀얼모니터링감시제어시스템 제작구입 설치(2차) 14" xfId="12295" xr:uid="{00000000-0005-0000-0000-000003300000}"/>
    <cellStyle name="Ç¥ÁØ_°­´ç (2)_삼사_아미산전망대 듀얼모니터링감시제어시스템 제작구입 설치(2차) 14" xfId="12296" xr:uid="{00000000-0005-0000-0000-000004300000}"/>
    <cellStyle name="C￥AØ_°­´c (2)_삼사_아미산전망대 듀얼모니터링감시제어시스템 제작구입 설치(2차) 14 10" xfId="12297" xr:uid="{00000000-0005-0000-0000-000005300000}"/>
    <cellStyle name="Ç¥ÁØ_°­´ç (2)_삼사_아미산전망대 듀얼모니터링감시제어시스템 제작구입 설치(2차) 14 10" xfId="12298" xr:uid="{00000000-0005-0000-0000-000006300000}"/>
    <cellStyle name="C￥AØ_°­´c (2)_삼사_아미산전망대 듀얼모니터링감시제어시스템 제작구입 설치(2차) 14 11" xfId="12299" xr:uid="{00000000-0005-0000-0000-000007300000}"/>
    <cellStyle name="Ç¥ÁØ_°­´ç (2)_삼사_아미산전망대 듀얼모니터링감시제어시스템 제작구입 설치(2차) 14 11" xfId="12300" xr:uid="{00000000-0005-0000-0000-000008300000}"/>
    <cellStyle name="C￥AØ_°­´c (2)_삼사_아미산전망대 듀얼모니터링감시제어시스템 제작구입 설치(2차) 14 12" xfId="12301" xr:uid="{00000000-0005-0000-0000-000009300000}"/>
    <cellStyle name="Ç¥ÁØ_°­´ç (2)_삼사_아미산전망대 듀얼모니터링감시제어시스템 제작구입 설치(2차) 14 12" xfId="12302" xr:uid="{00000000-0005-0000-0000-00000A300000}"/>
    <cellStyle name="C￥AØ_°­´c (2)_삼사_아미산전망대 듀얼모니터링감시제어시스템 제작구입 설치(2차) 14 13" xfId="12303" xr:uid="{00000000-0005-0000-0000-00000B300000}"/>
    <cellStyle name="Ç¥ÁØ_°­´ç (2)_삼사_아미산전망대 듀얼모니터링감시제어시스템 제작구입 설치(2차) 14 13" xfId="12304" xr:uid="{00000000-0005-0000-0000-00000C300000}"/>
    <cellStyle name="C￥AØ_°­´c (2)_삼사_아미산전망대 듀얼모니터링감시제어시스템 제작구입 설치(2차) 14 14" xfId="12305" xr:uid="{00000000-0005-0000-0000-00000D300000}"/>
    <cellStyle name="Ç¥ÁØ_°­´ç (2)_삼사_아미산전망대 듀얼모니터링감시제어시스템 제작구입 설치(2차) 14 14" xfId="12306" xr:uid="{00000000-0005-0000-0000-00000E300000}"/>
    <cellStyle name="C￥AØ_°­´c (2)_삼사_아미산전망대 듀얼모니터링감시제어시스템 제작구입 설치(2차) 14 15" xfId="12307" xr:uid="{00000000-0005-0000-0000-00000F300000}"/>
    <cellStyle name="Ç¥ÁØ_°­´ç (2)_삼사_아미산전망대 듀얼모니터링감시제어시스템 제작구입 설치(2차) 14 15" xfId="12308" xr:uid="{00000000-0005-0000-0000-000010300000}"/>
    <cellStyle name="C￥AØ_°­´c (2)_삼사_아미산전망대 듀얼모니터링감시제어시스템 제작구입 설치(2차) 14 16" xfId="12309" xr:uid="{00000000-0005-0000-0000-000011300000}"/>
    <cellStyle name="Ç¥ÁØ_°­´ç (2)_삼사_아미산전망대 듀얼모니터링감시제어시스템 제작구입 설치(2차) 14 16" xfId="12310" xr:uid="{00000000-0005-0000-0000-000012300000}"/>
    <cellStyle name="C￥AØ_°­´c (2)_삼사_아미산전망대 듀얼모니터링감시제어시스템 제작구입 설치(2차) 14 17" xfId="12311" xr:uid="{00000000-0005-0000-0000-000013300000}"/>
    <cellStyle name="Ç¥ÁØ_°­´ç (2)_삼사_아미산전망대 듀얼모니터링감시제어시스템 제작구입 설치(2차) 14 17" xfId="12312" xr:uid="{00000000-0005-0000-0000-000014300000}"/>
    <cellStyle name="C￥AØ_°­´c (2)_삼사_아미산전망대 듀얼모니터링감시제어시스템 제작구입 설치(2차) 14 18" xfId="12313" xr:uid="{00000000-0005-0000-0000-000015300000}"/>
    <cellStyle name="Ç¥ÁØ_°­´ç (2)_삼사_아미산전망대 듀얼모니터링감시제어시스템 제작구입 설치(2차) 14 18" xfId="12314" xr:uid="{00000000-0005-0000-0000-000016300000}"/>
    <cellStyle name="C￥AØ_°­´c (2)_삼사_아미산전망대 듀얼모니터링감시제어시스템 제작구입 설치(2차) 14 19" xfId="12315" xr:uid="{00000000-0005-0000-0000-000017300000}"/>
    <cellStyle name="Ç¥ÁØ_°­´ç (2)_삼사_아미산전망대 듀얼모니터링감시제어시스템 제작구입 설치(2차) 14 19" xfId="12316" xr:uid="{00000000-0005-0000-0000-000018300000}"/>
    <cellStyle name="C￥AØ_°­´c (2)_삼사_아미산전망대 듀얼모니터링감시제어시스템 제작구입 설치(2차) 14 2" xfId="12317" xr:uid="{00000000-0005-0000-0000-000019300000}"/>
    <cellStyle name="Ç¥ÁØ_°­´ç (2)_삼사_아미산전망대 듀얼모니터링감시제어시스템 제작구입 설치(2차) 14 2" xfId="12318" xr:uid="{00000000-0005-0000-0000-00001A300000}"/>
    <cellStyle name="C￥AØ_°­´c (2)_삼사_아미산전망대 듀얼모니터링감시제어시스템 제작구입 설치(2차) 14 3" xfId="12319" xr:uid="{00000000-0005-0000-0000-00001B300000}"/>
    <cellStyle name="Ç¥ÁØ_°­´ç (2)_삼사_아미산전망대 듀얼모니터링감시제어시스템 제작구입 설치(2차) 14 3" xfId="12320" xr:uid="{00000000-0005-0000-0000-00001C300000}"/>
    <cellStyle name="C￥AØ_°­´c (2)_삼사_아미산전망대 듀얼모니터링감시제어시스템 제작구입 설치(2차) 14 4" xfId="12321" xr:uid="{00000000-0005-0000-0000-00001D300000}"/>
    <cellStyle name="Ç¥ÁØ_°­´ç (2)_삼사_아미산전망대 듀얼모니터링감시제어시스템 제작구입 설치(2차) 14 4" xfId="12322" xr:uid="{00000000-0005-0000-0000-00001E300000}"/>
    <cellStyle name="C￥AØ_°­´c (2)_삼사_아미산전망대 듀얼모니터링감시제어시스템 제작구입 설치(2차) 14 5" xfId="12323" xr:uid="{00000000-0005-0000-0000-00001F300000}"/>
    <cellStyle name="Ç¥ÁØ_°­´ç (2)_삼사_아미산전망대 듀얼모니터링감시제어시스템 제작구입 설치(2차) 14 5" xfId="12324" xr:uid="{00000000-0005-0000-0000-000020300000}"/>
    <cellStyle name="C￥AØ_°­´c (2)_삼사_아미산전망대 듀얼모니터링감시제어시스템 제작구입 설치(2차) 14 6" xfId="12325" xr:uid="{00000000-0005-0000-0000-000021300000}"/>
    <cellStyle name="Ç¥ÁØ_°­´ç (2)_삼사_아미산전망대 듀얼모니터링감시제어시스템 제작구입 설치(2차) 14 6" xfId="12326" xr:uid="{00000000-0005-0000-0000-000022300000}"/>
    <cellStyle name="C￥AØ_°­´c (2)_삼사_아미산전망대 듀얼모니터링감시제어시스템 제작구입 설치(2차) 14 7" xfId="12327" xr:uid="{00000000-0005-0000-0000-000023300000}"/>
    <cellStyle name="Ç¥ÁØ_°­´ç (2)_삼사_아미산전망대 듀얼모니터링감시제어시스템 제작구입 설치(2차) 14 7" xfId="12328" xr:uid="{00000000-0005-0000-0000-000024300000}"/>
    <cellStyle name="C￥AØ_°­´c (2)_삼사_아미산전망대 듀얼모니터링감시제어시스템 제작구입 설치(2차) 14 8" xfId="12329" xr:uid="{00000000-0005-0000-0000-000025300000}"/>
    <cellStyle name="Ç¥ÁØ_°­´ç (2)_삼사_아미산전망대 듀얼모니터링감시제어시스템 제작구입 설치(2차) 14 8" xfId="12330" xr:uid="{00000000-0005-0000-0000-000026300000}"/>
    <cellStyle name="C￥AØ_°­´c (2)_삼사_아미산전망대 듀얼모니터링감시제어시스템 제작구입 설치(2차) 14 9" xfId="12331" xr:uid="{00000000-0005-0000-0000-000027300000}"/>
    <cellStyle name="Ç¥ÁØ_°­´ç (2)_삼사_아미산전망대 듀얼모니터링감시제어시스템 제작구입 설치(2차) 14 9" xfId="12332" xr:uid="{00000000-0005-0000-0000-000028300000}"/>
    <cellStyle name="C￥AØ_°­´c (2)_삼사_아미산전망대 듀얼모니터링감시제어시스템 제작구입 설치(2차) 15" xfId="12333" xr:uid="{00000000-0005-0000-0000-000029300000}"/>
    <cellStyle name="Ç¥ÁØ_°­´ç (2)_삼사_아미산전망대 듀얼모니터링감시제어시스템 제작구입 설치(2차) 15" xfId="12334" xr:uid="{00000000-0005-0000-0000-00002A300000}"/>
    <cellStyle name="C￥AØ_°­´c (2)_삼사_아미산전망대 듀얼모니터링감시제어시스템 제작구입 설치(2차) 15 10" xfId="12335" xr:uid="{00000000-0005-0000-0000-00002B300000}"/>
    <cellStyle name="Ç¥ÁØ_°­´ç (2)_삼사_아미산전망대 듀얼모니터링감시제어시스템 제작구입 설치(2차) 15 10" xfId="12336" xr:uid="{00000000-0005-0000-0000-00002C300000}"/>
    <cellStyle name="C￥AØ_°­´c (2)_삼사_아미산전망대 듀얼모니터링감시제어시스템 제작구입 설치(2차) 15 11" xfId="12337" xr:uid="{00000000-0005-0000-0000-00002D300000}"/>
    <cellStyle name="Ç¥ÁØ_°­´ç (2)_삼사_아미산전망대 듀얼모니터링감시제어시스템 제작구입 설치(2차) 15 11" xfId="12338" xr:uid="{00000000-0005-0000-0000-00002E300000}"/>
    <cellStyle name="C￥AØ_°­´c (2)_삼사_아미산전망대 듀얼모니터링감시제어시스템 제작구입 설치(2차) 15 12" xfId="12339" xr:uid="{00000000-0005-0000-0000-00002F300000}"/>
    <cellStyle name="Ç¥ÁØ_°­´ç (2)_삼사_아미산전망대 듀얼모니터링감시제어시스템 제작구입 설치(2차) 15 12" xfId="12340" xr:uid="{00000000-0005-0000-0000-000030300000}"/>
    <cellStyle name="C￥AØ_°­´c (2)_삼사_아미산전망대 듀얼모니터링감시제어시스템 제작구입 설치(2차) 15 13" xfId="12341" xr:uid="{00000000-0005-0000-0000-000031300000}"/>
    <cellStyle name="Ç¥ÁØ_°­´ç (2)_삼사_아미산전망대 듀얼모니터링감시제어시스템 제작구입 설치(2차) 15 13" xfId="12342" xr:uid="{00000000-0005-0000-0000-000032300000}"/>
    <cellStyle name="C￥AØ_°­´c (2)_삼사_아미산전망대 듀얼모니터링감시제어시스템 제작구입 설치(2차) 15 14" xfId="12343" xr:uid="{00000000-0005-0000-0000-000033300000}"/>
    <cellStyle name="Ç¥ÁØ_°­´ç (2)_삼사_아미산전망대 듀얼모니터링감시제어시스템 제작구입 설치(2차) 15 14" xfId="12344" xr:uid="{00000000-0005-0000-0000-000034300000}"/>
    <cellStyle name="C￥AØ_°­´c (2)_삼사_아미산전망대 듀얼모니터링감시제어시스템 제작구입 설치(2차) 15 15" xfId="12345" xr:uid="{00000000-0005-0000-0000-000035300000}"/>
    <cellStyle name="Ç¥ÁØ_°­´ç (2)_삼사_아미산전망대 듀얼모니터링감시제어시스템 제작구입 설치(2차) 15 15" xfId="12346" xr:uid="{00000000-0005-0000-0000-000036300000}"/>
    <cellStyle name="C￥AØ_°­´c (2)_삼사_아미산전망대 듀얼모니터링감시제어시스템 제작구입 설치(2차) 15 16" xfId="12347" xr:uid="{00000000-0005-0000-0000-000037300000}"/>
    <cellStyle name="Ç¥ÁØ_°­´ç (2)_삼사_아미산전망대 듀얼모니터링감시제어시스템 제작구입 설치(2차) 15 16" xfId="12348" xr:uid="{00000000-0005-0000-0000-000038300000}"/>
    <cellStyle name="C￥AØ_°­´c (2)_삼사_아미산전망대 듀얼모니터링감시제어시스템 제작구입 설치(2차) 15 17" xfId="12349" xr:uid="{00000000-0005-0000-0000-000039300000}"/>
    <cellStyle name="Ç¥ÁØ_°­´ç (2)_삼사_아미산전망대 듀얼모니터링감시제어시스템 제작구입 설치(2차) 15 17" xfId="12350" xr:uid="{00000000-0005-0000-0000-00003A300000}"/>
    <cellStyle name="C￥AØ_°­´c (2)_삼사_아미산전망대 듀얼모니터링감시제어시스템 제작구입 설치(2차) 15 18" xfId="12351" xr:uid="{00000000-0005-0000-0000-00003B300000}"/>
    <cellStyle name="Ç¥ÁØ_°­´ç (2)_삼사_아미산전망대 듀얼모니터링감시제어시스템 제작구입 설치(2차) 15 18" xfId="12352" xr:uid="{00000000-0005-0000-0000-00003C300000}"/>
    <cellStyle name="C￥AØ_°­´c (2)_삼사_아미산전망대 듀얼모니터링감시제어시스템 제작구입 설치(2차) 15 19" xfId="12353" xr:uid="{00000000-0005-0000-0000-00003D300000}"/>
    <cellStyle name="Ç¥ÁØ_°­´ç (2)_삼사_아미산전망대 듀얼모니터링감시제어시스템 제작구입 설치(2차) 15 19" xfId="12354" xr:uid="{00000000-0005-0000-0000-00003E300000}"/>
    <cellStyle name="C￥AØ_°­´c (2)_삼사_아미산전망대 듀얼모니터링감시제어시스템 제작구입 설치(2차) 15 2" xfId="12355" xr:uid="{00000000-0005-0000-0000-00003F300000}"/>
    <cellStyle name="Ç¥ÁØ_°­´ç (2)_삼사_아미산전망대 듀얼모니터링감시제어시스템 제작구입 설치(2차) 15 2" xfId="12356" xr:uid="{00000000-0005-0000-0000-000040300000}"/>
    <cellStyle name="C￥AØ_°­´c (2)_삼사_아미산전망대 듀얼모니터링감시제어시스템 제작구입 설치(2차) 15 3" xfId="12357" xr:uid="{00000000-0005-0000-0000-000041300000}"/>
    <cellStyle name="Ç¥ÁØ_°­´ç (2)_삼사_아미산전망대 듀얼모니터링감시제어시스템 제작구입 설치(2차) 15 3" xfId="12358" xr:uid="{00000000-0005-0000-0000-000042300000}"/>
    <cellStyle name="C￥AØ_°­´c (2)_삼사_아미산전망대 듀얼모니터링감시제어시스템 제작구입 설치(2차) 15 4" xfId="12359" xr:uid="{00000000-0005-0000-0000-000043300000}"/>
    <cellStyle name="Ç¥ÁØ_°­´ç (2)_삼사_아미산전망대 듀얼모니터링감시제어시스템 제작구입 설치(2차) 15 4" xfId="12360" xr:uid="{00000000-0005-0000-0000-000044300000}"/>
    <cellStyle name="C￥AØ_°­´c (2)_삼사_아미산전망대 듀얼모니터링감시제어시스템 제작구입 설치(2차) 15 5" xfId="12361" xr:uid="{00000000-0005-0000-0000-000045300000}"/>
    <cellStyle name="Ç¥ÁØ_°­´ç (2)_삼사_아미산전망대 듀얼모니터링감시제어시스템 제작구입 설치(2차) 15 5" xfId="12362" xr:uid="{00000000-0005-0000-0000-000046300000}"/>
    <cellStyle name="C￥AØ_°­´c (2)_삼사_아미산전망대 듀얼모니터링감시제어시스템 제작구입 설치(2차) 15 6" xfId="12363" xr:uid="{00000000-0005-0000-0000-000047300000}"/>
    <cellStyle name="Ç¥ÁØ_°­´ç (2)_삼사_아미산전망대 듀얼모니터링감시제어시스템 제작구입 설치(2차) 15 6" xfId="12364" xr:uid="{00000000-0005-0000-0000-000048300000}"/>
    <cellStyle name="C￥AØ_°­´c (2)_삼사_아미산전망대 듀얼모니터링감시제어시스템 제작구입 설치(2차) 15 7" xfId="12365" xr:uid="{00000000-0005-0000-0000-000049300000}"/>
    <cellStyle name="Ç¥ÁØ_°­´ç (2)_삼사_아미산전망대 듀얼모니터링감시제어시스템 제작구입 설치(2차) 15 7" xfId="12366" xr:uid="{00000000-0005-0000-0000-00004A300000}"/>
    <cellStyle name="C￥AØ_°­´c (2)_삼사_아미산전망대 듀얼모니터링감시제어시스템 제작구입 설치(2차) 15 8" xfId="12367" xr:uid="{00000000-0005-0000-0000-00004B300000}"/>
    <cellStyle name="Ç¥ÁØ_°­´ç (2)_삼사_아미산전망대 듀얼모니터링감시제어시스템 제작구입 설치(2차) 15 8" xfId="12368" xr:uid="{00000000-0005-0000-0000-00004C300000}"/>
    <cellStyle name="C￥AØ_°­´c (2)_삼사_아미산전망대 듀얼모니터링감시제어시스템 제작구입 설치(2차) 15 9" xfId="12369" xr:uid="{00000000-0005-0000-0000-00004D300000}"/>
    <cellStyle name="Ç¥ÁØ_°­´ç (2)_삼사_아미산전망대 듀얼모니터링감시제어시스템 제작구입 설치(2차) 15 9" xfId="12370" xr:uid="{00000000-0005-0000-0000-00004E300000}"/>
    <cellStyle name="C￥AØ_°­´c (2)_삼사_아미산전망대 듀얼모니터링감시제어시스템 제작구입 설치(2차) 16" xfId="12371" xr:uid="{00000000-0005-0000-0000-00004F300000}"/>
    <cellStyle name="Ç¥ÁØ_°­´ç (2)_삼사_아미산전망대 듀얼모니터링감시제어시스템 제작구입 설치(2차) 16" xfId="12372" xr:uid="{00000000-0005-0000-0000-000050300000}"/>
    <cellStyle name="C￥AØ_°­´c (2)_삼사_아미산전망대 듀얼모니터링감시제어시스템 제작구입 설치(2차) 16 10" xfId="12373" xr:uid="{00000000-0005-0000-0000-000051300000}"/>
    <cellStyle name="Ç¥ÁØ_°­´ç (2)_삼사_아미산전망대 듀얼모니터링감시제어시스템 제작구입 설치(2차) 16 10" xfId="12374" xr:uid="{00000000-0005-0000-0000-000052300000}"/>
    <cellStyle name="C￥AØ_°­´c (2)_삼사_아미산전망대 듀얼모니터링감시제어시스템 제작구입 설치(2차) 16 11" xfId="12375" xr:uid="{00000000-0005-0000-0000-000053300000}"/>
    <cellStyle name="Ç¥ÁØ_°­´ç (2)_삼사_아미산전망대 듀얼모니터링감시제어시스템 제작구입 설치(2차) 16 11" xfId="12376" xr:uid="{00000000-0005-0000-0000-000054300000}"/>
    <cellStyle name="C￥AØ_°­´c (2)_삼사_아미산전망대 듀얼모니터링감시제어시스템 제작구입 설치(2차) 16 12" xfId="12377" xr:uid="{00000000-0005-0000-0000-000055300000}"/>
    <cellStyle name="Ç¥ÁØ_°­´ç (2)_삼사_아미산전망대 듀얼모니터링감시제어시스템 제작구입 설치(2차) 16 12" xfId="12378" xr:uid="{00000000-0005-0000-0000-000056300000}"/>
    <cellStyle name="C￥AØ_°­´c (2)_삼사_아미산전망대 듀얼모니터링감시제어시스템 제작구입 설치(2차) 16 13" xfId="12379" xr:uid="{00000000-0005-0000-0000-000057300000}"/>
    <cellStyle name="Ç¥ÁØ_°­´ç (2)_삼사_아미산전망대 듀얼모니터링감시제어시스템 제작구입 설치(2차) 16 13" xfId="12380" xr:uid="{00000000-0005-0000-0000-000058300000}"/>
    <cellStyle name="C￥AØ_°­´c (2)_삼사_아미산전망대 듀얼모니터링감시제어시스템 제작구입 설치(2차) 16 14" xfId="12381" xr:uid="{00000000-0005-0000-0000-000059300000}"/>
    <cellStyle name="Ç¥ÁØ_°­´ç (2)_삼사_아미산전망대 듀얼모니터링감시제어시스템 제작구입 설치(2차) 16 14" xfId="12382" xr:uid="{00000000-0005-0000-0000-00005A300000}"/>
    <cellStyle name="C￥AØ_°­´c (2)_삼사_아미산전망대 듀얼모니터링감시제어시스템 제작구입 설치(2차) 16 15" xfId="12383" xr:uid="{00000000-0005-0000-0000-00005B300000}"/>
    <cellStyle name="Ç¥ÁØ_°­´ç (2)_삼사_아미산전망대 듀얼모니터링감시제어시스템 제작구입 설치(2차) 16 15" xfId="12384" xr:uid="{00000000-0005-0000-0000-00005C300000}"/>
    <cellStyle name="C￥AØ_°­´c (2)_삼사_아미산전망대 듀얼모니터링감시제어시스템 제작구입 설치(2차) 16 16" xfId="12385" xr:uid="{00000000-0005-0000-0000-00005D300000}"/>
    <cellStyle name="Ç¥ÁØ_°­´ç (2)_삼사_아미산전망대 듀얼모니터링감시제어시스템 제작구입 설치(2차) 16 16" xfId="12386" xr:uid="{00000000-0005-0000-0000-00005E300000}"/>
    <cellStyle name="C￥AØ_°­´c (2)_삼사_아미산전망대 듀얼모니터링감시제어시스템 제작구입 설치(2차) 16 17" xfId="12387" xr:uid="{00000000-0005-0000-0000-00005F300000}"/>
    <cellStyle name="Ç¥ÁØ_°­´ç (2)_삼사_아미산전망대 듀얼모니터링감시제어시스템 제작구입 설치(2차) 16 17" xfId="12388" xr:uid="{00000000-0005-0000-0000-000060300000}"/>
    <cellStyle name="C￥AØ_°­´c (2)_삼사_아미산전망대 듀얼모니터링감시제어시스템 제작구입 설치(2차) 16 18" xfId="12389" xr:uid="{00000000-0005-0000-0000-000061300000}"/>
    <cellStyle name="Ç¥ÁØ_°­´ç (2)_삼사_아미산전망대 듀얼모니터링감시제어시스템 제작구입 설치(2차) 16 18" xfId="12390" xr:uid="{00000000-0005-0000-0000-000062300000}"/>
    <cellStyle name="C￥AØ_°­´c (2)_삼사_아미산전망대 듀얼모니터링감시제어시스템 제작구입 설치(2차) 16 19" xfId="12391" xr:uid="{00000000-0005-0000-0000-000063300000}"/>
    <cellStyle name="Ç¥ÁØ_°­´ç (2)_삼사_아미산전망대 듀얼모니터링감시제어시스템 제작구입 설치(2차) 16 19" xfId="12392" xr:uid="{00000000-0005-0000-0000-000064300000}"/>
    <cellStyle name="C￥AØ_°­´c (2)_삼사_아미산전망대 듀얼모니터링감시제어시스템 제작구입 설치(2차) 16 2" xfId="12393" xr:uid="{00000000-0005-0000-0000-000065300000}"/>
    <cellStyle name="Ç¥ÁØ_°­´ç (2)_삼사_아미산전망대 듀얼모니터링감시제어시스템 제작구입 설치(2차) 16 2" xfId="12394" xr:uid="{00000000-0005-0000-0000-000066300000}"/>
    <cellStyle name="C￥AØ_°­´c (2)_삼사_아미산전망대 듀얼모니터링감시제어시스템 제작구입 설치(2차) 16 3" xfId="12395" xr:uid="{00000000-0005-0000-0000-000067300000}"/>
    <cellStyle name="Ç¥ÁØ_°­´ç (2)_삼사_아미산전망대 듀얼모니터링감시제어시스템 제작구입 설치(2차) 16 3" xfId="12396" xr:uid="{00000000-0005-0000-0000-000068300000}"/>
    <cellStyle name="C￥AØ_°­´c (2)_삼사_아미산전망대 듀얼모니터링감시제어시스템 제작구입 설치(2차) 16 4" xfId="12397" xr:uid="{00000000-0005-0000-0000-000069300000}"/>
    <cellStyle name="Ç¥ÁØ_°­´ç (2)_삼사_아미산전망대 듀얼모니터링감시제어시스템 제작구입 설치(2차) 16 4" xfId="12398" xr:uid="{00000000-0005-0000-0000-00006A300000}"/>
    <cellStyle name="C￥AØ_°­´c (2)_삼사_아미산전망대 듀얼모니터링감시제어시스템 제작구입 설치(2차) 16 5" xfId="12399" xr:uid="{00000000-0005-0000-0000-00006B300000}"/>
    <cellStyle name="Ç¥ÁØ_°­´ç (2)_삼사_아미산전망대 듀얼모니터링감시제어시스템 제작구입 설치(2차) 16 5" xfId="12400" xr:uid="{00000000-0005-0000-0000-00006C300000}"/>
    <cellStyle name="C￥AØ_°­´c (2)_삼사_아미산전망대 듀얼모니터링감시제어시스템 제작구입 설치(2차) 16 6" xfId="12401" xr:uid="{00000000-0005-0000-0000-00006D300000}"/>
    <cellStyle name="Ç¥ÁØ_°­´ç (2)_삼사_아미산전망대 듀얼모니터링감시제어시스템 제작구입 설치(2차) 16 6" xfId="12402" xr:uid="{00000000-0005-0000-0000-00006E300000}"/>
    <cellStyle name="C￥AØ_°­´c (2)_삼사_아미산전망대 듀얼모니터링감시제어시스템 제작구입 설치(2차) 16 7" xfId="12403" xr:uid="{00000000-0005-0000-0000-00006F300000}"/>
    <cellStyle name="Ç¥ÁØ_°­´ç (2)_삼사_아미산전망대 듀얼모니터링감시제어시스템 제작구입 설치(2차) 16 7" xfId="12404" xr:uid="{00000000-0005-0000-0000-000070300000}"/>
    <cellStyle name="C￥AØ_°­´c (2)_삼사_아미산전망대 듀얼모니터링감시제어시스템 제작구입 설치(2차) 16 8" xfId="12405" xr:uid="{00000000-0005-0000-0000-000071300000}"/>
    <cellStyle name="Ç¥ÁØ_°­´ç (2)_삼사_아미산전망대 듀얼모니터링감시제어시스템 제작구입 설치(2차) 16 8" xfId="12406" xr:uid="{00000000-0005-0000-0000-000072300000}"/>
    <cellStyle name="C￥AØ_°­´c (2)_삼사_아미산전망대 듀얼모니터링감시제어시스템 제작구입 설치(2차) 16 9" xfId="12407" xr:uid="{00000000-0005-0000-0000-000073300000}"/>
    <cellStyle name="Ç¥ÁØ_°­´ç (2)_삼사_아미산전망대 듀얼모니터링감시제어시스템 제작구입 설치(2차) 16 9" xfId="12408" xr:uid="{00000000-0005-0000-0000-000074300000}"/>
    <cellStyle name="C￥AØ_°­´c (2)_삼사_아미산전망대 듀얼모니터링감시제어시스템 제작구입 설치(2차) 17" xfId="12409" xr:uid="{00000000-0005-0000-0000-000075300000}"/>
    <cellStyle name="Ç¥ÁØ_°­´ç (2)_삼사_아미산전망대 듀얼모니터링감시제어시스템 제작구입 설치(2차) 17" xfId="12410" xr:uid="{00000000-0005-0000-0000-000076300000}"/>
    <cellStyle name="C￥AØ_°­´c (2)_삼사_아미산전망대 듀얼모니터링감시제어시스템 제작구입 설치(2차) 17 10" xfId="12411" xr:uid="{00000000-0005-0000-0000-000077300000}"/>
    <cellStyle name="Ç¥ÁØ_°­´ç (2)_삼사_아미산전망대 듀얼모니터링감시제어시스템 제작구입 설치(2차) 17 10" xfId="12412" xr:uid="{00000000-0005-0000-0000-000078300000}"/>
    <cellStyle name="C￥AØ_°­´c (2)_삼사_아미산전망대 듀얼모니터링감시제어시스템 제작구입 설치(2차) 17 11" xfId="12413" xr:uid="{00000000-0005-0000-0000-000079300000}"/>
    <cellStyle name="Ç¥ÁØ_°­´ç (2)_삼사_아미산전망대 듀얼모니터링감시제어시스템 제작구입 설치(2차) 17 11" xfId="12414" xr:uid="{00000000-0005-0000-0000-00007A300000}"/>
    <cellStyle name="C￥AØ_°­´c (2)_삼사_아미산전망대 듀얼모니터링감시제어시스템 제작구입 설치(2차) 17 12" xfId="12415" xr:uid="{00000000-0005-0000-0000-00007B300000}"/>
    <cellStyle name="Ç¥ÁØ_°­´ç (2)_삼사_아미산전망대 듀얼모니터링감시제어시스템 제작구입 설치(2차) 17 12" xfId="12416" xr:uid="{00000000-0005-0000-0000-00007C300000}"/>
    <cellStyle name="C￥AØ_°­´c (2)_삼사_아미산전망대 듀얼모니터링감시제어시스템 제작구입 설치(2차) 17 13" xfId="12417" xr:uid="{00000000-0005-0000-0000-00007D300000}"/>
    <cellStyle name="Ç¥ÁØ_°­´ç (2)_삼사_아미산전망대 듀얼모니터링감시제어시스템 제작구입 설치(2차) 17 13" xfId="12418" xr:uid="{00000000-0005-0000-0000-00007E300000}"/>
    <cellStyle name="C￥AØ_°­´c (2)_삼사_아미산전망대 듀얼모니터링감시제어시스템 제작구입 설치(2차) 17 14" xfId="12419" xr:uid="{00000000-0005-0000-0000-00007F300000}"/>
    <cellStyle name="Ç¥ÁØ_°­´ç (2)_삼사_아미산전망대 듀얼모니터링감시제어시스템 제작구입 설치(2차) 17 14" xfId="12420" xr:uid="{00000000-0005-0000-0000-000080300000}"/>
    <cellStyle name="C￥AØ_°­´c (2)_삼사_아미산전망대 듀얼모니터링감시제어시스템 제작구입 설치(2차) 17 15" xfId="12421" xr:uid="{00000000-0005-0000-0000-000081300000}"/>
    <cellStyle name="Ç¥ÁØ_°­´ç (2)_삼사_아미산전망대 듀얼모니터링감시제어시스템 제작구입 설치(2차) 17 15" xfId="12422" xr:uid="{00000000-0005-0000-0000-000082300000}"/>
    <cellStyle name="C￥AØ_°­´c (2)_삼사_아미산전망대 듀얼모니터링감시제어시스템 제작구입 설치(2차) 17 16" xfId="12423" xr:uid="{00000000-0005-0000-0000-000083300000}"/>
    <cellStyle name="Ç¥ÁØ_°­´ç (2)_삼사_아미산전망대 듀얼모니터링감시제어시스템 제작구입 설치(2차) 17 16" xfId="12424" xr:uid="{00000000-0005-0000-0000-000084300000}"/>
    <cellStyle name="C￥AØ_°­´c (2)_삼사_아미산전망대 듀얼모니터링감시제어시스템 제작구입 설치(2차) 17 17" xfId="12425" xr:uid="{00000000-0005-0000-0000-000085300000}"/>
    <cellStyle name="Ç¥ÁØ_°­´ç (2)_삼사_아미산전망대 듀얼모니터링감시제어시스템 제작구입 설치(2차) 17 17" xfId="12426" xr:uid="{00000000-0005-0000-0000-000086300000}"/>
    <cellStyle name="C￥AØ_°­´c (2)_삼사_아미산전망대 듀얼모니터링감시제어시스템 제작구입 설치(2차) 17 18" xfId="12427" xr:uid="{00000000-0005-0000-0000-000087300000}"/>
    <cellStyle name="Ç¥ÁØ_°­´ç (2)_삼사_아미산전망대 듀얼모니터링감시제어시스템 제작구입 설치(2차) 17 18" xfId="12428" xr:uid="{00000000-0005-0000-0000-000088300000}"/>
    <cellStyle name="C￥AØ_°­´c (2)_삼사_아미산전망대 듀얼모니터링감시제어시스템 제작구입 설치(2차) 17 19" xfId="12429" xr:uid="{00000000-0005-0000-0000-000089300000}"/>
    <cellStyle name="Ç¥ÁØ_°­´ç (2)_삼사_아미산전망대 듀얼모니터링감시제어시스템 제작구입 설치(2차) 17 19" xfId="12430" xr:uid="{00000000-0005-0000-0000-00008A300000}"/>
    <cellStyle name="C￥AØ_°­´c (2)_삼사_아미산전망대 듀얼모니터링감시제어시스템 제작구입 설치(2차) 17 2" xfId="12431" xr:uid="{00000000-0005-0000-0000-00008B300000}"/>
    <cellStyle name="Ç¥ÁØ_°­´ç (2)_삼사_아미산전망대 듀얼모니터링감시제어시스템 제작구입 설치(2차) 17 2" xfId="12432" xr:uid="{00000000-0005-0000-0000-00008C300000}"/>
    <cellStyle name="C￥AØ_°­´c (2)_삼사_아미산전망대 듀얼모니터링감시제어시스템 제작구입 설치(2차) 17 3" xfId="12433" xr:uid="{00000000-0005-0000-0000-00008D300000}"/>
    <cellStyle name="Ç¥ÁØ_°­´ç (2)_삼사_아미산전망대 듀얼모니터링감시제어시스템 제작구입 설치(2차) 17 3" xfId="12434" xr:uid="{00000000-0005-0000-0000-00008E300000}"/>
    <cellStyle name="C￥AØ_°­´c (2)_삼사_아미산전망대 듀얼모니터링감시제어시스템 제작구입 설치(2차) 17 4" xfId="12435" xr:uid="{00000000-0005-0000-0000-00008F300000}"/>
    <cellStyle name="Ç¥ÁØ_°­´ç (2)_삼사_아미산전망대 듀얼모니터링감시제어시스템 제작구입 설치(2차) 17 4" xfId="12436" xr:uid="{00000000-0005-0000-0000-000090300000}"/>
    <cellStyle name="C￥AØ_°­´c (2)_삼사_아미산전망대 듀얼모니터링감시제어시스템 제작구입 설치(2차) 17 5" xfId="12437" xr:uid="{00000000-0005-0000-0000-000091300000}"/>
    <cellStyle name="Ç¥ÁØ_°­´ç (2)_삼사_아미산전망대 듀얼모니터링감시제어시스템 제작구입 설치(2차) 17 5" xfId="12438" xr:uid="{00000000-0005-0000-0000-000092300000}"/>
    <cellStyle name="C￥AØ_°­´c (2)_삼사_아미산전망대 듀얼모니터링감시제어시스템 제작구입 설치(2차) 17 6" xfId="12439" xr:uid="{00000000-0005-0000-0000-000093300000}"/>
    <cellStyle name="Ç¥ÁØ_°­´ç (2)_삼사_아미산전망대 듀얼모니터링감시제어시스템 제작구입 설치(2차) 17 6" xfId="12440" xr:uid="{00000000-0005-0000-0000-000094300000}"/>
    <cellStyle name="C￥AØ_°­´c (2)_삼사_아미산전망대 듀얼모니터링감시제어시스템 제작구입 설치(2차) 17 7" xfId="12441" xr:uid="{00000000-0005-0000-0000-000095300000}"/>
    <cellStyle name="Ç¥ÁØ_°­´ç (2)_삼사_아미산전망대 듀얼모니터링감시제어시스템 제작구입 설치(2차) 17 7" xfId="12442" xr:uid="{00000000-0005-0000-0000-000096300000}"/>
    <cellStyle name="C￥AØ_°­´c (2)_삼사_아미산전망대 듀얼모니터링감시제어시스템 제작구입 설치(2차) 17 8" xfId="12443" xr:uid="{00000000-0005-0000-0000-000097300000}"/>
    <cellStyle name="Ç¥ÁØ_°­´ç (2)_삼사_아미산전망대 듀얼모니터링감시제어시스템 제작구입 설치(2차) 17 8" xfId="12444" xr:uid="{00000000-0005-0000-0000-000098300000}"/>
    <cellStyle name="C￥AØ_°­´c (2)_삼사_아미산전망대 듀얼모니터링감시제어시스템 제작구입 설치(2차) 17 9" xfId="12445" xr:uid="{00000000-0005-0000-0000-000099300000}"/>
    <cellStyle name="Ç¥ÁØ_°­´ç (2)_삼사_아미산전망대 듀얼모니터링감시제어시스템 제작구입 설치(2차) 17 9" xfId="12446" xr:uid="{00000000-0005-0000-0000-00009A300000}"/>
    <cellStyle name="C￥AØ_°­´c (2)_삼사_아미산전망대 듀얼모니터링감시제어시스템 제작구입 설치(2차) 18" xfId="12447" xr:uid="{00000000-0005-0000-0000-00009B300000}"/>
    <cellStyle name="Ç¥ÁØ_°­´ç (2)_삼사_아미산전망대 듀얼모니터링감시제어시스템 제작구입 설치(2차) 18" xfId="12448" xr:uid="{00000000-0005-0000-0000-00009C300000}"/>
    <cellStyle name="C￥AØ_°­´c (2)_삼사_아미산전망대 듀얼모니터링감시제어시스템 제작구입 설치(2차) 18 10" xfId="12449" xr:uid="{00000000-0005-0000-0000-00009D300000}"/>
    <cellStyle name="Ç¥ÁØ_°­´ç (2)_삼사_아미산전망대 듀얼모니터링감시제어시스템 제작구입 설치(2차) 18 10" xfId="12450" xr:uid="{00000000-0005-0000-0000-00009E300000}"/>
    <cellStyle name="C￥AØ_°­´c (2)_삼사_아미산전망대 듀얼모니터링감시제어시스템 제작구입 설치(2차) 18 11" xfId="12451" xr:uid="{00000000-0005-0000-0000-00009F300000}"/>
    <cellStyle name="Ç¥ÁØ_°­´ç (2)_삼사_아미산전망대 듀얼모니터링감시제어시스템 제작구입 설치(2차) 18 11" xfId="12452" xr:uid="{00000000-0005-0000-0000-0000A0300000}"/>
    <cellStyle name="C￥AØ_°­´c (2)_삼사_아미산전망대 듀얼모니터링감시제어시스템 제작구입 설치(2차) 18 12" xfId="12453" xr:uid="{00000000-0005-0000-0000-0000A1300000}"/>
    <cellStyle name="Ç¥ÁØ_°­´ç (2)_삼사_아미산전망대 듀얼모니터링감시제어시스템 제작구입 설치(2차) 18 12" xfId="12454" xr:uid="{00000000-0005-0000-0000-0000A2300000}"/>
    <cellStyle name="C￥AØ_°­´c (2)_삼사_아미산전망대 듀얼모니터링감시제어시스템 제작구입 설치(2차) 18 13" xfId="12455" xr:uid="{00000000-0005-0000-0000-0000A3300000}"/>
    <cellStyle name="Ç¥ÁØ_°­´ç (2)_삼사_아미산전망대 듀얼모니터링감시제어시스템 제작구입 설치(2차) 18 13" xfId="12456" xr:uid="{00000000-0005-0000-0000-0000A4300000}"/>
    <cellStyle name="C￥AØ_°­´c (2)_삼사_아미산전망대 듀얼모니터링감시제어시스템 제작구입 설치(2차) 18 14" xfId="12457" xr:uid="{00000000-0005-0000-0000-0000A5300000}"/>
    <cellStyle name="Ç¥ÁØ_°­´ç (2)_삼사_아미산전망대 듀얼모니터링감시제어시스템 제작구입 설치(2차) 18 14" xfId="12458" xr:uid="{00000000-0005-0000-0000-0000A6300000}"/>
    <cellStyle name="C￥AØ_°­´c (2)_삼사_아미산전망대 듀얼모니터링감시제어시스템 제작구입 설치(2차) 18 15" xfId="12459" xr:uid="{00000000-0005-0000-0000-0000A7300000}"/>
    <cellStyle name="Ç¥ÁØ_°­´ç (2)_삼사_아미산전망대 듀얼모니터링감시제어시스템 제작구입 설치(2차) 18 15" xfId="12460" xr:uid="{00000000-0005-0000-0000-0000A8300000}"/>
    <cellStyle name="C￥AØ_°­´c (2)_삼사_아미산전망대 듀얼모니터링감시제어시스템 제작구입 설치(2차) 18 16" xfId="12461" xr:uid="{00000000-0005-0000-0000-0000A9300000}"/>
    <cellStyle name="Ç¥ÁØ_°­´ç (2)_삼사_아미산전망대 듀얼모니터링감시제어시스템 제작구입 설치(2차) 18 16" xfId="12462" xr:uid="{00000000-0005-0000-0000-0000AA300000}"/>
    <cellStyle name="C￥AØ_°­´c (2)_삼사_아미산전망대 듀얼모니터링감시제어시스템 제작구입 설치(2차) 18 17" xfId="12463" xr:uid="{00000000-0005-0000-0000-0000AB300000}"/>
    <cellStyle name="Ç¥ÁØ_°­´ç (2)_삼사_아미산전망대 듀얼모니터링감시제어시스템 제작구입 설치(2차) 18 17" xfId="12464" xr:uid="{00000000-0005-0000-0000-0000AC300000}"/>
    <cellStyle name="C￥AØ_°­´c (2)_삼사_아미산전망대 듀얼모니터링감시제어시스템 제작구입 설치(2차) 18 18" xfId="12465" xr:uid="{00000000-0005-0000-0000-0000AD300000}"/>
    <cellStyle name="Ç¥ÁØ_°­´ç (2)_삼사_아미산전망대 듀얼모니터링감시제어시스템 제작구입 설치(2차) 18 18" xfId="12466" xr:uid="{00000000-0005-0000-0000-0000AE300000}"/>
    <cellStyle name="C￥AØ_°­´c (2)_삼사_아미산전망대 듀얼모니터링감시제어시스템 제작구입 설치(2차) 18 19" xfId="12467" xr:uid="{00000000-0005-0000-0000-0000AF300000}"/>
    <cellStyle name="Ç¥ÁØ_°­´ç (2)_삼사_아미산전망대 듀얼모니터링감시제어시스템 제작구입 설치(2차) 18 19" xfId="12468" xr:uid="{00000000-0005-0000-0000-0000B0300000}"/>
    <cellStyle name="C￥AØ_°­´c (2)_삼사_아미산전망대 듀얼모니터링감시제어시스템 제작구입 설치(2차) 18 2" xfId="12469" xr:uid="{00000000-0005-0000-0000-0000B1300000}"/>
    <cellStyle name="Ç¥ÁØ_°­´ç (2)_삼사_아미산전망대 듀얼모니터링감시제어시스템 제작구입 설치(2차) 18 2" xfId="12470" xr:uid="{00000000-0005-0000-0000-0000B2300000}"/>
    <cellStyle name="C￥AØ_°­´c (2)_삼사_아미산전망대 듀얼모니터링감시제어시스템 제작구입 설치(2차) 18 3" xfId="12471" xr:uid="{00000000-0005-0000-0000-0000B3300000}"/>
    <cellStyle name="Ç¥ÁØ_°­´ç (2)_삼사_아미산전망대 듀얼모니터링감시제어시스템 제작구입 설치(2차) 18 3" xfId="12472" xr:uid="{00000000-0005-0000-0000-0000B4300000}"/>
    <cellStyle name="C￥AØ_°­´c (2)_삼사_아미산전망대 듀얼모니터링감시제어시스템 제작구입 설치(2차) 18 4" xfId="12473" xr:uid="{00000000-0005-0000-0000-0000B5300000}"/>
    <cellStyle name="Ç¥ÁØ_°­´ç (2)_삼사_아미산전망대 듀얼모니터링감시제어시스템 제작구입 설치(2차) 18 4" xfId="12474" xr:uid="{00000000-0005-0000-0000-0000B6300000}"/>
    <cellStyle name="C￥AØ_°­´c (2)_삼사_아미산전망대 듀얼모니터링감시제어시스템 제작구입 설치(2차) 18 5" xfId="12475" xr:uid="{00000000-0005-0000-0000-0000B7300000}"/>
    <cellStyle name="Ç¥ÁØ_°­´ç (2)_삼사_아미산전망대 듀얼모니터링감시제어시스템 제작구입 설치(2차) 18 5" xfId="12476" xr:uid="{00000000-0005-0000-0000-0000B8300000}"/>
    <cellStyle name="C￥AØ_°­´c (2)_삼사_아미산전망대 듀얼모니터링감시제어시스템 제작구입 설치(2차) 18 6" xfId="12477" xr:uid="{00000000-0005-0000-0000-0000B9300000}"/>
    <cellStyle name="Ç¥ÁØ_°­´ç (2)_삼사_아미산전망대 듀얼모니터링감시제어시스템 제작구입 설치(2차) 18 6" xfId="12478" xr:uid="{00000000-0005-0000-0000-0000BA300000}"/>
    <cellStyle name="C￥AØ_°­´c (2)_삼사_아미산전망대 듀얼모니터링감시제어시스템 제작구입 설치(2차) 18 7" xfId="12479" xr:uid="{00000000-0005-0000-0000-0000BB300000}"/>
    <cellStyle name="Ç¥ÁØ_°­´ç (2)_삼사_아미산전망대 듀얼모니터링감시제어시스템 제작구입 설치(2차) 18 7" xfId="12480" xr:uid="{00000000-0005-0000-0000-0000BC300000}"/>
    <cellStyle name="C￥AØ_°­´c (2)_삼사_아미산전망대 듀얼모니터링감시제어시스템 제작구입 설치(2차) 18 8" xfId="12481" xr:uid="{00000000-0005-0000-0000-0000BD300000}"/>
    <cellStyle name="Ç¥ÁØ_°­´ç (2)_삼사_아미산전망대 듀얼모니터링감시제어시스템 제작구입 설치(2차) 18 8" xfId="12482" xr:uid="{00000000-0005-0000-0000-0000BE300000}"/>
    <cellStyle name="C￥AØ_°­´c (2)_삼사_아미산전망대 듀얼모니터링감시제어시스템 제작구입 설치(2차) 18 9" xfId="12483" xr:uid="{00000000-0005-0000-0000-0000BF300000}"/>
    <cellStyle name="Ç¥ÁØ_°­´ç (2)_삼사_아미산전망대 듀얼모니터링감시제어시스템 제작구입 설치(2차) 18 9" xfId="12484" xr:uid="{00000000-0005-0000-0000-0000C0300000}"/>
    <cellStyle name="C￥AØ_°­´c (2)_삼사_아미산전망대 듀얼모니터링감시제어시스템 제작구입 설치(2차) 19" xfId="12485" xr:uid="{00000000-0005-0000-0000-0000C1300000}"/>
    <cellStyle name="Ç¥ÁØ_°­´ç (2)_삼사_아미산전망대 듀얼모니터링감시제어시스템 제작구입 설치(2차) 19" xfId="12486" xr:uid="{00000000-0005-0000-0000-0000C2300000}"/>
    <cellStyle name="C￥AØ_°­´c (2)_삼사_아미산전망대 듀얼모니터링감시제어시스템 제작구입 설치(2차) 19 10" xfId="12487" xr:uid="{00000000-0005-0000-0000-0000C3300000}"/>
    <cellStyle name="Ç¥ÁØ_°­´ç (2)_삼사_아미산전망대 듀얼모니터링감시제어시스템 제작구입 설치(2차) 19 10" xfId="12488" xr:uid="{00000000-0005-0000-0000-0000C4300000}"/>
    <cellStyle name="C￥AØ_°­´c (2)_삼사_아미산전망대 듀얼모니터링감시제어시스템 제작구입 설치(2차) 19 11" xfId="12489" xr:uid="{00000000-0005-0000-0000-0000C5300000}"/>
    <cellStyle name="Ç¥ÁØ_°­´ç (2)_삼사_아미산전망대 듀얼모니터링감시제어시스템 제작구입 설치(2차) 19 11" xfId="12490" xr:uid="{00000000-0005-0000-0000-0000C6300000}"/>
    <cellStyle name="C￥AØ_°­´c (2)_삼사_아미산전망대 듀얼모니터링감시제어시스템 제작구입 설치(2차) 19 12" xfId="12491" xr:uid="{00000000-0005-0000-0000-0000C7300000}"/>
    <cellStyle name="Ç¥ÁØ_°­´ç (2)_삼사_아미산전망대 듀얼모니터링감시제어시스템 제작구입 설치(2차) 19 12" xfId="12492" xr:uid="{00000000-0005-0000-0000-0000C8300000}"/>
    <cellStyle name="C￥AØ_°­´c (2)_삼사_아미산전망대 듀얼모니터링감시제어시스템 제작구입 설치(2차) 19 13" xfId="12493" xr:uid="{00000000-0005-0000-0000-0000C9300000}"/>
    <cellStyle name="Ç¥ÁØ_°­´ç (2)_삼사_아미산전망대 듀얼모니터링감시제어시스템 제작구입 설치(2차) 19 13" xfId="12494" xr:uid="{00000000-0005-0000-0000-0000CA300000}"/>
    <cellStyle name="C￥AØ_°­´c (2)_삼사_아미산전망대 듀얼모니터링감시제어시스템 제작구입 설치(2차) 19 14" xfId="12495" xr:uid="{00000000-0005-0000-0000-0000CB300000}"/>
    <cellStyle name="Ç¥ÁØ_°­´ç (2)_삼사_아미산전망대 듀얼모니터링감시제어시스템 제작구입 설치(2차) 19 14" xfId="12496" xr:uid="{00000000-0005-0000-0000-0000CC300000}"/>
    <cellStyle name="C￥AØ_°­´c (2)_삼사_아미산전망대 듀얼모니터링감시제어시스템 제작구입 설치(2차) 19 15" xfId="12497" xr:uid="{00000000-0005-0000-0000-0000CD300000}"/>
    <cellStyle name="Ç¥ÁØ_°­´ç (2)_삼사_아미산전망대 듀얼모니터링감시제어시스템 제작구입 설치(2차) 19 15" xfId="12498" xr:uid="{00000000-0005-0000-0000-0000CE300000}"/>
    <cellStyle name="C￥AØ_°­´c (2)_삼사_아미산전망대 듀얼모니터링감시제어시스템 제작구입 설치(2차) 19 16" xfId="12499" xr:uid="{00000000-0005-0000-0000-0000CF300000}"/>
    <cellStyle name="Ç¥ÁØ_°­´ç (2)_삼사_아미산전망대 듀얼모니터링감시제어시스템 제작구입 설치(2차) 19 16" xfId="12500" xr:uid="{00000000-0005-0000-0000-0000D0300000}"/>
    <cellStyle name="C￥AØ_°­´c (2)_삼사_아미산전망대 듀얼모니터링감시제어시스템 제작구입 설치(2차) 19 17" xfId="12501" xr:uid="{00000000-0005-0000-0000-0000D1300000}"/>
    <cellStyle name="Ç¥ÁØ_°­´ç (2)_삼사_아미산전망대 듀얼모니터링감시제어시스템 제작구입 설치(2차) 19 17" xfId="12502" xr:uid="{00000000-0005-0000-0000-0000D2300000}"/>
    <cellStyle name="C￥AØ_°­´c (2)_삼사_아미산전망대 듀얼모니터링감시제어시스템 제작구입 설치(2차) 19 18" xfId="12503" xr:uid="{00000000-0005-0000-0000-0000D3300000}"/>
    <cellStyle name="Ç¥ÁØ_°­´ç (2)_삼사_아미산전망대 듀얼모니터링감시제어시스템 제작구입 설치(2차) 19 18" xfId="12504" xr:uid="{00000000-0005-0000-0000-0000D4300000}"/>
    <cellStyle name="C￥AØ_°­´c (2)_삼사_아미산전망대 듀얼모니터링감시제어시스템 제작구입 설치(2차) 19 19" xfId="12505" xr:uid="{00000000-0005-0000-0000-0000D5300000}"/>
    <cellStyle name="Ç¥ÁØ_°­´ç (2)_삼사_아미산전망대 듀얼모니터링감시제어시스템 제작구입 설치(2차) 19 19" xfId="12506" xr:uid="{00000000-0005-0000-0000-0000D6300000}"/>
    <cellStyle name="C￥AØ_°­´c (2)_삼사_아미산전망대 듀얼모니터링감시제어시스템 제작구입 설치(2차) 19 2" xfId="12507" xr:uid="{00000000-0005-0000-0000-0000D7300000}"/>
    <cellStyle name="Ç¥ÁØ_°­´ç (2)_삼사_아미산전망대 듀얼모니터링감시제어시스템 제작구입 설치(2차) 19 2" xfId="12508" xr:uid="{00000000-0005-0000-0000-0000D8300000}"/>
    <cellStyle name="C￥AØ_°­´c (2)_삼사_아미산전망대 듀얼모니터링감시제어시스템 제작구입 설치(2차) 19 3" xfId="12509" xr:uid="{00000000-0005-0000-0000-0000D9300000}"/>
    <cellStyle name="Ç¥ÁØ_°­´ç (2)_삼사_아미산전망대 듀얼모니터링감시제어시스템 제작구입 설치(2차) 19 3" xfId="12510" xr:uid="{00000000-0005-0000-0000-0000DA300000}"/>
    <cellStyle name="C￥AØ_°­´c (2)_삼사_아미산전망대 듀얼모니터링감시제어시스템 제작구입 설치(2차) 19 4" xfId="12511" xr:uid="{00000000-0005-0000-0000-0000DB300000}"/>
    <cellStyle name="Ç¥ÁØ_°­´ç (2)_삼사_아미산전망대 듀얼모니터링감시제어시스템 제작구입 설치(2차) 19 4" xfId="12512" xr:uid="{00000000-0005-0000-0000-0000DC300000}"/>
    <cellStyle name="C￥AØ_°­´c (2)_삼사_아미산전망대 듀얼모니터링감시제어시스템 제작구입 설치(2차) 19 5" xfId="12513" xr:uid="{00000000-0005-0000-0000-0000DD300000}"/>
    <cellStyle name="Ç¥ÁØ_°­´ç (2)_삼사_아미산전망대 듀얼모니터링감시제어시스템 제작구입 설치(2차) 19 5" xfId="12514" xr:uid="{00000000-0005-0000-0000-0000DE300000}"/>
    <cellStyle name="C￥AØ_°­´c (2)_삼사_아미산전망대 듀얼모니터링감시제어시스템 제작구입 설치(2차) 19 6" xfId="12515" xr:uid="{00000000-0005-0000-0000-0000DF300000}"/>
    <cellStyle name="Ç¥ÁØ_°­´ç (2)_삼사_아미산전망대 듀얼모니터링감시제어시스템 제작구입 설치(2차) 19 6" xfId="12516" xr:uid="{00000000-0005-0000-0000-0000E0300000}"/>
    <cellStyle name="C￥AØ_°­´c (2)_삼사_아미산전망대 듀얼모니터링감시제어시스템 제작구입 설치(2차) 19 7" xfId="12517" xr:uid="{00000000-0005-0000-0000-0000E1300000}"/>
    <cellStyle name="Ç¥ÁØ_°­´ç (2)_삼사_아미산전망대 듀얼모니터링감시제어시스템 제작구입 설치(2차) 19 7" xfId="12518" xr:uid="{00000000-0005-0000-0000-0000E2300000}"/>
    <cellStyle name="C￥AØ_°­´c (2)_삼사_아미산전망대 듀얼모니터링감시제어시스템 제작구입 설치(2차) 19 8" xfId="12519" xr:uid="{00000000-0005-0000-0000-0000E3300000}"/>
    <cellStyle name="Ç¥ÁØ_°­´ç (2)_삼사_아미산전망대 듀얼모니터링감시제어시스템 제작구입 설치(2차) 19 8" xfId="12520" xr:uid="{00000000-0005-0000-0000-0000E4300000}"/>
    <cellStyle name="C￥AØ_°­´c (2)_삼사_아미산전망대 듀얼모니터링감시제어시스템 제작구입 설치(2차) 19 9" xfId="12521" xr:uid="{00000000-0005-0000-0000-0000E5300000}"/>
    <cellStyle name="Ç¥ÁØ_°­´ç (2)_삼사_아미산전망대 듀얼모니터링감시제어시스템 제작구입 설치(2차) 19 9" xfId="12522" xr:uid="{00000000-0005-0000-0000-0000E6300000}"/>
    <cellStyle name="C￥AØ_°­´c (2)_삼사_아미산전망대 듀얼모니터링감시제어시스템 제작구입 설치(2차) 2" xfId="12523" xr:uid="{00000000-0005-0000-0000-0000E7300000}"/>
    <cellStyle name="Ç¥ÁØ_°­´ç (2)_삼사_아미산전망대 듀얼모니터링감시제어시스템 제작구입 설치(2차) 2" xfId="12524" xr:uid="{00000000-0005-0000-0000-0000E8300000}"/>
    <cellStyle name="C￥AØ_°­´c (2)_삼사_아미산전망대 듀얼모니터링감시제어시스템 제작구입 설치(2차) 20" xfId="12525" xr:uid="{00000000-0005-0000-0000-0000E9300000}"/>
    <cellStyle name="Ç¥ÁØ_°­´ç (2)_삼사_아미산전망대 듀얼모니터링감시제어시스템 제작구입 설치(2차) 20" xfId="12526" xr:uid="{00000000-0005-0000-0000-0000EA300000}"/>
    <cellStyle name="C￥AØ_°­´c (2)_삼사_아미산전망대 듀얼모니터링감시제어시스템 제작구입 설치(2차) 20 10" xfId="12527" xr:uid="{00000000-0005-0000-0000-0000EB300000}"/>
    <cellStyle name="Ç¥ÁØ_°­´ç (2)_삼사_아미산전망대 듀얼모니터링감시제어시스템 제작구입 설치(2차) 20 10" xfId="12528" xr:uid="{00000000-0005-0000-0000-0000EC300000}"/>
    <cellStyle name="C￥AØ_°­´c (2)_삼사_아미산전망대 듀얼모니터링감시제어시스템 제작구입 설치(2차) 20 11" xfId="12529" xr:uid="{00000000-0005-0000-0000-0000ED300000}"/>
    <cellStyle name="Ç¥ÁØ_°­´ç (2)_삼사_아미산전망대 듀얼모니터링감시제어시스템 제작구입 설치(2차) 20 11" xfId="12530" xr:uid="{00000000-0005-0000-0000-0000EE300000}"/>
    <cellStyle name="C￥AØ_°­´c (2)_삼사_아미산전망대 듀얼모니터링감시제어시스템 제작구입 설치(2차) 20 12" xfId="12531" xr:uid="{00000000-0005-0000-0000-0000EF300000}"/>
    <cellStyle name="Ç¥ÁØ_°­´ç (2)_삼사_아미산전망대 듀얼모니터링감시제어시스템 제작구입 설치(2차) 20 12" xfId="12532" xr:uid="{00000000-0005-0000-0000-0000F0300000}"/>
    <cellStyle name="C￥AØ_°­´c (2)_삼사_아미산전망대 듀얼모니터링감시제어시스템 제작구입 설치(2차) 20 13" xfId="12533" xr:uid="{00000000-0005-0000-0000-0000F1300000}"/>
    <cellStyle name="Ç¥ÁØ_°­´ç (2)_삼사_아미산전망대 듀얼모니터링감시제어시스템 제작구입 설치(2차) 20 13" xfId="12534" xr:uid="{00000000-0005-0000-0000-0000F2300000}"/>
    <cellStyle name="C￥AØ_°­´c (2)_삼사_아미산전망대 듀얼모니터링감시제어시스템 제작구입 설치(2차) 20 14" xfId="12535" xr:uid="{00000000-0005-0000-0000-0000F3300000}"/>
    <cellStyle name="Ç¥ÁØ_°­´ç (2)_삼사_아미산전망대 듀얼모니터링감시제어시스템 제작구입 설치(2차) 20 14" xfId="12536" xr:uid="{00000000-0005-0000-0000-0000F4300000}"/>
    <cellStyle name="C￥AØ_°­´c (2)_삼사_아미산전망대 듀얼모니터링감시제어시스템 제작구입 설치(2차) 20 15" xfId="12537" xr:uid="{00000000-0005-0000-0000-0000F5300000}"/>
    <cellStyle name="Ç¥ÁØ_°­´ç (2)_삼사_아미산전망대 듀얼모니터링감시제어시스템 제작구입 설치(2차) 20 15" xfId="12538" xr:uid="{00000000-0005-0000-0000-0000F6300000}"/>
    <cellStyle name="C￥AØ_°­´c (2)_삼사_아미산전망대 듀얼모니터링감시제어시스템 제작구입 설치(2차) 20 16" xfId="12539" xr:uid="{00000000-0005-0000-0000-0000F7300000}"/>
    <cellStyle name="Ç¥ÁØ_°­´ç (2)_삼사_아미산전망대 듀얼모니터링감시제어시스템 제작구입 설치(2차) 20 16" xfId="12540" xr:uid="{00000000-0005-0000-0000-0000F8300000}"/>
    <cellStyle name="C￥AØ_°­´c (2)_삼사_아미산전망대 듀얼모니터링감시제어시스템 제작구입 설치(2차) 20 17" xfId="12541" xr:uid="{00000000-0005-0000-0000-0000F9300000}"/>
    <cellStyle name="Ç¥ÁØ_°­´ç (2)_삼사_아미산전망대 듀얼모니터링감시제어시스템 제작구입 설치(2차) 20 17" xfId="12542" xr:uid="{00000000-0005-0000-0000-0000FA300000}"/>
    <cellStyle name="C￥AØ_°­´c (2)_삼사_아미산전망대 듀얼모니터링감시제어시스템 제작구입 설치(2차) 20 18" xfId="12543" xr:uid="{00000000-0005-0000-0000-0000FB300000}"/>
    <cellStyle name="Ç¥ÁØ_°­´ç (2)_삼사_아미산전망대 듀얼모니터링감시제어시스템 제작구입 설치(2차) 20 18" xfId="12544" xr:uid="{00000000-0005-0000-0000-0000FC300000}"/>
    <cellStyle name="C￥AØ_°­´c (2)_삼사_아미산전망대 듀얼모니터링감시제어시스템 제작구입 설치(2차) 20 19" xfId="12545" xr:uid="{00000000-0005-0000-0000-0000FD300000}"/>
    <cellStyle name="Ç¥ÁØ_°­´ç (2)_삼사_아미산전망대 듀얼모니터링감시제어시스템 제작구입 설치(2차) 20 19" xfId="12546" xr:uid="{00000000-0005-0000-0000-0000FE300000}"/>
    <cellStyle name="C￥AØ_°­´c (2)_삼사_아미산전망대 듀얼모니터링감시제어시스템 제작구입 설치(2차) 20 2" xfId="12547" xr:uid="{00000000-0005-0000-0000-0000FF300000}"/>
    <cellStyle name="Ç¥ÁØ_°­´ç (2)_삼사_아미산전망대 듀얼모니터링감시제어시스템 제작구입 설치(2차) 20 2" xfId="12548" xr:uid="{00000000-0005-0000-0000-000000310000}"/>
    <cellStyle name="C￥AØ_°­´c (2)_삼사_아미산전망대 듀얼모니터링감시제어시스템 제작구입 설치(2차) 20 3" xfId="12549" xr:uid="{00000000-0005-0000-0000-000001310000}"/>
    <cellStyle name="Ç¥ÁØ_°­´ç (2)_삼사_아미산전망대 듀얼모니터링감시제어시스템 제작구입 설치(2차) 20 3" xfId="12550" xr:uid="{00000000-0005-0000-0000-000002310000}"/>
    <cellStyle name="C￥AØ_°­´c (2)_삼사_아미산전망대 듀얼모니터링감시제어시스템 제작구입 설치(2차) 20 4" xfId="12551" xr:uid="{00000000-0005-0000-0000-000003310000}"/>
    <cellStyle name="Ç¥ÁØ_°­´ç (2)_삼사_아미산전망대 듀얼모니터링감시제어시스템 제작구입 설치(2차) 20 4" xfId="12552" xr:uid="{00000000-0005-0000-0000-000004310000}"/>
    <cellStyle name="C￥AØ_°­´c (2)_삼사_아미산전망대 듀얼모니터링감시제어시스템 제작구입 설치(2차) 20 5" xfId="12553" xr:uid="{00000000-0005-0000-0000-000005310000}"/>
    <cellStyle name="Ç¥ÁØ_°­´ç (2)_삼사_아미산전망대 듀얼모니터링감시제어시스템 제작구입 설치(2차) 20 5" xfId="12554" xr:uid="{00000000-0005-0000-0000-000006310000}"/>
    <cellStyle name="C￥AØ_°­´c (2)_삼사_아미산전망대 듀얼모니터링감시제어시스템 제작구입 설치(2차) 20 6" xfId="12555" xr:uid="{00000000-0005-0000-0000-000007310000}"/>
    <cellStyle name="Ç¥ÁØ_°­´ç (2)_삼사_아미산전망대 듀얼모니터링감시제어시스템 제작구입 설치(2차) 20 6" xfId="12556" xr:uid="{00000000-0005-0000-0000-000008310000}"/>
    <cellStyle name="C￥AØ_°­´c (2)_삼사_아미산전망대 듀얼모니터링감시제어시스템 제작구입 설치(2차) 20 7" xfId="12557" xr:uid="{00000000-0005-0000-0000-000009310000}"/>
    <cellStyle name="Ç¥ÁØ_°­´ç (2)_삼사_아미산전망대 듀얼모니터링감시제어시스템 제작구입 설치(2차) 20 7" xfId="12558" xr:uid="{00000000-0005-0000-0000-00000A310000}"/>
    <cellStyle name="C￥AØ_°­´c (2)_삼사_아미산전망대 듀얼모니터링감시제어시스템 제작구입 설치(2차) 20 8" xfId="12559" xr:uid="{00000000-0005-0000-0000-00000B310000}"/>
    <cellStyle name="Ç¥ÁØ_°­´ç (2)_삼사_아미산전망대 듀얼모니터링감시제어시스템 제작구입 설치(2차) 20 8" xfId="12560" xr:uid="{00000000-0005-0000-0000-00000C310000}"/>
    <cellStyle name="C￥AØ_°­´c (2)_삼사_아미산전망대 듀얼모니터링감시제어시스템 제작구입 설치(2차) 20 9" xfId="12561" xr:uid="{00000000-0005-0000-0000-00000D310000}"/>
    <cellStyle name="Ç¥ÁØ_°­´ç (2)_삼사_아미산전망대 듀얼모니터링감시제어시스템 제작구입 설치(2차) 20 9" xfId="12562" xr:uid="{00000000-0005-0000-0000-00000E310000}"/>
    <cellStyle name="C￥AØ_°­´c (2)_삼사_아미산전망대 듀얼모니터링감시제어시스템 제작구입 설치(2차) 21" xfId="12563" xr:uid="{00000000-0005-0000-0000-00000F310000}"/>
    <cellStyle name="Ç¥ÁØ_°­´ç (2)_삼사_아미산전망대 듀얼모니터링감시제어시스템 제작구입 설치(2차) 21" xfId="12564" xr:uid="{00000000-0005-0000-0000-000010310000}"/>
    <cellStyle name="C￥AØ_°­´c (2)_삼사_아미산전망대 듀얼모니터링감시제어시스템 제작구입 설치(2차) 21 10" xfId="12565" xr:uid="{00000000-0005-0000-0000-000011310000}"/>
    <cellStyle name="Ç¥ÁØ_°­´ç (2)_삼사_아미산전망대 듀얼모니터링감시제어시스템 제작구입 설치(2차) 21 10" xfId="12566" xr:uid="{00000000-0005-0000-0000-000012310000}"/>
    <cellStyle name="C￥AØ_°­´c (2)_삼사_아미산전망대 듀얼모니터링감시제어시스템 제작구입 설치(2차) 21 11" xfId="12567" xr:uid="{00000000-0005-0000-0000-000013310000}"/>
    <cellStyle name="Ç¥ÁØ_°­´ç (2)_삼사_아미산전망대 듀얼모니터링감시제어시스템 제작구입 설치(2차) 21 11" xfId="12568" xr:uid="{00000000-0005-0000-0000-000014310000}"/>
    <cellStyle name="C￥AØ_°­´c (2)_삼사_아미산전망대 듀얼모니터링감시제어시스템 제작구입 설치(2차) 21 12" xfId="12569" xr:uid="{00000000-0005-0000-0000-000015310000}"/>
    <cellStyle name="Ç¥ÁØ_°­´ç (2)_삼사_아미산전망대 듀얼모니터링감시제어시스템 제작구입 설치(2차) 21 12" xfId="12570" xr:uid="{00000000-0005-0000-0000-000016310000}"/>
    <cellStyle name="C￥AØ_°­´c (2)_삼사_아미산전망대 듀얼모니터링감시제어시스템 제작구입 설치(2차) 21 13" xfId="12571" xr:uid="{00000000-0005-0000-0000-000017310000}"/>
    <cellStyle name="Ç¥ÁØ_°­´ç (2)_삼사_아미산전망대 듀얼모니터링감시제어시스템 제작구입 설치(2차) 21 13" xfId="12572" xr:uid="{00000000-0005-0000-0000-000018310000}"/>
    <cellStyle name="C￥AØ_°­´c (2)_삼사_아미산전망대 듀얼모니터링감시제어시스템 제작구입 설치(2차) 21 14" xfId="12573" xr:uid="{00000000-0005-0000-0000-000019310000}"/>
    <cellStyle name="Ç¥ÁØ_°­´ç (2)_삼사_아미산전망대 듀얼모니터링감시제어시스템 제작구입 설치(2차) 21 14" xfId="12574" xr:uid="{00000000-0005-0000-0000-00001A310000}"/>
    <cellStyle name="C￥AØ_°­´c (2)_삼사_아미산전망대 듀얼모니터링감시제어시스템 제작구입 설치(2차) 21 15" xfId="12575" xr:uid="{00000000-0005-0000-0000-00001B310000}"/>
    <cellStyle name="Ç¥ÁØ_°­´ç (2)_삼사_아미산전망대 듀얼모니터링감시제어시스템 제작구입 설치(2차) 21 15" xfId="12576" xr:uid="{00000000-0005-0000-0000-00001C310000}"/>
    <cellStyle name="C￥AØ_°­´c (2)_삼사_아미산전망대 듀얼모니터링감시제어시스템 제작구입 설치(2차) 21 16" xfId="12577" xr:uid="{00000000-0005-0000-0000-00001D310000}"/>
    <cellStyle name="Ç¥ÁØ_°­´ç (2)_삼사_아미산전망대 듀얼모니터링감시제어시스템 제작구입 설치(2차) 21 16" xfId="12578" xr:uid="{00000000-0005-0000-0000-00001E310000}"/>
    <cellStyle name="C￥AØ_°­´c (2)_삼사_아미산전망대 듀얼모니터링감시제어시스템 제작구입 설치(2차) 21 17" xfId="12579" xr:uid="{00000000-0005-0000-0000-00001F310000}"/>
    <cellStyle name="Ç¥ÁØ_°­´ç (2)_삼사_아미산전망대 듀얼모니터링감시제어시스템 제작구입 설치(2차) 21 17" xfId="12580" xr:uid="{00000000-0005-0000-0000-000020310000}"/>
    <cellStyle name="C￥AØ_°­´c (2)_삼사_아미산전망대 듀얼모니터링감시제어시스템 제작구입 설치(2차) 21 18" xfId="12581" xr:uid="{00000000-0005-0000-0000-000021310000}"/>
    <cellStyle name="Ç¥ÁØ_°­´ç (2)_삼사_아미산전망대 듀얼모니터링감시제어시스템 제작구입 설치(2차) 21 18" xfId="12582" xr:uid="{00000000-0005-0000-0000-000022310000}"/>
    <cellStyle name="C￥AØ_°­´c (2)_삼사_아미산전망대 듀얼모니터링감시제어시스템 제작구입 설치(2차) 21 19" xfId="12583" xr:uid="{00000000-0005-0000-0000-000023310000}"/>
    <cellStyle name="Ç¥ÁØ_°­´ç (2)_삼사_아미산전망대 듀얼모니터링감시제어시스템 제작구입 설치(2차) 21 19" xfId="12584" xr:uid="{00000000-0005-0000-0000-000024310000}"/>
    <cellStyle name="C￥AØ_°­´c (2)_삼사_아미산전망대 듀얼모니터링감시제어시스템 제작구입 설치(2차) 21 2" xfId="12585" xr:uid="{00000000-0005-0000-0000-000025310000}"/>
    <cellStyle name="Ç¥ÁØ_°­´ç (2)_삼사_아미산전망대 듀얼모니터링감시제어시스템 제작구입 설치(2차) 21 2" xfId="12586" xr:uid="{00000000-0005-0000-0000-000026310000}"/>
    <cellStyle name="C￥AØ_°­´c (2)_삼사_아미산전망대 듀얼모니터링감시제어시스템 제작구입 설치(2차) 21 3" xfId="12587" xr:uid="{00000000-0005-0000-0000-000027310000}"/>
    <cellStyle name="Ç¥ÁØ_°­´ç (2)_삼사_아미산전망대 듀얼모니터링감시제어시스템 제작구입 설치(2차) 21 3" xfId="12588" xr:uid="{00000000-0005-0000-0000-000028310000}"/>
    <cellStyle name="C￥AØ_°­´c (2)_삼사_아미산전망대 듀얼모니터링감시제어시스템 제작구입 설치(2차) 21 4" xfId="12589" xr:uid="{00000000-0005-0000-0000-000029310000}"/>
    <cellStyle name="Ç¥ÁØ_°­´ç (2)_삼사_아미산전망대 듀얼모니터링감시제어시스템 제작구입 설치(2차) 21 4" xfId="12590" xr:uid="{00000000-0005-0000-0000-00002A310000}"/>
    <cellStyle name="C￥AØ_°­´c (2)_삼사_아미산전망대 듀얼모니터링감시제어시스템 제작구입 설치(2차) 21 5" xfId="12591" xr:uid="{00000000-0005-0000-0000-00002B310000}"/>
    <cellStyle name="Ç¥ÁØ_°­´ç (2)_삼사_아미산전망대 듀얼모니터링감시제어시스템 제작구입 설치(2차) 21 5" xfId="12592" xr:uid="{00000000-0005-0000-0000-00002C310000}"/>
    <cellStyle name="C￥AØ_°­´c (2)_삼사_아미산전망대 듀얼모니터링감시제어시스템 제작구입 설치(2차) 21 6" xfId="12593" xr:uid="{00000000-0005-0000-0000-00002D310000}"/>
    <cellStyle name="Ç¥ÁØ_°­´ç (2)_삼사_아미산전망대 듀얼모니터링감시제어시스템 제작구입 설치(2차) 21 6" xfId="12594" xr:uid="{00000000-0005-0000-0000-00002E310000}"/>
    <cellStyle name="C￥AØ_°­´c (2)_삼사_아미산전망대 듀얼모니터링감시제어시스템 제작구입 설치(2차) 21 7" xfId="12595" xr:uid="{00000000-0005-0000-0000-00002F310000}"/>
    <cellStyle name="Ç¥ÁØ_°­´ç (2)_삼사_아미산전망대 듀얼모니터링감시제어시스템 제작구입 설치(2차) 21 7" xfId="12596" xr:uid="{00000000-0005-0000-0000-000030310000}"/>
    <cellStyle name="C￥AØ_°­´c (2)_삼사_아미산전망대 듀얼모니터링감시제어시스템 제작구입 설치(2차) 21 8" xfId="12597" xr:uid="{00000000-0005-0000-0000-000031310000}"/>
    <cellStyle name="Ç¥ÁØ_°­´ç (2)_삼사_아미산전망대 듀얼모니터링감시제어시스템 제작구입 설치(2차) 21 8" xfId="12598" xr:uid="{00000000-0005-0000-0000-000032310000}"/>
    <cellStyle name="C￥AØ_°­´c (2)_삼사_아미산전망대 듀얼모니터링감시제어시스템 제작구입 설치(2차) 21 9" xfId="12599" xr:uid="{00000000-0005-0000-0000-000033310000}"/>
    <cellStyle name="Ç¥ÁØ_°­´ç (2)_삼사_아미산전망대 듀얼모니터링감시제어시스템 제작구입 설치(2차) 21 9" xfId="12600" xr:uid="{00000000-0005-0000-0000-000034310000}"/>
    <cellStyle name="C￥AØ_°­´c (2)_삼사_아미산전망대 듀얼모니터링감시제어시스템 제작구입 설치(2차) 22" xfId="12601" xr:uid="{00000000-0005-0000-0000-000035310000}"/>
    <cellStyle name="Ç¥ÁØ_°­´ç (2)_삼사_아미산전망대 듀얼모니터링감시제어시스템 제작구입 설치(2차) 22" xfId="12602" xr:uid="{00000000-0005-0000-0000-000036310000}"/>
    <cellStyle name="C￥AØ_°­´c (2)_삼사_아미산전망대 듀얼모니터링감시제어시스템 제작구입 설치(2차) 22 10" xfId="12603" xr:uid="{00000000-0005-0000-0000-000037310000}"/>
    <cellStyle name="Ç¥ÁØ_°­´ç (2)_삼사_아미산전망대 듀얼모니터링감시제어시스템 제작구입 설치(2차) 22 10" xfId="12604" xr:uid="{00000000-0005-0000-0000-000038310000}"/>
    <cellStyle name="C￥AØ_°­´c (2)_삼사_아미산전망대 듀얼모니터링감시제어시스템 제작구입 설치(2차) 22 11" xfId="12605" xr:uid="{00000000-0005-0000-0000-000039310000}"/>
    <cellStyle name="Ç¥ÁØ_°­´ç (2)_삼사_아미산전망대 듀얼모니터링감시제어시스템 제작구입 설치(2차) 22 11" xfId="12606" xr:uid="{00000000-0005-0000-0000-00003A310000}"/>
    <cellStyle name="C￥AØ_°­´c (2)_삼사_아미산전망대 듀얼모니터링감시제어시스템 제작구입 설치(2차) 22 12" xfId="12607" xr:uid="{00000000-0005-0000-0000-00003B310000}"/>
    <cellStyle name="Ç¥ÁØ_°­´ç (2)_삼사_아미산전망대 듀얼모니터링감시제어시스템 제작구입 설치(2차) 22 12" xfId="12608" xr:uid="{00000000-0005-0000-0000-00003C310000}"/>
    <cellStyle name="C￥AØ_°­´c (2)_삼사_아미산전망대 듀얼모니터링감시제어시스템 제작구입 설치(2차) 22 13" xfId="12609" xr:uid="{00000000-0005-0000-0000-00003D310000}"/>
    <cellStyle name="Ç¥ÁØ_°­´ç (2)_삼사_아미산전망대 듀얼모니터링감시제어시스템 제작구입 설치(2차) 22 13" xfId="12610" xr:uid="{00000000-0005-0000-0000-00003E310000}"/>
    <cellStyle name="C￥AØ_°­´c (2)_삼사_아미산전망대 듀얼모니터링감시제어시스템 제작구입 설치(2차) 22 14" xfId="12611" xr:uid="{00000000-0005-0000-0000-00003F310000}"/>
    <cellStyle name="Ç¥ÁØ_°­´ç (2)_삼사_아미산전망대 듀얼모니터링감시제어시스템 제작구입 설치(2차) 22 14" xfId="12612" xr:uid="{00000000-0005-0000-0000-000040310000}"/>
    <cellStyle name="C￥AØ_°­´c (2)_삼사_아미산전망대 듀얼모니터링감시제어시스템 제작구입 설치(2차) 22 15" xfId="12613" xr:uid="{00000000-0005-0000-0000-000041310000}"/>
    <cellStyle name="Ç¥ÁØ_°­´ç (2)_삼사_아미산전망대 듀얼모니터링감시제어시스템 제작구입 설치(2차) 22 15" xfId="12614" xr:uid="{00000000-0005-0000-0000-000042310000}"/>
    <cellStyle name="C￥AØ_°­´c (2)_삼사_아미산전망대 듀얼모니터링감시제어시스템 제작구입 설치(2차) 22 16" xfId="12615" xr:uid="{00000000-0005-0000-0000-000043310000}"/>
    <cellStyle name="Ç¥ÁØ_°­´ç (2)_삼사_아미산전망대 듀얼모니터링감시제어시스템 제작구입 설치(2차) 22 16" xfId="12616" xr:uid="{00000000-0005-0000-0000-000044310000}"/>
    <cellStyle name="C￥AØ_°­´c (2)_삼사_아미산전망대 듀얼모니터링감시제어시스템 제작구입 설치(2차) 22 17" xfId="12617" xr:uid="{00000000-0005-0000-0000-000045310000}"/>
    <cellStyle name="Ç¥ÁØ_°­´ç (2)_삼사_아미산전망대 듀얼모니터링감시제어시스템 제작구입 설치(2차) 22 17" xfId="12618" xr:uid="{00000000-0005-0000-0000-000046310000}"/>
    <cellStyle name="C￥AØ_°­´c (2)_삼사_아미산전망대 듀얼모니터링감시제어시스템 제작구입 설치(2차) 22 18" xfId="12619" xr:uid="{00000000-0005-0000-0000-000047310000}"/>
    <cellStyle name="Ç¥ÁØ_°­´ç (2)_삼사_아미산전망대 듀얼모니터링감시제어시스템 제작구입 설치(2차) 22 18" xfId="12620" xr:uid="{00000000-0005-0000-0000-000048310000}"/>
    <cellStyle name="C￥AØ_°­´c (2)_삼사_아미산전망대 듀얼모니터링감시제어시스템 제작구입 설치(2차) 22 19" xfId="12621" xr:uid="{00000000-0005-0000-0000-000049310000}"/>
    <cellStyle name="Ç¥ÁØ_°­´ç (2)_삼사_아미산전망대 듀얼모니터링감시제어시스템 제작구입 설치(2차) 22 19" xfId="12622" xr:uid="{00000000-0005-0000-0000-00004A310000}"/>
    <cellStyle name="C￥AØ_°­´c (2)_삼사_아미산전망대 듀얼모니터링감시제어시스템 제작구입 설치(2차) 22 2" xfId="12623" xr:uid="{00000000-0005-0000-0000-00004B310000}"/>
    <cellStyle name="Ç¥ÁØ_°­´ç (2)_삼사_아미산전망대 듀얼모니터링감시제어시스템 제작구입 설치(2차) 22 2" xfId="12624" xr:uid="{00000000-0005-0000-0000-00004C310000}"/>
    <cellStyle name="C￥AØ_°­´c (2)_삼사_아미산전망대 듀얼모니터링감시제어시스템 제작구입 설치(2차) 22 3" xfId="12625" xr:uid="{00000000-0005-0000-0000-00004D310000}"/>
    <cellStyle name="Ç¥ÁØ_°­´ç (2)_삼사_아미산전망대 듀얼모니터링감시제어시스템 제작구입 설치(2차) 22 3" xfId="12626" xr:uid="{00000000-0005-0000-0000-00004E310000}"/>
    <cellStyle name="C￥AØ_°­´c (2)_삼사_아미산전망대 듀얼모니터링감시제어시스템 제작구입 설치(2차) 22 4" xfId="12627" xr:uid="{00000000-0005-0000-0000-00004F310000}"/>
    <cellStyle name="Ç¥ÁØ_°­´ç (2)_삼사_아미산전망대 듀얼모니터링감시제어시스템 제작구입 설치(2차) 22 4" xfId="12628" xr:uid="{00000000-0005-0000-0000-000050310000}"/>
    <cellStyle name="C￥AØ_°­´c (2)_삼사_아미산전망대 듀얼모니터링감시제어시스템 제작구입 설치(2차) 22 5" xfId="12629" xr:uid="{00000000-0005-0000-0000-000051310000}"/>
    <cellStyle name="Ç¥ÁØ_°­´ç (2)_삼사_아미산전망대 듀얼모니터링감시제어시스템 제작구입 설치(2차) 22 5" xfId="12630" xr:uid="{00000000-0005-0000-0000-000052310000}"/>
    <cellStyle name="C￥AØ_°­´c (2)_삼사_아미산전망대 듀얼모니터링감시제어시스템 제작구입 설치(2차) 22 6" xfId="12631" xr:uid="{00000000-0005-0000-0000-000053310000}"/>
    <cellStyle name="Ç¥ÁØ_°­´ç (2)_삼사_아미산전망대 듀얼모니터링감시제어시스템 제작구입 설치(2차) 22 6" xfId="12632" xr:uid="{00000000-0005-0000-0000-000054310000}"/>
    <cellStyle name="C￥AØ_°­´c (2)_삼사_아미산전망대 듀얼모니터링감시제어시스템 제작구입 설치(2차) 22 7" xfId="12633" xr:uid="{00000000-0005-0000-0000-000055310000}"/>
    <cellStyle name="Ç¥ÁØ_°­´ç (2)_삼사_아미산전망대 듀얼모니터링감시제어시스템 제작구입 설치(2차) 22 7" xfId="12634" xr:uid="{00000000-0005-0000-0000-000056310000}"/>
    <cellStyle name="C￥AØ_°­´c (2)_삼사_아미산전망대 듀얼모니터링감시제어시스템 제작구입 설치(2차) 22 8" xfId="12635" xr:uid="{00000000-0005-0000-0000-000057310000}"/>
    <cellStyle name="Ç¥ÁØ_°­´ç (2)_삼사_아미산전망대 듀얼모니터링감시제어시스템 제작구입 설치(2차) 22 8" xfId="12636" xr:uid="{00000000-0005-0000-0000-000058310000}"/>
    <cellStyle name="C￥AØ_°­´c (2)_삼사_아미산전망대 듀얼모니터링감시제어시스템 제작구입 설치(2차) 22 9" xfId="12637" xr:uid="{00000000-0005-0000-0000-000059310000}"/>
    <cellStyle name="Ç¥ÁØ_°­´ç (2)_삼사_아미산전망대 듀얼모니터링감시제어시스템 제작구입 설치(2차) 22 9" xfId="12638" xr:uid="{00000000-0005-0000-0000-00005A310000}"/>
    <cellStyle name="C￥AØ_°­´c (2)_삼사_아미산전망대 듀얼모니터링감시제어시스템 제작구입 설치(2차) 23" xfId="12639" xr:uid="{00000000-0005-0000-0000-00005B310000}"/>
    <cellStyle name="Ç¥ÁØ_°­´ç (2)_삼사_아미산전망대 듀얼모니터링감시제어시스템 제작구입 설치(2차) 23" xfId="12640" xr:uid="{00000000-0005-0000-0000-00005C310000}"/>
    <cellStyle name="C￥AØ_°­´c (2)_삼사_아미산전망대 듀얼모니터링감시제어시스템 제작구입 설치(2차) 23 10" xfId="12641" xr:uid="{00000000-0005-0000-0000-00005D310000}"/>
    <cellStyle name="Ç¥ÁØ_°­´ç (2)_삼사_아미산전망대 듀얼모니터링감시제어시스템 제작구입 설치(2차) 23 10" xfId="12642" xr:uid="{00000000-0005-0000-0000-00005E310000}"/>
    <cellStyle name="C￥AØ_°­´c (2)_삼사_아미산전망대 듀얼모니터링감시제어시스템 제작구입 설치(2차) 23 11" xfId="12643" xr:uid="{00000000-0005-0000-0000-00005F310000}"/>
    <cellStyle name="Ç¥ÁØ_°­´ç (2)_삼사_아미산전망대 듀얼모니터링감시제어시스템 제작구입 설치(2차) 23 11" xfId="12644" xr:uid="{00000000-0005-0000-0000-000060310000}"/>
    <cellStyle name="C￥AØ_°­´c (2)_삼사_아미산전망대 듀얼모니터링감시제어시스템 제작구입 설치(2차) 23 12" xfId="12645" xr:uid="{00000000-0005-0000-0000-000061310000}"/>
    <cellStyle name="Ç¥ÁØ_°­´ç (2)_삼사_아미산전망대 듀얼모니터링감시제어시스템 제작구입 설치(2차) 23 12" xfId="12646" xr:uid="{00000000-0005-0000-0000-000062310000}"/>
    <cellStyle name="C￥AØ_°­´c (2)_삼사_아미산전망대 듀얼모니터링감시제어시스템 제작구입 설치(2차) 23 13" xfId="12647" xr:uid="{00000000-0005-0000-0000-000063310000}"/>
    <cellStyle name="Ç¥ÁØ_°­´ç (2)_삼사_아미산전망대 듀얼모니터링감시제어시스템 제작구입 설치(2차) 23 13" xfId="12648" xr:uid="{00000000-0005-0000-0000-000064310000}"/>
    <cellStyle name="C￥AØ_°­´c (2)_삼사_아미산전망대 듀얼모니터링감시제어시스템 제작구입 설치(2차) 23 14" xfId="12649" xr:uid="{00000000-0005-0000-0000-000065310000}"/>
    <cellStyle name="Ç¥ÁØ_°­´ç (2)_삼사_아미산전망대 듀얼모니터링감시제어시스템 제작구입 설치(2차) 23 14" xfId="12650" xr:uid="{00000000-0005-0000-0000-000066310000}"/>
    <cellStyle name="C￥AØ_°­´c (2)_삼사_아미산전망대 듀얼모니터링감시제어시스템 제작구입 설치(2차) 23 15" xfId="12651" xr:uid="{00000000-0005-0000-0000-000067310000}"/>
    <cellStyle name="Ç¥ÁØ_°­´ç (2)_삼사_아미산전망대 듀얼모니터링감시제어시스템 제작구입 설치(2차) 23 15" xfId="12652" xr:uid="{00000000-0005-0000-0000-000068310000}"/>
    <cellStyle name="C￥AØ_°­´c (2)_삼사_아미산전망대 듀얼모니터링감시제어시스템 제작구입 설치(2차) 23 16" xfId="12653" xr:uid="{00000000-0005-0000-0000-000069310000}"/>
    <cellStyle name="Ç¥ÁØ_°­´ç (2)_삼사_아미산전망대 듀얼모니터링감시제어시스템 제작구입 설치(2차) 23 16" xfId="12654" xr:uid="{00000000-0005-0000-0000-00006A310000}"/>
    <cellStyle name="C￥AØ_°­´c (2)_삼사_아미산전망대 듀얼모니터링감시제어시스템 제작구입 설치(2차) 23 17" xfId="12655" xr:uid="{00000000-0005-0000-0000-00006B310000}"/>
    <cellStyle name="Ç¥ÁØ_°­´ç (2)_삼사_아미산전망대 듀얼모니터링감시제어시스템 제작구입 설치(2차) 23 17" xfId="12656" xr:uid="{00000000-0005-0000-0000-00006C310000}"/>
    <cellStyle name="C￥AØ_°­´c (2)_삼사_아미산전망대 듀얼모니터링감시제어시스템 제작구입 설치(2차) 23 18" xfId="12657" xr:uid="{00000000-0005-0000-0000-00006D310000}"/>
    <cellStyle name="Ç¥ÁØ_°­´ç (2)_삼사_아미산전망대 듀얼모니터링감시제어시스템 제작구입 설치(2차) 23 18" xfId="12658" xr:uid="{00000000-0005-0000-0000-00006E310000}"/>
    <cellStyle name="C￥AØ_°­´c (2)_삼사_아미산전망대 듀얼모니터링감시제어시스템 제작구입 설치(2차) 23 19" xfId="12659" xr:uid="{00000000-0005-0000-0000-00006F310000}"/>
    <cellStyle name="Ç¥ÁØ_°­´ç (2)_삼사_아미산전망대 듀얼모니터링감시제어시스템 제작구입 설치(2차) 23 19" xfId="12660" xr:uid="{00000000-0005-0000-0000-000070310000}"/>
    <cellStyle name="C￥AØ_°­´c (2)_삼사_아미산전망대 듀얼모니터링감시제어시스템 제작구입 설치(2차) 23 2" xfId="12661" xr:uid="{00000000-0005-0000-0000-000071310000}"/>
    <cellStyle name="Ç¥ÁØ_°­´ç (2)_삼사_아미산전망대 듀얼모니터링감시제어시스템 제작구입 설치(2차) 23 2" xfId="12662" xr:uid="{00000000-0005-0000-0000-000072310000}"/>
    <cellStyle name="C￥AØ_°­´c (2)_삼사_아미산전망대 듀얼모니터링감시제어시스템 제작구입 설치(2차) 23 3" xfId="12663" xr:uid="{00000000-0005-0000-0000-000073310000}"/>
    <cellStyle name="Ç¥ÁØ_°­´ç (2)_삼사_아미산전망대 듀얼모니터링감시제어시스템 제작구입 설치(2차) 23 3" xfId="12664" xr:uid="{00000000-0005-0000-0000-000074310000}"/>
    <cellStyle name="C￥AØ_°­´c (2)_삼사_아미산전망대 듀얼모니터링감시제어시스템 제작구입 설치(2차) 23 4" xfId="12665" xr:uid="{00000000-0005-0000-0000-000075310000}"/>
    <cellStyle name="Ç¥ÁØ_°­´ç (2)_삼사_아미산전망대 듀얼모니터링감시제어시스템 제작구입 설치(2차) 23 4" xfId="12666" xr:uid="{00000000-0005-0000-0000-000076310000}"/>
    <cellStyle name="C￥AØ_°­´c (2)_삼사_아미산전망대 듀얼모니터링감시제어시스템 제작구입 설치(2차) 23 5" xfId="12667" xr:uid="{00000000-0005-0000-0000-000077310000}"/>
    <cellStyle name="Ç¥ÁØ_°­´ç (2)_삼사_아미산전망대 듀얼모니터링감시제어시스템 제작구입 설치(2차) 23 5" xfId="12668" xr:uid="{00000000-0005-0000-0000-000078310000}"/>
    <cellStyle name="C￥AØ_°­´c (2)_삼사_아미산전망대 듀얼모니터링감시제어시스템 제작구입 설치(2차) 23 6" xfId="12669" xr:uid="{00000000-0005-0000-0000-000079310000}"/>
    <cellStyle name="Ç¥ÁØ_°­´ç (2)_삼사_아미산전망대 듀얼모니터링감시제어시스템 제작구입 설치(2차) 23 6" xfId="12670" xr:uid="{00000000-0005-0000-0000-00007A310000}"/>
    <cellStyle name="C￥AØ_°­´c (2)_삼사_아미산전망대 듀얼모니터링감시제어시스템 제작구입 설치(2차) 23 7" xfId="12671" xr:uid="{00000000-0005-0000-0000-00007B310000}"/>
    <cellStyle name="Ç¥ÁØ_°­´ç (2)_삼사_아미산전망대 듀얼모니터링감시제어시스템 제작구입 설치(2차) 23 7" xfId="12672" xr:uid="{00000000-0005-0000-0000-00007C310000}"/>
    <cellStyle name="C￥AØ_°­´c (2)_삼사_아미산전망대 듀얼모니터링감시제어시스템 제작구입 설치(2차) 23 8" xfId="12673" xr:uid="{00000000-0005-0000-0000-00007D310000}"/>
    <cellStyle name="Ç¥ÁØ_°­´ç (2)_삼사_아미산전망대 듀얼모니터링감시제어시스템 제작구입 설치(2차) 23 8" xfId="12674" xr:uid="{00000000-0005-0000-0000-00007E310000}"/>
    <cellStyle name="C￥AØ_°­´c (2)_삼사_아미산전망대 듀얼모니터링감시제어시스템 제작구입 설치(2차) 23 9" xfId="12675" xr:uid="{00000000-0005-0000-0000-00007F310000}"/>
    <cellStyle name="Ç¥ÁØ_°­´ç (2)_삼사_아미산전망대 듀얼모니터링감시제어시스템 제작구입 설치(2차) 23 9" xfId="12676" xr:uid="{00000000-0005-0000-0000-000080310000}"/>
    <cellStyle name="C￥AØ_°­´c (2)_삼사_아미산전망대 듀얼모니터링감시제어시스템 제작구입 설치(2차) 24" xfId="12677" xr:uid="{00000000-0005-0000-0000-000081310000}"/>
    <cellStyle name="Ç¥ÁØ_°­´ç (2)_삼사_아미산전망대 듀얼모니터링감시제어시스템 제작구입 설치(2차) 24" xfId="12678" xr:uid="{00000000-0005-0000-0000-000082310000}"/>
    <cellStyle name="C￥AØ_°­´c (2)_삼사_아미산전망대 듀얼모니터링감시제어시스템 제작구입 설치(2차) 24 10" xfId="12679" xr:uid="{00000000-0005-0000-0000-000083310000}"/>
    <cellStyle name="Ç¥ÁØ_°­´ç (2)_삼사_아미산전망대 듀얼모니터링감시제어시스템 제작구입 설치(2차) 24 10" xfId="12680" xr:uid="{00000000-0005-0000-0000-000084310000}"/>
    <cellStyle name="C￥AØ_°­´c (2)_삼사_아미산전망대 듀얼모니터링감시제어시스템 제작구입 설치(2차) 24 11" xfId="12681" xr:uid="{00000000-0005-0000-0000-000085310000}"/>
    <cellStyle name="Ç¥ÁØ_°­´ç (2)_삼사_아미산전망대 듀얼모니터링감시제어시스템 제작구입 설치(2차) 24 11" xfId="12682" xr:uid="{00000000-0005-0000-0000-000086310000}"/>
    <cellStyle name="C￥AØ_°­´c (2)_삼사_아미산전망대 듀얼모니터링감시제어시스템 제작구입 설치(2차) 24 12" xfId="12683" xr:uid="{00000000-0005-0000-0000-000087310000}"/>
    <cellStyle name="Ç¥ÁØ_°­´ç (2)_삼사_아미산전망대 듀얼모니터링감시제어시스템 제작구입 설치(2차) 24 12" xfId="12684" xr:uid="{00000000-0005-0000-0000-000088310000}"/>
    <cellStyle name="C￥AØ_°­´c (2)_삼사_아미산전망대 듀얼모니터링감시제어시스템 제작구입 설치(2차) 24 13" xfId="12685" xr:uid="{00000000-0005-0000-0000-000089310000}"/>
    <cellStyle name="Ç¥ÁØ_°­´ç (2)_삼사_아미산전망대 듀얼모니터링감시제어시스템 제작구입 설치(2차) 24 13" xfId="12686" xr:uid="{00000000-0005-0000-0000-00008A310000}"/>
    <cellStyle name="C￥AØ_°­´c (2)_삼사_아미산전망대 듀얼모니터링감시제어시스템 제작구입 설치(2차) 24 14" xfId="12687" xr:uid="{00000000-0005-0000-0000-00008B310000}"/>
    <cellStyle name="Ç¥ÁØ_°­´ç (2)_삼사_아미산전망대 듀얼모니터링감시제어시스템 제작구입 설치(2차) 24 14" xfId="12688" xr:uid="{00000000-0005-0000-0000-00008C310000}"/>
    <cellStyle name="C￥AØ_°­´c (2)_삼사_아미산전망대 듀얼모니터링감시제어시스템 제작구입 설치(2차) 24 15" xfId="12689" xr:uid="{00000000-0005-0000-0000-00008D310000}"/>
    <cellStyle name="Ç¥ÁØ_°­´ç (2)_삼사_아미산전망대 듀얼모니터링감시제어시스템 제작구입 설치(2차) 24 15" xfId="12690" xr:uid="{00000000-0005-0000-0000-00008E310000}"/>
    <cellStyle name="C￥AØ_°­´c (2)_삼사_아미산전망대 듀얼모니터링감시제어시스템 제작구입 설치(2차) 24 16" xfId="12691" xr:uid="{00000000-0005-0000-0000-00008F310000}"/>
    <cellStyle name="Ç¥ÁØ_°­´ç (2)_삼사_아미산전망대 듀얼모니터링감시제어시스템 제작구입 설치(2차) 24 16" xfId="12692" xr:uid="{00000000-0005-0000-0000-000090310000}"/>
    <cellStyle name="C￥AØ_°­´c (2)_삼사_아미산전망대 듀얼모니터링감시제어시스템 제작구입 설치(2차) 24 17" xfId="12693" xr:uid="{00000000-0005-0000-0000-000091310000}"/>
    <cellStyle name="Ç¥ÁØ_°­´ç (2)_삼사_아미산전망대 듀얼모니터링감시제어시스템 제작구입 설치(2차) 24 17" xfId="12694" xr:uid="{00000000-0005-0000-0000-000092310000}"/>
    <cellStyle name="C￥AØ_°­´c (2)_삼사_아미산전망대 듀얼모니터링감시제어시스템 제작구입 설치(2차) 24 18" xfId="12695" xr:uid="{00000000-0005-0000-0000-000093310000}"/>
    <cellStyle name="Ç¥ÁØ_°­´ç (2)_삼사_아미산전망대 듀얼모니터링감시제어시스템 제작구입 설치(2차) 24 18" xfId="12696" xr:uid="{00000000-0005-0000-0000-000094310000}"/>
    <cellStyle name="C￥AØ_°­´c (2)_삼사_아미산전망대 듀얼모니터링감시제어시스템 제작구입 설치(2차) 24 19" xfId="12697" xr:uid="{00000000-0005-0000-0000-000095310000}"/>
    <cellStyle name="Ç¥ÁØ_°­´ç (2)_삼사_아미산전망대 듀얼모니터링감시제어시스템 제작구입 설치(2차) 24 19" xfId="12698" xr:uid="{00000000-0005-0000-0000-000096310000}"/>
    <cellStyle name="C￥AØ_°­´c (2)_삼사_아미산전망대 듀얼모니터링감시제어시스템 제작구입 설치(2차) 24 2" xfId="12699" xr:uid="{00000000-0005-0000-0000-000097310000}"/>
    <cellStyle name="Ç¥ÁØ_°­´ç (2)_삼사_아미산전망대 듀얼모니터링감시제어시스템 제작구입 설치(2차) 24 2" xfId="12700" xr:uid="{00000000-0005-0000-0000-000098310000}"/>
    <cellStyle name="C￥AØ_°­´c (2)_삼사_아미산전망대 듀얼모니터링감시제어시스템 제작구입 설치(2차) 24 3" xfId="12701" xr:uid="{00000000-0005-0000-0000-000099310000}"/>
    <cellStyle name="Ç¥ÁØ_°­´ç (2)_삼사_아미산전망대 듀얼모니터링감시제어시스템 제작구입 설치(2차) 24 3" xfId="12702" xr:uid="{00000000-0005-0000-0000-00009A310000}"/>
    <cellStyle name="C￥AØ_°­´c (2)_삼사_아미산전망대 듀얼모니터링감시제어시스템 제작구입 설치(2차) 24 4" xfId="12703" xr:uid="{00000000-0005-0000-0000-00009B310000}"/>
    <cellStyle name="Ç¥ÁØ_°­´ç (2)_삼사_아미산전망대 듀얼모니터링감시제어시스템 제작구입 설치(2차) 24 4" xfId="12704" xr:uid="{00000000-0005-0000-0000-00009C310000}"/>
    <cellStyle name="C￥AØ_°­´c (2)_삼사_아미산전망대 듀얼모니터링감시제어시스템 제작구입 설치(2차) 24 5" xfId="12705" xr:uid="{00000000-0005-0000-0000-00009D310000}"/>
    <cellStyle name="Ç¥ÁØ_°­´ç (2)_삼사_아미산전망대 듀얼모니터링감시제어시스템 제작구입 설치(2차) 24 5" xfId="12706" xr:uid="{00000000-0005-0000-0000-00009E310000}"/>
    <cellStyle name="C￥AØ_°­´c (2)_삼사_아미산전망대 듀얼모니터링감시제어시스템 제작구입 설치(2차) 24 6" xfId="12707" xr:uid="{00000000-0005-0000-0000-00009F310000}"/>
    <cellStyle name="Ç¥ÁØ_°­´ç (2)_삼사_아미산전망대 듀얼모니터링감시제어시스템 제작구입 설치(2차) 24 6" xfId="12708" xr:uid="{00000000-0005-0000-0000-0000A0310000}"/>
    <cellStyle name="C￥AØ_°­´c (2)_삼사_아미산전망대 듀얼모니터링감시제어시스템 제작구입 설치(2차) 24 7" xfId="12709" xr:uid="{00000000-0005-0000-0000-0000A1310000}"/>
    <cellStyle name="Ç¥ÁØ_°­´ç (2)_삼사_아미산전망대 듀얼모니터링감시제어시스템 제작구입 설치(2차) 24 7" xfId="12710" xr:uid="{00000000-0005-0000-0000-0000A2310000}"/>
    <cellStyle name="C￥AØ_°­´c (2)_삼사_아미산전망대 듀얼모니터링감시제어시스템 제작구입 설치(2차) 24 8" xfId="12711" xr:uid="{00000000-0005-0000-0000-0000A3310000}"/>
    <cellStyle name="Ç¥ÁØ_°­´ç (2)_삼사_아미산전망대 듀얼모니터링감시제어시스템 제작구입 설치(2차) 24 8" xfId="12712" xr:uid="{00000000-0005-0000-0000-0000A4310000}"/>
    <cellStyle name="C￥AØ_°­´c (2)_삼사_아미산전망대 듀얼모니터링감시제어시스템 제작구입 설치(2차) 24 9" xfId="12713" xr:uid="{00000000-0005-0000-0000-0000A5310000}"/>
    <cellStyle name="Ç¥ÁØ_°­´ç (2)_삼사_아미산전망대 듀얼모니터링감시제어시스템 제작구입 설치(2차) 24 9" xfId="12714" xr:uid="{00000000-0005-0000-0000-0000A6310000}"/>
    <cellStyle name="C￥AØ_°­´c (2)_삼사_아미산전망대 듀얼모니터링감시제어시스템 제작구입 설치(2차) 25" xfId="12715" xr:uid="{00000000-0005-0000-0000-0000A7310000}"/>
    <cellStyle name="Ç¥ÁØ_°­´ç (2)_삼사_아미산전망대 듀얼모니터링감시제어시스템 제작구입 설치(2차) 25" xfId="12716" xr:uid="{00000000-0005-0000-0000-0000A8310000}"/>
    <cellStyle name="C￥AØ_°­´c (2)_삼사_아미산전망대 듀얼모니터링감시제어시스템 제작구입 설치(2차) 26" xfId="12717" xr:uid="{00000000-0005-0000-0000-0000A9310000}"/>
    <cellStyle name="Ç¥ÁØ_°­´ç (2)_삼사_아미산전망대 듀얼모니터링감시제어시스템 제작구입 설치(2차) 26" xfId="12718" xr:uid="{00000000-0005-0000-0000-0000AA310000}"/>
    <cellStyle name="C￥AØ_°­´c (2)_삼사_아미산전망대 듀얼모니터링감시제어시스템 제작구입 설치(2차) 27" xfId="12719" xr:uid="{00000000-0005-0000-0000-0000AB310000}"/>
    <cellStyle name="Ç¥ÁØ_°­´ç (2)_삼사_아미산전망대 듀얼모니터링감시제어시스템 제작구입 설치(2차) 27" xfId="12720" xr:uid="{00000000-0005-0000-0000-0000AC310000}"/>
    <cellStyle name="C￥AØ_°­´c (2)_삼사_아미산전망대 듀얼모니터링감시제어시스템 제작구입 설치(2차) 28" xfId="12721" xr:uid="{00000000-0005-0000-0000-0000AD310000}"/>
    <cellStyle name="Ç¥ÁØ_°­´ç (2)_삼사_아미산전망대 듀얼모니터링감시제어시스템 제작구입 설치(2차) 28" xfId="12722" xr:uid="{00000000-0005-0000-0000-0000AE310000}"/>
    <cellStyle name="C￥AØ_°­´c (2)_삼사_아미산전망대 듀얼모니터링감시제어시스템 제작구입 설치(2차) 29" xfId="12723" xr:uid="{00000000-0005-0000-0000-0000AF310000}"/>
    <cellStyle name="Ç¥ÁØ_°­´ç (2)_삼사_아미산전망대 듀얼모니터링감시제어시스템 제작구입 설치(2차) 29" xfId="12724" xr:uid="{00000000-0005-0000-0000-0000B0310000}"/>
    <cellStyle name="C￥AØ_°­´c (2)_삼사_아미산전망대 듀얼모니터링감시제어시스템 제작구입 설치(2차) 3" xfId="12725" xr:uid="{00000000-0005-0000-0000-0000B1310000}"/>
    <cellStyle name="Ç¥ÁØ_°­´ç (2)_삼사_아미산전망대 듀얼모니터링감시제어시스템 제작구입 설치(2차) 3" xfId="12726" xr:uid="{00000000-0005-0000-0000-0000B2310000}"/>
    <cellStyle name="C￥AØ_°­´c (2)_삼사_아미산전망대 듀얼모니터링감시제어시스템 제작구입 설치(2차) 30" xfId="12727" xr:uid="{00000000-0005-0000-0000-0000B3310000}"/>
    <cellStyle name="Ç¥ÁØ_°­´ç (2)_삼사_아미산전망대 듀얼모니터링감시제어시스템 제작구입 설치(2차) 30" xfId="12728" xr:uid="{00000000-0005-0000-0000-0000B4310000}"/>
    <cellStyle name="C￥AØ_°­´c (2)_삼사_아미산전망대 듀얼모니터링감시제어시스템 제작구입 설치(2차) 31" xfId="12729" xr:uid="{00000000-0005-0000-0000-0000B5310000}"/>
    <cellStyle name="Ç¥ÁØ_°­´ç (2)_삼사_아미산전망대 듀얼모니터링감시제어시스템 제작구입 설치(2차) 31" xfId="12730" xr:uid="{00000000-0005-0000-0000-0000B6310000}"/>
    <cellStyle name="C￥AØ_°­´c (2)_삼사_아미산전망대 듀얼모니터링감시제어시스템 제작구입 설치(2차) 32" xfId="12731" xr:uid="{00000000-0005-0000-0000-0000B7310000}"/>
    <cellStyle name="Ç¥ÁØ_°­´ç (2)_삼사_아미산전망대 듀얼모니터링감시제어시스템 제작구입 설치(2차) 32" xfId="12732" xr:uid="{00000000-0005-0000-0000-0000B8310000}"/>
    <cellStyle name="C￥AØ_°­´c (2)_삼사_아미산전망대 듀얼모니터링감시제어시스템 제작구입 설치(2차) 33" xfId="12733" xr:uid="{00000000-0005-0000-0000-0000B9310000}"/>
    <cellStyle name="Ç¥ÁØ_°­´ç (2)_삼사_아미산전망대 듀얼모니터링감시제어시스템 제작구입 설치(2차) 33" xfId="12734" xr:uid="{00000000-0005-0000-0000-0000BA310000}"/>
    <cellStyle name="C￥AØ_°­´c (2)_삼사_아미산전망대 듀얼모니터링감시제어시스템 제작구입 설치(2차) 34" xfId="12735" xr:uid="{00000000-0005-0000-0000-0000BB310000}"/>
    <cellStyle name="Ç¥ÁØ_°­´ç (2)_삼사_아미산전망대 듀얼모니터링감시제어시스템 제작구입 설치(2차) 34" xfId="12736" xr:uid="{00000000-0005-0000-0000-0000BC310000}"/>
    <cellStyle name="C￥AØ_°­´c (2)_삼사_아미산전망대 듀얼모니터링감시제어시스템 제작구입 설치(2차) 35" xfId="12737" xr:uid="{00000000-0005-0000-0000-0000BD310000}"/>
    <cellStyle name="Ç¥ÁØ_°­´ç (2)_삼사_아미산전망대 듀얼모니터링감시제어시스템 제작구입 설치(2차) 35" xfId="12738" xr:uid="{00000000-0005-0000-0000-0000BE310000}"/>
    <cellStyle name="C￥AØ_°­´c (2)_삼사_아미산전망대 듀얼모니터링감시제어시스템 제작구입 설치(2차) 36" xfId="12739" xr:uid="{00000000-0005-0000-0000-0000BF310000}"/>
    <cellStyle name="Ç¥ÁØ_°­´ç (2)_삼사_아미산전망대 듀얼모니터링감시제어시스템 제작구입 설치(2차) 36" xfId="12740" xr:uid="{00000000-0005-0000-0000-0000C0310000}"/>
    <cellStyle name="C￥AØ_°­´c (2)_삼사_아미산전망대 듀얼모니터링감시제어시스템 제작구입 설치(2차) 37" xfId="12741" xr:uid="{00000000-0005-0000-0000-0000C1310000}"/>
    <cellStyle name="Ç¥ÁØ_°­´ç (2)_삼사_아미산전망대 듀얼모니터링감시제어시스템 제작구입 설치(2차) 37" xfId="12742" xr:uid="{00000000-0005-0000-0000-0000C2310000}"/>
    <cellStyle name="C￥AØ_°­´c (2)_삼사_아미산전망대 듀얼모니터링감시제어시스템 제작구입 설치(2차) 38" xfId="12743" xr:uid="{00000000-0005-0000-0000-0000C3310000}"/>
    <cellStyle name="Ç¥ÁØ_°­´ç (2)_삼사_아미산전망대 듀얼모니터링감시제어시스템 제작구입 설치(2차) 38" xfId="12744" xr:uid="{00000000-0005-0000-0000-0000C4310000}"/>
    <cellStyle name="C￥AØ_°­´c (2)_삼사_아미산전망대 듀얼모니터링감시제어시스템 제작구입 설치(2차) 39" xfId="12745" xr:uid="{00000000-0005-0000-0000-0000C5310000}"/>
    <cellStyle name="Ç¥ÁØ_°­´ç (2)_삼사_아미산전망대 듀얼모니터링감시제어시스템 제작구입 설치(2차) 39" xfId="12746" xr:uid="{00000000-0005-0000-0000-0000C6310000}"/>
    <cellStyle name="C￥AØ_°­´c (2)_삼사_아미산전망대 듀얼모니터링감시제어시스템 제작구입 설치(2차) 4" xfId="12747" xr:uid="{00000000-0005-0000-0000-0000C7310000}"/>
    <cellStyle name="Ç¥ÁØ_°­´ç (2)_삼사_아미산전망대 듀얼모니터링감시제어시스템 제작구입 설치(2차) 4" xfId="12748" xr:uid="{00000000-0005-0000-0000-0000C8310000}"/>
    <cellStyle name="C￥AØ_°­´c (2)_삼사_아미산전망대 듀얼모니터링감시제어시스템 제작구입 설치(2차) 40" xfId="12749" xr:uid="{00000000-0005-0000-0000-0000C9310000}"/>
    <cellStyle name="Ç¥ÁØ_°­´ç (2)_삼사_아미산전망대 듀얼모니터링감시제어시스템 제작구입 설치(2차) 40" xfId="12750" xr:uid="{00000000-0005-0000-0000-0000CA310000}"/>
    <cellStyle name="C￥AØ_°­´c (2)_삼사_아미산전망대 듀얼모니터링감시제어시스템 제작구입 설치(2차) 41" xfId="12751" xr:uid="{00000000-0005-0000-0000-0000CB310000}"/>
    <cellStyle name="Ç¥ÁØ_°­´ç (2)_삼사_아미산전망대 듀얼모니터링감시제어시스템 제작구입 설치(2차) 41" xfId="12752" xr:uid="{00000000-0005-0000-0000-0000CC310000}"/>
    <cellStyle name="C￥AØ_°­´c (2)_삼사_아미산전망대 듀얼모니터링감시제어시스템 제작구입 설치(2차) 42" xfId="12753" xr:uid="{00000000-0005-0000-0000-0000CD310000}"/>
    <cellStyle name="Ç¥ÁØ_°­´ç (2)_삼사_아미산전망대 듀얼모니터링감시제어시스템 제작구입 설치(2차) 42" xfId="12754" xr:uid="{00000000-0005-0000-0000-0000CE310000}"/>
    <cellStyle name="C￥AØ_°­´c (2)_삼사_아미산전망대 듀얼모니터링감시제어시스템 제작구입 설치(2차) 43" xfId="12755" xr:uid="{00000000-0005-0000-0000-0000CF310000}"/>
    <cellStyle name="Ç¥ÁØ_°­´ç (2)_삼사_아미산전망대 듀얼모니터링감시제어시스템 제작구입 설치(2차) 43" xfId="12756" xr:uid="{00000000-0005-0000-0000-0000D0310000}"/>
    <cellStyle name="C￥AØ_°­´c (2)_삼사_아미산전망대 듀얼모니터링감시제어시스템 제작구입 설치(2차) 43 2" xfId="12757" xr:uid="{00000000-0005-0000-0000-0000D1310000}"/>
    <cellStyle name="Ç¥ÁØ_°­´ç (2)_삼사_아미산전망대 듀얼모니터링감시제어시스템 제작구입 설치(2차) 43 2" xfId="12758" xr:uid="{00000000-0005-0000-0000-0000D2310000}"/>
    <cellStyle name="C￥AØ_°­´c (2)_삼사_아미산전망대 듀얼모니터링감시제어시스템 제작구입 설치(2차) 44" xfId="12759" xr:uid="{00000000-0005-0000-0000-0000D3310000}"/>
    <cellStyle name="Ç¥ÁØ_°­´ç (2)_삼사_아미산전망대 듀얼모니터링감시제어시스템 제작구입 설치(2차) 44" xfId="12760" xr:uid="{00000000-0005-0000-0000-0000D4310000}"/>
    <cellStyle name="C￥AØ_°­´c (2)_삼사_아미산전망대 듀얼모니터링감시제어시스템 제작구입 설치(2차) 44 2" xfId="12761" xr:uid="{00000000-0005-0000-0000-0000D5310000}"/>
    <cellStyle name="Ç¥ÁØ_°­´ç (2)_삼사_아미산전망대 듀얼모니터링감시제어시스템 제작구입 설치(2차) 44 2" xfId="12762" xr:uid="{00000000-0005-0000-0000-0000D6310000}"/>
    <cellStyle name="C￥AØ_°­´c (2)_삼사_아미산전망대 듀얼모니터링감시제어시스템 제작구입 설치(2차) 45" xfId="12763" xr:uid="{00000000-0005-0000-0000-0000D7310000}"/>
    <cellStyle name="Ç¥ÁØ_°­´ç (2)_삼사_아미산전망대 듀얼모니터링감시제어시스템 제작구입 설치(2차) 45" xfId="12764" xr:uid="{00000000-0005-0000-0000-0000D8310000}"/>
    <cellStyle name="C￥AØ_°­´c (2)_삼사_아미산전망대 듀얼모니터링감시제어시스템 제작구입 설치(2차) 45 2" xfId="12765" xr:uid="{00000000-0005-0000-0000-0000D9310000}"/>
    <cellStyle name="Ç¥ÁØ_°­´ç (2)_삼사_아미산전망대 듀얼모니터링감시제어시스템 제작구입 설치(2차) 45 2" xfId="12766" xr:uid="{00000000-0005-0000-0000-0000DA310000}"/>
    <cellStyle name="C￥AØ_°­´c (2)_삼사_아미산전망대 듀얼모니터링감시제어시스템 제작구입 설치(2차) 46" xfId="12767" xr:uid="{00000000-0005-0000-0000-0000DB310000}"/>
    <cellStyle name="Ç¥ÁØ_°­´ç (2)_삼사_아미산전망대 듀얼모니터링감시제어시스템 제작구입 설치(2차) 46" xfId="12768" xr:uid="{00000000-0005-0000-0000-0000DC310000}"/>
    <cellStyle name="C￥AØ_°­´c (2)_삼사_아미산전망대 듀얼모니터링감시제어시스템 제작구입 설치(2차) 46 2" xfId="12769" xr:uid="{00000000-0005-0000-0000-0000DD310000}"/>
    <cellStyle name="Ç¥ÁØ_°­´ç (2)_삼사_아미산전망대 듀얼모니터링감시제어시스템 제작구입 설치(2차) 46 2" xfId="12770" xr:uid="{00000000-0005-0000-0000-0000DE310000}"/>
    <cellStyle name="C￥AØ_°­´c (2)_삼사_아미산전망대 듀얼모니터링감시제어시스템 제작구입 설치(2차) 47" xfId="12771" xr:uid="{00000000-0005-0000-0000-0000DF310000}"/>
    <cellStyle name="Ç¥ÁØ_°­´ç (2)_삼사_아미산전망대 듀얼모니터링감시제어시스템 제작구입 설치(2차) 47" xfId="12772" xr:uid="{00000000-0005-0000-0000-0000E0310000}"/>
    <cellStyle name="C￥AØ_°­´c (2)_삼사_아미산전망대 듀얼모니터링감시제어시스템 제작구입 설치(2차) 47 2" xfId="12773" xr:uid="{00000000-0005-0000-0000-0000E1310000}"/>
    <cellStyle name="Ç¥ÁØ_°­´ç (2)_삼사_아미산전망대 듀얼모니터링감시제어시스템 제작구입 설치(2차) 47 2" xfId="12774" xr:uid="{00000000-0005-0000-0000-0000E2310000}"/>
    <cellStyle name="C￥AØ_°­´c (2)_삼사_아미산전망대 듀얼모니터링감시제어시스템 제작구입 설치(2차) 48" xfId="12775" xr:uid="{00000000-0005-0000-0000-0000E3310000}"/>
    <cellStyle name="Ç¥ÁØ_°­´ç (2)_삼사_아미산전망대 듀얼모니터링감시제어시스템 제작구입 설치(2차) 48" xfId="12776" xr:uid="{00000000-0005-0000-0000-0000E4310000}"/>
    <cellStyle name="C￥AØ_°­´c (2)_삼사_아미산전망대 듀얼모니터링감시제어시스템 제작구입 설치(2차) 48 2" xfId="12777" xr:uid="{00000000-0005-0000-0000-0000E5310000}"/>
    <cellStyle name="Ç¥ÁØ_°­´ç (2)_삼사_아미산전망대 듀얼모니터링감시제어시스템 제작구입 설치(2차) 48 2" xfId="12778" xr:uid="{00000000-0005-0000-0000-0000E6310000}"/>
    <cellStyle name="C￥AØ_°­´c (2)_삼사_아미산전망대 듀얼모니터링감시제어시스템 제작구입 설치(2차) 49" xfId="12779" xr:uid="{00000000-0005-0000-0000-0000E7310000}"/>
    <cellStyle name="Ç¥ÁØ_°­´ç (2)_삼사_아미산전망대 듀얼모니터링감시제어시스템 제작구입 설치(2차) 49" xfId="12780" xr:uid="{00000000-0005-0000-0000-0000E8310000}"/>
    <cellStyle name="C￥AØ_°­´c (2)_삼사_아미산전망대 듀얼모니터링감시제어시스템 제작구입 설치(2차) 49 2" xfId="12781" xr:uid="{00000000-0005-0000-0000-0000E9310000}"/>
    <cellStyle name="Ç¥ÁØ_°­´ç (2)_삼사_아미산전망대 듀얼모니터링감시제어시스템 제작구입 설치(2차) 49 2" xfId="12782" xr:uid="{00000000-0005-0000-0000-0000EA310000}"/>
    <cellStyle name="C￥AØ_°­´c (2)_삼사_아미산전망대 듀얼모니터링감시제어시스템 제작구입 설치(2차) 5" xfId="12783" xr:uid="{00000000-0005-0000-0000-0000EB310000}"/>
    <cellStyle name="Ç¥ÁØ_°­´ç (2)_삼사_아미산전망대 듀얼모니터링감시제어시스템 제작구입 설치(2차) 5" xfId="12784" xr:uid="{00000000-0005-0000-0000-0000EC310000}"/>
    <cellStyle name="C￥AØ_°­´c (2)_삼사_아미산전망대 듀얼모니터링감시제어시스템 제작구입 설치(2차) 50" xfId="12785" xr:uid="{00000000-0005-0000-0000-0000ED310000}"/>
    <cellStyle name="Ç¥ÁØ_°­´ç (2)_삼사_아미산전망대 듀얼모니터링감시제어시스템 제작구입 설치(2차) 50" xfId="12786" xr:uid="{00000000-0005-0000-0000-0000EE310000}"/>
    <cellStyle name="C￥AØ_°­´c (2)_삼사_아미산전망대 듀얼모니터링감시제어시스템 제작구입 설치(2차) 50 2" xfId="12787" xr:uid="{00000000-0005-0000-0000-0000EF310000}"/>
    <cellStyle name="Ç¥ÁØ_°­´ç (2)_삼사_아미산전망대 듀얼모니터링감시제어시스템 제작구입 설치(2차) 50 2" xfId="12788" xr:uid="{00000000-0005-0000-0000-0000F0310000}"/>
    <cellStyle name="C￥AØ_°­´c (2)_삼사_아미산전망대 듀얼모니터링감시제어시스템 제작구입 설치(2차) 51" xfId="12789" xr:uid="{00000000-0005-0000-0000-0000F1310000}"/>
    <cellStyle name="Ç¥ÁØ_°­´ç (2)_삼사_아미산전망대 듀얼모니터링감시제어시스템 제작구입 설치(2차) 51" xfId="12790" xr:uid="{00000000-0005-0000-0000-0000F2310000}"/>
    <cellStyle name="C￥AØ_°­´c (2)_삼사_아미산전망대 듀얼모니터링감시제어시스템 제작구입 설치(2차) 51 2" xfId="12791" xr:uid="{00000000-0005-0000-0000-0000F3310000}"/>
    <cellStyle name="Ç¥ÁØ_°­´ç (2)_삼사_아미산전망대 듀얼모니터링감시제어시스템 제작구입 설치(2차) 51 2" xfId="12792" xr:uid="{00000000-0005-0000-0000-0000F4310000}"/>
    <cellStyle name="C￥AØ_°­´c (2)_삼사_아미산전망대 듀얼모니터링감시제어시스템 제작구입 설치(2차) 52" xfId="12793" xr:uid="{00000000-0005-0000-0000-0000F5310000}"/>
    <cellStyle name="Ç¥ÁØ_°­´ç (2)_삼사_아미산전망대 듀얼모니터링감시제어시스템 제작구입 설치(2차) 52" xfId="12794" xr:uid="{00000000-0005-0000-0000-0000F6310000}"/>
    <cellStyle name="C￥AØ_°­´c (2)_삼사_아미산전망대 듀얼모니터링감시제어시스템 제작구입 설치(2차) 52 2" xfId="12795" xr:uid="{00000000-0005-0000-0000-0000F7310000}"/>
    <cellStyle name="Ç¥ÁØ_°­´ç (2)_삼사_아미산전망대 듀얼모니터링감시제어시스템 제작구입 설치(2차) 52 2" xfId="12796" xr:uid="{00000000-0005-0000-0000-0000F8310000}"/>
    <cellStyle name="C￥AØ_°­´c (2)_삼사_아미산전망대 듀얼모니터링감시제어시스템 제작구입 설치(2차) 53" xfId="12797" xr:uid="{00000000-0005-0000-0000-0000F9310000}"/>
    <cellStyle name="Ç¥ÁØ_°­´ç (2)_삼사_아미산전망대 듀얼모니터링감시제어시스템 제작구입 설치(2차) 53" xfId="12798" xr:uid="{00000000-0005-0000-0000-0000FA310000}"/>
    <cellStyle name="C￥AØ_°­´c (2)_삼사_아미산전망대 듀얼모니터링감시제어시스템 제작구입 설치(2차) 53 2" xfId="12799" xr:uid="{00000000-0005-0000-0000-0000FB310000}"/>
    <cellStyle name="Ç¥ÁØ_°­´ç (2)_삼사_아미산전망대 듀얼모니터링감시제어시스템 제작구입 설치(2차) 53 2" xfId="12800" xr:uid="{00000000-0005-0000-0000-0000FC310000}"/>
    <cellStyle name="C￥AØ_°­´c (2)_삼사_아미산전망대 듀얼모니터링감시제어시스템 제작구입 설치(2차) 54" xfId="12801" xr:uid="{00000000-0005-0000-0000-0000FD310000}"/>
    <cellStyle name="Ç¥ÁØ_°­´ç (2)_삼사_아미산전망대 듀얼모니터링감시제어시스템 제작구입 설치(2차) 54" xfId="12802" xr:uid="{00000000-0005-0000-0000-0000FE310000}"/>
    <cellStyle name="C￥AØ_°­´c (2)_삼사_아미산전망대 듀얼모니터링감시제어시스템 제작구입 설치(2차) 54 2" xfId="12803" xr:uid="{00000000-0005-0000-0000-0000FF310000}"/>
    <cellStyle name="Ç¥ÁØ_°­´ç (2)_삼사_아미산전망대 듀얼모니터링감시제어시스템 제작구입 설치(2차) 54 2" xfId="12804" xr:uid="{00000000-0005-0000-0000-000000320000}"/>
    <cellStyle name="C￥AØ_°­´c (2)_삼사_아미산전망대 듀얼모니터링감시제어시스템 제작구입 설치(2차) 55" xfId="12805" xr:uid="{00000000-0005-0000-0000-000001320000}"/>
    <cellStyle name="Ç¥ÁØ_°­´ç (2)_삼사_아미산전망대 듀얼모니터링감시제어시스템 제작구입 설치(2차) 55" xfId="12806" xr:uid="{00000000-0005-0000-0000-000002320000}"/>
    <cellStyle name="C￥AØ_°­´c (2)_삼사_아미산전망대 듀얼모니터링감시제어시스템 제작구입 설치(2차) 55 2" xfId="12807" xr:uid="{00000000-0005-0000-0000-000003320000}"/>
    <cellStyle name="Ç¥ÁØ_°­´ç (2)_삼사_아미산전망대 듀얼모니터링감시제어시스템 제작구입 설치(2차) 55 2" xfId="12808" xr:uid="{00000000-0005-0000-0000-000004320000}"/>
    <cellStyle name="C￥AØ_°­´c (2)_삼사_아미산전망대 듀얼모니터링감시제어시스템 제작구입 설치(2차) 56" xfId="12809" xr:uid="{00000000-0005-0000-0000-000005320000}"/>
    <cellStyle name="Ç¥ÁØ_°­´ç (2)_삼사_아미산전망대 듀얼모니터링감시제어시스템 제작구입 설치(2차) 56" xfId="12810" xr:uid="{00000000-0005-0000-0000-000006320000}"/>
    <cellStyle name="C￥AØ_°­´c (2)_삼사_아미산전망대 듀얼모니터링감시제어시스템 제작구입 설치(2차) 56 2" xfId="12811" xr:uid="{00000000-0005-0000-0000-000007320000}"/>
    <cellStyle name="Ç¥ÁØ_°­´ç (2)_삼사_아미산전망대 듀얼모니터링감시제어시스템 제작구입 설치(2차) 56 2" xfId="12812" xr:uid="{00000000-0005-0000-0000-000008320000}"/>
    <cellStyle name="C￥AØ_°­´c (2)_삼사_아미산전망대 듀얼모니터링감시제어시스템 제작구입 설치(2차) 57" xfId="12813" xr:uid="{00000000-0005-0000-0000-000009320000}"/>
    <cellStyle name="Ç¥ÁØ_°­´ç (2)_삼사_아미산전망대 듀얼모니터링감시제어시스템 제작구입 설치(2차) 57" xfId="12814" xr:uid="{00000000-0005-0000-0000-00000A320000}"/>
    <cellStyle name="C￥AØ_°­´c (2)_삼사_아미산전망대 듀얼모니터링감시제어시스템 제작구입 설치(2차) 57 2" xfId="12815" xr:uid="{00000000-0005-0000-0000-00000B320000}"/>
    <cellStyle name="Ç¥ÁØ_°­´ç (2)_삼사_아미산전망대 듀얼모니터링감시제어시스템 제작구입 설치(2차) 57 2" xfId="12816" xr:uid="{00000000-0005-0000-0000-00000C320000}"/>
    <cellStyle name="C￥AØ_°­´c (2)_삼사_아미산전망대 듀얼모니터링감시제어시스템 제작구입 설치(2차) 58" xfId="12817" xr:uid="{00000000-0005-0000-0000-00000D320000}"/>
    <cellStyle name="Ç¥ÁØ_°­´ç (2)_삼사_아미산전망대 듀얼모니터링감시제어시스템 제작구입 설치(2차) 58" xfId="12818" xr:uid="{00000000-0005-0000-0000-00000E320000}"/>
    <cellStyle name="C￥AØ_°­´c (2)_삼사_아미산전망대 듀얼모니터링감시제어시스템 제작구입 설치(2차) 58 2" xfId="12819" xr:uid="{00000000-0005-0000-0000-00000F320000}"/>
    <cellStyle name="Ç¥ÁØ_°­´ç (2)_삼사_아미산전망대 듀얼모니터링감시제어시스템 제작구입 설치(2차) 58 2" xfId="12820" xr:uid="{00000000-0005-0000-0000-000010320000}"/>
    <cellStyle name="C￥AØ_°­´c (2)_삼사_아미산전망대 듀얼모니터링감시제어시스템 제작구입 설치(2차) 59" xfId="12821" xr:uid="{00000000-0005-0000-0000-000011320000}"/>
    <cellStyle name="Ç¥ÁØ_°­´ç (2)_삼사_아미산전망대 듀얼모니터링감시제어시스템 제작구입 설치(2차) 59" xfId="12822" xr:uid="{00000000-0005-0000-0000-000012320000}"/>
    <cellStyle name="C￥AØ_°­´c (2)_삼사_아미산전망대 듀얼모니터링감시제어시스템 제작구입 설치(2차) 59 2" xfId="12823" xr:uid="{00000000-0005-0000-0000-000013320000}"/>
    <cellStyle name="Ç¥ÁØ_°­´ç (2)_삼사_아미산전망대 듀얼모니터링감시제어시스템 제작구입 설치(2차) 59 2" xfId="12824" xr:uid="{00000000-0005-0000-0000-000014320000}"/>
    <cellStyle name="C￥AØ_°­´c (2)_삼사_아미산전망대 듀얼모니터링감시제어시스템 제작구입 설치(2차) 6" xfId="12825" xr:uid="{00000000-0005-0000-0000-000015320000}"/>
    <cellStyle name="Ç¥ÁØ_°­´ç (2)_삼사_아미산전망대 듀얼모니터링감시제어시스템 제작구입 설치(2차) 6" xfId="12826" xr:uid="{00000000-0005-0000-0000-000016320000}"/>
    <cellStyle name="C￥AØ_°­´c (2)_삼사_아미산전망대 듀얼모니터링감시제어시스템 제작구입 설치(2차) 60" xfId="12827" xr:uid="{00000000-0005-0000-0000-000017320000}"/>
    <cellStyle name="Ç¥ÁØ_°­´ç (2)_삼사_아미산전망대 듀얼모니터링감시제어시스템 제작구입 설치(2차) 60" xfId="12828" xr:uid="{00000000-0005-0000-0000-000018320000}"/>
    <cellStyle name="C￥AØ_°­´c (2)_삼사_아미산전망대 듀얼모니터링감시제어시스템 제작구입 설치(2차) 60 2" xfId="12829" xr:uid="{00000000-0005-0000-0000-000019320000}"/>
    <cellStyle name="Ç¥ÁØ_°­´ç (2)_삼사_아미산전망대 듀얼모니터링감시제어시스템 제작구입 설치(2차) 60 2" xfId="12830" xr:uid="{00000000-0005-0000-0000-00001A320000}"/>
    <cellStyle name="C￥AØ_°­´c (2)_삼사_아미산전망대 듀얼모니터링감시제어시스템 제작구입 설치(2차) 61" xfId="12831" xr:uid="{00000000-0005-0000-0000-00001B320000}"/>
    <cellStyle name="Ç¥ÁØ_°­´ç (2)_삼사_아미산전망대 듀얼모니터링감시제어시스템 제작구입 설치(2차) 61" xfId="12832" xr:uid="{00000000-0005-0000-0000-00001C320000}"/>
    <cellStyle name="C￥AØ_°­´c (2)_삼사_아미산전망대 듀얼모니터링감시제어시스템 제작구입 설치(2차) 61 2" xfId="12833" xr:uid="{00000000-0005-0000-0000-00001D320000}"/>
    <cellStyle name="Ç¥ÁØ_°­´ç (2)_삼사_아미산전망대 듀얼모니터링감시제어시스템 제작구입 설치(2차) 61 2" xfId="12834" xr:uid="{00000000-0005-0000-0000-00001E320000}"/>
    <cellStyle name="C￥AØ_°­´c (2)_삼사_아미산전망대 듀얼모니터링감시제어시스템 제작구입 설치(2차) 62" xfId="12835" xr:uid="{00000000-0005-0000-0000-00001F320000}"/>
    <cellStyle name="Ç¥ÁØ_°­´ç (2)_삼사_아미산전망대 듀얼모니터링감시제어시스템 제작구입 설치(2차) 62" xfId="12836" xr:uid="{00000000-0005-0000-0000-000020320000}"/>
    <cellStyle name="C￥AØ_°­´c (2)_삼사_아미산전망대 듀얼모니터링감시제어시스템 제작구입 설치(2차) 62 2" xfId="12837" xr:uid="{00000000-0005-0000-0000-000021320000}"/>
    <cellStyle name="Ç¥ÁØ_°­´ç (2)_삼사_아미산전망대 듀얼모니터링감시제어시스템 제작구입 설치(2차) 62 2" xfId="12838" xr:uid="{00000000-0005-0000-0000-000022320000}"/>
    <cellStyle name="C￥AØ_°­´c (2)_삼사_아미산전망대 듀얼모니터링감시제어시스템 제작구입 설치(2차) 63" xfId="12839" xr:uid="{00000000-0005-0000-0000-000023320000}"/>
    <cellStyle name="Ç¥ÁØ_°­´ç (2)_삼사_아미산전망대 듀얼모니터링감시제어시스템 제작구입 설치(2차) 63" xfId="12840" xr:uid="{00000000-0005-0000-0000-000024320000}"/>
    <cellStyle name="C￥AØ_°­´c (2)_삼사_아미산전망대 듀얼모니터링감시제어시스템 제작구입 설치(2차) 63 2" xfId="12841" xr:uid="{00000000-0005-0000-0000-000025320000}"/>
    <cellStyle name="Ç¥ÁØ_°­´ç (2)_삼사_아미산전망대 듀얼모니터링감시제어시스템 제작구입 설치(2차) 63 2" xfId="12842" xr:uid="{00000000-0005-0000-0000-000026320000}"/>
    <cellStyle name="C￥AØ_°­´c (2)_삼사_아미산전망대 듀얼모니터링감시제어시스템 제작구입 설치(2차) 64" xfId="12843" xr:uid="{00000000-0005-0000-0000-000027320000}"/>
    <cellStyle name="Ç¥ÁØ_°­´ç (2)_삼사_아미산전망대 듀얼모니터링감시제어시스템 제작구입 설치(2차) 64" xfId="12844" xr:uid="{00000000-0005-0000-0000-000028320000}"/>
    <cellStyle name="C￥AØ_°­´c (2)_삼사_아미산전망대 듀얼모니터링감시제어시스템 제작구입 설치(2차) 64 2" xfId="12845" xr:uid="{00000000-0005-0000-0000-000029320000}"/>
    <cellStyle name="Ç¥ÁØ_°­´ç (2)_삼사_아미산전망대 듀얼모니터링감시제어시스템 제작구입 설치(2차) 64 2" xfId="12846" xr:uid="{00000000-0005-0000-0000-00002A320000}"/>
    <cellStyle name="C￥AØ_°­´c (2)_삼사_아미산전망대 듀얼모니터링감시제어시스템 제작구입 설치(2차) 65" xfId="12847" xr:uid="{00000000-0005-0000-0000-00002B320000}"/>
    <cellStyle name="Ç¥ÁØ_°­´ç (2)_삼사_아미산전망대 듀얼모니터링감시제어시스템 제작구입 설치(2차) 65" xfId="12848" xr:uid="{00000000-0005-0000-0000-00002C320000}"/>
    <cellStyle name="C￥AØ_°­´c (2)_삼사_아미산전망대 듀얼모니터링감시제어시스템 제작구입 설치(2차) 65 2" xfId="12849" xr:uid="{00000000-0005-0000-0000-00002D320000}"/>
    <cellStyle name="Ç¥ÁØ_°­´ç (2)_삼사_아미산전망대 듀얼모니터링감시제어시스템 제작구입 설치(2차) 65 2" xfId="12850" xr:uid="{00000000-0005-0000-0000-00002E320000}"/>
    <cellStyle name="C￥AØ_°­´c (2)_삼사_아미산전망대 듀얼모니터링감시제어시스템 제작구입 설치(2차) 66" xfId="12851" xr:uid="{00000000-0005-0000-0000-00002F320000}"/>
    <cellStyle name="Ç¥ÁØ_°­´ç (2)_삼사_아미산전망대 듀얼모니터링감시제어시스템 제작구입 설치(2차) 66" xfId="12852" xr:uid="{00000000-0005-0000-0000-000030320000}"/>
    <cellStyle name="C￥AØ_°­´c (2)_삼사_아미산전망대 듀얼모니터링감시제어시스템 제작구입 설치(2차) 66 2" xfId="12853" xr:uid="{00000000-0005-0000-0000-000031320000}"/>
    <cellStyle name="Ç¥ÁØ_°­´ç (2)_삼사_아미산전망대 듀얼모니터링감시제어시스템 제작구입 설치(2차) 66 2" xfId="12854" xr:uid="{00000000-0005-0000-0000-000032320000}"/>
    <cellStyle name="C￥AØ_°­´c (2)_삼사_아미산전망대 듀얼모니터링감시제어시스템 제작구입 설치(2차) 67" xfId="12855" xr:uid="{00000000-0005-0000-0000-000033320000}"/>
    <cellStyle name="Ç¥ÁØ_°­´ç (2)_삼사_아미산전망대 듀얼모니터링감시제어시스템 제작구입 설치(2차) 67" xfId="12856" xr:uid="{00000000-0005-0000-0000-000034320000}"/>
    <cellStyle name="C￥AØ_°­´c (2)_삼사_아미산전망대 듀얼모니터링감시제어시스템 제작구입 설치(2차) 67 2" xfId="12857" xr:uid="{00000000-0005-0000-0000-000035320000}"/>
    <cellStyle name="Ç¥ÁØ_°­´ç (2)_삼사_아미산전망대 듀얼모니터링감시제어시스템 제작구입 설치(2차) 67 2" xfId="12858" xr:uid="{00000000-0005-0000-0000-000036320000}"/>
    <cellStyle name="C￥AØ_°­´c (2)_삼사_아미산전망대 듀얼모니터링감시제어시스템 제작구입 설치(2차) 68" xfId="12859" xr:uid="{00000000-0005-0000-0000-000037320000}"/>
    <cellStyle name="Ç¥ÁØ_°­´ç (2)_삼사_아미산전망대 듀얼모니터링감시제어시스템 제작구입 설치(2차) 68" xfId="12860" xr:uid="{00000000-0005-0000-0000-000038320000}"/>
    <cellStyle name="C￥AØ_°­´c (2)_삼사_아미산전망대 듀얼모니터링감시제어시스템 제작구입 설치(2차) 69" xfId="12861" xr:uid="{00000000-0005-0000-0000-000039320000}"/>
    <cellStyle name="Ç¥ÁØ_°­´ç (2)_삼사_아미산전망대 듀얼모니터링감시제어시스템 제작구입 설치(2차) 69" xfId="12862" xr:uid="{00000000-0005-0000-0000-00003A320000}"/>
    <cellStyle name="C￥AØ_°­´c (2)_삼사_아미산전망대 듀얼모니터링감시제어시스템 제작구입 설치(2차) 7" xfId="12863" xr:uid="{00000000-0005-0000-0000-00003B320000}"/>
    <cellStyle name="Ç¥ÁØ_°­´ç (2)_삼사_아미산전망대 듀얼모니터링감시제어시스템 제작구입 설치(2차) 7" xfId="12864" xr:uid="{00000000-0005-0000-0000-00003C320000}"/>
    <cellStyle name="C￥AØ_°­´c (2)_삼사_아미산전망대 듀얼모니터링감시제어시스템 제작구입 설치(2차) 70" xfId="12865" xr:uid="{00000000-0005-0000-0000-00003D320000}"/>
    <cellStyle name="Ç¥ÁØ_°­´ç (2)_삼사_아미산전망대 듀얼모니터링감시제어시스템 제작구입 설치(2차) 70" xfId="12866" xr:uid="{00000000-0005-0000-0000-00003E320000}"/>
    <cellStyle name="C￥AØ_°­´c (2)_삼사_아미산전망대 듀얼모니터링감시제어시스템 제작구입 설치(2차) 71" xfId="12867" xr:uid="{00000000-0005-0000-0000-00003F320000}"/>
    <cellStyle name="Ç¥ÁØ_°­´ç (2)_삼사_아미산전망대 듀얼모니터링감시제어시스템 제작구입 설치(2차) 71" xfId="12868" xr:uid="{00000000-0005-0000-0000-000040320000}"/>
    <cellStyle name="C￥AØ_°­´c (2)_삼사_아미산전망대 듀얼모니터링감시제어시스템 제작구입 설치(2차) 71 2" xfId="12869" xr:uid="{00000000-0005-0000-0000-000041320000}"/>
    <cellStyle name="Ç¥ÁØ_°­´ç (2)_삼사_아미산전망대 듀얼모니터링감시제어시스템 제작구입 설치(2차) 71 2" xfId="12870" xr:uid="{00000000-0005-0000-0000-000042320000}"/>
    <cellStyle name="C￥AØ_°­´c (2)_삼사_아미산전망대 듀얼모니터링감시제어시스템 제작구입 설치(2차) 72" xfId="12871" xr:uid="{00000000-0005-0000-0000-000043320000}"/>
    <cellStyle name="Ç¥ÁØ_°­´ç (2)_삼사_아미산전망대 듀얼모니터링감시제어시스템 제작구입 설치(2차) 72" xfId="12872" xr:uid="{00000000-0005-0000-0000-000044320000}"/>
    <cellStyle name="C￥AØ_°­´c (2)_삼사_아미산전망대 듀얼모니터링감시제어시스템 제작구입 설치(2차) 72 2" xfId="12873" xr:uid="{00000000-0005-0000-0000-000045320000}"/>
    <cellStyle name="Ç¥ÁØ_°­´ç (2)_삼사_아미산전망대 듀얼모니터링감시제어시스템 제작구입 설치(2차) 72 2" xfId="12874" xr:uid="{00000000-0005-0000-0000-000046320000}"/>
    <cellStyle name="C￥AØ_°­´c (2)_삼사_아미산전망대 듀얼모니터링감시제어시스템 제작구입 설치(2차) 73" xfId="12875" xr:uid="{00000000-0005-0000-0000-000047320000}"/>
    <cellStyle name="Ç¥ÁØ_°­´ç (2)_삼사_아미산전망대 듀얼모니터링감시제어시스템 제작구입 설치(2차) 73" xfId="12876" xr:uid="{00000000-0005-0000-0000-000048320000}"/>
    <cellStyle name="C￥AØ_°­´c (2)_삼사_아미산전망대 듀얼모니터링감시제어시스템 제작구입 설치(2차) 8" xfId="12877" xr:uid="{00000000-0005-0000-0000-000049320000}"/>
    <cellStyle name="Ç¥ÁØ_°­´ç (2)_삼사_아미산전망대 듀얼모니터링감시제어시스템 제작구입 설치(2차) 8" xfId="12878" xr:uid="{00000000-0005-0000-0000-00004A320000}"/>
    <cellStyle name="C￥AØ_°­´c (2)_삼사_아미산전망대 듀얼모니터링감시제어시스템 제작구입 설치(2차) 9" xfId="12879" xr:uid="{00000000-0005-0000-0000-00004B320000}"/>
    <cellStyle name="Ç¥ÁØ_°­´ç (2)_삼사_아미산전망대 듀얼모니터링감시제어시스템 제작구입 설치(2차) 9" xfId="12880" xr:uid="{00000000-0005-0000-0000-00004C320000}"/>
    <cellStyle name="C￥AØ_°­´c (2)_상이군경회견적서" xfId="12881" xr:uid="{00000000-0005-0000-0000-00004D320000}"/>
    <cellStyle name="Ç¥ÁØ_°­´ç (2)_상이군경회견적서" xfId="12882" xr:uid="{00000000-0005-0000-0000-00004E320000}"/>
    <cellStyle name="C￥AØ_°­´c (2)_상이군경회견적서 2" xfId="12883" xr:uid="{00000000-0005-0000-0000-00004F320000}"/>
    <cellStyle name="Ç¥ÁØ_°­´ç (2)_상이군경회견적서 2" xfId="12884" xr:uid="{00000000-0005-0000-0000-000050320000}"/>
    <cellStyle name="C￥AØ_°­´c (2)_상이군경회견적서 2 2" xfId="12885" xr:uid="{00000000-0005-0000-0000-000051320000}"/>
    <cellStyle name="Ç¥ÁØ_°­´ç (2)_상이군경회견적서 3" xfId="12886" xr:uid="{00000000-0005-0000-0000-000052320000}"/>
    <cellStyle name="C￥AØ_°­´c (2)_상이군경회견적서 4" xfId="12887" xr:uid="{00000000-0005-0000-0000-000053320000}"/>
    <cellStyle name="Ç¥ÁØ_°­´ç (2)_성남문화회관" xfId="12888" xr:uid="{00000000-0005-0000-0000-000054320000}"/>
    <cellStyle name="C￥AØ_°³AI OXIDE " xfId="12889" xr:uid="{00000000-0005-0000-0000-000055320000}"/>
    <cellStyle name="Ç¥ÁØ_°ø¹®" xfId="12890" xr:uid="{00000000-0005-0000-0000-000056320000}"/>
    <cellStyle name="C￥AØ_¼±AoAc°i_1_³≫ºI°eE¹´e AßA¤A÷AI " xfId="12891" xr:uid="{00000000-0005-0000-0000-000057320000}"/>
    <cellStyle name="Ç¥ÁØ_¼±ÅõÀç°í_³»ºÎ°èÈ¹´ë ÃßÁ¤Â÷ÀÌ " xfId="12892" xr:uid="{00000000-0005-0000-0000-000058320000}"/>
    <cellStyle name="C￥AØ_¼±AoAc°i_³≫ºI°eE¹´e AßA¤A÷AI " xfId="12893" xr:uid="{00000000-0005-0000-0000-000059320000}"/>
    <cellStyle name="Ç¥ÁØ_¼öÀÍ¼º " xfId="12894" xr:uid="{00000000-0005-0000-0000-00005A320000}"/>
    <cellStyle name="C￥AØ_¼oAI¼º  2" xfId="12895" xr:uid="{00000000-0005-0000-0000-00005B320000}"/>
    <cellStyle name="Ç¥ÁØ_¼öÀÍ¼º  2" xfId="12896" xr:uid="{00000000-0005-0000-0000-00005C320000}"/>
    <cellStyle name="C￥AØ_¼oAI¼º  3" xfId="12897" xr:uid="{00000000-0005-0000-0000-00005D320000}"/>
    <cellStyle name="Ç¥ÁØ_¼öÀÍ¼º  3" xfId="12898" xr:uid="{00000000-0005-0000-0000-00005E320000}"/>
    <cellStyle name="C￥AØ_¼OAIA÷ (2)_1_³≫ºI°eE¹´e AßA¤A÷AI " xfId="12899" xr:uid="{00000000-0005-0000-0000-00005F320000}"/>
    <cellStyle name="Ç¥ÁØ_¼ÕÀÍÂ÷ (2)_³»ºÎ°èÈ¹´ë ÃßÁ¤Â÷ÀÌ " xfId="12900" xr:uid="{00000000-0005-0000-0000-000060320000}"/>
    <cellStyle name="C￥AØ_¼OAIA÷ (2)_³≫ºI°eE¹´e AßA¤A÷AI " xfId="12901" xr:uid="{00000000-0005-0000-0000-000061320000}"/>
    <cellStyle name="Ç¥ÁØ_³»ºÎ°èÈ¹´ë ÃßÁ¤Â÷ÀÌ " xfId="12902" xr:uid="{00000000-0005-0000-0000-000062320000}"/>
    <cellStyle name="C￥AØ_³≫ºI°eE¹´e AßA¤A÷AI " xfId="12903" xr:uid="{00000000-0005-0000-0000-000063320000}"/>
    <cellStyle name="Ç¥ÁØ_³ëÀÓ´Ü°¡ " xfId="12904" xr:uid="{00000000-0005-0000-0000-000064320000}"/>
    <cellStyle name="C￥AØ_5-1±¤°i _6RCB1 " xfId="12905" xr:uid="{00000000-0005-0000-0000-000065320000}"/>
    <cellStyle name="Ç¥ÁØ_95,96 ºñ±³ " xfId="12906" xr:uid="{00000000-0005-0000-0000-000066320000}"/>
    <cellStyle name="C￥AØ_95³aAN°y¼o·R " xfId="12907" xr:uid="{00000000-0005-0000-0000-000067320000}"/>
    <cellStyle name="Ç¥ÁØ_Å¸»çºÐ_³»ºÎ°èÈ¹´ë ÃßÁ¤Â÷ÀÌ " xfId="12908" xr:uid="{00000000-0005-0000-0000-000068320000}"/>
    <cellStyle name="C￥AØ_A¸≫cºÐ_³≫ºI°eE¹´e AßA¤A÷AI " xfId="12909" xr:uid="{00000000-0005-0000-0000-000069320000}"/>
    <cellStyle name="Ç¥ÁØ_Á¾ÇÕ½Å¼³ " xfId="12910" xr:uid="{00000000-0005-0000-0000-00006A320000}"/>
    <cellStyle name="C￥AØ_A¾CO½A¼³  2" xfId="12911" xr:uid="{00000000-0005-0000-0000-00006B320000}"/>
    <cellStyle name="Ç¥ÁØ_Á¾ÇÕ½Å¼³  2" xfId="12912" xr:uid="{00000000-0005-0000-0000-00006C320000}"/>
    <cellStyle name="C￥AØ_A¾CO½A¼³  2 2" xfId="12913" xr:uid="{00000000-0005-0000-0000-00006D320000}"/>
    <cellStyle name="Ç¥ÁØ_Á¾ÇÕ½Å¼³  3" xfId="12914" xr:uid="{00000000-0005-0000-0000-00006E320000}"/>
    <cellStyle name="C￥AØ_A¾COA¶°AºÐ  2" xfId="12915" xr:uid="{00000000-0005-0000-0000-00006F320000}"/>
    <cellStyle name="Ç¥ÁØ_Á¾ÇÕÃ¶°ÅºÐ  2" xfId="12916" xr:uid="{00000000-0005-0000-0000-000070320000}"/>
    <cellStyle name="C￥AØ_A¾COA¶°AºÐ  2 2" xfId="12917" xr:uid="{00000000-0005-0000-0000-000071320000}"/>
    <cellStyle name="Ç¥ÁØ_Á¾ÇÕÃ¶°ÅºÐ  3" xfId="12918" xr:uid="{00000000-0005-0000-0000-000072320000}"/>
    <cellStyle name="C￥AØ_AN°y(1.25) " xfId="12919" xr:uid="{00000000-0005-0000-0000-000073320000}"/>
    <cellStyle name="Ç¥ÁØ_Àü·Â¼ÕÀÍºÐ¼®" xfId="12920" xr:uid="{00000000-0005-0000-0000-000074320000}"/>
    <cellStyle name="C￥AØ_C￥Ao " xfId="12921" xr:uid="{00000000-0005-0000-0000-000075320000}"/>
    <cellStyle name="Ç¥ÁØ_ÇöÈ²_¹®Á¦Á¡ " xfId="12922" xr:uid="{00000000-0005-0000-0000-000076320000}"/>
    <cellStyle name="C￥AØ_E¸AaAO½A " xfId="12923" xr:uid="{00000000-0005-0000-0000-000077320000}"/>
    <cellStyle name="Ç¥ÁØ_ÈÞÀÏ±Ù·Î" xfId="12924" xr:uid="{00000000-0005-0000-0000-000078320000}"/>
    <cellStyle name="C￥AØ_FIRE " xfId="12925" xr:uid="{00000000-0005-0000-0000-000079320000}"/>
    <cellStyle name="Ç¥ÁØ_HATCO HQ" xfId="12926" xr:uid="{00000000-0005-0000-0000-00007A320000}"/>
    <cellStyle name="C￥AØ_LIGHTNING " xfId="12927" xr:uid="{00000000-0005-0000-0000-00007B320000}"/>
    <cellStyle name="Ç¥ÁØ_º¯°æ(ÃÖÁ¾)" xfId="12928" xr:uid="{00000000-0005-0000-0000-00007C320000}"/>
    <cellStyle name="C￥AØ_PERSONAL" xfId="12929" xr:uid="{00000000-0005-0000-0000-00007D320000}"/>
    <cellStyle name="Ç¥ÁØ_Sheet1_¿µ¾÷ÇöÈ² " xfId="12930" xr:uid="{00000000-0005-0000-0000-00007E320000}"/>
    <cellStyle name="C￥AØ_Sheet1_Ay°eC￥(2¿u) " xfId="12931" xr:uid="{00000000-0005-0000-0000-00007F320000}"/>
    <cellStyle name="Ç¥ÁØ_Sheet1_Áý°èÇ¥(2¿ù) " xfId="12932" xr:uid="{00000000-0005-0000-0000-000080320000}"/>
    <cellStyle name="C￥AØ_Sheet1_Ay°eC￥(2¿u)  2" xfId="12933" xr:uid="{00000000-0005-0000-0000-000081320000}"/>
    <cellStyle name="Ç¥ÁØ_Sheet1_Áý°èÇ¥(2¿ù)  2" xfId="12934" xr:uid="{00000000-0005-0000-0000-000082320000}"/>
    <cellStyle name="C￥AØ_Sheet1_Ay°eC￥(2¿u)  3" xfId="12935" xr:uid="{00000000-0005-0000-0000-000083320000}"/>
    <cellStyle name="Ç¥ÁØ_Sheet1_Áý°èÇ¥(2¿ù)  3" xfId="12936" xr:uid="{00000000-0005-0000-0000-000084320000}"/>
    <cellStyle name="C￥AØ_Sheet1_Ay°eC￥(2¿u)  4" xfId="12937" xr:uid="{00000000-0005-0000-0000-000085320000}"/>
    <cellStyle name="Ç¥ÁØ_Sheet1_Áý°èÇ¥(2¿ù)  4" xfId="12938" xr:uid="{00000000-0005-0000-0000-000086320000}"/>
    <cellStyle name="C￥AØ_SOON1 " xfId="12939" xr:uid="{00000000-0005-0000-0000-000087320000}"/>
    <cellStyle name="Ç¥ÁØ_TEL_FA" xfId="12940" xr:uid="{00000000-0005-0000-0000-000088320000}"/>
    <cellStyle name="Calc Currency (0)" xfId="12941" xr:uid="{00000000-0005-0000-0000-000089320000}"/>
    <cellStyle name="Calc Currency (0) 10" xfId="12942" xr:uid="{00000000-0005-0000-0000-00008A320000}"/>
    <cellStyle name="Calc Currency (0) 10 2" xfId="12943" xr:uid="{00000000-0005-0000-0000-00008B320000}"/>
    <cellStyle name="Calc Currency (0) 11" xfId="12944" xr:uid="{00000000-0005-0000-0000-00008C320000}"/>
    <cellStyle name="Calc Currency (0) 11 2" xfId="12945" xr:uid="{00000000-0005-0000-0000-00008D320000}"/>
    <cellStyle name="Calc Currency (0) 12" xfId="12946" xr:uid="{00000000-0005-0000-0000-00008E320000}"/>
    <cellStyle name="Calc Currency (0) 12 2" xfId="12947" xr:uid="{00000000-0005-0000-0000-00008F320000}"/>
    <cellStyle name="Calc Currency (0) 13" xfId="12948" xr:uid="{00000000-0005-0000-0000-000090320000}"/>
    <cellStyle name="Calc Currency (0) 13 2" xfId="12949" xr:uid="{00000000-0005-0000-0000-000091320000}"/>
    <cellStyle name="Calc Currency (0) 14" xfId="12950" xr:uid="{00000000-0005-0000-0000-000092320000}"/>
    <cellStyle name="Calc Currency (0) 14 2" xfId="12951" xr:uid="{00000000-0005-0000-0000-000093320000}"/>
    <cellStyle name="Calc Currency (0) 15" xfId="12952" xr:uid="{00000000-0005-0000-0000-000094320000}"/>
    <cellStyle name="Calc Currency (0) 15 2" xfId="12953" xr:uid="{00000000-0005-0000-0000-000095320000}"/>
    <cellStyle name="Calc Currency (0) 16" xfId="12954" xr:uid="{00000000-0005-0000-0000-000096320000}"/>
    <cellStyle name="Calc Currency (0) 16 2" xfId="12955" xr:uid="{00000000-0005-0000-0000-000097320000}"/>
    <cellStyle name="Calc Currency (0) 17" xfId="12956" xr:uid="{00000000-0005-0000-0000-000098320000}"/>
    <cellStyle name="Calc Currency (0) 17 2" xfId="12957" xr:uid="{00000000-0005-0000-0000-000099320000}"/>
    <cellStyle name="Calc Currency (0) 18" xfId="12958" xr:uid="{00000000-0005-0000-0000-00009A320000}"/>
    <cellStyle name="Calc Currency (0) 18 2" xfId="12959" xr:uid="{00000000-0005-0000-0000-00009B320000}"/>
    <cellStyle name="Calc Currency (0) 19" xfId="12960" xr:uid="{00000000-0005-0000-0000-00009C320000}"/>
    <cellStyle name="Calc Currency (0) 19 2" xfId="12961" xr:uid="{00000000-0005-0000-0000-00009D320000}"/>
    <cellStyle name="Calc Currency (0) 2" xfId="12962" xr:uid="{00000000-0005-0000-0000-00009E320000}"/>
    <cellStyle name="Calc Currency (0) 2 10" xfId="12963" xr:uid="{00000000-0005-0000-0000-00009F320000}"/>
    <cellStyle name="Calc Currency (0) 2 10 2" xfId="12964" xr:uid="{00000000-0005-0000-0000-0000A0320000}"/>
    <cellStyle name="Calc Currency (0) 2 11" xfId="12965" xr:uid="{00000000-0005-0000-0000-0000A1320000}"/>
    <cellStyle name="Calc Currency (0) 2 11 2" xfId="12966" xr:uid="{00000000-0005-0000-0000-0000A2320000}"/>
    <cellStyle name="Calc Currency (0) 2 12" xfId="12967" xr:uid="{00000000-0005-0000-0000-0000A3320000}"/>
    <cellStyle name="Calc Currency (0) 2 13" xfId="12968" xr:uid="{00000000-0005-0000-0000-0000A4320000}"/>
    <cellStyle name="Calc Currency (0) 2 14" xfId="12969" xr:uid="{00000000-0005-0000-0000-0000A5320000}"/>
    <cellStyle name="Calc Currency (0) 2 2" xfId="12970" xr:uid="{00000000-0005-0000-0000-0000A6320000}"/>
    <cellStyle name="Calc Currency (0) 2 2 2" xfId="12971" xr:uid="{00000000-0005-0000-0000-0000A7320000}"/>
    <cellStyle name="Calc Currency (0) 2 2 3" xfId="12972" xr:uid="{00000000-0005-0000-0000-0000A8320000}"/>
    <cellStyle name="Calc Currency (0) 2 3" xfId="12973" xr:uid="{00000000-0005-0000-0000-0000A9320000}"/>
    <cellStyle name="Calc Currency (0) 2 3 2" xfId="12974" xr:uid="{00000000-0005-0000-0000-0000AA320000}"/>
    <cellStyle name="Calc Currency (0) 2 4" xfId="12975" xr:uid="{00000000-0005-0000-0000-0000AB320000}"/>
    <cellStyle name="Calc Currency (0) 2 4 2" xfId="12976" xr:uid="{00000000-0005-0000-0000-0000AC320000}"/>
    <cellStyle name="Calc Currency (0) 2 5" xfId="12977" xr:uid="{00000000-0005-0000-0000-0000AD320000}"/>
    <cellStyle name="Calc Currency (0) 2 5 2" xfId="12978" xr:uid="{00000000-0005-0000-0000-0000AE320000}"/>
    <cellStyle name="Calc Currency (0) 2 6" xfId="12979" xr:uid="{00000000-0005-0000-0000-0000AF320000}"/>
    <cellStyle name="Calc Currency (0) 2 6 2" xfId="12980" xr:uid="{00000000-0005-0000-0000-0000B0320000}"/>
    <cellStyle name="Calc Currency (0) 2 7" xfId="12981" xr:uid="{00000000-0005-0000-0000-0000B1320000}"/>
    <cellStyle name="Calc Currency (0) 2 7 2" xfId="12982" xr:uid="{00000000-0005-0000-0000-0000B2320000}"/>
    <cellStyle name="Calc Currency (0) 2 8" xfId="12983" xr:uid="{00000000-0005-0000-0000-0000B3320000}"/>
    <cellStyle name="Calc Currency (0) 2 8 2" xfId="12984" xr:uid="{00000000-0005-0000-0000-0000B4320000}"/>
    <cellStyle name="Calc Currency (0) 2 9" xfId="12985" xr:uid="{00000000-0005-0000-0000-0000B5320000}"/>
    <cellStyle name="Calc Currency (0) 2 9 2" xfId="12986" xr:uid="{00000000-0005-0000-0000-0000B6320000}"/>
    <cellStyle name="Calc Currency (0) 20" xfId="12987" xr:uid="{00000000-0005-0000-0000-0000B7320000}"/>
    <cellStyle name="Calc Currency (0) 20 2" xfId="12988" xr:uid="{00000000-0005-0000-0000-0000B8320000}"/>
    <cellStyle name="Calc Currency (0) 21" xfId="12989" xr:uid="{00000000-0005-0000-0000-0000B9320000}"/>
    <cellStyle name="Calc Currency (0) 21 2" xfId="12990" xr:uid="{00000000-0005-0000-0000-0000BA320000}"/>
    <cellStyle name="Calc Currency (0) 22" xfId="12991" xr:uid="{00000000-0005-0000-0000-0000BB320000}"/>
    <cellStyle name="Calc Currency (0) 22 2" xfId="12992" xr:uid="{00000000-0005-0000-0000-0000BC320000}"/>
    <cellStyle name="Calc Currency (0) 23" xfId="12993" xr:uid="{00000000-0005-0000-0000-0000BD320000}"/>
    <cellStyle name="Calc Currency (0) 23 2" xfId="12994" xr:uid="{00000000-0005-0000-0000-0000BE320000}"/>
    <cellStyle name="Calc Currency (0) 24" xfId="12995" xr:uid="{00000000-0005-0000-0000-0000BF320000}"/>
    <cellStyle name="Calc Currency (0) 24 2" xfId="12996" xr:uid="{00000000-0005-0000-0000-0000C0320000}"/>
    <cellStyle name="Calc Currency (0) 25" xfId="12997" xr:uid="{00000000-0005-0000-0000-0000C1320000}"/>
    <cellStyle name="Calc Currency (0) 25 2" xfId="12998" xr:uid="{00000000-0005-0000-0000-0000C2320000}"/>
    <cellStyle name="Calc Currency (0) 26" xfId="12999" xr:uid="{00000000-0005-0000-0000-0000C3320000}"/>
    <cellStyle name="Calc Currency (0) 26 2" xfId="13000" xr:uid="{00000000-0005-0000-0000-0000C4320000}"/>
    <cellStyle name="Calc Currency (0) 27" xfId="13001" xr:uid="{00000000-0005-0000-0000-0000C5320000}"/>
    <cellStyle name="Calc Currency (0) 27 2" xfId="13002" xr:uid="{00000000-0005-0000-0000-0000C6320000}"/>
    <cellStyle name="Calc Currency (0) 28" xfId="13003" xr:uid="{00000000-0005-0000-0000-0000C7320000}"/>
    <cellStyle name="Calc Currency (0) 28 2" xfId="13004" xr:uid="{00000000-0005-0000-0000-0000C8320000}"/>
    <cellStyle name="Calc Currency (0) 29" xfId="13005" xr:uid="{00000000-0005-0000-0000-0000C9320000}"/>
    <cellStyle name="Calc Currency (0) 29 2" xfId="13006" xr:uid="{00000000-0005-0000-0000-0000CA320000}"/>
    <cellStyle name="Calc Currency (0) 3" xfId="13007" xr:uid="{00000000-0005-0000-0000-0000CB320000}"/>
    <cellStyle name="Calc Currency (0) 3 2" xfId="13008" xr:uid="{00000000-0005-0000-0000-0000CC320000}"/>
    <cellStyle name="Calc Currency (0) 3 2 2" xfId="13009" xr:uid="{00000000-0005-0000-0000-0000CD320000}"/>
    <cellStyle name="Calc Currency (0) 3 3" xfId="13010" xr:uid="{00000000-0005-0000-0000-0000CE320000}"/>
    <cellStyle name="Calc Currency (0) 3 4" xfId="13011" xr:uid="{00000000-0005-0000-0000-0000CF320000}"/>
    <cellStyle name="Calc Currency (0) 30" xfId="13012" xr:uid="{00000000-0005-0000-0000-0000D0320000}"/>
    <cellStyle name="Calc Currency (0) 30 2" xfId="13013" xr:uid="{00000000-0005-0000-0000-0000D1320000}"/>
    <cellStyle name="Calc Currency (0) 31" xfId="13014" xr:uid="{00000000-0005-0000-0000-0000D2320000}"/>
    <cellStyle name="Calc Currency (0) 31 2" xfId="13015" xr:uid="{00000000-0005-0000-0000-0000D3320000}"/>
    <cellStyle name="Calc Currency (0) 32" xfId="13016" xr:uid="{00000000-0005-0000-0000-0000D4320000}"/>
    <cellStyle name="Calc Currency (0) 32 2" xfId="13017" xr:uid="{00000000-0005-0000-0000-0000D5320000}"/>
    <cellStyle name="Calc Currency (0) 33" xfId="13018" xr:uid="{00000000-0005-0000-0000-0000D6320000}"/>
    <cellStyle name="Calc Currency (0) 33 2" xfId="13019" xr:uid="{00000000-0005-0000-0000-0000D7320000}"/>
    <cellStyle name="Calc Currency (0) 34" xfId="13020" xr:uid="{00000000-0005-0000-0000-0000D8320000}"/>
    <cellStyle name="Calc Currency (0) 34 2" xfId="13021" xr:uid="{00000000-0005-0000-0000-0000D9320000}"/>
    <cellStyle name="Calc Currency (0) 35" xfId="13022" xr:uid="{00000000-0005-0000-0000-0000DA320000}"/>
    <cellStyle name="Calc Currency (0) 35 2" xfId="13023" xr:uid="{00000000-0005-0000-0000-0000DB320000}"/>
    <cellStyle name="Calc Currency (0) 36" xfId="13024" xr:uid="{00000000-0005-0000-0000-0000DC320000}"/>
    <cellStyle name="Calc Currency (0) 36 2" xfId="13025" xr:uid="{00000000-0005-0000-0000-0000DD320000}"/>
    <cellStyle name="Calc Currency (0) 37" xfId="13026" xr:uid="{00000000-0005-0000-0000-0000DE320000}"/>
    <cellStyle name="Calc Currency (0) 37 2" xfId="13027" xr:uid="{00000000-0005-0000-0000-0000DF320000}"/>
    <cellStyle name="Calc Currency (0) 38" xfId="13028" xr:uid="{00000000-0005-0000-0000-0000E0320000}"/>
    <cellStyle name="Calc Currency (0) 38 2" xfId="13029" xr:uid="{00000000-0005-0000-0000-0000E1320000}"/>
    <cellStyle name="Calc Currency (0) 39" xfId="13030" xr:uid="{00000000-0005-0000-0000-0000E2320000}"/>
    <cellStyle name="Calc Currency (0) 39 2" xfId="13031" xr:uid="{00000000-0005-0000-0000-0000E3320000}"/>
    <cellStyle name="Calc Currency (0) 4" xfId="13032" xr:uid="{00000000-0005-0000-0000-0000E4320000}"/>
    <cellStyle name="Calc Currency (0) 4 2" xfId="13033" xr:uid="{00000000-0005-0000-0000-0000E5320000}"/>
    <cellStyle name="Calc Currency (0) 4 2 2" xfId="13034" xr:uid="{00000000-0005-0000-0000-0000E6320000}"/>
    <cellStyle name="Calc Currency (0) 4 3" xfId="13035" xr:uid="{00000000-0005-0000-0000-0000E7320000}"/>
    <cellStyle name="Calc Currency (0) 40" xfId="13036" xr:uid="{00000000-0005-0000-0000-0000E8320000}"/>
    <cellStyle name="Calc Currency (0) 40 2" xfId="13037" xr:uid="{00000000-0005-0000-0000-0000E9320000}"/>
    <cellStyle name="Calc Currency (0) 41" xfId="13038" xr:uid="{00000000-0005-0000-0000-0000EA320000}"/>
    <cellStyle name="Calc Currency (0) 41 2" xfId="13039" xr:uid="{00000000-0005-0000-0000-0000EB320000}"/>
    <cellStyle name="Calc Currency (0) 42" xfId="13040" xr:uid="{00000000-0005-0000-0000-0000EC320000}"/>
    <cellStyle name="Calc Currency (0) 42 2" xfId="13041" xr:uid="{00000000-0005-0000-0000-0000ED320000}"/>
    <cellStyle name="Calc Currency (0) 43" xfId="13042" xr:uid="{00000000-0005-0000-0000-0000EE320000}"/>
    <cellStyle name="Calc Currency (0) 43 2" xfId="13043" xr:uid="{00000000-0005-0000-0000-0000EF320000}"/>
    <cellStyle name="Calc Currency (0) 44" xfId="13044" xr:uid="{00000000-0005-0000-0000-0000F0320000}"/>
    <cellStyle name="Calc Currency (0) 45" xfId="13045" xr:uid="{00000000-0005-0000-0000-0000F1320000}"/>
    <cellStyle name="Calc Currency (0) 46" xfId="13046" xr:uid="{00000000-0005-0000-0000-0000F2320000}"/>
    <cellStyle name="Calc Currency (0) 47" xfId="13047" xr:uid="{00000000-0005-0000-0000-0000F3320000}"/>
    <cellStyle name="Calc Currency (0) 48" xfId="13048" xr:uid="{00000000-0005-0000-0000-0000F4320000}"/>
    <cellStyle name="Calc Currency (0) 5" xfId="13049" xr:uid="{00000000-0005-0000-0000-0000F5320000}"/>
    <cellStyle name="Calc Currency (0) 5 2" xfId="13050" xr:uid="{00000000-0005-0000-0000-0000F6320000}"/>
    <cellStyle name="Calc Currency (0) 5 2 2" xfId="13051" xr:uid="{00000000-0005-0000-0000-0000F7320000}"/>
    <cellStyle name="Calc Currency (0) 5 3" xfId="13052" xr:uid="{00000000-0005-0000-0000-0000F8320000}"/>
    <cellStyle name="Calc Currency (0) 6" xfId="13053" xr:uid="{00000000-0005-0000-0000-0000F9320000}"/>
    <cellStyle name="Calc Currency (0) 6 2" xfId="13054" xr:uid="{00000000-0005-0000-0000-0000FA320000}"/>
    <cellStyle name="Calc Currency (0) 6 3" xfId="13055" xr:uid="{00000000-0005-0000-0000-0000FB320000}"/>
    <cellStyle name="Calc Currency (0) 7" xfId="13056" xr:uid="{00000000-0005-0000-0000-0000FC320000}"/>
    <cellStyle name="Calc Currency (0) 7 2" xfId="13057" xr:uid="{00000000-0005-0000-0000-0000FD320000}"/>
    <cellStyle name="Calc Currency (0) 7 3" xfId="13058" xr:uid="{00000000-0005-0000-0000-0000FE320000}"/>
    <cellStyle name="Calc Currency (0) 8" xfId="13059" xr:uid="{00000000-0005-0000-0000-0000FF320000}"/>
    <cellStyle name="Calc Currency (0) 8 2" xfId="13060" xr:uid="{00000000-0005-0000-0000-000000330000}"/>
    <cellStyle name="Calc Currency (0) 9" xfId="13061" xr:uid="{00000000-0005-0000-0000-000001330000}"/>
    <cellStyle name="Calc Currency (0) 9 2" xfId="13062" xr:uid="{00000000-0005-0000-0000-000002330000}"/>
    <cellStyle name="Calc Currency (0)_091118 방송통신대학 영상강의실 견적서e-mail" xfId="13063" xr:uid="{00000000-0005-0000-0000-000003330000}"/>
    <cellStyle name="Calc Currency (2)" xfId="13064" xr:uid="{00000000-0005-0000-0000-000004330000}"/>
    <cellStyle name="Calc Currency (2) 2" xfId="13065" xr:uid="{00000000-0005-0000-0000-000005330000}"/>
    <cellStyle name="Calc Currency (2) 3" xfId="13066" xr:uid="{00000000-0005-0000-0000-000006330000}"/>
    <cellStyle name="Calc Percent (0)" xfId="13067" xr:uid="{00000000-0005-0000-0000-000007330000}"/>
    <cellStyle name="Calc Percent (0) 2" xfId="13068" xr:uid="{00000000-0005-0000-0000-000008330000}"/>
    <cellStyle name="Calc Percent (0) 3" xfId="13069" xr:uid="{00000000-0005-0000-0000-000009330000}"/>
    <cellStyle name="Calc Percent (1)" xfId="13070" xr:uid="{00000000-0005-0000-0000-00000A330000}"/>
    <cellStyle name="Calc Percent (1) 2" xfId="13071" xr:uid="{00000000-0005-0000-0000-00000B330000}"/>
    <cellStyle name="Calc Percent (1) 3" xfId="13072" xr:uid="{00000000-0005-0000-0000-00000C330000}"/>
    <cellStyle name="Calc Percent (2)" xfId="13073" xr:uid="{00000000-0005-0000-0000-00000D330000}"/>
    <cellStyle name="Calc Percent (2) 2" xfId="13074" xr:uid="{00000000-0005-0000-0000-00000E330000}"/>
    <cellStyle name="Calc Percent (2) 3" xfId="13075" xr:uid="{00000000-0005-0000-0000-00000F330000}"/>
    <cellStyle name="Calc Units (0)" xfId="13076" xr:uid="{00000000-0005-0000-0000-000010330000}"/>
    <cellStyle name="Calc Units (0) 2" xfId="13077" xr:uid="{00000000-0005-0000-0000-000011330000}"/>
    <cellStyle name="Calc Units (0) 3" xfId="13078" xr:uid="{00000000-0005-0000-0000-000012330000}"/>
    <cellStyle name="Calc Units (1)" xfId="13079" xr:uid="{00000000-0005-0000-0000-000013330000}"/>
    <cellStyle name="Calc Units (1) 2" xfId="13080" xr:uid="{00000000-0005-0000-0000-000014330000}"/>
    <cellStyle name="Calc Units (1) 3" xfId="13081" xr:uid="{00000000-0005-0000-0000-000015330000}"/>
    <cellStyle name="Calc Units (2)" xfId="13082" xr:uid="{00000000-0005-0000-0000-000016330000}"/>
    <cellStyle name="Calc Units (2) 2" xfId="13083" xr:uid="{00000000-0005-0000-0000-000017330000}"/>
    <cellStyle name="Calc Units (2) 3" xfId="13084" xr:uid="{00000000-0005-0000-0000-000018330000}"/>
    <cellStyle name="Calculation" xfId="13085" xr:uid="{00000000-0005-0000-0000-000019330000}"/>
    <cellStyle name="Calculation 2" xfId="13086" xr:uid="{00000000-0005-0000-0000-00001A330000}"/>
    <cellStyle name="Calculation 2 2" xfId="13087" xr:uid="{00000000-0005-0000-0000-00001B330000}"/>
    <cellStyle name="Calculation 2 3" xfId="13088" xr:uid="{00000000-0005-0000-0000-00001C330000}"/>
    <cellStyle name="Calculation 3" xfId="13089" xr:uid="{00000000-0005-0000-0000-00001D330000}"/>
    <cellStyle name="Calculation 3 2" xfId="13090" xr:uid="{00000000-0005-0000-0000-00001E330000}"/>
    <cellStyle name="Calculation 3 3" xfId="13091" xr:uid="{00000000-0005-0000-0000-00001F330000}"/>
    <cellStyle name="category" xfId="13092" xr:uid="{00000000-0005-0000-0000-000020330000}"/>
    <cellStyle name="category 2" xfId="13093" xr:uid="{00000000-0005-0000-0000-000021330000}"/>
    <cellStyle name="category 3" xfId="13094" xr:uid="{00000000-0005-0000-0000-000022330000}"/>
    <cellStyle name="category 4" xfId="13095" xr:uid="{00000000-0005-0000-0000-000023330000}"/>
    <cellStyle name="Check Cell" xfId="13096" xr:uid="{00000000-0005-0000-0000-000024330000}"/>
    <cellStyle name="ÇÏÀÌÆÛ¸µÅ©" xfId="13097" xr:uid="{00000000-0005-0000-0000-000025330000}"/>
    <cellStyle name="CIAIÆU¸μAⓒ" xfId="13098" xr:uid="{00000000-0005-0000-0000-000026330000}"/>
    <cellStyle name="CIAIÆU¸μAⓒ 2" xfId="13099" xr:uid="{00000000-0005-0000-0000-000027330000}"/>
    <cellStyle name="CIAIÆU¸μAⓒ 3" xfId="13100" xr:uid="{00000000-0005-0000-0000-000028330000}"/>
    <cellStyle name="Cmma_을지 (2)_갑지 (2)_집계표 (2)_집계표 (3)_견적서 (2)" xfId="13101" xr:uid="{00000000-0005-0000-0000-000029330000}"/>
    <cellStyle name="ⓒo" xfId="13102" xr:uid="{00000000-0005-0000-0000-00002A330000}"/>
    <cellStyle name="Ⓒo 2" xfId="13103" xr:uid="{00000000-0005-0000-0000-00002B330000}"/>
    <cellStyle name="Çõ»ê" xfId="13104" xr:uid="{00000000-0005-0000-0000-00002C330000}"/>
    <cellStyle name="Co≫" xfId="13105" xr:uid="{00000000-0005-0000-0000-00002D330000}"/>
    <cellStyle name="CO≫e" xfId="13106" xr:uid="{00000000-0005-0000-0000-00002E330000}"/>
    <cellStyle name="CO≫e 2" xfId="13107" xr:uid="{00000000-0005-0000-0000-00002F330000}"/>
    <cellStyle name="Column Heading" xfId="13108" xr:uid="{00000000-0005-0000-0000-000030330000}"/>
    <cellStyle name="Column Heading 2" xfId="13109" xr:uid="{00000000-0005-0000-0000-000031330000}"/>
    <cellStyle name="columns_array" xfId="13110" xr:uid="{00000000-0005-0000-0000-000032330000}"/>
    <cellStyle name="Comma" xfId="13111" xr:uid="{00000000-0005-0000-0000-000033330000}"/>
    <cellStyle name="Comma  - Style2" xfId="13112" xr:uid="{00000000-0005-0000-0000-000034330000}"/>
    <cellStyle name="Comma  - Style2 2" xfId="13113" xr:uid="{00000000-0005-0000-0000-000035330000}"/>
    <cellStyle name="Comma  - Style2 3" xfId="13114" xr:uid="{00000000-0005-0000-0000-000036330000}"/>
    <cellStyle name="Comma  - Style3" xfId="13115" xr:uid="{00000000-0005-0000-0000-000037330000}"/>
    <cellStyle name="Comma  - Style3 2" xfId="13116" xr:uid="{00000000-0005-0000-0000-000038330000}"/>
    <cellStyle name="Comma  - Style3 3" xfId="13117" xr:uid="{00000000-0005-0000-0000-000039330000}"/>
    <cellStyle name="Comma  - Style4" xfId="13118" xr:uid="{00000000-0005-0000-0000-00003A330000}"/>
    <cellStyle name="Comma  - Style4 2" xfId="13119" xr:uid="{00000000-0005-0000-0000-00003B330000}"/>
    <cellStyle name="Comma  - Style4 3" xfId="13120" xr:uid="{00000000-0005-0000-0000-00003C330000}"/>
    <cellStyle name="Comma  - Style5" xfId="13121" xr:uid="{00000000-0005-0000-0000-00003D330000}"/>
    <cellStyle name="Comma  - Style5 2" xfId="13122" xr:uid="{00000000-0005-0000-0000-00003E330000}"/>
    <cellStyle name="Comma  - Style5 3" xfId="13123" xr:uid="{00000000-0005-0000-0000-00003F330000}"/>
    <cellStyle name="Comma  - Style6" xfId="13124" xr:uid="{00000000-0005-0000-0000-000040330000}"/>
    <cellStyle name="Comma  - Style6 2" xfId="13125" xr:uid="{00000000-0005-0000-0000-000041330000}"/>
    <cellStyle name="Comma  - Style6 3" xfId="13126" xr:uid="{00000000-0005-0000-0000-000042330000}"/>
    <cellStyle name="Comma  - Style7" xfId="13127" xr:uid="{00000000-0005-0000-0000-000043330000}"/>
    <cellStyle name="Comma  - Style7 2" xfId="13128" xr:uid="{00000000-0005-0000-0000-000044330000}"/>
    <cellStyle name="Comma  - Style7 3" xfId="13129" xr:uid="{00000000-0005-0000-0000-000045330000}"/>
    <cellStyle name="Comma  - Style8" xfId="13130" xr:uid="{00000000-0005-0000-0000-000046330000}"/>
    <cellStyle name="Comma  - Style8 2" xfId="13131" xr:uid="{00000000-0005-0000-0000-000047330000}"/>
    <cellStyle name="Comma  - Style8 3" xfId="13132" xr:uid="{00000000-0005-0000-0000-000048330000}"/>
    <cellStyle name="Comma [0]" xfId="13133" xr:uid="{00000000-0005-0000-0000-000049330000}"/>
    <cellStyle name="Comma [0] 10" xfId="13134" xr:uid="{00000000-0005-0000-0000-00004A330000}"/>
    <cellStyle name="Comma [0] 10 2" xfId="13135" xr:uid="{00000000-0005-0000-0000-00004B330000}"/>
    <cellStyle name="Comma [0] 11" xfId="13136" xr:uid="{00000000-0005-0000-0000-00004C330000}"/>
    <cellStyle name="Comma [0] 11 2" xfId="13137" xr:uid="{00000000-0005-0000-0000-00004D330000}"/>
    <cellStyle name="Comma [0] 12" xfId="13138" xr:uid="{00000000-0005-0000-0000-00004E330000}"/>
    <cellStyle name="Comma [0] 12 2" xfId="13139" xr:uid="{00000000-0005-0000-0000-00004F330000}"/>
    <cellStyle name="Comma [0] 13" xfId="13140" xr:uid="{00000000-0005-0000-0000-000050330000}"/>
    <cellStyle name="Comma [0] 13 2" xfId="13141" xr:uid="{00000000-0005-0000-0000-000051330000}"/>
    <cellStyle name="Comma [0] 14" xfId="13142" xr:uid="{00000000-0005-0000-0000-000052330000}"/>
    <cellStyle name="Comma [0] 14 2" xfId="13143" xr:uid="{00000000-0005-0000-0000-000053330000}"/>
    <cellStyle name="Comma [0] 15" xfId="13144" xr:uid="{00000000-0005-0000-0000-000054330000}"/>
    <cellStyle name="Comma [0] 15 2" xfId="13145" xr:uid="{00000000-0005-0000-0000-000055330000}"/>
    <cellStyle name="Comma [0] 16" xfId="13146" xr:uid="{00000000-0005-0000-0000-000056330000}"/>
    <cellStyle name="Comma [0] 16 2" xfId="13147" xr:uid="{00000000-0005-0000-0000-000057330000}"/>
    <cellStyle name="Comma [0] 17" xfId="13148" xr:uid="{00000000-0005-0000-0000-000058330000}"/>
    <cellStyle name="Comma [0] 17 2" xfId="13149" xr:uid="{00000000-0005-0000-0000-000059330000}"/>
    <cellStyle name="Comma [0] 18" xfId="13150" xr:uid="{00000000-0005-0000-0000-00005A330000}"/>
    <cellStyle name="Comma [0] 18 2" xfId="13151" xr:uid="{00000000-0005-0000-0000-00005B330000}"/>
    <cellStyle name="Comma [0] 19" xfId="13152" xr:uid="{00000000-0005-0000-0000-00005C330000}"/>
    <cellStyle name="Comma [0] 19 2" xfId="13153" xr:uid="{00000000-0005-0000-0000-00005D330000}"/>
    <cellStyle name="Comma [0] 2" xfId="13154" xr:uid="{00000000-0005-0000-0000-00005E330000}"/>
    <cellStyle name="Comma [0] 2 2" xfId="13155" xr:uid="{00000000-0005-0000-0000-00005F330000}"/>
    <cellStyle name="Comma [0] 2 3" xfId="13156" xr:uid="{00000000-0005-0000-0000-000060330000}"/>
    <cellStyle name="Comma [0] 20" xfId="13157" xr:uid="{00000000-0005-0000-0000-000061330000}"/>
    <cellStyle name="Comma [0] 20 2" xfId="13158" xr:uid="{00000000-0005-0000-0000-000062330000}"/>
    <cellStyle name="Comma [0] 21" xfId="13159" xr:uid="{00000000-0005-0000-0000-000063330000}"/>
    <cellStyle name="Comma [0] 21 2" xfId="13160" xr:uid="{00000000-0005-0000-0000-000064330000}"/>
    <cellStyle name="Comma [0] 22" xfId="13161" xr:uid="{00000000-0005-0000-0000-000065330000}"/>
    <cellStyle name="Comma [0] 22 2" xfId="13162" xr:uid="{00000000-0005-0000-0000-000066330000}"/>
    <cellStyle name="Comma [0] 23" xfId="13163" xr:uid="{00000000-0005-0000-0000-000067330000}"/>
    <cellStyle name="Comma [0] 23 2" xfId="13164" xr:uid="{00000000-0005-0000-0000-000068330000}"/>
    <cellStyle name="Comma [0] 24" xfId="13165" xr:uid="{00000000-0005-0000-0000-000069330000}"/>
    <cellStyle name="Comma [0] 24 2" xfId="13166" xr:uid="{00000000-0005-0000-0000-00006A330000}"/>
    <cellStyle name="Comma [0] 25" xfId="13167" xr:uid="{00000000-0005-0000-0000-00006B330000}"/>
    <cellStyle name="Comma [0] 25 2" xfId="13168" xr:uid="{00000000-0005-0000-0000-00006C330000}"/>
    <cellStyle name="Comma [0] 26" xfId="13169" xr:uid="{00000000-0005-0000-0000-00006D330000}"/>
    <cellStyle name="Comma [0] 26 2" xfId="13170" xr:uid="{00000000-0005-0000-0000-00006E330000}"/>
    <cellStyle name="Comma [0] 27" xfId="13171" xr:uid="{00000000-0005-0000-0000-00006F330000}"/>
    <cellStyle name="Comma [0] 27 2" xfId="13172" xr:uid="{00000000-0005-0000-0000-000070330000}"/>
    <cellStyle name="Comma [0] 28" xfId="13173" xr:uid="{00000000-0005-0000-0000-000071330000}"/>
    <cellStyle name="Comma [0] 28 2" xfId="13174" xr:uid="{00000000-0005-0000-0000-000072330000}"/>
    <cellStyle name="Comma [0] 29" xfId="13175" xr:uid="{00000000-0005-0000-0000-000073330000}"/>
    <cellStyle name="Comma [0] 29 2" xfId="13176" xr:uid="{00000000-0005-0000-0000-000074330000}"/>
    <cellStyle name="Comma [0] 3" xfId="13177" xr:uid="{00000000-0005-0000-0000-000075330000}"/>
    <cellStyle name="Comma [0] 3 2" xfId="13178" xr:uid="{00000000-0005-0000-0000-000076330000}"/>
    <cellStyle name="Comma [0] 3 3" xfId="13179" xr:uid="{00000000-0005-0000-0000-000077330000}"/>
    <cellStyle name="Comma [0] 30" xfId="13180" xr:uid="{00000000-0005-0000-0000-000078330000}"/>
    <cellStyle name="Comma [0] 30 2" xfId="13181" xr:uid="{00000000-0005-0000-0000-000079330000}"/>
    <cellStyle name="Comma [0] 31" xfId="13182" xr:uid="{00000000-0005-0000-0000-00007A330000}"/>
    <cellStyle name="Comma [0] 31 2" xfId="13183" xr:uid="{00000000-0005-0000-0000-00007B330000}"/>
    <cellStyle name="Comma [0] 32" xfId="13184" xr:uid="{00000000-0005-0000-0000-00007C330000}"/>
    <cellStyle name="Comma [0] 33" xfId="13185" xr:uid="{00000000-0005-0000-0000-00007D330000}"/>
    <cellStyle name="Comma [0] 34" xfId="13186" xr:uid="{00000000-0005-0000-0000-00007E330000}"/>
    <cellStyle name="Comma [0] 4" xfId="13187" xr:uid="{00000000-0005-0000-0000-00007F330000}"/>
    <cellStyle name="Comma [0] 4 2" xfId="13188" xr:uid="{00000000-0005-0000-0000-000080330000}"/>
    <cellStyle name="Comma [0] 4 3" xfId="13189" xr:uid="{00000000-0005-0000-0000-000081330000}"/>
    <cellStyle name="Comma [0] 5" xfId="13190" xr:uid="{00000000-0005-0000-0000-000082330000}"/>
    <cellStyle name="Comma [0] 5 2" xfId="13191" xr:uid="{00000000-0005-0000-0000-000083330000}"/>
    <cellStyle name="Comma [0] 5 3" xfId="13192" xr:uid="{00000000-0005-0000-0000-000084330000}"/>
    <cellStyle name="Comma [0] 6" xfId="13193" xr:uid="{00000000-0005-0000-0000-000085330000}"/>
    <cellStyle name="Comma [0] 6 2" xfId="13194" xr:uid="{00000000-0005-0000-0000-000086330000}"/>
    <cellStyle name="Comma [0] 6 3" xfId="13195" xr:uid="{00000000-0005-0000-0000-000087330000}"/>
    <cellStyle name="Comma [0] 7" xfId="13196" xr:uid="{00000000-0005-0000-0000-000088330000}"/>
    <cellStyle name="Comma [0] 7 2" xfId="13197" xr:uid="{00000000-0005-0000-0000-000089330000}"/>
    <cellStyle name="Comma [0] 7 3" xfId="13198" xr:uid="{00000000-0005-0000-0000-00008A330000}"/>
    <cellStyle name="Comma [0] 8" xfId="13199" xr:uid="{00000000-0005-0000-0000-00008B330000}"/>
    <cellStyle name="Comma [0] 8 2" xfId="13200" xr:uid="{00000000-0005-0000-0000-00008C330000}"/>
    <cellStyle name="Comma [0] 8 3" xfId="13201" xr:uid="{00000000-0005-0000-0000-00008D330000}"/>
    <cellStyle name="Comma [0] 9" xfId="13202" xr:uid="{00000000-0005-0000-0000-00008E330000}"/>
    <cellStyle name="Comma [0] 9 2" xfId="13203" xr:uid="{00000000-0005-0000-0000-00008F330000}"/>
    <cellStyle name="Comma [0]_ SG&amp;A Bridge " xfId="13204" xr:uid="{00000000-0005-0000-0000-000090330000}"/>
    <cellStyle name="Comma [00]" xfId="13205" xr:uid="{00000000-0005-0000-0000-000091330000}"/>
    <cellStyle name="Comma [00] 2" xfId="13206" xr:uid="{00000000-0005-0000-0000-000092330000}"/>
    <cellStyle name="Comma [00] 3" xfId="13207" xr:uid="{00000000-0005-0000-0000-000093330000}"/>
    <cellStyle name="Comma 10" xfId="13208" xr:uid="{00000000-0005-0000-0000-000094330000}"/>
    <cellStyle name="Comma 2" xfId="13209" xr:uid="{00000000-0005-0000-0000-000095330000}"/>
    <cellStyle name="Comma 2 2" xfId="13210" xr:uid="{00000000-0005-0000-0000-000096330000}"/>
    <cellStyle name="Comma 2 3" xfId="13211" xr:uid="{00000000-0005-0000-0000-000097330000}"/>
    <cellStyle name="Comma 2 4" xfId="13212" xr:uid="{00000000-0005-0000-0000-000098330000}"/>
    <cellStyle name="Comma 3" xfId="13213" xr:uid="{00000000-0005-0000-0000-000099330000}"/>
    <cellStyle name="Comma 4" xfId="13214" xr:uid="{00000000-0005-0000-0000-00009A330000}"/>
    <cellStyle name="Comma 5" xfId="13215" xr:uid="{00000000-0005-0000-0000-00009B330000}"/>
    <cellStyle name="Comma 6" xfId="13216" xr:uid="{00000000-0005-0000-0000-00009C330000}"/>
    <cellStyle name="Comma 7" xfId="13217" xr:uid="{00000000-0005-0000-0000-00009D330000}"/>
    <cellStyle name="Comma 8" xfId="13218" xr:uid="{00000000-0005-0000-0000-00009E330000}"/>
    <cellStyle name="Comma 9" xfId="13219" xr:uid="{00000000-0005-0000-0000-00009F330000}"/>
    <cellStyle name="comma zerodec" xfId="13220" xr:uid="{00000000-0005-0000-0000-0000A0330000}"/>
    <cellStyle name="comma zerodec 10" xfId="13221" xr:uid="{00000000-0005-0000-0000-0000A1330000}"/>
    <cellStyle name="comma zerodec 10 2" xfId="13222" xr:uid="{00000000-0005-0000-0000-0000A2330000}"/>
    <cellStyle name="comma zerodec 11" xfId="13223" xr:uid="{00000000-0005-0000-0000-0000A3330000}"/>
    <cellStyle name="comma zerodec 11 2" xfId="13224" xr:uid="{00000000-0005-0000-0000-0000A4330000}"/>
    <cellStyle name="comma zerodec 12" xfId="13225" xr:uid="{00000000-0005-0000-0000-0000A5330000}"/>
    <cellStyle name="comma zerodec 12 2" xfId="13226" xr:uid="{00000000-0005-0000-0000-0000A6330000}"/>
    <cellStyle name="comma zerodec 13" xfId="13227" xr:uid="{00000000-0005-0000-0000-0000A7330000}"/>
    <cellStyle name="comma zerodec 13 2" xfId="13228" xr:uid="{00000000-0005-0000-0000-0000A8330000}"/>
    <cellStyle name="comma zerodec 14" xfId="13229" xr:uid="{00000000-0005-0000-0000-0000A9330000}"/>
    <cellStyle name="comma zerodec 15" xfId="13230" xr:uid="{00000000-0005-0000-0000-0000AA330000}"/>
    <cellStyle name="comma zerodec 16" xfId="13231" xr:uid="{00000000-0005-0000-0000-0000AB330000}"/>
    <cellStyle name="comma zerodec 17" xfId="13232" xr:uid="{00000000-0005-0000-0000-0000AC330000}"/>
    <cellStyle name="comma zerodec 18" xfId="13233" xr:uid="{00000000-0005-0000-0000-0000AD330000}"/>
    <cellStyle name="comma zerodec 19" xfId="13234" xr:uid="{00000000-0005-0000-0000-0000AE330000}"/>
    <cellStyle name="comma zerodec 2" xfId="13235" xr:uid="{00000000-0005-0000-0000-0000AF330000}"/>
    <cellStyle name="comma zerodec 2 2" xfId="13236" xr:uid="{00000000-0005-0000-0000-0000B0330000}"/>
    <cellStyle name="comma zerodec 2 2 2" xfId="13237" xr:uid="{00000000-0005-0000-0000-0000B1330000}"/>
    <cellStyle name="comma zerodec 2 2 2 2" xfId="13238" xr:uid="{00000000-0005-0000-0000-0000B2330000}"/>
    <cellStyle name="comma zerodec 2 2 3" xfId="13239" xr:uid="{00000000-0005-0000-0000-0000B3330000}"/>
    <cellStyle name="comma zerodec 2 2 4" xfId="13240" xr:uid="{00000000-0005-0000-0000-0000B4330000}"/>
    <cellStyle name="comma zerodec 2 3" xfId="13241" xr:uid="{00000000-0005-0000-0000-0000B5330000}"/>
    <cellStyle name="comma zerodec 2 3 2" xfId="13242" xr:uid="{00000000-0005-0000-0000-0000B6330000}"/>
    <cellStyle name="comma zerodec 2 4" xfId="13243" xr:uid="{00000000-0005-0000-0000-0000B7330000}"/>
    <cellStyle name="comma zerodec 2 4 2" xfId="13244" xr:uid="{00000000-0005-0000-0000-0000B8330000}"/>
    <cellStyle name="comma zerodec 2 5" xfId="13245" xr:uid="{00000000-0005-0000-0000-0000B9330000}"/>
    <cellStyle name="comma zerodec 2 6" xfId="13246" xr:uid="{00000000-0005-0000-0000-0000BA330000}"/>
    <cellStyle name="comma zerodec 2 7" xfId="13247" xr:uid="{00000000-0005-0000-0000-0000BB330000}"/>
    <cellStyle name="comma zerodec 20" xfId="13248" xr:uid="{00000000-0005-0000-0000-0000BC330000}"/>
    <cellStyle name="comma zerodec 3" xfId="13249" xr:uid="{00000000-0005-0000-0000-0000BD330000}"/>
    <cellStyle name="comma zerodec 3 2" xfId="13250" xr:uid="{00000000-0005-0000-0000-0000BE330000}"/>
    <cellStyle name="comma zerodec 3 3" xfId="13251" xr:uid="{00000000-0005-0000-0000-0000BF330000}"/>
    <cellStyle name="comma zerodec 4" xfId="13252" xr:uid="{00000000-0005-0000-0000-0000C0330000}"/>
    <cellStyle name="comma zerodec 4 2" xfId="13253" xr:uid="{00000000-0005-0000-0000-0000C1330000}"/>
    <cellStyle name="comma zerodec 4 3" xfId="13254" xr:uid="{00000000-0005-0000-0000-0000C2330000}"/>
    <cellStyle name="comma zerodec 5" xfId="13255" xr:uid="{00000000-0005-0000-0000-0000C3330000}"/>
    <cellStyle name="comma zerodec 5 2" xfId="13256" xr:uid="{00000000-0005-0000-0000-0000C4330000}"/>
    <cellStyle name="comma zerodec 6" xfId="13257" xr:uid="{00000000-0005-0000-0000-0000C5330000}"/>
    <cellStyle name="comma zerodec 6 2" xfId="13258" xr:uid="{00000000-0005-0000-0000-0000C6330000}"/>
    <cellStyle name="comma zerodec 7" xfId="13259" xr:uid="{00000000-0005-0000-0000-0000C7330000}"/>
    <cellStyle name="comma zerodec 7 2" xfId="13260" xr:uid="{00000000-0005-0000-0000-0000C8330000}"/>
    <cellStyle name="comma zerodec 7 2 2" xfId="13261" xr:uid="{00000000-0005-0000-0000-0000C9330000}"/>
    <cellStyle name="comma zerodec 7 3" xfId="13262" xr:uid="{00000000-0005-0000-0000-0000CA330000}"/>
    <cellStyle name="comma zerodec 8" xfId="13263" xr:uid="{00000000-0005-0000-0000-0000CB330000}"/>
    <cellStyle name="comma zerodec 8 2" xfId="13264" xr:uid="{00000000-0005-0000-0000-0000CC330000}"/>
    <cellStyle name="comma zerodec 9" xfId="13265" xr:uid="{00000000-0005-0000-0000-0000CD330000}"/>
    <cellStyle name="comma zerodec 9 2" xfId="13266" xr:uid="{00000000-0005-0000-0000-0000CE330000}"/>
    <cellStyle name="comma zerodec_☆견적서" xfId="13267" xr:uid="{00000000-0005-0000-0000-0000CF330000}"/>
    <cellStyle name="Comma_ " xfId="13268" xr:uid="{00000000-0005-0000-0000-0000D0330000}"/>
    <cellStyle name="Comma0" xfId="13269" xr:uid="{00000000-0005-0000-0000-0000D1330000}"/>
    <cellStyle name="Comma0 10" xfId="13270" xr:uid="{00000000-0005-0000-0000-0000D2330000}"/>
    <cellStyle name="Comma0 2" xfId="13271" xr:uid="{00000000-0005-0000-0000-0000D3330000}"/>
    <cellStyle name="Comma0 2 2" xfId="13272" xr:uid="{00000000-0005-0000-0000-0000D4330000}"/>
    <cellStyle name="Comma0 3" xfId="13273" xr:uid="{00000000-0005-0000-0000-0000D5330000}"/>
    <cellStyle name="Comma0 4" xfId="13274" xr:uid="{00000000-0005-0000-0000-0000D6330000}"/>
    <cellStyle name="Comma0 5" xfId="13275" xr:uid="{00000000-0005-0000-0000-0000D7330000}"/>
    <cellStyle name="Comma0 6" xfId="13276" xr:uid="{00000000-0005-0000-0000-0000D8330000}"/>
    <cellStyle name="Comma0 7" xfId="13277" xr:uid="{00000000-0005-0000-0000-0000D9330000}"/>
    <cellStyle name="Comma0 8" xfId="13278" xr:uid="{00000000-0005-0000-0000-0000DA330000}"/>
    <cellStyle name="Comma0 9" xfId="13279" xr:uid="{00000000-0005-0000-0000-0000DB330000}"/>
    <cellStyle name="Comm뼬_E&amp;ONW2" xfId="13280" xr:uid="{00000000-0005-0000-0000-0000DC330000}"/>
    <cellStyle name="Copied" xfId="13281" xr:uid="{00000000-0005-0000-0000-0000DD330000}"/>
    <cellStyle name="Copied 2" xfId="13282" xr:uid="{00000000-0005-0000-0000-0000DE330000}"/>
    <cellStyle name="Copied 2 2" xfId="13283" xr:uid="{00000000-0005-0000-0000-0000DF330000}"/>
    <cellStyle name="Copied 2 2 2" xfId="13284" xr:uid="{00000000-0005-0000-0000-0000E0330000}"/>
    <cellStyle name="Copied 2 3" xfId="13285" xr:uid="{00000000-0005-0000-0000-0000E1330000}"/>
    <cellStyle name="Copied 3" xfId="13286" xr:uid="{00000000-0005-0000-0000-0000E2330000}"/>
    <cellStyle name="Copied 3 2" xfId="13287" xr:uid="{00000000-0005-0000-0000-0000E3330000}"/>
    <cellStyle name="Copied 4" xfId="13288" xr:uid="{00000000-0005-0000-0000-0000E4330000}"/>
    <cellStyle name="Copied 4 2" xfId="13289" xr:uid="{00000000-0005-0000-0000-0000E5330000}"/>
    <cellStyle name="Copied 5" xfId="13290" xr:uid="{00000000-0005-0000-0000-0000E6330000}"/>
    <cellStyle name="Copied 6" xfId="13291" xr:uid="{00000000-0005-0000-0000-0000E7330000}"/>
    <cellStyle name="COST1" xfId="13292" xr:uid="{00000000-0005-0000-0000-0000E8330000}"/>
    <cellStyle name="COST1 2" xfId="13293" xr:uid="{00000000-0005-0000-0000-0000E9330000}"/>
    <cellStyle name="COST1 3" xfId="13294" xr:uid="{00000000-0005-0000-0000-0000EA330000}"/>
    <cellStyle name="Curr" xfId="13295" xr:uid="{00000000-0005-0000-0000-0000EB330000}"/>
    <cellStyle name="Curr 2" xfId="13296" xr:uid="{00000000-0005-0000-0000-0000EC330000}"/>
    <cellStyle name="Curre~cy [0]_MATERAL2" xfId="13297" xr:uid="{00000000-0005-0000-0000-0000ED330000}"/>
    <cellStyle name="Curren?_x0012_퐀_x0017_?" xfId="13298" xr:uid="{00000000-0005-0000-0000-0000EE330000}"/>
    <cellStyle name="Curren?_x0012_퐀_x0017_? 2" xfId="13299" xr:uid="{00000000-0005-0000-0000-0000EF330000}"/>
    <cellStyle name="Curren?_x0012_퐀_x0017_? 3" xfId="13300" xr:uid="{00000000-0005-0000-0000-0000F0330000}"/>
    <cellStyle name="Currenby_Cash&amp;DSO Chart" xfId="13301" xr:uid="{00000000-0005-0000-0000-0000F1330000}"/>
    <cellStyle name="Currenc" xfId="13302" xr:uid="{00000000-0005-0000-0000-0000F2330000}"/>
    <cellStyle name="Currency" xfId="13303" xr:uid="{00000000-0005-0000-0000-0000F3330000}"/>
    <cellStyle name="Currency (0)" xfId="13304" xr:uid="{00000000-0005-0000-0000-0000F4330000}"/>
    <cellStyle name="Currency (0) 2" xfId="13305" xr:uid="{00000000-0005-0000-0000-0000F5330000}"/>
    <cellStyle name="Currency (2)" xfId="13306" xr:uid="{00000000-0005-0000-0000-0000F6330000}"/>
    <cellStyle name="Currency (2) 2" xfId="13307" xr:uid="{00000000-0005-0000-0000-0000F7330000}"/>
    <cellStyle name="Currency [0]" xfId="13308" xr:uid="{00000000-0005-0000-0000-0000F8330000}"/>
    <cellStyle name="Currency [0] 10" xfId="13309" xr:uid="{00000000-0005-0000-0000-0000F9330000}"/>
    <cellStyle name="Currency [0] 10 2" xfId="13310" xr:uid="{00000000-0005-0000-0000-0000FA330000}"/>
    <cellStyle name="Currency [0] 11" xfId="13311" xr:uid="{00000000-0005-0000-0000-0000FB330000}"/>
    <cellStyle name="Currency [0] 11 2" xfId="13312" xr:uid="{00000000-0005-0000-0000-0000FC330000}"/>
    <cellStyle name="Currency [0] 12" xfId="13313" xr:uid="{00000000-0005-0000-0000-0000FD330000}"/>
    <cellStyle name="Currency [0] 12 2" xfId="13314" xr:uid="{00000000-0005-0000-0000-0000FE330000}"/>
    <cellStyle name="Currency [0] 13" xfId="13315" xr:uid="{00000000-0005-0000-0000-0000FF330000}"/>
    <cellStyle name="Currency [0] 13 2" xfId="13316" xr:uid="{00000000-0005-0000-0000-000000340000}"/>
    <cellStyle name="Currency [0] 14" xfId="13317" xr:uid="{00000000-0005-0000-0000-000001340000}"/>
    <cellStyle name="Currency [0] 14 2" xfId="13318" xr:uid="{00000000-0005-0000-0000-000002340000}"/>
    <cellStyle name="Currency [0] 15" xfId="13319" xr:uid="{00000000-0005-0000-0000-000003340000}"/>
    <cellStyle name="Currency [0] 15 2" xfId="13320" xr:uid="{00000000-0005-0000-0000-000004340000}"/>
    <cellStyle name="Currency [0] 16" xfId="13321" xr:uid="{00000000-0005-0000-0000-000005340000}"/>
    <cellStyle name="Currency [0] 16 2" xfId="13322" xr:uid="{00000000-0005-0000-0000-000006340000}"/>
    <cellStyle name="Currency [0] 17" xfId="13323" xr:uid="{00000000-0005-0000-0000-000007340000}"/>
    <cellStyle name="Currency [0] 17 2" xfId="13324" xr:uid="{00000000-0005-0000-0000-000008340000}"/>
    <cellStyle name="Currency [0] 18" xfId="13325" xr:uid="{00000000-0005-0000-0000-000009340000}"/>
    <cellStyle name="Currency [0] 18 2" xfId="13326" xr:uid="{00000000-0005-0000-0000-00000A340000}"/>
    <cellStyle name="Currency [0] 19" xfId="13327" xr:uid="{00000000-0005-0000-0000-00000B340000}"/>
    <cellStyle name="Currency [0] 19 2" xfId="13328" xr:uid="{00000000-0005-0000-0000-00000C340000}"/>
    <cellStyle name="Currency [0] 2" xfId="13329" xr:uid="{00000000-0005-0000-0000-00000D340000}"/>
    <cellStyle name="Currency [0] 2 2" xfId="13330" xr:uid="{00000000-0005-0000-0000-00000E340000}"/>
    <cellStyle name="Currency [0] 2 3" xfId="13331" xr:uid="{00000000-0005-0000-0000-00000F340000}"/>
    <cellStyle name="Currency [0] 20" xfId="13332" xr:uid="{00000000-0005-0000-0000-000010340000}"/>
    <cellStyle name="Currency [0] 20 2" xfId="13333" xr:uid="{00000000-0005-0000-0000-000011340000}"/>
    <cellStyle name="Currency [0] 21" xfId="13334" xr:uid="{00000000-0005-0000-0000-000012340000}"/>
    <cellStyle name="Currency [0] 21 2" xfId="13335" xr:uid="{00000000-0005-0000-0000-000013340000}"/>
    <cellStyle name="Currency [0] 22" xfId="13336" xr:uid="{00000000-0005-0000-0000-000014340000}"/>
    <cellStyle name="Currency [0] 22 2" xfId="13337" xr:uid="{00000000-0005-0000-0000-000015340000}"/>
    <cellStyle name="Currency [0] 23" xfId="13338" xr:uid="{00000000-0005-0000-0000-000016340000}"/>
    <cellStyle name="Currency [0] 23 2" xfId="13339" xr:uid="{00000000-0005-0000-0000-000017340000}"/>
    <cellStyle name="Currency [0] 24" xfId="13340" xr:uid="{00000000-0005-0000-0000-000018340000}"/>
    <cellStyle name="Currency [0] 24 2" xfId="13341" xr:uid="{00000000-0005-0000-0000-000019340000}"/>
    <cellStyle name="Currency [0] 25" xfId="13342" xr:uid="{00000000-0005-0000-0000-00001A340000}"/>
    <cellStyle name="Currency [0] 25 2" xfId="13343" xr:uid="{00000000-0005-0000-0000-00001B340000}"/>
    <cellStyle name="Currency [0] 26" xfId="13344" xr:uid="{00000000-0005-0000-0000-00001C340000}"/>
    <cellStyle name="Currency [0] 26 2" xfId="13345" xr:uid="{00000000-0005-0000-0000-00001D340000}"/>
    <cellStyle name="Currency [0] 27" xfId="13346" xr:uid="{00000000-0005-0000-0000-00001E340000}"/>
    <cellStyle name="Currency [0] 27 2" xfId="13347" xr:uid="{00000000-0005-0000-0000-00001F340000}"/>
    <cellStyle name="Currency [0] 28" xfId="13348" xr:uid="{00000000-0005-0000-0000-000020340000}"/>
    <cellStyle name="Currency [0] 28 2" xfId="13349" xr:uid="{00000000-0005-0000-0000-000021340000}"/>
    <cellStyle name="Currency [0] 29" xfId="13350" xr:uid="{00000000-0005-0000-0000-000022340000}"/>
    <cellStyle name="Currency [0] 29 2" xfId="13351" xr:uid="{00000000-0005-0000-0000-000023340000}"/>
    <cellStyle name="Currency [0] 3" xfId="13352" xr:uid="{00000000-0005-0000-0000-000024340000}"/>
    <cellStyle name="Currency [0] 3 2" xfId="13353" xr:uid="{00000000-0005-0000-0000-000025340000}"/>
    <cellStyle name="Currency [0] 3 3" xfId="13354" xr:uid="{00000000-0005-0000-0000-000026340000}"/>
    <cellStyle name="Currency [0] 30" xfId="13355" xr:uid="{00000000-0005-0000-0000-000027340000}"/>
    <cellStyle name="Currency [0] 30 2" xfId="13356" xr:uid="{00000000-0005-0000-0000-000028340000}"/>
    <cellStyle name="Currency [0] 31" xfId="13357" xr:uid="{00000000-0005-0000-0000-000029340000}"/>
    <cellStyle name="Currency [0] 31 2" xfId="13358" xr:uid="{00000000-0005-0000-0000-00002A340000}"/>
    <cellStyle name="Currency [0] 32" xfId="13359" xr:uid="{00000000-0005-0000-0000-00002B340000}"/>
    <cellStyle name="Currency [0] 33" xfId="13360" xr:uid="{00000000-0005-0000-0000-00002C340000}"/>
    <cellStyle name="Currency [0] 34" xfId="13361" xr:uid="{00000000-0005-0000-0000-00002D340000}"/>
    <cellStyle name="Currency [0] 4" xfId="13362" xr:uid="{00000000-0005-0000-0000-00002E340000}"/>
    <cellStyle name="Currency [0] 4 2" xfId="13363" xr:uid="{00000000-0005-0000-0000-00002F340000}"/>
    <cellStyle name="Currency [0] 4 3" xfId="13364" xr:uid="{00000000-0005-0000-0000-000030340000}"/>
    <cellStyle name="Currency [0] 5" xfId="13365" xr:uid="{00000000-0005-0000-0000-000031340000}"/>
    <cellStyle name="Currency [0] 5 2" xfId="13366" xr:uid="{00000000-0005-0000-0000-000032340000}"/>
    <cellStyle name="Currency [0] 5 3" xfId="13367" xr:uid="{00000000-0005-0000-0000-000033340000}"/>
    <cellStyle name="Currency [0] 6" xfId="13368" xr:uid="{00000000-0005-0000-0000-000034340000}"/>
    <cellStyle name="Currency [0] 6 2" xfId="13369" xr:uid="{00000000-0005-0000-0000-000035340000}"/>
    <cellStyle name="Currency [0] 6 3" xfId="13370" xr:uid="{00000000-0005-0000-0000-000036340000}"/>
    <cellStyle name="Currency [0] 7" xfId="13371" xr:uid="{00000000-0005-0000-0000-000037340000}"/>
    <cellStyle name="Currency [0] 7 2" xfId="13372" xr:uid="{00000000-0005-0000-0000-000038340000}"/>
    <cellStyle name="Currency [0] 7 3" xfId="13373" xr:uid="{00000000-0005-0000-0000-000039340000}"/>
    <cellStyle name="Currency [0] 8" xfId="13374" xr:uid="{00000000-0005-0000-0000-00003A340000}"/>
    <cellStyle name="Currency [0] 8 2" xfId="13375" xr:uid="{00000000-0005-0000-0000-00003B340000}"/>
    <cellStyle name="Currency [0] 8 3" xfId="13376" xr:uid="{00000000-0005-0000-0000-00003C340000}"/>
    <cellStyle name="Currency [0] 9" xfId="13377" xr:uid="{00000000-0005-0000-0000-00003D340000}"/>
    <cellStyle name="Currency [0] 9 2" xfId="13378" xr:uid="{00000000-0005-0000-0000-00003E340000}"/>
    <cellStyle name="Currency [0]_ SG&amp;A Bridge " xfId="13379" xr:uid="{00000000-0005-0000-0000-00003F340000}"/>
    <cellStyle name="Currency [0]͢laroux_1" xfId="13380" xr:uid="{00000000-0005-0000-0000-000040340000}"/>
    <cellStyle name="Currency [00]" xfId="13381" xr:uid="{00000000-0005-0000-0000-000041340000}"/>
    <cellStyle name="Currency [00] 2" xfId="13382" xr:uid="{00000000-0005-0000-0000-000042340000}"/>
    <cellStyle name="Currency [00] 3" xfId="13383" xr:uid="{00000000-0005-0000-0000-000043340000}"/>
    <cellStyle name="Currency 10" xfId="13384" xr:uid="{00000000-0005-0000-0000-000044340000}"/>
    <cellStyle name="Currency 10 2" xfId="13385" xr:uid="{00000000-0005-0000-0000-000045340000}"/>
    <cellStyle name="Currency 10 3" xfId="13386" xr:uid="{00000000-0005-0000-0000-000046340000}"/>
    <cellStyle name="Currency 11" xfId="13387" xr:uid="{00000000-0005-0000-0000-000047340000}"/>
    <cellStyle name="Currency 11 2" xfId="13388" xr:uid="{00000000-0005-0000-0000-000048340000}"/>
    <cellStyle name="Currency 11 3" xfId="13389" xr:uid="{00000000-0005-0000-0000-000049340000}"/>
    <cellStyle name="Currency 12" xfId="13390" xr:uid="{00000000-0005-0000-0000-00004A340000}"/>
    <cellStyle name="Currency 12 2" xfId="13391" xr:uid="{00000000-0005-0000-0000-00004B340000}"/>
    <cellStyle name="Currency 12 3" xfId="13392" xr:uid="{00000000-0005-0000-0000-00004C340000}"/>
    <cellStyle name="Currency 13" xfId="13393" xr:uid="{00000000-0005-0000-0000-00004D340000}"/>
    <cellStyle name="Currency 13 2" xfId="13394" xr:uid="{00000000-0005-0000-0000-00004E340000}"/>
    <cellStyle name="Currency 13 3" xfId="13395" xr:uid="{00000000-0005-0000-0000-00004F340000}"/>
    <cellStyle name="Currency 14" xfId="13396" xr:uid="{00000000-0005-0000-0000-000050340000}"/>
    <cellStyle name="Currency 14 2" xfId="13397" xr:uid="{00000000-0005-0000-0000-000051340000}"/>
    <cellStyle name="Currency 14 3" xfId="13398" xr:uid="{00000000-0005-0000-0000-000052340000}"/>
    <cellStyle name="Currency 15" xfId="13399" xr:uid="{00000000-0005-0000-0000-000053340000}"/>
    <cellStyle name="Currency 15 2" xfId="13400" xr:uid="{00000000-0005-0000-0000-000054340000}"/>
    <cellStyle name="Currency 15 3" xfId="13401" xr:uid="{00000000-0005-0000-0000-000055340000}"/>
    <cellStyle name="Currency 16" xfId="13402" xr:uid="{00000000-0005-0000-0000-000056340000}"/>
    <cellStyle name="Currency 16 2" xfId="13403" xr:uid="{00000000-0005-0000-0000-000057340000}"/>
    <cellStyle name="Currency 16 3" xfId="13404" xr:uid="{00000000-0005-0000-0000-000058340000}"/>
    <cellStyle name="Currency 17" xfId="13405" xr:uid="{00000000-0005-0000-0000-000059340000}"/>
    <cellStyle name="Currency 17 2" xfId="13406" xr:uid="{00000000-0005-0000-0000-00005A340000}"/>
    <cellStyle name="Currency 17 3" xfId="13407" xr:uid="{00000000-0005-0000-0000-00005B340000}"/>
    <cellStyle name="Currency 18" xfId="13408" xr:uid="{00000000-0005-0000-0000-00005C340000}"/>
    <cellStyle name="Currency 18 2" xfId="13409" xr:uid="{00000000-0005-0000-0000-00005D340000}"/>
    <cellStyle name="Currency 18 3" xfId="13410" xr:uid="{00000000-0005-0000-0000-00005E340000}"/>
    <cellStyle name="Currency 19" xfId="13411" xr:uid="{00000000-0005-0000-0000-00005F340000}"/>
    <cellStyle name="Currency 19 2" xfId="13412" xr:uid="{00000000-0005-0000-0000-000060340000}"/>
    <cellStyle name="Currency 19 3" xfId="13413" xr:uid="{00000000-0005-0000-0000-000061340000}"/>
    <cellStyle name="Currency 2" xfId="13414" xr:uid="{00000000-0005-0000-0000-000062340000}"/>
    <cellStyle name="Currency 2 10" xfId="13415" xr:uid="{00000000-0005-0000-0000-000063340000}"/>
    <cellStyle name="Currency 2 10 2" xfId="13416" xr:uid="{00000000-0005-0000-0000-000064340000}"/>
    <cellStyle name="Currency 2 11" xfId="13417" xr:uid="{00000000-0005-0000-0000-000065340000}"/>
    <cellStyle name="Currency 2 11 2" xfId="13418" xr:uid="{00000000-0005-0000-0000-000066340000}"/>
    <cellStyle name="Currency 2 12" xfId="13419" xr:uid="{00000000-0005-0000-0000-000067340000}"/>
    <cellStyle name="Currency 2 13" xfId="13420" xr:uid="{00000000-0005-0000-0000-000068340000}"/>
    <cellStyle name="Currency 2 14" xfId="13421" xr:uid="{00000000-0005-0000-0000-000069340000}"/>
    <cellStyle name="Currency 2 2" xfId="13422" xr:uid="{00000000-0005-0000-0000-00006A340000}"/>
    <cellStyle name="Currency 2 2 2" xfId="13423" xr:uid="{00000000-0005-0000-0000-00006B340000}"/>
    <cellStyle name="Currency 2 2 2 2" xfId="13424" xr:uid="{00000000-0005-0000-0000-00006C340000}"/>
    <cellStyle name="Currency 2 2 3" xfId="13425" xr:uid="{00000000-0005-0000-0000-00006D340000}"/>
    <cellStyle name="Currency 2 2 4" xfId="13426" xr:uid="{00000000-0005-0000-0000-00006E340000}"/>
    <cellStyle name="Currency 2 3" xfId="13427" xr:uid="{00000000-0005-0000-0000-00006F340000}"/>
    <cellStyle name="Currency 2 3 2" xfId="13428" xr:uid="{00000000-0005-0000-0000-000070340000}"/>
    <cellStyle name="Currency 2 4" xfId="13429" xr:uid="{00000000-0005-0000-0000-000071340000}"/>
    <cellStyle name="Currency 2 4 2" xfId="13430" xr:uid="{00000000-0005-0000-0000-000072340000}"/>
    <cellStyle name="Currency 2 5" xfId="13431" xr:uid="{00000000-0005-0000-0000-000073340000}"/>
    <cellStyle name="Currency 2 5 2" xfId="13432" xr:uid="{00000000-0005-0000-0000-000074340000}"/>
    <cellStyle name="Currency 2 6" xfId="13433" xr:uid="{00000000-0005-0000-0000-000075340000}"/>
    <cellStyle name="Currency 2 6 2" xfId="13434" xr:uid="{00000000-0005-0000-0000-000076340000}"/>
    <cellStyle name="Currency 2 7" xfId="13435" xr:uid="{00000000-0005-0000-0000-000077340000}"/>
    <cellStyle name="Currency 2 7 2" xfId="13436" xr:uid="{00000000-0005-0000-0000-000078340000}"/>
    <cellStyle name="Currency 2 8" xfId="13437" xr:uid="{00000000-0005-0000-0000-000079340000}"/>
    <cellStyle name="Currency 2 8 2" xfId="13438" xr:uid="{00000000-0005-0000-0000-00007A340000}"/>
    <cellStyle name="Currency 2 9" xfId="13439" xr:uid="{00000000-0005-0000-0000-00007B340000}"/>
    <cellStyle name="Currency 2 9 2" xfId="13440" xr:uid="{00000000-0005-0000-0000-00007C340000}"/>
    <cellStyle name="Currency 20" xfId="13441" xr:uid="{00000000-0005-0000-0000-00007D340000}"/>
    <cellStyle name="Currency 20 2" xfId="13442" xr:uid="{00000000-0005-0000-0000-00007E340000}"/>
    <cellStyle name="Currency 20 3" xfId="13443" xr:uid="{00000000-0005-0000-0000-00007F340000}"/>
    <cellStyle name="Currency 21" xfId="13444" xr:uid="{00000000-0005-0000-0000-000080340000}"/>
    <cellStyle name="Currency 21 2" xfId="13445" xr:uid="{00000000-0005-0000-0000-000081340000}"/>
    <cellStyle name="Currency 22" xfId="13446" xr:uid="{00000000-0005-0000-0000-000082340000}"/>
    <cellStyle name="Currency 22 2" xfId="13447" xr:uid="{00000000-0005-0000-0000-000083340000}"/>
    <cellStyle name="Currency 23" xfId="13448" xr:uid="{00000000-0005-0000-0000-000084340000}"/>
    <cellStyle name="Currency 23 2" xfId="13449" xr:uid="{00000000-0005-0000-0000-000085340000}"/>
    <cellStyle name="Currency 24" xfId="13450" xr:uid="{00000000-0005-0000-0000-000086340000}"/>
    <cellStyle name="Currency 24 2" xfId="13451" xr:uid="{00000000-0005-0000-0000-000087340000}"/>
    <cellStyle name="Currency 25" xfId="13452" xr:uid="{00000000-0005-0000-0000-000088340000}"/>
    <cellStyle name="Currency 25 2" xfId="13453" xr:uid="{00000000-0005-0000-0000-000089340000}"/>
    <cellStyle name="Currency 26" xfId="13454" xr:uid="{00000000-0005-0000-0000-00008A340000}"/>
    <cellStyle name="Currency 26 2" xfId="13455" xr:uid="{00000000-0005-0000-0000-00008B340000}"/>
    <cellStyle name="Currency 27" xfId="13456" xr:uid="{00000000-0005-0000-0000-00008C340000}"/>
    <cellStyle name="Currency 27 2" xfId="13457" xr:uid="{00000000-0005-0000-0000-00008D340000}"/>
    <cellStyle name="Currency 28" xfId="13458" xr:uid="{00000000-0005-0000-0000-00008E340000}"/>
    <cellStyle name="Currency 28 2" xfId="13459" xr:uid="{00000000-0005-0000-0000-00008F340000}"/>
    <cellStyle name="Currency 29" xfId="13460" xr:uid="{00000000-0005-0000-0000-000090340000}"/>
    <cellStyle name="Currency 29 2" xfId="13461" xr:uid="{00000000-0005-0000-0000-000091340000}"/>
    <cellStyle name="Currency 3" xfId="13462" xr:uid="{00000000-0005-0000-0000-000092340000}"/>
    <cellStyle name="Currency 3 2" xfId="13463" xr:uid="{00000000-0005-0000-0000-000093340000}"/>
    <cellStyle name="Currency 3 2 2" xfId="13464" xr:uid="{00000000-0005-0000-0000-000094340000}"/>
    <cellStyle name="Currency 3 3" xfId="13465" xr:uid="{00000000-0005-0000-0000-000095340000}"/>
    <cellStyle name="Currency 3 4" xfId="13466" xr:uid="{00000000-0005-0000-0000-000096340000}"/>
    <cellStyle name="Currency 30" xfId="13467" xr:uid="{00000000-0005-0000-0000-000097340000}"/>
    <cellStyle name="Currency 30 2" xfId="13468" xr:uid="{00000000-0005-0000-0000-000098340000}"/>
    <cellStyle name="Currency 31" xfId="13469" xr:uid="{00000000-0005-0000-0000-000099340000}"/>
    <cellStyle name="Currency 31 2" xfId="13470" xr:uid="{00000000-0005-0000-0000-00009A340000}"/>
    <cellStyle name="Currency 32" xfId="13471" xr:uid="{00000000-0005-0000-0000-00009B340000}"/>
    <cellStyle name="Currency 33" xfId="13472" xr:uid="{00000000-0005-0000-0000-00009C340000}"/>
    <cellStyle name="Currency 34" xfId="13473" xr:uid="{00000000-0005-0000-0000-00009D340000}"/>
    <cellStyle name="Currency 35" xfId="13474" xr:uid="{00000000-0005-0000-0000-00009E340000}"/>
    <cellStyle name="Currency 36" xfId="13475" xr:uid="{00000000-0005-0000-0000-00009F340000}"/>
    <cellStyle name="Currency 37" xfId="13476" xr:uid="{00000000-0005-0000-0000-0000A0340000}"/>
    <cellStyle name="Currency 38" xfId="13477" xr:uid="{00000000-0005-0000-0000-0000A1340000}"/>
    <cellStyle name="Currency 39" xfId="13478" xr:uid="{00000000-0005-0000-0000-0000A2340000}"/>
    <cellStyle name="Currency 4" xfId="13479" xr:uid="{00000000-0005-0000-0000-0000A3340000}"/>
    <cellStyle name="Currency 4 2" xfId="13480" xr:uid="{00000000-0005-0000-0000-0000A4340000}"/>
    <cellStyle name="Currency 4 2 2" xfId="13481" xr:uid="{00000000-0005-0000-0000-0000A5340000}"/>
    <cellStyle name="Currency 4 3" xfId="13482" xr:uid="{00000000-0005-0000-0000-0000A6340000}"/>
    <cellStyle name="Currency 4 4" xfId="13483" xr:uid="{00000000-0005-0000-0000-0000A7340000}"/>
    <cellStyle name="Currency 40" xfId="13484" xr:uid="{00000000-0005-0000-0000-0000A8340000}"/>
    <cellStyle name="Currency 5" xfId="13485" xr:uid="{00000000-0005-0000-0000-0000A9340000}"/>
    <cellStyle name="Currency 5 2" xfId="13486" xr:uid="{00000000-0005-0000-0000-0000AA340000}"/>
    <cellStyle name="Currency 5 3" xfId="13487" xr:uid="{00000000-0005-0000-0000-0000AB340000}"/>
    <cellStyle name="Currency 5 4" xfId="13488" xr:uid="{00000000-0005-0000-0000-0000AC340000}"/>
    <cellStyle name="Currency 6" xfId="13489" xr:uid="{00000000-0005-0000-0000-0000AD340000}"/>
    <cellStyle name="Currency 6 2" xfId="13490" xr:uid="{00000000-0005-0000-0000-0000AE340000}"/>
    <cellStyle name="Currency 6 3" xfId="13491" xr:uid="{00000000-0005-0000-0000-0000AF340000}"/>
    <cellStyle name="Currency 6 4" xfId="13492" xr:uid="{00000000-0005-0000-0000-0000B0340000}"/>
    <cellStyle name="Currency 7" xfId="13493" xr:uid="{00000000-0005-0000-0000-0000B1340000}"/>
    <cellStyle name="Currency 7 2" xfId="13494" xr:uid="{00000000-0005-0000-0000-0000B2340000}"/>
    <cellStyle name="Currency 7 2 2" xfId="13495" xr:uid="{00000000-0005-0000-0000-0000B3340000}"/>
    <cellStyle name="Currency 7 3" xfId="13496" xr:uid="{00000000-0005-0000-0000-0000B4340000}"/>
    <cellStyle name="Currency 7 4" xfId="13497" xr:uid="{00000000-0005-0000-0000-0000B5340000}"/>
    <cellStyle name="Currency 8" xfId="13498" xr:uid="{00000000-0005-0000-0000-0000B6340000}"/>
    <cellStyle name="Currency 8 2" xfId="13499" xr:uid="{00000000-0005-0000-0000-0000B7340000}"/>
    <cellStyle name="Currency 8 3" xfId="13500" xr:uid="{00000000-0005-0000-0000-0000B8340000}"/>
    <cellStyle name="Currency 9" xfId="13501" xr:uid="{00000000-0005-0000-0000-0000B9340000}"/>
    <cellStyle name="Currency 9 2" xfId="13502" xr:uid="{00000000-0005-0000-0000-0000BA340000}"/>
    <cellStyle name="Currency 9 3" xfId="13503" xr:uid="{00000000-0005-0000-0000-0000BB340000}"/>
    <cellStyle name="currency-$" xfId="13504" xr:uid="{00000000-0005-0000-0000-0000BC340000}"/>
    <cellStyle name="currency-$ 10" xfId="13505" xr:uid="{00000000-0005-0000-0000-0000BD340000}"/>
    <cellStyle name="currency-$ 10 2" xfId="13506" xr:uid="{00000000-0005-0000-0000-0000BE340000}"/>
    <cellStyle name="currency-$ 10 2 2" xfId="13507" xr:uid="{00000000-0005-0000-0000-0000BF340000}"/>
    <cellStyle name="currency-$ 10 2 2 2" xfId="13508" xr:uid="{00000000-0005-0000-0000-0000C0340000}"/>
    <cellStyle name="currency-$ 10 2 2 3" xfId="13509" xr:uid="{00000000-0005-0000-0000-0000C1340000}"/>
    <cellStyle name="currency-$ 10 2 2 4" xfId="13510" xr:uid="{00000000-0005-0000-0000-0000C2340000}"/>
    <cellStyle name="currency-$ 10 2 2 5" xfId="13511" xr:uid="{00000000-0005-0000-0000-0000C3340000}"/>
    <cellStyle name="currency-$ 10 3" xfId="13512" xr:uid="{00000000-0005-0000-0000-0000C4340000}"/>
    <cellStyle name="currency-$ 10 3 2" xfId="13513" xr:uid="{00000000-0005-0000-0000-0000C5340000}"/>
    <cellStyle name="currency-$ 10 3 3" xfId="13514" xr:uid="{00000000-0005-0000-0000-0000C6340000}"/>
    <cellStyle name="currency-$ 10 3 4" xfId="13515" xr:uid="{00000000-0005-0000-0000-0000C7340000}"/>
    <cellStyle name="currency-$ 10 3 5" xfId="13516" xr:uid="{00000000-0005-0000-0000-0000C8340000}"/>
    <cellStyle name="currency-$ 11" xfId="13517" xr:uid="{00000000-0005-0000-0000-0000C9340000}"/>
    <cellStyle name="currency-$ 11 2" xfId="13518" xr:uid="{00000000-0005-0000-0000-0000CA340000}"/>
    <cellStyle name="currency-$ 11 2 2" xfId="13519" xr:uid="{00000000-0005-0000-0000-0000CB340000}"/>
    <cellStyle name="currency-$ 11 2 2 2" xfId="13520" xr:uid="{00000000-0005-0000-0000-0000CC340000}"/>
    <cellStyle name="currency-$ 11 2 2 3" xfId="13521" xr:uid="{00000000-0005-0000-0000-0000CD340000}"/>
    <cellStyle name="currency-$ 11 2 2 4" xfId="13522" xr:uid="{00000000-0005-0000-0000-0000CE340000}"/>
    <cellStyle name="currency-$ 11 2 2 5" xfId="13523" xr:uid="{00000000-0005-0000-0000-0000CF340000}"/>
    <cellStyle name="currency-$ 11 3" xfId="13524" xr:uid="{00000000-0005-0000-0000-0000D0340000}"/>
    <cellStyle name="currency-$ 11 3 2" xfId="13525" xr:uid="{00000000-0005-0000-0000-0000D1340000}"/>
    <cellStyle name="currency-$ 11 3 3" xfId="13526" xr:uid="{00000000-0005-0000-0000-0000D2340000}"/>
    <cellStyle name="currency-$ 11 3 4" xfId="13527" xr:uid="{00000000-0005-0000-0000-0000D3340000}"/>
    <cellStyle name="currency-$ 11 3 5" xfId="13528" xr:uid="{00000000-0005-0000-0000-0000D4340000}"/>
    <cellStyle name="currency-$ 12" xfId="13529" xr:uid="{00000000-0005-0000-0000-0000D5340000}"/>
    <cellStyle name="currency-$ 12 2" xfId="13530" xr:uid="{00000000-0005-0000-0000-0000D6340000}"/>
    <cellStyle name="currency-$ 12 2 2" xfId="13531" xr:uid="{00000000-0005-0000-0000-0000D7340000}"/>
    <cellStyle name="currency-$ 12 2 2 2" xfId="13532" xr:uid="{00000000-0005-0000-0000-0000D8340000}"/>
    <cellStyle name="currency-$ 12 2 2 3" xfId="13533" xr:uid="{00000000-0005-0000-0000-0000D9340000}"/>
    <cellStyle name="currency-$ 12 2 2 4" xfId="13534" xr:uid="{00000000-0005-0000-0000-0000DA340000}"/>
    <cellStyle name="currency-$ 12 2 2 5" xfId="13535" xr:uid="{00000000-0005-0000-0000-0000DB340000}"/>
    <cellStyle name="currency-$ 12 3" xfId="13536" xr:uid="{00000000-0005-0000-0000-0000DC340000}"/>
    <cellStyle name="currency-$ 12 3 2" xfId="13537" xr:uid="{00000000-0005-0000-0000-0000DD340000}"/>
    <cellStyle name="currency-$ 12 3 3" xfId="13538" xr:uid="{00000000-0005-0000-0000-0000DE340000}"/>
    <cellStyle name="currency-$ 12 3 4" xfId="13539" xr:uid="{00000000-0005-0000-0000-0000DF340000}"/>
    <cellStyle name="currency-$ 12 3 5" xfId="13540" xr:uid="{00000000-0005-0000-0000-0000E0340000}"/>
    <cellStyle name="currency-$ 13" xfId="13541" xr:uid="{00000000-0005-0000-0000-0000E1340000}"/>
    <cellStyle name="currency-$ 13 2" xfId="13542" xr:uid="{00000000-0005-0000-0000-0000E2340000}"/>
    <cellStyle name="currency-$ 13 2 2" xfId="13543" xr:uid="{00000000-0005-0000-0000-0000E3340000}"/>
    <cellStyle name="currency-$ 13 2 2 2" xfId="13544" xr:uid="{00000000-0005-0000-0000-0000E4340000}"/>
    <cellStyle name="currency-$ 13 2 2 3" xfId="13545" xr:uid="{00000000-0005-0000-0000-0000E5340000}"/>
    <cellStyle name="currency-$ 13 2 2 4" xfId="13546" xr:uid="{00000000-0005-0000-0000-0000E6340000}"/>
    <cellStyle name="currency-$ 13 2 2 5" xfId="13547" xr:uid="{00000000-0005-0000-0000-0000E7340000}"/>
    <cellStyle name="currency-$ 13 3" xfId="13548" xr:uid="{00000000-0005-0000-0000-0000E8340000}"/>
    <cellStyle name="currency-$ 13 3 2" xfId="13549" xr:uid="{00000000-0005-0000-0000-0000E9340000}"/>
    <cellStyle name="currency-$ 13 3 3" xfId="13550" xr:uid="{00000000-0005-0000-0000-0000EA340000}"/>
    <cellStyle name="currency-$ 13 3 4" xfId="13551" xr:uid="{00000000-0005-0000-0000-0000EB340000}"/>
    <cellStyle name="currency-$ 13 3 5" xfId="13552" xr:uid="{00000000-0005-0000-0000-0000EC340000}"/>
    <cellStyle name="currency-$ 14" xfId="13553" xr:uid="{00000000-0005-0000-0000-0000ED340000}"/>
    <cellStyle name="currency-$ 14 2" xfId="13554" xr:uid="{00000000-0005-0000-0000-0000EE340000}"/>
    <cellStyle name="currency-$ 14 2 2" xfId="13555" xr:uid="{00000000-0005-0000-0000-0000EF340000}"/>
    <cellStyle name="currency-$ 14 2 2 2" xfId="13556" xr:uid="{00000000-0005-0000-0000-0000F0340000}"/>
    <cellStyle name="currency-$ 14 2 2 3" xfId="13557" xr:uid="{00000000-0005-0000-0000-0000F1340000}"/>
    <cellStyle name="currency-$ 14 2 2 4" xfId="13558" xr:uid="{00000000-0005-0000-0000-0000F2340000}"/>
    <cellStyle name="currency-$ 14 2 2 5" xfId="13559" xr:uid="{00000000-0005-0000-0000-0000F3340000}"/>
    <cellStyle name="currency-$ 14 3" xfId="13560" xr:uid="{00000000-0005-0000-0000-0000F4340000}"/>
    <cellStyle name="currency-$ 14 3 2" xfId="13561" xr:uid="{00000000-0005-0000-0000-0000F5340000}"/>
    <cellStyle name="currency-$ 14 3 3" xfId="13562" xr:uid="{00000000-0005-0000-0000-0000F6340000}"/>
    <cellStyle name="currency-$ 14 3 4" xfId="13563" xr:uid="{00000000-0005-0000-0000-0000F7340000}"/>
    <cellStyle name="currency-$ 14 3 5" xfId="13564" xr:uid="{00000000-0005-0000-0000-0000F8340000}"/>
    <cellStyle name="currency-$ 15" xfId="13565" xr:uid="{00000000-0005-0000-0000-0000F9340000}"/>
    <cellStyle name="currency-$ 15 2" xfId="13566" xr:uid="{00000000-0005-0000-0000-0000FA340000}"/>
    <cellStyle name="currency-$ 15 2 2" xfId="13567" xr:uid="{00000000-0005-0000-0000-0000FB340000}"/>
    <cellStyle name="currency-$ 15 2 2 2" xfId="13568" xr:uid="{00000000-0005-0000-0000-0000FC340000}"/>
    <cellStyle name="currency-$ 15 2 2 3" xfId="13569" xr:uid="{00000000-0005-0000-0000-0000FD340000}"/>
    <cellStyle name="currency-$ 15 2 2 4" xfId="13570" xr:uid="{00000000-0005-0000-0000-0000FE340000}"/>
    <cellStyle name="currency-$ 15 2 2 5" xfId="13571" xr:uid="{00000000-0005-0000-0000-0000FF340000}"/>
    <cellStyle name="currency-$ 15 3" xfId="13572" xr:uid="{00000000-0005-0000-0000-000000350000}"/>
    <cellStyle name="currency-$ 15 3 2" xfId="13573" xr:uid="{00000000-0005-0000-0000-000001350000}"/>
    <cellStyle name="currency-$ 15 3 3" xfId="13574" xr:uid="{00000000-0005-0000-0000-000002350000}"/>
    <cellStyle name="currency-$ 15 3 4" xfId="13575" xr:uid="{00000000-0005-0000-0000-000003350000}"/>
    <cellStyle name="currency-$ 15 3 5" xfId="13576" xr:uid="{00000000-0005-0000-0000-000004350000}"/>
    <cellStyle name="currency-$ 16" xfId="13577" xr:uid="{00000000-0005-0000-0000-000005350000}"/>
    <cellStyle name="currency-$ 16 2" xfId="13578" xr:uid="{00000000-0005-0000-0000-000006350000}"/>
    <cellStyle name="currency-$ 16 2 2" xfId="13579" xr:uid="{00000000-0005-0000-0000-000007350000}"/>
    <cellStyle name="currency-$ 16 2 2 2" xfId="13580" xr:uid="{00000000-0005-0000-0000-000008350000}"/>
    <cellStyle name="currency-$ 16 2 2 3" xfId="13581" xr:uid="{00000000-0005-0000-0000-000009350000}"/>
    <cellStyle name="currency-$ 16 2 2 4" xfId="13582" xr:uid="{00000000-0005-0000-0000-00000A350000}"/>
    <cellStyle name="currency-$ 16 2 2 5" xfId="13583" xr:uid="{00000000-0005-0000-0000-00000B350000}"/>
    <cellStyle name="currency-$ 16 3" xfId="13584" xr:uid="{00000000-0005-0000-0000-00000C350000}"/>
    <cellStyle name="currency-$ 16 3 2" xfId="13585" xr:uid="{00000000-0005-0000-0000-00000D350000}"/>
    <cellStyle name="currency-$ 16 3 3" xfId="13586" xr:uid="{00000000-0005-0000-0000-00000E350000}"/>
    <cellStyle name="currency-$ 16 3 4" xfId="13587" xr:uid="{00000000-0005-0000-0000-00000F350000}"/>
    <cellStyle name="currency-$ 16 3 5" xfId="13588" xr:uid="{00000000-0005-0000-0000-000010350000}"/>
    <cellStyle name="currency-$ 17" xfId="13589" xr:uid="{00000000-0005-0000-0000-000011350000}"/>
    <cellStyle name="currency-$ 17 2" xfId="13590" xr:uid="{00000000-0005-0000-0000-000012350000}"/>
    <cellStyle name="currency-$ 17 2 2" xfId="13591" xr:uid="{00000000-0005-0000-0000-000013350000}"/>
    <cellStyle name="currency-$ 17 2 2 2" xfId="13592" xr:uid="{00000000-0005-0000-0000-000014350000}"/>
    <cellStyle name="currency-$ 17 2 2 3" xfId="13593" xr:uid="{00000000-0005-0000-0000-000015350000}"/>
    <cellStyle name="currency-$ 17 2 2 4" xfId="13594" xr:uid="{00000000-0005-0000-0000-000016350000}"/>
    <cellStyle name="currency-$ 17 2 2 5" xfId="13595" xr:uid="{00000000-0005-0000-0000-000017350000}"/>
    <cellStyle name="currency-$ 17 3" xfId="13596" xr:uid="{00000000-0005-0000-0000-000018350000}"/>
    <cellStyle name="currency-$ 17 3 2" xfId="13597" xr:uid="{00000000-0005-0000-0000-000019350000}"/>
    <cellStyle name="currency-$ 17 3 3" xfId="13598" xr:uid="{00000000-0005-0000-0000-00001A350000}"/>
    <cellStyle name="currency-$ 17 3 4" xfId="13599" xr:uid="{00000000-0005-0000-0000-00001B350000}"/>
    <cellStyle name="currency-$ 17 3 5" xfId="13600" xr:uid="{00000000-0005-0000-0000-00001C350000}"/>
    <cellStyle name="currency-$ 18" xfId="13601" xr:uid="{00000000-0005-0000-0000-00001D350000}"/>
    <cellStyle name="currency-$ 18 2" xfId="13602" xr:uid="{00000000-0005-0000-0000-00001E350000}"/>
    <cellStyle name="currency-$ 18 2 2" xfId="13603" xr:uid="{00000000-0005-0000-0000-00001F350000}"/>
    <cellStyle name="currency-$ 18 2 2 2" xfId="13604" xr:uid="{00000000-0005-0000-0000-000020350000}"/>
    <cellStyle name="currency-$ 18 2 2 3" xfId="13605" xr:uid="{00000000-0005-0000-0000-000021350000}"/>
    <cellStyle name="currency-$ 18 2 2 4" xfId="13606" xr:uid="{00000000-0005-0000-0000-000022350000}"/>
    <cellStyle name="currency-$ 18 2 2 5" xfId="13607" xr:uid="{00000000-0005-0000-0000-000023350000}"/>
    <cellStyle name="currency-$ 18 3" xfId="13608" xr:uid="{00000000-0005-0000-0000-000024350000}"/>
    <cellStyle name="currency-$ 18 3 2" xfId="13609" xr:uid="{00000000-0005-0000-0000-000025350000}"/>
    <cellStyle name="currency-$ 18 3 3" xfId="13610" xr:uid="{00000000-0005-0000-0000-000026350000}"/>
    <cellStyle name="currency-$ 18 3 4" xfId="13611" xr:uid="{00000000-0005-0000-0000-000027350000}"/>
    <cellStyle name="currency-$ 18 3 5" xfId="13612" xr:uid="{00000000-0005-0000-0000-000028350000}"/>
    <cellStyle name="currency-$ 19" xfId="13613" xr:uid="{00000000-0005-0000-0000-000029350000}"/>
    <cellStyle name="currency-$ 19 2" xfId="13614" xr:uid="{00000000-0005-0000-0000-00002A350000}"/>
    <cellStyle name="currency-$ 19 2 2" xfId="13615" xr:uid="{00000000-0005-0000-0000-00002B350000}"/>
    <cellStyle name="currency-$ 19 2 2 2" xfId="13616" xr:uid="{00000000-0005-0000-0000-00002C350000}"/>
    <cellStyle name="currency-$ 19 2 2 3" xfId="13617" xr:uid="{00000000-0005-0000-0000-00002D350000}"/>
    <cellStyle name="currency-$ 19 2 2 4" xfId="13618" xr:uid="{00000000-0005-0000-0000-00002E350000}"/>
    <cellStyle name="currency-$ 19 2 2 5" xfId="13619" xr:uid="{00000000-0005-0000-0000-00002F350000}"/>
    <cellStyle name="currency-$ 19 3" xfId="13620" xr:uid="{00000000-0005-0000-0000-000030350000}"/>
    <cellStyle name="currency-$ 19 3 2" xfId="13621" xr:uid="{00000000-0005-0000-0000-000031350000}"/>
    <cellStyle name="currency-$ 19 3 3" xfId="13622" xr:uid="{00000000-0005-0000-0000-000032350000}"/>
    <cellStyle name="currency-$ 19 3 4" xfId="13623" xr:uid="{00000000-0005-0000-0000-000033350000}"/>
    <cellStyle name="currency-$ 19 3 5" xfId="13624" xr:uid="{00000000-0005-0000-0000-000034350000}"/>
    <cellStyle name="currency-$ 2" xfId="13625" xr:uid="{00000000-0005-0000-0000-000035350000}"/>
    <cellStyle name="currency-$ 2 2" xfId="13626" xr:uid="{00000000-0005-0000-0000-000036350000}"/>
    <cellStyle name="currency-$ 2 2 2" xfId="13627" xr:uid="{00000000-0005-0000-0000-000037350000}"/>
    <cellStyle name="currency-$ 2 2 2 2" xfId="13628" xr:uid="{00000000-0005-0000-0000-000038350000}"/>
    <cellStyle name="currency-$ 2 2 2 3" xfId="13629" xr:uid="{00000000-0005-0000-0000-000039350000}"/>
    <cellStyle name="currency-$ 2 2 2 4" xfId="13630" xr:uid="{00000000-0005-0000-0000-00003A350000}"/>
    <cellStyle name="currency-$ 2 2 2 5" xfId="13631" xr:uid="{00000000-0005-0000-0000-00003B350000}"/>
    <cellStyle name="currency-$ 2 3" xfId="13632" xr:uid="{00000000-0005-0000-0000-00003C350000}"/>
    <cellStyle name="currency-$ 2 3 2" xfId="13633" xr:uid="{00000000-0005-0000-0000-00003D350000}"/>
    <cellStyle name="currency-$ 2 3 3" xfId="13634" xr:uid="{00000000-0005-0000-0000-00003E350000}"/>
    <cellStyle name="currency-$ 2 3 4" xfId="13635" xr:uid="{00000000-0005-0000-0000-00003F350000}"/>
    <cellStyle name="currency-$ 2 3 5" xfId="13636" xr:uid="{00000000-0005-0000-0000-000040350000}"/>
    <cellStyle name="currency-$ 20" xfId="13637" xr:uid="{00000000-0005-0000-0000-000041350000}"/>
    <cellStyle name="currency-$ 20 2" xfId="13638" xr:uid="{00000000-0005-0000-0000-000042350000}"/>
    <cellStyle name="currency-$ 20 2 2" xfId="13639" xr:uid="{00000000-0005-0000-0000-000043350000}"/>
    <cellStyle name="currency-$ 20 2 2 2" xfId="13640" xr:uid="{00000000-0005-0000-0000-000044350000}"/>
    <cellStyle name="currency-$ 20 2 2 3" xfId="13641" xr:uid="{00000000-0005-0000-0000-000045350000}"/>
    <cellStyle name="currency-$ 20 2 2 4" xfId="13642" xr:uid="{00000000-0005-0000-0000-000046350000}"/>
    <cellStyle name="currency-$ 20 2 2 5" xfId="13643" xr:uid="{00000000-0005-0000-0000-000047350000}"/>
    <cellStyle name="currency-$ 20 3" xfId="13644" xr:uid="{00000000-0005-0000-0000-000048350000}"/>
    <cellStyle name="currency-$ 20 3 2" xfId="13645" xr:uid="{00000000-0005-0000-0000-000049350000}"/>
    <cellStyle name="currency-$ 20 3 3" xfId="13646" xr:uid="{00000000-0005-0000-0000-00004A350000}"/>
    <cellStyle name="currency-$ 20 3 4" xfId="13647" xr:uid="{00000000-0005-0000-0000-00004B350000}"/>
    <cellStyle name="currency-$ 20 3 5" xfId="13648" xr:uid="{00000000-0005-0000-0000-00004C350000}"/>
    <cellStyle name="currency-$ 21" xfId="13649" xr:uid="{00000000-0005-0000-0000-00004D350000}"/>
    <cellStyle name="currency-$ 21 2" xfId="13650" xr:uid="{00000000-0005-0000-0000-00004E350000}"/>
    <cellStyle name="currency-$ 21 2 2" xfId="13651" xr:uid="{00000000-0005-0000-0000-00004F350000}"/>
    <cellStyle name="currency-$ 21 2 2 2" xfId="13652" xr:uid="{00000000-0005-0000-0000-000050350000}"/>
    <cellStyle name="currency-$ 21 2 2 3" xfId="13653" xr:uid="{00000000-0005-0000-0000-000051350000}"/>
    <cellStyle name="currency-$ 21 2 2 4" xfId="13654" xr:uid="{00000000-0005-0000-0000-000052350000}"/>
    <cellStyle name="currency-$ 21 2 2 5" xfId="13655" xr:uid="{00000000-0005-0000-0000-000053350000}"/>
    <cellStyle name="currency-$ 21 3" xfId="13656" xr:uid="{00000000-0005-0000-0000-000054350000}"/>
    <cellStyle name="currency-$ 21 3 2" xfId="13657" xr:uid="{00000000-0005-0000-0000-000055350000}"/>
    <cellStyle name="currency-$ 21 3 3" xfId="13658" xr:uid="{00000000-0005-0000-0000-000056350000}"/>
    <cellStyle name="currency-$ 21 3 4" xfId="13659" xr:uid="{00000000-0005-0000-0000-000057350000}"/>
    <cellStyle name="currency-$ 21 3 5" xfId="13660" xr:uid="{00000000-0005-0000-0000-000058350000}"/>
    <cellStyle name="currency-$ 22" xfId="13661" xr:uid="{00000000-0005-0000-0000-000059350000}"/>
    <cellStyle name="currency-$ 22 2" xfId="13662" xr:uid="{00000000-0005-0000-0000-00005A350000}"/>
    <cellStyle name="currency-$ 22 2 2" xfId="13663" xr:uid="{00000000-0005-0000-0000-00005B350000}"/>
    <cellStyle name="currency-$ 22 2 2 2" xfId="13664" xr:uid="{00000000-0005-0000-0000-00005C350000}"/>
    <cellStyle name="currency-$ 22 2 2 3" xfId="13665" xr:uid="{00000000-0005-0000-0000-00005D350000}"/>
    <cellStyle name="currency-$ 22 2 2 4" xfId="13666" xr:uid="{00000000-0005-0000-0000-00005E350000}"/>
    <cellStyle name="currency-$ 22 2 2 5" xfId="13667" xr:uid="{00000000-0005-0000-0000-00005F350000}"/>
    <cellStyle name="currency-$ 22 3" xfId="13668" xr:uid="{00000000-0005-0000-0000-000060350000}"/>
    <cellStyle name="currency-$ 22 3 2" xfId="13669" xr:uid="{00000000-0005-0000-0000-000061350000}"/>
    <cellStyle name="currency-$ 22 3 3" xfId="13670" xr:uid="{00000000-0005-0000-0000-000062350000}"/>
    <cellStyle name="currency-$ 22 3 4" xfId="13671" xr:uid="{00000000-0005-0000-0000-000063350000}"/>
    <cellStyle name="currency-$ 22 3 5" xfId="13672" xr:uid="{00000000-0005-0000-0000-000064350000}"/>
    <cellStyle name="currency-$ 23" xfId="13673" xr:uid="{00000000-0005-0000-0000-000065350000}"/>
    <cellStyle name="currency-$ 23 2" xfId="13674" xr:uid="{00000000-0005-0000-0000-000066350000}"/>
    <cellStyle name="currency-$ 23 2 2" xfId="13675" xr:uid="{00000000-0005-0000-0000-000067350000}"/>
    <cellStyle name="currency-$ 23 2 2 2" xfId="13676" xr:uid="{00000000-0005-0000-0000-000068350000}"/>
    <cellStyle name="currency-$ 23 2 2 3" xfId="13677" xr:uid="{00000000-0005-0000-0000-000069350000}"/>
    <cellStyle name="currency-$ 23 2 2 4" xfId="13678" xr:uid="{00000000-0005-0000-0000-00006A350000}"/>
    <cellStyle name="currency-$ 23 2 2 5" xfId="13679" xr:uid="{00000000-0005-0000-0000-00006B350000}"/>
    <cellStyle name="currency-$ 23 3" xfId="13680" xr:uid="{00000000-0005-0000-0000-00006C350000}"/>
    <cellStyle name="currency-$ 23 3 2" xfId="13681" xr:uid="{00000000-0005-0000-0000-00006D350000}"/>
    <cellStyle name="currency-$ 23 3 3" xfId="13682" xr:uid="{00000000-0005-0000-0000-00006E350000}"/>
    <cellStyle name="currency-$ 23 3 4" xfId="13683" xr:uid="{00000000-0005-0000-0000-00006F350000}"/>
    <cellStyle name="currency-$ 23 3 5" xfId="13684" xr:uid="{00000000-0005-0000-0000-000070350000}"/>
    <cellStyle name="currency-$ 24" xfId="13685" xr:uid="{00000000-0005-0000-0000-000071350000}"/>
    <cellStyle name="currency-$ 24 2" xfId="13686" xr:uid="{00000000-0005-0000-0000-000072350000}"/>
    <cellStyle name="currency-$ 24 2 2" xfId="13687" xr:uid="{00000000-0005-0000-0000-000073350000}"/>
    <cellStyle name="currency-$ 24 2 2 2" xfId="13688" xr:uid="{00000000-0005-0000-0000-000074350000}"/>
    <cellStyle name="currency-$ 24 2 2 3" xfId="13689" xr:uid="{00000000-0005-0000-0000-000075350000}"/>
    <cellStyle name="currency-$ 24 2 2 4" xfId="13690" xr:uid="{00000000-0005-0000-0000-000076350000}"/>
    <cellStyle name="currency-$ 24 2 2 5" xfId="13691" xr:uid="{00000000-0005-0000-0000-000077350000}"/>
    <cellStyle name="currency-$ 24 3" xfId="13692" xr:uid="{00000000-0005-0000-0000-000078350000}"/>
    <cellStyle name="currency-$ 24 3 2" xfId="13693" xr:uid="{00000000-0005-0000-0000-000079350000}"/>
    <cellStyle name="currency-$ 24 3 3" xfId="13694" xr:uid="{00000000-0005-0000-0000-00007A350000}"/>
    <cellStyle name="currency-$ 24 3 4" xfId="13695" xr:uid="{00000000-0005-0000-0000-00007B350000}"/>
    <cellStyle name="currency-$ 24 3 5" xfId="13696" xr:uid="{00000000-0005-0000-0000-00007C350000}"/>
    <cellStyle name="currency-$ 25" xfId="13697" xr:uid="{00000000-0005-0000-0000-00007D350000}"/>
    <cellStyle name="currency-$ 25 2" xfId="13698" xr:uid="{00000000-0005-0000-0000-00007E350000}"/>
    <cellStyle name="currency-$ 25 2 2" xfId="13699" xr:uid="{00000000-0005-0000-0000-00007F350000}"/>
    <cellStyle name="currency-$ 25 2 2 2" xfId="13700" xr:uid="{00000000-0005-0000-0000-000080350000}"/>
    <cellStyle name="currency-$ 25 2 2 3" xfId="13701" xr:uid="{00000000-0005-0000-0000-000081350000}"/>
    <cellStyle name="currency-$ 25 2 2 4" xfId="13702" xr:uid="{00000000-0005-0000-0000-000082350000}"/>
    <cellStyle name="currency-$ 25 2 2 5" xfId="13703" xr:uid="{00000000-0005-0000-0000-000083350000}"/>
    <cellStyle name="currency-$ 25 3" xfId="13704" xr:uid="{00000000-0005-0000-0000-000084350000}"/>
    <cellStyle name="currency-$ 25 3 2" xfId="13705" xr:uid="{00000000-0005-0000-0000-000085350000}"/>
    <cellStyle name="currency-$ 25 3 3" xfId="13706" xr:uid="{00000000-0005-0000-0000-000086350000}"/>
    <cellStyle name="currency-$ 25 3 4" xfId="13707" xr:uid="{00000000-0005-0000-0000-000087350000}"/>
    <cellStyle name="currency-$ 25 3 5" xfId="13708" xr:uid="{00000000-0005-0000-0000-000088350000}"/>
    <cellStyle name="currency-$ 26" xfId="13709" xr:uid="{00000000-0005-0000-0000-000089350000}"/>
    <cellStyle name="currency-$ 26 2" xfId="13710" xr:uid="{00000000-0005-0000-0000-00008A350000}"/>
    <cellStyle name="currency-$ 26 2 2" xfId="13711" xr:uid="{00000000-0005-0000-0000-00008B350000}"/>
    <cellStyle name="currency-$ 26 2 2 2" xfId="13712" xr:uid="{00000000-0005-0000-0000-00008C350000}"/>
    <cellStyle name="currency-$ 26 2 2 3" xfId="13713" xr:uid="{00000000-0005-0000-0000-00008D350000}"/>
    <cellStyle name="currency-$ 26 2 2 4" xfId="13714" xr:uid="{00000000-0005-0000-0000-00008E350000}"/>
    <cellStyle name="currency-$ 26 2 2 5" xfId="13715" xr:uid="{00000000-0005-0000-0000-00008F350000}"/>
    <cellStyle name="currency-$ 26 3" xfId="13716" xr:uid="{00000000-0005-0000-0000-000090350000}"/>
    <cellStyle name="currency-$ 26 3 2" xfId="13717" xr:uid="{00000000-0005-0000-0000-000091350000}"/>
    <cellStyle name="currency-$ 26 3 3" xfId="13718" xr:uid="{00000000-0005-0000-0000-000092350000}"/>
    <cellStyle name="currency-$ 26 3 4" xfId="13719" xr:uid="{00000000-0005-0000-0000-000093350000}"/>
    <cellStyle name="currency-$ 26 3 5" xfId="13720" xr:uid="{00000000-0005-0000-0000-000094350000}"/>
    <cellStyle name="currency-$ 27" xfId="13721" xr:uid="{00000000-0005-0000-0000-000095350000}"/>
    <cellStyle name="currency-$ 27 2" xfId="13722" xr:uid="{00000000-0005-0000-0000-000096350000}"/>
    <cellStyle name="currency-$ 27 2 2" xfId="13723" xr:uid="{00000000-0005-0000-0000-000097350000}"/>
    <cellStyle name="currency-$ 27 2 2 2" xfId="13724" xr:uid="{00000000-0005-0000-0000-000098350000}"/>
    <cellStyle name="currency-$ 27 2 2 3" xfId="13725" xr:uid="{00000000-0005-0000-0000-000099350000}"/>
    <cellStyle name="currency-$ 27 2 2 4" xfId="13726" xr:uid="{00000000-0005-0000-0000-00009A350000}"/>
    <cellStyle name="currency-$ 27 2 2 5" xfId="13727" xr:uid="{00000000-0005-0000-0000-00009B350000}"/>
    <cellStyle name="currency-$ 27 3" xfId="13728" xr:uid="{00000000-0005-0000-0000-00009C350000}"/>
    <cellStyle name="currency-$ 27 3 2" xfId="13729" xr:uid="{00000000-0005-0000-0000-00009D350000}"/>
    <cellStyle name="currency-$ 27 3 3" xfId="13730" xr:uid="{00000000-0005-0000-0000-00009E350000}"/>
    <cellStyle name="currency-$ 27 3 4" xfId="13731" xr:uid="{00000000-0005-0000-0000-00009F350000}"/>
    <cellStyle name="currency-$ 27 3 5" xfId="13732" xr:uid="{00000000-0005-0000-0000-0000A0350000}"/>
    <cellStyle name="currency-$ 28" xfId="13733" xr:uid="{00000000-0005-0000-0000-0000A1350000}"/>
    <cellStyle name="currency-$ 28 2" xfId="13734" xr:uid="{00000000-0005-0000-0000-0000A2350000}"/>
    <cellStyle name="currency-$ 28 2 2" xfId="13735" xr:uid="{00000000-0005-0000-0000-0000A3350000}"/>
    <cellStyle name="currency-$ 28 2 2 2" xfId="13736" xr:uid="{00000000-0005-0000-0000-0000A4350000}"/>
    <cellStyle name="currency-$ 28 2 2 3" xfId="13737" xr:uid="{00000000-0005-0000-0000-0000A5350000}"/>
    <cellStyle name="currency-$ 28 2 2 4" xfId="13738" xr:uid="{00000000-0005-0000-0000-0000A6350000}"/>
    <cellStyle name="currency-$ 28 2 2 5" xfId="13739" xr:uid="{00000000-0005-0000-0000-0000A7350000}"/>
    <cellStyle name="currency-$ 28 3" xfId="13740" xr:uid="{00000000-0005-0000-0000-0000A8350000}"/>
    <cellStyle name="currency-$ 28 3 2" xfId="13741" xr:uid="{00000000-0005-0000-0000-0000A9350000}"/>
    <cellStyle name="currency-$ 28 3 3" xfId="13742" xr:uid="{00000000-0005-0000-0000-0000AA350000}"/>
    <cellStyle name="currency-$ 28 3 4" xfId="13743" xr:uid="{00000000-0005-0000-0000-0000AB350000}"/>
    <cellStyle name="currency-$ 28 3 5" xfId="13744" xr:uid="{00000000-0005-0000-0000-0000AC350000}"/>
    <cellStyle name="currency-$ 29" xfId="13745" xr:uid="{00000000-0005-0000-0000-0000AD350000}"/>
    <cellStyle name="currency-$ 29 2" xfId="13746" xr:uid="{00000000-0005-0000-0000-0000AE350000}"/>
    <cellStyle name="currency-$ 29 2 2" xfId="13747" xr:uid="{00000000-0005-0000-0000-0000AF350000}"/>
    <cellStyle name="currency-$ 29 2 2 2" xfId="13748" xr:uid="{00000000-0005-0000-0000-0000B0350000}"/>
    <cellStyle name="currency-$ 29 2 2 3" xfId="13749" xr:uid="{00000000-0005-0000-0000-0000B1350000}"/>
    <cellStyle name="currency-$ 29 2 2 4" xfId="13750" xr:uid="{00000000-0005-0000-0000-0000B2350000}"/>
    <cellStyle name="currency-$ 29 2 2 5" xfId="13751" xr:uid="{00000000-0005-0000-0000-0000B3350000}"/>
    <cellStyle name="currency-$ 29 3" xfId="13752" xr:uid="{00000000-0005-0000-0000-0000B4350000}"/>
    <cellStyle name="currency-$ 29 3 2" xfId="13753" xr:uid="{00000000-0005-0000-0000-0000B5350000}"/>
    <cellStyle name="currency-$ 29 3 3" xfId="13754" xr:uid="{00000000-0005-0000-0000-0000B6350000}"/>
    <cellStyle name="currency-$ 29 3 4" xfId="13755" xr:uid="{00000000-0005-0000-0000-0000B7350000}"/>
    <cellStyle name="currency-$ 29 3 5" xfId="13756" xr:uid="{00000000-0005-0000-0000-0000B8350000}"/>
    <cellStyle name="currency-$ 3" xfId="13757" xr:uid="{00000000-0005-0000-0000-0000B9350000}"/>
    <cellStyle name="currency-$ 3 2" xfId="13758" xr:uid="{00000000-0005-0000-0000-0000BA350000}"/>
    <cellStyle name="currency-$ 3 2 2" xfId="13759" xr:uid="{00000000-0005-0000-0000-0000BB350000}"/>
    <cellStyle name="currency-$ 3 2 2 2" xfId="13760" xr:uid="{00000000-0005-0000-0000-0000BC350000}"/>
    <cellStyle name="currency-$ 3 2 2 3" xfId="13761" xr:uid="{00000000-0005-0000-0000-0000BD350000}"/>
    <cellStyle name="currency-$ 3 2 2 4" xfId="13762" xr:uid="{00000000-0005-0000-0000-0000BE350000}"/>
    <cellStyle name="currency-$ 3 2 2 5" xfId="13763" xr:uid="{00000000-0005-0000-0000-0000BF350000}"/>
    <cellStyle name="currency-$ 3 3" xfId="13764" xr:uid="{00000000-0005-0000-0000-0000C0350000}"/>
    <cellStyle name="currency-$ 3 3 2" xfId="13765" xr:uid="{00000000-0005-0000-0000-0000C1350000}"/>
    <cellStyle name="currency-$ 3 3 3" xfId="13766" xr:uid="{00000000-0005-0000-0000-0000C2350000}"/>
    <cellStyle name="currency-$ 3 3 4" xfId="13767" xr:uid="{00000000-0005-0000-0000-0000C3350000}"/>
    <cellStyle name="currency-$ 3 3 5" xfId="13768" xr:uid="{00000000-0005-0000-0000-0000C4350000}"/>
    <cellStyle name="currency-$ 30" xfId="13769" xr:uid="{00000000-0005-0000-0000-0000C5350000}"/>
    <cellStyle name="currency-$ 30 2" xfId="13770" xr:uid="{00000000-0005-0000-0000-0000C6350000}"/>
    <cellStyle name="currency-$ 30 2 2" xfId="13771" xr:uid="{00000000-0005-0000-0000-0000C7350000}"/>
    <cellStyle name="currency-$ 30 2 2 2" xfId="13772" xr:uid="{00000000-0005-0000-0000-0000C8350000}"/>
    <cellStyle name="currency-$ 30 2 2 3" xfId="13773" xr:uid="{00000000-0005-0000-0000-0000C9350000}"/>
    <cellStyle name="currency-$ 30 2 2 4" xfId="13774" xr:uid="{00000000-0005-0000-0000-0000CA350000}"/>
    <cellStyle name="currency-$ 30 2 2 5" xfId="13775" xr:uid="{00000000-0005-0000-0000-0000CB350000}"/>
    <cellStyle name="currency-$ 30 3" xfId="13776" xr:uid="{00000000-0005-0000-0000-0000CC350000}"/>
    <cellStyle name="currency-$ 30 3 2" xfId="13777" xr:uid="{00000000-0005-0000-0000-0000CD350000}"/>
    <cellStyle name="currency-$ 30 3 3" xfId="13778" xr:uid="{00000000-0005-0000-0000-0000CE350000}"/>
    <cellStyle name="currency-$ 30 3 4" xfId="13779" xr:uid="{00000000-0005-0000-0000-0000CF350000}"/>
    <cellStyle name="currency-$ 30 3 5" xfId="13780" xr:uid="{00000000-0005-0000-0000-0000D0350000}"/>
    <cellStyle name="currency-$ 31" xfId="13781" xr:uid="{00000000-0005-0000-0000-0000D1350000}"/>
    <cellStyle name="currency-$ 31 2" xfId="13782" xr:uid="{00000000-0005-0000-0000-0000D2350000}"/>
    <cellStyle name="currency-$ 31 2 2" xfId="13783" xr:uid="{00000000-0005-0000-0000-0000D3350000}"/>
    <cellStyle name="currency-$ 31 2 2 2" xfId="13784" xr:uid="{00000000-0005-0000-0000-0000D4350000}"/>
    <cellStyle name="currency-$ 31 2 2 3" xfId="13785" xr:uid="{00000000-0005-0000-0000-0000D5350000}"/>
    <cellStyle name="currency-$ 31 2 2 4" xfId="13786" xr:uid="{00000000-0005-0000-0000-0000D6350000}"/>
    <cellStyle name="currency-$ 31 2 2 5" xfId="13787" xr:uid="{00000000-0005-0000-0000-0000D7350000}"/>
    <cellStyle name="currency-$ 31 3" xfId="13788" xr:uid="{00000000-0005-0000-0000-0000D8350000}"/>
    <cellStyle name="currency-$ 31 3 2" xfId="13789" xr:uid="{00000000-0005-0000-0000-0000D9350000}"/>
    <cellStyle name="currency-$ 31 3 3" xfId="13790" xr:uid="{00000000-0005-0000-0000-0000DA350000}"/>
    <cellStyle name="currency-$ 31 3 4" xfId="13791" xr:uid="{00000000-0005-0000-0000-0000DB350000}"/>
    <cellStyle name="currency-$ 31 3 5" xfId="13792" xr:uid="{00000000-0005-0000-0000-0000DC350000}"/>
    <cellStyle name="currency-$ 32" xfId="13793" xr:uid="{00000000-0005-0000-0000-0000DD350000}"/>
    <cellStyle name="currency-$ 32 2" xfId="13794" xr:uid="{00000000-0005-0000-0000-0000DE350000}"/>
    <cellStyle name="currency-$ 32 2 2" xfId="13795" xr:uid="{00000000-0005-0000-0000-0000DF350000}"/>
    <cellStyle name="currency-$ 32 2 2 2" xfId="13796" xr:uid="{00000000-0005-0000-0000-0000E0350000}"/>
    <cellStyle name="currency-$ 32 2 2 3" xfId="13797" xr:uid="{00000000-0005-0000-0000-0000E1350000}"/>
    <cellStyle name="currency-$ 32 2 2 4" xfId="13798" xr:uid="{00000000-0005-0000-0000-0000E2350000}"/>
    <cellStyle name="currency-$ 32 2 2 5" xfId="13799" xr:uid="{00000000-0005-0000-0000-0000E3350000}"/>
    <cellStyle name="currency-$ 32 3" xfId="13800" xr:uid="{00000000-0005-0000-0000-0000E4350000}"/>
    <cellStyle name="currency-$ 32 3 2" xfId="13801" xr:uid="{00000000-0005-0000-0000-0000E5350000}"/>
    <cellStyle name="currency-$ 32 3 3" xfId="13802" xr:uid="{00000000-0005-0000-0000-0000E6350000}"/>
    <cellStyle name="currency-$ 32 3 4" xfId="13803" xr:uid="{00000000-0005-0000-0000-0000E7350000}"/>
    <cellStyle name="currency-$ 32 3 5" xfId="13804" xr:uid="{00000000-0005-0000-0000-0000E8350000}"/>
    <cellStyle name="currency-$ 33" xfId="13805" xr:uid="{00000000-0005-0000-0000-0000E9350000}"/>
    <cellStyle name="currency-$ 33 2" xfId="13806" xr:uid="{00000000-0005-0000-0000-0000EA350000}"/>
    <cellStyle name="currency-$ 33 2 2" xfId="13807" xr:uid="{00000000-0005-0000-0000-0000EB350000}"/>
    <cellStyle name="currency-$ 33 2 2 2" xfId="13808" xr:uid="{00000000-0005-0000-0000-0000EC350000}"/>
    <cellStyle name="currency-$ 33 2 2 3" xfId="13809" xr:uid="{00000000-0005-0000-0000-0000ED350000}"/>
    <cellStyle name="currency-$ 33 2 2 4" xfId="13810" xr:uid="{00000000-0005-0000-0000-0000EE350000}"/>
    <cellStyle name="currency-$ 33 2 2 5" xfId="13811" xr:uid="{00000000-0005-0000-0000-0000EF350000}"/>
    <cellStyle name="currency-$ 33 3" xfId="13812" xr:uid="{00000000-0005-0000-0000-0000F0350000}"/>
    <cellStyle name="currency-$ 33 3 2" xfId="13813" xr:uid="{00000000-0005-0000-0000-0000F1350000}"/>
    <cellStyle name="currency-$ 33 3 3" xfId="13814" xr:uid="{00000000-0005-0000-0000-0000F2350000}"/>
    <cellStyle name="currency-$ 33 3 4" xfId="13815" xr:uid="{00000000-0005-0000-0000-0000F3350000}"/>
    <cellStyle name="currency-$ 33 3 5" xfId="13816" xr:uid="{00000000-0005-0000-0000-0000F4350000}"/>
    <cellStyle name="currency-$ 34" xfId="13817" xr:uid="{00000000-0005-0000-0000-0000F5350000}"/>
    <cellStyle name="currency-$ 34 2" xfId="13818" xr:uid="{00000000-0005-0000-0000-0000F6350000}"/>
    <cellStyle name="currency-$ 34 2 2" xfId="13819" xr:uid="{00000000-0005-0000-0000-0000F7350000}"/>
    <cellStyle name="currency-$ 34 2 2 2" xfId="13820" xr:uid="{00000000-0005-0000-0000-0000F8350000}"/>
    <cellStyle name="currency-$ 34 2 2 3" xfId="13821" xr:uid="{00000000-0005-0000-0000-0000F9350000}"/>
    <cellStyle name="currency-$ 34 2 2 4" xfId="13822" xr:uid="{00000000-0005-0000-0000-0000FA350000}"/>
    <cellStyle name="currency-$ 34 2 2 5" xfId="13823" xr:uid="{00000000-0005-0000-0000-0000FB350000}"/>
    <cellStyle name="currency-$ 34 3" xfId="13824" xr:uid="{00000000-0005-0000-0000-0000FC350000}"/>
    <cellStyle name="currency-$ 34 3 2" xfId="13825" xr:uid="{00000000-0005-0000-0000-0000FD350000}"/>
    <cellStyle name="currency-$ 34 3 3" xfId="13826" xr:uid="{00000000-0005-0000-0000-0000FE350000}"/>
    <cellStyle name="currency-$ 34 3 4" xfId="13827" xr:uid="{00000000-0005-0000-0000-0000FF350000}"/>
    <cellStyle name="currency-$ 34 3 5" xfId="13828" xr:uid="{00000000-0005-0000-0000-000000360000}"/>
    <cellStyle name="currency-$ 35" xfId="13829" xr:uid="{00000000-0005-0000-0000-000001360000}"/>
    <cellStyle name="currency-$ 35 2" xfId="13830" xr:uid="{00000000-0005-0000-0000-000002360000}"/>
    <cellStyle name="currency-$ 35 2 2" xfId="13831" xr:uid="{00000000-0005-0000-0000-000003360000}"/>
    <cellStyle name="currency-$ 35 2 2 2" xfId="13832" xr:uid="{00000000-0005-0000-0000-000004360000}"/>
    <cellStyle name="currency-$ 35 2 2 3" xfId="13833" xr:uid="{00000000-0005-0000-0000-000005360000}"/>
    <cellStyle name="currency-$ 35 2 2 4" xfId="13834" xr:uid="{00000000-0005-0000-0000-000006360000}"/>
    <cellStyle name="currency-$ 35 2 2 5" xfId="13835" xr:uid="{00000000-0005-0000-0000-000007360000}"/>
    <cellStyle name="currency-$ 35 3" xfId="13836" xr:uid="{00000000-0005-0000-0000-000008360000}"/>
    <cellStyle name="currency-$ 35 3 2" xfId="13837" xr:uid="{00000000-0005-0000-0000-000009360000}"/>
    <cellStyle name="currency-$ 35 3 3" xfId="13838" xr:uid="{00000000-0005-0000-0000-00000A360000}"/>
    <cellStyle name="currency-$ 35 3 4" xfId="13839" xr:uid="{00000000-0005-0000-0000-00000B360000}"/>
    <cellStyle name="currency-$ 35 3 5" xfId="13840" xr:uid="{00000000-0005-0000-0000-00000C360000}"/>
    <cellStyle name="currency-$ 36" xfId="13841" xr:uid="{00000000-0005-0000-0000-00000D360000}"/>
    <cellStyle name="currency-$ 36 2" xfId="13842" xr:uid="{00000000-0005-0000-0000-00000E360000}"/>
    <cellStyle name="currency-$ 36 2 2" xfId="13843" xr:uid="{00000000-0005-0000-0000-00000F360000}"/>
    <cellStyle name="currency-$ 36 2 2 2" xfId="13844" xr:uid="{00000000-0005-0000-0000-000010360000}"/>
    <cellStyle name="currency-$ 36 2 2 3" xfId="13845" xr:uid="{00000000-0005-0000-0000-000011360000}"/>
    <cellStyle name="currency-$ 36 2 2 4" xfId="13846" xr:uid="{00000000-0005-0000-0000-000012360000}"/>
    <cellStyle name="currency-$ 36 2 2 5" xfId="13847" xr:uid="{00000000-0005-0000-0000-000013360000}"/>
    <cellStyle name="currency-$ 36 3" xfId="13848" xr:uid="{00000000-0005-0000-0000-000014360000}"/>
    <cellStyle name="currency-$ 36 3 2" xfId="13849" xr:uid="{00000000-0005-0000-0000-000015360000}"/>
    <cellStyle name="currency-$ 36 3 3" xfId="13850" xr:uid="{00000000-0005-0000-0000-000016360000}"/>
    <cellStyle name="currency-$ 36 3 4" xfId="13851" xr:uid="{00000000-0005-0000-0000-000017360000}"/>
    <cellStyle name="currency-$ 36 3 5" xfId="13852" xr:uid="{00000000-0005-0000-0000-000018360000}"/>
    <cellStyle name="currency-$ 37" xfId="13853" xr:uid="{00000000-0005-0000-0000-000019360000}"/>
    <cellStyle name="currency-$ 37 2" xfId="13854" xr:uid="{00000000-0005-0000-0000-00001A360000}"/>
    <cellStyle name="currency-$ 37 2 2" xfId="13855" xr:uid="{00000000-0005-0000-0000-00001B360000}"/>
    <cellStyle name="currency-$ 37 2 2 2" xfId="13856" xr:uid="{00000000-0005-0000-0000-00001C360000}"/>
    <cellStyle name="currency-$ 37 2 2 3" xfId="13857" xr:uid="{00000000-0005-0000-0000-00001D360000}"/>
    <cellStyle name="currency-$ 37 2 2 4" xfId="13858" xr:uid="{00000000-0005-0000-0000-00001E360000}"/>
    <cellStyle name="currency-$ 37 2 2 5" xfId="13859" xr:uid="{00000000-0005-0000-0000-00001F360000}"/>
    <cellStyle name="currency-$ 37 3" xfId="13860" xr:uid="{00000000-0005-0000-0000-000020360000}"/>
    <cellStyle name="currency-$ 37 3 2" xfId="13861" xr:uid="{00000000-0005-0000-0000-000021360000}"/>
    <cellStyle name="currency-$ 37 3 3" xfId="13862" xr:uid="{00000000-0005-0000-0000-000022360000}"/>
    <cellStyle name="currency-$ 37 3 4" xfId="13863" xr:uid="{00000000-0005-0000-0000-000023360000}"/>
    <cellStyle name="currency-$ 37 3 5" xfId="13864" xr:uid="{00000000-0005-0000-0000-000024360000}"/>
    <cellStyle name="currency-$ 38" xfId="13865" xr:uid="{00000000-0005-0000-0000-000025360000}"/>
    <cellStyle name="currency-$ 38 2" xfId="13866" xr:uid="{00000000-0005-0000-0000-000026360000}"/>
    <cellStyle name="currency-$ 38 2 2" xfId="13867" xr:uid="{00000000-0005-0000-0000-000027360000}"/>
    <cellStyle name="currency-$ 38 2 2 2" xfId="13868" xr:uid="{00000000-0005-0000-0000-000028360000}"/>
    <cellStyle name="currency-$ 38 2 2 3" xfId="13869" xr:uid="{00000000-0005-0000-0000-000029360000}"/>
    <cellStyle name="currency-$ 38 2 2 4" xfId="13870" xr:uid="{00000000-0005-0000-0000-00002A360000}"/>
    <cellStyle name="currency-$ 38 2 2 5" xfId="13871" xr:uid="{00000000-0005-0000-0000-00002B360000}"/>
    <cellStyle name="currency-$ 38 3" xfId="13872" xr:uid="{00000000-0005-0000-0000-00002C360000}"/>
    <cellStyle name="currency-$ 38 3 2" xfId="13873" xr:uid="{00000000-0005-0000-0000-00002D360000}"/>
    <cellStyle name="currency-$ 38 3 3" xfId="13874" xr:uid="{00000000-0005-0000-0000-00002E360000}"/>
    <cellStyle name="currency-$ 38 3 4" xfId="13875" xr:uid="{00000000-0005-0000-0000-00002F360000}"/>
    <cellStyle name="currency-$ 38 3 5" xfId="13876" xr:uid="{00000000-0005-0000-0000-000030360000}"/>
    <cellStyle name="currency-$ 39" xfId="13877" xr:uid="{00000000-0005-0000-0000-000031360000}"/>
    <cellStyle name="currency-$ 39 2" xfId="13878" xr:uid="{00000000-0005-0000-0000-000032360000}"/>
    <cellStyle name="currency-$ 39 2 2" xfId="13879" xr:uid="{00000000-0005-0000-0000-000033360000}"/>
    <cellStyle name="currency-$ 39 2 2 2" xfId="13880" xr:uid="{00000000-0005-0000-0000-000034360000}"/>
    <cellStyle name="currency-$ 39 2 2 3" xfId="13881" xr:uid="{00000000-0005-0000-0000-000035360000}"/>
    <cellStyle name="currency-$ 39 2 2 4" xfId="13882" xr:uid="{00000000-0005-0000-0000-000036360000}"/>
    <cellStyle name="currency-$ 39 2 2 5" xfId="13883" xr:uid="{00000000-0005-0000-0000-000037360000}"/>
    <cellStyle name="currency-$ 39 3" xfId="13884" xr:uid="{00000000-0005-0000-0000-000038360000}"/>
    <cellStyle name="currency-$ 39 3 2" xfId="13885" xr:uid="{00000000-0005-0000-0000-000039360000}"/>
    <cellStyle name="currency-$ 39 3 3" xfId="13886" xr:uid="{00000000-0005-0000-0000-00003A360000}"/>
    <cellStyle name="currency-$ 39 3 4" xfId="13887" xr:uid="{00000000-0005-0000-0000-00003B360000}"/>
    <cellStyle name="currency-$ 39 3 5" xfId="13888" xr:uid="{00000000-0005-0000-0000-00003C360000}"/>
    <cellStyle name="currency-$ 4" xfId="13889" xr:uid="{00000000-0005-0000-0000-00003D360000}"/>
    <cellStyle name="currency-$ 4 2" xfId="13890" xr:uid="{00000000-0005-0000-0000-00003E360000}"/>
    <cellStyle name="currency-$ 4 2 2" xfId="13891" xr:uid="{00000000-0005-0000-0000-00003F360000}"/>
    <cellStyle name="currency-$ 4 2 2 2" xfId="13892" xr:uid="{00000000-0005-0000-0000-000040360000}"/>
    <cellStyle name="currency-$ 4 2 2 3" xfId="13893" xr:uid="{00000000-0005-0000-0000-000041360000}"/>
    <cellStyle name="currency-$ 4 2 2 4" xfId="13894" xr:uid="{00000000-0005-0000-0000-000042360000}"/>
    <cellStyle name="currency-$ 4 2 2 5" xfId="13895" xr:uid="{00000000-0005-0000-0000-000043360000}"/>
    <cellStyle name="currency-$ 4 3" xfId="13896" xr:uid="{00000000-0005-0000-0000-000044360000}"/>
    <cellStyle name="currency-$ 4 3 2" xfId="13897" xr:uid="{00000000-0005-0000-0000-000045360000}"/>
    <cellStyle name="currency-$ 4 3 3" xfId="13898" xr:uid="{00000000-0005-0000-0000-000046360000}"/>
    <cellStyle name="currency-$ 4 3 4" xfId="13899" xr:uid="{00000000-0005-0000-0000-000047360000}"/>
    <cellStyle name="currency-$ 4 3 5" xfId="13900" xr:uid="{00000000-0005-0000-0000-000048360000}"/>
    <cellStyle name="currency-$ 40" xfId="13901" xr:uid="{00000000-0005-0000-0000-000049360000}"/>
    <cellStyle name="currency-$ 40 2" xfId="13902" xr:uid="{00000000-0005-0000-0000-00004A360000}"/>
    <cellStyle name="currency-$ 40 2 2" xfId="13903" xr:uid="{00000000-0005-0000-0000-00004B360000}"/>
    <cellStyle name="currency-$ 40 2 2 2" xfId="13904" xr:uid="{00000000-0005-0000-0000-00004C360000}"/>
    <cellStyle name="currency-$ 40 2 2 3" xfId="13905" xr:uid="{00000000-0005-0000-0000-00004D360000}"/>
    <cellStyle name="currency-$ 40 2 2 4" xfId="13906" xr:uid="{00000000-0005-0000-0000-00004E360000}"/>
    <cellStyle name="currency-$ 40 2 2 5" xfId="13907" xr:uid="{00000000-0005-0000-0000-00004F360000}"/>
    <cellStyle name="currency-$ 40 3" xfId="13908" xr:uid="{00000000-0005-0000-0000-000050360000}"/>
    <cellStyle name="currency-$ 40 3 2" xfId="13909" xr:uid="{00000000-0005-0000-0000-000051360000}"/>
    <cellStyle name="currency-$ 40 3 3" xfId="13910" xr:uid="{00000000-0005-0000-0000-000052360000}"/>
    <cellStyle name="currency-$ 40 3 4" xfId="13911" xr:uid="{00000000-0005-0000-0000-000053360000}"/>
    <cellStyle name="currency-$ 40 3 5" xfId="13912" xr:uid="{00000000-0005-0000-0000-000054360000}"/>
    <cellStyle name="currency-$ 41" xfId="13913" xr:uid="{00000000-0005-0000-0000-000055360000}"/>
    <cellStyle name="currency-$ 41 2" xfId="13914" xr:uid="{00000000-0005-0000-0000-000056360000}"/>
    <cellStyle name="currency-$ 41 2 2" xfId="13915" xr:uid="{00000000-0005-0000-0000-000057360000}"/>
    <cellStyle name="currency-$ 41 2 2 2" xfId="13916" xr:uid="{00000000-0005-0000-0000-000058360000}"/>
    <cellStyle name="currency-$ 41 2 2 3" xfId="13917" xr:uid="{00000000-0005-0000-0000-000059360000}"/>
    <cellStyle name="currency-$ 41 2 2 4" xfId="13918" xr:uid="{00000000-0005-0000-0000-00005A360000}"/>
    <cellStyle name="currency-$ 41 2 2 5" xfId="13919" xr:uid="{00000000-0005-0000-0000-00005B360000}"/>
    <cellStyle name="currency-$ 41 3" xfId="13920" xr:uid="{00000000-0005-0000-0000-00005C360000}"/>
    <cellStyle name="currency-$ 41 3 2" xfId="13921" xr:uid="{00000000-0005-0000-0000-00005D360000}"/>
    <cellStyle name="currency-$ 41 3 3" xfId="13922" xr:uid="{00000000-0005-0000-0000-00005E360000}"/>
    <cellStyle name="currency-$ 41 3 4" xfId="13923" xr:uid="{00000000-0005-0000-0000-00005F360000}"/>
    <cellStyle name="currency-$ 41 3 5" xfId="13924" xr:uid="{00000000-0005-0000-0000-000060360000}"/>
    <cellStyle name="currency-$ 42" xfId="13925" xr:uid="{00000000-0005-0000-0000-000061360000}"/>
    <cellStyle name="currency-$ 42 2" xfId="13926" xr:uid="{00000000-0005-0000-0000-000062360000}"/>
    <cellStyle name="currency-$ 42 2 2" xfId="13927" xr:uid="{00000000-0005-0000-0000-000063360000}"/>
    <cellStyle name="currency-$ 42 2 2 2" xfId="13928" xr:uid="{00000000-0005-0000-0000-000064360000}"/>
    <cellStyle name="currency-$ 42 2 2 3" xfId="13929" xr:uid="{00000000-0005-0000-0000-000065360000}"/>
    <cellStyle name="currency-$ 42 2 2 4" xfId="13930" xr:uid="{00000000-0005-0000-0000-000066360000}"/>
    <cellStyle name="currency-$ 42 2 2 5" xfId="13931" xr:uid="{00000000-0005-0000-0000-000067360000}"/>
    <cellStyle name="currency-$ 42 3" xfId="13932" xr:uid="{00000000-0005-0000-0000-000068360000}"/>
    <cellStyle name="currency-$ 42 3 2" xfId="13933" xr:uid="{00000000-0005-0000-0000-000069360000}"/>
    <cellStyle name="currency-$ 42 3 3" xfId="13934" xr:uid="{00000000-0005-0000-0000-00006A360000}"/>
    <cellStyle name="currency-$ 42 3 4" xfId="13935" xr:uid="{00000000-0005-0000-0000-00006B360000}"/>
    <cellStyle name="currency-$ 42 3 5" xfId="13936" xr:uid="{00000000-0005-0000-0000-00006C360000}"/>
    <cellStyle name="currency-$ 43" xfId="13937" xr:uid="{00000000-0005-0000-0000-00006D360000}"/>
    <cellStyle name="currency-$ 43 2" xfId="13938" xr:uid="{00000000-0005-0000-0000-00006E360000}"/>
    <cellStyle name="currency-$ 43 2 2" xfId="13939" xr:uid="{00000000-0005-0000-0000-00006F360000}"/>
    <cellStyle name="currency-$ 43 2 2 2" xfId="13940" xr:uid="{00000000-0005-0000-0000-000070360000}"/>
    <cellStyle name="currency-$ 43 2 2 3" xfId="13941" xr:uid="{00000000-0005-0000-0000-000071360000}"/>
    <cellStyle name="currency-$ 43 2 2 4" xfId="13942" xr:uid="{00000000-0005-0000-0000-000072360000}"/>
    <cellStyle name="currency-$ 43 2 2 5" xfId="13943" xr:uid="{00000000-0005-0000-0000-000073360000}"/>
    <cellStyle name="currency-$ 43 3" xfId="13944" xr:uid="{00000000-0005-0000-0000-000074360000}"/>
    <cellStyle name="currency-$ 43 3 2" xfId="13945" xr:uid="{00000000-0005-0000-0000-000075360000}"/>
    <cellStyle name="currency-$ 43 3 3" xfId="13946" xr:uid="{00000000-0005-0000-0000-000076360000}"/>
    <cellStyle name="currency-$ 43 3 4" xfId="13947" xr:uid="{00000000-0005-0000-0000-000077360000}"/>
    <cellStyle name="currency-$ 43 3 5" xfId="13948" xr:uid="{00000000-0005-0000-0000-000078360000}"/>
    <cellStyle name="currency-$ 44" xfId="13949" xr:uid="{00000000-0005-0000-0000-000079360000}"/>
    <cellStyle name="currency-$ 44 2" xfId="13950" xr:uid="{00000000-0005-0000-0000-00007A360000}"/>
    <cellStyle name="currency-$ 44 2 2" xfId="13951" xr:uid="{00000000-0005-0000-0000-00007B360000}"/>
    <cellStyle name="currency-$ 44 2 2 2" xfId="13952" xr:uid="{00000000-0005-0000-0000-00007C360000}"/>
    <cellStyle name="currency-$ 44 2 2 3" xfId="13953" xr:uid="{00000000-0005-0000-0000-00007D360000}"/>
    <cellStyle name="currency-$ 44 2 2 4" xfId="13954" xr:uid="{00000000-0005-0000-0000-00007E360000}"/>
    <cellStyle name="currency-$ 44 2 2 5" xfId="13955" xr:uid="{00000000-0005-0000-0000-00007F360000}"/>
    <cellStyle name="currency-$ 44 3" xfId="13956" xr:uid="{00000000-0005-0000-0000-000080360000}"/>
    <cellStyle name="currency-$ 44 3 2" xfId="13957" xr:uid="{00000000-0005-0000-0000-000081360000}"/>
    <cellStyle name="currency-$ 44 3 3" xfId="13958" xr:uid="{00000000-0005-0000-0000-000082360000}"/>
    <cellStyle name="currency-$ 44 3 4" xfId="13959" xr:uid="{00000000-0005-0000-0000-000083360000}"/>
    <cellStyle name="currency-$ 44 3 5" xfId="13960" xr:uid="{00000000-0005-0000-0000-000084360000}"/>
    <cellStyle name="currency-$ 45" xfId="13961" xr:uid="{00000000-0005-0000-0000-000085360000}"/>
    <cellStyle name="currency-$ 45 2" xfId="13962" xr:uid="{00000000-0005-0000-0000-000086360000}"/>
    <cellStyle name="currency-$ 45 2 2" xfId="13963" xr:uid="{00000000-0005-0000-0000-000087360000}"/>
    <cellStyle name="currency-$ 45 2 2 2" xfId="13964" xr:uid="{00000000-0005-0000-0000-000088360000}"/>
    <cellStyle name="currency-$ 45 2 2 3" xfId="13965" xr:uid="{00000000-0005-0000-0000-000089360000}"/>
    <cellStyle name="currency-$ 45 2 2 4" xfId="13966" xr:uid="{00000000-0005-0000-0000-00008A360000}"/>
    <cellStyle name="currency-$ 45 2 2 5" xfId="13967" xr:uid="{00000000-0005-0000-0000-00008B360000}"/>
    <cellStyle name="currency-$ 45 3" xfId="13968" xr:uid="{00000000-0005-0000-0000-00008C360000}"/>
    <cellStyle name="currency-$ 45 3 2" xfId="13969" xr:uid="{00000000-0005-0000-0000-00008D360000}"/>
    <cellStyle name="currency-$ 45 3 3" xfId="13970" xr:uid="{00000000-0005-0000-0000-00008E360000}"/>
    <cellStyle name="currency-$ 45 3 4" xfId="13971" xr:uid="{00000000-0005-0000-0000-00008F360000}"/>
    <cellStyle name="currency-$ 45 3 5" xfId="13972" xr:uid="{00000000-0005-0000-0000-000090360000}"/>
    <cellStyle name="currency-$ 46" xfId="13973" xr:uid="{00000000-0005-0000-0000-000091360000}"/>
    <cellStyle name="currency-$ 46 2" xfId="13974" xr:uid="{00000000-0005-0000-0000-000092360000}"/>
    <cellStyle name="currency-$ 46 2 2" xfId="13975" xr:uid="{00000000-0005-0000-0000-000093360000}"/>
    <cellStyle name="currency-$ 46 2 2 2" xfId="13976" xr:uid="{00000000-0005-0000-0000-000094360000}"/>
    <cellStyle name="currency-$ 46 2 2 3" xfId="13977" xr:uid="{00000000-0005-0000-0000-000095360000}"/>
    <cellStyle name="currency-$ 46 2 2 4" xfId="13978" xr:uid="{00000000-0005-0000-0000-000096360000}"/>
    <cellStyle name="currency-$ 46 2 2 5" xfId="13979" xr:uid="{00000000-0005-0000-0000-000097360000}"/>
    <cellStyle name="currency-$ 46 3" xfId="13980" xr:uid="{00000000-0005-0000-0000-000098360000}"/>
    <cellStyle name="currency-$ 46 3 2" xfId="13981" xr:uid="{00000000-0005-0000-0000-000099360000}"/>
    <cellStyle name="currency-$ 46 3 3" xfId="13982" xr:uid="{00000000-0005-0000-0000-00009A360000}"/>
    <cellStyle name="currency-$ 46 3 4" xfId="13983" xr:uid="{00000000-0005-0000-0000-00009B360000}"/>
    <cellStyle name="currency-$ 46 3 5" xfId="13984" xr:uid="{00000000-0005-0000-0000-00009C360000}"/>
    <cellStyle name="currency-$ 47" xfId="13985" xr:uid="{00000000-0005-0000-0000-00009D360000}"/>
    <cellStyle name="currency-$ 47 2" xfId="13986" xr:uid="{00000000-0005-0000-0000-00009E360000}"/>
    <cellStyle name="currency-$ 47 2 2" xfId="13987" xr:uid="{00000000-0005-0000-0000-00009F360000}"/>
    <cellStyle name="currency-$ 47 2 2 2" xfId="13988" xr:uid="{00000000-0005-0000-0000-0000A0360000}"/>
    <cellStyle name="currency-$ 47 2 2 3" xfId="13989" xr:uid="{00000000-0005-0000-0000-0000A1360000}"/>
    <cellStyle name="currency-$ 47 2 2 4" xfId="13990" xr:uid="{00000000-0005-0000-0000-0000A2360000}"/>
    <cellStyle name="currency-$ 47 2 2 5" xfId="13991" xr:uid="{00000000-0005-0000-0000-0000A3360000}"/>
    <cellStyle name="currency-$ 47 3" xfId="13992" xr:uid="{00000000-0005-0000-0000-0000A4360000}"/>
    <cellStyle name="currency-$ 47 3 2" xfId="13993" xr:uid="{00000000-0005-0000-0000-0000A5360000}"/>
    <cellStyle name="currency-$ 47 3 3" xfId="13994" xr:uid="{00000000-0005-0000-0000-0000A6360000}"/>
    <cellStyle name="currency-$ 47 3 4" xfId="13995" xr:uid="{00000000-0005-0000-0000-0000A7360000}"/>
    <cellStyle name="currency-$ 47 3 5" xfId="13996" xr:uid="{00000000-0005-0000-0000-0000A8360000}"/>
    <cellStyle name="currency-$ 48" xfId="13997" xr:uid="{00000000-0005-0000-0000-0000A9360000}"/>
    <cellStyle name="currency-$ 48 2" xfId="13998" xr:uid="{00000000-0005-0000-0000-0000AA360000}"/>
    <cellStyle name="currency-$ 48 2 2" xfId="13999" xr:uid="{00000000-0005-0000-0000-0000AB360000}"/>
    <cellStyle name="currency-$ 48 2 2 2" xfId="14000" xr:uid="{00000000-0005-0000-0000-0000AC360000}"/>
    <cellStyle name="currency-$ 48 2 2 3" xfId="14001" xr:uid="{00000000-0005-0000-0000-0000AD360000}"/>
    <cellStyle name="currency-$ 48 2 2 4" xfId="14002" xr:uid="{00000000-0005-0000-0000-0000AE360000}"/>
    <cellStyle name="currency-$ 48 2 2 5" xfId="14003" xr:uid="{00000000-0005-0000-0000-0000AF360000}"/>
    <cellStyle name="currency-$ 48 3" xfId="14004" xr:uid="{00000000-0005-0000-0000-0000B0360000}"/>
    <cellStyle name="currency-$ 48 3 2" xfId="14005" xr:uid="{00000000-0005-0000-0000-0000B1360000}"/>
    <cellStyle name="currency-$ 48 3 3" xfId="14006" xr:uid="{00000000-0005-0000-0000-0000B2360000}"/>
    <cellStyle name="currency-$ 48 3 4" xfId="14007" xr:uid="{00000000-0005-0000-0000-0000B3360000}"/>
    <cellStyle name="currency-$ 48 3 5" xfId="14008" xr:uid="{00000000-0005-0000-0000-0000B4360000}"/>
    <cellStyle name="currency-$ 49" xfId="14009" xr:uid="{00000000-0005-0000-0000-0000B5360000}"/>
    <cellStyle name="currency-$ 49 2" xfId="14010" xr:uid="{00000000-0005-0000-0000-0000B6360000}"/>
    <cellStyle name="currency-$ 49 2 2" xfId="14011" xr:uid="{00000000-0005-0000-0000-0000B7360000}"/>
    <cellStyle name="currency-$ 49 2 2 2" xfId="14012" xr:uid="{00000000-0005-0000-0000-0000B8360000}"/>
    <cellStyle name="currency-$ 49 2 2 3" xfId="14013" xr:uid="{00000000-0005-0000-0000-0000B9360000}"/>
    <cellStyle name="currency-$ 49 2 2 4" xfId="14014" xr:uid="{00000000-0005-0000-0000-0000BA360000}"/>
    <cellStyle name="currency-$ 49 2 2 5" xfId="14015" xr:uid="{00000000-0005-0000-0000-0000BB360000}"/>
    <cellStyle name="currency-$ 49 3" xfId="14016" xr:uid="{00000000-0005-0000-0000-0000BC360000}"/>
    <cellStyle name="currency-$ 49 3 2" xfId="14017" xr:uid="{00000000-0005-0000-0000-0000BD360000}"/>
    <cellStyle name="currency-$ 49 3 3" xfId="14018" xr:uid="{00000000-0005-0000-0000-0000BE360000}"/>
    <cellStyle name="currency-$ 49 3 4" xfId="14019" xr:uid="{00000000-0005-0000-0000-0000BF360000}"/>
    <cellStyle name="currency-$ 49 3 5" xfId="14020" xr:uid="{00000000-0005-0000-0000-0000C0360000}"/>
    <cellStyle name="currency-$ 5" xfId="14021" xr:uid="{00000000-0005-0000-0000-0000C1360000}"/>
    <cellStyle name="currency-$ 5 2" xfId="14022" xr:uid="{00000000-0005-0000-0000-0000C2360000}"/>
    <cellStyle name="currency-$ 5 2 2" xfId="14023" xr:uid="{00000000-0005-0000-0000-0000C3360000}"/>
    <cellStyle name="currency-$ 5 2 2 2" xfId="14024" xr:uid="{00000000-0005-0000-0000-0000C4360000}"/>
    <cellStyle name="currency-$ 5 2 2 3" xfId="14025" xr:uid="{00000000-0005-0000-0000-0000C5360000}"/>
    <cellStyle name="currency-$ 5 2 2 4" xfId="14026" xr:uid="{00000000-0005-0000-0000-0000C6360000}"/>
    <cellStyle name="currency-$ 5 2 2 5" xfId="14027" xr:uid="{00000000-0005-0000-0000-0000C7360000}"/>
    <cellStyle name="currency-$ 5 3" xfId="14028" xr:uid="{00000000-0005-0000-0000-0000C8360000}"/>
    <cellStyle name="currency-$ 5 3 2" xfId="14029" xr:uid="{00000000-0005-0000-0000-0000C9360000}"/>
    <cellStyle name="currency-$ 5 3 3" xfId="14030" xr:uid="{00000000-0005-0000-0000-0000CA360000}"/>
    <cellStyle name="currency-$ 5 3 4" xfId="14031" xr:uid="{00000000-0005-0000-0000-0000CB360000}"/>
    <cellStyle name="currency-$ 5 3 5" xfId="14032" xr:uid="{00000000-0005-0000-0000-0000CC360000}"/>
    <cellStyle name="currency-$ 50" xfId="14033" xr:uid="{00000000-0005-0000-0000-0000CD360000}"/>
    <cellStyle name="currency-$ 50 2" xfId="14034" xr:uid="{00000000-0005-0000-0000-0000CE360000}"/>
    <cellStyle name="currency-$ 50 2 2" xfId="14035" xr:uid="{00000000-0005-0000-0000-0000CF360000}"/>
    <cellStyle name="currency-$ 50 2 2 2" xfId="14036" xr:uid="{00000000-0005-0000-0000-0000D0360000}"/>
    <cellStyle name="currency-$ 50 2 2 3" xfId="14037" xr:uid="{00000000-0005-0000-0000-0000D1360000}"/>
    <cellStyle name="currency-$ 50 2 2 4" xfId="14038" xr:uid="{00000000-0005-0000-0000-0000D2360000}"/>
    <cellStyle name="currency-$ 50 2 2 5" xfId="14039" xr:uid="{00000000-0005-0000-0000-0000D3360000}"/>
    <cellStyle name="currency-$ 50 3" xfId="14040" xr:uid="{00000000-0005-0000-0000-0000D4360000}"/>
    <cellStyle name="currency-$ 50 3 2" xfId="14041" xr:uid="{00000000-0005-0000-0000-0000D5360000}"/>
    <cellStyle name="currency-$ 50 3 3" xfId="14042" xr:uid="{00000000-0005-0000-0000-0000D6360000}"/>
    <cellStyle name="currency-$ 50 3 4" xfId="14043" xr:uid="{00000000-0005-0000-0000-0000D7360000}"/>
    <cellStyle name="currency-$ 50 3 5" xfId="14044" xr:uid="{00000000-0005-0000-0000-0000D8360000}"/>
    <cellStyle name="currency-$ 51" xfId="14045" xr:uid="{00000000-0005-0000-0000-0000D9360000}"/>
    <cellStyle name="currency-$ 51 2" xfId="14046" xr:uid="{00000000-0005-0000-0000-0000DA360000}"/>
    <cellStyle name="currency-$ 51 2 2" xfId="14047" xr:uid="{00000000-0005-0000-0000-0000DB360000}"/>
    <cellStyle name="currency-$ 51 2 2 2" xfId="14048" xr:uid="{00000000-0005-0000-0000-0000DC360000}"/>
    <cellStyle name="currency-$ 51 2 2 3" xfId="14049" xr:uid="{00000000-0005-0000-0000-0000DD360000}"/>
    <cellStyle name="currency-$ 51 2 2 4" xfId="14050" xr:uid="{00000000-0005-0000-0000-0000DE360000}"/>
    <cellStyle name="currency-$ 51 2 2 5" xfId="14051" xr:uid="{00000000-0005-0000-0000-0000DF360000}"/>
    <cellStyle name="currency-$ 51 3" xfId="14052" xr:uid="{00000000-0005-0000-0000-0000E0360000}"/>
    <cellStyle name="currency-$ 51 3 2" xfId="14053" xr:uid="{00000000-0005-0000-0000-0000E1360000}"/>
    <cellStyle name="currency-$ 51 3 3" xfId="14054" xr:uid="{00000000-0005-0000-0000-0000E2360000}"/>
    <cellStyle name="currency-$ 51 3 4" xfId="14055" xr:uid="{00000000-0005-0000-0000-0000E3360000}"/>
    <cellStyle name="currency-$ 51 3 5" xfId="14056" xr:uid="{00000000-0005-0000-0000-0000E4360000}"/>
    <cellStyle name="currency-$ 52" xfId="14057" xr:uid="{00000000-0005-0000-0000-0000E5360000}"/>
    <cellStyle name="currency-$ 52 2" xfId="14058" xr:uid="{00000000-0005-0000-0000-0000E6360000}"/>
    <cellStyle name="currency-$ 52 2 2" xfId="14059" xr:uid="{00000000-0005-0000-0000-0000E7360000}"/>
    <cellStyle name="currency-$ 52 2 2 2" xfId="14060" xr:uid="{00000000-0005-0000-0000-0000E8360000}"/>
    <cellStyle name="currency-$ 52 2 2 3" xfId="14061" xr:uid="{00000000-0005-0000-0000-0000E9360000}"/>
    <cellStyle name="currency-$ 52 2 2 4" xfId="14062" xr:uid="{00000000-0005-0000-0000-0000EA360000}"/>
    <cellStyle name="currency-$ 52 2 2 5" xfId="14063" xr:uid="{00000000-0005-0000-0000-0000EB360000}"/>
    <cellStyle name="currency-$ 52 3" xfId="14064" xr:uid="{00000000-0005-0000-0000-0000EC360000}"/>
    <cellStyle name="currency-$ 52 3 2" xfId="14065" xr:uid="{00000000-0005-0000-0000-0000ED360000}"/>
    <cellStyle name="currency-$ 52 3 3" xfId="14066" xr:uid="{00000000-0005-0000-0000-0000EE360000}"/>
    <cellStyle name="currency-$ 52 3 4" xfId="14067" xr:uid="{00000000-0005-0000-0000-0000EF360000}"/>
    <cellStyle name="currency-$ 52 3 5" xfId="14068" xr:uid="{00000000-0005-0000-0000-0000F0360000}"/>
    <cellStyle name="currency-$ 53" xfId="14069" xr:uid="{00000000-0005-0000-0000-0000F1360000}"/>
    <cellStyle name="currency-$ 53 2" xfId="14070" xr:uid="{00000000-0005-0000-0000-0000F2360000}"/>
    <cellStyle name="currency-$ 53 2 2" xfId="14071" xr:uid="{00000000-0005-0000-0000-0000F3360000}"/>
    <cellStyle name="currency-$ 53 2 2 2" xfId="14072" xr:uid="{00000000-0005-0000-0000-0000F4360000}"/>
    <cellStyle name="currency-$ 53 2 2 3" xfId="14073" xr:uid="{00000000-0005-0000-0000-0000F5360000}"/>
    <cellStyle name="currency-$ 53 2 2 4" xfId="14074" xr:uid="{00000000-0005-0000-0000-0000F6360000}"/>
    <cellStyle name="currency-$ 53 2 2 5" xfId="14075" xr:uid="{00000000-0005-0000-0000-0000F7360000}"/>
    <cellStyle name="currency-$ 53 3" xfId="14076" xr:uid="{00000000-0005-0000-0000-0000F8360000}"/>
    <cellStyle name="currency-$ 53 3 2" xfId="14077" xr:uid="{00000000-0005-0000-0000-0000F9360000}"/>
    <cellStyle name="currency-$ 53 3 3" xfId="14078" xr:uid="{00000000-0005-0000-0000-0000FA360000}"/>
    <cellStyle name="currency-$ 53 3 4" xfId="14079" xr:uid="{00000000-0005-0000-0000-0000FB360000}"/>
    <cellStyle name="currency-$ 53 3 5" xfId="14080" xr:uid="{00000000-0005-0000-0000-0000FC360000}"/>
    <cellStyle name="currency-$ 54" xfId="14081" xr:uid="{00000000-0005-0000-0000-0000FD360000}"/>
    <cellStyle name="currency-$ 54 2" xfId="14082" xr:uid="{00000000-0005-0000-0000-0000FE360000}"/>
    <cellStyle name="currency-$ 54 2 2" xfId="14083" xr:uid="{00000000-0005-0000-0000-0000FF360000}"/>
    <cellStyle name="currency-$ 54 2 2 2" xfId="14084" xr:uid="{00000000-0005-0000-0000-000000370000}"/>
    <cellStyle name="currency-$ 54 2 2 3" xfId="14085" xr:uid="{00000000-0005-0000-0000-000001370000}"/>
    <cellStyle name="currency-$ 54 2 2 4" xfId="14086" xr:uid="{00000000-0005-0000-0000-000002370000}"/>
    <cellStyle name="currency-$ 54 2 2 5" xfId="14087" xr:uid="{00000000-0005-0000-0000-000003370000}"/>
    <cellStyle name="currency-$ 54 3" xfId="14088" xr:uid="{00000000-0005-0000-0000-000004370000}"/>
    <cellStyle name="currency-$ 54 3 2" xfId="14089" xr:uid="{00000000-0005-0000-0000-000005370000}"/>
    <cellStyle name="currency-$ 54 3 3" xfId="14090" xr:uid="{00000000-0005-0000-0000-000006370000}"/>
    <cellStyle name="currency-$ 54 3 4" xfId="14091" xr:uid="{00000000-0005-0000-0000-000007370000}"/>
    <cellStyle name="currency-$ 54 3 5" xfId="14092" xr:uid="{00000000-0005-0000-0000-000008370000}"/>
    <cellStyle name="currency-$ 55" xfId="14093" xr:uid="{00000000-0005-0000-0000-000009370000}"/>
    <cellStyle name="currency-$ 55 2" xfId="14094" xr:uid="{00000000-0005-0000-0000-00000A370000}"/>
    <cellStyle name="currency-$ 55 2 2" xfId="14095" xr:uid="{00000000-0005-0000-0000-00000B370000}"/>
    <cellStyle name="currency-$ 55 2 2 2" xfId="14096" xr:uid="{00000000-0005-0000-0000-00000C370000}"/>
    <cellStyle name="currency-$ 55 2 2 3" xfId="14097" xr:uid="{00000000-0005-0000-0000-00000D370000}"/>
    <cellStyle name="currency-$ 55 2 2 4" xfId="14098" xr:uid="{00000000-0005-0000-0000-00000E370000}"/>
    <cellStyle name="currency-$ 55 2 2 5" xfId="14099" xr:uid="{00000000-0005-0000-0000-00000F370000}"/>
    <cellStyle name="currency-$ 55 3" xfId="14100" xr:uid="{00000000-0005-0000-0000-000010370000}"/>
    <cellStyle name="currency-$ 55 3 2" xfId="14101" xr:uid="{00000000-0005-0000-0000-000011370000}"/>
    <cellStyle name="currency-$ 55 3 3" xfId="14102" xr:uid="{00000000-0005-0000-0000-000012370000}"/>
    <cellStyle name="currency-$ 55 3 4" xfId="14103" xr:uid="{00000000-0005-0000-0000-000013370000}"/>
    <cellStyle name="currency-$ 55 3 5" xfId="14104" xr:uid="{00000000-0005-0000-0000-000014370000}"/>
    <cellStyle name="currency-$ 56" xfId="14105" xr:uid="{00000000-0005-0000-0000-000015370000}"/>
    <cellStyle name="currency-$ 56 2" xfId="14106" xr:uid="{00000000-0005-0000-0000-000016370000}"/>
    <cellStyle name="currency-$ 56 2 2" xfId="14107" xr:uid="{00000000-0005-0000-0000-000017370000}"/>
    <cellStyle name="currency-$ 56 2 2 2" xfId="14108" xr:uid="{00000000-0005-0000-0000-000018370000}"/>
    <cellStyle name="currency-$ 56 2 2 3" xfId="14109" xr:uid="{00000000-0005-0000-0000-000019370000}"/>
    <cellStyle name="currency-$ 56 2 2 4" xfId="14110" xr:uid="{00000000-0005-0000-0000-00001A370000}"/>
    <cellStyle name="currency-$ 56 2 2 5" xfId="14111" xr:uid="{00000000-0005-0000-0000-00001B370000}"/>
    <cellStyle name="currency-$ 56 3" xfId="14112" xr:uid="{00000000-0005-0000-0000-00001C370000}"/>
    <cellStyle name="currency-$ 56 3 2" xfId="14113" xr:uid="{00000000-0005-0000-0000-00001D370000}"/>
    <cellStyle name="currency-$ 56 3 3" xfId="14114" xr:uid="{00000000-0005-0000-0000-00001E370000}"/>
    <cellStyle name="currency-$ 56 3 4" xfId="14115" xr:uid="{00000000-0005-0000-0000-00001F370000}"/>
    <cellStyle name="currency-$ 56 3 5" xfId="14116" xr:uid="{00000000-0005-0000-0000-000020370000}"/>
    <cellStyle name="currency-$ 57" xfId="14117" xr:uid="{00000000-0005-0000-0000-000021370000}"/>
    <cellStyle name="currency-$ 57 2" xfId="14118" xr:uid="{00000000-0005-0000-0000-000022370000}"/>
    <cellStyle name="currency-$ 57 2 2" xfId="14119" xr:uid="{00000000-0005-0000-0000-000023370000}"/>
    <cellStyle name="currency-$ 57 2 3" xfId="14120" xr:uid="{00000000-0005-0000-0000-000024370000}"/>
    <cellStyle name="currency-$ 57 2 4" xfId="14121" xr:uid="{00000000-0005-0000-0000-000025370000}"/>
    <cellStyle name="currency-$ 57 2 5" xfId="14122" xr:uid="{00000000-0005-0000-0000-000026370000}"/>
    <cellStyle name="currency-$ 58" xfId="14123" xr:uid="{00000000-0005-0000-0000-000027370000}"/>
    <cellStyle name="currency-$ 58 2" xfId="14124" xr:uid="{00000000-0005-0000-0000-000028370000}"/>
    <cellStyle name="currency-$ 58 3" xfId="14125" xr:uid="{00000000-0005-0000-0000-000029370000}"/>
    <cellStyle name="currency-$ 58 4" xfId="14126" xr:uid="{00000000-0005-0000-0000-00002A370000}"/>
    <cellStyle name="currency-$ 58 5" xfId="14127" xr:uid="{00000000-0005-0000-0000-00002B370000}"/>
    <cellStyle name="currency-$ 59" xfId="14128" xr:uid="{00000000-0005-0000-0000-00002C370000}"/>
    <cellStyle name="currency-$ 6" xfId="14129" xr:uid="{00000000-0005-0000-0000-00002D370000}"/>
    <cellStyle name="currency-$ 6 2" xfId="14130" xr:uid="{00000000-0005-0000-0000-00002E370000}"/>
    <cellStyle name="currency-$ 6 2 2" xfId="14131" xr:uid="{00000000-0005-0000-0000-00002F370000}"/>
    <cellStyle name="currency-$ 6 2 2 2" xfId="14132" xr:uid="{00000000-0005-0000-0000-000030370000}"/>
    <cellStyle name="currency-$ 6 2 2 3" xfId="14133" xr:uid="{00000000-0005-0000-0000-000031370000}"/>
    <cellStyle name="currency-$ 6 2 2 4" xfId="14134" xr:uid="{00000000-0005-0000-0000-000032370000}"/>
    <cellStyle name="currency-$ 6 2 2 5" xfId="14135" xr:uid="{00000000-0005-0000-0000-000033370000}"/>
    <cellStyle name="currency-$ 6 3" xfId="14136" xr:uid="{00000000-0005-0000-0000-000034370000}"/>
    <cellStyle name="currency-$ 6 3 2" xfId="14137" xr:uid="{00000000-0005-0000-0000-000035370000}"/>
    <cellStyle name="currency-$ 6 3 3" xfId="14138" xr:uid="{00000000-0005-0000-0000-000036370000}"/>
    <cellStyle name="currency-$ 6 3 4" xfId="14139" xr:uid="{00000000-0005-0000-0000-000037370000}"/>
    <cellStyle name="currency-$ 6 3 5" xfId="14140" xr:uid="{00000000-0005-0000-0000-000038370000}"/>
    <cellStyle name="currency-$ 7" xfId="14141" xr:uid="{00000000-0005-0000-0000-000039370000}"/>
    <cellStyle name="currency-$ 7 2" xfId="14142" xr:uid="{00000000-0005-0000-0000-00003A370000}"/>
    <cellStyle name="currency-$ 7 2 2" xfId="14143" xr:uid="{00000000-0005-0000-0000-00003B370000}"/>
    <cellStyle name="currency-$ 7 2 2 2" xfId="14144" xr:uid="{00000000-0005-0000-0000-00003C370000}"/>
    <cellStyle name="currency-$ 7 2 2 3" xfId="14145" xr:uid="{00000000-0005-0000-0000-00003D370000}"/>
    <cellStyle name="currency-$ 7 2 2 4" xfId="14146" xr:uid="{00000000-0005-0000-0000-00003E370000}"/>
    <cellStyle name="currency-$ 7 2 2 5" xfId="14147" xr:uid="{00000000-0005-0000-0000-00003F370000}"/>
    <cellStyle name="currency-$ 7 3" xfId="14148" xr:uid="{00000000-0005-0000-0000-000040370000}"/>
    <cellStyle name="currency-$ 7 3 2" xfId="14149" xr:uid="{00000000-0005-0000-0000-000041370000}"/>
    <cellStyle name="currency-$ 7 3 3" xfId="14150" xr:uid="{00000000-0005-0000-0000-000042370000}"/>
    <cellStyle name="currency-$ 7 3 4" xfId="14151" xr:uid="{00000000-0005-0000-0000-000043370000}"/>
    <cellStyle name="currency-$ 7 3 5" xfId="14152" xr:uid="{00000000-0005-0000-0000-000044370000}"/>
    <cellStyle name="currency-$ 8" xfId="14153" xr:uid="{00000000-0005-0000-0000-000045370000}"/>
    <cellStyle name="currency-$ 8 2" xfId="14154" xr:uid="{00000000-0005-0000-0000-000046370000}"/>
    <cellStyle name="currency-$ 8 2 2" xfId="14155" xr:uid="{00000000-0005-0000-0000-000047370000}"/>
    <cellStyle name="currency-$ 8 2 2 2" xfId="14156" xr:uid="{00000000-0005-0000-0000-000048370000}"/>
    <cellStyle name="currency-$ 8 2 2 3" xfId="14157" xr:uid="{00000000-0005-0000-0000-000049370000}"/>
    <cellStyle name="currency-$ 8 2 2 4" xfId="14158" xr:uid="{00000000-0005-0000-0000-00004A370000}"/>
    <cellStyle name="currency-$ 8 2 2 5" xfId="14159" xr:uid="{00000000-0005-0000-0000-00004B370000}"/>
    <cellStyle name="currency-$ 8 3" xfId="14160" xr:uid="{00000000-0005-0000-0000-00004C370000}"/>
    <cellStyle name="currency-$ 8 3 2" xfId="14161" xr:uid="{00000000-0005-0000-0000-00004D370000}"/>
    <cellStyle name="currency-$ 8 3 3" xfId="14162" xr:uid="{00000000-0005-0000-0000-00004E370000}"/>
    <cellStyle name="currency-$ 8 3 4" xfId="14163" xr:uid="{00000000-0005-0000-0000-00004F370000}"/>
    <cellStyle name="currency-$ 8 3 5" xfId="14164" xr:uid="{00000000-0005-0000-0000-000050370000}"/>
    <cellStyle name="currency-$ 9" xfId="14165" xr:uid="{00000000-0005-0000-0000-000051370000}"/>
    <cellStyle name="currency-$ 9 2" xfId="14166" xr:uid="{00000000-0005-0000-0000-000052370000}"/>
    <cellStyle name="currency-$ 9 2 2" xfId="14167" xr:uid="{00000000-0005-0000-0000-000053370000}"/>
    <cellStyle name="currency-$ 9 2 2 2" xfId="14168" xr:uid="{00000000-0005-0000-0000-000054370000}"/>
    <cellStyle name="currency-$ 9 2 2 3" xfId="14169" xr:uid="{00000000-0005-0000-0000-000055370000}"/>
    <cellStyle name="currency-$ 9 2 2 4" xfId="14170" xr:uid="{00000000-0005-0000-0000-000056370000}"/>
    <cellStyle name="currency-$ 9 2 2 5" xfId="14171" xr:uid="{00000000-0005-0000-0000-000057370000}"/>
    <cellStyle name="currency-$ 9 3" xfId="14172" xr:uid="{00000000-0005-0000-0000-000058370000}"/>
    <cellStyle name="currency-$ 9 3 2" xfId="14173" xr:uid="{00000000-0005-0000-0000-000059370000}"/>
    <cellStyle name="currency-$ 9 3 3" xfId="14174" xr:uid="{00000000-0005-0000-0000-00005A370000}"/>
    <cellStyle name="currency-$ 9 3 4" xfId="14175" xr:uid="{00000000-0005-0000-0000-00005B370000}"/>
    <cellStyle name="currency-$ 9 3 5" xfId="14176" xr:uid="{00000000-0005-0000-0000-00005C370000}"/>
    <cellStyle name="currency-$_표지 " xfId="14177" xr:uid="{00000000-0005-0000-0000-00005D370000}"/>
    <cellStyle name="Currency_ " xfId="14178" xr:uid="{00000000-0005-0000-0000-00005E370000}"/>
    <cellStyle name="Currency0" xfId="14179" xr:uid="{00000000-0005-0000-0000-00005F370000}"/>
    <cellStyle name="Currency0 10" xfId="14180" xr:uid="{00000000-0005-0000-0000-000060370000}"/>
    <cellStyle name="Currency0 11" xfId="14181" xr:uid="{00000000-0005-0000-0000-000061370000}"/>
    <cellStyle name="Currency0 2" xfId="14182" xr:uid="{00000000-0005-0000-0000-000062370000}"/>
    <cellStyle name="Currency0 2 2" xfId="14183" xr:uid="{00000000-0005-0000-0000-000063370000}"/>
    <cellStyle name="Currency0 2 2 2" xfId="14184" xr:uid="{00000000-0005-0000-0000-000064370000}"/>
    <cellStyle name="Currency0 2 2 2 2" xfId="14185" xr:uid="{00000000-0005-0000-0000-000065370000}"/>
    <cellStyle name="Currency0 2 2 3" xfId="14186" xr:uid="{00000000-0005-0000-0000-000066370000}"/>
    <cellStyle name="Currency0 2 3" xfId="14187" xr:uid="{00000000-0005-0000-0000-000067370000}"/>
    <cellStyle name="Currency0 2 3 2" xfId="14188" xr:uid="{00000000-0005-0000-0000-000068370000}"/>
    <cellStyle name="Currency0 2 4" xfId="14189" xr:uid="{00000000-0005-0000-0000-000069370000}"/>
    <cellStyle name="Currency0 2 4 2" xfId="14190" xr:uid="{00000000-0005-0000-0000-00006A370000}"/>
    <cellStyle name="Currency0 2 5" xfId="14191" xr:uid="{00000000-0005-0000-0000-00006B370000}"/>
    <cellStyle name="Currency0 2 6" xfId="14192" xr:uid="{00000000-0005-0000-0000-00006C370000}"/>
    <cellStyle name="Currency0 3" xfId="14193" xr:uid="{00000000-0005-0000-0000-00006D370000}"/>
    <cellStyle name="Currency0 3 2" xfId="14194" xr:uid="{00000000-0005-0000-0000-00006E370000}"/>
    <cellStyle name="Currency0 3 3" xfId="14195" xr:uid="{00000000-0005-0000-0000-00006F370000}"/>
    <cellStyle name="Currency0 4" xfId="14196" xr:uid="{00000000-0005-0000-0000-000070370000}"/>
    <cellStyle name="Currency0 4 2" xfId="14197" xr:uid="{00000000-0005-0000-0000-000071370000}"/>
    <cellStyle name="Currency0 4 3" xfId="14198" xr:uid="{00000000-0005-0000-0000-000072370000}"/>
    <cellStyle name="Currency0 5" xfId="14199" xr:uid="{00000000-0005-0000-0000-000073370000}"/>
    <cellStyle name="Currency0 5 2" xfId="14200" xr:uid="{00000000-0005-0000-0000-000074370000}"/>
    <cellStyle name="Currency0 5 3" xfId="14201" xr:uid="{00000000-0005-0000-0000-000075370000}"/>
    <cellStyle name="Currency0 6" xfId="14202" xr:uid="{00000000-0005-0000-0000-000076370000}"/>
    <cellStyle name="Currency0 6 2" xfId="14203" xr:uid="{00000000-0005-0000-0000-000077370000}"/>
    <cellStyle name="Currency0 6 3" xfId="14204" xr:uid="{00000000-0005-0000-0000-000078370000}"/>
    <cellStyle name="Currency0 7" xfId="14205" xr:uid="{00000000-0005-0000-0000-000079370000}"/>
    <cellStyle name="Currency0 7 2" xfId="14206" xr:uid="{00000000-0005-0000-0000-00007A370000}"/>
    <cellStyle name="Currency0 7 2 2" xfId="14207" xr:uid="{00000000-0005-0000-0000-00007B370000}"/>
    <cellStyle name="Currency0 7 3" xfId="14208" xr:uid="{00000000-0005-0000-0000-00007C370000}"/>
    <cellStyle name="Currency0 7 4" xfId="14209" xr:uid="{00000000-0005-0000-0000-00007D370000}"/>
    <cellStyle name="Currency0 8" xfId="14210" xr:uid="{00000000-0005-0000-0000-00007E370000}"/>
    <cellStyle name="Currency0 8 2" xfId="14211" xr:uid="{00000000-0005-0000-0000-00007F370000}"/>
    <cellStyle name="Currency0 8 3" xfId="14212" xr:uid="{00000000-0005-0000-0000-000080370000}"/>
    <cellStyle name="Currency0 9" xfId="14213" xr:uid="{00000000-0005-0000-0000-000081370000}"/>
    <cellStyle name="Currency0 9 2" xfId="14214" xr:uid="{00000000-0005-0000-0000-000082370000}"/>
    <cellStyle name="Currency1" xfId="14215" xr:uid="{00000000-0005-0000-0000-000083370000}"/>
    <cellStyle name="Currency1 10" xfId="14216" xr:uid="{00000000-0005-0000-0000-000084370000}"/>
    <cellStyle name="Currency1 10 2" xfId="14217" xr:uid="{00000000-0005-0000-0000-000085370000}"/>
    <cellStyle name="Currency1 11" xfId="14218" xr:uid="{00000000-0005-0000-0000-000086370000}"/>
    <cellStyle name="Currency1 11 2" xfId="14219" xr:uid="{00000000-0005-0000-0000-000087370000}"/>
    <cellStyle name="Currency1 12" xfId="14220" xr:uid="{00000000-0005-0000-0000-000088370000}"/>
    <cellStyle name="Currency1 12 2" xfId="14221" xr:uid="{00000000-0005-0000-0000-000089370000}"/>
    <cellStyle name="Currency1 13" xfId="14222" xr:uid="{00000000-0005-0000-0000-00008A370000}"/>
    <cellStyle name="Currency1 13 2" xfId="14223" xr:uid="{00000000-0005-0000-0000-00008B370000}"/>
    <cellStyle name="Currency1 14" xfId="14224" xr:uid="{00000000-0005-0000-0000-00008C370000}"/>
    <cellStyle name="Currency1 15" xfId="14225" xr:uid="{00000000-0005-0000-0000-00008D370000}"/>
    <cellStyle name="Currency1 16" xfId="14226" xr:uid="{00000000-0005-0000-0000-00008E370000}"/>
    <cellStyle name="Currency1 17" xfId="14227" xr:uid="{00000000-0005-0000-0000-00008F370000}"/>
    <cellStyle name="Currency1 18" xfId="14228" xr:uid="{00000000-0005-0000-0000-000090370000}"/>
    <cellStyle name="Currency1 19" xfId="14229" xr:uid="{00000000-0005-0000-0000-000091370000}"/>
    <cellStyle name="Currency1 2" xfId="14230" xr:uid="{00000000-0005-0000-0000-000092370000}"/>
    <cellStyle name="Currency1 2 2" xfId="14231" xr:uid="{00000000-0005-0000-0000-000093370000}"/>
    <cellStyle name="Currency1 2 2 2" xfId="14232" xr:uid="{00000000-0005-0000-0000-000094370000}"/>
    <cellStyle name="Currency1 2 2 2 2" xfId="14233" xr:uid="{00000000-0005-0000-0000-000095370000}"/>
    <cellStyle name="Currency1 2 2 3" xfId="14234" xr:uid="{00000000-0005-0000-0000-000096370000}"/>
    <cellStyle name="Currency1 2 3" xfId="14235" xr:uid="{00000000-0005-0000-0000-000097370000}"/>
    <cellStyle name="Currency1 2 3 2" xfId="14236" xr:uid="{00000000-0005-0000-0000-000098370000}"/>
    <cellStyle name="Currency1 2 4" xfId="14237" xr:uid="{00000000-0005-0000-0000-000099370000}"/>
    <cellStyle name="Currency1 2 4 2" xfId="14238" xr:uid="{00000000-0005-0000-0000-00009A370000}"/>
    <cellStyle name="Currency1 2 5" xfId="14239" xr:uid="{00000000-0005-0000-0000-00009B370000}"/>
    <cellStyle name="Currency1 2 6" xfId="14240" xr:uid="{00000000-0005-0000-0000-00009C370000}"/>
    <cellStyle name="Currency1 2 7" xfId="14241" xr:uid="{00000000-0005-0000-0000-00009D370000}"/>
    <cellStyle name="Currency1 20" xfId="14242" xr:uid="{00000000-0005-0000-0000-00009E370000}"/>
    <cellStyle name="Currency1 3" xfId="14243" xr:uid="{00000000-0005-0000-0000-00009F370000}"/>
    <cellStyle name="Currency1 3 2" xfId="14244" xr:uid="{00000000-0005-0000-0000-0000A0370000}"/>
    <cellStyle name="Currency1 3 3" xfId="14245" xr:uid="{00000000-0005-0000-0000-0000A1370000}"/>
    <cellStyle name="Currency1 4" xfId="14246" xr:uid="{00000000-0005-0000-0000-0000A2370000}"/>
    <cellStyle name="Currency1 4 2" xfId="14247" xr:uid="{00000000-0005-0000-0000-0000A3370000}"/>
    <cellStyle name="Currency1 4 3" xfId="14248" xr:uid="{00000000-0005-0000-0000-0000A4370000}"/>
    <cellStyle name="Currency1 4 4" xfId="14249" xr:uid="{00000000-0005-0000-0000-0000A5370000}"/>
    <cellStyle name="Currency1 5" xfId="14250" xr:uid="{00000000-0005-0000-0000-0000A6370000}"/>
    <cellStyle name="Currency1 5 2" xfId="14251" xr:uid="{00000000-0005-0000-0000-0000A7370000}"/>
    <cellStyle name="Currency1 5 3" xfId="14252" xr:uid="{00000000-0005-0000-0000-0000A8370000}"/>
    <cellStyle name="Currency1 6" xfId="14253" xr:uid="{00000000-0005-0000-0000-0000A9370000}"/>
    <cellStyle name="Currency1 6 2" xfId="14254" xr:uid="{00000000-0005-0000-0000-0000AA370000}"/>
    <cellStyle name="Currency1 7" xfId="14255" xr:uid="{00000000-0005-0000-0000-0000AB370000}"/>
    <cellStyle name="Currency1 7 2" xfId="14256" xr:uid="{00000000-0005-0000-0000-0000AC370000}"/>
    <cellStyle name="Currency1 7 2 2" xfId="14257" xr:uid="{00000000-0005-0000-0000-0000AD370000}"/>
    <cellStyle name="Currency1 7 3" xfId="14258" xr:uid="{00000000-0005-0000-0000-0000AE370000}"/>
    <cellStyle name="Currency1 8" xfId="14259" xr:uid="{00000000-0005-0000-0000-0000AF370000}"/>
    <cellStyle name="Currency1 8 2" xfId="14260" xr:uid="{00000000-0005-0000-0000-0000B0370000}"/>
    <cellStyle name="Currency1 9" xfId="14261" xr:uid="{00000000-0005-0000-0000-0000B1370000}"/>
    <cellStyle name="Currency1 9 2" xfId="14262" xr:uid="{00000000-0005-0000-0000-0000B2370000}"/>
    <cellStyle name="Currency1_1부여부지 콘도미니엄 신축공사 AV설비 견적서_20100121" xfId="14263" xr:uid="{00000000-0005-0000-0000-0000B3370000}"/>
    <cellStyle name="Date" xfId="14264" xr:uid="{00000000-0005-0000-0000-0000B4370000}"/>
    <cellStyle name="Date 10" xfId="14265" xr:uid="{00000000-0005-0000-0000-0000B5370000}"/>
    <cellStyle name="Date 10 2" xfId="14266" xr:uid="{00000000-0005-0000-0000-0000B6370000}"/>
    <cellStyle name="Date 10 3" xfId="14267" xr:uid="{00000000-0005-0000-0000-0000B7370000}"/>
    <cellStyle name="Date 11" xfId="14268" xr:uid="{00000000-0005-0000-0000-0000B8370000}"/>
    <cellStyle name="Date 11 2" xfId="14269" xr:uid="{00000000-0005-0000-0000-0000B9370000}"/>
    <cellStyle name="Date 12" xfId="14270" xr:uid="{00000000-0005-0000-0000-0000BA370000}"/>
    <cellStyle name="Date 12 2" xfId="14271" xr:uid="{00000000-0005-0000-0000-0000BB370000}"/>
    <cellStyle name="Date 13" xfId="14272" xr:uid="{00000000-0005-0000-0000-0000BC370000}"/>
    <cellStyle name="Date 13 2" xfId="14273" xr:uid="{00000000-0005-0000-0000-0000BD370000}"/>
    <cellStyle name="Date 14" xfId="14274" xr:uid="{00000000-0005-0000-0000-0000BE370000}"/>
    <cellStyle name="Date 15" xfId="14275" xr:uid="{00000000-0005-0000-0000-0000BF370000}"/>
    <cellStyle name="Date 16" xfId="14276" xr:uid="{00000000-0005-0000-0000-0000C0370000}"/>
    <cellStyle name="Date 2" xfId="14277" xr:uid="{00000000-0005-0000-0000-0000C1370000}"/>
    <cellStyle name="Date 2 2" xfId="14278" xr:uid="{00000000-0005-0000-0000-0000C2370000}"/>
    <cellStyle name="Date 2 2 2" xfId="14279" xr:uid="{00000000-0005-0000-0000-0000C3370000}"/>
    <cellStyle name="Date 2 3" xfId="14280" xr:uid="{00000000-0005-0000-0000-0000C4370000}"/>
    <cellStyle name="Date 2 4" xfId="14281" xr:uid="{00000000-0005-0000-0000-0000C5370000}"/>
    <cellStyle name="Date 2 5" xfId="14282" xr:uid="{00000000-0005-0000-0000-0000C6370000}"/>
    <cellStyle name="Date 3" xfId="14283" xr:uid="{00000000-0005-0000-0000-0000C7370000}"/>
    <cellStyle name="Date 3 2" xfId="14284" xr:uid="{00000000-0005-0000-0000-0000C8370000}"/>
    <cellStyle name="Date 3 3" xfId="14285" xr:uid="{00000000-0005-0000-0000-0000C9370000}"/>
    <cellStyle name="Date 4" xfId="14286" xr:uid="{00000000-0005-0000-0000-0000CA370000}"/>
    <cellStyle name="Date 4 2" xfId="14287" xr:uid="{00000000-0005-0000-0000-0000CB370000}"/>
    <cellStyle name="Date 4 3" xfId="14288" xr:uid="{00000000-0005-0000-0000-0000CC370000}"/>
    <cellStyle name="Date 5" xfId="14289" xr:uid="{00000000-0005-0000-0000-0000CD370000}"/>
    <cellStyle name="Date 5 2" xfId="14290" xr:uid="{00000000-0005-0000-0000-0000CE370000}"/>
    <cellStyle name="Date 5 3" xfId="14291" xr:uid="{00000000-0005-0000-0000-0000CF370000}"/>
    <cellStyle name="Date 6" xfId="14292" xr:uid="{00000000-0005-0000-0000-0000D0370000}"/>
    <cellStyle name="Date 6 2" xfId="14293" xr:uid="{00000000-0005-0000-0000-0000D1370000}"/>
    <cellStyle name="Date 6 3" xfId="14294" xr:uid="{00000000-0005-0000-0000-0000D2370000}"/>
    <cellStyle name="Date 7" xfId="14295" xr:uid="{00000000-0005-0000-0000-0000D3370000}"/>
    <cellStyle name="Date 7 2" xfId="14296" xr:uid="{00000000-0005-0000-0000-0000D4370000}"/>
    <cellStyle name="Date 7 3" xfId="14297" xr:uid="{00000000-0005-0000-0000-0000D5370000}"/>
    <cellStyle name="Date 8" xfId="14298" xr:uid="{00000000-0005-0000-0000-0000D6370000}"/>
    <cellStyle name="Date 8 2" xfId="14299" xr:uid="{00000000-0005-0000-0000-0000D7370000}"/>
    <cellStyle name="Date 8 3" xfId="14300" xr:uid="{00000000-0005-0000-0000-0000D8370000}"/>
    <cellStyle name="Date 9" xfId="14301" xr:uid="{00000000-0005-0000-0000-0000D9370000}"/>
    <cellStyle name="Date 9 2" xfId="14302" xr:uid="{00000000-0005-0000-0000-0000DA370000}"/>
    <cellStyle name="Date 9 3" xfId="14303" xr:uid="{00000000-0005-0000-0000-0000DB370000}"/>
    <cellStyle name="Date Short" xfId="14304" xr:uid="{00000000-0005-0000-0000-0000DC370000}"/>
    <cellStyle name="Date Short 2" xfId="14305" xr:uid="{00000000-0005-0000-0000-0000DD370000}"/>
    <cellStyle name="Date Short 3" xfId="14306" xr:uid="{00000000-0005-0000-0000-0000DE370000}"/>
    <cellStyle name="Date_(060116)음향보정장치공사 내역서" xfId="14307" xr:uid="{00000000-0005-0000-0000-0000DF370000}"/>
    <cellStyle name="Date-Time" xfId="14308" xr:uid="{00000000-0005-0000-0000-0000E0370000}"/>
    <cellStyle name="Date-Time 2" xfId="14309" xr:uid="{00000000-0005-0000-0000-0000E1370000}"/>
    <cellStyle name="Decimal 1" xfId="14310" xr:uid="{00000000-0005-0000-0000-0000E2370000}"/>
    <cellStyle name="Decimal 1 2" xfId="14311" xr:uid="{00000000-0005-0000-0000-0000E3370000}"/>
    <cellStyle name="Decimal 2" xfId="14312" xr:uid="{00000000-0005-0000-0000-0000E4370000}"/>
    <cellStyle name="Decimal 2 2" xfId="14313" xr:uid="{00000000-0005-0000-0000-0000E5370000}"/>
    <cellStyle name="Decimal 3" xfId="14314" xr:uid="{00000000-0005-0000-0000-0000E6370000}"/>
    <cellStyle name="Decimal 3 2" xfId="14315" xr:uid="{00000000-0005-0000-0000-0000E7370000}"/>
    <cellStyle name="DELTA" xfId="14316" xr:uid="{00000000-0005-0000-0000-0000E8370000}"/>
    <cellStyle name="DELTA 2" xfId="14317" xr:uid="{00000000-0005-0000-0000-0000E9370000}"/>
    <cellStyle name="DELTA 3" xfId="14318" xr:uid="{00000000-0005-0000-0000-0000EA370000}"/>
    <cellStyle name="description" xfId="14319" xr:uid="{00000000-0005-0000-0000-0000EB370000}"/>
    <cellStyle name="Dezimal [0]_Ausdruck RUND (D)" xfId="14320" xr:uid="{00000000-0005-0000-0000-0000EC370000}"/>
    <cellStyle name="Dezimal_Ausdruck RUND (D)" xfId="14321" xr:uid="{00000000-0005-0000-0000-0000ED370000}"/>
    <cellStyle name="Dollar (zero dec)" xfId="14322" xr:uid="{00000000-0005-0000-0000-0000EE370000}"/>
    <cellStyle name="Dollar (zero dec) 10" xfId="14323" xr:uid="{00000000-0005-0000-0000-0000EF370000}"/>
    <cellStyle name="Dollar (zero dec) 10 2" xfId="14324" xr:uid="{00000000-0005-0000-0000-0000F0370000}"/>
    <cellStyle name="Dollar (zero dec) 11" xfId="14325" xr:uid="{00000000-0005-0000-0000-0000F1370000}"/>
    <cellStyle name="Dollar (zero dec) 11 2" xfId="14326" xr:uid="{00000000-0005-0000-0000-0000F2370000}"/>
    <cellStyle name="Dollar (zero dec) 12" xfId="14327" xr:uid="{00000000-0005-0000-0000-0000F3370000}"/>
    <cellStyle name="Dollar (zero dec) 12 2" xfId="14328" xr:uid="{00000000-0005-0000-0000-0000F4370000}"/>
    <cellStyle name="Dollar (zero dec) 13" xfId="14329" xr:uid="{00000000-0005-0000-0000-0000F5370000}"/>
    <cellStyle name="Dollar (zero dec) 13 2" xfId="14330" xr:uid="{00000000-0005-0000-0000-0000F6370000}"/>
    <cellStyle name="Dollar (zero dec) 14" xfId="14331" xr:uid="{00000000-0005-0000-0000-0000F7370000}"/>
    <cellStyle name="Dollar (zero dec) 15" xfId="14332" xr:uid="{00000000-0005-0000-0000-0000F8370000}"/>
    <cellStyle name="Dollar (zero dec) 16" xfId="14333" xr:uid="{00000000-0005-0000-0000-0000F9370000}"/>
    <cellStyle name="Dollar (zero dec) 17" xfId="14334" xr:uid="{00000000-0005-0000-0000-0000FA370000}"/>
    <cellStyle name="Dollar (zero dec) 18" xfId="14335" xr:uid="{00000000-0005-0000-0000-0000FB370000}"/>
    <cellStyle name="Dollar (zero dec) 19" xfId="14336" xr:uid="{00000000-0005-0000-0000-0000FC370000}"/>
    <cellStyle name="Dollar (zero dec) 2" xfId="14337" xr:uid="{00000000-0005-0000-0000-0000FD370000}"/>
    <cellStyle name="Dollar (zero dec) 2 2" xfId="14338" xr:uid="{00000000-0005-0000-0000-0000FE370000}"/>
    <cellStyle name="Dollar (zero dec) 2 2 2" xfId="14339" xr:uid="{00000000-0005-0000-0000-0000FF370000}"/>
    <cellStyle name="Dollar (zero dec) 2 2 2 2" xfId="14340" xr:uid="{00000000-0005-0000-0000-000000380000}"/>
    <cellStyle name="Dollar (zero dec) 2 2 3" xfId="14341" xr:uid="{00000000-0005-0000-0000-000001380000}"/>
    <cellStyle name="Dollar (zero dec) 2 3" xfId="14342" xr:uid="{00000000-0005-0000-0000-000002380000}"/>
    <cellStyle name="Dollar (zero dec) 2 3 2" xfId="14343" xr:uid="{00000000-0005-0000-0000-000003380000}"/>
    <cellStyle name="Dollar (zero dec) 2 4" xfId="14344" xr:uid="{00000000-0005-0000-0000-000004380000}"/>
    <cellStyle name="Dollar (zero dec) 2 4 2" xfId="14345" xr:uid="{00000000-0005-0000-0000-000005380000}"/>
    <cellStyle name="Dollar (zero dec) 2 5" xfId="14346" xr:uid="{00000000-0005-0000-0000-000006380000}"/>
    <cellStyle name="Dollar (zero dec) 2 6" xfId="14347" xr:uid="{00000000-0005-0000-0000-000007380000}"/>
    <cellStyle name="Dollar (zero dec) 2 7" xfId="14348" xr:uid="{00000000-0005-0000-0000-000008380000}"/>
    <cellStyle name="Dollar (zero dec) 20" xfId="14349" xr:uid="{00000000-0005-0000-0000-000009380000}"/>
    <cellStyle name="Dollar (zero dec) 3" xfId="14350" xr:uid="{00000000-0005-0000-0000-00000A380000}"/>
    <cellStyle name="Dollar (zero dec) 3 2" xfId="14351" xr:uid="{00000000-0005-0000-0000-00000B380000}"/>
    <cellStyle name="Dollar (zero dec) 3 3" xfId="14352" xr:uid="{00000000-0005-0000-0000-00000C380000}"/>
    <cellStyle name="Dollar (zero dec) 4" xfId="14353" xr:uid="{00000000-0005-0000-0000-00000D380000}"/>
    <cellStyle name="Dollar (zero dec) 4 2" xfId="14354" xr:uid="{00000000-0005-0000-0000-00000E380000}"/>
    <cellStyle name="Dollar (zero dec) 5" xfId="14355" xr:uid="{00000000-0005-0000-0000-00000F380000}"/>
    <cellStyle name="Dollar (zero dec) 5 2" xfId="14356" xr:uid="{00000000-0005-0000-0000-000010380000}"/>
    <cellStyle name="Dollar (zero dec) 6" xfId="14357" xr:uid="{00000000-0005-0000-0000-000011380000}"/>
    <cellStyle name="Dollar (zero dec) 6 2" xfId="14358" xr:uid="{00000000-0005-0000-0000-000012380000}"/>
    <cellStyle name="Dollar (zero dec) 7" xfId="14359" xr:uid="{00000000-0005-0000-0000-000013380000}"/>
    <cellStyle name="Dollar (zero dec) 7 2" xfId="14360" xr:uid="{00000000-0005-0000-0000-000014380000}"/>
    <cellStyle name="Dollar (zero dec) 7 2 2" xfId="14361" xr:uid="{00000000-0005-0000-0000-000015380000}"/>
    <cellStyle name="Dollar (zero dec) 7 3" xfId="14362" xr:uid="{00000000-0005-0000-0000-000016380000}"/>
    <cellStyle name="Dollar (zero dec) 8" xfId="14363" xr:uid="{00000000-0005-0000-0000-000017380000}"/>
    <cellStyle name="Dollar (zero dec) 8 2" xfId="14364" xr:uid="{00000000-0005-0000-0000-000018380000}"/>
    <cellStyle name="Dollar (zero dec) 9" xfId="14365" xr:uid="{00000000-0005-0000-0000-000019380000}"/>
    <cellStyle name="Dollar (zero dec) 9 2" xfId="14366" xr:uid="{00000000-0005-0000-0000-00001A380000}"/>
    <cellStyle name="Dollar (zero dec)_1부여부지 콘도미니엄 신축공사 AV설비 견적서_20100121" xfId="14367" xr:uid="{00000000-0005-0000-0000-00001B380000}"/>
    <cellStyle name="E­æo±" xfId="14368" xr:uid="{00000000-0005-0000-0000-00001C380000}"/>
    <cellStyle name="E­æo±a" xfId="14369" xr:uid="{00000000-0005-0000-0000-00001D380000}"/>
    <cellStyle name="E­Æo±aE￡" xfId="14370" xr:uid="{00000000-0005-0000-0000-00001E380000}"/>
    <cellStyle name="È­æó±âè£" xfId="14371" xr:uid="{00000000-0005-0000-0000-00001F380000}"/>
    <cellStyle name="E­Æo±aE￡ 2" xfId="14372" xr:uid="{00000000-0005-0000-0000-000020380000}"/>
    <cellStyle name="E­Æo±aE￡0" xfId="14373" xr:uid="{00000000-0005-0000-0000-000021380000}"/>
    <cellStyle name="È­æó±âè£0" xfId="14374" xr:uid="{00000000-0005-0000-0000-000022380000}"/>
    <cellStyle name="E­Æo±aE￡0 2" xfId="14375" xr:uid="{00000000-0005-0000-0000-000023380000}"/>
    <cellStyle name="En-t?e 1" xfId="14376" xr:uid="{00000000-0005-0000-0000-000024380000}"/>
    <cellStyle name="En-t?e 2" xfId="14377" xr:uid="{00000000-0005-0000-0000-000025380000}"/>
    <cellStyle name="Enter Currency (0)" xfId="14378" xr:uid="{00000000-0005-0000-0000-000026380000}"/>
    <cellStyle name="Enter Currency (0) 2" xfId="14379" xr:uid="{00000000-0005-0000-0000-000027380000}"/>
    <cellStyle name="Enter Currency (0) 3" xfId="14380" xr:uid="{00000000-0005-0000-0000-000028380000}"/>
    <cellStyle name="Enter Currency (2)" xfId="14381" xr:uid="{00000000-0005-0000-0000-000029380000}"/>
    <cellStyle name="Enter Currency (2) 2" xfId="14382" xr:uid="{00000000-0005-0000-0000-00002A380000}"/>
    <cellStyle name="Enter Currency (2) 3" xfId="14383" xr:uid="{00000000-0005-0000-0000-00002B380000}"/>
    <cellStyle name="Enter Units (0)" xfId="14384" xr:uid="{00000000-0005-0000-0000-00002C380000}"/>
    <cellStyle name="Enter Units (0) 2" xfId="14385" xr:uid="{00000000-0005-0000-0000-00002D380000}"/>
    <cellStyle name="Enter Units (0) 3" xfId="14386" xr:uid="{00000000-0005-0000-0000-00002E380000}"/>
    <cellStyle name="Enter Units (1)" xfId="14387" xr:uid="{00000000-0005-0000-0000-00002F380000}"/>
    <cellStyle name="Enter Units (1) 2" xfId="14388" xr:uid="{00000000-0005-0000-0000-000030380000}"/>
    <cellStyle name="Enter Units (1) 3" xfId="14389" xr:uid="{00000000-0005-0000-0000-000031380000}"/>
    <cellStyle name="Enter Units (2)" xfId="14390" xr:uid="{00000000-0005-0000-0000-000032380000}"/>
    <cellStyle name="Enter Units (2) 2" xfId="14391" xr:uid="{00000000-0005-0000-0000-000033380000}"/>
    <cellStyle name="Enter Units (2) 3" xfId="14392" xr:uid="{00000000-0005-0000-0000-000034380000}"/>
    <cellStyle name="Entered" xfId="14393" xr:uid="{00000000-0005-0000-0000-000035380000}"/>
    <cellStyle name="Entered 2" xfId="14394" xr:uid="{00000000-0005-0000-0000-000036380000}"/>
    <cellStyle name="Entered 2 2" xfId="14395" xr:uid="{00000000-0005-0000-0000-000037380000}"/>
    <cellStyle name="Entered 2 2 2" xfId="14396" xr:uid="{00000000-0005-0000-0000-000038380000}"/>
    <cellStyle name="Entered 2 3" xfId="14397" xr:uid="{00000000-0005-0000-0000-000039380000}"/>
    <cellStyle name="Entered 3" xfId="14398" xr:uid="{00000000-0005-0000-0000-00003A380000}"/>
    <cellStyle name="Entered 3 2" xfId="14399" xr:uid="{00000000-0005-0000-0000-00003B380000}"/>
    <cellStyle name="Entered 4" xfId="14400" xr:uid="{00000000-0005-0000-0000-00003C380000}"/>
    <cellStyle name="Entered 4 2" xfId="14401" xr:uid="{00000000-0005-0000-0000-00003D380000}"/>
    <cellStyle name="Entered 5" xfId="14402" xr:uid="{00000000-0005-0000-0000-00003E380000}"/>
    <cellStyle name="Entered 6" xfId="14403" xr:uid="{00000000-0005-0000-0000-00003F380000}"/>
    <cellStyle name="Euro" xfId="14404" xr:uid="{00000000-0005-0000-0000-000040380000}"/>
    <cellStyle name="Euro 2" xfId="14405" xr:uid="{00000000-0005-0000-0000-000041380000}"/>
    <cellStyle name="Excel Built-in Normal" xfId="14406" xr:uid="{00000000-0005-0000-0000-000042380000}"/>
    <cellStyle name="Excel Built-in Normal 2" xfId="14407" xr:uid="{00000000-0005-0000-0000-000043380000}"/>
    <cellStyle name="Excel Built-in Normal 3" xfId="14408" xr:uid="{00000000-0005-0000-0000-000044380000}"/>
    <cellStyle name="Excel Built-in Normal 4" xfId="14409" xr:uid="{00000000-0005-0000-0000-000045380000}"/>
    <cellStyle name="Explanatory Text" xfId="14410" xr:uid="{00000000-0005-0000-0000-000046380000}"/>
    <cellStyle name="F2" xfId="14411" xr:uid="{00000000-0005-0000-0000-000047380000}"/>
    <cellStyle name="F2 2" xfId="14412" xr:uid="{00000000-0005-0000-0000-000048380000}"/>
    <cellStyle name="F2 2 2" xfId="14413" xr:uid="{00000000-0005-0000-0000-000049380000}"/>
    <cellStyle name="F2 3" xfId="14414" xr:uid="{00000000-0005-0000-0000-00004A380000}"/>
    <cellStyle name="F3" xfId="14415" xr:uid="{00000000-0005-0000-0000-00004B380000}"/>
    <cellStyle name="F3 2" xfId="14416" xr:uid="{00000000-0005-0000-0000-00004C380000}"/>
    <cellStyle name="F3 3" xfId="14417" xr:uid="{00000000-0005-0000-0000-00004D380000}"/>
    <cellStyle name="F4" xfId="14418" xr:uid="{00000000-0005-0000-0000-00004E380000}"/>
    <cellStyle name="F4 2" xfId="14419" xr:uid="{00000000-0005-0000-0000-00004F380000}"/>
    <cellStyle name="F4 3" xfId="14420" xr:uid="{00000000-0005-0000-0000-000050380000}"/>
    <cellStyle name="F5" xfId="14421" xr:uid="{00000000-0005-0000-0000-000051380000}"/>
    <cellStyle name="F5 2" xfId="14422" xr:uid="{00000000-0005-0000-0000-000052380000}"/>
    <cellStyle name="F5 3" xfId="14423" xr:uid="{00000000-0005-0000-0000-000053380000}"/>
    <cellStyle name="F6" xfId="14424" xr:uid="{00000000-0005-0000-0000-000054380000}"/>
    <cellStyle name="F6 2" xfId="14425" xr:uid="{00000000-0005-0000-0000-000055380000}"/>
    <cellStyle name="F6 3" xfId="14426" xr:uid="{00000000-0005-0000-0000-000056380000}"/>
    <cellStyle name="F7" xfId="14427" xr:uid="{00000000-0005-0000-0000-000057380000}"/>
    <cellStyle name="F7 2" xfId="14428" xr:uid="{00000000-0005-0000-0000-000058380000}"/>
    <cellStyle name="F7 3" xfId="14429" xr:uid="{00000000-0005-0000-0000-000059380000}"/>
    <cellStyle name="F8" xfId="14430" xr:uid="{00000000-0005-0000-0000-00005A380000}"/>
    <cellStyle name="F8 2" xfId="14431" xr:uid="{00000000-0005-0000-0000-00005B380000}"/>
    <cellStyle name="F8 2 2" xfId="14432" xr:uid="{00000000-0005-0000-0000-00005C380000}"/>
    <cellStyle name="F8 3" xfId="14433" xr:uid="{00000000-0005-0000-0000-00005D380000}"/>
    <cellStyle name="Financier0" xfId="14434" xr:uid="{00000000-0005-0000-0000-00005E380000}"/>
    <cellStyle name="Fixed" xfId="14435" xr:uid="{00000000-0005-0000-0000-00005F380000}"/>
    <cellStyle name="Fixed 10" xfId="14436" xr:uid="{00000000-0005-0000-0000-000060380000}"/>
    <cellStyle name="Fixed 10 2" xfId="14437" xr:uid="{00000000-0005-0000-0000-000061380000}"/>
    <cellStyle name="Fixed 10 3" xfId="14438" xr:uid="{00000000-0005-0000-0000-000062380000}"/>
    <cellStyle name="Fixed 11" xfId="14439" xr:uid="{00000000-0005-0000-0000-000063380000}"/>
    <cellStyle name="Fixed 11 2" xfId="14440" xr:uid="{00000000-0005-0000-0000-000064380000}"/>
    <cellStyle name="Fixed 12" xfId="14441" xr:uid="{00000000-0005-0000-0000-000065380000}"/>
    <cellStyle name="Fixed 12 2" xfId="14442" xr:uid="{00000000-0005-0000-0000-000066380000}"/>
    <cellStyle name="Fixed 13" xfId="14443" xr:uid="{00000000-0005-0000-0000-000067380000}"/>
    <cellStyle name="Fixed 13 2" xfId="14444" xr:uid="{00000000-0005-0000-0000-000068380000}"/>
    <cellStyle name="Fixed 14" xfId="14445" xr:uid="{00000000-0005-0000-0000-000069380000}"/>
    <cellStyle name="Fixed 15" xfId="14446" xr:uid="{00000000-0005-0000-0000-00006A380000}"/>
    <cellStyle name="Fixed 16" xfId="14447" xr:uid="{00000000-0005-0000-0000-00006B380000}"/>
    <cellStyle name="Fixed 2" xfId="14448" xr:uid="{00000000-0005-0000-0000-00006C380000}"/>
    <cellStyle name="Fixed 2 2" xfId="14449" xr:uid="{00000000-0005-0000-0000-00006D380000}"/>
    <cellStyle name="Fixed 2 2 2" xfId="14450" xr:uid="{00000000-0005-0000-0000-00006E380000}"/>
    <cellStyle name="Fixed 2 2 3" xfId="14451" xr:uid="{00000000-0005-0000-0000-00006F380000}"/>
    <cellStyle name="Fixed 2 3" xfId="14452" xr:uid="{00000000-0005-0000-0000-000070380000}"/>
    <cellStyle name="Fixed 2 4" xfId="14453" xr:uid="{00000000-0005-0000-0000-000071380000}"/>
    <cellStyle name="Fixed 2 5" xfId="14454" xr:uid="{00000000-0005-0000-0000-000072380000}"/>
    <cellStyle name="Fixed 3" xfId="14455" xr:uid="{00000000-0005-0000-0000-000073380000}"/>
    <cellStyle name="Fixed 3 2" xfId="14456" xr:uid="{00000000-0005-0000-0000-000074380000}"/>
    <cellStyle name="Fixed 3 3" xfId="14457" xr:uid="{00000000-0005-0000-0000-000075380000}"/>
    <cellStyle name="Fixed 4" xfId="14458" xr:uid="{00000000-0005-0000-0000-000076380000}"/>
    <cellStyle name="Fixed 4 2" xfId="14459" xr:uid="{00000000-0005-0000-0000-000077380000}"/>
    <cellStyle name="Fixed 4 3" xfId="14460" xr:uid="{00000000-0005-0000-0000-000078380000}"/>
    <cellStyle name="Fixed 5" xfId="14461" xr:uid="{00000000-0005-0000-0000-000079380000}"/>
    <cellStyle name="Fixed 5 2" xfId="14462" xr:uid="{00000000-0005-0000-0000-00007A380000}"/>
    <cellStyle name="Fixed 5 3" xfId="14463" xr:uid="{00000000-0005-0000-0000-00007B380000}"/>
    <cellStyle name="Fixed 6" xfId="14464" xr:uid="{00000000-0005-0000-0000-00007C380000}"/>
    <cellStyle name="Fixed 6 2" xfId="14465" xr:uid="{00000000-0005-0000-0000-00007D380000}"/>
    <cellStyle name="Fixed 6 3" xfId="14466" xr:uid="{00000000-0005-0000-0000-00007E380000}"/>
    <cellStyle name="Fixed 7" xfId="14467" xr:uid="{00000000-0005-0000-0000-00007F380000}"/>
    <cellStyle name="Fixed 7 2" xfId="14468" xr:uid="{00000000-0005-0000-0000-000080380000}"/>
    <cellStyle name="Fixed 7 3" xfId="14469" xr:uid="{00000000-0005-0000-0000-000081380000}"/>
    <cellStyle name="Fixed 8" xfId="14470" xr:uid="{00000000-0005-0000-0000-000082380000}"/>
    <cellStyle name="Fixed 8 2" xfId="14471" xr:uid="{00000000-0005-0000-0000-000083380000}"/>
    <cellStyle name="Fixed 8 3" xfId="14472" xr:uid="{00000000-0005-0000-0000-000084380000}"/>
    <cellStyle name="Fixed 9" xfId="14473" xr:uid="{00000000-0005-0000-0000-000085380000}"/>
    <cellStyle name="Fixed 9 2" xfId="14474" xr:uid="{00000000-0005-0000-0000-000086380000}"/>
    <cellStyle name="Fixed 9 3" xfId="14475" xr:uid="{00000000-0005-0000-0000-000087380000}"/>
    <cellStyle name="Fixed_1부여부지 콘도미니엄 신축공사 AV설비 견적서_20100121" xfId="14476" xr:uid="{00000000-0005-0000-0000-000088380000}"/>
    <cellStyle name="Followed Hyperlink" xfId="14477" xr:uid="{00000000-0005-0000-0000-000089380000}"/>
    <cellStyle name="Followed Hyperlink 2" xfId="14478" xr:uid="{00000000-0005-0000-0000-00008A380000}"/>
    <cellStyle name="Followed Hyperlink 3" xfId="14479" xr:uid="{00000000-0005-0000-0000-00008B380000}"/>
    <cellStyle name="Followed Hyperlink 4" xfId="14480" xr:uid="{00000000-0005-0000-0000-00008C380000}"/>
    <cellStyle name="Followed Hyperlink 5" xfId="14481" xr:uid="{00000000-0005-0000-0000-00008D380000}"/>
    <cellStyle name="Followed Hyperlink 6" xfId="14482" xr:uid="{00000000-0005-0000-0000-00008E380000}"/>
    <cellStyle name="Followed Hyperlink 7" xfId="14483" xr:uid="{00000000-0005-0000-0000-00008F380000}"/>
    <cellStyle name="Followed Hyperlink 8" xfId="14484" xr:uid="{00000000-0005-0000-0000-000090380000}"/>
    <cellStyle name="G10" xfId="14485" xr:uid="{00000000-0005-0000-0000-000091380000}"/>
    <cellStyle name="G10 2" xfId="14486" xr:uid="{00000000-0005-0000-0000-000092380000}"/>
    <cellStyle name="G10 3" xfId="14487" xr:uid="{00000000-0005-0000-0000-000093380000}"/>
    <cellStyle name="ǦǦ_x0003_" xfId="14488" xr:uid="{00000000-0005-0000-0000-000094380000}"/>
    <cellStyle name="ǦǦ_x0003_ 2" xfId="14489" xr:uid="{00000000-0005-0000-0000-000095380000}"/>
    <cellStyle name="ǦǦ_x0003_ 3" xfId="14490" xr:uid="{00000000-0005-0000-0000-000096380000}"/>
    <cellStyle name="Good" xfId="14491" xr:uid="{00000000-0005-0000-0000-000097380000}"/>
    <cellStyle name="Grey" xfId="14492" xr:uid="{00000000-0005-0000-0000-000098380000}"/>
    <cellStyle name="Grey 10" xfId="14493" xr:uid="{00000000-0005-0000-0000-000099380000}"/>
    <cellStyle name="Grey 10 2" xfId="14494" xr:uid="{00000000-0005-0000-0000-00009A380000}"/>
    <cellStyle name="Grey 11" xfId="14495" xr:uid="{00000000-0005-0000-0000-00009B380000}"/>
    <cellStyle name="Grey 11 2" xfId="14496" xr:uid="{00000000-0005-0000-0000-00009C380000}"/>
    <cellStyle name="Grey 12" xfId="14497" xr:uid="{00000000-0005-0000-0000-00009D380000}"/>
    <cellStyle name="Grey 12 2" xfId="14498" xr:uid="{00000000-0005-0000-0000-00009E380000}"/>
    <cellStyle name="Grey 13" xfId="14499" xr:uid="{00000000-0005-0000-0000-00009F380000}"/>
    <cellStyle name="Grey 13 2" xfId="14500" xr:uid="{00000000-0005-0000-0000-0000A0380000}"/>
    <cellStyle name="Grey 14" xfId="14501" xr:uid="{00000000-0005-0000-0000-0000A1380000}"/>
    <cellStyle name="Grey 14 2" xfId="14502" xr:uid="{00000000-0005-0000-0000-0000A2380000}"/>
    <cellStyle name="Grey 15" xfId="14503" xr:uid="{00000000-0005-0000-0000-0000A3380000}"/>
    <cellStyle name="Grey 15 2" xfId="14504" xr:uid="{00000000-0005-0000-0000-0000A4380000}"/>
    <cellStyle name="Grey 15 2 2" xfId="14505" xr:uid="{00000000-0005-0000-0000-0000A5380000}"/>
    <cellStyle name="Grey 15 3" xfId="14506" xr:uid="{00000000-0005-0000-0000-0000A6380000}"/>
    <cellStyle name="Grey 16" xfId="14507" xr:uid="{00000000-0005-0000-0000-0000A7380000}"/>
    <cellStyle name="Grey 16 2" xfId="14508" xr:uid="{00000000-0005-0000-0000-0000A8380000}"/>
    <cellStyle name="Grey 17" xfId="14509" xr:uid="{00000000-0005-0000-0000-0000A9380000}"/>
    <cellStyle name="Grey 18" xfId="14510" xr:uid="{00000000-0005-0000-0000-0000AA380000}"/>
    <cellStyle name="Grey 19" xfId="14511" xr:uid="{00000000-0005-0000-0000-0000AB380000}"/>
    <cellStyle name="Grey 2" xfId="14512" xr:uid="{00000000-0005-0000-0000-0000AC380000}"/>
    <cellStyle name="Grey 2 2" xfId="14513" xr:uid="{00000000-0005-0000-0000-0000AD380000}"/>
    <cellStyle name="Grey 2 2 2" xfId="14514" xr:uid="{00000000-0005-0000-0000-0000AE380000}"/>
    <cellStyle name="Grey 2 2 2 2" xfId="14515" xr:uid="{00000000-0005-0000-0000-0000AF380000}"/>
    <cellStyle name="Grey 2 2 3" xfId="14516" xr:uid="{00000000-0005-0000-0000-0000B0380000}"/>
    <cellStyle name="Grey 2 3" xfId="14517" xr:uid="{00000000-0005-0000-0000-0000B1380000}"/>
    <cellStyle name="Grey 2 3 2" xfId="14518" xr:uid="{00000000-0005-0000-0000-0000B2380000}"/>
    <cellStyle name="Grey 2 4" xfId="14519" xr:uid="{00000000-0005-0000-0000-0000B3380000}"/>
    <cellStyle name="Grey 2 4 2" xfId="14520" xr:uid="{00000000-0005-0000-0000-0000B4380000}"/>
    <cellStyle name="Grey 2 5" xfId="14521" xr:uid="{00000000-0005-0000-0000-0000B5380000}"/>
    <cellStyle name="Grey 2 6" xfId="14522" xr:uid="{00000000-0005-0000-0000-0000B6380000}"/>
    <cellStyle name="Grey 2 7" xfId="14523" xr:uid="{00000000-0005-0000-0000-0000B7380000}"/>
    <cellStyle name="Grey 3" xfId="14524" xr:uid="{00000000-0005-0000-0000-0000B8380000}"/>
    <cellStyle name="Grey 3 2" xfId="14525" xr:uid="{00000000-0005-0000-0000-0000B9380000}"/>
    <cellStyle name="Grey 3 3" xfId="14526" xr:uid="{00000000-0005-0000-0000-0000BA380000}"/>
    <cellStyle name="Grey 3 4" xfId="14527" xr:uid="{00000000-0005-0000-0000-0000BB380000}"/>
    <cellStyle name="Grey 3 5" xfId="14528" xr:uid="{00000000-0005-0000-0000-0000BC380000}"/>
    <cellStyle name="Grey 4" xfId="14529" xr:uid="{00000000-0005-0000-0000-0000BD380000}"/>
    <cellStyle name="Grey 4 2" xfId="14530" xr:uid="{00000000-0005-0000-0000-0000BE380000}"/>
    <cellStyle name="Grey 4 3" xfId="14531" xr:uid="{00000000-0005-0000-0000-0000BF380000}"/>
    <cellStyle name="Grey 5" xfId="14532" xr:uid="{00000000-0005-0000-0000-0000C0380000}"/>
    <cellStyle name="Grey 5 2" xfId="14533" xr:uid="{00000000-0005-0000-0000-0000C1380000}"/>
    <cellStyle name="Grey 6" xfId="14534" xr:uid="{00000000-0005-0000-0000-0000C2380000}"/>
    <cellStyle name="Grey 6 2" xfId="14535" xr:uid="{00000000-0005-0000-0000-0000C3380000}"/>
    <cellStyle name="Grey 7" xfId="14536" xr:uid="{00000000-0005-0000-0000-0000C4380000}"/>
    <cellStyle name="Grey 7 2" xfId="14537" xr:uid="{00000000-0005-0000-0000-0000C5380000}"/>
    <cellStyle name="Grey 8" xfId="14538" xr:uid="{00000000-0005-0000-0000-0000C6380000}"/>
    <cellStyle name="Grey 8 2" xfId="14539" xr:uid="{00000000-0005-0000-0000-0000C7380000}"/>
    <cellStyle name="Grey 9" xfId="14540" xr:uid="{00000000-0005-0000-0000-0000C8380000}"/>
    <cellStyle name="Grey 9 2" xfId="14541" xr:uid="{00000000-0005-0000-0000-0000C9380000}"/>
    <cellStyle name="Grey_한국방송통신 전파진흥원 대회의실 무대장치 설치공사_110905" xfId="14542" xr:uid="{00000000-0005-0000-0000-0000CA380000}"/>
    <cellStyle name="H1" xfId="14543" xr:uid="{00000000-0005-0000-0000-0000CB380000}"/>
    <cellStyle name="H1 2" xfId="14544" xr:uid="{00000000-0005-0000-0000-0000CC380000}"/>
    <cellStyle name="H2" xfId="14545" xr:uid="{00000000-0005-0000-0000-0000CD380000}"/>
    <cellStyle name="H2 2" xfId="14546" xr:uid="{00000000-0005-0000-0000-0000CE380000}"/>
    <cellStyle name="HEADER" xfId="14547" xr:uid="{00000000-0005-0000-0000-0000CF380000}"/>
    <cellStyle name="HEADER 2" xfId="14548" xr:uid="{00000000-0005-0000-0000-0000D0380000}"/>
    <cellStyle name="HEADER 2 2" xfId="14549" xr:uid="{00000000-0005-0000-0000-0000D1380000}"/>
    <cellStyle name="HEADER 2 2 2" xfId="14550" xr:uid="{00000000-0005-0000-0000-0000D2380000}"/>
    <cellStyle name="HEADER 2 3" xfId="14551" xr:uid="{00000000-0005-0000-0000-0000D3380000}"/>
    <cellStyle name="HEADER 2 4" xfId="14552" xr:uid="{00000000-0005-0000-0000-0000D4380000}"/>
    <cellStyle name="HEADER 3" xfId="14553" xr:uid="{00000000-0005-0000-0000-0000D5380000}"/>
    <cellStyle name="HEADER 3 2" xfId="14554" xr:uid="{00000000-0005-0000-0000-0000D6380000}"/>
    <cellStyle name="HEADER 4" xfId="14555" xr:uid="{00000000-0005-0000-0000-0000D7380000}"/>
    <cellStyle name="HEADER 4 2" xfId="14556" xr:uid="{00000000-0005-0000-0000-0000D8380000}"/>
    <cellStyle name="HEADER 5" xfId="14557" xr:uid="{00000000-0005-0000-0000-0000D9380000}"/>
    <cellStyle name="HEADER 6" xfId="14558" xr:uid="{00000000-0005-0000-0000-0000DA380000}"/>
    <cellStyle name="HEADER 7" xfId="14559" xr:uid="{00000000-0005-0000-0000-0000DB380000}"/>
    <cellStyle name="Header1" xfId="14560" xr:uid="{00000000-0005-0000-0000-0000DC380000}"/>
    <cellStyle name="Header1 2" xfId="14561" xr:uid="{00000000-0005-0000-0000-0000DD380000}"/>
    <cellStyle name="Header1 2 2" xfId="14562" xr:uid="{00000000-0005-0000-0000-0000DE380000}"/>
    <cellStyle name="Header1 3" xfId="14563" xr:uid="{00000000-0005-0000-0000-0000DF380000}"/>
    <cellStyle name="Header1 4" xfId="14564" xr:uid="{00000000-0005-0000-0000-0000E0380000}"/>
    <cellStyle name="Header2" xfId="14565" xr:uid="{00000000-0005-0000-0000-0000E1380000}"/>
    <cellStyle name="Header2 2" xfId="14566" xr:uid="{00000000-0005-0000-0000-0000E2380000}"/>
    <cellStyle name="Header2 2 2" xfId="14567" xr:uid="{00000000-0005-0000-0000-0000E3380000}"/>
    <cellStyle name="Header2 2 2 2" xfId="14568" xr:uid="{00000000-0005-0000-0000-0000E4380000}"/>
    <cellStyle name="Header2 2 2 3" xfId="14569" xr:uid="{00000000-0005-0000-0000-0000E5380000}"/>
    <cellStyle name="Header2 2 2 4" xfId="14570" xr:uid="{00000000-0005-0000-0000-0000E6380000}"/>
    <cellStyle name="Header2 2 2 5" xfId="14571" xr:uid="{00000000-0005-0000-0000-0000E7380000}"/>
    <cellStyle name="Header2 2 3" xfId="14572" xr:uid="{00000000-0005-0000-0000-0000E8380000}"/>
    <cellStyle name="Header2 3" xfId="14573" xr:uid="{00000000-0005-0000-0000-0000E9380000}"/>
    <cellStyle name="Header2 3 2" xfId="14574" xr:uid="{00000000-0005-0000-0000-0000EA380000}"/>
    <cellStyle name="Header2 3 3" xfId="14575" xr:uid="{00000000-0005-0000-0000-0000EB380000}"/>
    <cellStyle name="Header2 3 4" xfId="14576" xr:uid="{00000000-0005-0000-0000-0000EC380000}"/>
    <cellStyle name="Header2 3 5" xfId="14577" xr:uid="{00000000-0005-0000-0000-0000ED380000}"/>
    <cellStyle name="Header2 4" xfId="14578" xr:uid="{00000000-0005-0000-0000-0000EE380000}"/>
    <cellStyle name="Header2 5" xfId="14579" xr:uid="{00000000-0005-0000-0000-0000EF380000}"/>
    <cellStyle name="Header2 6" xfId="14580" xr:uid="{00000000-0005-0000-0000-0000F0380000}"/>
    <cellStyle name="Header2 7" xfId="14581" xr:uid="{00000000-0005-0000-0000-0000F1380000}"/>
    <cellStyle name="Heading 1" xfId="14582" xr:uid="{00000000-0005-0000-0000-0000F2380000}"/>
    <cellStyle name="Heading 1 10" xfId="14583" xr:uid="{00000000-0005-0000-0000-0000F3380000}"/>
    <cellStyle name="Heading 1 2" xfId="14584" xr:uid="{00000000-0005-0000-0000-0000F4380000}"/>
    <cellStyle name="Heading 1 2 2" xfId="14585" xr:uid="{00000000-0005-0000-0000-0000F5380000}"/>
    <cellStyle name="Heading 1 2 3" xfId="14586" xr:uid="{00000000-0005-0000-0000-0000F6380000}"/>
    <cellStyle name="Heading 1 3" xfId="14587" xr:uid="{00000000-0005-0000-0000-0000F7380000}"/>
    <cellStyle name="Heading 1 3 2" xfId="14588" xr:uid="{00000000-0005-0000-0000-0000F8380000}"/>
    <cellStyle name="Heading 1 4" xfId="14589" xr:uid="{00000000-0005-0000-0000-0000F9380000}"/>
    <cellStyle name="Heading 1 5" xfId="14590" xr:uid="{00000000-0005-0000-0000-0000FA380000}"/>
    <cellStyle name="Heading 1 6" xfId="14591" xr:uid="{00000000-0005-0000-0000-0000FB380000}"/>
    <cellStyle name="Heading 1 7" xfId="14592" xr:uid="{00000000-0005-0000-0000-0000FC380000}"/>
    <cellStyle name="Heading 1 8" xfId="14593" xr:uid="{00000000-0005-0000-0000-0000FD380000}"/>
    <cellStyle name="Heading 1 9" xfId="14594" xr:uid="{00000000-0005-0000-0000-0000FE380000}"/>
    <cellStyle name="Heading 2" xfId="14595" xr:uid="{00000000-0005-0000-0000-0000FF380000}"/>
    <cellStyle name="Heading 2 10" xfId="14596" xr:uid="{00000000-0005-0000-0000-000000390000}"/>
    <cellStyle name="Heading 2 2" xfId="14597" xr:uid="{00000000-0005-0000-0000-000001390000}"/>
    <cellStyle name="Heading 2 2 2" xfId="14598" xr:uid="{00000000-0005-0000-0000-000002390000}"/>
    <cellStyle name="Heading 2 2 3" xfId="14599" xr:uid="{00000000-0005-0000-0000-000003390000}"/>
    <cellStyle name="Heading 2 3" xfId="14600" xr:uid="{00000000-0005-0000-0000-000004390000}"/>
    <cellStyle name="Heading 2 3 2" xfId="14601" xr:uid="{00000000-0005-0000-0000-000005390000}"/>
    <cellStyle name="Heading 2 4" xfId="14602" xr:uid="{00000000-0005-0000-0000-000006390000}"/>
    <cellStyle name="Heading 2 5" xfId="14603" xr:uid="{00000000-0005-0000-0000-000007390000}"/>
    <cellStyle name="Heading 2 6" xfId="14604" xr:uid="{00000000-0005-0000-0000-000008390000}"/>
    <cellStyle name="Heading 2 7" xfId="14605" xr:uid="{00000000-0005-0000-0000-000009390000}"/>
    <cellStyle name="Heading 2 8" xfId="14606" xr:uid="{00000000-0005-0000-0000-00000A390000}"/>
    <cellStyle name="Heading 2 9" xfId="14607" xr:uid="{00000000-0005-0000-0000-00000B390000}"/>
    <cellStyle name="Heading 3" xfId="14608" xr:uid="{00000000-0005-0000-0000-00000C390000}"/>
    <cellStyle name="Heading 4" xfId="14609" xr:uid="{00000000-0005-0000-0000-00000D390000}"/>
    <cellStyle name="Heading1" xfId="14610" xr:uid="{00000000-0005-0000-0000-00000E390000}"/>
    <cellStyle name="Heading1 10" xfId="14611" xr:uid="{00000000-0005-0000-0000-00000F390000}"/>
    <cellStyle name="Heading1 10 2" xfId="14612" xr:uid="{00000000-0005-0000-0000-000010390000}"/>
    <cellStyle name="Heading1 10 3" xfId="14613" xr:uid="{00000000-0005-0000-0000-000011390000}"/>
    <cellStyle name="Heading1 11" xfId="14614" xr:uid="{00000000-0005-0000-0000-000012390000}"/>
    <cellStyle name="Heading1 11 2" xfId="14615" xr:uid="{00000000-0005-0000-0000-000013390000}"/>
    <cellStyle name="Heading1 12" xfId="14616" xr:uid="{00000000-0005-0000-0000-000014390000}"/>
    <cellStyle name="HEADING1 12 2" xfId="14617" xr:uid="{00000000-0005-0000-0000-000015390000}"/>
    <cellStyle name="HEADING1 12 2 2" xfId="14618" xr:uid="{00000000-0005-0000-0000-000016390000}"/>
    <cellStyle name="Heading1 12 3" xfId="14619" xr:uid="{00000000-0005-0000-0000-000017390000}"/>
    <cellStyle name="Heading1 12 4" xfId="14620" xr:uid="{00000000-0005-0000-0000-000018390000}"/>
    <cellStyle name="Heading1 13" xfId="14621" xr:uid="{00000000-0005-0000-0000-000019390000}"/>
    <cellStyle name="Heading1 13 2" xfId="14622" xr:uid="{00000000-0005-0000-0000-00001A390000}"/>
    <cellStyle name="Heading1 14" xfId="14623" xr:uid="{00000000-0005-0000-0000-00001B390000}"/>
    <cellStyle name="Heading1 15" xfId="14624" xr:uid="{00000000-0005-0000-0000-00001C390000}"/>
    <cellStyle name="Heading1 16" xfId="14625" xr:uid="{00000000-0005-0000-0000-00001D390000}"/>
    <cellStyle name="Heading1 17" xfId="14626" xr:uid="{00000000-0005-0000-0000-00001E390000}"/>
    <cellStyle name="Heading1 18" xfId="14627" xr:uid="{00000000-0005-0000-0000-00001F390000}"/>
    <cellStyle name="Heading1 19" xfId="14628" xr:uid="{00000000-0005-0000-0000-000020390000}"/>
    <cellStyle name="Heading1 2" xfId="14629" xr:uid="{00000000-0005-0000-0000-000021390000}"/>
    <cellStyle name="Heading1 2 10" xfId="14630" xr:uid="{00000000-0005-0000-0000-000022390000}"/>
    <cellStyle name="Heading1 2 10 2" xfId="14631" xr:uid="{00000000-0005-0000-0000-000023390000}"/>
    <cellStyle name="Heading1 2 11" xfId="14632" xr:uid="{00000000-0005-0000-0000-000024390000}"/>
    <cellStyle name="Heading1 2 11 2" xfId="14633" xr:uid="{00000000-0005-0000-0000-000025390000}"/>
    <cellStyle name="Heading1 2 12" xfId="14634" xr:uid="{00000000-0005-0000-0000-000026390000}"/>
    <cellStyle name="Heading1 2 13" xfId="14635" xr:uid="{00000000-0005-0000-0000-000027390000}"/>
    <cellStyle name="Heading1 2 14" xfId="14636" xr:uid="{00000000-0005-0000-0000-000028390000}"/>
    <cellStyle name="Heading1 2 2" xfId="14637" xr:uid="{00000000-0005-0000-0000-000029390000}"/>
    <cellStyle name="Heading1 2 2 2" xfId="14638" xr:uid="{00000000-0005-0000-0000-00002A390000}"/>
    <cellStyle name="Heading1 2 2 3" xfId="14639" xr:uid="{00000000-0005-0000-0000-00002B390000}"/>
    <cellStyle name="Heading1 2 3" xfId="14640" xr:uid="{00000000-0005-0000-0000-00002C390000}"/>
    <cellStyle name="Heading1 2 3 2" xfId="14641" xr:uid="{00000000-0005-0000-0000-00002D390000}"/>
    <cellStyle name="Heading1 2 4" xfId="14642" xr:uid="{00000000-0005-0000-0000-00002E390000}"/>
    <cellStyle name="Heading1 2 4 2" xfId="14643" xr:uid="{00000000-0005-0000-0000-00002F390000}"/>
    <cellStyle name="Heading1 2 5" xfId="14644" xr:uid="{00000000-0005-0000-0000-000030390000}"/>
    <cellStyle name="Heading1 2 5 2" xfId="14645" xr:uid="{00000000-0005-0000-0000-000031390000}"/>
    <cellStyle name="Heading1 2 6" xfId="14646" xr:uid="{00000000-0005-0000-0000-000032390000}"/>
    <cellStyle name="Heading1 2 6 2" xfId="14647" xr:uid="{00000000-0005-0000-0000-000033390000}"/>
    <cellStyle name="Heading1 2 7" xfId="14648" xr:uid="{00000000-0005-0000-0000-000034390000}"/>
    <cellStyle name="Heading1 2 7 2" xfId="14649" xr:uid="{00000000-0005-0000-0000-000035390000}"/>
    <cellStyle name="Heading1 2 8" xfId="14650" xr:uid="{00000000-0005-0000-0000-000036390000}"/>
    <cellStyle name="Heading1 2 8 2" xfId="14651" xr:uid="{00000000-0005-0000-0000-000037390000}"/>
    <cellStyle name="Heading1 2 9" xfId="14652" xr:uid="{00000000-0005-0000-0000-000038390000}"/>
    <cellStyle name="Heading1 2 9 2" xfId="14653" xr:uid="{00000000-0005-0000-0000-000039390000}"/>
    <cellStyle name="Heading1 3" xfId="14654" xr:uid="{00000000-0005-0000-0000-00003A390000}"/>
    <cellStyle name="Heading1 3 2" xfId="14655" xr:uid="{00000000-0005-0000-0000-00003B390000}"/>
    <cellStyle name="Heading1 3 3" xfId="14656" xr:uid="{00000000-0005-0000-0000-00003C390000}"/>
    <cellStyle name="Heading1 4" xfId="14657" xr:uid="{00000000-0005-0000-0000-00003D390000}"/>
    <cellStyle name="Heading1 4 2" xfId="14658" xr:uid="{00000000-0005-0000-0000-00003E390000}"/>
    <cellStyle name="Heading1 4 3" xfId="14659" xr:uid="{00000000-0005-0000-0000-00003F390000}"/>
    <cellStyle name="Heading1 5" xfId="14660" xr:uid="{00000000-0005-0000-0000-000040390000}"/>
    <cellStyle name="Heading1 5 2" xfId="14661" xr:uid="{00000000-0005-0000-0000-000041390000}"/>
    <cellStyle name="Heading1 5 3" xfId="14662" xr:uid="{00000000-0005-0000-0000-000042390000}"/>
    <cellStyle name="Heading1 6" xfId="14663" xr:uid="{00000000-0005-0000-0000-000043390000}"/>
    <cellStyle name="Heading1 6 2" xfId="14664" xr:uid="{00000000-0005-0000-0000-000044390000}"/>
    <cellStyle name="Heading1 6 3" xfId="14665" xr:uid="{00000000-0005-0000-0000-000045390000}"/>
    <cellStyle name="Heading1 7" xfId="14666" xr:uid="{00000000-0005-0000-0000-000046390000}"/>
    <cellStyle name="Heading1 7 2" xfId="14667" xr:uid="{00000000-0005-0000-0000-000047390000}"/>
    <cellStyle name="Heading1 7 3" xfId="14668" xr:uid="{00000000-0005-0000-0000-000048390000}"/>
    <cellStyle name="Heading1 8" xfId="14669" xr:uid="{00000000-0005-0000-0000-000049390000}"/>
    <cellStyle name="Heading1 8 2" xfId="14670" xr:uid="{00000000-0005-0000-0000-00004A390000}"/>
    <cellStyle name="Heading1 8 3" xfId="14671" xr:uid="{00000000-0005-0000-0000-00004B390000}"/>
    <cellStyle name="Heading1 9" xfId="14672" xr:uid="{00000000-0005-0000-0000-00004C390000}"/>
    <cellStyle name="Heading1 9 2" xfId="14673" xr:uid="{00000000-0005-0000-0000-00004D390000}"/>
    <cellStyle name="Heading1 9 3" xfId="14674" xr:uid="{00000000-0005-0000-0000-00004E390000}"/>
    <cellStyle name="Heading1_1부여부지 콘도미니엄 신축공사 AV설비 견적서_20100121" xfId="14675" xr:uid="{00000000-0005-0000-0000-00004F390000}"/>
    <cellStyle name="Heading2" xfId="14676" xr:uid="{00000000-0005-0000-0000-000050390000}"/>
    <cellStyle name="Heading2 10" xfId="14677" xr:uid="{00000000-0005-0000-0000-000051390000}"/>
    <cellStyle name="Heading2 10 2" xfId="14678" xr:uid="{00000000-0005-0000-0000-000052390000}"/>
    <cellStyle name="Heading2 10 3" xfId="14679" xr:uid="{00000000-0005-0000-0000-000053390000}"/>
    <cellStyle name="Heading2 11" xfId="14680" xr:uid="{00000000-0005-0000-0000-000054390000}"/>
    <cellStyle name="Heading2 11 2" xfId="14681" xr:uid="{00000000-0005-0000-0000-000055390000}"/>
    <cellStyle name="Heading2 12" xfId="14682" xr:uid="{00000000-0005-0000-0000-000056390000}"/>
    <cellStyle name="HEADING2 12 2" xfId="14683" xr:uid="{00000000-0005-0000-0000-000057390000}"/>
    <cellStyle name="HEADING2 12 2 2" xfId="14684" xr:uid="{00000000-0005-0000-0000-000058390000}"/>
    <cellStyle name="Heading2 12 3" xfId="14685" xr:uid="{00000000-0005-0000-0000-000059390000}"/>
    <cellStyle name="Heading2 12 4" xfId="14686" xr:uid="{00000000-0005-0000-0000-00005A390000}"/>
    <cellStyle name="Heading2 13" xfId="14687" xr:uid="{00000000-0005-0000-0000-00005B390000}"/>
    <cellStyle name="Heading2 13 2" xfId="14688" xr:uid="{00000000-0005-0000-0000-00005C390000}"/>
    <cellStyle name="Heading2 14" xfId="14689" xr:uid="{00000000-0005-0000-0000-00005D390000}"/>
    <cellStyle name="Heading2 15" xfId="14690" xr:uid="{00000000-0005-0000-0000-00005E390000}"/>
    <cellStyle name="Heading2 16" xfId="14691" xr:uid="{00000000-0005-0000-0000-00005F390000}"/>
    <cellStyle name="Heading2 17" xfId="14692" xr:uid="{00000000-0005-0000-0000-000060390000}"/>
    <cellStyle name="Heading2 18" xfId="14693" xr:uid="{00000000-0005-0000-0000-000061390000}"/>
    <cellStyle name="Heading2 19" xfId="14694" xr:uid="{00000000-0005-0000-0000-000062390000}"/>
    <cellStyle name="Heading2 2" xfId="14695" xr:uid="{00000000-0005-0000-0000-000063390000}"/>
    <cellStyle name="Heading2 2 10" xfId="14696" xr:uid="{00000000-0005-0000-0000-000064390000}"/>
    <cellStyle name="Heading2 2 10 2" xfId="14697" xr:uid="{00000000-0005-0000-0000-000065390000}"/>
    <cellStyle name="Heading2 2 11" xfId="14698" xr:uid="{00000000-0005-0000-0000-000066390000}"/>
    <cellStyle name="Heading2 2 11 2" xfId="14699" xr:uid="{00000000-0005-0000-0000-000067390000}"/>
    <cellStyle name="Heading2 2 12" xfId="14700" xr:uid="{00000000-0005-0000-0000-000068390000}"/>
    <cellStyle name="Heading2 2 13" xfId="14701" xr:uid="{00000000-0005-0000-0000-000069390000}"/>
    <cellStyle name="Heading2 2 14" xfId="14702" xr:uid="{00000000-0005-0000-0000-00006A390000}"/>
    <cellStyle name="Heading2 2 2" xfId="14703" xr:uid="{00000000-0005-0000-0000-00006B390000}"/>
    <cellStyle name="Heading2 2 2 2" xfId="14704" xr:uid="{00000000-0005-0000-0000-00006C390000}"/>
    <cellStyle name="Heading2 2 2 3" xfId="14705" xr:uid="{00000000-0005-0000-0000-00006D390000}"/>
    <cellStyle name="Heading2 2 3" xfId="14706" xr:uid="{00000000-0005-0000-0000-00006E390000}"/>
    <cellStyle name="Heading2 2 3 2" xfId="14707" xr:uid="{00000000-0005-0000-0000-00006F390000}"/>
    <cellStyle name="Heading2 2 4" xfId="14708" xr:uid="{00000000-0005-0000-0000-000070390000}"/>
    <cellStyle name="Heading2 2 4 2" xfId="14709" xr:uid="{00000000-0005-0000-0000-000071390000}"/>
    <cellStyle name="Heading2 2 5" xfId="14710" xr:uid="{00000000-0005-0000-0000-000072390000}"/>
    <cellStyle name="Heading2 2 5 2" xfId="14711" xr:uid="{00000000-0005-0000-0000-000073390000}"/>
    <cellStyle name="Heading2 2 6" xfId="14712" xr:uid="{00000000-0005-0000-0000-000074390000}"/>
    <cellStyle name="Heading2 2 6 2" xfId="14713" xr:uid="{00000000-0005-0000-0000-000075390000}"/>
    <cellStyle name="Heading2 2 7" xfId="14714" xr:uid="{00000000-0005-0000-0000-000076390000}"/>
    <cellStyle name="Heading2 2 7 2" xfId="14715" xr:uid="{00000000-0005-0000-0000-000077390000}"/>
    <cellStyle name="Heading2 2 8" xfId="14716" xr:uid="{00000000-0005-0000-0000-000078390000}"/>
    <cellStyle name="Heading2 2 8 2" xfId="14717" xr:uid="{00000000-0005-0000-0000-000079390000}"/>
    <cellStyle name="Heading2 2 9" xfId="14718" xr:uid="{00000000-0005-0000-0000-00007A390000}"/>
    <cellStyle name="Heading2 2 9 2" xfId="14719" xr:uid="{00000000-0005-0000-0000-00007B390000}"/>
    <cellStyle name="Heading2 3" xfId="14720" xr:uid="{00000000-0005-0000-0000-00007C390000}"/>
    <cellStyle name="Heading2 3 2" xfId="14721" xr:uid="{00000000-0005-0000-0000-00007D390000}"/>
    <cellStyle name="Heading2 3 3" xfId="14722" xr:uid="{00000000-0005-0000-0000-00007E390000}"/>
    <cellStyle name="Heading2 4" xfId="14723" xr:uid="{00000000-0005-0000-0000-00007F390000}"/>
    <cellStyle name="Heading2 4 2" xfId="14724" xr:uid="{00000000-0005-0000-0000-000080390000}"/>
    <cellStyle name="Heading2 4 3" xfId="14725" xr:uid="{00000000-0005-0000-0000-000081390000}"/>
    <cellStyle name="Heading2 5" xfId="14726" xr:uid="{00000000-0005-0000-0000-000082390000}"/>
    <cellStyle name="Heading2 5 2" xfId="14727" xr:uid="{00000000-0005-0000-0000-000083390000}"/>
    <cellStyle name="Heading2 5 3" xfId="14728" xr:uid="{00000000-0005-0000-0000-000084390000}"/>
    <cellStyle name="Heading2 6" xfId="14729" xr:uid="{00000000-0005-0000-0000-000085390000}"/>
    <cellStyle name="Heading2 6 2" xfId="14730" xr:uid="{00000000-0005-0000-0000-000086390000}"/>
    <cellStyle name="Heading2 6 3" xfId="14731" xr:uid="{00000000-0005-0000-0000-000087390000}"/>
    <cellStyle name="Heading2 7" xfId="14732" xr:uid="{00000000-0005-0000-0000-000088390000}"/>
    <cellStyle name="Heading2 7 2" xfId="14733" xr:uid="{00000000-0005-0000-0000-000089390000}"/>
    <cellStyle name="Heading2 7 3" xfId="14734" xr:uid="{00000000-0005-0000-0000-00008A390000}"/>
    <cellStyle name="Heading2 8" xfId="14735" xr:uid="{00000000-0005-0000-0000-00008B390000}"/>
    <cellStyle name="Heading2 8 2" xfId="14736" xr:uid="{00000000-0005-0000-0000-00008C390000}"/>
    <cellStyle name="Heading2 8 3" xfId="14737" xr:uid="{00000000-0005-0000-0000-00008D390000}"/>
    <cellStyle name="Heading2 9" xfId="14738" xr:uid="{00000000-0005-0000-0000-00008E390000}"/>
    <cellStyle name="Heading2 9 2" xfId="14739" xr:uid="{00000000-0005-0000-0000-00008F390000}"/>
    <cellStyle name="Heading2 9 3" xfId="14740" xr:uid="{00000000-0005-0000-0000-000090390000}"/>
    <cellStyle name="Heading2_1부여부지 콘도미니엄 신축공사 AV설비 견적서_20100121" xfId="14741" xr:uid="{00000000-0005-0000-0000-000091390000}"/>
    <cellStyle name="HEADINGS" xfId="14742" xr:uid="{00000000-0005-0000-0000-000092390000}"/>
    <cellStyle name="HEADINGS 2" xfId="14743" xr:uid="{00000000-0005-0000-0000-000093390000}"/>
    <cellStyle name="HEADINGS 3" xfId="14744" xr:uid="{00000000-0005-0000-0000-000094390000}"/>
    <cellStyle name="HEADINGSTOP" xfId="14745" xr:uid="{00000000-0005-0000-0000-000095390000}"/>
    <cellStyle name="HEADINGSTOP 2" xfId="14746" xr:uid="{00000000-0005-0000-0000-000096390000}"/>
    <cellStyle name="HEADINGSTOP 3" xfId="14747" xr:uid="{00000000-0005-0000-0000-000097390000}"/>
    <cellStyle name="Helv8_PFD4.XLS" xfId="14748" xr:uid="{00000000-0005-0000-0000-000098390000}"/>
    <cellStyle name="HIGHLIGHT" xfId="14749" xr:uid="{00000000-0005-0000-0000-000099390000}"/>
    <cellStyle name="HIGHLIGHT 2" xfId="14750" xr:uid="{00000000-0005-0000-0000-00009A390000}"/>
    <cellStyle name="HIGHLIGHT 3" xfId="14751" xr:uid="{00000000-0005-0000-0000-00009B390000}"/>
    <cellStyle name="Hyperlink" xfId="14752" xr:uid="{00000000-0005-0000-0000-00009C390000}"/>
    <cellStyle name="Hyperlink 2" xfId="14753" xr:uid="{00000000-0005-0000-0000-00009D390000}"/>
    <cellStyle name="Hyperlink 2 2" xfId="14754" xr:uid="{00000000-0005-0000-0000-00009E390000}"/>
    <cellStyle name="Hyperlink 2 3" xfId="14755" xr:uid="{00000000-0005-0000-0000-00009F390000}"/>
    <cellStyle name="Hyperlink 3" xfId="14756" xr:uid="{00000000-0005-0000-0000-0000A0390000}"/>
    <cellStyle name="Hyperlink 4" xfId="14757" xr:uid="{00000000-0005-0000-0000-0000A1390000}"/>
    <cellStyle name="Hyperlink 5" xfId="14758" xr:uid="{00000000-0005-0000-0000-0000A2390000}"/>
    <cellStyle name="Hyperlink 6" xfId="14759" xr:uid="{00000000-0005-0000-0000-0000A3390000}"/>
    <cellStyle name="Hyperlink 7" xfId="14760" xr:uid="{00000000-0005-0000-0000-0000A4390000}"/>
    <cellStyle name="Hyperlink 8" xfId="14761" xr:uid="{00000000-0005-0000-0000-0000A5390000}"/>
    <cellStyle name="Input" xfId="14762" xr:uid="{00000000-0005-0000-0000-0000A6390000}"/>
    <cellStyle name="Input %" xfId="14763" xr:uid="{00000000-0005-0000-0000-0000A7390000}"/>
    <cellStyle name="Input % 2" xfId="14764" xr:uid="{00000000-0005-0000-0000-0000A8390000}"/>
    <cellStyle name="Input [yellow]" xfId="14765" xr:uid="{00000000-0005-0000-0000-0000A9390000}"/>
    <cellStyle name="Input [yellow] 10" xfId="14766" xr:uid="{00000000-0005-0000-0000-0000AA390000}"/>
    <cellStyle name="Input [yellow] 10 2" xfId="14767" xr:uid="{00000000-0005-0000-0000-0000AB390000}"/>
    <cellStyle name="Input [yellow] 10 2 2" xfId="14768" xr:uid="{00000000-0005-0000-0000-0000AC390000}"/>
    <cellStyle name="Input [yellow] 10 2 2 2" xfId="14769" xr:uid="{00000000-0005-0000-0000-0000AD390000}"/>
    <cellStyle name="Input [yellow] 10 2 2 3" xfId="14770" xr:uid="{00000000-0005-0000-0000-0000AE390000}"/>
    <cellStyle name="Input [yellow] 10 2 2 4" xfId="14771" xr:uid="{00000000-0005-0000-0000-0000AF390000}"/>
    <cellStyle name="Input [yellow] 10 2 2 5" xfId="14772" xr:uid="{00000000-0005-0000-0000-0000B0390000}"/>
    <cellStyle name="Input [yellow] 10 3" xfId="14773" xr:uid="{00000000-0005-0000-0000-0000B1390000}"/>
    <cellStyle name="Input [yellow] 10 3 2" xfId="14774" xr:uid="{00000000-0005-0000-0000-0000B2390000}"/>
    <cellStyle name="Input [yellow] 10 3 3" xfId="14775" xr:uid="{00000000-0005-0000-0000-0000B3390000}"/>
    <cellStyle name="Input [yellow] 10 3 4" xfId="14776" xr:uid="{00000000-0005-0000-0000-0000B4390000}"/>
    <cellStyle name="Input [yellow] 10 3 5" xfId="14777" xr:uid="{00000000-0005-0000-0000-0000B5390000}"/>
    <cellStyle name="Input [yellow] 11" xfId="14778" xr:uid="{00000000-0005-0000-0000-0000B6390000}"/>
    <cellStyle name="Input [yellow] 11 2" xfId="14779" xr:uid="{00000000-0005-0000-0000-0000B7390000}"/>
    <cellStyle name="Input [yellow] 11 2 2" xfId="14780" xr:uid="{00000000-0005-0000-0000-0000B8390000}"/>
    <cellStyle name="Input [yellow] 11 2 2 2" xfId="14781" xr:uid="{00000000-0005-0000-0000-0000B9390000}"/>
    <cellStyle name="Input [yellow] 11 2 2 3" xfId="14782" xr:uid="{00000000-0005-0000-0000-0000BA390000}"/>
    <cellStyle name="Input [yellow] 11 2 2 4" xfId="14783" xr:uid="{00000000-0005-0000-0000-0000BB390000}"/>
    <cellStyle name="Input [yellow] 11 2 2 5" xfId="14784" xr:uid="{00000000-0005-0000-0000-0000BC390000}"/>
    <cellStyle name="Input [yellow] 11 3" xfId="14785" xr:uid="{00000000-0005-0000-0000-0000BD390000}"/>
    <cellStyle name="Input [yellow] 11 3 2" xfId="14786" xr:uid="{00000000-0005-0000-0000-0000BE390000}"/>
    <cellStyle name="Input [yellow] 11 3 3" xfId="14787" xr:uid="{00000000-0005-0000-0000-0000BF390000}"/>
    <cellStyle name="Input [yellow] 11 3 4" xfId="14788" xr:uid="{00000000-0005-0000-0000-0000C0390000}"/>
    <cellStyle name="Input [yellow] 11 3 5" xfId="14789" xr:uid="{00000000-0005-0000-0000-0000C1390000}"/>
    <cellStyle name="Input [yellow] 12" xfId="14790" xr:uid="{00000000-0005-0000-0000-0000C2390000}"/>
    <cellStyle name="Input [yellow] 12 2" xfId="14791" xr:uid="{00000000-0005-0000-0000-0000C3390000}"/>
    <cellStyle name="Input [yellow] 12 2 2" xfId="14792" xr:uid="{00000000-0005-0000-0000-0000C4390000}"/>
    <cellStyle name="Input [yellow] 12 2 2 2" xfId="14793" xr:uid="{00000000-0005-0000-0000-0000C5390000}"/>
    <cellStyle name="Input [yellow] 12 2 2 3" xfId="14794" xr:uid="{00000000-0005-0000-0000-0000C6390000}"/>
    <cellStyle name="Input [yellow] 12 2 2 4" xfId="14795" xr:uid="{00000000-0005-0000-0000-0000C7390000}"/>
    <cellStyle name="Input [yellow] 12 2 2 5" xfId="14796" xr:uid="{00000000-0005-0000-0000-0000C8390000}"/>
    <cellStyle name="Input [yellow] 12 3" xfId="14797" xr:uid="{00000000-0005-0000-0000-0000C9390000}"/>
    <cellStyle name="Input [yellow] 12 3 2" xfId="14798" xr:uid="{00000000-0005-0000-0000-0000CA390000}"/>
    <cellStyle name="Input [yellow] 12 3 3" xfId="14799" xr:uid="{00000000-0005-0000-0000-0000CB390000}"/>
    <cellStyle name="Input [yellow] 12 3 4" xfId="14800" xr:uid="{00000000-0005-0000-0000-0000CC390000}"/>
    <cellStyle name="Input [yellow] 12 3 5" xfId="14801" xr:uid="{00000000-0005-0000-0000-0000CD390000}"/>
    <cellStyle name="Input [yellow] 13" xfId="14802" xr:uid="{00000000-0005-0000-0000-0000CE390000}"/>
    <cellStyle name="Input [yellow] 13 2" xfId="14803" xr:uid="{00000000-0005-0000-0000-0000CF390000}"/>
    <cellStyle name="Input [yellow] 13 2 2" xfId="14804" xr:uid="{00000000-0005-0000-0000-0000D0390000}"/>
    <cellStyle name="Input [yellow] 13 2 2 2" xfId="14805" xr:uid="{00000000-0005-0000-0000-0000D1390000}"/>
    <cellStyle name="Input [yellow] 13 2 2 3" xfId="14806" xr:uid="{00000000-0005-0000-0000-0000D2390000}"/>
    <cellStyle name="Input [yellow] 13 2 2 4" xfId="14807" xr:uid="{00000000-0005-0000-0000-0000D3390000}"/>
    <cellStyle name="Input [yellow] 13 2 2 5" xfId="14808" xr:uid="{00000000-0005-0000-0000-0000D4390000}"/>
    <cellStyle name="Input [yellow] 13 3" xfId="14809" xr:uid="{00000000-0005-0000-0000-0000D5390000}"/>
    <cellStyle name="Input [yellow] 13 3 2" xfId="14810" xr:uid="{00000000-0005-0000-0000-0000D6390000}"/>
    <cellStyle name="Input [yellow] 13 3 3" xfId="14811" xr:uid="{00000000-0005-0000-0000-0000D7390000}"/>
    <cellStyle name="Input [yellow] 13 3 4" xfId="14812" xr:uid="{00000000-0005-0000-0000-0000D8390000}"/>
    <cellStyle name="Input [yellow] 13 3 5" xfId="14813" xr:uid="{00000000-0005-0000-0000-0000D9390000}"/>
    <cellStyle name="Input [yellow] 14" xfId="14814" xr:uid="{00000000-0005-0000-0000-0000DA390000}"/>
    <cellStyle name="Input [yellow] 14 2" xfId="14815" xr:uid="{00000000-0005-0000-0000-0000DB390000}"/>
    <cellStyle name="Input [yellow] 14 2 2" xfId="14816" xr:uid="{00000000-0005-0000-0000-0000DC390000}"/>
    <cellStyle name="Input [yellow] 14 2 2 2" xfId="14817" xr:uid="{00000000-0005-0000-0000-0000DD390000}"/>
    <cellStyle name="Input [yellow] 14 2 2 3" xfId="14818" xr:uid="{00000000-0005-0000-0000-0000DE390000}"/>
    <cellStyle name="Input [yellow] 14 2 2 4" xfId="14819" xr:uid="{00000000-0005-0000-0000-0000DF390000}"/>
    <cellStyle name="Input [yellow] 14 2 2 5" xfId="14820" xr:uid="{00000000-0005-0000-0000-0000E0390000}"/>
    <cellStyle name="Input [yellow] 14 3" xfId="14821" xr:uid="{00000000-0005-0000-0000-0000E1390000}"/>
    <cellStyle name="Input [yellow] 14 3 2" xfId="14822" xr:uid="{00000000-0005-0000-0000-0000E2390000}"/>
    <cellStyle name="Input [yellow] 14 3 3" xfId="14823" xr:uid="{00000000-0005-0000-0000-0000E3390000}"/>
    <cellStyle name="Input [yellow] 14 3 4" xfId="14824" xr:uid="{00000000-0005-0000-0000-0000E4390000}"/>
    <cellStyle name="Input [yellow] 14 3 5" xfId="14825" xr:uid="{00000000-0005-0000-0000-0000E5390000}"/>
    <cellStyle name="Input [yellow] 15" xfId="14826" xr:uid="{00000000-0005-0000-0000-0000E6390000}"/>
    <cellStyle name="Input [yellow] 15 2" xfId="14827" xr:uid="{00000000-0005-0000-0000-0000E7390000}"/>
    <cellStyle name="Input [yellow] 15 2 2" xfId="14828" xr:uid="{00000000-0005-0000-0000-0000E8390000}"/>
    <cellStyle name="Input [yellow] 15 2 2 2" xfId="14829" xr:uid="{00000000-0005-0000-0000-0000E9390000}"/>
    <cellStyle name="Input [yellow] 15 2 2 2 2" xfId="14830" xr:uid="{00000000-0005-0000-0000-0000EA390000}"/>
    <cellStyle name="Input [yellow] 15 2 2 2 3" xfId="14831" xr:uid="{00000000-0005-0000-0000-0000EB390000}"/>
    <cellStyle name="Input [yellow] 15 2 2 2 4" xfId="14832" xr:uid="{00000000-0005-0000-0000-0000EC390000}"/>
    <cellStyle name="Input [yellow] 15 2 2 2 5" xfId="14833" xr:uid="{00000000-0005-0000-0000-0000ED390000}"/>
    <cellStyle name="Input [yellow] 15 2 3" xfId="14834" xr:uid="{00000000-0005-0000-0000-0000EE390000}"/>
    <cellStyle name="Input [yellow] 15 2 3 2" xfId="14835" xr:uid="{00000000-0005-0000-0000-0000EF390000}"/>
    <cellStyle name="Input [yellow] 15 2 3 3" xfId="14836" xr:uid="{00000000-0005-0000-0000-0000F0390000}"/>
    <cellStyle name="Input [yellow] 15 2 3 4" xfId="14837" xr:uid="{00000000-0005-0000-0000-0000F1390000}"/>
    <cellStyle name="Input [yellow] 15 2 3 5" xfId="14838" xr:uid="{00000000-0005-0000-0000-0000F2390000}"/>
    <cellStyle name="Input [yellow] 15 3" xfId="14839" xr:uid="{00000000-0005-0000-0000-0000F3390000}"/>
    <cellStyle name="Input [yellow] 15 3 2" xfId="14840" xr:uid="{00000000-0005-0000-0000-0000F4390000}"/>
    <cellStyle name="Input [yellow] 15 3 2 2" xfId="14841" xr:uid="{00000000-0005-0000-0000-0000F5390000}"/>
    <cellStyle name="Input [yellow] 15 3 2 3" xfId="14842" xr:uid="{00000000-0005-0000-0000-0000F6390000}"/>
    <cellStyle name="Input [yellow] 15 3 2 4" xfId="14843" xr:uid="{00000000-0005-0000-0000-0000F7390000}"/>
    <cellStyle name="Input [yellow] 15 3 2 5" xfId="14844" xr:uid="{00000000-0005-0000-0000-0000F8390000}"/>
    <cellStyle name="Input [yellow] 15 4" xfId="14845" xr:uid="{00000000-0005-0000-0000-0000F9390000}"/>
    <cellStyle name="Input [yellow] 15 4 2" xfId="14846" xr:uid="{00000000-0005-0000-0000-0000FA390000}"/>
    <cellStyle name="Input [yellow] 15 4 3" xfId="14847" xr:uid="{00000000-0005-0000-0000-0000FB390000}"/>
    <cellStyle name="Input [yellow] 15 4 4" xfId="14848" xr:uid="{00000000-0005-0000-0000-0000FC390000}"/>
    <cellStyle name="Input [yellow] 15 4 5" xfId="14849" xr:uid="{00000000-0005-0000-0000-0000FD390000}"/>
    <cellStyle name="Input [yellow] 16" xfId="14850" xr:uid="{00000000-0005-0000-0000-0000FE390000}"/>
    <cellStyle name="Input [yellow] 16 2" xfId="14851" xr:uid="{00000000-0005-0000-0000-0000FF390000}"/>
    <cellStyle name="Input [yellow] 16 2 2" xfId="14852" xr:uid="{00000000-0005-0000-0000-0000003A0000}"/>
    <cellStyle name="Input [yellow] 16 2 2 2" xfId="14853" xr:uid="{00000000-0005-0000-0000-0000013A0000}"/>
    <cellStyle name="Input [yellow] 16 2 2 3" xfId="14854" xr:uid="{00000000-0005-0000-0000-0000023A0000}"/>
    <cellStyle name="Input [yellow] 16 2 2 4" xfId="14855" xr:uid="{00000000-0005-0000-0000-0000033A0000}"/>
    <cellStyle name="Input [yellow] 16 2 2 5" xfId="14856" xr:uid="{00000000-0005-0000-0000-0000043A0000}"/>
    <cellStyle name="Input [yellow] 16 3" xfId="14857" xr:uid="{00000000-0005-0000-0000-0000053A0000}"/>
    <cellStyle name="Input [yellow] 16 3 2" xfId="14858" xr:uid="{00000000-0005-0000-0000-0000063A0000}"/>
    <cellStyle name="Input [yellow] 16 3 3" xfId="14859" xr:uid="{00000000-0005-0000-0000-0000073A0000}"/>
    <cellStyle name="Input [yellow] 16 3 4" xfId="14860" xr:uid="{00000000-0005-0000-0000-0000083A0000}"/>
    <cellStyle name="Input [yellow] 16 3 5" xfId="14861" xr:uid="{00000000-0005-0000-0000-0000093A0000}"/>
    <cellStyle name="Input [yellow] 17" xfId="14862" xr:uid="{00000000-0005-0000-0000-00000A3A0000}"/>
    <cellStyle name="Input [yellow] 17 2" xfId="14863" xr:uid="{00000000-0005-0000-0000-00000B3A0000}"/>
    <cellStyle name="Input [yellow] 17 2 2" xfId="14864" xr:uid="{00000000-0005-0000-0000-00000C3A0000}"/>
    <cellStyle name="Input [yellow] 17 2 3" xfId="14865" xr:uid="{00000000-0005-0000-0000-00000D3A0000}"/>
    <cellStyle name="Input [yellow] 17 2 4" xfId="14866" xr:uid="{00000000-0005-0000-0000-00000E3A0000}"/>
    <cellStyle name="Input [yellow] 17 2 5" xfId="14867" xr:uid="{00000000-0005-0000-0000-00000F3A0000}"/>
    <cellStyle name="Input [yellow] 18" xfId="14868" xr:uid="{00000000-0005-0000-0000-0000103A0000}"/>
    <cellStyle name="Input [yellow] 18 2" xfId="14869" xr:uid="{00000000-0005-0000-0000-0000113A0000}"/>
    <cellStyle name="Input [yellow] 18 3" xfId="14870" xr:uid="{00000000-0005-0000-0000-0000123A0000}"/>
    <cellStyle name="Input [yellow] 18 4" xfId="14871" xr:uid="{00000000-0005-0000-0000-0000133A0000}"/>
    <cellStyle name="Input [yellow] 18 5" xfId="14872" xr:uid="{00000000-0005-0000-0000-0000143A0000}"/>
    <cellStyle name="Input [yellow] 19" xfId="14873" xr:uid="{00000000-0005-0000-0000-0000153A0000}"/>
    <cellStyle name="Input [yellow] 2" xfId="14874" xr:uid="{00000000-0005-0000-0000-0000163A0000}"/>
    <cellStyle name="Input [yellow] 2 2" xfId="14875" xr:uid="{00000000-0005-0000-0000-0000173A0000}"/>
    <cellStyle name="Input [yellow] 2 2 2" xfId="14876" xr:uid="{00000000-0005-0000-0000-0000183A0000}"/>
    <cellStyle name="Input [yellow] 2 2 2 2" xfId="14877" xr:uid="{00000000-0005-0000-0000-0000193A0000}"/>
    <cellStyle name="Input [yellow] 2 2 2 2 2" xfId="14878" xr:uid="{00000000-0005-0000-0000-00001A3A0000}"/>
    <cellStyle name="Input [yellow] 2 2 2 2 2 2" xfId="14879" xr:uid="{00000000-0005-0000-0000-00001B3A0000}"/>
    <cellStyle name="Input [yellow] 2 2 2 2 2 3" xfId="14880" xr:uid="{00000000-0005-0000-0000-00001C3A0000}"/>
    <cellStyle name="Input [yellow] 2 2 2 2 2 4" xfId="14881" xr:uid="{00000000-0005-0000-0000-00001D3A0000}"/>
    <cellStyle name="Input [yellow] 2 2 2 2 2 5" xfId="14882" xr:uid="{00000000-0005-0000-0000-00001E3A0000}"/>
    <cellStyle name="Input [yellow] 2 2 2 3" xfId="14883" xr:uid="{00000000-0005-0000-0000-00001F3A0000}"/>
    <cellStyle name="Input [yellow] 2 2 2 3 2" xfId="14884" xr:uid="{00000000-0005-0000-0000-0000203A0000}"/>
    <cellStyle name="Input [yellow] 2 2 2 3 3" xfId="14885" xr:uid="{00000000-0005-0000-0000-0000213A0000}"/>
    <cellStyle name="Input [yellow] 2 2 2 3 4" xfId="14886" xr:uid="{00000000-0005-0000-0000-0000223A0000}"/>
    <cellStyle name="Input [yellow] 2 2 2 3 5" xfId="14887" xr:uid="{00000000-0005-0000-0000-0000233A0000}"/>
    <cellStyle name="Input [yellow] 2 2 3" xfId="14888" xr:uid="{00000000-0005-0000-0000-0000243A0000}"/>
    <cellStyle name="Input [yellow] 2 2 3 2" xfId="14889" xr:uid="{00000000-0005-0000-0000-0000253A0000}"/>
    <cellStyle name="Input [yellow] 2 2 3 2 2" xfId="14890" xr:uid="{00000000-0005-0000-0000-0000263A0000}"/>
    <cellStyle name="Input [yellow] 2 2 3 2 3" xfId="14891" xr:uid="{00000000-0005-0000-0000-0000273A0000}"/>
    <cellStyle name="Input [yellow] 2 2 3 2 4" xfId="14892" xr:uid="{00000000-0005-0000-0000-0000283A0000}"/>
    <cellStyle name="Input [yellow] 2 2 3 2 5" xfId="14893" xr:uid="{00000000-0005-0000-0000-0000293A0000}"/>
    <cellStyle name="Input [yellow] 2 2 4" xfId="14894" xr:uid="{00000000-0005-0000-0000-00002A3A0000}"/>
    <cellStyle name="Input [yellow] 2 2 4 2" xfId="14895" xr:uid="{00000000-0005-0000-0000-00002B3A0000}"/>
    <cellStyle name="Input [yellow] 2 2 4 3" xfId="14896" xr:uid="{00000000-0005-0000-0000-00002C3A0000}"/>
    <cellStyle name="Input [yellow] 2 2 4 4" xfId="14897" xr:uid="{00000000-0005-0000-0000-00002D3A0000}"/>
    <cellStyle name="Input [yellow] 2 2 4 5" xfId="14898" xr:uid="{00000000-0005-0000-0000-00002E3A0000}"/>
    <cellStyle name="Input [yellow] 2 3" xfId="14899" xr:uid="{00000000-0005-0000-0000-00002F3A0000}"/>
    <cellStyle name="Input [yellow] 2 3 2" xfId="14900" xr:uid="{00000000-0005-0000-0000-0000303A0000}"/>
    <cellStyle name="Input [yellow] 2 3 2 2" xfId="14901" xr:uid="{00000000-0005-0000-0000-0000313A0000}"/>
    <cellStyle name="Input [yellow] 2 3 2 2 2" xfId="14902" xr:uid="{00000000-0005-0000-0000-0000323A0000}"/>
    <cellStyle name="Input [yellow] 2 3 2 2 3" xfId="14903" xr:uid="{00000000-0005-0000-0000-0000333A0000}"/>
    <cellStyle name="Input [yellow] 2 3 2 2 4" xfId="14904" xr:uid="{00000000-0005-0000-0000-0000343A0000}"/>
    <cellStyle name="Input [yellow] 2 3 2 2 5" xfId="14905" xr:uid="{00000000-0005-0000-0000-0000353A0000}"/>
    <cellStyle name="Input [yellow] 2 3 3" xfId="14906" xr:uid="{00000000-0005-0000-0000-0000363A0000}"/>
    <cellStyle name="Input [yellow] 2 3 3 2" xfId="14907" xr:uid="{00000000-0005-0000-0000-0000373A0000}"/>
    <cellStyle name="Input [yellow] 2 3 3 3" xfId="14908" xr:uid="{00000000-0005-0000-0000-0000383A0000}"/>
    <cellStyle name="Input [yellow] 2 3 3 4" xfId="14909" xr:uid="{00000000-0005-0000-0000-0000393A0000}"/>
    <cellStyle name="Input [yellow] 2 3 3 5" xfId="14910" xr:uid="{00000000-0005-0000-0000-00003A3A0000}"/>
    <cellStyle name="Input [yellow] 2 4" xfId="14911" xr:uid="{00000000-0005-0000-0000-00003B3A0000}"/>
    <cellStyle name="Input [yellow] 2 4 2" xfId="14912" xr:uid="{00000000-0005-0000-0000-00003C3A0000}"/>
    <cellStyle name="Input [yellow] 2 4 2 2" xfId="14913" xr:uid="{00000000-0005-0000-0000-00003D3A0000}"/>
    <cellStyle name="Input [yellow] 2 4 2 2 2" xfId="14914" xr:uid="{00000000-0005-0000-0000-00003E3A0000}"/>
    <cellStyle name="Input [yellow] 2 4 2 2 3" xfId="14915" xr:uid="{00000000-0005-0000-0000-00003F3A0000}"/>
    <cellStyle name="Input [yellow] 2 4 2 2 4" xfId="14916" xr:uid="{00000000-0005-0000-0000-0000403A0000}"/>
    <cellStyle name="Input [yellow] 2 4 2 2 5" xfId="14917" xr:uid="{00000000-0005-0000-0000-0000413A0000}"/>
    <cellStyle name="Input [yellow] 2 4 3" xfId="14918" xr:uid="{00000000-0005-0000-0000-0000423A0000}"/>
    <cellStyle name="Input [yellow] 2 4 3 2" xfId="14919" xr:uid="{00000000-0005-0000-0000-0000433A0000}"/>
    <cellStyle name="Input [yellow] 2 4 3 3" xfId="14920" xr:uid="{00000000-0005-0000-0000-0000443A0000}"/>
    <cellStyle name="Input [yellow] 2 4 3 4" xfId="14921" xr:uid="{00000000-0005-0000-0000-0000453A0000}"/>
    <cellStyle name="Input [yellow] 2 4 3 5" xfId="14922" xr:uid="{00000000-0005-0000-0000-0000463A0000}"/>
    <cellStyle name="Input [yellow] 2 5" xfId="14923" xr:uid="{00000000-0005-0000-0000-0000473A0000}"/>
    <cellStyle name="Input [yellow] 2 5 2" xfId="14924" xr:uid="{00000000-0005-0000-0000-0000483A0000}"/>
    <cellStyle name="Input [yellow] 2 5 2 2" xfId="14925" xr:uid="{00000000-0005-0000-0000-0000493A0000}"/>
    <cellStyle name="Input [yellow] 2 5 2 3" xfId="14926" xr:uid="{00000000-0005-0000-0000-00004A3A0000}"/>
    <cellStyle name="Input [yellow] 2 5 2 4" xfId="14927" xr:uid="{00000000-0005-0000-0000-00004B3A0000}"/>
    <cellStyle name="Input [yellow] 2 5 2 5" xfId="14928" xr:uid="{00000000-0005-0000-0000-00004C3A0000}"/>
    <cellStyle name="Input [yellow] 2 6" xfId="14929" xr:uid="{00000000-0005-0000-0000-00004D3A0000}"/>
    <cellStyle name="Input [yellow] 2 6 2" xfId="14930" xr:uid="{00000000-0005-0000-0000-00004E3A0000}"/>
    <cellStyle name="Input [yellow] 2 6 2 2" xfId="14931" xr:uid="{00000000-0005-0000-0000-00004F3A0000}"/>
    <cellStyle name="Input [yellow] 2 6 2 3" xfId="14932" xr:uid="{00000000-0005-0000-0000-0000503A0000}"/>
    <cellStyle name="Input [yellow] 2 6 2 4" xfId="14933" xr:uid="{00000000-0005-0000-0000-0000513A0000}"/>
    <cellStyle name="Input [yellow] 2 6 2 5" xfId="14934" xr:uid="{00000000-0005-0000-0000-0000523A0000}"/>
    <cellStyle name="Input [yellow] 2 7" xfId="14935" xr:uid="{00000000-0005-0000-0000-0000533A0000}"/>
    <cellStyle name="Input [yellow] 2 7 2" xfId="14936" xr:uid="{00000000-0005-0000-0000-0000543A0000}"/>
    <cellStyle name="Input [yellow] 2 7 3" xfId="14937" xr:uid="{00000000-0005-0000-0000-0000553A0000}"/>
    <cellStyle name="Input [yellow] 2 7 4" xfId="14938" xr:uid="{00000000-0005-0000-0000-0000563A0000}"/>
    <cellStyle name="Input [yellow] 2 7 5" xfId="14939" xr:uid="{00000000-0005-0000-0000-0000573A0000}"/>
    <cellStyle name="Input [yellow] 2 8" xfId="14940" xr:uid="{00000000-0005-0000-0000-0000583A0000}"/>
    <cellStyle name="Input [yellow] 20" xfId="14941" xr:uid="{00000000-0005-0000-0000-0000593A0000}"/>
    <cellStyle name="Input [yellow] 3" xfId="14942" xr:uid="{00000000-0005-0000-0000-00005A3A0000}"/>
    <cellStyle name="Input [yellow] 3 2" xfId="14943" xr:uid="{00000000-0005-0000-0000-00005B3A0000}"/>
    <cellStyle name="Input [yellow] 3 2 2" xfId="14944" xr:uid="{00000000-0005-0000-0000-00005C3A0000}"/>
    <cellStyle name="Input [yellow] 3 2 2 2" xfId="14945" xr:uid="{00000000-0005-0000-0000-00005D3A0000}"/>
    <cellStyle name="Input [yellow] 3 2 2 3" xfId="14946" xr:uid="{00000000-0005-0000-0000-00005E3A0000}"/>
    <cellStyle name="Input [yellow] 3 2 2 4" xfId="14947" xr:uid="{00000000-0005-0000-0000-00005F3A0000}"/>
    <cellStyle name="Input [yellow] 3 2 2 5" xfId="14948" xr:uid="{00000000-0005-0000-0000-0000603A0000}"/>
    <cellStyle name="Input [yellow] 3 3" xfId="14949" xr:uid="{00000000-0005-0000-0000-0000613A0000}"/>
    <cellStyle name="Input [yellow] 3 3 2" xfId="14950" xr:uid="{00000000-0005-0000-0000-0000623A0000}"/>
    <cellStyle name="Input [yellow] 3 3 2 2" xfId="14951" xr:uid="{00000000-0005-0000-0000-0000633A0000}"/>
    <cellStyle name="Input [yellow] 3 3 2 3" xfId="14952" xr:uid="{00000000-0005-0000-0000-0000643A0000}"/>
    <cellStyle name="Input [yellow] 3 3 2 4" xfId="14953" xr:uid="{00000000-0005-0000-0000-0000653A0000}"/>
    <cellStyle name="Input [yellow] 3 3 2 5" xfId="14954" xr:uid="{00000000-0005-0000-0000-0000663A0000}"/>
    <cellStyle name="Input [yellow] 3 4" xfId="14955" xr:uid="{00000000-0005-0000-0000-0000673A0000}"/>
    <cellStyle name="Input [yellow] 3 4 2" xfId="14956" xr:uid="{00000000-0005-0000-0000-0000683A0000}"/>
    <cellStyle name="Input [yellow] 3 4 3" xfId="14957" xr:uid="{00000000-0005-0000-0000-0000693A0000}"/>
    <cellStyle name="Input [yellow] 3 4 4" xfId="14958" xr:uid="{00000000-0005-0000-0000-00006A3A0000}"/>
    <cellStyle name="Input [yellow] 3 4 5" xfId="14959" xr:uid="{00000000-0005-0000-0000-00006B3A0000}"/>
    <cellStyle name="Input [yellow] 3 5" xfId="14960" xr:uid="{00000000-0005-0000-0000-00006C3A0000}"/>
    <cellStyle name="Input [yellow] 3 6" xfId="14961" xr:uid="{00000000-0005-0000-0000-00006D3A0000}"/>
    <cellStyle name="Input [yellow] 4" xfId="14962" xr:uid="{00000000-0005-0000-0000-00006E3A0000}"/>
    <cellStyle name="Input [yellow] 4 2" xfId="14963" xr:uid="{00000000-0005-0000-0000-00006F3A0000}"/>
    <cellStyle name="Input [yellow] 4 2 2" xfId="14964" xr:uid="{00000000-0005-0000-0000-0000703A0000}"/>
    <cellStyle name="Input [yellow] 4 2 2 2" xfId="14965" xr:uid="{00000000-0005-0000-0000-0000713A0000}"/>
    <cellStyle name="Input [yellow] 4 2 2 3" xfId="14966" xr:uid="{00000000-0005-0000-0000-0000723A0000}"/>
    <cellStyle name="Input [yellow] 4 2 2 4" xfId="14967" xr:uid="{00000000-0005-0000-0000-0000733A0000}"/>
    <cellStyle name="Input [yellow] 4 2 2 5" xfId="14968" xr:uid="{00000000-0005-0000-0000-0000743A0000}"/>
    <cellStyle name="Input [yellow] 4 3" xfId="14969" xr:uid="{00000000-0005-0000-0000-0000753A0000}"/>
    <cellStyle name="Input [yellow] 4 3 2" xfId="14970" xr:uid="{00000000-0005-0000-0000-0000763A0000}"/>
    <cellStyle name="Input [yellow] 4 3 3" xfId="14971" xr:uid="{00000000-0005-0000-0000-0000773A0000}"/>
    <cellStyle name="Input [yellow] 4 3 4" xfId="14972" xr:uid="{00000000-0005-0000-0000-0000783A0000}"/>
    <cellStyle name="Input [yellow] 4 3 5" xfId="14973" xr:uid="{00000000-0005-0000-0000-0000793A0000}"/>
    <cellStyle name="Input [yellow] 4 4" xfId="14974" xr:uid="{00000000-0005-0000-0000-00007A3A0000}"/>
    <cellStyle name="Input [yellow] 5" xfId="14975" xr:uid="{00000000-0005-0000-0000-00007B3A0000}"/>
    <cellStyle name="Input [yellow] 5 2" xfId="14976" xr:uid="{00000000-0005-0000-0000-00007C3A0000}"/>
    <cellStyle name="Input [yellow] 5 2 2" xfId="14977" xr:uid="{00000000-0005-0000-0000-00007D3A0000}"/>
    <cellStyle name="Input [yellow] 5 2 2 2" xfId="14978" xr:uid="{00000000-0005-0000-0000-00007E3A0000}"/>
    <cellStyle name="Input [yellow] 5 2 2 3" xfId="14979" xr:uid="{00000000-0005-0000-0000-00007F3A0000}"/>
    <cellStyle name="Input [yellow] 5 2 2 4" xfId="14980" xr:uid="{00000000-0005-0000-0000-0000803A0000}"/>
    <cellStyle name="Input [yellow] 5 2 2 5" xfId="14981" xr:uid="{00000000-0005-0000-0000-0000813A0000}"/>
    <cellStyle name="Input [yellow] 5 3" xfId="14982" xr:uid="{00000000-0005-0000-0000-0000823A0000}"/>
    <cellStyle name="Input [yellow] 5 3 2" xfId="14983" xr:uid="{00000000-0005-0000-0000-0000833A0000}"/>
    <cellStyle name="Input [yellow] 5 3 3" xfId="14984" xr:uid="{00000000-0005-0000-0000-0000843A0000}"/>
    <cellStyle name="Input [yellow] 5 3 4" xfId="14985" xr:uid="{00000000-0005-0000-0000-0000853A0000}"/>
    <cellStyle name="Input [yellow] 5 3 5" xfId="14986" xr:uid="{00000000-0005-0000-0000-0000863A0000}"/>
    <cellStyle name="Input [yellow] 6" xfId="14987" xr:uid="{00000000-0005-0000-0000-0000873A0000}"/>
    <cellStyle name="Input [yellow] 6 2" xfId="14988" xr:uid="{00000000-0005-0000-0000-0000883A0000}"/>
    <cellStyle name="Input [yellow] 6 2 2" xfId="14989" xr:uid="{00000000-0005-0000-0000-0000893A0000}"/>
    <cellStyle name="Input [yellow] 6 2 2 2" xfId="14990" xr:uid="{00000000-0005-0000-0000-00008A3A0000}"/>
    <cellStyle name="Input [yellow] 6 2 2 3" xfId="14991" xr:uid="{00000000-0005-0000-0000-00008B3A0000}"/>
    <cellStyle name="Input [yellow] 6 2 2 4" xfId="14992" xr:uid="{00000000-0005-0000-0000-00008C3A0000}"/>
    <cellStyle name="Input [yellow] 6 2 2 5" xfId="14993" xr:uid="{00000000-0005-0000-0000-00008D3A0000}"/>
    <cellStyle name="Input [yellow] 6 3" xfId="14994" xr:uid="{00000000-0005-0000-0000-00008E3A0000}"/>
    <cellStyle name="Input [yellow] 6 3 2" xfId="14995" xr:uid="{00000000-0005-0000-0000-00008F3A0000}"/>
    <cellStyle name="Input [yellow] 6 3 3" xfId="14996" xr:uid="{00000000-0005-0000-0000-0000903A0000}"/>
    <cellStyle name="Input [yellow] 6 3 4" xfId="14997" xr:uid="{00000000-0005-0000-0000-0000913A0000}"/>
    <cellStyle name="Input [yellow] 6 3 5" xfId="14998" xr:uid="{00000000-0005-0000-0000-0000923A0000}"/>
    <cellStyle name="Input [yellow] 7" xfId="14999" xr:uid="{00000000-0005-0000-0000-0000933A0000}"/>
    <cellStyle name="Input [yellow] 7 2" xfId="15000" xr:uid="{00000000-0005-0000-0000-0000943A0000}"/>
    <cellStyle name="Input [yellow] 7 2 2" xfId="15001" xr:uid="{00000000-0005-0000-0000-0000953A0000}"/>
    <cellStyle name="Input [yellow] 7 2 2 2" xfId="15002" xr:uid="{00000000-0005-0000-0000-0000963A0000}"/>
    <cellStyle name="Input [yellow] 7 2 2 3" xfId="15003" xr:uid="{00000000-0005-0000-0000-0000973A0000}"/>
    <cellStyle name="Input [yellow] 7 2 2 4" xfId="15004" xr:uid="{00000000-0005-0000-0000-0000983A0000}"/>
    <cellStyle name="Input [yellow] 7 2 2 5" xfId="15005" xr:uid="{00000000-0005-0000-0000-0000993A0000}"/>
    <cellStyle name="Input [yellow] 7 3" xfId="15006" xr:uid="{00000000-0005-0000-0000-00009A3A0000}"/>
    <cellStyle name="Input [yellow] 7 3 2" xfId="15007" xr:uid="{00000000-0005-0000-0000-00009B3A0000}"/>
    <cellStyle name="Input [yellow] 7 3 3" xfId="15008" xr:uid="{00000000-0005-0000-0000-00009C3A0000}"/>
    <cellStyle name="Input [yellow] 7 3 4" xfId="15009" xr:uid="{00000000-0005-0000-0000-00009D3A0000}"/>
    <cellStyle name="Input [yellow] 7 3 5" xfId="15010" xr:uid="{00000000-0005-0000-0000-00009E3A0000}"/>
    <cellStyle name="Input [yellow] 8" xfId="15011" xr:uid="{00000000-0005-0000-0000-00009F3A0000}"/>
    <cellStyle name="Input [yellow] 8 2" xfId="15012" xr:uid="{00000000-0005-0000-0000-0000A03A0000}"/>
    <cellStyle name="Input [yellow] 8 2 2" xfId="15013" xr:uid="{00000000-0005-0000-0000-0000A13A0000}"/>
    <cellStyle name="Input [yellow] 8 2 2 2" xfId="15014" xr:uid="{00000000-0005-0000-0000-0000A23A0000}"/>
    <cellStyle name="Input [yellow] 8 2 2 3" xfId="15015" xr:uid="{00000000-0005-0000-0000-0000A33A0000}"/>
    <cellStyle name="Input [yellow] 8 2 2 4" xfId="15016" xr:uid="{00000000-0005-0000-0000-0000A43A0000}"/>
    <cellStyle name="Input [yellow] 8 2 2 5" xfId="15017" xr:uid="{00000000-0005-0000-0000-0000A53A0000}"/>
    <cellStyle name="Input [yellow] 8 3" xfId="15018" xr:uid="{00000000-0005-0000-0000-0000A63A0000}"/>
    <cellStyle name="Input [yellow] 8 3 2" xfId="15019" xr:uid="{00000000-0005-0000-0000-0000A73A0000}"/>
    <cellStyle name="Input [yellow] 8 3 3" xfId="15020" xr:uid="{00000000-0005-0000-0000-0000A83A0000}"/>
    <cellStyle name="Input [yellow] 8 3 4" xfId="15021" xr:uid="{00000000-0005-0000-0000-0000A93A0000}"/>
    <cellStyle name="Input [yellow] 8 3 5" xfId="15022" xr:uid="{00000000-0005-0000-0000-0000AA3A0000}"/>
    <cellStyle name="Input [yellow] 9" xfId="15023" xr:uid="{00000000-0005-0000-0000-0000AB3A0000}"/>
    <cellStyle name="Input [yellow] 9 2" xfId="15024" xr:uid="{00000000-0005-0000-0000-0000AC3A0000}"/>
    <cellStyle name="Input [yellow] 9 2 2" xfId="15025" xr:uid="{00000000-0005-0000-0000-0000AD3A0000}"/>
    <cellStyle name="Input [yellow] 9 2 2 2" xfId="15026" xr:uid="{00000000-0005-0000-0000-0000AE3A0000}"/>
    <cellStyle name="Input [yellow] 9 2 2 3" xfId="15027" xr:uid="{00000000-0005-0000-0000-0000AF3A0000}"/>
    <cellStyle name="Input [yellow] 9 2 2 4" xfId="15028" xr:uid="{00000000-0005-0000-0000-0000B03A0000}"/>
    <cellStyle name="Input [yellow] 9 2 2 5" xfId="15029" xr:uid="{00000000-0005-0000-0000-0000B13A0000}"/>
    <cellStyle name="Input [yellow] 9 3" xfId="15030" xr:uid="{00000000-0005-0000-0000-0000B23A0000}"/>
    <cellStyle name="Input [yellow] 9 3 2" xfId="15031" xr:uid="{00000000-0005-0000-0000-0000B33A0000}"/>
    <cellStyle name="Input [yellow] 9 3 3" xfId="15032" xr:uid="{00000000-0005-0000-0000-0000B43A0000}"/>
    <cellStyle name="Input [yellow] 9 3 4" xfId="15033" xr:uid="{00000000-0005-0000-0000-0000B53A0000}"/>
    <cellStyle name="Input [yellow] 9 3 5" xfId="15034" xr:uid="{00000000-0005-0000-0000-0000B63A0000}"/>
    <cellStyle name="Input [yellow]_한국방송통신 전파진흥원 대회의실 무대장치 설치공사_110905" xfId="15035" xr:uid="{00000000-0005-0000-0000-0000B73A0000}"/>
    <cellStyle name="Input 1" xfId="15036" xr:uid="{00000000-0005-0000-0000-0000B83A0000}"/>
    <cellStyle name="Input 1 2" xfId="15037" xr:uid="{00000000-0005-0000-0000-0000B93A0000}"/>
    <cellStyle name="Input 10" xfId="15038" xr:uid="{00000000-0005-0000-0000-0000BA3A0000}"/>
    <cellStyle name="Input 11" xfId="15039" xr:uid="{00000000-0005-0000-0000-0000BB3A0000}"/>
    <cellStyle name="Input 12" xfId="15040" xr:uid="{00000000-0005-0000-0000-0000BC3A0000}"/>
    <cellStyle name="Input 13" xfId="15041" xr:uid="{00000000-0005-0000-0000-0000BD3A0000}"/>
    <cellStyle name="Input 2" xfId="15042" xr:uid="{00000000-0005-0000-0000-0000BE3A0000}"/>
    <cellStyle name="Input 2 2" xfId="15043" xr:uid="{00000000-0005-0000-0000-0000BF3A0000}"/>
    <cellStyle name="Input 2 3" xfId="15044" xr:uid="{00000000-0005-0000-0000-0000C03A0000}"/>
    <cellStyle name="Input 2 4" xfId="15045" xr:uid="{00000000-0005-0000-0000-0000C13A0000}"/>
    <cellStyle name="Input 3" xfId="15046" xr:uid="{00000000-0005-0000-0000-0000C23A0000}"/>
    <cellStyle name="Input 3 2" xfId="15047" xr:uid="{00000000-0005-0000-0000-0000C33A0000}"/>
    <cellStyle name="Input 3 2 2" xfId="15048" xr:uid="{00000000-0005-0000-0000-0000C43A0000}"/>
    <cellStyle name="Input 3 3" xfId="15049" xr:uid="{00000000-0005-0000-0000-0000C53A0000}"/>
    <cellStyle name="Input 3 4" xfId="15050" xr:uid="{00000000-0005-0000-0000-0000C63A0000}"/>
    <cellStyle name="Input 4" xfId="15051" xr:uid="{00000000-0005-0000-0000-0000C73A0000}"/>
    <cellStyle name="Input 4 2" xfId="15052" xr:uid="{00000000-0005-0000-0000-0000C83A0000}"/>
    <cellStyle name="Input 5" xfId="15053" xr:uid="{00000000-0005-0000-0000-0000C93A0000}"/>
    <cellStyle name="Input 6" xfId="15054" xr:uid="{00000000-0005-0000-0000-0000CA3A0000}"/>
    <cellStyle name="Input 7" xfId="15055" xr:uid="{00000000-0005-0000-0000-0000CB3A0000}"/>
    <cellStyle name="Input 8" xfId="15056" xr:uid="{00000000-0005-0000-0000-0000CC3A0000}"/>
    <cellStyle name="Input 9" xfId="15057" xr:uid="{00000000-0005-0000-0000-0000CD3A0000}"/>
    <cellStyle name="Input Cells" xfId="15058" xr:uid="{00000000-0005-0000-0000-0000CE3A0000}"/>
    <cellStyle name="Input Cells 2" xfId="15059" xr:uid="{00000000-0005-0000-0000-0000CF3A0000}"/>
    <cellStyle name="Input Cells 3" xfId="15060" xr:uid="{00000000-0005-0000-0000-0000D03A0000}"/>
    <cellStyle name="_x0001__x0002_ĵĵ_x0007_ ĵĵ  ƨƬ_x0001__x0002_ƨƬ_x0007_ ǒǓ  ǜǜ  ǪǪ_x0007__x0007__x0005__x0005__x0010__x0001_ဠ" xfId="15061" xr:uid="{00000000-0005-0000-0000-0000D13A0000}"/>
    <cellStyle name="_x0001__x0002_ĵĵ_x0007_ ĵĵ_x000d__x000d_ƨƬ_x0001__x0002_ƨƬ_x0007__x000d_ǒǓ _x000d_ǜǜ_x000d__x000d_ǪǪ_x0007__x0007__x0005__x0005__x0010__x0001_ဠ" xfId="15062" xr:uid="{00000000-0005-0000-0000-0000D23A0000}"/>
    <cellStyle name="_x0001__x0002_ĵĵ_x0007__x0009_ĵĵ_x000d__x000d_ƨƬ_x0001__x0002_ƨƬ_x0007__x000d_ǒǓ_x0009__x000d_ǜǜ_x000d__x000d_ǪǪ_x0007__x0007__x0005__x0005__x0010__x0001_ဠ" xfId="15063" xr:uid="{00000000-0005-0000-0000-0000D33A0000}"/>
    <cellStyle name="Komma [0]_BINV" xfId="15064" xr:uid="{00000000-0005-0000-0000-0000D43A0000}"/>
    <cellStyle name="Komma_BINV" xfId="15065" xr:uid="{00000000-0005-0000-0000-0000D53A0000}"/>
    <cellStyle name="L`" xfId="15066" xr:uid="{00000000-0005-0000-0000-0000D63A0000}"/>
    <cellStyle name="L` 2" xfId="15067" xr:uid="{00000000-0005-0000-0000-0000D73A0000}"/>
    <cellStyle name="L` 3" xfId="15068" xr:uid="{00000000-0005-0000-0000-0000D83A0000}"/>
    <cellStyle name="left" xfId="15069" xr:uid="{00000000-0005-0000-0000-0000D93A0000}"/>
    <cellStyle name="Link Currency (0)" xfId="15070" xr:uid="{00000000-0005-0000-0000-0000DA3A0000}"/>
    <cellStyle name="Link Currency (0) 2" xfId="15071" xr:uid="{00000000-0005-0000-0000-0000DB3A0000}"/>
    <cellStyle name="Link Currency (0) 3" xfId="15072" xr:uid="{00000000-0005-0000-0000-0000DC3A0000}"/>
    <cellStyle name="Link Currency (2)" xfId="15073" xr:uid="{00000000-0005-0000-0000-0000DD3A0000}"/>
    <cellStyle name="Link Currency (2) 2" xfId="15074" xr:uid="{00000000-0005-0000-0000-0000DE3A0000}"/>
    <cellStyle name="Link Currency (2) 3" xfId="15075" xr:uid="{00000000-0005-0000-0000-0000DF3A0000}"/>
    <cellStyle name="Link Units (0)" xfId="15076" xr:uid="{00000000-0005-0000-0000-0000E03A0000}"/>
    <cellStyle name="Link Units (0) 2" xfId="15077" xr:uid="{00000000-0005-0000-0000-0000E13A0000}"/>
    <cellStyle name="Link Units (0) 3" xfId="15078" xr:uid="{00000000-0005-0000-0000-0000E23A0000}"/>
    <cellStyle name="Link Units (1)" xfId="15079" xr:uid="{00000000-0005-0000-0000-0000E33A0000}"/>
    <cellStyle name="Link Units (1) 2" xfId="15080" xr:uid="{00000000-0005-0000-0000-0000E43A0000}"/>
    <cellStyle name="Link Units (1) 3" xfId="15081" xr:uid="{00000000-0005-0000-0000-0000E53A0000}"/>
    <cellStyle name="Link Units (2)" xfId="15082" xr:uid="{00000000-0005-0000-0000-0000E63A0000}"/>
    <cellStyle name="Link Units (2) 2" xfId="15083" xr:uid="{00000000-0005-0000-0000-0000E73A0000}"/>
    <cellStyle name="Link Units (2) 3" xfId="15084" xr:uid="{00000000-0005-0000-0000-0000E83A0000}"/>
    <cellStyle name="Linked Cell" xfId="15085" xr:uid="{00000000-0005-0000-0000-0000E93A0000}"/>
    <cellStyle name="Linked Cells" xfId="15086" xr:uid="{00000000-0005-0000-0000-0000EA3A0000}"/>
    <cellStyle name="Linked Cells 2" xfId="15087" xr:uid="{00000000-0005-0000-0000-0000EB3A0000}"/>
    <cellStyle name="Linked Cells 3" xfId="15088" xr:uid="{00000000-0005-0000-0000-0000EC3A0000}"/>
    <cellStyle name="LL" xfId="15089" xr:uid="{00000000-0005-0000-0000-0000ED3A0000}"/>
    <cellStyle name="LL 2" xfId="15090" xr:uid="{00000000-0005-0000-0000-0000EE3A0000}"/>
    <cellStyle name="m" xfId="15091" xr:uid="{00000000-0005-0000-0000-0000EF3A0000}"/>
    <cellStyle name="m 2" xfId="15092" xr:uid="{00000000-0005-0000-0000-0000F03A0000}"/>
    <cellStyle name="měny_Copy of zdroj" xfId="15093" xr:uid="{00000000-0005-0000-0000-0000F13A0000}"/>
    <cellStyle name="Midtitle" xfId="15094" xr:uid="{00000000-0005-0000-0000-0000F23A0000}"/>
    <cellStyle name="Midtitle 2" xfId="15095" xr:uid="{00000000-0005-0000-0000-0000F33A0000}"/>
    <cellStyle name="Miglia - Stile1" xfId="15096" xr:uid="{00000000-0005-0000-0000-0000F43A0000}"/>
    <cellStyle name="Miglia - Stile2" xfId="15097" xr:uid="{00000000-0005-0000-0000-0000F53A0000}"/>
    <cellStyle name="Miglia - Stile3" xfId="15098" xr:uid="{00000000-0005-0000-0000-0000F63A0000}"/>
    <cellStyle name="Miglia - Stile4" xfId="15099" xr:uid="{00000000-0005-0000-0000-0000F73A0000}"/>
    <cellStyle name="Miglia - Stile5" xfId="15100" xr:uid="{00000000-0005-0000-0000-0000F83A0000}"/>
    <cellStyle name="Milliers [0]_Arabian Spec" xfId="15101" xr:uid="{00000000-0005-0000-0000-0000F93A0000}"/>
    <cellStyle name="Milliers_Arabian Spec" xfId="15102" xr:uid="{00000000-0005-0000-0000-0000FA3A0000}"/>
    <cellStyle name="mma_CASH &amp; DSO" xfId="15103" xr:uid="{00000000-0005-0000-0000-0000FB3A0000}"/>
    <cellStyle name="Model" xfId="15104" xr:uid="{00000000-0005-0000-0000-0000FC3A0000}"/>
    <cellStyle name="Model 2" xfId="15105" xr:uid="{00000000-0005-0000-0000-0000FD3A0000}"/>
    <cellStyle name="Model 3" xfId="15106" xr:uid="{00000000-0005-0000-0000-0000FE3A0000}"/>
    <cellStyle name="Model 4" xfId="15107" xr:uid="{00000000-0005-0000-0000-0000FF3A0000}"/>
    <cellStyle name="Mon?aire [0]_Arabian Spec" xfId="15108" xr:uid="{00000000-0005-0000-0000-0000003B0000}"/>
    <cellStyle name="Mon?aire_Arabian Spec" xfId="15109" xr:uid="{00000000-0005-0000-0000-0000013B0000}"/>
    <cellStyle name="Mon?aire0" xfId="15110" xr:uid="{00000000-0005-0000-0000-0000023B0000}"/>
    <cellStyle name="Mon?taire [0]_CTC" xfId="15111" xr:uid="{00000000-0005-0000-0000-0000033B0000}"/>
    <cellStyle name="Mon?taire_CTC" xfId="15112" xr:uid="{00000000-0005-0000-0000-0000043B0000}"/>
    <cellStyle name="Monétaire [0]_CTC" xfId="15113" xr:uid="{00000000-0005-0000-0000-0000053B0000}"/>
    <cellStyle name="Monétaire_CTC" xfId="15114" xr:uid="{00000000-0005-0000-0000-0000063B0000}"/>
    <cellStyle name="Month" xfId="15115" xr:uid="{00000000-0005-0000-0000-0000073B0000}"/>
    <cellStyle name="Month 2" xfId="15116" xr:uid="{00000000-0005-0000-0000-0000083B0000}"/>
    <cellStyle name="MS Proofing Tools" xfId="15117" xr:uid="{00000000-0005-0000-0000-0000093B0000}"/>
    <cellStyle name="MS Proofing Tools 2" xfId="15118" xr:uid="{00000000-0005-0000-0000-00000A3B0000}"/>
    <cellStyle name="nego report" xfId="15119" xr:uid="{00000000-0005-0000-0000-00000B3B0000}"/>
    <cellStyle name="Neutral" xfId="15120" xr:uid="{00000000-0005-0000-0000-00000C3B0000}"/>
    <cellStyle name="NEW정렬" xfId="15121" xr:uid="{00000000-0005-0000-0000-00000D3B0000}"/>
    <cellStyle name="NO" xfId="15122" xr:uid="{00000000-0005-0000-0000-00000E3B0000}"/>
    <cellStyle name="no dec" xfId="15123" xr:uid="{00000000-0005-0000-0000-00000F3B0000}"/>
    <cellStyle name="no dec 2" xfId="15124" xr:uid="{00000000-0005-0000-0000-0000103B0000}"/>
    <cellStyle name="no dec 3" xfId="15125" xr:uid="{00000000-0005-0000-0000-0000113B0000}"/>
    <cellStyle name="Nor?l_PRODUCT_총합계 " xfId="15126" xr:uid="{00000000-0005-0000-0000-0000123B0000}"/>
    <cellStyle name="normal" xfId="15127" xr:uid="{00000000-0005-0000-0000-0000133B0000}"/>
    <cellStyle name="Normal - Stile6" xfId="15128" xr:uid="{00000000-0005-0000-0000-0000143B0000}"/>
    <cellStyle name="Normal - Stile7" xfId="15129" xr:uid="{00000000-0005-0000-0000-0000153B0000}"/>
    <cellStyle name="Normal - Stile8" xfId="15130" xr:uid="{00000000-0005-0000-0000-0000163B0000}"/>
    <cellStyle name="Normal - Style1" xfId="15131" xr:uid="{00000000-0005-0000-0000-0000173B0000}"/>
    <cellStyle name="Normal - Style1 10" xfId="15132" xr:uid="{00000000-0005-0000-0000-0000183B0000}"/>
    <cellStyle name="Normal - Style1 10 2" xfId="15133" xr:uid="{00000000-0005-0000-0000-0000193B0000}"/>
    <cellStyle name="Normal - Style1 10 3" xfId="15134" xr:uid="{00000000-0005-0000-0000-00001A3B0000}"/>
    <cellStyle name="Normal - Style1 11" xfId="15135" xr:uid="{00000000-0005-0000-0000-00001B3B0000}"/>
    <cellStyle name="Normal - Style1 11 2" xfId="15136" xr:uid="{00000000-0005-0000-0000-00001C3B0000}"/>
    <cellStyle name="Normal - Style1 12" xfId="15137" xr:uid="{00000000-0005-0000-0000-00001D3B0000}"/>
    <cellStyle name="Normal - Style1 12 2" xfId="15138" xr:uid="{00000000-0005-0000-0000-00001E3B0000}"/>
    <cellStyle name="Normal - Style1 13" xfId="15139" xr:uid="{00000000-0005-0000-0000-00001F3B0000}"/>
    <cellStyle name="Normal - Style1 13 2" xfId="15140" xr:uid="{00000000-0005-0000-0000-0000203B0000}"/>
    <cellStyle name="Normal - Style1 14" xfId="15141" xr:uid="{00000000-0005-0000-0000-0000213B0000}"/>
    <cellStyle name="Normal - Style1 14 2" xfId="15142" xr:uid="{00000000-0005-0000-0000-0000223B0000}"/>
    <cellStyle name="Normal - Style1 15" xfId="15143" xr:uid="{00000000-0005-0000-0000-0000233B0000}"/>
    <cellStyle name="Normal - Style1 15 2" xfId="15144" xr:uid="{00000000-0005-0000-0000-0000243B0000}"/>
    <cellStyle name="Normal - Style1 16" xfId="15145" xr:uid="{00000000-0005-0000-0000-0000253B0000}"/>
    <cellStyle name="Normal - Style1 16 2" xfId="15146" xr:uid="{00000000-0005-0000-0000-0000263B0000}"/>
    <cellStyle name="Normal - Style1 17" xfId="15147" xr:uid="{00000000-0005-0000-0000-0000273B0000}"/>
    <cellStyle name="Normal - Style1 17 2" xfId="15148" xr:uid="{00000000-0005-0000-0000-0000283B0000}"/>
    <cellStyle name="Normal - Style1 18" xfId="15149" xr:uid="{00000000-0005-0000-0000-0000293B0000}"/>
    <cellStyle name="Normal - Style1 18 2" xfId="15150" xr:uid="{00000000-0005-0000-0000-00002A3B0000}"/>
    <cellStyle name="Normal - Style1 18 2 2" xfId="15151" xr:uid="{00000000-0005-0000-0000-00002B3B0000}"/>
    <cellStyle name="Normal - Style1 18 3" xfId="15152" xr:uid="{00000000-0005-0000-0000-00002C3B0000}"/>
    <cellStyle name="Normal - Style1 19" xfId="15153" xr:uid="{00000000-0005-0000-0000-00002D3B0000}"/>
    <cellStyle name="Normal - Style1 19 2" xfId="15154" xr:uid="{00000000-0005-0000-0000-00002E3B0000}"/>
    <cellStyle name="Normal - Style1 2" xfId="15155" xr:uid="{00000000-0005-0000-0000-00002F3B0000}"/>
    <cellStyle name="Normal - Style1 2 10" xfId="15156" xr:uid="{00000000-0005-0000-0000-0000303B0000}"/>
    <cellStyle name="Normal - Style1 2 11" xfId="15157" xr:uid="{00000000-0005-0000-0000-0000313B0000}"/>
    <cellStyle name="Normal - Style1 2 2" xfId="15158" xr:uid="{00000000-0005-0000-0000-0000323B0000}"/>
    <cellStyle name="Normal - Style1 2 2 2" xfId="15159" xr:uid="{00000000-0005-0000-0000-0000333B0000}"/>
    <cellStyle name="Normal - Style1 2 2 2 2" xfId="15160" xr:uid="{00000000-0005-0000-0000-0000343B0000}"/>
    <cellStyle name="Normal - Style1 2 2 2 2 2" xfId="15161" xr:uid="{00000000-0005-0000-0000-0000353B0000}"/>
    <cellStyle name="Normal - Style1 2 2 2 3" xfId="15162" xr:uid="{00000000-0005-0000-0000-0000363B0000}"/>
    <cellStyle name="Normal - Style1 2 2 3" xfId="15163" xr:uid="{00000000-0005-0000-0000-0000373B0000}"/>
    <cellStyle name="Normal - Style1 2 2 3 2" xfId="15164" xr:uid="{00000000-0005-0000-0000-0000383B0000}"/>
    <cellStyle name="Normal - Style1 2 2 4" xfId="15165" xr:uid="{00000000-0005-0000-0000-0000393B0000}"/>
    <cellStyle name="Normal - Style1 2 2 4 2" xfId="15166" xr:uid="{00000000-0005-0000-0000-00003A3B0000}"/>
    <cellStyle name="Normal - Style1 2 2 5" xfId="15167" xr:uid="{00000000-0005-0000-0000-00003B3B0000}"/>
    <cellStyle name="Normal - Style1 2 2 6" xfId="15168" xr:uid="{00000000-0005-0000-0000-00003C3B0000}"/>
    <cellStyle name="Normal - Style1 2 2 7" xfId="15169" xr:uid="{00000000-0005-0000-0000-00003D3B0000}"/>
    <cellStyle name="Normal - Style1 2 3" xfId="15170" xr:uid="{00000000-0005-0000-0000-00003E3B0000}"/>
    <cellStyle name="Normal - Style1 2 3 2" xfId="15171" xr:uid="{00000000-0005-0000-0000-00003F3B0000}"/>
    <cellStyle name="Normal - Style1 2 3 3" xfId="15172" xr:uid="{00000000-0005-0000-0000-0000403B0000}"/>
    <cellStyle name="Normal - Style1 2 4" xfId="15173" xr:uid="{00000000-0005-0000-0000-0000413B0000}"/>
    <cellStyle name="Normal - Style1 2 4 2" xfId="15174" xr:uid="{00000000-0005-0000-0000-0000423B0000}"/>
    <cellStyle name="Normal - Style1 2 5" xfId="15175" xr:uid="{00000000-0005-0000-0000-0000433B0000}"/>
    <cellStyle name="Normal - Style1 2 5 2" xfId="15176" xr:uid="{00000000-0005-0000-0000-0000443B0000}"/>
    <cellStyle name="Normal - Style1 2 6" xfId="15177" xr:uid="{00000000-0005-0000-0000-0000453B0000}"/>
    <cellStyle name="Normal - Style1 2 6 2" xfId="15178" xr:uid="{00000000-0005-0000-0000-0000463B0000}"/>
    <cellStyle name="Normal - Style1 2 6 2 2" xfId="15179" xr:uid="{00000000-0005-0000-0000-0000473B0000}"/>
    <cellStyle name="Normal - Style1 2 6 3" xfId="15180" xr:uid="{00000000-0005-0000-0000-0000483B0000}"/>
    <cellStyle name="Normal - Style1 2 7" xfId="15181" xr:uid="{00000000-0005-0000-0000-0000493B0000}"/>
    <cellStyle name="Normal - Style1 2 7 2" xfId="15182" xr:uid="{00000000-0005-0000-0000-00004A3B0000}"/>
    <cellStyle name="Normal - Style1 2 8" xfId="15183" xr:uid="{00000000-0005-0000-0000-00004B3B0000}"/>
    <cellStyle name="Normal - Style1 2 9" xfId="15184" xr:uid="{00000000-0005-0000-0000-00004C3B0000}"/>
    <cellStyle name="Normal - Style1 20" xfId="15185" xr:uid="{00000000-0005-0000-0000-00004D3B0000}"/>
    <cellStyle name="Normal - Style1 20 2" xfId="15186" xr:uid="{00000000-0005-0000-0000-00004E3B0000}"/>
    <cellStyle name="Normal - Style1 21" xfId="15187" xr:uid="{00000000-0005-0000-0000-00004F3B0000}"/>
    <cellStyle name="Normal - Style1 21 2" xfId="15188" xr:uid="{00000000-0005-0000-0000-0000503B0000}"/>
    <cellStyle name="Normal - Style1 22" xfId="15189" xr:uid="{00000000-0005-0000-0000-0000513B0000}"/>
    <cellStyle name="Normal - Style1 22 2" xfId="15190" xr:uid="{00000000-0005-0000-0000-0000523B0000}"/>
    <cellStyle name="Normal - Style1 23" xfId="15191" xr:uid="{00000000-0005-0000-0000-0000533B0000}"/>
    <cellStyle name="Normal - Style1 23 2" xfId="15192" xr:uid="{00000000-0005-0000-0000-0000543B0000}"/>
    <cellStyle name="Normal - Style1 24" xfId="15193" xr:uid="{00000000-0005-0000-0000-0000553B0000}"/>
    <cellStyle name="Normal - Style1 24 2" xfId="15194" xr:uid="{00000000-0005-0000-0000-0000563B0000}"/>
    <cellStyle name="Normal - Style1 25" xfId="15195" xr:uid="{00000000-0005-0000-0000-0000573B0000}"/>
    <cellStyle name="Normal - Style1 25 2" xfId="15196" xr:uid="{00000000-0005-0000-0000-0000583B0000}"/>
    <cellStyle name="Normal - Style1 26" xfId="15197" xr:uid="{00000000-0005-0000-0000-0000593B0000}"/>
    <cellStyle name="Normal - Style1 26 2" xfId="15198" xr:uid="{00000000-0005-0000-0000-00005A3B0000}"/>
    <cellStyle name="Normal - Style1 27" xfId="15199" xr:uid="{00000000-0005-0000-0000-00005B3B0000}"/>
    <cellStyle name="Normal - Style1 27 2" xfId="15200" xr:uid="{00000000-0005-0000-0000-00005C3B0000}"/>
    <cellStyle name="Normal - Style1 28" xfId="15201" xr:uid="{00000000-0005-0000-0000-00005D3B0000}"/>
    <cellStyle name="Normal - Style1 28 2" xfId="15202" xr:uid="{00000000-0005-0000-0000-00005E3B0000}"/>
    <cellStyle name="Normal - Style1 29" xfId="15203" xr:uid="{00000000-0005-0000-0000-00005F3B0000}"/>
    <cellStyle name="Normal - Style1 29 2" xfId="15204" xr:uid="{00000000-0005-0000-0000-0000603B0000}"/>
    <cellStyle name="Normal - Style1 3" xfId="15205" xr:uid="{00000000-0005-0000-0000-0000613B0000}"/>
    <cellStyle name="Normal - Style1 3 2" xfId="15206" xr:uid="{00000000-0005-0000-0000-0000623B0000}"/>
    <cellStyle name="Normal - Style1 3 3" xfId="15207" xr:uid="{00000000-0005-0000-0000-0000633B0000}"/>
    <cellStyle name="Normal - Style1 3 4" xfId="15208" xr:uid="{00000000-0005-0000-0000-0000643B0000}"/>
    <cellStyle name="Normal - Style1 3 5" xfId="15209" xr:uid="{00000000-0005-0000-0000-0000653B0000}"/>
    <cellStyle name="Normal - Style1 30" xfId="15210" xr:uid="{00000000-0005-0000-0000-0000663B0000}"/>
    <cellStyle name="Normal - Style1 30 2" xfId="15211" xr:uid="{00000000-0005-0000-0000-0000673B0000}"/>
    <cellStyle name="Normal - Style1 31" xfId="15212" xr:uid="{00000000-0005-0000-0000-0000683B0000}"/>
    <cellStyle name="Normal - Style1 31 2" xfId="15213" xr:uid="{00000000-0005-0000-0000-0000693B0000}"/>
    <cellStyle name="Normal - Style1 32" xfId="15214" xr:uid="{00000000-0005-0000-0000-00006A3B0000}"/>
    <cellStyle name="Normal - Style1 32 2" xfId="15215" xr:uid="{00000000-0005-0000-0000-00006B3B0000}"/>
    <cellStyle name="Normal - Style1 33" xfId="15216" xr:uid="{00000000-0005-0000-0000-00006C3B0000}"/>
    <cellStyle name="Normal - Style1 33 2" xfId="15217" xr:uid="{00000000-0005-0000-0000-00006D3B0000}"/>
    <cellStyle name="Normal - Style1 34" xfId="15218" xr:uid="{00000000-0005-0000-0000-00006E3B0000}"/>
    <cellStyle name="Normal - Style1 34 2" xfId="15219" xr:uid="{00000000-0005-0000-0000-00006F3B0000}"/>
    <cellStyle name="Normal - Style1 35" xfId="15220" xr:uid="{00000000-0005-0000-0000-0000703B0000}"/>
    <cellStyle name="Normal - Style1 35 2" xfId="15221" xr:uid="{00000000-0005-0000-0000-0000713B0000}"/>
    <cellStyle name="Normal - Style1 36" xfId="15222" xr:uid="{00000000-0005-0000-0000-0000723B0000}"/>
    <cellStyle name="Normal - Style1 36 2" xfId="15223" xr:uid="{00000000-0005-0000-0000-0000733B0000}"/>
    <cellStyle name="Normal - Style1 37" xfId="15224" xr:uid="{00000000-0005-0000-0000-0000743B0000}"/>
    <cellStyle name="Normal - Style1 37 2" xfId="15225" xr:uid="{00000000-0005-0000-0000-0000753B0000}"/>
    <cellStyle name="Normal - Style1 38" xfId="15226" xr:uid="{00000000-0005-0000-0000-0000763B0000}"/>
    <cellStyle name="Normal - Style1 38 2" xfId="15227" xr:uid="{00000000-0005-0000-0000-0000773B0000}"/>
    <cellStyle name="Normal - Style1 39" xfId="15228" xr:uid="{00000000-0005-0000-0000-0000783B0000}"/>
    <cellStyle name="Normal - Style1 39 2" xfId="15229" xr:uid="{00000000-0005-0000-0000-0000793B0000}"/>
    <cellStyle name="Normal - Style1 4" xfId="15230" xr:uid="{00000000-0005-0000-0000-00007A3B0000}"/>
    <cellStyle name="Normal - Style1 4 2" xfId="15231" xr:uid="{00000000-0005-0000-0000-00007B3B0000}"/>
    <cellStyle name="Normal - Style1 4 2 2" xfId="15232" xr:uid="{00000000-0005-0000-0000-00007C3B0000}"/>
    <cellStyle name="Normal - Style1 4 3" xfId="15233" xr:uid="{00000000-0005-0000-0000-00007D3B0000}"/>
    <cellStyle name="Normal - Style1 4 4" xfId="15234" xr:uid="{00000000-0005-0000-0000-00007E3B0000}"/>
    <cellStyle name="Normal - Style1 40" xfId="15235" xr:uid="{00000000-0005-0000-0000-00007F3B0000}"/>
    <cellStyle name="Normal - Style1 40 2" xfId="15236" xr:uid="{00000000-0005-0000-0000-0000803B0000}"/>
    <cellStyle name="Normal - Style1 41" xfId="15237" xr:uid="{00000000-0005-0000-0000-0000813B0000}"/>
    <cellStyle name="Normal - Style1 41 2" xfId="15238" xr:uid="{00000000-0005-0000-0000-0000823B0000}"/>
    <cellStyle name="Normal - Style1 42" xfId="15239" xr:uid="{00000000-0005-0000-0000-0000833B0000}"/>
    <cellStyle name="Normal - Style1 42 2" xfId="15240" xr:uid="{00000000-0005-0000-0000-0000843B0000}"/>
    <cellStyle name="Normal - Style1 43" xfId="15241" xr:uid="{00000000-0005-0000-0000-0000853B0000}"/>
    <cellStyle name="Normal - Style1 43 2" xfId="15242" xr:uid="{00000000-0005-0000-0000-0000863B0000}"/>
    <cellStyle name="Normal - Style1 44" xfId="15243" xr:uid="{00000000-0005-0000-0000-0000873B0000}"/>
    <cellStyle name="Normal - Style1 44 2" xfId="15244" xr:uid="{00000000-0005-0000-0000-0000883B0000}"/>
    <cellStyle name="Normal - Style1 45" xfId="15245" xr:uid="{00000000-0005-0000-0000-0000893B0000}"/>
    <cellStyle name="Normal - Style1 46" xfId="15246" xr:uid="{00000000-0005-0000-0000-00008A3B0000}"/>
    <cellStyle name="Normal - Style1 47" xfId="15247" xr:uid="{00000000-0005-0000-0000-00008B3B0000}"/>
    <cellStyle name="Normal - Style1 48" xfId="15248" xr:uid="{00000000-0005-0000-0000-00008C3B0000}"/>
    <cellStyle name="Normal - Style1 49" xfId="15249" xr:uid="{00000000-0005-0000-0000-00008D3B0000}"/>
    <cellStyle name="Normal - Style1 5" xfId="15250" xr:uid="{00000000-0005-0000-0000-00008E3B0000}"/>
    <cellStyle name="Normal - Style1 5 2" xfId="15251" xr:uid="{00000000-0005-0000-0000-00008F3B0000}"/>
    <cellStyle name="Normal - Style1 5 2 2" xfId="15252" xr:uid="{00000000-0005-0000-0000-0000903B0000}"/>
    <cellStyle name="Normal - Style1 5 3" xfId="15253" xr:uid="{00000000-0005-0000-0000-0000913B0000}"/>
    <cellStyle name="Normal - Style1 5 4" xfId="15254" xr:uid="{00000000-0005-0000-0000-0000923B0000}"/>
    <cellStyle name="Normal - Style1 50" xfId="15255" xr:uid="{00000000-0005-0000-0000-0000933B0000}"/>
    <cellStyle name="Normal - Style1 51" xfId="15256" xr:uid="{00000000-0005-0000-0000-0000943B0000}"/>
    <cellStyle name="Normal - Style1 6" xfId="15257" xr:uid="{00000000-0005-0000-0000-0000953B0000}"/>
    <cellStyle name="Normal - Style1 6 2" xfId="15258" xr:uid="{00000000-0005-0000-0000-0000963B0000}"/>
    <cellStyle name="Normal - Style1 6 2 2" xfId="15259" xr:uid="{00000000-0005-0000-0000-0000973B0000}"/>
    <cellStyle name="Normal - Style1 6 3" xfId="15260" xr:uid="{00000000-0005-0000-0000-0000983B0000}"/>
    <cellStyle name="Normal - Style1 7" xfId="15261" xr:uid="{00000000-0005-0000-0000-0000993B0000}"/>
    <cellStyle name="Normal - Style1 7 2" xfId="15262" xr:uid="{00000000-0005-0000-0000-00009A3B0000}"/>
    <cellStyle name="Normal - Style1 7 3" xfId="15263" xr:uid="{00000000-0005-0000-0000-00009B3B0000}"/>
    <cellStyle name="Normal - Style1 8" xfId="15264" xr:uid="{00000000-0005-0000-0000-00009C3B0000}"/>
    <cellStyle name="Normal - Style1 8 2" xfId="15265" xr:uid="{00000000-0005-0000-0000-00009D3B0000}"/>
    <cellStyle name="Normal - Style1 8 3" xfId="15266" xr:uid="{00000000-0005-0000-0000-00009E3B0000}"/>
    <cellStyle name="Normal - Style1 9" xfId="15267" xr:uid="{00000000-0005-0000-0000-00009F3B0000}"/>
    <cellStyle name="Normal - Style1 9 2" xfId="15268" xr:uid="{00000000-0005-0000-0000-0000A03B0000}"/>
    <cellStyle name="Normal - Style1 9 3" xfId="15269" xr:uid="{00000000-0005-0000-0000-0000A13B0000}"/>
    <cellStyle name="Normal - Style1_100112-부여콘도미니엄 (실행)" xfId="15270" xr:uid="{00000000-0005-0000-0000-0000A23B0000}"/>
    <cellStyle name="Normal - Style2" xfId="15271" xr:uid="{00000000-0005-0000-0000-0000A33B0000}"/>
    <cellStyle name="Normal - Style2 2" xfId="15272" xr:uid="{00000000-0005-0000-0000-0000A43B0000}"/>
    <cellStyle name="Normal - Style2 3" xfId="15273" xr:uid="{00000000-0005-0000-0000-0000A53B0000}"/>
    <cellStyle name="Normal - Style3" xfId="15274" xr:uid="{00000000-0005-0000-0000-0000A63B0000}"/>
    <cellStyle name="Normal - Style3 2" xfId="15275" xr:uid="{00000000-0005-0000-0000-0000A73B0000}"/>
    <cellStyle name="Normal - Style3 3" xfId="15276" xr:uid="{00000000-0005-0000-0000-0000A83B0000}"/>
    <cellStyle name="Normal - Style4" xfId="15277" xr:uid="{00000000-0005-0000-0000-0000A93B0000}"/>
    <cellStyle name="Normal - Style4 2" xfId="15278" xr:uid="{00000000-0005-0000-0000-0000AA3B0000}"/>
    <cellStyle name="Normal - Style4 3" xfId="15279" xr:uid="{00000000-0005-0000-0000-0000AB3B0000}"/>
    <cellStyle name="Normal - Style5" xfId="15280" xr:uid="{00000000-0005-0000-0000-0000AC3B0000}"/>
    <cellStyle name="Normal - Style5 2" xfId="15281" xr:uid="{00000000-0005-0000-0000-0000AD3B0000}"/>
    <cellStyle name="Normal - Style5 3" xfId="15282" xr:uid="{00000000-0005-0000-0000-0000AE3B0000}"/>
    <cellStyle name="Normal - Style6" xfId="15283" xr:uid="{00000000-0005-0000-0000-0000AF3B0000}"/>
    <cellStyle name="Normal - Style6 2" xfId="15284" xr:uid="{00000000-0005-0000-0000-0000B03B0000}"/>
    <cellStyle name="Normal - Style6 3" xfId="15285" xr:uid="{00000000-0005-0000-0000-0000B13B0000}"/>
    <cellStyle name="Normal - Style7" xfId="15286" xr:uid="{00000000-0005-0000-0000-0000B23B0000}"/>
    <cellStyle name="Normal - Style7 2" xfId="15287" xr:uid="{00000000-0005-0000-0000-0000B33B0000}"/>
    <cellStyle name="Normal - Style7 3" xfId="15288" xr:uid="{00000000-0005-0000-0000-0000B43B0000}"/>
    <cellStyle name="Normal - Style8" xfId="15289" xr:uid="{00000000-0005-0000-0000-0000B53B0000}"/>
    <cellStyle name="Normal - Style8 2" xfId="15290" xr:uid="{00000000-0005-0000-0000-0000B63B0000}"/>
    <cellStyle name="Normal - Style8 3" xfId="15291" xr:uid="{00000000-0005-0000-0000-0000B73B0000}"/>
    <cellStyle name="Normal - 유형1" xfId="15292" xr:uid="{00000000-0005-0000-0000-0000B83B0000}"/>
    <cellStyle name="Normal - 유형1 2" xfId="15293" xr:uid="{00000000-0005-0000-0000-0000B93B0000}"/>
    <cellStyle name="Normal - 유형1 2 2" xfId="15294" xr:uid="{00000000-0005-0000-0000-0000BA3B0000}"/>
    <cellStyle name="Normal - 유형1 3" xfId="15295" xr:uid="{00000000-0005-0000-0000-0000BB3B0000}"/>
    <cellStyle name="Normal - 유형1 4" xfId="15296" xr:uid="{00000000-0005-0000-0000-0000BC3B0000}"/>
    <cellStyle name="Normal 11" xfId="15297" xr:uid="{00000000-0005-0000-0000-0000BD3B0000}"/>
    <cellStyle name="Normal 11 2" xfId="15298" xr:uid="{00000000-0005-0000-0000-0000BE3B0000}"/>
    <cellStyle name="Normal 2" xfId="15299" xr:uid="{00000000-0005-0000-0000-0000BF3B0000}"/>
    <cellStyle name="Normal 2 2" xfId="15300" xr:uid="{00000000-0005-0000-0000-0000C03B0000}"/>
    <cellStyle name="Normal 2 3" xfId="15301" xr:uid="{00000000-0005-0000-0000-0000C13B0000}"/>
    <cellStyle name="Normal 2 4" xfId="15302" xr:uid="{00000000-0005-0000-0000-0000C23B0000}"/>
    <cellStyle name="normal 3" xfId="15303" xr:uid="{00000000-0005-0000-0000-0000C33B0000}"/>
    <cellStyle name="Normal_ " xfId="15304" xr:uid="{00000000-0005-0000-0000-0000C43B0000}"/>
    <cellStyle name="normální_Copy of zdroj" xfId="15305" xr:uid="{00000000-0005-0000-0000-0000C53B0000}"/>
    <cellStyle name="Note" xfId="15306" xr:uid="{00000000-0005-0000-0000-0000C63B0000}"/>
    <cellStyle name="Note 2" xfId="15307" xr:uid="{00000000-0005-0000-0000-0000C73B0000}"/>
    <cellStyle name="Note 2 2" xfId="15308" xr:uid="{00000000-0005-0000-0000-0000C83B0000}"/>
    <cellStyle name="Note 2 3" xfId="15309" xr:uid="{00000000-0005-0000-0000-0000C93B0000}"/>
    <cellStyle name="Note 3" xfId="15310" xr:uid="{00000000-0005-0000-0000-0000CA3B0000}"/>
    <cellStyle name="Note 3 2" xfId="15311" xr:uid="{00000000-0005-0000-0000-0000CB3B0000}"/>
    <cellStyle name="Note 3 3" xfId="15312" xr:uid="{00000000-0005-0000-0000-0000CC3B0000}"/>
    <cellStyle name="N䁯rmal_MCOE Summary (5)_98선급금" xfId="15313" xr:uid="{00000000-0005-0000-0000-0000CD3B0000}"/>
    <cellStyle name="Œ…?æ맖?e [0.00]_guyan" xfId="15314" xr:uid="{00000000-0005-0000-0000-0000CE3B0000}"/>
    <cellStyle name="Œ…?æ맖?e_guyan" xfId="15315" xr:uid="{00000000-0005-0000-0000-0000CF3B0000}"/>
    <cellStyle name="oft Excel]  Comment=The open=/f lines load custom functions into the Paste Function list.  Maximized=3  AutoFormat=" xfId="15316" xr:uid="{00000000-0005-0000-0000-0000D03B0000}"/>
    <cellStyle name="oft Excel]_x000d__x000a_Comment=The open=/f lines load custom functions into the Paste Function list._x000d__x000a_Maximized=3_x000d__x000a_AutoFormat=" xfId="15317" xr:uid="{00000000-0005-0000-0000-0000D13B0000}"/>
    <cellStyle name="oft Excel]_x000d__x000a_Comment=The open=/f lines load custom functions into the Paste Function list._x000d__x000a_Maximized=3_x000d__x000a_AutoFormat= 2" xfId="15318" xr:uid="{00000000-0005-0000-0000-0000D23B0000}"/>
    <cellStyle name="Oormal_Q3-RPT TRK_갬적-갑지 (3)" xfId="15319" xr:uid="{00000000-0005-0000-0000-0000D33B0000}"/>
    <cellStyle name="Output" xfId="15320" xr:uid="{00000000-0005-0000-0000-0000D43B0000}"/>
    <cellStyle name="Output 2" xfId="15321" xr:uid="{00000000-0005-0000-0000-0000D53B0000}"/>
    <cellStyle name="Output 2 2" xfId="15322" xr:uid="{00000000-0005-0000-0000-0000D63B0000}"/>
    <cellStyle name="Output 2 3" xfId="15323" xr:uid="{00000000-0005-0000-0000-0000D73B0000}"/>
    <cellStyle name="Output 3" xfId="15324" xr:uid="{00000000-0005-0000-0000-0000D83B0000}"/>
    <cellStyle name="Output 3 2" xfId="15325" xr:uid="{00000000-0005-0000-0000-0000D93B0000}"/>
    <cellStyle name="Output 3 3" xfId="15326" xr:uid="{00000000-0005-0000-0000-0000DA3B0000}"/>
    <cellStyle name="Over1" xfId="15327" xr:uid="{00000000-0005-0000-0000-0000DB3B0000}"/>
    <cellStyle name="Over1 2" xfId="15328" xr:uid="{00000000-0005-0000-0000-0000DC3B0000}"/>
    <cellStyle name="per.style" xfId="15329" xr:uid="{00000000-0005-0000-0000-0000DD3B0000}"/>
    <cellStyle name="per.style 2" xfId="15330" xr:uid="{00000000-0005-0000-0000-0000DE3B0000}"/>
    <cellStyle name="per.style 3" xfId="15331" xr:uid="{00000000-0005-0000-0000-0000DF3B0000}"/>
    <cellStyle name="Percent" xfId="15332" xr:uid="{00000000-0005-0000-0000-0000E03B0000}"/>
    <cellStyle name="Percent ()" xfId="15333" xr:uid="{00000000-0005-0000-0000-0000E13B0000}"/>
    <cellStyle name="Percent () 2" xfId="15334" xr:uid="{00000000-0005-0000-0000-0000E23B0000}"/>
    <cellStyle name="Percent (0)" xfId="15335" xr:uid="{00000000-0005-0000-0000-0000E33B0000}"/>
    <cellStyle name="Percent (0) 2" xfId="15336" xr:uid="{00000000-0005-0000-0000-0000E43B0000}"/>
    <cellStyle name="Percent (0) 3" xfId="15337" xr:uid="{00000000-0005-0000-0000-0000E53B0000}"/>
    <cellStyle name="Percent (1)" xfId="15338" xr:uid="{00000000-0005-0000-0000-0000E63B0000}"/>
    <cellStyle name="Percent (1) 2" xfId="15339" xr:uid="{00000000-0005-0000-0000-0000E73B0000}"/>
    <cellStyle name="Percent [0]" xfId="15340" xr:uid="{00000000-0005-0000-0000-0000E83B0000}"/>
    <cellStyle name="Percent [0] 2" xfId="15341" xr:uid="{00000000-0005-0000-0000-0000E93B0000}"/>
    <cellStyle name="Percent [0] 3" xfId="15342" xr:uid="{00000000-0005-0000-0000-0000EA3B0000}"/>
    <cellStyle name="Percent [00]" xfId="15343" xr:uid="{00000000-0005-0000-0000-0000EB3B0000}"/>
    <cellStyle name="Percent [00] 2" xfId="15344" xr:uid="{00000000-0005-0000-0000-0000EC3B0000}"/>
    <cellStyle name="Percent [00] 3" xfId="15345" xr:uid="{00000000-0005-0000-0000-0000ED3B0000}"/>
    <cellStyle name="Percent [2]" xfId="15346" xr:uid="{00000000-0005-0000-0000-0000EE3B0000}"/>
    <cellStyle name="Percent [2] 2" xfId="15347" xr:uid="{00000000-0005-0000-0000-0000EF3B0000}"/>
    <cellStyle name="Percent [2] 3" xfId="15348" xr:uid="{00000000-0005-0000-0000-0000F03B0000}"/>
    <cellStyle name="Percent [2] 4" xfId="15349" xr:uid="{00000000-0005-0000-0000-0000F13B0000}"/>
    <cellStyle name="Percent 1" xfId="15350" xr:uid="{00000000-0005-0000-0000-0000F23B0000}"/>
    <cellStyle name="Percent 1 2" xfId="15351" xr:uid="{00000000-0005-0000-0000-0000F33B0000}"/>
    <cellStyle name="Percent 10" xfId="15352" xr:uid="{00000000-0005-0000-0000-0000F43B0000}"/>
    <cellStyle name="Percent 10 2" xfId="15353" xr:uid="{00000000-0005-0000-0000-0000F53B0000}"/>
    <cellStyle name="Percent 10 3" xfId="15354" xr:uid="{00000000-0005-0000-0000-0000F63B0000}"/>
    <cellStyle name="Percent 11" xfId="15355" xr:uid="{00000000-0005-0000-0000-0000F73B0000}"/>
    <cellStyle name="Percent 11 2" xfId="15356" xr:uid="{00000000-0005-0000-0000-0000F83B0000}"/>
    <cellStyle name="Percent 11 3" xfId="15357" xr:uid="{00000000-0005-0000-0000-0000F93B0000}"/>
    <cellStyle name="Percent 12" xfId="15358" xr:uid="{00000000-0005-0000-0000-0000FA3B0000}"/>
    <cellStyle name="Percent 12 2" xfId="15359" xr:uid="{00000000-0005-0000-0000-0000FB3B0000}"/>
    <cellStyle name="Percent 12 3" xfId="15360" xr:uid="{00000000-0005-0000-0000-0000FC3B0000}"/>
    <cellStyle name="Percent 13" xfId="15361" xr:uid="{00000000-0005-0000-0000-0000FD3B0000}"/>
    <cellStyle name="Percent 13 2" xfId="15362" xr:uid="{00000000-0005-0000-0000-0000FE3B0000}"/>
    <cellStyle name="Percent 13 3" xfId="15363" xr:uid="{00000000-0005-0000-0000-0000FF3B0000}"/>
    <cellStyle name="Percent 14" xfId="15364" xr:uid="{00000000-0005-0000-0000-0000003C0000}"/>
    <cellStyle name="Percent 14 2" xfId="15365" xr:uid="{00000000-0005-0000-0000-0000013C0000}"/>
    <cellStyle name="Percent 14 3" xfId="15366" xr:uid="{00000000-0005-0000-0000-0000023C0000}"/>
    <cellStyle name="Percent 15" xfId="15367" xr:uid="{00000000-0005-0000-0000-0000033C0000}"/>
    <cellStyle name="Percent 15 2" xfId="15368" xr:uid="{00000000-0005-0000-0000-0000043C0000}"/>
    <cellStyle name="Percent 15 3" xfId="15369" xr:uid="{00000000-0005-0000-0000-0000053C0000}"/>
    <cellStyle name="Percent 16" xfId="15370" xr:uid="{00000000-0005-0000-0000-0000063C0000}"/>
    <cellStyle name="Percent 16 2" xfId="15371" xr:uid="{00000000-0005-0000-0000-0000073C0000}"/>
    <cellStyle name="Percent 16 3" xfId="15372" xr:uid="{00000000-0005-0000-0000-0000083C0000}"/>
    <cellStyle name="Percent 17" xfId="15373" xr:uid="{00000000-0005-0000-0000-0000093C0000}"/>
    <cellStyle name="Percent 17 2" xfId="15374" xr:uid="{00000000-0005-0000-0000-00000A3C0000}"/>
    <cellStyle name="Percent 17 3" xfId="15375" xr:uid="{00000000-0005-0000-0000-00000B3C0000}"/>
    <cellStyle name="Percent 18" xfId="15376" xr:uid="{00000000-0005-0000-0000-00000C3C0000}"/>
    <cellStyle name="Percent 18 2" xfId="15377" xr:uid="{00000000-0005-0000-0000-00000D3C0000}"/>
    <cellStyle name="Percent 18 3" xfId="15378" xr:uid="{00000000-0005-0000-0000-00000E3C0000}"/>
    <cellStyle name="Percent 19" xfId="15379" xr:uid="{00000000-0005-0000-0000-00000F3C0000}"/>
    <cellStyle name="Percent 19 2" xfId="15380" xr:uid="{00000000-0005-0000-0000-0000103C0000}"/>
    <cellStyle name="Percent 19 3" xfId="15381" xr:uid="{00000000-0005-0000-0000-0000113C0000}"/>
    <cellStyle name="Percent 2" xfId="15382" xr:uid="{00000000-0005-0000-0000-0000123C0000}"/>
    <cellStyle name="Percent 2 2" xfId="15383" xr:uid="{00000000-0005-0000-0000-0000133C0000}"/>
    <cellStyle name="Percent 2 2 2" xfId="15384" xr:uid="{00000000-0005-0000-0000-0000143C0000}"/>
    <cellStyle name="Percent 2 2 2 2" xfId="15385" xr:uid="{00000000-0005-0000-0000-0000153C0000}"/>
    <cellStyle name="Percent 2 2 3" xfId="15386" xr:uid="{00000000-0005-0000-0000-0000163C0000}"/>
    <cellStyle name="Percent 2 2 4" xfId="15387" xr:uid="{00000000-0005-0000-0000-0000173C0000}"/>
    <cellStyle name="Percent 2 3" xfId="15388" xr:uid="{00000000-0005-0000-0000-0000183C0000}"/>
    <cellStyle name="Percent 2 3 2" xfId="15389" xr:uid="{00000000-0005-0000-0000-0000193C0000}"/>
    <cellStyle name="Percent 2 4" xfId="15390" xr:uid="{00000000-0005-0000-0000-00001A3C0000}"/>
    <cellStyle name="Percent 2 4 2" xfId="15391" xr:uid="{00000000-0005-0000-0000-00001B3C0000}"/>
    <cellStyle name="Percent 2 5" xfId="15392" xr:uid="{00000000-0005-0000-0000-00001C3C0000}"/>
    <cellStyle name="Percent 2 6" xfId="15393" xr:uid="{00000000-0005-0000-0000-00001D3C0000}"/>
    <cellStyle name="Percent 2 7" xfId="15394" xr:uid="{00000000-0005-0000-0000-00001E3C0000}"/>
    <cellStyle name="Percent 2_전파진흥원_AV설비_설치공사_(원가포함)_SMT110903" xfId="15395" xr:uid="{00000000-0005-0000-0000-00001F3C0000}"/>
    <cellStyle name="Percent 20" xfId="15396" xr:uid="{00000000-0005-0000-0000-0000203C0000}"/>
    <cellStyle name="Percent 20 2" xfId="15397" xr:uid="{00000000-0005-0000-0000-0000213C0000}"/>
    <cellStyle name="Percent 20 3" xfId="15398" xr:uid="{00000000-0005-0000-0000-0000223C0000}"/>
    <cellStyle name="Percent 21" xfId="15399" xr:uid="{00000000-0005-0000-0000-0000233C0000}"/>
    <cellStyle name="Percent 21 2" xfId="15400" xr:uid="{00000000-0005-0000-0000-0000243C0000}"/>
    <cellStyle name="Percent 22" xfId="15401" xr:uid="{00000000-0005-0000-0000-0000253C0000}"/>
    <cellStyle name="Percent 22 2" xfId="15402" xr:uid="{00000000-0005-0000-0000-0000263C0000}"/>
    <cellStyle name="Percent 23" xfId="15403" xr:uid="{00000000-0005-0000-0000-0000273C0000}"/>
    <cellStyle name="Percent 23 2" xfId="15404" xr:uid="{00000000-0005-0000-0000-0000283C0000}"/>
    <cellStyle name="Percent 24" xfId="15405" xr:uid="{00000000-0005-0000-0000-0000293C0000}"/>
    <cellStyle name="Percent 24 2" xfId="15406" xr:uid="{00000000-0005-0000-0000-00002A3C0000}"/>
    <cellStyle name="Percent 25" xfId="15407" xr:uid="{00000000-0005-0000-0000-00002B3C0000}"/>
    <cellStyle name="Percent 25 2" xfId="15408" xr:uid="{00000000-0005-0000-0000-00002C3C0000}"/>
    <cellStyle name="Percent 26" xfId="15409" xr:uid="{00000000-0005-0000-0000-00002D3C0000}"/>
    <cellStyle name="Percent 26 2" xfId="15410" xr:uid="{00000000-0005-0000-0000-00002E3C0000}"/>
    <cellStyle name="Percent 27" xfId="15411" xr:uid="{00000000-0005-0000-0000-00002F3C0000}"/>
    <cellStyle name="Percent 27 2" xfId="15412" xr:uid="{00000000-0005-0000-0000-0000303C0000}"/>
    <cellStyle name="Percent 28" xfId="15413" xr:uid="{00000000-0005-0000-0000-0000313C0000}"/>
    <cellStyle name="Percent 28 2" xfId="15414" xr:uid="{00000000-0005-0000-0000-0000323C0000}"/>
    <cellStyle name="Percent 29" xfId="15415" xr:uid="{00000000-0005-0000-0000-0000333C0000}"/>
    <cellStyle name="Percent 29 2" xfId="15416" xr:uid="{00000000-0005-0000-0000-0000343C0000}"/>
    <cellStyle name="Percent 3" xfId="15417" xr:uid="{00000000-0005-0000-0000-0000353C0000}"/>
    <cellStyle name="Percent 3 10" xfId="15418" xr:uid="{00000000-0005-0000-0000-0000363C0000}"/>
    <cellStyle name="Percent 3 10 2" xfId="15419" xr:uid="{00000000-0005-0000-0000-0000373C0000}"/>
    <cellStyle name="Percent 3 11" xfId="15420" xr:uid="{00000000-0005-0000-0000-0000383C0000}"/>
    <cellStyle name="Percent 3 11 2" xfId="15421" xr:uid="{00000000-0005-0000-0000-0000393C0000}"/>
    <cellStyle name="Percent 3 12" xfId="15422" xr:uid="{00000000-0005-0000-0000-00003A3C0000}"/>
    <cellStyle name="Percent 3 13" xfId="15423" xr:uid="{00000000-0005-0000-0000-00003B3C0000}"/>
    <cellStyle name="Percent 3 14" xfId="15424" xr:uid="{00000000-0005-0000-0000-00003C3C0000}"/>
    <cellStyle name="Percent 3 2" xfId="15425" xr:uid="{00000000-0005-0000-0000-00003D3C0000}"/>
    <cellStyle name="Percent 3 2 2" xfId="15426" xr:uid="{00000000-0005-0000-0000-00003E3C0000}"/>
    <cellStyle name="Percent 3 2 3" xfId="15427" xr:uid="{00000000-0005-0000-0000-00003F3C0000}"/>
    <cellStyle name="Percent 3 3" xfId="15428" xr:uid="{00000000-0005-0000-0000-0000403C0000}"/>
    <cellStyle name="Percent 3 3 2" xfId="15429" xr:uid="{00000000-0005-0000-0000-0000413C0000}"/>
    <cellStyle name="Percent 3 4" xfId="15430" xr:uid="{00000000-0005-0000-0000-0000423C0000}"/>
    <cellStyle name="Percent 3 4 2" xfId="15431" xr:uid="{00000000-0005-0000-0000-0000433C0000}"/>
    <cellStyle name="Percent 3 5" xfId="15432" xr:uid="{00000000-0005-0000-0000-0000443C0000}"/>
    <cellStyle name="Percent 3 5 2" xfId="15433" xr:uid="{00000000-0005-0000-0000-0000453C0000}"/>
    <cellStyle name="Percent 3 6" xfId="15434" xr:uid="{00000000-0005-0000-0000-0000463C0000}"/>
    <cellStyle name="Percent 3 6 2" xfId="15435" xr:uid="{00000000-0005-0000-0000-0000473C0000}"/>
    <cellStyle name="Percent 3 7" xfId="15436" xr:uid="{00000000-0005-0000-0000-0000483C0000}"/>
    <cellStyle name="Percent 3 7 2" xfId="15437" xr:uid="{00000000-0005-0000-0000-0000493C0000}"/>
    <cellStyle name="Percent 3 8" xfId="15438" xr:uid="{00000000-0005-0000-0000-00004A3C0000}"/>
    <cellStyle name="Percent 3 8 2" xfId="15439" xr:uid="{00000000-0005-0000-0000-00004B3C0000}"/>
    <cellStyle name="Percent 3 9" xfId="15440" xr:uid="{00000000-0005-0000-0000-00004C3C0000}"/>
    <cellStyle name="Percent 3 9 2" xfId="15441" xr:uid="{00000000-0005-0000-0000-00004D3C0000}"/>
    <cellStyle name="Percent 3_전파진흥원_AV설비_설치공사_(원가포함)_SMT110903" xfId="15442" xr:uid="{00000000-0005-0000-0000-00004E3C0000}"/>
    <cellStyle name="Percent 30" xfId="15443" xr:uid="{00000000-0005-0000-0000-00004F3C0000}"/>
    <cellStyle name="Percent 30 2" xfId="15444" xr:uid="{00000000-0005-0000-0000-0000503C0000}"/>
    <cellStyle name="Percent 31" xfId="15445" xr:uid="{00000000-0005-0000-0000-0000513C0000}"/>
    <cellStyle name="Percent 31 2" xfId="15446" xr:uid="{00000000-0005-0000-0000-0000523C0000}"/>
    <cellStyle name="Percent 32" xfId="15447" xr:uid="{00000000-0005-0000-0000-0000533C0000}"/>
    <cellStyle name="Percent 33" xfId="15448" xr:uid="{00000000-0005-0000-0000-0000543C0000}"/>
    <cellStyle name="Percent 34" xfId="15449" xr:uid="{00000000-0005-0000-0000-0000553C0000}"/>
    <cellStyle name="Percent 35" xfId="15450" xr:uid="{00000000-0005-0000-0000-0000563C0000}"/>
    <cellStyle name="Percent 36" xfId="15451" xr:uid="{00000000-0005-0000-0000-0000573C0000}"/>
    <cellStyle name="Percent 37" xfId="15452" xr:uid="{00000000-0005-0000-0000-0000583C0000}"/>
    <cellStyle name="Percent 38" xfId="15453" xr:uid="{00000000-0005-0000-0000-0000593C0000}"/>
    <cellStyle name="Percent 39" xfId="15454" xr:uid="{00000000-0005-0000-0000-00005A3C0000}"/>
    <cellStyle name="Percent 4" xfId="15455" xr:uid="{00000000-0005-0000-0000-00005B3C0000}"/>
    <cellStyle name="Percent 4 2" xfId="15456" xr:uid="{00000000-0005-0000-0000-00005C3C0000}"/>
    <cellStyle name="Percent 4 2 2" xfId="15457" xr:uid="{00000000-0005-0000-0000-00005D3C0000}"/>
    <cellStyle name="Percent 4 3" xfId="15458" xr:uid="{00000000-0005-0000-0000-00005E3C0000}"/>
    <cellStyle name="Percent 4 4" xfId="15459" xr:uid="{00000000-0005-0000-0000-00005F3C0000}"/>
    <cellStyle name="Percent 40" xfId="15460" xr:uid="{00000000-0005-0000-0000-0000603C0000}"/>
    <cellStyle name="Percent 5" xfId="15461" xr:uid="{00000000-0005-0000-0000-0000613C0000}"/>
    <cellStyle name="Percent 5 2" xfId="15462" xr:uid="{00000000-0005-0000-0000-0000623C0000}"/>
    <cellStyle name="Percent 5 3" xfId="15463" xr:uid="{00000000-0005-0000-0000-0000633C0000}"/>
    <cellStyle name="Percent 5 4" xfId="15464" xr:uid="{00000000-0005-0000-0000-0000643C0000}"/>
    <cellStyle name="Percent 6" xfId="15465" xr:uid="{00000000-0005-0000-0000-0000653C0000}"/>
    <cellStyle name="Percent 6 2" xfId="15466" xr:uid="{00000000-0005-0000-0000-0000663C0000}"/>
    <cellStyle name="Percent 6 3" xfId="15467" xr:uid="{00000000-0005-0000-0000-0000673C0000}"/>
    <cellStyle name="Percent 6 4" xfId="15468" xr:uid="{00000000-0005-0000-0000-0000683C0000}"/>
    <cellStyle name="Percent 7" xfId="15469" xr:uid="{00000000-0005-0000-0000-0000693C0000}"/>
    <cellStyle name="Percent 7 2" xfId="15470" xr:uid="{00000000-0005-0000-0000-00006A3C0000}"/>
    <cellStyle name="Percent 7 2 2" xfId="15471" xr:uid="{00000000-0005-0000-0000-00006B3C0000}"/>
    <cellStyle name="Percent 7 3" xfId="15472" xr:uid="{00000000-0005-0000-0000-00006C3C0000}"/>
    <cellStyle name="Percent 7 4" xfId="15473" xr:uid="{00000000-0005-0000-0000-00006D3C0000}"/>
    <cellStyle name="Percent 8" xfId="15474" xr:uid="{00000000-0005-0000-0000-00006E3C0000}"/>
    <cellStyle name="Percent 8 2" xfId="15475" xr:uid="{00000000-0005-0000-0000-00006F3C0000}"/>
    <cellStyle name="Percent 8 3" xfId="15476" xr:uid="{00000000-0005-0000-0000-0000703C0000}"/>
    <cellStyle name="Percent 9" xfId="15477" xr:uid="{00000000-0005-0000-0000-0000713C0000}"/>
    <cellStyle name="Percent 9 2" xfId="15478" xr:uid="{00000000-0005-0000-0000-0000723C0000}"/>
    <cellStyle name="Percent 9 3" xfId="15479" xr:uid="{00000000-0005-0000-0000-0000733C0000}"/>
    <cellStyle name="Percent_#####신봉중(완료)-대원실업" xfId="15480" xr:uid="{00000000-0005-0000-0000-0000743C0000}"/>
    <cellStyle name="PrePop Currency (0)" xfId="15481" xr:uid="{00000000-0005-0000-0000-0000753C0000}"/>
    <cellStyle name="PrePop Currency (0) 2" xfId="15482" xr:uid="{00000000-0005-0000-0000-0000763C0000}"/>
    <cellStyle name="PrePop Currency (0) 3" xfId="15483" xr:uid="{00000000-0005-0000-0000-0000773C0000}"/>
    <cellStyle name="PrePop Currency (2)" xfId="15484" xr:uid="{00000000-0005-0000-0000-0000783C0000}"/>
    <cellStyle name="PrePop Currency (2) 2" xfId="15485" xr:uid="{00000000-0005-0000-0000-0000793C0000}"/>
    <cellStyle name="PrePop Currency (2) 3" xfId="15486" xr:uid="{00000000-0005-0000-0000-00007A3C0000}"/>
    <cellStyle name="PrePop Units (0)" xfId="15487" xr:uid="{00000000-0005-0000-0000-00007B3C0000}"/>
    <cellStyle name="PrePop Units (0) 2" xfId="15488" xr:uid="{00000000-0005-0000-0000-00007C3C0000}"/>
    <cellStyle name="PrePop Units (0) 3" xfId="15489" xr:uid="{00000000-0005-0000-0000-00007D3C0000}"/>
    <cellStyle name="PrePop Units (1)" xfId="15490" xr:uid="{00000000-0005-0000-0000-00007E3C0000}"/>
    <cellStyle name="PrePop Units (1) 2" xfId="15491" xr:uid="{00000000-0005-0000-0000-00007F3C0000}"/>
    <cellStyle name="PrePop Units (1) 3" xfId="15492" xr:uid="{00000000-0005-0000-0000-0000803C0000}"/>
    <cellStyle name="PrePop Units (2)" xfId="15493" xr:uid="{00000000-0005-0000-0000-0000813C0000}"/>
    <cellStyle name="PrePop Units (2) 2" xfId="15494" xr:uid="{00000000-0005-0000-0000-0000823C0000}"/>
    <cellStyle name="PrePop Units (2) 3" xfId="15495" xr:uid="{00000000-0005-0000-0000-0000833C0000}"/>
    <cellStyle name="PRICE2" xfId="15496" xr:uid="{00000000-0005-0000-0000-0000843C0000}"/>
    <cellStyle name="PRICE2 2" xfId="15497" xr:uid="{00000000-0005-0000-0000-0000853C0000}"/>
    <cellStyle name="PRICE2 3" xfId="15498" xr:uid="{00000000-0005-0000-0000-0000863C0000}"/>
    <cellStyle name="pricing" xfId="15499" xr:uid="{00000000-0005-0000-0000-0000873C0000}"/>
    <cellStyle name="pricing 2" xfId="15500" xr:uid="{00000000-0005-0000-0000-0000883C0000}"/>
    <cellStyle name="pricing 3" xfId="15501" xr:uid="{00000000-0005-0000-0000-0000893C0000}"/>
    <cellStyle name="Procent_BINV" xfId="15502" xr:uid="{00000000-0005-0000-0000-00008A3C0000}"/>
    <cellStyle name="Produkt oversk." xfId="15503" xr:uid="{00000000-0005-0000-0000-00008B3C0000}"/>
    <cellStyle name="Produkt oversk. 2" xfId="15504" xr:uid="{00000000-0005-0000-0000-00008C3C0000}"/>
    <cellStyle name="PropGenCurrencyFormat" xfId="15505" xr:uid="{00000000-0005-0000-0000-00008D3C0000}"/>
    <cellStyle name="PropGenCurrencyFormat 2" xfId="15506" xr:uid="{00000000-0005-0000-0000-00008E3C0000}"/>
    <cellStyle name="PSChar" xfId="15507" xr:uid="{00000000-0005-0000-0000-00008F3C0000}"/>
    <cellStyle name="PSChar 2" xfId="15508" xr:uid="{00000000-0005-0000-0000-0000903C0000}"/>
    <cellStyle name="PSChar 3" xfId="15509" xr:uid="{00000000-0005-0000-0000-0000913C0000}"/>
    <cellStyle name="RAMEY" xfId="15510" xr:uid="{00000000-0005-0000-0000-0000923C0000}"/>
    <cellStyle name="Ramey $k" xfId="15511" xr:uid="{00000000-0005-0000-0000-0000933C0000}"/>
    <cellStyle name="Ramey $k 2" xfId="15512" xr:uid="{00000000-0005-0000-0000-0000943C0000}"/>
    <cellStyle name="RAMEY 2" xfId="15513" xr:uid="{00000000-0005-0000-0000-0000953C0000}"/>
    <cellStyle name="RAMEY 3" xfId="15514" xr:uid="{00000000-0005-0000-0000-0000963C0000}"/>
    <cellStyle name="RAMEY_P&amp;O BKUP" xfId="15515" xr:uid="{00000000-0005-0000-0000-0000973C0000}"/>
    <cellStyle name="regstoresfromspecstores" xfId="15516" xr:uid="{00000000-0005-0000-0000-0000983C0000}"/>
    <cellStyle name="regstoresfromspecstores 2" xfId="15517" xr:uid="{00000000-0005-0000-0000-0000993C0000}"/>
    <cellStyle name="regstoresfromspecstores 3" xfId="15518" xr:uid="{00000000-0005-0000-0000-00009A3C0000}"/>
    <cellStyle name="RevList" xfId="15519" xr:uid="{00000000-0005-0000-0000-00009B3C0000}"/>
    <cellStyle name="RevList 2" xfId="15520" xr:uid="{00000000-0005-0000-0000-00009C3C0000}"/>
    <cellStyle name="RevList 2 2" xfId="15521" xr:uid="{00000000-0005-0000-0000-00009D3C0000}"/>
    <cellStyle name="RevList 2 2 2" xfId="15522" xr:uid="{00000000-0005-0000-0000-00009E3C0000}"/>
    <cellStyle name="RevList 2 3" xfId="15523" xr:uid="{00000000-0005-0000-0000-00009F3C0000}"/>
    <cellStyle name="RevList 2 4" xfId="15524" xr:uid="{00000000-0005-0000-0000-0000A03C0000}"/>
    <cellStyle name="RevList 3" xfId="15525" xr:uid="{00000000-0005-0000-0000-0000A13C0000}"/>
    <cellStyle name="RevList 3 2" xfId="15526" xr:uid="{00000000-0005-0000-0000-0000A23C0000}"/>
    <cellStyle name="RevList 4" xfId="15527" xr:uid="{00000000-0005-0000-0000-0000A33C0000}"/>
    <cellStyle name="RevList 4 2" xfId="15528" xr:uid="{00000000-0005-0000-0000-0000A43C0000}"/>
    <cellStyle name="RevList 5" xfId="15529" xr:uid="{00000000-0005-0000-0000-0000A53C0000}"/>
    <cellStyle name="RevList 6" xfId="15530" xr:uid="{00000000-0005-0000-0000-0000A63C0000}"/>
    <cellStyle name="s]_x000d__x000a_run=c:\Hedgehog\app31.exe_x000d__x000a_spooler=yes_x000d__x000a_load=_x000d__x000a_run=_x000d__x000a_Beep=yes_x000d__x000a_NullPort=None_x000d__x000a_BorderWidth=3_x000d__x000a_CursorBlinkRate=530_x000d__x000a_D" xfId="15531" xr:uid="{00000000-0005-0000-0000-0000A73C0000}"/>
    <cellStyle name="SAPBEXaggData" xfId="15532" xr:uid="{00000000-0005-0000-0000-0000A83C0000}"/>
    <cellStyle name="SAPBEXaggDataEmph" xfId="15533" xr:uid="{00000000-0005-0000-0000-0000A93C0000}"/>
    <cellStyle name="SAPBEXaggItem" xfId="15534" xr:uid="{00000000-0005-0000-0000-0000AA3C0000}"/>
    <cellStyle name="SAPBEXaggItemX" xfId="15535" xr:uid="{00000000-0005-0000-0000-0000AB3C0000}"/>
    <cellStyle name="SAPBEXchaText" xfId="15536" xr:uid="{00000000-0005-0000-0000-0000AC3C0000}"/>
    <cellStyle name="SAPBEXexcBad7" xfId="15537" xr:uid="{00000000-0005-0000-0000-0000AD3C0000}"/>
    <cellStyle name="SAPBEXexcBad8" xfId="15538" xr:uid="{00000000-0005-0000-0000-0000AE3C0000}"/>
    <cellStyle name="SAPBEXexcBad9" xfId="15539" xr:uid="{00000000-0005-0000-0000-0000AF3C0000}"/>
    <cellStyle name="SAPBEXexcCritical4" xfId="15540" xr:uid="{00000000-0005-0000-0000-0000B03C0000}"/>
    <cellStyle name="SAPBEXexcCritical5" xfId="15541" xr:uid="{00000000-0005-0000-0000-0000B13C0000}"/>
    <cellStyle name="SAPBEXexcCritical6" xfId="15542" xr:uid="{00000000-0005-0000-0000-0000B23C0000}"/>
    <cellStyle name="SAPBEXexcGood1" xfId="15543" xr:uid="{00000000-0005-0000-0000-0000B33C0000}"/>
    <cellStyle name="SAPBEXexcGood2" xfId="15544" xr:uid="{00000000-0005-0000-0000-0000B43C0000}"/>
    <cellStyle name="SAPBEXexcGood3" xfId="15545" xr:uid="{00000000-0005-0000-0000-0000B53C0000}"/>
    <cellStyle name="SAPBEXfilterDrill" xfId="15546" xr:uid="{00000000-0005-0000-0000-0000B63C0000}"/>
    <cellStyle name="SAPBEXfilterItem" xfId="15547" xr:uid="{00000000-0005-0000-0000-0000B73C0000}"/>
    <cellStyle name="SAPBEXfilterText" xfId="15548" xr:uid="{00000000-0005-0000-0000-0000B83C0000}"/>
    <cellStyle name="SAPBEXformats" xfId="15549" xr:uid="{00000000-0005-0000-0000-0000B93C0000}"/>
    <cellStyle name="SAPBEXheaderItem" xfId="15550" xr:uid="{00000000-0005-0000-0000-0000BA3C0000}"/>
    <cellStyle name="SAPBEXheaderText" xfId="15551" xr:uid="{00000000-0005-0000-0000-0000BB3C0000}"/>
    <cellStyle name="SAPBEXHLevel0" xfId="15552" xr:uid="{00000000-0005-0000-0000-0000BC3C0000}"/>
    <cellStyle name="SAPBEXHLevel0X" xfId="15553" xr:uid="{00000000-0005-0000-0000-0000BD3C0000}"/>
    <cellStyle name="SAPBEXHLevel1" xfId="15554" xr:uid="{00000000-0005-0000-0000-0000BE3C0000}"/>
    <cellStyle name="SAPBEXHLevel1X" xfId="15555" xr:uid="{00000000-0005-0000-0000-0000BF3C0000}"/>
    <cellStyle name="SAPBEXHLevel2" xfId="15556" xr:uid="{00000000-0005-0000-0000-0000C03C0000}"/>
    <cellStyle name="SAPBEXHLevel2X" xfId="15557" xr:uid="{00000000-0005-0000-0000-0000C13C0000}"/>
    <cellStyle name="SAPBEXHLevel3" xfId="15558" xr:uid="{00000000-0005-0000-0000-0000C23C0000}"/>
    <cellStyle name="SAPBEXHLevel3X" xfId="15559" xr:uid="{00000000-0005-0000-0000-0000C33C0000}"/>
    <cellStyle name="SAPBEXresData" xfId="15560" xr:uid="{00000000-0005-0000-0000-0000C43C0000}"/>
    <cellStyle name="SAPBEXresDataEmph" xfId="15561" xr:uid="{00000000-0005-0000-0000-0000C53C0000}"/>
    <cellStyle name="SAPBEXresItem" xfId="15562" xr:uid="{00000000-0005-0000-0000-0000C63C0000}"/>
    <cellStyle name="SAPBEXresItemX" xfId="15563" xr:uid="{00000000-0005-0000-0000-0000C73C0000}"/>
    <cellStyle name="SAPBEXstdData" xfId="15564" xr:uid="{00000000-0005-0000-0000-0000C83C0000}"/>
    <cellStyle name="SAPBEXstdDataEmph" xfId="15565" xr:uid="{00000000-0005-0000-0000-0000C93C0000}"/>
    <cellStyle name="SAPBEXstdItem" xfId="15566" xr:uid="{00000000-0005-0000-0000-0000CA3C0000}"/>
    <cellStyle name="SAPBEXstdItemX" xfId="15567" xr:uid="{00000000-0005-0000-0000-0000CB3C0000}"/>
    <cellStyle name="SAPBEXtitle" xfId="15568" xr:uid="{00000000-0005-0000-0000-0000CC3C0000}"/>
    <cellStyle name="SAPBEXundefined" xfId="15569" xr:uid="{00000000-0005-0000-0000-0000CD3C0000}"/>
    <cellStyle name="setup" xfId="15570" xr:uid="{00000000-0005-0000-0000-0000CE3C0000}"/>
    <cellStyle name="Shaded" xfId="15571" xr:uid="{00000000-0005-0000-0000-0000CF3C0000}"/>
    <cellStyle name="Shaded 2" xfId="15572" xr:uid="{00000000-0005-0000-0000-0000D03C0000}"/>
    <cellStyle name="SHADEDSTORES" xfId="15573" xr:uid="{00000000-0005-0000-0000-0000D13C0000}"/>
    <cellStyle name="SHADEDSTORES 2" xfId="15574" xr:uid="{00000000-0005-0000-0000-0000D23C0000}"/>
    <cellStyle name="SHADEDSTORES 2 2" xfId="15575" xr:uid="{00000000-0005-0000-0000-0000D33C0000}"/>
    <cellStyle name="SHADEDSTORES 2 2 2" xfId="15576" xr:uid="{00000000-0005-0000-0000-0000D43C0000}"/>
    <cellStyle name="SHADEDSTORES 2 2 3" xfId="15577" xr:uid="{00000000-0005-0000-0000-0000D53C0000}"/>
    <cellStyle name="SHADEDSTORES 2 2 4" xfId="15578" xr:uid="{00000000-0005-0000-0000-0000D63C0000}"/>
    <cellStyle name="SHADEDSTORES 2 2 5" xfId="15579" xr:uid="{00000000-0005-0000-0000-0000D73C0000}"/>
    <cellStyle name="SHADEDSTORES 3" xfId="15580" xr:uid="{00000000-0005-0000-0000-0000D83C0000}"/>
    <cellStyle name="SHADEDSTORES 3 2" xfId="15581" xr:uid="{00000000-0005-0000-0000-0000D93C0000}"/>
    <cellStyle name="SHADEDSTORES 3 3" xfId="15582" xr:uid="{00000000-0005-0000-0000-0000DA3C0000}"/>
    <cellStyle name="SHADEDSTORES 3 4" xfId="15583" xr:uid="{00000000-0005-0000-0000-0000DB3C0000}"/>
    <cellStyle name="SHADEDSTORES 3 5" xfId="15584" xr:uid="{00000000-0005-0000-0000-0000DC3C0000}"/>
    <cellStyle name="SHADEDSTORES 4" xfId="15585" xr:uid="{00000000-0005-0000-0000-0000DD3C0000}"/>
    <cellStyle name="specstores" xfId="15586" xr:uid="{00000000-0005-0000-0000-0000DE3C0000}"/>
    <cellStyle name="specstores 2" xfId="15587" xr:uid="{00000000-0005-0000-0000-0000DF3C0000}"/>
    <cellStyle name="specstores 3" xfId="15588" xr:uid="{00000000-0005-0000-0000-0000E03C0000}"/>
    <cellStyle name="_x0001__x0002_ƨƬ_x0007_ ǒǓ  ǜǜ  ǪǪ_x0007__x0007__x0005__x0005__x0010__x0001_ဠ" xfId="15589" xr:uid="{00000000-0005-0000-0000-0000E13C0000}"/>
    <cellStyle name="_x0001__x0002_ƨƬ_x0007__x000d_ǒǓ _x000d_ǜǜ_x000d__x000d_ǪǪ_x0007__x0007__x0005__x0005__x0010__x0001_ဠ" xfId="15590" xr:uid="{00000000-0005-0000-0000-0000E23C0000}"/>
    <cellStyle name="_x0001__x0002_ƨƬ_x0007__x000d_ǒǓ_x0009__x000d_ǜǜ_x000d__x000d_ǪǪ_x0007__x0007__x0005__x0005__x0010__x0001_ဠ" xfId="15591" xr:uid="{00000000-0005-0000-0000-0000E33C0000}"/>
    <cellStyle name="Standaard_BINV" xfId="15592" xr:uid="{00000000-0005-0000-0000-0000E43C0000}"/>
    <cellStyle name="STANDARD" xfId="15593" xr:uid="{00000000-0005-0000-0000-0000E53C0000}"/>
    <cellStyle name="STANDARD 2" xfId="15594" xr:uid="{00000000-0005-0000-0000-0000E63C0000}"/>
    <cellStyle name="STANDARD 3" xfId="15595" xr:uid="{00000000-0005-0000-0000-0000E73C0000}"/>
    <cellStyle name="Standard_laroux" xfId="15596" xr:uid="{00000000-0005-0000-0000-0000E83C0000}"/>
    <cellStyle name="STD" xfId="15597" xr:uid="{00000000-0005-0000-0000-0000E93C0000}"/>
    <cellStyle name="STD 2" xfId="15598" xr:uid="{00000000-0005-0000-0000-0000EA3C0000}"/>
    <cellStyle name="STD 3" xfId="15599" xr:uid="{00000000-0005-0000-0000-0000EB3C0000}"/>
    <cellStyle name="Sub" xfId="15600" xr:uid="{00000000-0005-0000-0000-0000EC3C0000}"/>
    <cellStyle name="subhead" xfId="15601" xr:uid="{00000000-0005-0000-0000-0000ED3C0000}"/>
    <cellStyle name="subhead 2" xfId="15602" xr:uid="{00000000-0005-0000-0000-0000EE3C0000}"/>
    <cellStyle name="subhead 3" xfId="15603" xr:uid="{00000000-0005-0000-0000-0000EF3C0000}"/>
    <cellStyle name="subhead 4" xfId="15604" xr:uid="{00000000-0005-0000-0000-0000F03C0000}"/>
    <cellStyle name="Subtotal" xfId="15605" xr:uid="{00000000-0005-0000-0000-0000F13C0000}"/>
    <cellStyle name="Subtotal 2" xfId="15606" xr:uid="{00000000-0005-0000-0000-0000F23C0000}"/>
    <cellStyle name="Subtotal 2 2" xfId="15607" xr:uid="{00000000-0005-0000-0000-0000F33C0000}"/>
    <cellStyle name="Subtotal 2 2 2" xfId="15608" xr:uid="{00000000-0005-0000-0000-0000F43C0000}"/>
    <cellStyle name="Subtotal 2 3" xfId="15609" xr:uid="{00000000-0005-0000-0000-0000F53C0000}"/>
    <cellStyle name="Subtotal 3" xfId="15610" xr:uid="{00000000-0005-0000-0000-0000F63C0000}"/>
    <cellStyle name="Subtotal 3 2" xfId="15611" xr:uid="{00000000-0005-0000-0000-0000F73C0000}"/>
    <cellStyle name="Subtotal 4" xfId="15612" xr:uid="{00000000-0005-0000-0000-0000F83C0000}"/>
    <cellStyle name="Subtotal 4 2" xfId="15613" xr:uid="{00000000-0005-0000-0000-0000F93C0000}"/>
    <cellStyle name="Subtotal 5" xfId="15614" xr:uid="{00000000-0005-0000-0000-0000FA3C0000}"/>
    <cellStyle name="Subtotal 6" xfId="15615" xr:uid="{00000000-0005-0000-0000-0000FB3C0000}"/>
    <cellStyle name="Sum" xfId="15616" xr:uid="{00000000-0005-0000-0000-0000FC3C0000}"/>
    <cellStyle name="Sum %of HV" xfId="15617" xr:uid="{00000000-0005-0000-0000-0000FD3C0000}"/>
    <cellStyle name="Sum %of HV 2" xfId="15618" xr:uid="{00000000-0005-0000-0000-0000FE3C0000}"/>
    <cellStyle name="Sum 2" xfId="15619" xr:uid="{00000000-0005-0000-0000-0000FF3C0000}"/>
    <cellStyle name="Sum 3" xfId="15620" xr:uid="{00000000-0005-0000-0000-0000003D0000}"/>
    <cellStyle name="testtitle" xfId="15621" xr:uid="{00000000-0005-0000-0000-0000013D0000}"/>
    <cellStyle name="testtitle 2" xfId="15622" xr:uid="{00000000-0005-0000-0000-0000023D0000}"/>
    <cellStyle name="Text Indent A" xfId="15623" xr:uid="{00000000-0005-0000-0000-0000033D0000}"/>
    <cellStyle name="Text Indent A 2" xfId="15624" xr:uid="{00000000-0005-0000-0000-0000043D0000}"/>
    <cellStyle name="Text Indent A 3" xfId="15625" xr:uid="{00000000-0005-0000-0000-0000053D0000}"/>
    <cellStyle name="Text Indent B" xfId="15626" xr:uid="{00000000-0005-0000-0000-0000063D0000}"/>
    <cellStyle name="Text Indent B 2" xfId="15627" xr:uid="{00000000-0005-0000-0000-0000073D0000}"/>
    <cellStyle name="Text Indent B 3" xfId="15628" xr:uid="{00000000-0005-0000-0000-0000083D0000}"/>
    <cellStyle name="Text Indent C" xfId="15629" xr:uid="{00000000-0005-0000-0000-0000093D0000}"/>
    <cellStyle name="Text Indent C 2" xfId="15630" xr:uid="{00000000-0005-0000-0000-00000A3D0000}"/>
    <cellStyle name="Text Indent C 3" xfId="15631" xr:uid="{00000000-0005-0000-0000-00000B3D0000}"/>
    <cellStyle name="þ_x001d_ð'&amp;Oy?Hy9_x0008__x000f__x0007_æ_x0007__x0007__x0001__x0001_" xfId="15632" xr:uid="{00000000-0005-0000-0000-00000C3D0000}"/>
    <cellStyle name="þ_x001d_ð'&amp;Oy?Hy9_x0008_E_x000c_￠_x000d__x0007__x0001__x0001_" xfId="15633" xr:uid="{00000000-0005-0000-0000-00000D3D0000}"/>
    <cellStyle name="þ_x001d_ð'&amp;Oy?Hy9_x0008_E_x000c_￠_x000d__x0007__x0001__x0001_ 2" xfId="15634" xr:uid="{00000000-0005-0000-0000-00000E3D0000}"/>
    <cellStyle name="Thousands (0)" xfId="15635" xr:uid="{00000000-0005-0000-0000-00000F3D0000}"/>
    <cellStyle name="Thousands (0) 2" xfId="15636" xr:uid="{00000000-0005-0000-0000-0000103D0000}"/>
    <cellStyle name="Thousands (1)" xfId="15637" xr:uid="{00000000-0005-0000-0000-0000113D0000}"/>
    <cellStyle name="Thousands (1) 2" xfId="15638" xr:uid="{00000000-0005-0000-0000-0000123D0000}"/>
    <cellStyle name="time" xfId="15639" xr:uid="{00000000-0005-0000-0000-0000133D0000}"/>
    <cellStyle name="time 2" xfId="15640" xr:uid="{00000000-0005-0000-0000-0000143D0000}"/>
    <cellStyle name="Title" xfId="15641" xr:uid="{00000000-0005-0000-0000-0000153D0000}"/>
    <cellStyle name="title [1]" xfId="15642" xr:uid="{00000000-0005-0000-0000-0000163D0000}"/>
    <cellStyle name="title [1] 2" xfId="15643" xr:uid="{00000000-0005-0000-0000-0000173D0000}"/>
    <cellStyle name="title [1] 3" xfId="15644" xr:uid="{00000000-0005-0000-0000-0000183D0000}"/>
    <cellStyle name="title [2]" xfId="15645" xr:uid="{00000000-0005-0000-0000-0000193D0000}"/>
    <cellStyle name="title [2] 2" xfId="15646" xr:uid="{00000000-0005-0000-0000-00001A3D0000}"/>
    <cellStyle name="title [2] 3" xfId="15647" xr:uid="{00000000-0005-0000-0000-00001B3D0000}"/>
    <cellStyle name="Title 10" xfId="15648" xr:uid="{00000000-0005-0000-0000-00001C3D0000}"/>
    <cellStyle name="Title 11" xfId="15649" xr:uid="{00000000-0005-0000-0000-00001D3D0000}"/>
    <cellStyle name="Title 12" xfId="15650" xr:uid="{00000000-0005-0000-0000-00001E3D0000}"/>
    <cellStyle name="Title 13" xfId="15651" xr:uid="{00000000-0005-0000-0000-00001F3D0000}"/>
    <cellStyle name="Title 2" xfId="15652" xr:uid="{00000000-0005-0000-0000-0000203D0000}"/>
    <cellStyle name="Title 2 2" xfId="15653" xr:uid="{00000000-0005-0000-0000-0000213D0000}"/>
    <cellStyle name="Title 2 3" xfId="15654" xr:uid="{00000000-0005-0000-0000-0000223D0000}"/>
    <cellStyle name="Title 3" xfId="15655" xr:uid="{00000000-0005-0000-0000-0000233D0000}"/>
    <cellStyle name="Title 3 2" xfId="15656" xr:uid="{00000000-0005-0000-0000-0000243D0000}"/>
    <cellStyle name="Title 4" xfId="15657" xr:uid="{00000000-0005-0000-0000-0000253D0000}"/>
    <cellStyle name="Title 5" xfId="15658" xr:uid="{00000000-0005-0000-0000-0000263D0000}"/>
    <cellStyle name="Title 6" xfId="15659" xr:uid="{00000000-0005-0000-0000-0000273D0000}"/>
    <cellStyle name="Title 7" xfId="15660" xr:uid="{00000000-0005-0000-0000-0000283D0000}"/>
    <cellStyle name="Title 8" xfId="15661" xr:uid="{00000000-0005-0000-0000-0000293D0000}"/>
    <cellStyle name="Title 9" xfId="15662" xr:uid="{00000000-0005-0000-0000-00002A3D0000}"/>
    <cellStyle name="Title_총괄집계1006_전시수정" xfId="15663" xr:uid="{00000000-0005-0000-0000-00002B3D0000}"/>
    <cellStyle name="Title2" xfId="15664" xr:uid="{00000000-0005-0000-0000-00002C3D0000}"/>
    <cellStyle name="Total" xfId="15665" xr:uid="{00000000-0005-0000-0000-00002D3D0000}"/>
    <cellStyle name="Total 10" xfId="15666" xr:uid="{00000000-0005-0000-0000-00002E3D0000}"/>
    <cellStyle name="Total 10 2" xfId="15667" xr:uid="{00000000-0005-0000-0000-00002F3D0000}"/>
    <cellStyle name="Total 10 3" xfId="15668" xr:uid="{00000000-0005-0000-0000-0000303D0000}"/>
    <cellStyle name="Total 11" xfId="15669" xr:uid="{00000000-0005-0000-0000-0000313D0000}"/>
    <cellStyle name="Total 11 2" xfId="15670" xr:uid="{00000000-0005-0000-0000-0000323D0000}"/>
    <cellStyle name="Total 12" xfId="15671" xr:uid="{00000000-0005-0000-0000-0000333D0000}"/>
    <cellStyle name="Total 12 2" xfId="15672" xr:uid="{00000000-0005-0000-0000-0000343D0000}"/>
    <cellStyle name="Total 13" xfId="15673" xr:uid="{00000000-0005-0000-0000-0000353D0000}"/>
    <cellStyle name="Total 13 2" xfId="15674" xr:uid="{00000000-0005-0000-0000-0000363D0000}"/>
    <cellStyle name="Total 14" xfId="15675" xr:uid="{00000000-0005-0000-0000-0000373D0000}"/>
    <cellStyle name="Total 15" xfId="15676" xr:uid="{00000000-0005-0000-0000-0000383D0000}"/>
    <cellStyle name="Total 16" xfId="15677" xr:uid="{00000000-0005-0000-0000-0000393D0000}"/>
    <cellStyle name="Total 17" xfId="15678" xr:uid="{00000000-0005-0000-0000-00003A3D0000}"/>
    <cellStyle name="Total 2" xfId="15679" xr:uid="{00000000-0005-0000-0000-00003B3D0000}"/>
    <cellStyle name="Total 2 2" xfId="15680" xr:uid="{00000000-0005-0000-0000-00003C3D0000}"/>
    <cellStyle name="Total 2 2 2" xfId="15681" xr:uid="{00000000-0005-0000-0000-00003D3D0000}"/>
    <cellStyle name="Total 2 2 3" xfId="15682" xr:uid="{00000000-0005-0000-0000-00003E3D0000}"/>
    <cellStyle name="Total 2 3" xfId="15683" xr:uid="{00000000-0005-0000-0000-00003F3D0000}"/>
    <cellStyle name="Total 2 3 2" xfId="15684" xr:uid="{00000000-0005-0000-0000-0000403D0000}"/>
    <cellStyle name="Total 2 4" xfId="15685" xr:uid="{00000000-0005-0000-0000-0000413D0000}"/>
    <cellStyle name="Total 2 4 2" xfId="15686" xr:uid="{00000000-0005-0000-0000-0000423D0000}"/>
    <cellStyle name="Total 2 5" xfId="15687" xr:uid="{00000000-0005-0000-0000-0000433D0000}"/>
    <cellStyle name="Total 3" xfId="15688" xr:uid="{00000000-0005-0000-0000-0000443D0000}"/>
    <cellStyle name="Total 3 2" xfId="15689" xr:uid="{00000000-0005-0000-0000-0000453D0000}"/>
    <cellStyle name="Total 3 2 2" xfId="15690" xr:uid="{00000000-0005-0000-0000-0000463D0000}"/>
    <cellStyle name="Total 3 3" xfId="15691" xr:uid="{00000000-0005-0000-0000-0000473D0000}"/>
    <cellStyle name="Total 3 3 2" xfId="15692" xr:uid="{00000000-0005-0000-0000-0000483D0000}"/>
    <cellStyle name="Total 3 4" xfId="15693" xr:uid="{00000000-0005-0000-0000-0000493D0000}"/>
    <cellStyle name="Total 3 5" xfId="15694" xr:uid="{00000000-0005-0000-0000-00004A3D0000}"/>
    <cellStyle name="Total 4" xfId="15695" xr:uid="{00000000-0005-0000-0000-00004B3D0000}"/>
    <cellStyle name="Total 4 2" xfId="15696" xr:uid="{00000000-0005-0000-0000-00004C3D0000}"/>
    <cellStyle name="Total 4 3" xfId="15697" xr:uid="{00000000-0005-0000-0000-00004D3D0000}"/>
    <cellStyle name="Total 5" xfId="15698" xr:uid="{00000000-0005-0000-0000-00004E3D0000}"/>
    <cellStyle name="Total 5 2" xfId="15699" xr:uid="{00000000-0005-0000-0000-00004F3D0000}"/>
    <cellStyle name="Total 5 3" xfId="15700" xr:uid="{00000000-0005-0000-0000-0000503D0000}"/>
    <cellStyle name="Total 6" xfId="15701" xr:uid="{00000000-0005-0000-0000-0000513D0000}"/>
    <cellStyle name="Total 6 2" xfId="15702" xr:uid="{00000000-0005-0000-0000-0000523D0000}"/>
    <cellStyle name="Total 6 3" xfId="15703" xr:uid="{00000000-0005-0000-0000-0000533D0000}"/>
    <cellStyle name="Total 7" xfId="15704" xr:uid="{00000000-0005-0000-0000-0000543D0000}"/>
    <cellStyle name="Total 7 2" xfId="15705" xr:uid="{00000000-0005-0000-0000-0000553D0000}"/>
    <cellStyle name="Total 7 3" xfId="15706" xr:uid="{00000000-0005-0000-0000-0000563D0000}"/>
    <cellStyle name="Total 8" xfId="15707" xr:uid="{00000000-0005-0000-0000-0000573D0000}"/>
    <cellStyle name="Total 8 2" xfId="15708" xr:uid="{00000000-0005-0000-0000-0000583D0000}"/>
    <cellStyle name="Total 8 3" xfId="15709" xr:uid="{00000000-0005-0000-0000-0000593D0000}"/>
    <cellStyle name="Total 9" xfId="15710" xr:uid="{00000000-0005-0000-0000-00005A3D0000}"/>
    <cellStyle name="Total 9 2" xfId="15711" xr:uid="{00000000-0005-0000-0000-00005B3D0000}"/>
    <cellStyle name="Total 9 3" xfId="15712" xr:uid="{00000000-0005-0000-0000-00005C3D0000}"/>
    <cellStyle name="Total_1부여부지 콘도미니엄 신축공사 AV설비 견적서_20100121" xfId="15713" xr:uid="{00000000-0005-0000-0000-00005D3D0000}"/>
    <cellStyle name="UM" xfId="15714" xr:uid="{00000000-0005-0000-0000-00005E3D0000}"/>
    <cellStyle name="UM 2" xfId="15715" xr:uid="{00000000-0005-0000-0000-00005F3D0000}"/>
    <cellStyle name="UM 3" xfId="15716" xr:uid="{00000000-0005-0000-0000-0000603D0000}"/>
    <cellStyle name="under overskrft" xfId="15717" xr:uid="{00000000-0005-0000-0000-0000613D0000}"/>
    <cellStyle name="under overskrft 2" xfId="15718" xr:uid="{00000000-0005-0000-0000-0000623D0000}"/>
    <cellStyle name="Underline 2" xfId="15719" xr:uid="{00000000-0005-0000-0000-0000633D0000}"/>
    <cellStyle name="Underline 2 2" xfId="15720" xr:uid="{00000000-0005-0000-0000-0000643D0000}"/>
    <cellStyle name="unit" xfId="15721" xr:uid="{00000000-0005-0000-0000-0000653D0000}"/>
    <cellStyle name="Unprot" xfId="15722" xr:uid="{00000000-0005-0000-0000-0000663D0000}"/>
    <cellStyle name="Unprot 2" xfId="15723" xr:uid="{00000000-0005-0000-0000-0000673D0000}"/>
    <cellStyle name="Unprot 3" xfId="15724" xr:uid="{00000000-0005-0000-0000-0000683D0000}"/>
    <cellStyle name="Unprot$" xfId="15725" xr:uid="{00000000-0005-0000-0000-0000693D0000}"/>
    <cellStyle name="Unprot$ 2" xfId="15726" xr:uid="{00000000-0005-0000-0000-00006A3D0000}"/>
    <cellStyle name="Unprot$ 3" xfId="15727" xr:uid="{00000000-0005-0000-0000-00006B3D0000}"/>
    <cellStyle name="Unprotect" xfId="15728" xr:uid="{00000000-0005-0000-0000-00006C3D0000}"/>
    <cellStyle name="Unprotect 2" xfId="15729" xr:uid="{00000000-0005-0000-0000-00006D3D0000}"/>
    <cellStyle name="Unprotect 3" xfId="15730" xr:uid="{00000000-0005-0000-0000-00006E3D0000}"/>
    <cellStyle name="Valuta [0]_BINV" xfId="15731" xr:uid="{00000000-0005-0000-0000-00006F3D0000}"/>
    <cellStyle name="Valuta_BINV" xfId="15732" xr:uid="{00000000-0005-0000-0000-0000703D0000}"/>
    <cellStyle name="Virgule fixe" xfId="15733" xr:uid="{00000000-0005-0000-0000-0000713D0000}"/>
    <cellStyle name="W?rung [0]_Ausdruck RUND (D)" xfId="15734" xr:uid="{00000000-0005-0000-0000-0000723D0000}"/>
    <cellStyle name="W?rung_Ausdruck RUND (D)" xfId="15735" xr:uid="{00000000-0005-0000-0000-0000733D0000}"/>
    <cellStyle name="Warning Text" xfId="15736" xr:uid="{00000000-0005-0000-0000-0000743D0000}"/>
    <cellStyle name="wrap" xfId="15737" xr:uid="{00000000-0005-0000-0000-0000753D0000}"/>
    <cellStyle name="Year" xfId="15738" xr:uid="{00000000-0005-0000-0000-0000763D0000}"/>
    <cellStyle name="Year 2" xfId="15739" xr:uid="{00000000-0005-0000-0000-0000773D0000}"/>
    <cellStyle name="Year 2 2" xfId="15740" xr:uid="{00000000-0005-0000-0000-0000783D0000}"/>
    <cellStyle name="Year 2 2 2" xfId="15741" xr:uid="{00000000-0005-0000-0000-0000793D0000}"/>
    <cellStyle name="Year 2 2 3" xfId="15742" xr:uid="{00000000-0005-0000-0000-00007A3D0000}"/>
    <cellStyle name="Year 2 2 4" xfId="15743" xr:uid="{00000000-0005-0000-0000-00007B3D0000}"/>
    <cellStyle name="Year 2 2 5" xfId="15744" xr:uid="{00000000-0005-0000-0000-00007C3D0000}"/>
    <cellStyle name="Year 3" xfId="15745" xr:uid="{00000000-0005-0000-0000-00007D3D0000}"/>
    <cellStyle name="Year 3 2" xfId="15746" xr:uid="{00000000-0005-0000-0000-00007E3D0000}"/>
    <cellStyle name="Year 3 3" xfId="15747" xr:uid="{00000000-0005-0000-0000-00007F3D0000}"/>
    <cellStyle name="Year 3 4" xfId="15748" xr:uid="{00000000-0005-0000-0000-0000803D0000}"/>
    <cellStyle name="Year 3 5" xfId="15749" xr:uid="{00000000-0005-0000-0000-0000813D0000}"/>
    <cellStyle name="YONG " xfId="15750" xr:uid="{00000000-0005-0000-0000-0000823D0000}"/>
    <cellStyle name="_x0008_z" xfId="15751" xr:uid="{00000000-0005-0000-0000-0000833D0000}"/>
    <cellStyle name="μU¿¡ ¿A´A CIAIÆU¸μAⓒ" xfId="15752" xr:uid="{00000000-0005-0000-0000-0000843D0000}"/>
    <cellStyle name="μU¿¡ ¿A´A CIAIÆU¸μAⓒ 2" xfId="15753" xr:uid="{00000000-0005-0000-0000-0000853D0000}"/>
    <cellStyle name="μU¿¡ ¿A´A CIAIÆU¸μAⓒ 3" xfId="15754" xr:uid="{00000000-0005-0000-0000-0000863D0000}"/>
    <cellStyle name="パーセント_技計ｾﾝﾀ" xfId="15755" xr:uid="{00000000-0005-0000-0000-0000873D0000}"/>
    <cellStyle name="ハイパーリンク" xfId="15756" xr:uid="{00000000-0005-0000-0000-0000883D0000}"/>
    <cellStyle name="_x0010__x0001_ဠ" xfId="15757" xr:uid="{00000000-0005-0000-0000-0000893D0000}"/>
    <cellStyle name="_x0010__x0001_ဠ 2" xfId="15758" xr:uid="{00000000-0005-0000-0000-00008A3D0000}"/>
    <cellStyle name="_x0010__x0001_ဠ 3" xfId="15759" xr:uid="{00000000-0005-0000-0000-00008B3D0000}"/>
    <cellStyle name="|?ドE" xfId="15760" xr:uid="{00000000-0005-0000-0000-00008C3D0000}"/>
    <cellStyle name="|?ドE 2" xfId="15761" xr:uid="{00000000-0005-0000-0000-00008D3D0000}"/>
    <cellStyle name="|?ドE 3" xfId="15762" xr:uid="{00000000-0005-0000-0000-00008E3D0000}"/>
    <cellStyle name="화 [0]_총괄표(수정)" xfId="15763" xr:uid="{00000000-0005-0000-0000-00008F3D0000}"/>
    <cellStyle name="가운데" xfId="15764" xr:uid="{00000000-0005-0000-0000-0000903D0000}"/>
    <cellStyle name="강조색1 2" xfId="15765" xr:uid="{00000000-0005-0000-0000-0000913D0000}"/>
    <cellStyle name="강조색1 2 10" xfId="15766" xr:uid="{00000000-0005-0000-0000-0000923D0000}"/>
    <cellStyle name="강조색1 2 11" xfId="15767" xr:uid="{00000000-0005-0000-0000-0000933D0000}"/>
    <cellStyle name="강조색1 2 12" xfId="15768" xr:uid="{00000000-0005-0000-0000-0000943D0000}"/>
    <cellStyle name="강조색1 2 13" xfId="15769" xr:uid="{00000000-0005-0000-0000-0000953D0000}"/>
    <cellStyle name="강조색1 2 2" xfId="15770" xr:uid="{00000000-0005-0000-0000-0000963D0000}"/>
    <cellStyle name="강조색1 2 2 2" xfId="15771" xr:uid="{00000000-0005-0000-0000-0000973D0000}"/>
    <cellStyle name="강조색1 2 2 3" xfId="15772" xr:uid="{00000000-0005-0000-0000-0000983D0000}"/>
    <cellStyle name="강조색1 2 3" xfId="15773" xr:uid="{00000000-0005-0000-0000-0000993D0000}"/>
    <cellStyle name="강조색1 2 3 2" xfId="15774" xr:uid="{00000000-0005-0000-0000-00009A3D0000}"/>
    <cellStyle name="강조색1 2 3 3" xfId="15775" xr:uid="{00000000-0005-0000-0000-00009B3D0000}"/>
    <cellStyle name="강조색1 2 4" xfId="15776" xr:uid="{00000000-0005-0000-0000-00009C3D0000}"/>
    <cellStyle name="강조색1 2 4 2" xfId="15777" xr:uid="{00000000-0005-0000-0000-00009D3D0000}"/>
    <cellStyle name="강조색1 2 5" xfId="15778" xr:uid="{00000000-0005-0000-0000-00009E3D0000}"/>
    <cellStyle name="강조색1 2 5 2" xfId="15779" xr:uid="{00000000-0005-0000-0000-00009F3D0000}"/>
    <cellStyle name="강조색1 2 6" xfId="15780" xr:uid="{00000000-0005-0000-0000-0000A03D0000}"/>
    <cellStyle name="강조색1 2 6 2" xfId="15781" xr:uid="{00000000-0005-0000-0000-0000A13D0000}"/>
    <cellStyle name="강조색1 2 7" xfId="15782" xr:uid="{00000000-0005-0000-0000-0000A23D0000}"/>
    <cellStyle name="강조색1 2 7 2" xfId="15783" xr:uid="{00000000-0005-0000-0000-0000A33D0000}"/>
    <cellStyle name="강조색1 2 8" xfId="15784" xr:uid="{00000000-0005-0000-0000-0000A43D0000}"/>
    <cellStyle name="강조색1 2 8 2" xfId="15785" xr:uid="{00000000-0005-0000-0000-0000A53D0000}"/>
    <cellStyle name="강조색1 2 9" xfId="15786" xr:uid="{00000000-0005-0000-0000-0000A63D0000}"/>
    <cellStyle name="강조색1 2 9 2" xfId="15787" xr:uid="{00000000-0005-0000-0000-0000A73D0000}"/>
    <cellStyle name="강조색1 3" xfId="15788" xr:uid="{00000000-0005-0000-0000-0000A83D0000}"/>
    <cellStyle name="강조색1 3 10" xfId="15789" xr:uid="{00000000-0005-0000-0000-0000A93D0000}"/>
    <cellStyle name="강조색1 3 11" xfId="15790" xr:uid="{00000000-0005-0000-0000-0000AA3D0000}"/>
    <cellStyle name="강조색1 3 2" xfId="15791" xr:uid="{00000000-0005-0000-0000-0000AB3D0000}"/>
    <cellStyle name="강조색1 3 2 2" xfId="15792" xr:uid="{00000000-0005-0000-0000-0000AC3D0000}"/>
    <cellStyle name="강조색1 3 3" xfId="15793" xr:uid="{00000000-0005-0000-0000-0000AD3D0000}"/>
    <cellStyle name="강조색1 3 3 2" xfId="15794" xr:uid="{00000000-0005-0000-0000-0000AE3D0000}"/>
    <cellStyle name="강조색1 3 4" xfId="15795" xr:uid="{00000000-0005-0000-0000-0000AF3D0000}"/>
    <cellStyle name="강조색1 3 4 2" xfId="15796" xr:uid="{00000000-0005-0000-0000-0000B03D0000}"/>
    <cellStyle name="강조색1 3 5" xfId="15797" xr:uid="{00000000-0005-0000-0000-0000B13D0000}"/>
    <cellStyle name="강조색1 3 5 2" xfId="15798" xr:uid="{00000000-0005-0000-0000-0000B23D0000}"/>
    <cellStyle name="강조색1 3 6" xfId="15799" xr:uid="{00000000-0005-0000-0000-0000B33D0000}"/>
    <cellStyle name="강조색1 3 6 2" xfId="15800" xr:uid="{00000000-0005-0000-0000-0000B43D0000}"/>
    <cellStyle name="강조색1 3 7" xfId="15801" xr:uid="{00000000-0005-0000-0000-0000B53D0000}"/>
    <cellStyle name="강조색1 3 7 2" xfId="15802" xr:uid="{00000000-0005-0000-0000-0000B63D0000}"/>
    <cellStyle name="강조색1 3 8" xfId="15803" xr:uid="{00000000-0005-0000-0000-0000B73D0000}"/>
    <cellStyle name="강조색1 3 8 2" xfId="15804" xr:uid="{00000000-0005-0000-0000-0000B83D0000}"/>
    <cellStyle name="강조색1 3 9" xfId="15805" xr:uid="{00000000-0005-0000-0000-0000B93D0000}"/>
    <cellStyle name="강조색1 3 9 2" xfId="15806" xr:uid="{00000000-0005-0000-0000-0000BA3D0000}"/>
    <cellStyle name="강조색1 4" xfId="15807" xr:uid="{00000000-0005-0000-0000-0000BB3D0000}"/>
    <cellStyle name="강조색1 4 10" xfId="15808" xr:uid="{00000000-0005-0000-0000-0000BC3D0000}"/>
    <cellStyle name="강조색1 4 11" xfId="15809" xr:uid="{00000000-0005-0000-0000-0000BD3D0000}"/>
    <cellStyle name="강조색1 4 2" xfId="15810" xr:uid="{00000000-0005-0000-0000-0000BE3D0000}"/>
    <cellStyle name="강조색1 4 2 2" xfId="15811" xr:uid="{00000000-0005-0000-0000-0000BF3D0000}"/>
    <cellStyle name="강조색1 4 3" xfId="15812" xr:uid="{00000000-0005-0000-0000-0000C03D0000}"/>
    <cellStyle name="강조색1 4 3 2" xfId="15813" xr:uid="{00000000-0005-0000-0000-0000C13D0000}"/>
    <cellStyle name="강조색1 4 4" xfId="15814" xr:uid="{00000000-0005-0000-0000-0000C23D0000}"/>
    <cellStyle name="강조색1 4 4 2" xfId="15815" xr:uid="{00000000-0005-0000-0000-0000C33D0000}"/>
    <cellStyle name="강조색1 4 5" xfId="15816" xr:uid="{00000000-0005-0000-0000-0000C43D0000}"/>
    <cellStyle name="강조색1 4 5 2" xfId="15817" xr:uid="{00000000-0005-0000-0000-0000C53D0000}"/>
    <cellStyle name="강조색1 4 6" xfId="15818" xr:uid="{00000000-0005-0000-0000-0000C63D0000}"/>
    <cellStyle name="강조색1 4 6 2" xfId="15819" xr:uid="{00000000-0005-0000-0000-0000C73D0000}"/>
    <cellStyle name="강조색1 4 7" xfId="15820" xr:uid="{00000000-0005-0000-0000-0000C83D0000}"/>
    <cellStyle name="강조색1 4 7 2" xfId="15821" xr:uid="{00000000-0005-0000-0000-0000C93D0000}"/>
    <cellStyle name="강조색1 4 8" xfId="15822" xr:uid="{00000000-0005-0000-0000-0000CA3D0000}"/>
    <cellStyle name="강조색1 4 8 2" xfId="15823" xr:uid="{00000000-0005-0000-0000-0000CB3D0000}"/>
    <cellStyle name="강조색1 4 9" xfId="15824" xr:uid="{00000000-0005-0000-0000-0000CC3D0000}"/>
    <cellStyle name="강조색1 4 9 2" xfId="15825" xr:uid="{00000000-0005-0000-0000-0000CD3D0000}"/>
    <cellStyle name="강조색1 5" xfId="15826" xr:uid="{00000000-0005-0000-0000-0000CE3D0000}"/>
    <cellStyle name="강조색1 5 10" xfId="15827" xr:uid="{00000000-0005-0000-0000-0000CF3D0000}"/>
    <cellStyle name="강조색1 5 11" xfId="15828" xr:uid="{00000000-0005-0000-0000-0000D03D0000}"/>
    <cellStyle name="강조색1 5 2" xfId="15829" xr:uid="{00000000-0005-0000-0000-0000D13D0000}"/>
    <cellStyle name="강조색1 5 2 2" xfId="15830" xr:uid="{00000000-0005-0000-0000-0000D23D0000}"/>
    <cellStyle name="강조색1 5 3" xfId="15831" xr:uid="{00000000-0005-0000-0000-0000D33D0000}"/>
    <cellStyle name="강조색1 5 3 2" xfId="15832" xr:uid="{00000000-0005-0000-0000-0000D43D0000}"/>
    <cellStyle name="강조색1 5 4" xfId="15833" xr:uid="{00000000-0005-0000-0000-0000D53D0000}"/>
    <cellStyle name="강조색1 5 4 2" xfId="15834" xr:uid="{00000000-0005-0000-0000-0000D63D0000}"/>
    <cellStyle name="강조색1 5 5" xfId="15835" xr:uid="{00000000-0005-0000-0000-0000D73D0000}"/>
    <cellStyle name="강조색1 5 5 2" xfId="15836" xr:uid="{00000000-0005-0000-0000-0000D83D0000}"/>
    <cellStyle name="강조색1 5 6" xfId="15837" xr:uid="{00000000-0005-0000-0000-0000D93D0000}"/>
    <cellStyle name="강조색1 5 6 2" xfId="15838" xr:uid="{00000000-0005-0000-0000-0000DA3D0000}"/>
    <cellStyle name="강조색1 5 7" xfId="15839" xr:uid="{00000000-0005-0000-0000-0000DB3D0000}"/>
    <cellStyle name="강조색1 5 7 2" xfId="15840" xr:uid="{00000000-0005-0000-0000-0000DC3D0000}"/>
    <cellStyle name="강조색1 5 8" xfId="15841" xr:uid="{00000000-0005-0000-0000-0000DD3D0000}"/>
    <cellStyle name="강조색1 5 8 2" xfId="15842" xr:uid="{00000000-0005-0000-0000-0000DE3D0000}"/>
    <cellStyle name="강조색1 5 9" xfId="15843" xr:uid="{00000000-0005-0000-0000-0000DF3D0000}"/>
    <cellStyle name="강조색1 5 9 2" xfId="15844" xr:uid="{00000000-0005-0000-0000-0000E03D0000}"/>
    <cellStyle name="강조색1 6" xfId="15845" xr:uid="{00000000-0005-0000-0000-0000E13D0000}"/>
    <cellStyle name="강조색1 6 10" xfId="15846" xr:uid="{00000000-0005-0000-0000-0000E23D0000}"/>
    <cellStyle name="강조색1 6 11" xfId="15847" xr:uid="{00000000-0005-0000-0000-0000E33D0000}"/>
    <cellStyle name="강조색1 6 2" xfId="15848" xr:uid="{00000000-0005-0000-0000-0000E43D0000}"/>
    <cellStyle name="강조색1 6 2 2" xfId="15849" xr:uid="{00000000-0005-0000-0000-0000E53D0000}"/>
    <cellStyle name="강조색1 6 3" xfId="15850" xr:uid="{00000000-0005-0000-0000-0000E63D0000}"/>
    <cellStyle name="강조색1 6 3 2" xfId="15851" xr:uid="{00000000-0005-0000-0000-0000E73D0000}"/>
    <cellStyle name="강조색1 6 4" xfId="15852" xr:uid="{00000000-0005-0000-0000-0000E83D0000}"/>
    <cellStyle name="강조색1 6 4 2" xfId="15853" xr:uid="{00000000-0005-0000-0000-0000E93D0000}"/>
    <cellStyle name="강조색1 6 5" xfId="15854" xr:uid="{00000000-0005-0000-0000-0000EA3D0000}"/>
    <cellStyle name="강조색1 6 5 2" xfId="15855" xr:uid="{00000000-0005-0000-0000-0000EB3D0000}"/>
    <cellStyle name="강조색1 6 6" xfId="15856" xr:uid="{00000000-0005-0000-0000-0000EC3D0000}"/>
    <cellStyle name="강조색1 6 6 2" xfId="15857" xr:uid="{00000000-0005-0000-0000-0000ED3D0000}"/>
    <cellStyle name="강조색1 6 7" xfId="15858" xr:uid="{00000000-0005-0000-0000-0000EE3D0000}"/>
    <cellStyle name="강조색1 6 7 2" xfId="15859" xr:uid="{00000000-0005-0000-0000-0000EF3D0000}"/>
    <cellStyle name="강조색1 6 8" xfId="15860" xr:uid="{00000000-0005-0000-0000-0000F03D0000}"/>
    <cellStyle name="강조색1 6 8 2" xfId="15861" xr:uid="{00000000-0005-0000-0000-0000F13D0000}"/>
    <cellStyle name="강조색1 6 9" xfId="15862" xr:uid="{00000000-0005-0000-0000-0000F23D0000}"/>
    <cellStyle name="강조색1 6 9 2" xfId="15863" xr:uid="{00000000-0005-0000-0000-0000F33D0000}"/>
    <cellStyle name="강조색1 7" xfId="15864" xr:uid="{00000000-0005-0000-0000-0000F43D0000}"/>
    <cellStyle name="강조색1 8" xfId="15865" xr:uid="{00000000-0005-0000-0000-0000F53D0000}"/>
    <cellStyle name="강조색2 2" xfId="15866" xr:uid="{00000000-0005-0000-0000-0000F63D0000}"/>
    <cellStyle name="강조색2 2 10" xfId="15867" xr:uid="{00000000-0005-0000-0000-0000F73D0000}"/>
    <cellStyle name="강조색2 2 11" xfId="15868" xr:uid="{00000000-0005-0000-0000-0000F83D0000}"/>
    <cellStyle name="강조색2 2 2" xfId="15869" xr:uid="{00000000-0005-0000-0000-0000F93D0000}"/>
    <cellStyle name="강조색2 2 2 2" xfId="15870" xr:uid="{00000000-0005-0000-0000-0000FA3D0000}"/>
    <cellStyle name="강조색2 2 3" xfId="15871" xr:uid="{00000000-0005-0000-0000-0000FB3D0000}"/>
    <cellStyle name="강조색2 2 3 2" xfId="15872" xr:uid="{00000000-0005-0000-0000-0000FC3D0000}"/>
    <cellStyle name="강조색2 2 4" xfId="15873" xr:uid="{00000000-0005-0000-0000-0000FD3D0000}"/>
    <cellStyle name="강조색2 2 4 2" xfId="15874" xr:uid="{00000000-0005-0000-0000-0000FE3D0000}"/>
    <cellStyle name="강조색2 2 5" xfId="15875" xr:uid="{00000000-0005-0000-0000-0000FF3D0000}"/>
    <cellStyle name="강조색2 2 5 2" xfId="15876" xr:uid="{00000000-0005-0000-0000-0000003E0000}"/>
    <cellStyle name="강조색2 2 6" xfId="15877" xr:uid="{00000000-0005-0000-0000-0000013E0000}"/>
    <cellStyle name="강조색2 2 6 2" xfId="15878" xr:uid="{00000000-0005-0000-0000-0000023E0000}"/>
    <cellStyle name="강조색2 2 7" xfId="15879" xr:uid="{00000000-0005-0000-0000-0000033E0000}"/>
    <cellStyle name="강조색2 2 7 2" xfId="15880" xr:uid="{00000000-0005-0000-0000-0000043E0000}"/>
    <cellStyle name="강조색2 2 8" xfId="15881" xr:uid="{00000000-0005-0000-0000-0000053E0000}"/>
    <cellStyle name="강조색2 2 8 2" xfId="15882" xr:uid="{00000000-0005-0000-0000-0000063E0000}"/>
    <cellStyle name="강조색2 2 9" xfId="15883" xr:uid="{00000000-0005-0000-0000-0000073E0000}"/>
    <cellStyle name="강조색2 2 9 2" xfId="15884" xr:uid="{00000000-0005-0000-0000-0000083E0000}"/>
    <cellStyle name="강조색2 3" xfId="15885" xr:uid="{00000000-0005-0000-0000-0000093E0000}"/>
    <cellStyle name="강조색2 3 10" xfId="15886" xr:uid="{00000000-0005-0000-0000-00000A3E0000}"/>
    <cellStyle name="강조색2 3 11" xfId="15887" xr:uid="{00000000-0005-0000-0000-00000B3E0000}"/>
    <cellStyle name="강조색2 3 2" xfId="15888" xr:uid="{00000000-0005-0000-0000-00000C3E0000}"/>
    <cellStyle name="강조색2 3 2 2" xfId="15889" xr:uid="{00000000-0005-0000-0000-00000D3E0000}"/>
    <cellStyle name="강조색2 3 3" xfId="15890" xr:uid="{00000000-0005-0000-0000-00000E3E0000}"/>
    <cellStyle name="강조색2 3 3 2" xfId="15891" xr:uid="{00000000-0005-0000-0000-00000F3E0000}"/>
    <cellStyle name="강조색2 3 4" xfId="15892" xr:uid="{00000000-0005-0000-0000-0000103E0000}"/>
    <cellStyle name="강조색2 3 4 2" xfId="15893" xr:uid="{00000000-0005-0000-0000-0000113E0000}"/>
    <cellStyle name="강조색2 3 5" xfId="15894" xr:uid="{00000000-0005-0000-0000-0000123E0000}"/>
    <cellStyle name="강조색2 3 5 2" xfId="15895" xr:uid="{00000000-0005-0000-0000-0000133E0000}"/>
    <cellStyle name="강조색2 3 6" xfId="15896" xr:uid="{00000000-0005-0000-0000-0000143E0000}"/>
    <cellStyle name="강조색2 3 6 2" xfId="15897" xr:uid="{00000000-0005-0000-0000-0000153E0000}"/>
    <cellStyle name="강조색2 3 7" xfId="15898" xr:uid="{00000000-0005-0000-0000-0000163E0000}"/>
    <cellStyle name="강조색2 3 7 2" xfId="15899" xr:uid="{00000000-0005-0000-0000-0000173E0000}"/>
    <cellStyle name="강조색2 3 8" xfId="15900" xr:uid="{00000000-0005-0000-0000-0000183E0000}"/>
    <cellStyle name="강조색2 3 8 2" xfId="15901" xr:uid="{00000000-0005-0000-0000-0000193E0000}"/>
    <cellStyle name="강조색2 3 9" xfId="15902" xr:uid="{00000000-0005-0000-0000-00001A3E0000}"/>
    <cellStyle name="강조색2 3 9 2" xfId="15903" xr:uid="{00000000-0005-0000-0000-00001B3E0000}"/>
    <cellStyle name="강조색2 4" xfId="15904" xr:uid="{00000000-0005-0000-0000-00001C3E0000}"/>
    <cellStyle name="강조색2 4 10" xfId="15905" xr:uid="{00000000-0005-0000-0000-00001D3E0000}"/>
    <cellStyle name="강조색2 4 11" xfId="15906" xr:uid="{00000000-0005-0000-0000-00001E3E0000}"/>
    <cellStyle name="강조색2 4 2" xfId="15907" xr:uid="{00000000-0005-0000-0000-00001F3E0000}"/>
    <cellStyle name="강조색2 4 2 2" xfId="15908" xr:uid="{00000000-0005-0000-0000-0000203E0000}"/>
    <cellStyle name="강조색2 4 3" xfId="15909" xr:uid="{00000000-0005-0000-0000-0000213E0000}"/>
    <cellStyle name="강조색2 4 3 2" xfId="15910" xr:uid="{00000000-0005-0000-0000-0000223E0000}"/>
    <cellStyle name="강조색2 4 4" xfId="15911" xr:uid="{00000000-0005-0000-0000-0000233E0000}"/>
    <cellStyle name="강조색2 4 4 2" xfId="15912" xr:uid="{00000000-0005-0000-0000-0000243E0000}"/>
    <cellStyle name="강조색2 4 5" xfId="15913" xr:uid="{00000000-0005-0000-0000-0000253E0000}"/>
    <cellStyle name="강조색2 4 5 2" xfId="15914" xr:uid="{00000000-0005-0000-0000-0000263E0000}"/>
    <cellStyle name="강조색2 4 6" xfId="15915" xr:uid="{00000000-0005-0000-0000-0000273E0000}"/>
    <cellStyle name="강조색2 4 6 2" xfId="15916" xr:uid="{00000000-0005-0000-0000-0000283E0000}"/>
    <cellStyle name="강조색2 4 7" xfId="15917" xr:uid="{00000000-0005-0000-0000-0000293E0000}"/>
    <cellStyle name="강조색2 4 7 2" xfId="15918" xr:uid="{00000000-0005-0000-0000-00002A3E0000}"/>
    <cellStyle name="강조색2 4 8" xfId="15919" xr:uid="{00000000-0005-0000-0000-00002B3E0000}"/>
    <cellStyle name="강조색2 4 8 2" xfId="15920" xr:uid="{00000000-0005-0000-0000-00002C3E0000}"/>
    <cellStyle name="강조색2 4 9" xfId="15921" xr:uid="{00000000-0005-0000-0000-00002D3E0000}"/>
    <cellStyle name="강조색2 4 9 2" xfId="15922" xr:uid="{00000000-0005-0000-0000-00002E3E0000}"/>
    <cellStyle name="강조색2 5" xfId="15923" xr:uid="{00000000-0005-0000-0000-00002F3E0000}"/>
    <cellStyle name="강조색2 5 10" xfId="15924" xr:uid="{00000000-0005-0000-0000-0000303E0000}"/>
    <cellStyle name="강조색2 5 11" xfId="15925" xr:uid="{00000000-0005-0000-0000-0000313E0000}"/>
    <cellStyle name="강조색2 5 2" xfId="15926" xr:uid="{00000000-0005-0000-0000-0000323E0000}"/>
    <cellStyle name="강조색2 5 2 2" xfId="15927" xr:uid="{00000000-0005-0000-0000-0000333E0000}"/>
    <cellStyle name="강조색2 5 3" xfId="15928" xr:uid="{00000000-0005-0000-0000-0000343E0000}"/>
    <cellStyle name="강조색2 5 3 2" xfId="15929" xr:uid="{00000000-0005-0000-0000-0000353E0000}"/>
    <cellStyle name="강조색2 5 4" xfId="15930" xr:uid="{00000000-0005-0000-0000-0000363E0000}"/>
    <cellStyle name="강조색2 5 4 2" xfId="15931" xr:uid="{00000000-0005-0000-0000-0000373E0000}"/>
    <cellStyle name="강조색2 5 5" xfId="15932" xr:uid="{00000000-0005-0000-0000-0000383E0000}"/>
    <cellStyle name="강조색2 5 5 2" xfId="15933" xr:uid="{00000000-0005-0000-0000-0000393E0000}"/>
    <cellStyle name="강조색2 5 6" xfId="15934" xr:uid="{00000000-0005-0000-0000-00003A3E0000}"/>
    <cellStyle name="강조색2 5 6 2" xfId="15935" xr:uid="{00000000-0005-0000-0000-00003B3E0000}"/>
    <cellStyle name="강조색2 5 7" xfId="15936" xr:uid="{00000000-0005-0000-0000-00003C3E0000}"/>
    <cellStyle name="강조색2 5 7 2" xfId="15937" xr:uid="{00000000-0005-0000-0000-00003D3E0000}"/>
    <cellStyle name="강조색2 5 8" xfId="15938" xr:uid="{00000000-0005-0000-0000-00003E3E0000}"/>
    <cellStyle name="강조색2 5 8 2" xfId="15939" xr:uid="{00000000-0005-0000-0000-00003F3E0000}"/>
    <cellStyle name="강조색2 5 9" xfId="15940" xr:uid="{00000000-0005-0000-0000-0000403E0000}"/>
    <cellStyle name="강조색2 5 9 2" xfId="15941" xr:uid="{00000000-0005-0000-0000-0000413E0000}"/>
    <cellStyle name="강조색2 6" xfId="15942" xr:uid="{00000000-0005-0000-0000-0000423E0000}"/>
    <cellStyle name="강조색2 6 10" xfId="15943" xr:uid="{00000000-0005-0000-0000-0000433E0000}"/>
    <cellStyle name="강조색2 6 11" xfId="15944" xr:uid="{00000000-0005-0000-0000-0000443E0000}"/>
    <cellStyle name="강조색2 6 2" xfId="15945" xr:uid="{00000000-0005-0000-0000-0000453E0000}"/>
    <cellStyle name="강조색2 6 2 2" xfId="15946" xr:uid="{00000000-0005-0000-0000-0000463E0000}"/>
    <cellStyle name="강조색2 6 3" xfId="15947" xr:uid="{00000000-0005-0000-0000-0000473E0000}"/>
    <cellStyle name="강조색2 6 3 2" xfId="15948" xr:uid="{00000000-0005-0000-0000-0000483E0000}"/>
    <cellStyle name="강조색2 6 4" xfId="15949" xr:uid="{00000000-0005-0000-0000-0000493E0000}"/>
    <cellStyle name="강조색2 6 4 2" xfId="15950" xr:uid="{00000000-0005-0000-0000-00004A3E0000}"/>
    <cellStyle name="강조색2 6 5" xfId="15951" xr:uid="{00000000-0005-0000-0000-00004B3E0000}"/>
    <cellStyle name="강조색2 6 5 2" xfId="15952" xr:uid="{00000000-0005-0000-0000-00004C3E0000}"/>
    <cellStyle name="강조색2 6 6" xfId="15953" xr:uid="{00000000-0005-0000-0000-00004D3E0000}"/>
    <cellStyle name="강조색2 6 6 2" xfId="15954" xr:uid="{00000000-0005-0000-0000-00004E3E0000}"/>
    <cellStyle name="강조색2 6 7" xfId="15955" xr:uid="{00000000-0005-0000-0000-00004F3E0000}"/>
    <cellStyle name="강조색2 6 7 2" xfId="15956" xr:uid="{00000000-0005-0000-0000-0000503E0000}"/>
    <cellStyle name="강조색2 6 8" xfId="15957" xr:uid="{00000000-0005-0000-0000-0000513E0000}"/>
    <cellStyle name="강조색2 6 8 2" xfId="15958" xr:uid="{00000000-0005-0000-0000-0000523E0000}"/>
    <cellStyle name="강조색2 6 9" xfId="15959" xr:uid="{00000000-0005-0000-0000-0000533E0000}"/>
    <cellStyle name="강조색2 6 9 2" xfId="15960" xr:uid="{00000000-0005-0000-0000-0000543E0000}"/>
    <cellStyle name="강조색2 7" xfId="15961" xr:uid="{00000000-0005-0000-0000-0000553E0000}"/>
    <cellStyle name="강조색2 8" xfId="15962" xr:uid="{00000000-0005-0000-0000-0000563E0000}"/>
    <cellStyle name="강조색3 2" xfId="15963" xr:uid="{00000000-0005-0000-0000-0000573E0000}"/>
    <cellStyle name="강조색3 2 10" xfId="15964" xr:uid="{00000000-0005-0000-0000-0000583E0000}"/>
    <cellStyle name="강조색3 2 11" xfId="15965" xr:uid="{00000000-0005-0000-0000-0000593E0000}"/>
    <cellStyle name="강조색3 2 2" xfId="15966" xr:uid="{00000000-0005-0000-0000-00005A3E0000}"/>
    <cellStyle name="강조색3 2 2 2" xfId="15967" xr:uid="{00000000-0005-0000-0000-00005B3E0000}"/>
    <cellStyle name="강조색3 2 3" xfId="15968" xr:uid="{00000000-0005-0000-0000-00005C3E0000}"/>
    <cellStyle name="강조색3 2 3 2" xfId="15969" xr:uid="{00000000-0005-0000-0000-00005D3E0000}"/>
    <cellStyle name="강조색3 2 4" xfId="15970" xr:uid="{00000000-0005-0000-0000-00005E3E0000}"/>
    <cellStyle name="강조색3 2 4 2" xfId="15971" xr:uid="{00000000-0005-0000-0000-00005F3E0000}"/>
    <cellStyle name="강조색3 2 5" xfId="15972" xr:uid="{00000000-0005-0000-0000-0000603E0000}"/>
    <cellStyle name="강조색3 2 5 2" xfId="15973" xr:uid="{00000000-0005-0000-0000-0000613E0000}"/>
    <cellStyle name="강조색3 2 6" xfId="15974" xr:uid="{00000000-0005-0000-0000-0000623E0000}"/>
    <cellStyle name="강조색3 2 6 2" xfId="15975" xr:uid="{00000000-0005-0000-0000-0000633E0000}"/>
    <cellStyle name="강조색3 2 7" xfId="15976" xr:uid="{00000000-0005-0000-0000-0000643E0000}"/>
    <cellStyle name="강조색3 2 7 2" xfId="15977" xr:uid="{00000000-0005-0000-0000-0000653E0000}"/>
    <cellStyle name="강조색3 2 8" xfId="15978" xr:uid="{00000000-0005-0000-0000-0000663E0000}"/>
    <cellStyle name="강조색3 2 8 2" xfId="15979" xr:uid="{00000000-0005-0000-0000-0000673E0000}"/>
    <cellStyle name="강조색3 2 9" xfId="15980" xr:uid="{00000000-0005-0000-0000-0000683E0000}"/>
    <cellStyle name="강조색3 2 9 2" xfId="15981" xr:uid="{00000000-0005-0000-0000-0000693E0000}"/>
    <cellStyle name="강조색3 3" xfId="15982" xr:uid="{00000000-0005-0000-0000-00006A3E0000}"/>
    <cellStyle name="강조색3 3 10" xfId="15983" xr:uid="{00000000-0005-0000-0000-00006B3E0000}"/>
    <cellStyle name="강조색3 3 11" xfId="15984" xr:uid="{00000000-0005-0000-0000-00006C3E0000}"/>
    <cellStyle name="강조색3 3 2" xfId="15985" xr:uid="{00000000-0005-0000-0000-00006D3E0000}"/>
    <cellStyle name="강조색3 3 2 2" xfId="15986" xr:uid="{00000000-0005-0000-0000-00006E3E0000}"/>
    <cellStyle name="강조색3 3 3" xfId="15987" xr:uid="{00000000-0005-0000-0000-00006F3E0000}"/>
    <cellStyle name="강조색3 3 3 2" xfId="15988" xr:uid="{00000000-0005-0000-0000-0000703E0000}"/>
    <cellStyle name="강조색3 3 4" xfId="15989" xr:uid="{00000000-0005-0000-0000-0000713E0000}"/>
    <cellStyle name="강조색3 3 4 2" xfId="15990" xr:uid="{00000000-0005-0000-0000-0000723E0000}"/>
    <cellStyle name="강조색3 3 5" xfId="15991" xr:uid="{00000000-0005-0000-0000-0000733E0000}"/>
    <cellStyle name="강조색3 3 5 2" xfId="15992" xr:uid="{00000000-0005-0000-0000-0000743E0000}"/>
    <cellStyle name="강조색3 3 6" xfId="15993" xr:uid="{00000000-0005-0000-0000-0000753E0000}"/>
    <cellStyle name="강조색3 3 6 2" xfId="15994" xr:uid="{00000000-0005-0000-0000-0000763E0000}"/>
    <cellStyle name="강조색3 3 7" xfId="15995" xr:uid="{00000000-0005-0000-0000-0000773E0000}"/>
    <cellStyle name="강조색3 3 7 2" xfId="15996" xr:uid="{00000000-0005-0000-0000-0000783E0000}"/>
    <cellStyle name="강조색3 3 8" xfId="15997" xr:uid="{00000000-0005-0000-0000-0000793E0000}"/>
    <cellStyle name="강조색3 3 8 2" xfId="15998" xr:uid="{00000000-0005-0000-0000-00007A3E0000}"/>
    <cellStyle name="강조색3 3 9" xfId="15999" xr:uid="{00000000-0005-0000-0000-00007B3E0000}"/>
    <cellStyle name="강조색3 3 9 2" xfId="16000" xr:uid="{00000000-0005-0000-0000-00007C3E0000}"/>
    <cellStyle name="강조색3 4" xfId="16001" xr:uid="{00000000-0005-0000-0000-00007D3E0000}"/>
    <cellStyle name="강조색3 4 10" xfId="16002" xr:uid="{00000000-0005-0000-0000-00007E3E0000}"/>
    <cellStyle name="강조색3 4 11" xfId="16003" xr:uid="{00000000-0005-0000-0000-00007F3E0000}"/>
    <cellStyle name="강조색3 4 2" xfId="16004" xr:uid="{00000000-0005-0000-0000-0000803E0000}"/>
    <cellStyle name="강조색3 4 2 2" xfId="16005" xr:uid="{00000000-0005-0000-0000-0000813E0000}"/>
    <cellStyle name="강조색3 4 3" xfId="16006" xr:uid="{00000000-0005-0000-0000-0000823E0000}"/>
    <cellStyle name="강조색3 4 3 2" xfId="16007" xr:uid="{00000000-0005-0000-0000-0000833E0000}"/>
    <cellStyle name="강조색3 4 4" xfId="16008" xr:uid="{00000000-0005-0000-0000-0000843E0000}"/>
    <cellStyle name="강조색3 4 4 2" xfId="16009" xr:uid="{00000000-0005-0000-0000-0000853E0000}"/>
    <cellStyle name="강조색3 4 5" xfId="16010" xr:uid="{00000000-0005-0000-0000-0000863E0000}"/>
    <cellStyle name="강조색3 4 5 2" xfId="16011" xr:uid="{00000000-0005-0000-0000-0000873E0000}"/>
    <cellStyle name="강조색3 4 6" xfId="16012" xr:uid="{00000000-0005-0000-0000-0000883E0000}"/>
    <cellStyle name="강조색3 4 6 2" xfId="16013" xr:uid="{00000000-0005-0000-0000-0000893E0000}"/>
    <cellStyle name="강조색3 4 7" xfId="16014" xr:uid="{00000000-0005-0000-0000-00008A3E0000}"/>
    <cellStyle name="강조색3 4 7 2" xfId="16015" xr:uid="{00000000-0005-0000-0000-00008B3E0000}"/>
    <cellStyle name="강조색3 4 8" xfId="16016" xr:uid="{00000000-0005-0000-0000-00008C3E0000}"/>
    <cellStyle name="강조색3 4 8 2" xfId="16017" xr:uid="{00000000-0005-0000-0000-00008D3E0000}"/>
    <cellStyle name="강조색3 4 9" xfId="16018" xr:uid="{00000000-0005-0000-0000-00008E3E0000}"/>
    <cellStyle name="강조색3 4 9 2" xfId="16019" xr:uid="{00000000-0005-0000-0000-00008F3E0000}"/>
    <cellStyle name="강조색3 5" xfId="16020" xr:uid="{00000000-0005-0000-0000-0000903E0000}"/>
    <cellStyle name="강조색3 5 10" xfId="16021" xr:uid="{00000000-0005-0000-0000-0000913E0000}"/>
    <cellStyle name="강조색3 5 11" xfId="16022" xr:uid="{00000000-0005-0000-0000-0000923E0000}"/>
    <cellStyle name="강조색3 5 2" xfId="16023" xr:uid="{00000000-0005-0000-0000-0000933E0000}"/>
    <cellStyle name="강조색3 5 2 2" xfId="16024" xr:uid="{00000000-0005-0000-0000-0000943E0000}"/>
    <cellStyle name="강조색3 5 3" xfId="16025" xr:uid="{00000000-0005-0000-0000-0000953E0000}"/>
    <cellStyle name="강조색3 5 3 2" xfId="16026" xr:uid="{00000000-0005-0000-0000-0000963E0000}"/>
    <cellStyle name="강조색3 5 4" xfId="16027" xr:uid="{00000000-0005-0000-0000-0000973E0000}"/>
    <cellStyle name="강조색3 5 4 2" xfId="16028" xr:uid="{00000000-0005-0000-0000-0000983E0000}"/>
    <cellStyle name="강조색3 5 5" xfId="16029" xr:uid="{00000000-0005-0000-0000-0000993E0000}"/>
    <cellStyle name="강조색3 5 5 2" xfId="16030" xr:uid="{00000000-0005-0000-0000-00009A3E0000}"/>
    <cellStyle name="강조색3 5 6" xfId="16031" xr:uid="{00000000-0005-0000-0000-00009B3E0000}"/>
    <cellStyle name="강조색3 5 6 2" xfId="16032" xr:uid="{00000000-0005-0000-0000-00009C3E0000}"/>
    <cellStyle name="강조색3 5 7" xfId="16033" xr:uid="{00000000-0005-0000-0000-00009D3E0000}"/>
    <cellStyle name="강조색3 5 7 2" xfId="16034" xr:uid="{00000000-0005-0000-0000-00009E3E0000}"/>
    <cellStyle name="강조색3 5 8" xfId="16035" xr:uid="{00000000-0005-0000-0000-00009F3E0000}"/>
    <cellStyle name="강조색3 5 8 2" xfId="16036" xr:uid="{00000000-0005-0000-0000-0000A03E0000}"/>
    <cellStyle name="강조색3 5 9" xfId="16037" xr:uid="{00000000-0005-0000-0000-0000A13E0000}"/>
    <cellStyle name="강조색3 5 9 2" xfId="16038" xr:uid="{00000000-0005-0000-0000-0000A23E0000}"/>
    <cellStyle name="강조색3 6" xfId="16039" xr:uid="{00000000-0005-0000-0000-0000A33E0000}"/>
    <cellStyle name="강조색3 6 10" xfId="16040" xr:uid="{00000000-0005-0000-0000-0000A43E0000}"/>
    <cellStyle name="강조색3 6 11" xfId="16041" xr:uid="{00000000-0005-0000-0000-0000A53E0000}"/>
    <cellStyle name="강조색3 6 2" xfId="16042" xr:uid="{00000000-0005-0000-0000-0000A63E0000}"/>
    <cellStyle name="강조색3 6 2 2" xfId="16043" xr:uid="{00000000-0005-0000-0000-0000A73E0000}"/>
    <cellStyle name="강조색3 6 3" xfId="16044" xr:uid="{00000000-0005-0000-0000-0000A83E0000}"/>
    <cellStyle name="강조색3 6 3 2" xfId="16045" xr:uid="{00000000-0005-0000-0000-0000A93E0000}"/>
    <cellStyle name="강조색3 6 4" xfId="16046" xr:uid="{00000000-0005-0000-0000-0000AA3E0000}"/>
    <cellStyle name="강조색3 6 4 2" xfId="16047" xr:uid="{00000000-0005-0000-0000-0000AB3E0000}"/>
    <cellStyle name="강조색3 6 5" xfId="16048" xr:uid="{00000000-0005-0000-0000-0000AC3E0000}"/>
    <cellStyle name="강조색3 6 5 2" xfId="16049" xr:uid="{00000000-0005-0000-0000-0000AD3E0000}"/>
    <cellStyle name="강조색3 6 6" xfId="16050" xr:uid="{00000000-0005-0000-0000-0000AE3E0000}"/>
    <cellStyle name="강조색3 6 6 2" xfId="16051" xr:uid="{00000000-0005-0000-0000-0000AF3E0000}"/>
    <cellStyle name="강조색3 6 7" xfId="16052" xr:uid="{00000000-0005-0000-0000-0000B03E0000}"/>
    <cellStyle name="강조색3 6 7 2" xfId="16053" xr:uid="{00000000-0005-0000-0000-0000B13E0000}"/>
    <cellStyle name="강조색3 6 8" xfId="16054" xr:uid="{00000000-0005-0000-0000-0000B23E0000}"/>
    <cellStyle name="강조색3 6 8 2" xfId="16055" xr:uid="{00000000-0005-0000-0000-0000B33E0000}"/>
    <cellStyle name="강조색3 6 9" xfId="16056" xr:uid="{00000000-0005-0000-0000-0000B43E0000}"/>
    <cellStyle name="강조색3 6 9 2" xfId="16057" xr:uid="{00000000-0005-0000-0000-0000B53E0000}"/>
    <cellStyle name="강조색3 7" xfId="16058" xr:uid="{00000000-0005-0000-0000-0000B63E0000}"/>
    <cellStyle name="강조색3 8" xfId="16059" xr:uid="{00000000-0005-0000-0000-0000B73E0000}"/>
    <cellStyle name="강조색4 2" xfId="16060" xr:uid="{00000000-0005-0000-0000-0000B83E0000}"/>
    <cellStyle name="강조색4 2 10" xfId="16061" xr:uid="{00000000-0005-0000-0000-0000B93E0000}"/>
    <cellStyle name="강조색4 2 11" xfId="16062" xr:uid="{00000000-0005-0000-0000-0000BA3E0000}"/>
    <cellStyle name="강조색4 2 12" xfId="16063" xr:uid="{00000000-0005-0000-0000-0000BB3E0000}"/>
    <cellStyle name="강조색4 2 2" xfId="16064" xr:uid="{00000000-0005-0000-0000-0000BC3E0000}"/>
    <cellStyle name="강조색4 2 2 2" xfId="16065" xr:uid="{00000000-0005-0000-0000-0000BD3E0000}"/>
    <cellStyle name="강조색4 2 2 3" xfId="16066" xr:uid="{00000000-0005-0000-0000-0000BE3E0000}"/>
    <cellStyle name="강조색4 2 3" xfId="16067" xr:uid="{00000000-0005-0000-0000-0000BF3E0000}"/>
    <cellStyle name="강조색4 2 3 2" xfId="16068" xr:uid="{00000000-0005-0000-0000-0000C03E0000}"/>
    <cellStyle name="강조색4 2 3 3" xfId="16069" xr:uid="{00000000-0005-0000-0000-0000C13E0000}"/>
    <cellStyle name="강조색4 2 4" xfId="16070" xr:uid="{00000000-0005-0000-0000-0000C23E0000}"/>
    <cellStyle name="강조색4 2 4 2" xfId="16071" xr:uid="{00000000-0005-0000-0000-0000C33E0000}"/>
    <cellStyle name="강조색4 2 5" xfId="16072" xr:uid="{00000000-0005-0000-0000-0000C43E0000}"/>
    <cellStyle name="강조색4 2 5 2" xfId="16073" xr:uid="{00000000-0005-0000-0000-0000C53E0000}"/>
    <cellStyle name="강조색4 2 6" xfId="16074" xr:uid="{00000000-0005-0000-0000-0000C63E0000}"/>
    <cellStyle name="강조색4 2 6 2" xfId="16075" xr:uid="{00000000-0005-0000-0000-0000C73E0000}"/>
    <cellStyle name="강조색4 2 7" xfId="16076" xr:uid="{00000000-0005-0000-0000-0000C83E0000}"/>
    <cellStyle name="강조색4 2 7 2" xfId="16077" xr:uid="{00000000-0005-0000-0000-0000C93E0000}"/>
    <cellStyle name="강조색4 2 8" xfId="16078" xr:uid="{00000000-0005-0000-0000-0000CA3E0000}"/>
    <cellStyle name="강조색4 2 8 2" xfId="16079" xr:uid="{00000000-0005-0000-0000-0000CB3E0000}"/>
    <cellStyle name="강조색4 2 9" xfId="16080" xr:uid="{00000000-0005-0000-0000-0000CC3E0000}"/>
    <cellStyle name="강조색4 2 9 2" xfId="16081" xr:uid="{00000000-0005-0000-0000-0000CD3E0000}"/>
    <cellStyle name="강조색4 3" xfId="16082" xr:uid="{00000000-0005-0000-0000-0000CE3E0000}"/>
    <cellStyle name="강조색4 3 10" xfId="16083" xr:uid="{00000000-0005-0000-0000-0000CF3E0000}"/>
    <cellStyle name="강조색4 3 11" xfId="16084" xr:uid="{00000000-0005-0000-0000-0000D03E0000}"/>
    <cellStyle name="강조색4 3 2" xfId="16085" xr:uid="{00000000-0005-0000-0000-0000D13E0000}"/>
    <cellStyle name="강조색4 3 2 2" xfId="16086" xr:uid="{00000000-0005-0000-0000-0000D23E0000}"/>
    <cellStyle name="강조색4 3 3" xfId="16087" xr:uid="{00000000-0005-0000-0000-0000D33E0000}"/>
    <cellStyle name="강조색4 3 3 2" xfId="16088" xr:uid="{00000000-0005-0000-0000-0000D43E0000}"/>
    <cellStyle name="강조색4 3 4" xfId="16089" xr:uid="{00000000-0005-0000-0000-0000D53E0000}"/>
    <cellStyle name="강조색4 3 4 2" xfId="16090" xr:uid="{00000000-0005-0000-0000-0000D63E0000}"/>
    <cellStyle name="강조색4 3 5" xfId="16091" xr:uid="{00000000-0005-0000-0000-0000D73E0000}"/>
    <cellStyle name="강조색4 3 5 2" xfId="16092" xr:uid="{00000000-0005-0000-0000-0000D83E0000}"/>
    <cellStyle name="강조색4 3 6" xfId="16093" xr:uid="{00000000-0005-0000-0000-0000D93E0000}"/>
    <cellStyle name="강조색4 3 6 2" xfId="16094" xr:uid="{00000000-0005-0000-0000-0000DA3E0000}"/>
    <cellStyle name="강조색4 3 7" xfId="16095" xr:uid="{00000000-0005-0000-0000-0000DB3E0000}"/>
    <cellStyle name="강조색4 3 7 2" xfId="16096" xr:uid="{00000000-0005-0000-0000-0000DC3E0000}"/>
    <cellStyle name="강조색4 3 8" xfId="16097" xr:uid="{00000000-0005-0000-0000-0000DD3E0000}"/>
    <cellStyle name="강조색4 3 8 2" xfId="16098" xr:uid="{00000000-0005-0000-0000-0000DE3E0000}"/>
    <cellStyle name="강조색4 3 9" xfId="16099" xr:uid="{00000000-0005-0000-0000-0000DF3E0000}"/>
    <cellStyle name="강조색4 3 9 2" xfId="16100" xr:uid="{00000000-0005-0000-0000-0000E03E0000}"/>
    <cellStyle name="강조색4 4" xfId="16101" xr:uid="{00000000-0005-0000-0000-0000E13E0000}"/>
    <cellStyle name="강조색4 4 10" xfId="16102" xr:uid="{00000000-0005-0000-0000-0000E23E0000}"/>
    <cellStyle name="강조색4 4 11" xfId="16103" xr:uid="{00000000-0005-0000-0000-0000E33E0000}"/>
    <cellStyle name="강조색4 4 2" xfId="16104" xr:uid="{00000000-0005-0000-0000-0000E43E0000}"/>
    <cellStyle name="강조색4 4 2 2" xfId="16105" xr:uid="{00000000-0005-0000-0000-0000E53E0000}"/>
    <cellStyle name="강조색4 4 3" xfId="16106" xr:uid="{00000000-0005-0000-0000-0000E63E0000}"/>
    <cellStyle name="강조색4 4 3 2" xfId="16107" xr:uid="{00000000-0005-0000-0000-0000E73E0000}"/>
    <cellStyle name="강조색4 4 4" xfId="16108" xr:uid="{00000000-0005-0000-0000-0000E83E0000}"/>
    <cellStyle name="강조색4 4 4 2" xfId="16109" xr:uid="{00000000-0005-0000-0000-0000E93E0000}"/>
    <cellStyle name="강조색4 4 5" xfId="16110" xr:uid="{00000000-0005-0000-0000-0000EA3E0000}"/>
    <cellStyle name="강조색4 4 5 2" xfId="16111" xr:uid="{00000000-0005-0000-0000-0000EB3E0000}"/>
    <cellStyle name="강조색4 4 6" xfId="16112" xr:uid="{00000000-0005-0000-0000-0000EC3E0000}"/>
    <cellStyle name="강조색4 4 6 2" xfId="16113" xr:uid="{00000000-0005-0000-0000-0000ED3E0000}"/>
    <cellStyle name="강조색4 4 7" xfId="16114" xr:uid="{00000000-0005-0000-0000-0000EE3E0000}"/>
    <cellStyle name="강조색4 4 7 2" xfId="16115" xr:uid="{00000000-0005-0000-0000-0000EF3E0000}"/>
    <cellStyle name="강조색4 4 8" xfId="16116" xr:uid="{00000000-0005-0000-0000-0000F03E0000}"/>
    <cellStyle name="강조색4 4 8 2" xfId="16117" xr:uid="{00000000-0005-0000-0000-0000F13E0000}"/>
    <cellStyle name="강조색4 4 9" xfId="16118" xr:uid="{00000000-0005-0000-0000-0000F23E0000}"/>
    <cellStyle name="강조색4 4 9 2" xfId="16119" xr:uid="{00000000-0005-0000-0000-0000F33E0000}"/>
    <cellStyle name="강조색4 5" xfId="16120" xr:uid="{00000000-0005-0000-0000-0000F43E0000}"/>
    <cellStyle name="강조색4 5 10" xfId="16121" xr:uid="{00000000-0005-0000-0000-0000F53E0000}"/>
    <cellStyle name="강조색4 5 11" xfId="16122" xr:uid="{00000000-0005-0000-0000-0000F63E0000}"/>
    <cellStyle name="강조색4 5 2" xfId="16123" xr:uid="{00000000-0005-0000-0000-0000F73E0000}"/>
    <cellStyle name="강조색4 5 2 2" xfId="16124" xr:uid="{00000000-0005-0000-0000-0000F83E0000}"/>
    <cellStyle name="강조색4 5 3" xfId="16125" xr:uid="{00000000-0005-0000-0000-0000F93E0000}"/>
    <cellStyle name="강조색4 5 3 2" xfId="16126" xr:uid="{00000000-0005-0000-0000-0000FA3E0000}"/>
    <cellStyle name="강조색4 5 4" xfId="16127" xr:uid="{00000000-0005-0000-0000-0000FB3E0000}"/>
    <cellStyle name="강조색4 5 4 2" xfId="16128" xr:uid="{00000000-0005-0000-0000-0000FC3E0000}"/>
    <cellStyle name="강조색4 5 5" xfId="16129" xr:uid="{00000000-0005-0000-0000-0000FD3E0000}"/>
    <cellStyle name="강조색4 5 5 2" xfId="16130" xr:uid="{00000000-0005-0000-0000-0000FE3E0000}"/>
    <cellStyle name="강조색4 5 6" xfId="16131" xr:uid="{00000000-0005-0000-0000-0000FF3E0000}"/>
    <cellStyle name="강조색4 5 6 2" xfId="16132" xr:uid="{00000000-0005-0000-0000-0000003F0000}"/>
    <cellStyle name="강조색4 5 7" xfId="16133" xr:uid="{00000000-0005-0000-0000-0000013F0000}"/>
    <cellStyle name="강조색4 5 7 2" xfId="16134" xr:uid="{00000000-0005-0000-0000-0000023F0000}"/>
    <cellStyle name="강조색4 5 8" xfId="16135" xr:uid="{00000000-0005-0000-0000-0000033F0000}"/>
    <cellStyle name="강조색4 5 8 2" xfId="16136" xr:uid="{00000000-0005-0000-0000-0000043F0000}"/>
    <cellStyle name="강조색4 5 9" xfId="16137" xr:uid="{00000000-0005-0000-0000-0000053F0000}"/>
    <cellStyle name="강조색4 5 9 2" xfId="16138" xr:uid="{00000000-0005-0000-0000-0000063F0000}"/>
    <cellStyle name="강조색4 6" xfId="16139" xr:uid="{00000000-0005-0000-0000-0000073F0000}"/>
    <cellStyle name="강조색4 6 10" xfId="16140" xr:uid="{00000000-0005-0000-0000-0000083F0000}"/>
    <cellStyle name="강조색4 6 11" xfId="16141" xr:uid="{00000000-0005-0000-0000-0000093F0000}"/>
    <cellStyle name="강조색4 6 2" xfId="16142" xr:uid="{00000000-0005-0000-0000-00000A3F0000}"/>
    <cellStyle name="강조색4 6 2 2" xfId="16143" xr:uid="{00000000-0005-0000-0000-00000B3F0000}"/>
    <cellStyle name="강조색4 6 3" xfId="16144" xr:uid="{00000000-0005-0000-0000-00000C3F0000}"/>
    <cellStyle name="강조색4 6 3 2" xfId="16145" xr:uid="{00000000-0005-0000-0000-00000D3F0000}"/>
    <cellStyle name="강조색4 6 4" xfId="16146" xr:uid="{00000000-0005-0000-0000-00000E3F0000}"/>
    <cellStyle name="강조색4 6 4 2" xfId="16147" xr:uid="{00000000-0005-0000-0000-00000F3F0000}"/>
    <cellStyle name="강조색4 6 5" xfId="16148" xr:uid="{00000000-0005-0000-0000-0000103F0000}"/>
    <cellStyle name="강조색4 6 5 2" xfId="16149" xr:uid="{00000000-0005-0000-0000-0000113F0000}"/>
    <cellStyle name="강조색4 6 6" xfId="16150" xr:uid="{00000000-0005-0000-0000-0000123F0000}"/>
    <cellStyle name="강조색4 6 6 2" xfId="16151" xr:uid="{00000000-0005-0000-0000-0000133F0000}"/>
    <cellStyle name="강조색4 6 7" xfId="16152" xr:uid="{00000000-0005-0000-0000-0000143F0000}"/>
    <cellStyle name="강조색4 6 7 2" xfId="16153" xr:uid="{00000000-0005-0000-0000-0000153F0000}"/>
    <cellStyle name="강조색4 6 8" xfId="16154" xr:uid="{00000000-0005-0000-0000-0000163F0000}"/>
    <cellStyle name="강조색4 6 8 2" xfId="16155" xr:uid="{00000000-0005-0000-0000-0000173F0000}"/>
    <cellStyle name="강조색4 6 9" xfId="16156" xr:uid="{00000000-0005-0000-0000-0000183F0000}"/>
    <cellStyle name="강조색4 6 9 2" xfId="16157" xr:uid="{00000000-0005-0000-0000-0000193F0000}"/>
    <cellStyle name="강조색4 7" xfId="16158" xr:uid="{00000000-0005-0000-0000-00001A3F0000}"/>
    <cellStyle name="강조색4 8" xfId="16159" xr:uid="{00000000-0005-0000-0000-00001B3F0000}"/>
    <cellStyle name="강조색5 2" xfId="16160" xr:uid="{00000000-0005-0000-0000-00001C3F0000}"/>
    <cellStyle name="강조색5 2 10" xfId="16161" xr:uid="{00000000-0005-0000-0000-00001D3F0000}"/>
    <cellStyle name="강조색5 2 11" xfId="16162" xr:uid="{00000000-0005-0000-0000-00001E3F0000}"/>
    <cellStyle name="강조색5 2 2" xfId="16163" xr:uid="{00000000-0005-0000-0000-00001F3F0000}"/>
    <cellStyle name="강조색5 2 2 2" xfId="16164" xr:uid="{00000000-0005-0000-0000-0000203F0000}"/>
    <cellStyle name="강조색5 2 3" xfId="16165" xr:uid="{00000000-0005-0000-0000-0000213F0000}"/>
    <cellStyle name="강조색5 2 3 2" xfId="16166" xr:uid="{00000000-0005-0000-0000-0000223F0000}"/>
    <cellStyle name="강조색5 2 4" xfId="16167" xr:uid="{00000000-0005-0000-0000-0000233F0000}"/>
    <cellStyle name="강조색5 2 4 2" xfId="16168" xr:uid="{00000000-0005-0000-0000-0000243F0000}"/>
    <cellStyle name="강조색5 2 5" xfId="16169" xr:uid="{00000000-0005-0000-0000-0000253F0000}"/>
    <cellStyle name="강조색5 2 5 2" xfId="16170" xr:uid="{00000000-0005-0000-0000-0000263F0000}"/>
    <cellStyle name="강조색5 2 6" xfId="16171" xr:uid="{00000000-0005-0000-0000-0000273F0000}"/>
    <cellStyle name="강조색5 2 6 2" xfId="16172" xr:uid="{00000000-0005-0000-0000-0000283F0000}"/>
    <cellStyle name="강조색5 2 7" xfId="16173" xr:uid="{00000000-0005-0000-0000-0000293F0000}"/>
    <cellStyle name="강조색5 2 7 2" xfId="16174" xr:uid="{00000000-0005-0000-0000-00002A3F0000}"/>
    <cellStyle name="강조색5 2 8" xfId="16175" xr:uid="{00000000-0005-0000-0000-00002B3F0000}"/>
    <cellStyle name="강조색5 2 8 2" xfId="16176" xr:uid="{00000000-0005-0000-0000-00002C3F0000}"/>
    <cellStyle name="강조색5 2 9" xfId="16177" xr:uid="{00000000-0005-0000-0000-00002D3F0000}"/>
    <cellStyle name="강조색5 2 9 2" xfId="16178" xr:uid="{00000000-0005-0000-0000-00002E3F0000}"/>
    <cellStyle name="강조색5 3" xfId="16179" xr:uid="{00000000-0005-0000-0000-00002F3F0000}"/>
    <cellStyle name="강조색5 3 10" xfId="16180" xr:uid="{00000000-0005-0000-0000-0000303F0000}"/>
    <cellStyle name="강조색5 3 11" xfId="16181" xr:uid="{00000000-0005-0000-0000-0000313F0000}"/>
    <cellStyle name="강조색5 3 2" xfId="16182" xr:uid="{00000000-0005-0000-0000-0000323F0000}"/>
    <cellStyle name="강조색5 3 2 2" xfId="16183" xr:uid="{00000000-0005-0000-0000-0000333F0000}"/>
    <cellStyle name="강조색5 3 3" xfId="16184" xr:uid="{00000000-0005-0000-0000-0000343F0000}"/>
    <cellStyle name="강조색5 3 3 2" xfId="16185" xr:uid="{00000000-0005-0000-0000-0000353F0000}"/>
    <cellStyle name="강조색5 3 4" xfId="16186" xr:uid="{00000000-0005-0000-0000-0000363F0000}"/>
    <cellStyle name="강조색5 3 4 2" xfId="16187" xr:uid="{00000000-0005-0000-0000-0000373F0000}"/>
    <cellStyle name="강조색5 3 5" xfId="16188" xr:uid="{00000000-0005-0000-0000-0000383F0000}"/>
    <cellStyle name="강조색5 3 5 2" xfId="16189" xr:uid="{00000000-0005-0000-0000-0000393F0000}"/>
    <cellStyle name="강조색5 3 6" xfId="16190" xr:uid="{00000000-0005-0000-0000-00003A3F0000}"/>
    <cellStyle name="강조색5 3 6 2" xfId="16191" xr:uid="{00000000-0005-0000-0000-00003B3F0000}"/>
    <cellStyle name="강조색5 3 7" xfId="16192" xr:uid="{00000000-0005-0000-0000-00003C3F0000}"/>
    <cellStyle name="강조색5 3 7 2" xfId="16193" xr:uid="{00000000-0005-0000-0000-00003D3F0000}"/>
    <cellStyle name="강조색5 3 8" xfId="16194" xr:uid="{00000000-0005-0000-0000-00003E3F0000}"/>
    <cellStyle name="강조색5 3 8 2" xfId="16195" xr:uid="{00000000-0005-0000-0000-00003F3F0000}"/>
    <cellStyle name="강조색5 3 9" xfId="16196" xr:uid="{00000000-0005-0000-0000-0000403F0000}"/>
    <cellStyle name="강조색5 3 9 2" xfId="16197" xr:uid="{00000000-0005-0000-0000-0000413F0000}"/>
    <cellStyle name="강조색5 4" xfId="16198" xr:uid="{00000000-0005-0000-0000-0000423F0000}"/>
    <cellStyle name="강조색5 4 10" xfId="16199" xr:uid="{00000000-0005-0000-0000-0000433F0000}"/>
    <cellStyle name="강조색5 4 11" xfId="16200" xr:uid="{00000000-0005-0000-0000-0000443F0000}"/>
    <cellStyle name="강조색5 4 2" xfId="16201" xr:uid="{00000000-0005-0000-0000-0000453F0000}"/>
    <cellStyle name="강조색5 4 2 2" xfId="16202" xr:uid="{00000000-0005-0000-0000-0000463F0000}"/>
    <cellStyle name="강조색5 4 3" xfId="16203" xr:uid="{00000000-0005-0000-0000-0000473F0000}"/>
    <cellStyle name="강조색5 4 3 2" xfId="16204" xr:uid="{00000000-0005-0000-0000-0000483F0000}"/>
    <cellStyle name="강조색5 4 4" xfId="16205" xr:uid="{00000000-0005-0000-0000-0000493F0000}"/>
    <cellStyle name="강조색5 4 4 2" xfId="16206" xr:uid="{00000000-0005-0000-0000-00004A3F0000}"/>
    <cellStyle name="강조색5 4 5" xfId="16207" xr:uid="{00000000-0005-0000-0000-00004B3F0000}"/>
    <cellStyle name="강조색5 4 5 2" xfId="16208" xr:uid="{00000000-0005-0000-0000-00004C3F0000}"/>
    <cellStyle name="강조색5 4 6" xfId="16209" xr:uid="{00000000-0005-0000-0000-00004D3F0000}"/>
    <cellStyle name="강조색5 4 6 2" xfId="16210" xr:uid="{00000000-0005-0000-0000-00004E3F0000}"/>
    <cellStyle name="강조색5 4 7" xfId="16211" xr:uid="{00000000-0005-0000-0000-00004F3F0000}"/>
    <cellStyle name="강조색5 4 7 2" xfId="16212" xr:uid="{00000000-0005-0000-0000-0000503F0000}"/>
    <cellStyle name="강조색5 4 8" xfId="16213" xr:uid="{00000000-0005-0000-0000-0000513F0000}"/>
    <cellStyle name="강조색5 4 8 2" xfId="16214" xr:uid="{00000000-0005-0000-0000-0000523F0000}"/>
    <cellStyle name="강조색5 4 9" xfId="16215" xr:uid="{00000000-0005-0000-0000-0000533F0000}"/>
    <cellStyle name="강조색5 4 9 2" xfId="16216" xr:uid="{00000000-0005-0000-0000-0000543F0000}"/>
    <cellStyle name="강조색5 5" xfId="16217" xr:uid="{00000000-0005-0000-0000-0000553F0000}"/>
    <cellStyle name="강조색5 5 10" xfId="16218" xr:uid="{00000000-0005-0000-0000-0000563F0000}"/>
    <cellStyle name="강조색5 5 11" xfId="16219" xr:uid="{00000000-0005-0000-0000-0000573F0000}"/>
    <cellStyle name="강조색5 5 2" xfId="16220" xr:uid="{00000000-0005-0000-0000-0000583F0000}"/>
    <cellStyle name="강조색5 5 2 2" xfId="16221" xr:uid="{00000000-0005-0000-0000-0000593F0000}"/>
    <cellStyle name="강조색5 5 3" xfId="16222" xr:uid="{00000000-0005-0000-0000-00005A3F0000}"/>
    <cellStyle name="강조색5 5 3 2" xfId="16223" xr:uid="{00000000-0005-0000-0000-00005B3F0000}"/>
    <cellStyle name="강조색5 5 4" xfId="16224" xr:uid="{00000000-0005-0000-0000-00005C3F0000}"/>
    <cellStyle name="강조색5 5 4 2" xfId="16225" xr:uid="{00000000-0005-0000-0000-00005D3F0000}"/>
    <cellStyle name="강조색5 5 5" xfId="16226" xr:uid="{00000000-0005-0000-0000-00005E3F0000}"/>
    <cellStyle name="강조색5 5 5 2" xfId="16227" xr:uid="{00000000-0005-0000-0000-00005F3F0000}"/>
    <cellStyle name="강조색5 5 6" xfId="16228" xr:uid="{00000000-0005-0000-0000-0000603F0000}"/>
    <cellStyle name="강조색5 5 6 2" xfId="16229" xr:uid="{00000000-0005-0000-0000-0000613F0000}"/>
    <cellStyle name="강조색5 5 7" xfId="16230" xr:uid="{00000000-0005-0000-0000-0000623F0000}"/>
    <cellStyle name="강조색5 5 7 2" xfId="16231" xr:uid="{00000000-0005-0000-0000-0000633F0000}"/>
    <cellStyle name="강조색5 5 8" xfId="16232" xr:uid="{00000000-0005-0000-0000-0000643F0000}"/>
    <cellStyle name="강조색5 5 8 2" xfId="16233" xr:uid="{00000000-0005-0000-0000-0000653F0000}"/>
    <cellStyle name="강조색5 5 9" xfId="16234" xr:uid="{00000000-0005-0000-0000-0000663F0000}"/>
    <cellStyle name="강조색5 5 9 2" xfId="16235" xr:uid="{00000000-0005-0000-0000-0000673F0000}"/>
    <cellStyle name="강조색5 6" xfId="16236" xr:uid="{00000000-0005-0000-0000-0000683F0000}"/>
    <cellStyle name="강조색5 6 10" xfId="16237" xr:uid="{00000000-0005-0000-0000-0000693F0000}"/>
    <cellStyle name="강조색5 6 11" xfId="16238" xr:uid="{00000000-0005-0000-0000-00006A3F0000}"/>
    <cellStyle name="강조색5 6 2" xfId="16239" xr:uid="{00000000-0005-0000-0000-00006B3F0000}"/>
    <cellStyle name="강조색5 6 2 2" xfId="16240" xr:uid="{00000000-0005-0000-0000-00006C3F0000}"/>
    <cellStyle name="강조색5 6 3" xfId="16241" xr:uid="{00000000-0005-0000-0000-00006D3F0000}"/>
    <cellStyle name="강조색5 6 3 2" xfId="16242" xr:uid="{00000000-0005-0000-0000-00006E3F0000}"/>
    <cellStyle name="강조색5 6 4" xfId="16243" xr:uid="{00000000-0005-0000-0000-00006F3F0000}"/>
    <cellStyle name="강조색5 6 4 2" xfId="16244" xr:uid="{00000000-0005-0000-0000-0000703F0000}"/>
    <cellStyle name="강조색5 6 5" xfId="16245" xr:uid="{00000000-0005-0000-0000-0000713F0000}"/>
    <cellStyle name="강조색5 6 5 2" xfId="16246" xr:uid="{00000000-0005-0000-0000-0000723F0000}"/>
    <cellStyle name="강조색5 6 6" xfId="16247" xr:uid="{00000000-0005-0000-0000-0000733F0000}"/>
    <cellStyle name="강조색5 6 6 2" xfId="16248" xr:uid="{00000000-0005-0000-0000-0000743F0000}"/>
    <cellStyle name="강조색5 6 7" xfId="16249" xr:uid="{00000000-0005-0000-0000-0000753F0000}"/>
    <cellStyle name="강조색5 6 7 2" xfId="16250" xr:uid="{00000000-0005-0000-0000-0000763F0000}"/>
    <cellStyle name="강조색5 6 8" xfId="16251" xr:uid="{00000000-0005-0000-0000-0000773F0000}"/>
    <cellStyle name="강조색5 6 8 2" xfId="16252" xr:uid="{00000000-0005-0000-0000-0000783F0000}"/>
    <cellStyle name="강조색5 6 9" xfId="16253" xr:uid="{00000000-0005-0000-0000-0000793F0000}"/>
    <cellStyle name="강조색5 6 9 2" xfId="16254" xr:uid="{00000000-0005-0000-0000-00007A3F0000}"/>
    <cellStyle name="강조색5 7" xfId="16255" xr:uid="{00000000-0005-0000-0000-00007B3F0000}"/>
    <cellStyle name="강조색5 8" xfId="16256" xr:uid="{00000000-0005-0000-0000-00007C3F0000}"/>
    <cellStyle name="강조색6 2" xfId="16257" xr:uid="{00000000-0005-0000-0000-00007D3F0000}"/>
    <cellStyle name="강조색6 2 10" xfId="16258" xr:uid="{00000000-0005-0000-0000-00007E3F0000}"/>
    <cellStyle name="강조색6 2 11" xfId="16259" xr:uid="{00000000-0005-0000-0000-00007F3F0000}"/>
    <cellStyle name="강조색6 2 2" xfId="16260" xr:uid="{00000000-0005-0000-0000-0000803F0000}"/>
    <cellStyle name="강조색6 2 2 2" xfId="16261" xr:uid="{00000000-0005-0000-0000-0000813F0000}"/>
    <cellStyle name="강조색6 2 3" xfId="16262" xr:uid="{00000000-0005-0000-0000-0000823F0000}"/>
    <cellStyle name="강조색6 2 3 2" xfId="16263" xr:uid="{00000000-0005-0000-0000-0000833F0000}"/>
    <cellStyle name="강조색6 2 4" xfId="16264" xr:uid="{00000000-0005-0000-0000-0000843F0000}"/>
    <cellStyle name="강조색6 2 4 2" xfId="16265" xr:uid="{00000000-0005-0000-0000-0000853F0000}"/>
    <cellStyle name="강조색6 2 5" xfId="16266" xr:uid="{00000000-0005-0000-0000-0000863F0000}"/>
    <cellStyle name="강조색6 2 5 2" xfId="16267" xr:uid="{00000000-0005-0000-0000-0000873F0000}"/>
    <cellStyle name="강조색6 2 6" xfId="16268" xr:uid="{00000000-0005-0000-0000-0000883F0000}"/>
    <cellStyle name="강조색6 2 6 2" xfId="16269" xr:uid="{00000000-0005-0000-0000-0000893F0000}"/>
    <cellStyle name="강조색6 2 7" xfId="16270" xr:uid="{00000000-0005-0000-0000-00008A3F0000}"/>
    <cellStyle name="강조색6 2 7 2" xfId="16271" xr:uid="{00000000-0005-0000-0000-00008B3F0000}"/>
    <cellStyle name="강조색6 2 8" xfId="16272" xr:uid="{00000000-0005-0000-0000-00008C3F0000}"/>
    <cellStyle name="강조색6 2 8 2" xfId="16273" xr:uid="{00000000-0005-0000-0000-00008D3F0000}"/>
    <cellStyle name="강조색6 2 9" xfId="16274" xr:uid="{00000000-0005-0000-0000-00008E3F0000}"/>
    <cellStyle name="강조색6 2 9 2" xfId="16275" xr:uid="{00000000-0005-0000-0000-00008F3F0000}"/>
    <cellStyle name="강조색6 3" xfId="16276" xr:uid="{00000000-0005-0000-0000-0000903F0000}"/>
    <cellStyle name="강조색6 3 10" xfId="16277" xr:uid="{00000000-0005-0000-0000-0000913F0000}"/>
    <cellStyle name="강조색6 3 11" xfId="16278" xr:uid="{00000000-0005-0000-0000-0000923F0000}"/>
    <cellStyle name="강조색6 3 2" xfId="16279" xr:uid="{00000000-0005-0000-0000-0000933F0000}"/>
    <cellStyle name="강조색6 3 2 2" xfId="16280" xr:uid="{00000000-0005-0000-0000-0000943F0000}"/>
    <cellStyle name="강조색6 3 3" xfId="16281" xr:uid="{00000000-0005-0000-0000-0000953F0000}"/>
    <cellStyle name="강조색6 3 3 2" xfId="16282" xr:uid="{00000000-0005-0000-0000-0000963F0000}"/>
    <cellStyle name="강조색6 3 4" xfId="16283" xr:uid="{00000000-0005-0000-0000-0000973F0000}"/>
    <cellStyle name="강조색6 3 4 2" xfId="16284" xr:uid="{00000000-0005-0000-0000-0000983F0000}"/>
    <cellStyle name="강조색6 3 5" xfId="16285" xr:uid="{00000000-0005-0000-0000-0000993F0000}"/>
    <cellStyle name="강조색6 3 5 2" xfId="16286" xr:uid="{00000000-0005-0000-0000-00009A3F0000}"/>
    <cellStyle name="강조색6 3 6" xfId="16287" xr:uid="{00000000-0005-0000-0000-00009B3F0000}"/>
    <cellStyle name="강조색6 3 6 2" xfId="16288" xr:uid="{00000000-0005-0000-0000-00009C3F0000}"/>
    <cellStyle name="강조색6 3 7" xfId="16289" xr:uid="{00000000-0005-0000-0000-00009D3F0000}"/>
    <cellStyle name="강조색6 3 7 2" xfId="16290" xr:uid="{00000000-0005-0000-0000-00009E3F0000}"/>
    <cellStyle name="강조색6 3 8" xfId="16291" xr:uid="{00000000-0005-0000-0000-00009F3F0000}"/>
    <cellStyle name="강조색6 3 8 2" xfId="16292" xr:uid="{00000000-0005-0000-0000-0000A03F0000}"/>
    <cellStyle name="강조색6 3 9" xfId="16293" xr:uid="{00000000-0005-0000-0000-0000A13F0000}"/>
    <cellStyle name="강조색6 3 9 2" xfId="16294" xr:uid="{00000000-0005-0000-0000-0000A23F0000}"/>
    <cellStyle name="강조색6 4" xfId="16295" xr:uid="{00000000-0005-0000-0000-0000A33F0000}"/>
    <cellStyle name="강조색6 4 10" xfId="16296" xr:uid="{00000000-0005-0000-0000-0000A43F0000}"/>
    <cellStyle name="강조색6 4 11" xfId="16297" xr:uid="{00000000-0005-0000-0000-0000A53F0000}"/>
    <cellStyle name="강조색6 4 2" xfId="16298" xr:uid="{00000000-0005-0000-0000-0000A63F0000}"/>
    <cellStyle name="강조색6 4 2 2" xfId="16299" xr:uid="{00000000-0005-0000-0000-0000A73F0000}"/>
    <cellStyle name="강조색6 4 3" xfId="16300" xr:uid="{00000000-0005-0000-0000-0000A83F0000}"/>
    <cellStyle name="강조색6 4 3 2" xfId="16301" xr:uid="{00000000-0005-0000-0000-0000A93F0000}"/>
    <cellStyle name="강조색6 4 4" xfId="16302" xr:uid="{00000000-0005-0000-0000-0000AA3F0000}"/>
    <cellStyle name="강조색6 4 4 2" xfId="16303" xr:uid="{00000000-0005-0000-0000-0000AB3F0000}"/>
    <cellStyle name="강조색6 4 5" xfId="16304" xr:uid="{00000000-0005-0000-0000-0000AC3F0000}"/>
    <cellStyle name="강조색6 4 5 2" xfId="16305" xr:uid="{00000000-0005-0000-0000-0000AD3F0000}"/>
    <cellStyle name="강조색6 4 6" xfId="16306" xr:uid="{00000000-0005-0000-0000-0000AE3F0000}"/>
    <cellStyle name="강조색6 4 6 2" xfId="16307" xr:uid="{00000000-0005-0000-0000-0000AF3F0000}"/>
    <cellStyle name="강조색6 4 7" xfId="16308" xr:uid="{00000000-0005-0000-0000-0000B03F0000}"/>
    <cellStyle name="강조색6 4 7 2" xfId="16309" xr:uid="{00000000-0005-0000-0000-0000B13F0000}"/>
    <cellStyle name="강조색6 4 8" xfId="16310" xr:uid="{00000000-0005-0000-0000-0000B23F0000}"/>
    <cellStyle name="강조색6 4 8 2" xfId="16311" xr:uid="{00000000-0005-0000-0000-0000B33F0000}"/>
    <cellStyle name="강조색6 4 9" xfId="16312" xr:uid="{00000000-0005-0000-0000-0000B43F0000}"/>
    <cellStyle name="강조색6 4 9 2" xfId="16313" xr:uid="{00000000-0005-0000-0000-0000B53F0000}"/>
    <cellStyle name="강조색6 5" xfId="16314" xr:uid="{00000000-0005-0000-0000-0000B63F0000}"/>
    <cellStyle name="강조색6 5 10" xfId="16315" xr:uid="{00000000-0005-0000-0000-0000B73F0000}"/>
    <cellStyle name="강조색6 5 11" xfId="16316" xr:uid="{00000000-0005-0000-0000-0000B83F0000}"/>
    <cellStyle name="강조색6 5 2" xfId="16317" xr:uid="{00000000-0005-0000-0000-0000B93F0000}"/>
    <cellStyle name="강조색6 5 2 2" xfId="16318" xr:uid="{00000000-0005-0000-0000-0000BA3F0000}"/>
    <cellStyle name="강조색6 5 3" xfId="16319" xr:uid="{00000000-0005-0000-0000-0000BB3F0000}"/>
    <cellStyle name="강조색6 5 3 2" xfId="16320" xr:uid="{00000000-0005-0000-0000-0000BC3F0000}"/>
    <cellStyle name="강조색6 5 4" xfId="16321" xr:uid="{00000000-0005-0000-0000-0000BD3F0000}"/>
    <cellStyle name="강조색6 5 4 2" xfId="16322" xr:uid="{00000000-0005-0000-0000-0000BE3F0000}"/>
    <cellStyle name="강조색6 5 5" xfId="16323" xr:uid="{00000000-0005-0000-0000-0000BF3F0000}"/>
    <cellStyle name="강조색6 5 5 2" xfId="16324" xr:uid="{00000000-0005-0000-0000-0000C03F0000}"/>
    <cellStyle name="강조색6 5 6" xfId="16325" xr:uid="{00000000-0005-0000-0000-0000C13F0000}"/>
    <cellStyle name="강조색6 5 6 2" xfId="16326" xr:uid="{00000000-0005-0000-0000-0000C23F0000}"/>
    <cellStyle name="강조색6 5 7" xfId="16327" xr:uid="{00000000-0005-0000-0000-0000C33F0000}"/>
    <cellStyle name="강조색6 5 7 2" xfId="16328" xr:uid="{00000000-0005-0000-0000-0000C43F0000}"/>
    <cellStyle name="강조색6 5 8" xfId="16329" xr:uid="{00000000-0005-0000-0000-0000C53F0000}"/>
    <cellStyle name="강조색6 5 8 2" xfId="16330" xr:uid="{00000000-0005-0000-0000-0000C63F0000}"/>
    <cellStyle name="강조색6 5 9" xfId="16331" xr:uid="{00000000-0005-0000-0000-0000C73F0000}"/>
    <cellStyle name="강조색6 5 9 2" xfId="16332" xr:uid="{00000000-0005-0000-0000-0000C83F0000}"/>
    <cellStyle name="강조색6 6" xfId="16333" xr:uid="{00000000-0005-0000-0000-0000C93F0000}"/>
    <cellStyle name="강조색6 6 10" xfId="16334" xr:uid="{00000000-0005-0000-0000-0000CA3F0000}"/>
    <cellStyle name="강조색6 6 11" xfId="16335" xr:uid="{00000000-0005-0000-0000-0000CB3F0000}"/>
    <cellStyle name="강조색6 6 2" xfId="16336" xr:uid="{00000000-0005-0000-0000-0000CC3F0000}"/>
    <cellStyle name="강조색6 6 2 2" xfId="16337" xr:uid="{00000000-0005-0000-0000-0000CD3F0000}"/>
    <cellStyle name="강조색6 6 3" xfId="16338" xr:uid="{00000000-0005-0000-0000-0000CE3F0000}"/>
    <cellStyle name="강조색6 6 3 2" xfId="16339" xr:uid="{00000000-0005-0000-0000-0000CF3F0000}"/>
    <cellStyle name="강조색6 6 4" xfId="16340" xr:uid="{00000000-0005-0000-0000-0000D03F0000}"/>
    <cellStyle name="강조색6 6 4 2" xfId="16341" xr:uid="{00000000-0005-0000-0000-0000D13F0000}"/>
    <cellStyle name="강조색6 6 5" xfId="16342" xr:uid="{00000000-0005-0000-0000-0000D23F0000}"/>
    <cellStyle name="강조색6 6 5 2" xfId="16343" xr:uid="{00000000-0005-0000-0000-0000D33F0000}"/>
    <cellStyle name="강조색6 6 6" xfId="16344" xr:uid="{00000000-0005-0000-0000-0000D43F0000}"/>
    <cellStyle name="강조색6 6 6 2" xfId="16345" xr:uid="{00000000-0005-0000-0000-0000D53F0000}"/>
    <cellStyle name="강조색6 6 7" xfId="16346" xr:uid="{00000000-0005-0000-0000-0000D63F0000}"/>
    <cellStyle name="강조색6 6 7 2" xfId="16347" xr:uid="{00000000-0005-0000-0000-0000D73F0000}"/>
    <cellStyle name="강조색6 6 8" xfId="16348" xr:uid="{00000000-0005-0000-0000-0000D83F0000}"/>
    <cellStyle name="강조색6 6 8 2" xfId="16349" xr:uid="{00000000-0005-0000-0000-0000D93F0000}"/>
    <cellStyle name="강조색6 6 9" xfId="16350" xr:uid="{00000000-0005-0000-0000-0000DA3F0000}"/>
    <cellStyle name="강조색6 6 9 2" xfId="16351" xr:uid="{00000000-0005-0000-0000-0000DB3F0000}"/>
    <cellStyle name="강조색6 7" xfId="16352" xr:uid="{00000000-0005-0000-0000-0000DC3F0000}"/>
    <cellStyle name="강조색6 8" xfId="16353" xr:uid="{00000000-0005-0000-0000-0000DD3F0000}"/>
    <cellStyle name="견적" xfId="16354" xr:uid="{00000000-0005-0000-0000-0000DE3F0000}"/>
    <cellStyle name="견적 2" xfId="16355" xr:uid="{00000000-0005-0000-0000-0000DF3F0000}"/>
    <cellStyle name="견적 3" xfId="16356" xr:uid="{00000000-0005-0000-0000-0000E03F0000}"/>
    <cellStyle name="견적 4" xfId="16357" xr:uid="{00000000-0005-0000-0000-0000E13F0000}"/>
    <cellStyle name="견적-FRP" xfId="16358" xr:uid="{00000000-0005-0000-0000-0000E23F0000}"/>
    <cellStyle name="견적-금액" xfId="16359" xr:uid="{00000000-0005-0000-0000-0000E33F0000}"/>
    <cellStyle name="경고문 2" xfId="16360" xr:uid="{00000000-0005-0000-0000-0000E43F0000}"/>
    <cellStyle name="경고문 2 10" xfId="16361" xr:uid="{00000000-0005-0000-0000-0000E53F0000}"/>
    <cellStyle name="경고문 2 11" xfId="16362" xr:uid="{00000000-0005-0000-0000-0000E63F0000}"/>
    <cellStyle name="경고문 2 12" xfId="16363" xr:uid="{00000000-0005-0000-0000-0000E73F0000}"/>
    <cellStyle name="경고문 2 2" xfId="16364" xr:uid="{00000000-0005-0000-0000-0000E83F0000}"/>
    <cellStyle name="경고문 2 2 2" xfId="16365" xr:uid="{00000000-0005-0000-0000-0000E93F0000}"/>
    <cellStyle name="경고문 2 2 3" xfId="16366" xr:uid="{00000000-0005-0000-0000-0000EA3F0000}"/>
    <cellStyle name="경고문 2 3" xfId="16367" xr:uid="{00000000-0005-0000-0000-0000EB3F0000}"/>
    <cellStyle name="경고문 2 3 2" xfId="16368" xr:uid="{00000000-0005-0000-0000-0000EC3F0000}"/>
    <cellStyle name="경고문 2 3 3" xfId="16369" xr:uid="{00000000-0005-0000-0000-0000ED3F0000}"/>
    <cellStyle name="경고문 2 4" xfId="16370" xr:uid="{00000000-0005-0000-0000-0000EE3F0000}"/>
    <cellStyle name="경고문 2 4 2" xfId="16371" xr:uid="{00000000-0005-0000-0000-0000EF3F0000}"/>
    <cellStyle name="경고문 2 5" xfId="16372" xr:uid="{00000000-0005-0000-0000-0000F03F0000}"/>
    <cellStyle name="경고문 2 5 2" xfId="16373" xr:uid="{00000000-0005-0000-0000-0000F13F0000}"/>
    <cellStyle name="경고문 2 6" xfId="16374" xr:uid="{00000000-0005-0000-0000-0000F23F0000}"/>
    <cellStyle name="경고문 2 6 2" xfId="16375" xr:uid="{00000000-0005-0000-0000-0000F33F0000}"/>
    <cellStyle name="경고문 2 7" xfId="16376" xr:uid="{00000000-0005-0000-0000-0000F43F0000}"/>
    <cellStyle name="경고문 2 7 2" xfId="16377" xr:uid="{00000000-0005-0000-0000-0000F53F0000}"/>
    <cellStyle name="경고문 2 8" xfId="16378" xr:uid="{00000000-0005-0000-0000-0000F63F0000}"/>
    <cellStyle name="경고문 2 8 2" xfId="16379" xr:uid="{00000000-0005-0000-0000-0000F73F0000}"/>
    <cellStyle name="경고문 2 9" xfId="16380" xr:uid="{00000000-0005-0000-0000-0000F83F0000}"/>
    <cellStyle name="경고문 2 9 2" xfId="16381" xr:uid="{00000000-0005-0000-0000-0000F93F0000}"/>
    <cellStyle name="경고문 3" xfId="16382" xr:uid="{00000000-0005-0000-0000-0000FA3F0000}"/>
    <cellStyle name="경고문 3 10" xfId="16383" xr:uid="{00000000-0005-0000-0000-0000FB3F0000}"/>
    <cellStyle name="경고문 3 11" xfId="16384" xr:uid="{00000000-0005-0000-0000-0000FC3F0000}"/>
    <cellStyle name="경고문 3 2" xfId="16385" xr:uid="{00000000-0005-0000-0000-0000FD3F0000}"/>
    <cellStyle name="경고문 3 2 2" xfId="16386" xr:uid="{00000000-0005-0000-0000-0000FE3F0000}"/>
    <cellStyle name="경고문 3 3" xfId="16387" xr:uid="{00000000-0005-0000-0000-0000FF3F0000}"/>
    <cellStyle name="경고문 3 3 2" xfId="16388" xr:uid="{00000000-0005-0000-0000-000000400000}"/>
    <cellStyle name="경고문 3 4" xfId="16389" xr:uid="{00000000-0005-0000-0000-000001400000}"/>
    <cellStyle name="경고문 3 4 2" xfId="16390" xr:uid="{00000000-0005-0000-0000-000002400000}"/>
    <cellStyle name="경고문 3 5" xfId="16391" xr:uid="{00000000-0005-0000-0000-000003400000}"/>
    <cellStyle name="경고문 3 5 2" xfId="16392" xr:uid="{00000000-0005-0000-0000-000004400000}"/>
    <cellStyle name="경고문 3 6" xfId="16393" xr:uid="{00000000-0005-0000-0000-000005400000}"/>
    <cellStyle name="경고문 3 6 2" xfId="16394" xr:uid="{00000000-0005-0000-0000-000006400000}"/>
    <cellStyle name="경고문 3 7" xfId="16395" xr:uid="{00000000-0005-0000-0000-000007400000}"/>
    <cellStyle name="경고문 3 7 2" xfId="16396" xr:uid="{00000000-0005-0000-0000-000008400000}"/>
    <cellStyle name="경고문 3 8" xfId="16397" xr:uid="{00000000-0005-0000-0000-000009400000}"/>
    <cellStyle name="경고문 3 8 2" xfId="16398" xr:uid="{00000000-0005-0000-0000-00000A400000}"/>
    <cellStyle name="경고문 3 9" xfId="16399" xr:uid="{00000000-0005-0000-0000-00000B400000}"/>
    <cellStyle name="경고문 3 9 2" xfId="16400" xr:uid="{00000000-0005-0000-0000-00000C400000}"/>
    <cellStyle name="경고문 4" xfId="16401" xr:uid="{00000000-0005-0000-0000-00000D400000}"/>
    <cellStyle name="경고문 4 10" xfId="16402" xr:uid="{00000000-0005-0000-0000-00000E400000}"/>
    <cellStyle name="경고문 4 11" xfId="16403" xr:uid="{00000000-0005-0000-0000-00000F400000}"/>
    <cellStyle name="경고문 4 2" xfId="16404" xr:uid="{00000000-0005-0000-0000-000010400000}"/>
    <cellStyle name="경고문 4 2 2" xfId="16405" xr:uid="{00000000-0005-0000-0000-000011400000}"/>
    <cellStyle name="경고문 4 3" xfId="16406" xr:uid="{00000000-0005-0000-0000-000012400000}"/>
    <cellStyle name="경고문 4 3 2" xfId="16407" xr:uid="{00000000-0005-0000-0000-000013400000}"/>
    <cellStyle name="경고문 4 4" xfId="16408" xr:uid="{00000000-0005-0000-0000-000014400000}"/>
    <cellStyle name="경고문 4 4 2" xfId="16409" xr:uid="{00000000-0005-0000-0000-000015400000}"/>
    <cellStyle name="경고문 4 5" xfId="16410" xr:uid="{00000000-0005-0000-0000-000016400000}"/>
    <cellStyle name="경고문 4 5 2" xfId="16411" xr:uid="{00000000-0005-0000-0000-000017400000}"/>
    <cellStyle name="경고문 4 6" xfId="16412" xr:uid="{00000000-0005-0000-0000-000018400000}"/>
    <cellStyle name="경고문 4 6 2" xfId="16413" xr:uid="{00000000-0005-0000-0000-000019400000}"/>
    <cellStyle name="경고문 4 7" xfId="16414" xr:uid="{00000000-0005-0000-0000-00001A400000}"/>
    <cellStyle name="경고문 4 7 2" xfId="16415" xr:uid="{00000000-0005-0000-0000-00001B400000}"/>
    <cellStyle name="경고문 4 8" xfId="16416" xr:uid="{00000000-0005-0000-0000-00001C400000}"/>
    <cellStyle name="경고문 4 8 2" xfId="16417" xr:uid="{00000000-0005-0000-0000-00001D400000}"/>
    <cellStyle name="경고문 4 9" xfId="16418" xr:uid="{00000000-0005-0000-0000-00001E400000}"/>
    <cellStyle name="경고문 4 9 2" xfId="16419" xr:uid="{00000000-0005-0000-0000-00001F400000}"/>
    <cellStyle name="경고문 5" xfId="16420" xr:uid="{00000000-0005-0000-0000-000020400000}"/>
    <cellStyle name="경고문 5 10" xfId="16421" xr:uid="{00000000-0005-0000-0000-000021400000}"/>
    <cellStyle name="경고문 5 11" xfId="16422" xr:uid="{00000000-0005-0000-0000-000022400000}"/>
    <cellStyle name="경고문 5 2" xfId="16423" xr:uid="{00000000-0005-0000-0000-000023400000}"/>
    <cellStyle name="경고문 5 2 2" xfId="16424" xr:uid="{00000000-0005-0000-0000-000024400000}"/>
    <cellStyle name="경고문 5 3" xfId="16425" xr:uid="{00000000-0005-0000-0000-000025400000}"/>
    <cellStyle name="경고문 5 3 2" xfId="16426" xr:uid="{00000000-0005-0000-0000-000026400000}"/>
    <cellStyle name="경고문 5 4" xfId="16427" xr:uid="{00000000-0005-0000-0000-000027400000}"/>
    <cellStyle name="경고문 5 4 2" xfId="16428" xr:uid="{00000000-0005-0000-0000-000028400000}"/>
    <cellStyle name="경고문 5 5" xfId="16429" xr:uid="{00000000-0005-0000-0000-000029400000}"/>
    <cellStyle name="경고문 5 5 2" xfId="16430" xr:uid="{00000000-0005-0000-0000-00002A400000}"/>
    <cellStyle name="경고문 5 6" xfId="16431" xr:uid="{00000000-0005-0000-0000-00002B400000}"/>
    <cellStyle name="경고문 5 6 2" xfId="16432" xr:uid="{00000000-0005-0000-0000-00002C400000}"/>
    <cellStyle name="경고문 5 7" xfId="16433" xr:uid="{00000000-0005-0000-0000-00002D400000}"/>
    <cellStyle name="경고문 5 7 2" xfId="16434" xr:uid="{00000000-0005-0000-0000-00002E400000}"/>
    <cellStyle name="경고문 5 8" xfId="16435" xr:uid="{00000000-0005-0000-0000-00002F400000}"/>
    <cellStyle name="경고문 5 8 2" xfId="16436" xr:uid="{00000000-0005-0000-0000-000030400000}"/>
    <cellStyle name="경고문 5 9" xfId="16437" xr:uid="{00000000-0005-0000-0000-000031400000}"/>
    <cellStyle name="경고문 5 9 2" xfId="16438" xr:uid="{00000000-0005-0000-0000-000032400000}"/>
    <cellStyle name="경고문 6" xfId="16439" xr:uid="{00000000-0005-0000-0000-000033400000}"/>
    <cellStyle name="경고문 6 10" xfId="16440" xr:uid="{00000000-0005-0000-0000-000034400000}"/>
    <cellStyle name="경고문 6 11" xfId="16441" xr:uid="{00000000-0005-0000-0000-000035400000}"/>
    <cellStyle name="경고문 6 2" xfId="16442" xr:uid="{00000000-0005-0000-0000-000036400000}"/>
    <cellStyle name="경고문 6 2 2" xfId="16443" xr:uid="{00000000-0005-0000-0000-000037400000}"/>
    <cellStyle name="경고문 6 3" xfId="16444" xr:uid="{00000000-0005-0000-0000-000038400000}"/>
    <cellStyle name="경고문 6 3 2" xfId="16445" xr:uid="{00000000-0005-0000-0000-000039400000}"/>
    <cellStyle name="경고문 6 4" xfId="16446" xr:uid="{00000000-0005-0000-0000-00003A400000}"/>
    <cellStyle name="경고문 6 4 2" xfId="16447" xr:uid="{00000000-0005-0000-0000-00003B400000}"/>
    <cellStyle name="경고문 6 5" xfId="16448" xr:uid="{00000000-0005-0000-0000-00003C400000}"/>
    <cellStyle name="경고문 6 5 2" xfId="16449" xr:uid="{00000000-0005-0000-0000-00003D400000}"/>
    <cellStyle name="경고문 6 6" xfId="16450" xr:uid="{00000000-0005-0000-0000-00003E400000}"/>
    <cellStyle name="경고문 6 6 2" xfId="16451" xr:uid="{00000000-0005-0000-0000-00003F400000}"/>
    <cellStyle name="경고문 6 7" xfId="16452" xr:uid="{00000000-0005-0000-0000-000040400000}"/>
    <cellStyle name="경고문 6 7 2" xfId="16453" xr:uid="{00000000-0005-0000-0000-000041400000}"/>
    <cellStyle name="경고문 6 8" xfId="16454" xr:uid="{00000000-0005-0000-0000-000042400000}"/>
    <cellStyle name="경고문 6 8 2" xfId="16455" xr:uid="{00000000-0005-0000-0000-000043400000}"/>
    <cellStyle name="경고문 6 9" xfId="16456" xr:uid="{00000000-0005-0000-0000-000044400000}"/>
    <cellStyle name="경고문 6 9 2" xfId="16457" xr:uid="{00000000-0005-0000-0000-000045400000}"/>
    <cellStyle name="경고문 7" xfId="16458" xr:uid="{00000000-0005-0000-0000-000046400000}"/>
    <cellStyle name="경고문 8" xfId="16459" xr:uid="{00000000-0005-0000-0000-000047400000}"/>
    <cellStyle name="계산 2" xfId="16460" xr:uid="{00000000-0005-0000-0000-000048400000}"/>
    <cellStyle name="계산 2 10" xfId="16461" xr:uid="{00000000-0005-0000-0000-000049400000}"/>
    <cellStyle name="계산 2 10 2" xfId="16462" xr:uid="{00000000-0005-0000-0000-00004A400000}"/>
    <cellStyle name="계산 2 10 2 2" xfId="16463" xr:uid="{00000000-0005-0000-0000-00004B400000}"/>
    <cellStyle name="계산 2 10 2 3" xfId="16464" xr:uid="{00000000-0005-0000-0000-00004C400000}"/>
    <cellStyle name="계산 2 10 2 4" xfId="16465" xr:uid="{00000000-0005-0000-0000-00004D400000}"/>
    <cellStyle name="계산 2 10 2 5" xfId="16466" xr:uid="{00000000-0005-0000-0000-00004E400000}"/>
    <cellStyle name="계산 2 11" xfId="16467" xr:uid="{00000000-0005-0000-0000-00004F400000}"/>
    <cellStyle name="계산 2 11 2" xfId="16468" xr:uid="{00000000-0005-0000-0000-000050400000}"/>
    <cellStyle name="계산 2 11 3" xfId="16469" xr:uid="{00000000-0005-0000-0000-000051400000}"/>
    <cellStyle name="계산 2 11 4" xfId="16470" xr:uid="{00000000-0005-0000-0000-000052400000}"/>
    <cellStyle name="계산 2 11 5" xfId="16471" xr:uid="{00000000-0005-0000-0000-000053400000}"/>
    <cellStyle name="계산 2 12" xfId="16472" xr:uid="{00000000-0005-0000-0000-000054400000}"/>
    <cellStyle name="계산 2 13" xfId="16473" xr:uid="{00000000-0005-0000-0000-000055400000}"/>
    <cellStyle name="계산 2 14" xfId="16474" xr:uid="{00000000-0005-0000-0000-000056400000}"/>
    <cellStyle name="계산 2 15" xfId="16475" xr:uid="{00000000-0005-0000-0000-000057400000}"/>
    <cellStyle name="계산 2 16" xfId="16476" xr:uid="{00000000-0005-0000-0000-000058400000}"/>
    <cellStyle name="계산 2 2" xfId="16477" xr:uid="{00000000-0005-0000-0000-000059400000}"/>
    <cellStyle name="계산 2 2 2" xfId="16478" xr:uid="{00000000-0005-0000-0000-00005A400000}"/>
    <cellStyle name="계산 2 2 2 2" xfId="16479" xr:uid="{00000000-0005-0000-0000-00005B400000}"/>
    <cellStyle name="계산 2 2 2 2 2" xfId="16480" xr:uid="{00000000-0005-0000-0000-00005C400000}"/>
    <cellStyle name="계산 2 2 2 2 3" xfId="16481" xr:uid="{00000000-0005-0000-0000-00005D400000}"/>
    <cellStyle name="계산 2 2 2 2 4" xfId="16482" xr:uid="{00000000-0005-0000-0000-00005E400000}"/>
    <cellStyle name="계산 2 2 2 2 5" xfId="16483" xr:uid="{00000000-0005-0000-0000-00005F400000}"/>
    <cellStyle name="계산 2 2 3" xfId="16484" xr:uid="{00000000-0005-0000-0000-000060400000}"/>
    <cellStyle name="계산 2 2 3 2" xfId="16485" xr:uid="{00000000-0005-0000-0000-000061400000}"/>
    <cellStyle name="계산 2 2 3 3" xfId="16486" xr:uid="{00000000-0005-0000-0000-000062400000}"/>
    <cellStyle name="계산 2 2 3 4" xfId="16487" xr:uid="{00000000-0005-0000-0000-000063400000}"/>
    <cellStyle name="계산 2 2 3 5" xfId="16488" xr:uid="{00000000-0005-0000-0000-000064400000}"/>
    <cellStyle name="계산 2 2 4" xfId="16489" xr:uid="{00000000-0005-0000-0000-000065400000}"/>
    <cellStyle name="계산 2 3" xfId="16490" xr:uid="{00000000-0005-0000-0000-000066400000}"/>
    <cellStyle name="계산 2 3 2" xfId="16491" xr:uid="{00000000-0005-0000-0000-000067400000}"/>
    <cellStyle name="계산 2 3 2 2" xfId="16492" xr:uid="{00000000-0005-0000-0000-000068400000}"/>
    <cellStyle name="계산 2 3 2 2 2" xfId="16493" xr:uid="{00000000-0005-0000-0000-000069400000}"/>
    <cellStyle name="계산 2 3 2 2 3" xfId="16494" xr:uid="{00000000-0005-0000-0000-00006A400000}"/>
    <cellStyle name="계산 2 3 2 2 4" xfId="16495" xr:uid="{00000000-0005-0000-0000-00006B400000}"/>
    <cellStyle name="계산 2 3 2 2 5" xfId="16496" xr:uid="{00000000-0005-0000-0000-00006C400000}"/>
    <cellStyle name="계산 2 3 2 2 6" xfId="16497" xr:uid="{00000000-0005-0000-0000-00006D400000}"/>
    <cellStyle name="계산 2 3 2 3" xfId="16498" xr:uid="{00000000-0005-0000-0000-00006E400000}"/>
    <cellStyle name="계산 2 3 2 4" xfId="16499" xr:uid="{00000000-0005-0000-0000-00006F400000}"/>
    <cellStyle name="계산 2 3 3" xfId="16500" xr:uid="{00000000-0005-0000-0000-000070400000}"/>
    <cellStyle name="계산 2 3 3 2" xfId="16501" xr:uid="{00000000-0005-0000-0000-000071400000}"/>
    <cellStyle name="계산 2 3 3 2 2" xfId="16502" xr:uid="{00000000-0005-0000-0000-000072400000}"/>
    <cellStyle name="계산 2 3 3 3" xfId="16503" xr:uid="{00000000-0005-0000-0000-000073400000}"/>
    <cellStyle name="계산 2 3 3 3 2" xfId="16504" xr:uid="{00000000-0005-0000-0000-000074400000}"/>
    <cellStyle name="계산 2 3 3 4" xfId="16505" xr:uid="{00000000-0005-0000-0000-000075400000}"/>
    <cellStyle name="계산 2 3 3 5" xfId="16506" xr:uid="{00000000-0005-0000-0000-000076400000}"/>
    <cellStyle name="계산 2 3 3 6" xfId="16507" xr:uid="{00000000-0005-0000-0000-000077400000}"/>
    <cellStyle name="계산 2 3 4" xfId="16508" xr:uid="{00000000-0005-0000-0000-000078400000}"/>
    <cellStyle name="계산 2 4" xfId="16509" xr:uid="{00000000-0005-0000-0000-000079400000}"/>
    <cellStyle name="계산 2 4 2" xfId="16510" xr:uid="{00000000-0005-0000-0000-00007A400000}"/>
    <cellStyle name="계산 2 4 2 2" xfId="16511" xr:uid="{00000000-0005-0000-0000-00007B400000}"/>
    <cellStyle name="계산 2 4 2 2 2" xfId="16512" xr:uid="{00000000-0005-0000-0000-00007C400000}"/>
    <cellStyle name="계산 2 4 2 2 3" xfId="16513" xr:uid="{00000000-0005-0000-0000-00007D400000}"/>
    <cellStyle name="계산 2 4 2 2 4" xfId="16514" xr:uid="{00000000-0005-0000-0000-00007E400000}"/>
    <cellStyle name="계산 2 4 2 2 5" xfId="16515" xr:uid="{00000000-0005-0000-0000-00007F400000}"/>
    <cellStyle name="계산 2 4 3" xfId="16516" xr:uid="{00000000-0005-0000-0000-000080400000}"/>
    <cellStyle name="계산 2 4 3 2" xfId="16517" xr:uid="{00000000-0005-0000-0000-000081400000}"/>
    <cellStyle name="계산 2 4 3 3" xfId="16518" xr:uid="{00000000-0005-0000-0000-000082400000}"/>
    <cellStyle name="계산 2 4 3 4" xfId="16519" xr:uid="{00000000-0005-0000-0000-000083400000}"/>
    <cellStyle name="계산 2 4 3 5" xfId="16520" xr:uid="{00000000-0005-0000-0000-000084400000}"/>
    <cellStyle name="계산 2 4 4" xfId="16521" xr:uid="{00000000-0005-0000-0000-000085400000}"/>
    <cellStyle name="계산 2 5" xfId="16522" xr:uid="{00000000-0005-0000-0000-000086400000}"/>
    <cellStyle name="계산 2 5 2" xfId="16523" xr:uid="{00000000-0005-0000-0000-000087400000}"/>
    <cellStyle name="계산 2 5 2 2" xfId="16524" xr:uid="{00000000-0005-0000-0000-000088400000}"/>
    <cellStyle name="계산 2 5 2 2 2" xfId="16525" xr:uid="{00000000-0005-0000-0000-000089400000}"/>
    <cellStyle name="계산 2 5 2 2 3" xfId="16526" xr:uid="{00000000-0005-0000-0000-00008A400000}"/>
    <cellStyle name="계산 2 5 2 2 4" xfId="16527" xr:uid="{00000000-0005-0000-0000-00008B400000}"/>
    <cellStyle name="계산 2 5 2 2 5" xfId="16528" xr:uid="{00000000-0005-0000-0000-00008C400000}"/>
    <cellStyle name="계산 2 5 3" xfId="16529" xr:uid="{00000000-0005-0000-0000-00008D400000}"/>
    <cellStyle name="계산 2 5 3 2" xfId="16530" xr:uid="{00000000-0005-0000-0000-00008E400000}"/>
    <cellStyle name="계산 2 5 3 3" xfId="16531" xr:uid="{00000000-0005-0000-0000-00008F400000}"/>
    <cellStyle name="계산 2 5 3 4" xfId="16532" xr:uid="{00000000-0005-0000-0000-000090400000}"/>
    <cellStyle name="계산 2 5 3 5" xfId="16533" xr:uid="{00000000-0005-0000-0000-000091400000}"/>
    <cellStyle name="계산 2 6" xfId="16534" xr:uid="{00000000-0005-0000-0000-000092400000}"/>
    <cellStyle name="계산 2 6 2" xfId="16535" xr:uid="{00000000-0005-0000-0000-000093400000}"/>
    <cellStyle name="계산 2 6 2 2" xfId="16536" xr:uid="{00000000-0005-0000-0000-000094400000}"/>
    <cellStyle name="계산 2 6 2 2 2" xfId="16537" xr:uid="{00000000-0005-0000-0000-000095400000}"/>
    <cellStyle name="계산 2 6 2 2 3" xfId="16538" xr:uid="{00000000-0005-0000-0000-000096400000}"/>
    <cellStyle name="계산 2 6 2 2 4" xfId="16539" xr:uid="{00000000-0005-0000-0000-000097400000}"/>
    <cellStyle name="계산 2 6 2 2 5" xfId="16540" xr:uid="{00000000-0005-0000-0000-000098400000}"/>
    <cellStyle name="계산 2 6 3" xfId="16541" xr:uid="{00000000-0005-0000-0000-000099400000}"/>
    <cellStyle name="계산 2 6 3 2" xfId="16542" xr:uid="{00000000-0005-0000-0000-00009A400000}"/>
    <cellStyle name="계산 2 6 3 3" xfId="16543" xr:uid="{00000000-0005-0000-0000-00009B400000}"/>
    <cellStyle name="계산 2 6 3 4" xfId="16544" xr:uid="{00000000-0005-0000-0000-00009C400000}"/>
    <cellStyle name="계산 2 6 3 5" xfId="16545" xr:uid="{00000000-0005-0000-0000-00009D400000}"/>
    <cellStyle name="계산 2 7" xfId="16546" xr:uid="{00000000-0005-0000-0000-00009E400000}"/>
    <cellStyle name="계산 2 7 2" xfId="16547" xr:uid="{00000000-0005-0000-0000-00009F400000}"/>
    <cellStyle name="계산 2 7 2 2" xfId="16548" xr:uid="{00000000-0005-0000-0000-0000A0400000}"/>
    <cellStyle name="계산 2 7 2 2 2" xfId="16549" xr:uid="{00000000-0005-0000-0000-0000A1400000}"/>
    <cellStyle name="계산 2 7 2 2 3" xfId="16550" xr:uid="{00000000-0005-0000-0000-0000A2400000}"/>
    <cellStyle name="계산 2 7 2 2 4" xfId="16551" xr:uid="{00000000-0005-0000-0000-0000A3400000}"/>
    <cellStyle name="계산 2 7 2 2 5" xfId="16552" xr:uid="{00000000-0005-0000-0000-0000A4400000}"/>
    <cellStyle name="계산 2 7 3" xfId="16553" xr:uid="{00000000-0005-0000-0000-0000A5400000}"/>
    <cellStyle name="계산 2 7 3 2" xfId="16554" xr:uid="{00000000-0005-0000-0000-0000A6400000}"/>
    <cellStyle name="계산 2 7 3 3" xfId="16555" xr:uid="{00000000-0005-0000-0000-0000A7400000}"/>
    <cellStyle name="계산 2 7 3 4" xfId="16556" xr:uid="{00000000-0005-0000-0000-0000A8400000}"/>
    <cellStyle name="계산 2 7 3 5" xfId="16557" xr:uid="{00000000-0005-0000-0000-0000A9400000}"/>
    <cellStyle name="계산 2 8" xfId="16558" xr:uid="{00000000-0005-0000-0000-0000AA400000}"/>
    <cellStyle name="계산 2 8 2" xfId="16559" xr:uid="{00000000-0005-0000-0000-0000AB400000}"/>
    <cellStyle name="계산 2 8 2 2" xfId="16560" xr:uid="{00000000-0005-0000-0000-0000AC400000}"/>
    <cellStyle name="계산 2 8 2 2 2" xfId="16561" xr:uid="{00000000-0005-0000-0000-0000AD400000}"/>
    <cellStyle name="계산 2 8 2 2 3" xfId="16562" xr:uid="{00000000-0005-0000-0000-0000AE400000}"/>
    <cellStyle name="계산 2 8 2 2 4" xfId="16563" xr:uid="{00000000-0005-0000-0000-0000AF400000}"/>
    <cellStyle name="계산 2 8 2 2 5" xfId="16564" xr:uid="{00000000-0005-0000-0000-0000B0400000}"/>
    <cellStyle name="계산 2 8 3" xfId="16565" xr:uid="{00000000-0005-0000-0000-0000B1400000}"/>
    <cellStyle name="계산 2 8 3 2" xfId="16566" xr:uid="{00000000-0005-0000-0000-0000B2400000}"/>
    <cellStyle name="계산 2 8 3 3" xfId="16567" xr:uid="{00000000-0005-0000-0000-0000B3400000}"/>
    <cellStyle name="계산 2 8 3 4" xfId="16568" xr:uid="{00000000-0005-0000-0000-0000B4400000}"/>
    <cellStyle name="계산 2 8 3 5" xfId="16569" xr:uid="{00000000-0005-0000-0000-0000B5400000}"/>
    <cellStyle name="계산 2 9" xfId="16570" xr:uid="{00000000-0005-0000-0000-0000B6400000}"/>
    <cellStyle name="계산 2 9 2" xfId="16571" xr:uid="{00000000-0005-0000-0000-0000B7400000}"/>
    <cellStyle name="계산 2 9 2 2" xfId="16572" xr:uid="{00000000-0005-0000-0000-0000B8400000}"/>
    <cellStyle name="계산 2 9 2 2 2" xfId="16573" xr:uid="{00000000-0005-0000-0000-0000B9400000}"/>
    <cellStyle name="계산 2 9 2 2 3" xfId="16574" xr:uid="{00000000-0005-0000-0000-0000BA400000}"/>
    <cellStyle name="계산 2 9 2 2 4" xfId="16575" xr:uid="{00000000-0005-0000-0000-0000BB400000}"/>
    <cellStyle name="계산 2 9 2 2 5" xfId="16576" xr:uid="{00000000-0005-0000-0000-0000BC400000}"/>
    <cellStyle name="계산 2 9 3" xfId="16577" xr:uid="{00000000-0005-0000-0000-0000BD400000}"/>
    <cellStyle name="계산 2 9 3 2" xfId="16578" xr:uid="{00000000-0005-0000-0000-0000BE400000}"/>
    <cellStyle name="계산 2 9 3 3" xfId="16579" xr:uid="{00000000-0005-0000-0000-0000BF400000}"/>
    <cellStyle name="계산 2 9 3 4" xfId="16580" xr:uid="{00000000-0005-0000-0000-0000C0400000}"/>
    <cellStyle name="계산 2 9 3 5" xfId="16581" xr:uid="{00000000-0005-0000-0000-0000C1400000}"/>
    <cellStyle name="계산 3" xfId="16582" xr:uid="{00000000-0005-0000-0000-0000C2400000}"/>
    <cellStyle name="계산 3 10" xfId="16583" xr:uid="{00000000-0005-0000-0000-0000C3400000}"/>
    <cellStyle name="계산 3 10 2" xfId="16584" xr:uid="{00000000-0005-0000-0000-0000C4400000}"/>
    <cellStyle name="계산 3 10 2 2" xfId="16585" xr:uid="{00000000-0005-0000-0000-0000C5400000}"/>
    <cellStyle name="계산 3 10 2 3" xfId="16586" xr:uid="{00000000-0005-0000-0000-0000C6400000}"/>
    <cellStyle name="계산 3 10 2 4" xfId="16587" xr:uid="{00000000-0005-0000-0000-0000C7400000}"/>
    <cellStyle name="계산 3 10 2 5" xfId="16588" xr:uid="{00000000-0005-0000-0000-0000C8400000}"/>
    <cellStyle name="계산 3 11" xfId="16589" xr:uid="{00000000-0005-0000-0000-0000C9400000}"/>
    <cellStyle name="계산 3 11 2" xfId="16590" xr:uid="{00000000-0005-0000-0000-0000CA400000}"/>
    <cellStyle name="계산 3 11 3" xfId="16591" xr:uid="{00000000-0005-0000-0000-0000CB400000}"/>
    <cellStyle name="계산 3 11 4" xfId="16592" xr:uid="{00000000-0005-0000-0000-0000CC400000}"/>
    <cellStyle name="계산 3 11 5" xfId="16593" xr:uid="{00000000-0005-0000-0000-0000CD400000}"/>
    <cellStyle name="계산 3 12" xfId="16594" xr:uid="{00000000-0005-0000-0000-0000CE400000}"/>
    <cellStyle name="계산 3 2" xfId="16595" xr:uid="{00000000-0005-0000-0000-0000CF400000}"/>
    <cellStyle name="계산 3 2 2" xfId="16596" xr:uid="{00000000-0005-0000-0000-0000D0400000}"/>
    <cellStyle name="계산 3 2 2 2" xfId="16597" xr:uid="{00000000-0005-0000-0000-0000D1400000}"/>
    <cellStyle name="계산 3 2 2 2 2" xfId="16598" xr:uid="{00000000-0005-0000-0000-0000D2400000}"/>
    <cellStyle name="계산 3 2 2 2 3" xfId="16599" xr:uid="{00000000-0005-0000-0000-0000D3400000}"/>
    <cellStyle name="계산 3 2 2 2 4" xfId="16600" xr:uid="{00000000-0005-0000-0000-0000D4400000}"/>
    <cellStyle name="계산 3 2 2 2 5" xfId="16601" xr:uid="{00000000-0005-0000-0000-0000D5400000}"/>
    <cellStyle name="계산 3 2 2 3" xfId="16602" xr:uid="{00000000-0005-0000-0000-0000D6400000}"/>
    <cellStyle name="계산 3 2 3" xfId="16603" xr:uid="{00000000-0005-0000-0000-0000D7400000}"/>
    <cellStyle name="계산 3 2 3 2" xfId="16604" xr:uid="{00000000-0005-0000-0000-0000D8400000}"/>
    <cellStyle name="계산 3 2 3 3" xfId="16605" xr:uid="{00000000-0005-0000-0000-0000D9400000}"/>
    <cellStyle name="계산 3 2 3 4" xfId="16606" xr:uid="{00000000-0005-0000-0000-0000DA400000}"/>
    <cellStyle name="계산 3 2 3 5" xfId="16607" xr:uid="{00000000-0005-0000-0000-0000DB400000}"/>
    <cellStyle name="계산 3 2 3 6" xfId="16608" xr:uid="{00000000-0005-0000-0000-0000DC400000}"/>
    <cellStyle name="계산 3 2 4" xfId="16609" xr:uid="{00000000-0005-0000-0000-0000DD400000}"/>
    <cellStyle name="계산 3 3" xfId="16610" xr:uid="{00000000-0005-0000-0000-0000DE400000}"/>
    <cellStyle name="계산 3 3 2" xfId="16611" xr:uid="{00000000-0005-0000-0000-0000DF400000}"/>
    <cellStyle name="계산 3 3 2 2" xfId="16612" xr:uid="{00000000-0005-0000-0000-0000E0400000}"/>
    <cellStyle name="계산 3 3 2 2 2" xfId="16613" xr:uid="{00000000-0005-0000-0000-0000E1400000}"/>
    <cellStyle name="계산 3 3 2 2 3" xfId="16614" xr:uid="{00000000-0005-0000-0000-0000E2400000}"/>
    <cellStyle name="계산 3 3 2 2 4" xfId="16615" xr:uid="{00000000-0005-0000-0000-0000E3400000}"/>
    <cellStyle name="계산 3 3 2 2 5" xfId="16616" xr:uid="{00000000-0005-0000-0000-0000E4400000}"/>
    <cellStyle name="계산 3 3 2 3" xfId="16617" xr:uid="{00000000-0005-0000-0000-0000E5400000}"/>
    <cellStyle name="계산 3 3 3" xfId="16618" xr:uid="{00000000-0005-0000-0000-0000E6400000}"/>
    <cellStyle name="계산 3 3 3 2" xfId="16619" xr:uid="{00000000-0005-0000-0000-0000E7400000}"/>
    <cellStyle name="계산 3 3 3 3" xfId="16620" xr:uid="{00000000-0005-0000-0000-0000E8400000}"/>
    <cellStyle name="계산 3 3 3 4" xfId="16621" xr:uid="{00000000-0005-0000-0000-0000E9400000}"/>
    <cellStyle name="계산 3 3 3 5" xfId="16622" xr:uid="{00000000-0005-0000-0000-0000EA400000}"/>
    <cellStyle name="계산 3 3 3 6" xfId="16623" xr:uid="{00000000-0005-0000-0000-0000EB400000}"/>
    <cellStyle name="계산 3 3 4" xfId="16624" xr:uid="{00000000-0005-0000-0000-0000EC400000}"/>
    <cellStyle name="계산 3 4" xfId="16625" xr:uid="{00000000-0005-0000-0000-0000ED400000}"/>
    <cellStyle name="계산 3 4 2" xfId="16626" xr:uid="{00000000-0005-0000-0000-0000EE400000}"/>
    <cellStyle name="계산 3 4 2 2" xfId="16627" xr:uid="{00000000-0005-0000-0000-0000EF400000}"/>
    <cellStyle name="계산 3 4 2 2 2" xfId="16628" xr:uid="{00000000-0005-0000-0000-0000F0400000}"/>
    <cellStyle name="계산 3 4 2 2 3" xfId="16629" xr:uid="{00000000-0005-0000-0000-0000F1400000}"/>
    <cellStyle name="계산 3 4 2 2 4" xfId="16630" xr:uid="{00000000-0005-0000-0000-0000F2400000}"/>
    <cellStyle name="계산 3 4 2 2 5" xfId="16631" xr:uid="{00000000-0005-0000-0000-0000F3400000}"/>
    <cellStyle name="계산 3 4 3" xfId="16632" xr:uid="{00000000-0005-0000-0000-0000F4400000}"/>
    <cellStyle name="계산 3 4 3 2" xfId="16633" xr:uid="{00000000-0005-0000-0000-0000F5400000}"/>
    <cellStyle name="계산 3 4 3 3" xfId="16634" xr:uid="{00000000-0005-0000-0000-0000F6400000}"/>
    <cellStyle name="계산 3 4 3 4" xfId="16635" xr:uid="{00000000-0005-0000-0000-0000F7400000}"/>
    <cellStyle name="계산 3 4 3 5" xfId="16636" xr:uid="{00000000-0005-0000-0000-0000F8400000}"/>
    <cellStyle name="계산 3 5" xfId="16637" xr:uid="{00000000-0005-0000-0000-0000F9400000}"/>
    <cellStyle name="계산 3 5 2" xfId="16638" xr:uid="{00000000-0005-0000-0000-0000FA400000}"/>
    <cellStyle name="계산 3 5 2 2" xfId="16639" xr:uid="{00000000-0005-0000-0000-0000FB400000}"/>
    <cellStyle name="계산 3 5 2 2 2" xfId="16640" xr:uid="{00000000-0005-0000-0000-0000FC400000}"/>
    <cellStyle name="계산 3 5 2 2 3" xfId="16641" xr:uid="{00000000-0005-0000-0000-0000FD400000}"/>
    <cellStyle name="계산 3 5 2 2 4" xfId="16642" xr:uid="{00000000-0005-0000-0000-0000FE400000}"/>
    <cellStyle name="계산 3 5 2 2 5" xfId="16643" xr:uid="{00000000-0005-0000-0000-0000FF400000}"/>
    <cellStyle name="계산 3 5 3" xfId="16644" xr:uid="{00000000-0005-0000-0000-000000410000}"/>
    <cellStyle name="계산 3 5 3 2" xfId="16645" xr:uid="{00000000-0005-0000-0000-000001410000}"/>
    <cellStyle name="계산 3 5 3 3" xfId="16646" xr:uid="{00000000-0005-0000-0000-000002410000}"/>
    <cellStyle name="계산 3 5 3 4" xfId="16647" xr:uid="{00000000-0005-0000-0000-000003410000}"/>
    <cellStyle name="계산 3 5 3 5" xfId="16648" xr:uid="{00000000-0005-0000-0000-000004410000}"/>
    <cellStyle name="계산 3 6" xfId="16649" xr:uid="{00000000-0005-0000-0000-000005410000}"/>
    <cellStyle name="계산 3 6 2" xfId="16650" xr:uid="{00000000-0005-0000-0000-000006410000}"/>
    <cellStyle name="계산 3 6 2 2" xfId="16651" xr:uid="{00000000-0005-0000-0000-000007410000}"/>
    <cellStyle name="계산 3 6 2 2 2" xfId="16652" xr:uid="{00000000-0005-0000-0000-000008410000}"/>
    <cellStyle name="계산 3 6 2 2 3" xfId="16653" xr:uid="{00000000-0005-0000-0000-000009410000}"/>
    <cellStyle name="계산 3 6 2 2 4" xfId="16654" xr:uid="{00000000-0005-0000-0000-00000A410000}"/>
    <cellStyle name="계산 3 6 2 2 5" xfId="16655" xr:uid="{00000000-0005-0000-0000-00000B410000}"/>
    <cellStyle name="계산 3 6 3" xfId="16656" xr:uid="{00000000-0005-0000-0000-00000C410000}"/>
    <cellStyle name="계산 3 6 3 2" xfId="16657" xr:uid="{00000000-0005-0000-0000-00000D410000}"/>
    <cellStyle name="계산 3 6 3 3" xfId="16658" xr:uid="{00000000-0005-0000-0000-00000E410000}"/>
    <cellStyle name="계산 3 6 3 4" xfId="16659" xr:uid="{00000000-0005-0000-0000-00000F410000}"/>
    <cellStyle name="계산 3 6 3 5" xfId="16660" xr:uid="{00000000-0005-0000-0000-000010410000}"/>
    <cellStyle name="계산 3 7" xfId="16661" xr:uid="{00000000-0005-0000-0000-000011410000}"/>
    <cellStyle name="계산 3 7 2" xfId="16662" xr:uid="{00000000-0005-0000-0000-000012410000}"/>
    <cellStyle name="계산 3 7 2 2" xfId="16663" xr:uid="{00000000-0005-0000-0000-000013410000}"/>
    <cellStyle name="계산 3 7 2 2 2" xfId="16664" xr:uid="{00000000-0005-0000-0000-000014410000}"/>
    <cellStyle name="계산 3 7 2 2 3" xfId="16665" xr:uid="{00000000-0005-0000-0000-000015410000}"/>
    <cellStyle name="계산 3 7 2 2 4" xfId="16666" xr:uid="{00000000-0005-0000-0000-000016410000}"/>
    <cellStyle name="계산 3 7 2 2 5" xfId="16667" xr:uid="{00000000-0005-0000-0000-000017410000}"/>
    <cellStyle name="계산 3 7 3" xfId="16668" xr:uid="{00000000-0005-0000-0000-000018410000}"/>
    <cellStyle name="계산 3 7 3 2" xfId="16669" xr:uid="{00000000-0005-0000-0000-000019410000}"/>
    <cellStyle name="계산 3 7 3 3" xfId="16670" xr:uid="{00000000-0005-0000-0000-00001A410000}"/>
    <cellStyle name="계산 3 7 3 4" xfId="16671" xr:uid="{00000000-0005-0000-0000-00001B410000}"/>
    <cellStyle name="계산 3 7 3 5" xfId="16672" xr:uid="{00000000-0005-0000-0000-00001C410000}"/>
    <cellStyle name="계산 3 8" xfId="16673" xr:uid="{00000000-0005-0000-0000-00001D410000}"/>
    <cellStyle name="계산 3 8 2" xfId="16674" xr:uid="{00000000-0005-0000-0000-00001E410000}"/>
    <cellStyle name="계산 3 8 2 2" xfId="16675" xr:uid="{00000000-0005-0000-0000-00001F410000}"/>
    <cellStyle name="계산 3 8 2 2 2" xfId="16676" xr:uid="{00000000-0005-0000-0000-000020410000}"/>
    <cellStyle name="계산 3 8 2 2 3" xfId="16677" xr:uid="{00000000-0005-0000-0000-000021410000}"/>
    <cellStyle name="계산 3 8 2 2 4" xfId="16678" xr:uid="{00000000-0005-0000-0000-000022410000}"/>
    <cellStyle name="계산 3 8 2 2 5" xfId="16679" xr:uid="{00000000-0005-0000-0000-000023410000}"/>
    <cellStyle name="계산 3 8 3" xfId="16680" xr:uid="{00000000-0005-0000-0000-000024410000}"/>
    <cellStyle name="계산 3 8 3 2" xfId="16681" xr:uid="{00000000-0005-0000-0000-000025410000}"/>
    <cellStyle name="계산 3 8 3 3" xfId="16682" xr:uid="{00000000-0005-0000-0000-000026410000}"/>
    <cellStyle name="계산 3 8 3 4" xfId="16683" xr:uid="{00000000-0005-0000-0000-000027410000}"/>
    <cellStyle name="계산 3 8 3 5" xfId="16684" xr:uid="{00000000-0005-0000-0000-000028410000}"/>
    <cellStyle name="계산 3 9" xfId="16685" xr:uid="{00000000-0005-0000-0000-000029410000}"/>
    <cellStyle name="계산 3 9 2" xfId="16686" xr:uid="{00000000-0005-0000-0000-00002A410000}"/>
    <cellStyle name="계산 3 9 2 2" xfId="16687" xr:uid="{00000000-0005-0000-0000-00002B410000}"/>
    <cellStyle name="계산 3 9 2 2 2" xfId="16688" xr:uid="{00000000-0005-0000-0000-00002C410000}"/>
    <cellStyle name="계산 3 9 2 2 3" xfId="16689" xr:uid="{00000000-0005-0000-0000-00002D410000}"/>
    <cellStyle name="계산 3 9 2 2 4" xfId="16690" xr:uid="{00000000-0005-0000-0000-00002E410000}"/>
    <cellStyle name="계산 3 9 2 2 5" xfId="16691" xr:uid="{00000000-0005-0000-0000-00002F410000}"/>
    <cellStyle name="계산 3 9 3" xfId="16692" xr:uid="{00000000-0005-0000-0000-000030410000}"/>
    <cellStyle name="계산 3 9 3 2" xfId="16693" xr:uid="{00000000-0005-0000-0000-000031410000}"/>
    <cellStyle name="계산 3 9 3 3" xfId="16694" xr:uid="{00000000-0005-0000-0000-000032410000}"/>
    <cellStyle name="계산 3 9 3 4" xfId="16695" xr:uid="{00000000-0005-0000-0000-000033410000}"/>
    <cellStyle name="계산 3 9 3 5" xfId="16696" xr:uid="{00000000-0005-0000-0000-000034410000}"/>
    <cellStyle name="계산 4" xfId="16697" xr:uid="{00000000-0005-0000-0000-000035410000}"/>
    <cellStyle name="계산 4 10" xfId="16698" xr:uid="{00000000-0005-0000-0000-000036410000}"/>
    <cellStyle name="계산 4 10 2" xfId="16699" xr:uid="{00000000-0005-0000-0000-000037410000}"/>
    <cellStyle name="계산 4 10 2 2" xfId="16700" xr:uid="{00000000-0005-0000-0000-000038410000}"/>
    <cellStyle name="계산 4 10 2 3" xfId="16701" xr:uid="{00000000-0005-0000-0000-000039410000}"/>
    <cellStyle name="계산 4 10 2 4" xfId="16702" xr:uid="{00000000-0005-0000-0000-00003A410000}"/>
    <cellStyle name="계산 4 10 2 5" xfId="16703" xr:uid="{00000000-0005-0000-0000-00003B410000}"/>
    <cellStyle name="계산 4 11" xfId="16704" xr:uid="{00000000-0005-0000-0000-00003C410000}"/>
    <cellStyle name="계산 4 11 2" xfId="16705" xr:uid="{00000000-0005-0000-0000-00003D410000}"/>
    <cellStyle name="계산 4 11 3" xfId="16706" xr:uid="{00000000-0005-0000-0000-00003E410000}"/>
    <cellStyle name="계산 4 11 4" xfId="16707" xr:uid="{00000000-0005-0000-0000-00003F410000}"/>
    <cellStyle name="계산 4 11 5" xfId="16708" xr:uid="{00000000-0005-0000-0000-000040410000}"/>
    <cellStyle name="계산 4 12" xfId="16709" xr:uid="{00000000-0005-0000-0000-000041410000}"/>
    <cellStyle name="계산 4 2" xfId="16710" xr:uid="{00000000-0005-0000-0000-000042410000}"/>
    <cellStyle name="계산 4 2 2" xfId="16711" xr:uid="{00000000-0005-0000-0000-000043410000}"/>
    <cellStyle name="계산 4 2 2 2" xfId="16712" xr:uid="{00000000-0005-0000-0000-000044410000}"/>
    <cellStyle name="계산 4 2 2 2 2" xfId="16713" xr:uid="{00000000-0005-0000-0000-000045410000}"/>
    <cellStyle name="계산 4 2 2 2 3" xfId="16714" xr:uid="{00000000-0005-0000-0000-000046410000}"/>
    <cellStyle name="계산 4 2 2 2 4" xfId="16715" xr:uid="{00000000-0005-0000-0000-000047410000}"/>
    <cellStyle name="계산 4 2 2 2 5" xfId="16716" xr:uid="{00000000-0005-0000-0000-000048410000}"/>
    <cellStyle name="계산 4 2 3" xfId="16717" xr:uid="{00000000-0005-0000-0000-000049410000}"/>
    <cellStyle name="계산 4 2 3 2" xfId="16718" xr:uid="{00000000-0005-0000-0000-00004A410000}"/>
    <cellStyle name="계산 4 2 3 3" xfId="16719" xr:uid="{00000000-0005-0000-0000-00004B410000}"/>
    <cellStyle name="계산 4 2 3 4" xfId="16720" xr:uid="{00000000-0005-0000-0000-00004C410000}"/>
    <cellStyle name="계산 4 2 3 5" xfId="16721" xr:uid="{00000000-0005-0000-0000-00004D410000}"/>
    <cellStyle name="계산 4 3" xfId="16722" xr:uid="{00000000-0005-0000-0000-00004E410000}"/>
    <cellStyle name="계산 4 3 2" xfId="16723" xr:uid="{00000000-0005-0000-0000-00004F410000}"/>
    <cellStyle name="계산 4 3 2 2" xfId="16724" xr:uid="{00000000-0005-0000-0000-000050410000}"/>
    <cellStyle name="계산 4 3 2 2 2" xfId="16725" xr:uid="{00000000-0005-0000-0000-000051410000}"/>
    <cellStyle name="계산 4 3 2 2 3" xfId="16726" xr:uid="{00000000-0005-0000-0000-000052410000}"/>
    <cellStyle name="계산 4 3 2 2 4" xfId="16727" xr:uid="{00000000-0005-0000-0000-000053410000}"/>
    <cellStyle name="계산 4 3 2 2 5" xfId="16728" xr:uid="{00000000-0005-0000-0000-000054410000}"/>
    <cellStyle name="계산 4 3 3" xfId="16729" xr:uid="{00000000-0005-0000-0000-000055410000}"/>
    <cellStyle name="계산 4 3 3 2" xfId="16730" xr:uid="{00000000-0005-0000-0000-000056410000}"/>
    <cellStyle name="계산 4 3 3 3" xfId="16731" xr:uid="{00000000-0005-0000-0000-000057410000}"/>
    <cellStyle name="계산 4 3 3 4" xfId="16732" xr:uid="{00000000-0005-0000-0000-000058410000}"/>
    <cellStyle name="계산 4 3 3 5" xfId="16733" xr:uid="{00000000-0005-0000-0000-000059410000}"/>
    <cellStyle name="계산 4 4" xfId="16734" xr:uid="{00000000-0005-0000-0000-00005A410000}"/>
    <cellStyle name="계산 4 4 2" xfId="16735" xr:uid="{00000000-0005-0000-0000-00005B410000}"/>
    <cellStyle name="계산 4 4 2 2" xfId="16736" xr:uid="{00000000-0005-0000-0000-00005C410000}"/>
    <cellStyle name="계산 4 4 2 2 2" xfId="16737" xr:uid="{00000000-0005-0000-0000-00005D410000}"/>
    <cellStyle name="계산 4 4 2 2 3" xfId="16738" xr:uid="{00000000-0005-0000-0000-00005E410000}"/>
    <cellStyle name="계산 4 4 2 2 4" xfId="16739" xr:uid="{00000000-0005-0000-0000-00005F410000}"/>
    <cellStyle name="계산 4 4 2 2 5" xfId="16740" xr:uid="{00000000-0005-0000-0000-000060410000}"/>
    <cellStyle name="계산 4 4 3" xfId="16741" xr:uid="{00000000-0005-0000-0000-000061410000}"/>
    <cellStyle name="계산 4 4 3 2" xfId="16742" xr:uid="{00000000-0005-0000-0000-000062410000}"/>
    <cellStyle name="계산 4 4 3 3" xfId="16743" xr:uid="{00000000-0005-0000-0000-000063410000}"/>
    <cellStyle name="계산 4 4 3 4" xfId="16744" xr:uid="{00000000-0005-0000-0000-000064410000}"/>
    <cellStyle name="계산 4 4 3 5" xfId="16745" xr:uid="{00000000-0005-0000-0000-000065410000}"/>
    <cellStyle name="계산 4 5" xfId="16746" xr:uid="{00000000-0005-0000-0000-000066410000}"/>
    <cellStyle name="계산 4 5 2" xfId="16747" xr:uid="{00000000-0005-0000-0000-000067410000}"/>
    <cellStyle name="계산 4 5 2 2" xfId="16748" xr:uid="{00000000-0005-0000-0000-000068410000}"/>
    <cellStyle name="계산 4 5 2 2 2" xfId="16749" xr:uid="{00000000-0005-0000-0000-000069410000}"/>
    <cellStyle name="계산 4 5 2 2 3" xfId="16750" xr:uid="{00000000-0005-0000-0000-00006A410000}"/>
    <cellStyle name="계산 4 5 2 2 4" xfId="16751" xr:uid="{00000000-0005-0000-0000-00006B410000}"/>
    <cellStyle name="계산 4 5 2 2 5" xfId="16752" xr:uid="{00000000-0005-0000-0000-00006C410000}"/>
    <cellStyle name="계산 4 5 3" xfId="16753" xr:uid="{00000000-0005-0000-0000-00006D410000}"/>
    <cellStyle name="계산 4 5 3 2" xfId="16754" xr:uid="{00000000-0005-0000-0000-00006E410000}"/>
    <cellStyle name="계산 4 5 3 3" xfId="16755" xr:uid="{00000000-0005-0000-0000-00006F410000}"/>
    <cellStyle name="계산 4 5 3 4" xfId="16756" xr:uid="{00000000-0005-0000-0000-000070410000}"/>
    <cellStyle name="계산 4 5 3 5" xfId="16757" xr:uid="{00000000-0005-0000-0000-000071410000}"/>
    <cellStyle name="계산 4 6" xfId="16758" xr:uid="{00000000-0005-0000-0000-000072410000}"/>
    <cellStyle name="계산 4 6 2" xfId="16759" xr:uid="{00000000-0005-0000-0000-000073410000}"/>
    <cellStyle name="계산 4 6 2 2" xfId="16760" xr:uid="{00000000-0005-0000-0000-000074410000}"/>
    <cellStyle name="계산 4 6 2 2 2" xfId="16761" xr:uid="{00000000-0005-0000-0000-000075410000}"/>
    <cellStyle name="계산 4 6 2 2 3" xfId="16762" xr:uid="{00000000-0005-0000-0000-000076410000}"/>
    <cellStyle name="계산 4 6 2 2 4" xfId="16763" xr:uid="{00000000-0005-0000-0000-000077410000}"/>
    <cellStyle name="계산 4 6 2 2 5" xfId="16764" xr:uid="{00000000-0005-0000-0000-000078410000}"/>
    <cellStyle name="계산 4 6 3" xfId="16765" xr:uid="{00000000-0005-0000-0000-000079410000}"/>
    <cellStyle name="계산 4 6 3 2" xfId="16766" xr:uid="{00000000-0005-0000-0000-00007A410000}"/>
    <cellStyle name="계산 4 6 3 3" xfId="16767" xr:uid="{00000000-0005-0000-0000-00007B410000}"/>
    <cellStyle name="계산 4 6 3 4" xfId="16768" xr:uid="{00000000-0005-0000-0000-00007C410000}"/>
    <cellStyle name="계산 4 6 3 5" xfId="16769" xr:uid="{00000000-0005-0000-0000-00007D410000}"/>
    <cellStyle name="계산 4 7" xfId="16770" xr:uid="{00000000-0005-0000-0000-00007E410000}"/>
    <cellStyle name="계산 4 7 2" xfId="16771" xr:uid="{00000000-0005-0000-0000-00007F410000}"/>
    <cellStyle name="계산 4 7 2 2" xfId="16772" xr:uid="{00000000-0005-0000-0000-000080410000}"/>
    <cellStyle name="계산 4 7 2 2 2" xfId="16773" xr:uid="{00000000-0005-0000-0000-000081410000}"/>
    <cellStyle name="계산 4 7 2 2 3" xfId="16774" xr:uid="{00000000-0005-0000-0000-000082410000}"/>
    <cellStyle name="계산 4 7 2 2 4" xfId="16775" xr:uid="{00000000-0005-0000-0000-000083410000}"/>
    <cellStyle name="계산 4 7 2 2 5" xfId="16776" xr:uid="{00000000-0005-0000-0000-000084410000}"/>
    <cellStyle name="계산 4 7 3" xfId="16777" xr:uid="{00000000-0005-0000-0000-000085410000}"/>
    <cellStyle name="계산 4 7 3 2" xfId="16778" xr:uid="{00000000-0005-0000-0000-000086410000}"/>
    <cellStyle name="계산 4 7 3 3" xfId="16779" xr:uid="{00000000-0005-0000-0000-000087410000}"/>
    <cellStyle name="계산 4 7 3 4" xfId="16780" xr:uid="{00000000-0005-0000-0000-000088410000}"/>
    <cellStyle name="계산 4 7 3 5" xfId="16781" xr:uid="{00000000-0005-0000-0000-000089410000}"/>
    <cellStyle name="계산 4 8" xfId="16782" xr:uid="{00000000-0005-0000-0000-00008A410000}"/>
    <cellStyle name="계산 4 8 2" xfId="16783" xr:uid="{00000000-0005-0000-0000-00008B410000}"/>
    <cellStyle name="계산 4 8 2 2" xfId="16784" xr:uid="{00000000-0005-0000-0000-00008C410000}"/>
    <cellStyle name="계산 4 8 2 2 2" xfId="16785" xr:uid="{00000000-0005-0000-0000-00008D410000}"/>
    <cellStyle name="계산 4 8 2 2 3" xfId="16786" xr:uid="{00000000-0005-0000-0000-00008E410000}"/>
    <cellStyle name="계산 4 8 2 2 4" xfId="16787" xr:uid="{00000000-0005-0000-0000-00008F410000}"/>
    <cellStyle name="계산 4 8 2 2 5" xfId="16788" xr:uid="{00000000-0005-0000-0000-000090410000}"/>
    <cellStyle name="계산 4 8 3" xfId="16789" xr:uid="{00000000-0005-0000-0000-000091410000}"/>
    <cellStyle name="계산 4 8 3 2" xfId="16790" xr:uid="{00000000-0005-0000-0000-000092410000}"/>
    <cellStyle name="계산 4 8 3 3" xfId="16791" xr:uid="{00000000-0005-0000-0000-000093410000}"/>
    <cellStyle name="계산 4 8 3 4" xfId="16792" xr:uid="{00000000-0005-0000-0000-000094410000}"/>
    <cellStyle name="계산 4 8 3 5" xfId="16793" xr:uid="{00000000-0005-0000-0000-000095410000}"/>
    <cellStyle name="계산 4 9" xfId="16794" xr:uid="{00000000-0005-0000-0000-000096410000}"/>
    <cellStyle name="계산 4 9 2" xfId="16795" xr:uid="{00000000-0005-0000-0000-000097410000}"/>
    <cellStyle name="계산 4 9 2 2" xfId="16796" xr:uid="{00000000-0005-0000-0000-000098410000}"/>
    <cellStyle name="계산 4 9 2 2 2" xfId="16797" xr:uid="{00000000-0005-0000-0000-000099410000}"/>
    <cellStyle name="계산 4 9 2 2 3" xfId="16798" xr:uid="{00000000-0005-0000-0000-00009A410000}"/>
    <cellStyle name="계산 4 9 2 2 4" xfId="16799" xr:uid="{00000000-0005-0000-0000-00009B410000}"/>
    <cellStyle name="계산 4 9 2 2 5" xfId="16800" xr:uid="{00000000-0005-0000-0000-00009C410000}"/>
    <cellStyle name="계산 4 9 3" xfId="16801" xr:uid="{00000000-0005-0000-0000-00009D410000}"/>
    <cellStyle name="계산 4 9 3 2" xfId="16802" xr:uid="{00000000-0005-0000-0000-00009E410000}"/>
    <cellStyle name="계산 4 9 3 3" xfId="16803" xr:uid="{00000000-0005-0000-0000-00009F410000}"/>
    <cellStyle name="계산 4 9 3 4" xfId="16804" xr:uid="{00000000-0005-0000-0000-0000A0410000}"/>
    <cellStyle name="계산 4 9 3 5" xfId="16805" xr:uid="{00000000-0005-0000-0000-0000A1410000}"/>
    <cellStyle name="계산 5" xfId="16806" xr:uid="{00000000-0005-0000-0000-0000A2410000}"/>
    <cellStyle name="계산 5 10" xfId="16807" xr:uid="{00000000-0005-0000-0000-0000A3410000}"/>
    <cellStyle name="계산 5 10 2" xfId="16808" xr:uid="{00000000-0005-0000-0000-0000A4410000}"/>
    <cellStyle name="계산 5 10 2 2" xfId="16809" xr:uid="{00000000-0005-0000-0000-0000A5410000}"/>
    <cellStyle name="계산 5 10 2 3" xfId="16810" xr:uid="{00000000-0005-0000-0000-0000A6410000}"/>
    <cellStyle name="계산 5 10 2 4" xfId="16811" xr:uid="{00000000-0005-0000-0000-0000A7410000}"/>
    <cellStyle name="계산 5 10 2 5" xfId="16812" xr:uid="{00000000-0005-0000-0000-0000A8410000}"/>
    <cellStyle name="계산 5 11" xfId="16813" xr:uid="{00000000-0005-0000-0000-0000A9410000}"/>
    <cellStyle name="계산 5 11 2" xfId="16814" xr:uid="{00000000-0005-0000-0000-0000AA410000}"/>
    <cellStyle name="계산 5 11 3" xfId="16815" xr:uid="{00000000-0005-0000-0000-0000AB410000}"/>
    <cellStyle name="계산 5 11 4" xfId="16816" xr:uid="{00000000-0005-0000-0000-0000AC410000}"/>
    <cellStyle name="계산 5 11 5" xfId="16817" xr:uid="{00000000-0005-0000-0000-0000AD410000}"/>
    <cellStyle name="계산 5 12" xfId="16818" xr:uid="{00000000-0005-0000-0000-0000AE410000}"/>
    <cellStyle name="계산 5 2" xfId="16819" xr:uid="{00000000-0005-0000-0000-0000AF410000}"/>
    <cellStyle name="계산 5 2 2" xfId="16820" xr:uid="{00000000-0005-0000-0000-0000B0410000}"/>
    <cellStyle name="계산 5 2 2 2" xfId="16821" xr:uid="{00000000-0005-0000-0000-0000B1410000}"/>
    <cellStyle name="계산 5 2 2 2 2" xfId="16822" xr:uid="{00000000-0005-0000-0000-0000B2410000}"/>
    <cellStyle name="계산 5 2 2 2 3" xfId="16823" xr:uid="{00000000-0005-0000-0000-0000B3410000}"/>
    <cellStyle name="계산 5 2 2 2 4" xfId="16824" xr:uid="{00000000-0005-0000-0000-0000B4410000}"/>
    <cellStyle name="계산 5 2 2 2 5" xfId="16825" xr:uid="{00000000-0005-0000-0000-0000B5410000}"/>
    <cellStyle name="계산 5 2 3" xfId="16826" xr:uid="{00000000-0005-0000-0000-0000B6410000}"/>
    <cellStyle name="계산 5 2 3 2" xfId="16827" xr:uid="{00000000-0005-0000-0000-0000B7410000}"/>
    <cellStyle name="계산 5 2 3 3" xfId="16828" xr:uid="{00000000-0005-0000-0000-0000B8410000}"/>
    <cellStyle name="계산 5 2 3 4" xfId="16829" xr:uid="{00000000-0005-0000-0000-0000B9410000}"/>
    <cellStyle name="계산 5 2 3 5" xfId="16830" xr:uid="{00000000-0005-0000-0000-0000BA410000}"/>
    <cellStyle name="계산 5 3" xfId="16831" xr:uid="{00000000-0005-0000-0000-0000BB410000}"/>
    <cellStyle name="계산 5 3 2" xfId="16832" xr:uid="{00000000-0005-0000-0000-0000BC410000}"/>
    <cellStyle name="계산 5 3 2 2" xfId="16833" xr:uid="{00000000-0005-0000-0000-0000BD410000}"/>
    <cellStyle name="계산 5 3 2 2 2" xfId="16834" xr:uid="{00000000-0005-0000-0000-0000BE410000}"/>
    <cellStyle name="계산 5 3 2 2 3" xfId="16835" xr:uid="{00000000-0005-0000-0000-0000BF410000}"/>
    <cellStyle name="계산 5 3 2 2 4" xfId="16836" xr:uid="{00000000-0005-0000-0000-0000C0410000}"/>
    <cellStyle name="계산 5 3 2 2 5" xfId="16837" xr:uid="{00000000-0005-0000-0000-0000C1410000}"/>
    <cellStyle name="계산 5 3 3" xfId="16838" xr:uid="{00000000-0005-0000-0000-0000C2410000}"/>
    <cellStyle name="계산 5 3 3 2" xfId="16839" xr:uid="{00000000-0005-0000-0000-0000C3410000}"/>
    <cellStyle name="계산 5 3 3 3" xfId="16840" xr:uid="{00000000-0005-0000-0000-0000C4410000}"/>
    <cellStyle name="계산 5 3 3 4" xfId="16841" xr:uid="{00000000-0005-0000-0000-0000C5410000}"/>
    <cellStyle name="계산 5 3 3 5" xfId="16842" xr:uid="{00000000-0005-0000-0000-0000C6410000}"/>
    <cellStyle name="계산 5 4" xfId="16843" xr:uid="{00000000-0005-0000-0000-0000C7410000}"/>
    <cellStyle name="계산 5 4 2" xfId="16844" xr:uid="{00000000-0005-0000-0000-0000C8410000}"/>
    <cellStyle name="계산 5 4 2 2" xfId="16845" xr:uid="{00000000-0005-0000-0000-0000C9410000}"/>
    <cellStyle name="계산 5 4 2 2 2" xfId="16846" xr:uid="{00000000-0005-0000-0000-0000CA410000}"/>
    <cellStyle name="계산 5 4 2 2 3" xfId="16847" xr:uid="{00000000-0005-0000-0000-0000CB410000}"/>
    <cellStyle name="계산 5 4 2 2 4" xfId="16848" xr:uid="{00000000-0005-0000-0000-0000CC410000}"/>
    <cellStyle name="계산 5 4 2 2 5" xfId="16849" xr:uid="{00000000-0005-0000-0000-0000CD410000}"/>
    <cellStyle name="계산 5 4 3" xfId="16850" xr:uid="{00000000-0005-0000-0000-0000CE410000}"/>
    <cellStyle name="계산 5 4 3 2" xfId="16851" xr:uid="{00000000-0005-0000-0000-0000CF410000}"/>
    <cellStyle name="계산 5 4 3 3" xfId="16852" xr:uid="{00000000-0005-0000-0000-0000D0410000}"/>
    <cellStyle name="계산 5 4 3 4" xfId="16853" xr:uid="{00000000-0005-0000-0000-0000D1410000}"/>
    <cellStyle name="계산 5 4 3 5" xfId="16854" xr:uid="{00000000-0005-0000-0000-0000D2410000}"/>
    <cellStyle name="계산 5 5" xfId="16855" xr:uid="{00000000-0005-0000-0000-0000D3410000}"/>
    <cellStyle name="계산 5 5 2" xfId="16856" xr:uid="{00000000-0005-0000-0000-0000D4410000}"/>
    <cellStyle name="계산 5 5 2 2" xfId="16857" xr:uid="{00000000-0005-0000-0000-0000D5410000}"/>
    <cellStyle name="계산 5 5 2 2 2" xfId="16858" xr:uid="{00000000-0005-0000-0000-0000D6410000}"/>
    <cellStyle name="계산 5 5 2 2 3" xfId="16859" xr:uid="{00000000-0005-0000-0000-0000D7410000}"/>
    <cellStyle name="계산 5 5 2 2 4" xfId="16860" xr:uid="{00000000-0005-0000-0000-0000D8410000}"/>
    <cellStyle name="계산 5 5 2 2 5" xfId="16861" xr:uid="{00000000-0005-0000-0000-0000D9410000}"/>
    <cellStyle name="계산 5 5 3" xfId="16862" xr:uid="{00000000-0005-0000-0000-0000DA410000}"/>
    <cellStyle name="계산 5 5 3 2" xfId="16863" xr:uid="{00000000-0005-0000-0000-0000DB410000}"/>
    <cellStyle name="계산 5 5 3 3" xfId="16864" xr:uid="{00000000-0005-0000-0000-0000DC410000}"/>
    <cellStyle name="계산 5 5 3 4" xfId="16865" xr:uid="{00000000-0005-0000-0000-0000DD410000}"/>
    <cellStyle name="계산 5 5 3 5" xfId="16866" xr:uid="{00000000-0005-0000-0000-0000DE410000}"/>
    <cellStyle name="계산 5 6" xfId="16867" xr:uid="{00000000-0005-0000-0000-0000DF410000}"/>
    <cellStyle name="계산 5 6 2" xfId="16868" xr:uid="{00000000-0005-0000-0000-0000E0410000}"/>
    <cellStyle name="계산 5 6 2 2" xfId="16869" xr:uid="{00000000-0005-0000-0000-0000E1410000}"/>
    <cellStyle name="계산 5 6 2 2 2" xfId="16870" xr:uid="{00000000-0005-0000-0000-0000E2410000}"/>
    <cellStyle name="계산 5 6 2 2 3" xfId="16871" xr:uid="{00000000-0005-0000-0000-0000E3410000}"/>
    <cellStyle name="계산 5 6 2 2 4" xfId="16872" xr:uid="{00000000-0005-0000-0000-0000E4410000}"/>
    <cellStyle name="계산 5 6 2 2 5" xfId="16873" xr:uid="{00000000-0005-0000-0000-0000E5410000}"/>
    <cellStyle name="계산 5 6 3" xfId="16874" xr:uid="{00000000-0005-0000-0000-0000E6410000}"/>
    <cellStyle name="계산 5 6 3 2" xfId="16875" xr:uid="{00000000-0005-0000-0000-0000E7410000}"/>
    <cellStyle name="계산 5 6 3 3" xfId="16876" xr:uid="{00000000-0005-0000-0000-0000E8410000}"/>
    <cellStyle name="계산 5 6 3 4" xfId="16877" xr:uid="{00000000-0005-0000-0000-0000E9410000}"/>
    <cellStyle name="계산 5 6 3 5" xfId="16878" xr:uid="{00000000-0005-0000-0000-0000EA410000}"/>
    <cellStyle name="계산 5 7" xfId="16879" xr:uid="{00000000-0005-0000-0000-0000EB410000}"/>
    <cellStyle name="계산 5 7 2" xfId="16880" xr:uid="{00000000-0005-0000-0000-0000EC410000}"/>
    <cellStyle name="계산 5 7 2 2" xfId="16881" xr:uid="{00000000-0005-0000-0000-0000ED410000}"/>
    <cellStyle name="계산 5 7 2 2 2" xfId="16882" xr:uid="{00000000-0005-0000-0000-0000EE410000}"/>
    <cellStyle name="계산 5 7 2 2 3" xfId="16883" xr:uid="{00000000-0005-0000-0000-0000EF410000}"/>
    <cellStyle name="계산 5 7 2 2 4" xfId="16884" xr:uid="{00000000-0005-0000-0000-0000F0410000}"/>
    <cellStyle name="계산 5 7 2 2 5" xfId="16885" xr:uid="{00000000-0005-0000-0000-0000F1410000}"/>
    <cellStyle name="계산 5 7 3" xfId="16886" xr:uid="{00000000-0005-0000-0000-0000F2410000}"/>
    <cellStyle name="계산 5 7 3 2" xfId="16887" xr:uid="{00000000-0005-0000-0000-0000F3410000}"/>
    <cellStyle name="계산 5 7 3 3" xfId="16888" xr:uid="{00000000-0005-0000-0000-0000F4410000}"/>
    <cellStyle name="계산 5 7 3 4" xfId="16889" xr:uid="{00000000-0005-0000-0000-0000F5410000}"/>
    <cellStyle name="계산 5 7 3 5" xfId="16890" xr:uid="{00000000-0005-0000-0000-0000F6410000}"/>
    <cellStyle name="계산 5 8" xfId="16891" xr:uid="{00000000-0005-0000-0000-0000F7410000}"/>
    <cellStyle name="계산 5 8 2" xfId="16892" xr:uid="{00000000-0005-0000-0000-0000F8410000}"/>
    <cellStyle name="계산 5 8 2 2" xfId="16893" xr:uid="{00000000-0005-0000-0000-0000F9410000}"/>
    <cellStyle name="계산 5 8 2 2 2" xfId="16894" xr:uid="{00000000-0005-0000-0000-0000FA410000}"/>
    <cellStyle name="계산 5 8 2 2 3" xfId="16895" xr:uid="{00000000-0005-0000-0000-0000FB410000}"/>
    <cellStyle name="계산 5 8 2 2 4" xfId="16896" xr:uid="{00000000-0005-0000-0000-0000FC410000}"/>
    <cellStyle name="계산 5 8 2 2 5" xfId="16897" xr:uid="{00000000-0005-0000-0000-0000FD410000}"/>
    <cellStyle name="계산 5 8 3" xfId="16898" xr:uid="{00000000-0005-0000-0000-0000FE410000}"/>
    <cellStyle name="계산 5 8 3 2" xfId="16899" xr:uid="{00000000-0005-0000-0000-0000FF410000}"/>
    <cellStyle name="계산 5 8 3 3" xfId="16900" xr:uid="{00000000-0005-0000-0000-000000420000}"/>
    <cellStyle name="계산 5 8 3 4" xfId="16901" xr:uid="{00000000-0005-0000-0000-000001420000}"/>
    <cellStyle name="계산 5 8 3 5" xfId="16902" xr:uid="{00000000-0005-0000-0000-000002420000}"/>
    <cellStyle name="계산 5 9" xfId="16903" xr:uid="{00000000-0005-0000-0000-000003420000}"/>
    <cellStyle name="계산 5 9 2" xfId="16904" xr:uid="{00000000-0005-0000-0000-000004420000}"/>
    <cellStyle name="계산 5 9 2 2" xfId="16905" xr:uid="{00000000-0005-0000-0000-000005420000}"/>
    <cellStyle name="계산 5 9 2 2 2" xfId="16906" xr:uid="{00000000-0005-0000-0000-000006420000}"/>
    <cellStyle name="계산 5 9 2 2 3" xfId="16907" xr:uid="{00000000-0005-0000-0000-000007420000}"/>
    <cellStyle name="계산 5 9 2 2 4" xfId="16908" xr:uid="{00000000-0005-0000-0000-000008420000}"/>
    <cellStyle name="계산 5 9 2 2 5" xfId="16909" xr:uid="{00000000-0005-0000-0000-000009420000}"/>
    <cellStyle name="계산 5 9 3" xfId="16910" xr:uid="{00000000-0005-0000-0000-00000A420000}"/>
    <cellStyle name="계산 5 9 3 2" xfId="16911" xr:uid="{00000000-0005-0000-0000-00000B420000}"/>
    <cellStyle name="계산 5 9 3 3" xfId="16912" xr:uid="{00000000-0005-0000-0000-00000C420000}"/>
    <cellStyle name="계산 5 9 3 4" xfId="16913" xr:uid="{00000000-0005-0000-0000-00000D420000}"/>
    <cellStyle name="계산 5 9 3 5" xfId="16914" xr:uid="{00000000-0005-0000-0000-00000E420000}"/>
    <cellStyle name="계산 6" xfId="16915" xr:uid="{00000000-0005-0000-0000-00000F420000}"/>
    <cellStyle name="계산 6 10" xfId="16916" xr:uid="{00000000-0005-0000-0000-000010420000}"/>
    <cellStyle name="계산 6 10 2" xfId="16917" xr:uid="{00000000-0005-0000-0000-000011420000}"/>
    <cellStyle name="계산 6 10 2 2" xfId="16918" xr:uid="{00000000-0005-0000-0000-000012420000}"/>
    <cellStyle name="계산 6 10 2 3" xfId="16919" xr:uid="{00000000-0005-0000-0000-000013420000}"/>
    <cellStyle name="계산 6 10 2 4" xfId="16920" xr:uid="{00000000-0005-0000-0000-000014420000}"/>
    <cellStyle name="계산 6 10 2 5" xfId="16921" xr:uid="{00000000-0005-0000-0000-000015420000}"/>
    <cellStyle name="계산 6 11" xfId="16922" xr:uid="{00000000-0005-0000-0000-000016420000}"/>
    <cellStyle name="계산 6 11 2" xfId="16923" xr:uid="{00000000-0005-0000-0000-000017420000}"/>
    <cellStyle name="계산 6 11 3" xfId="16924" xr:uid="{00000000-0005-0000-0000-000018420000}"/>
    <cellStyle name="계산 6 11 4" xfId="16925" xr:uid="{00000000-0005-0000-0000-000019420000}"/>
    <cellStyle name="계산 6 11 5" xfId="16926" xr:uid="{00000000-0005-0000-0000-00001A420000}"/>
    <cellStyle name="계산 6 12" xfId="16927" xr:uid="{00000000-0005-0000-0000-00001B420000}"/>
    <cellStyle name="계산 6 2" xfId="16928" xr:uid="{00000000-0005-0000-0000-00001C420000}"/>
    <cellStyle name="계산 6 2 2" xfId="16929" xr:uid="{00000000-0005-0000-0000-00001D420000}"/>
    <cellStyle name="계산 6 2 2 2" xfId="16930" xr:uid="{00000000-0005-0000-0000-00001E420000}"/>
    <cellStyle name="계산 6 2 2 2 2" xfId="16931" xr:uid="{00000000-0005-0000-0000-00001F420000}"/>
    <cellStyle name="계산 6 2 2 2 3" xfId="16932" xr:uid="{00000000-0005-0000-0000-000020420000}"/>
    <cellStyle name="계산 6 2 2 2 4" xfId="16933" xr:uid="{00000000-0005-0000-0000-000021420000}"/>
    <cellStyle name="계산 6 2 2 2 5" xfId="16934" xr:uid="{00000000-0005-0000-0000-000022420000}"/>
    <cellStyle name="계산 6 2 3" xfId="16935" xr:uid="{00000000-0005-0000-0000-000023420000}"/>
    <cellStyle name="계산 6 2 3 2" xfId="16936" xr:uid="{00000000-0005-0000-0000-000024420000}"/>
    <cellStyle name="계산 6 2 3 3" xfId="16937" xr:uid="{00000000-0005-0000-0000-000025420000}"/>
    <cellStyle name="계산 6 2 3 4" xfId="16938" xr:uid="{00000000-0005-0000-0000-000026420000}"/>
    <cellStyle name="계산 6 2 3 5" xfId="16939" xr:uid="{00000000-0005-0000-0000-000027420000}"/>
    <cellStyle name="계산 6 3" xfId="16940" xr:uid="{00000000-0005-0000-0000-000028420000}"/>
    <cellStyle name="계산 6 3 2" xfId="16941" xr:uid="{00000000-0005-0000-0000-000029420000}"/>
    <cellStyle name="계산 6 3 2 2" xfId="16942" xr:uid="{00000000-0005-0000-0000-00002A420000}"/>
    <cellStyle name="계산 6 3 2 2 2" xfId="16943" xr:uid="{00000000-0005-0000-0000-00002B420000}"/>
    <cellStyle name="계산 6 3 2 2 3" xfId="16944" xr:uid="{00000000-0005-0000-0000-00002C420000}"/>
    <cellStyle name="계산 6 3 2 2 4" xfId="16945" xr:uid="{00000000-0005-0000-0000-00002D420000}"/>
    <cellStyle name="계산 6 3 2 2 5" xfId="16946" xr:uid="{00000000-0005-0000-0000-00002E420000}"/>
    <cellStyle name="계산 6 3 3" xfId="16947" xr:uid="{00000000-0005-0000-0000-00002F420000}"/>
    <cellStyle name="계산 6 3 3 2" xfId="16948" xr:uid="{00000000-0005-0000-0000-000030420000}"/>
    <cellStyle name="계산 6 3 3 3" xfId="16949" xr:uid="{00000000-0005-0000-0000-000031420000}"/>
    <cellStyle name="계산 6 3 3 4" xfId="16950" xr:uid="{00000000-0005-0000-0000-000032420000}"/>
    <cellStyle name="계산 6 3 3 5" xfId="16951" xr:uid="{00000000-0005-0000-0000-000033420000}"/>
    <cellStyle name="계산 6 4" xfId="16952" xr:uid="{00000000-0005-0000-0000-000034420000}"/>
    <cellStyle name="계산 6 4 2" xfId="16953" xr:uid="{00000000-0005-0000-0000-000035420000}"/>
    <cellStyle name="계산 6 4 2 2" xfId="16954" xr:uid="{00000000-0005-0000-0000-000036420000}"/>
    <cellStyle name="계산 6 4 2 2 2" xfId="16955" xr:uid="{00000000-0005-0000-0000-000037420000}"/>
    <cellStyle name="계산 6 4 2 2 3" xfId="16956" xr:uid="{00000000-0005-0000-0000-000038420000}"/>
    <cellStyle name="계산 6 4 2 2 4" xfId="16957" xr:uid="{00000000-0005-0000-0000-000039420000}"/>
    <cellStyle name="계산 6 4 2 2 5" xfId="16958" xr:uid="{00000000-0005-0000-0000-00003A420000}"/>
    <cellStyle name="계산 6 4 3" xfId="16959" xr:uid="{00000000-0005-0000-0000-00003B420000}"/>
    <cellStyle name="계산 6 4 3 2" xfId="16960" xr:uid="{00000000-0005-0000-0000-00003C420000}"/>
    <cellStyle name="계산 6 4 3 3" xfId="16961" xr:uid="{00000000-0005-0000-0000-00003D420000}"/>
    <cellStyle name="계산 6 4 3 4" xfId="16962" xr:uid="{00000000-0005-0000-0000-00003E420000}"/>
    <cellStyle name="계산 6 4 3 5" xfId="16963" xr:uid="{00000000-0005-0000-0000-00003F420000}"/>
    <cellStyle name="계산 6 5" xfId="16964" xr:uid="{00000000-0005-0000-0000-000040420000}"/>
    <cellStyle name="계산 6 5 2" xfId="16965" xr:uid="{00000000-0005-0000-0000-000041420000}"/>
    <cellStyle name="계산 6 5 2 2" xfId="16966" xr:uid="{00000000-0005-0000-0000-000042420000}"/>
    <cellStyle name="계산 6 5 2 2 2" xfId="16967" xr:uid="{00000000-0005-0000-0000-000043420000}"/>
    <cellStyle name="계산 6 5 2 2 3" xfId="16968" xr:uid="{00000000-0005-0000-0000-000044420000}"/>
    <cellStyle name="계산 6 5 2 2 4" xfId="16969" xr:uid="{00000000-0005-0000-0000-000045420000}"/>
    <cellStyle name="계산 6 5 2 2 5" xfId="16970" xr:uid="{00000000-0005-0000-0000-000046420000}"/>
    <cellStyle name="계산 6 5 3" xfId="16971" xr:uid="{00000000-0005-0000-0000-000047420000}"/>
    <cellStyle name="계산 6 5 3 2" xfId="16972" xr:uid="{00000000-0005-0000-0000-000048420000}"/>
    <cellStyle name="계산 6 5 3 3" xfId="16973" xr:uid="{00000000-0005-0000-0000-000049420000}"/>
    <cellStyle name="계산 6 5 3 4" xfId="16974" xr:uid="{00000000-0005-0000-0000-00004A420000}"/>
    <cellStyle name="계산 6 5 3 5" xfId="16975" xr:uid="{00000000-0005-0000-0000-00004B420000}"/>
    <cellStyle name="계산 6 6" xfId="16976" xr:uid="{00000000-0005-0000-0000-00004C420000}"/>
    <cellStyle name="계산 6 6 2" xfId="16977" xr:uid="{00000000-0005-0000-0000-00004D420000}"/>
    <cellStyle name="계산 6 6 2 2" xfId="16978" xr:uid="{00000000-0005-0000-0000-00004E420000}"/>
    <cellStyle name="계산 6 6 2 2 2" xfId="16979" xr:uid="{00000000-0005-0000-0000-00004F420000}"/>
    <cellStyle name="계산 6 6 2 2 3" xfId="16980" xr:uid="{00000000-0005-0000-0000-000050420000}"/>
    <cellStyle name="계산 6 6 2 2 4" xfId="16981" xr:uid="{00000000-0005-0000-0000-000051420000}"/>
    <cellStyle name="계산 6 6 2 2 5" xfId="16982" xr:uid="{00000000-0005-0000-0000-000052420000}"/>
    <cellStyle name="계산 6 6 3" xfId="16983" xr:uid="{00000000-0005-0000-0000-000053420000}"/>
    <cellStyle name="계산 6 6 3 2" xfId="16984" xr:uid="{00000000-0005-0000-0000-000054420000}"/>
    <cellStyle name="계산 6 6 3 3" xfId="16985" xr:uid="{00000000-0005-0000-0000-000055420000}"/>
    <cellStyle name="계산 6 6 3 4" xfId="16986" xr:uid="{00000000-0005-0000-0000-000056420000}"/>
    <cellStyle name="계산 6 6 3 5" xfId="16987" xr:uid="{00000000-0005-0000-0000-000057420000}"/>
    <cellStyle name="계산 6 7" xfId="16988" xr:uid="{00000000-0005-0000-0000-000058420000}"/>
    <cellStyle name="계산 6 7 2" xfId="16989" xr:uid="{00000000-0005-0000-0000-000059420000}"/>
    <cellStyle name="계산 6 7 2 2" xfId="16990" xr:uid="{00000000-0005-0000-0000-00005A420000}"/>
    <cellStyle name="계산 6 7 2 2 2" xfId="16991" xr:uid="{00000000-0005-0000-0000-00005B420000}"/>
    <cellStyle name="계산 6 7 2 2 3" xfId="16992" xr:uid="{00000000-0005-0000-0000-00005C420000}"/>
    <cellStyle name="계산 6 7 2 2 4" xfId="16993" xr:uid="{00000000-0005-0000-0000-00005D420000}"/>
    <cellStyle name="계산 6 7 2 2 5" xfId="16994" xr:uid="{00000000-0005-0000-0000-00005E420000}"/>
    <cellStyle name="계산 6 7 3" xfId="16995" xr:uid="{00000000-0005-0000-0000-00005F420000}"/>
    <cellStyle name="계산 6 7 3 2" xfId="16996" xr:uid="{00000000-0005-0000-0000-000060420000}"/>
    <cellStyle name="계산 6 7 3 3" xfId="16997" xr:uid="{00000000-0005-0000-0000-000061420000}"/>
    <cellStyle name="계산 6 7 3 4" xfId="16998" xr:uid="{00000000-0005-0000-0000-000062420000}"/>
    <cellStyle name="계산 6 7 3 5" xfId="16999" xr:uid="{00000000-0005-0000-0000-000063420000}"/>
    <cellStyle name="계산 6 8" xfId="17000" xr:uid="{00000000-0005-0000-0000-000064420000}"/>
    <cellStyle name="계산 6 8 2" xfId="17001" xr:uid="{00000000-0005-0000-0000-000065420000}"/>
    <cellStyle name="계산 6 8 2 2" xfId="17002" xr:uid="{00000000-0005-0000-0000-000066420000}"/>
    <cellStyle name="계산 6 8 2 2 2" xfId="17003" xr:uid="{00000000-0005-0000-0000-000067420000}"/>
    <cellStyle name="계산 6 8 2 2 3" xfId="17004" xr:uid="{00000000-0005-0000-0000-000068420000}"/>
    <cellStyle name="계산 6 8 2 2 4" xfId="17005" xr:uid="{00000000-0005-0000-0000-000069420000}"/>
    <cellStyle name="계산 6 8 2 2 5" xfId="17006" xr:uid="{00000000-0005-0000-0000-00006A420000}"/>
    <cellStyle name="계산 6 8 3" xfId="17007" xr:uid="{00000000-0005-0000-0000-00006B420000}"/>
    <cellStyle name="계산 6 8 3 2" xfId="17008" xr:uid="{00000000-0005-0000-0000-00006C420000}"/>
    <cellStyle name="계산 6 8 3 3" xfId="17009" xr:uid="{00000000-0005-0000-0000-00006D420000}"/>
    <cellStyle name="계산 6 8 3 4" xfId="17010" xr:uid="{00000000-0005-0000-0000-00006E420000}"/>
    <cellStyle name="계산 6 8 3 5" xfId="17011" xr:uid="{00000000-0005-0000-0000-00006F420000}"/>
    <cellStyle name="계산 6 9" xfId="17012" xr:uid="{00000000-0005-0000-0000-000070420000}"/>
    <cellStyle name="계산 6 9 2" xfId="17013" xr:uid="{00000000-0005-0000-0000-000071420000}"/>
    <cellStyle name="계산 6 9 2 2" xfId="17014" xr:uid="{00000000-0005-0000-0000-000072420000}"/>
    <cellStyle name="계산 6 9 2 2 2" xfId="17015" xr:uid="{00000000-0005-0000-0000-000073420000}"/>
    <cellStyle name="계산 6 9 2 2 3" xfId="17016" xr:uid="{00000000-0005-0000-0000-000074420000}"/>
    <cellStyle name="계산 6 9 2 2 4" xfId="17017" xr:uid="{00000000-0005-0000-0000-000075420000}"/>
    <cellStyle name="계산 6 9 2 2 5" xfId="17018" xr:uid="{00000000-0005-0000-0000-000076420000}"/>
    <cellStyle name="계산 6 9 3" xfId="17019" xr:uid="{00000000-0005-0000-0000-000077420000}"/>
    <cellStyle name="계산 6 9 3 2" xfId="17020" xr:uid="{00000000-0005-0000-0000-000078420000}"/>
    <cellStyle name="계산 6 9 3 3" xfId="17021" xr:uid="{00000000-0005-0000-0000-000079420000}"/>
    <cellStyle name="계산 6 9 3 4" xfId="17022" xr:uid="{00000000-0005-0000-0000-00007A420000}"/>
    <cellStyle name="계산 6 9 3 5" xfId="17023" xr:uid="{00000000-0005-0000-0000-00007B420000}"/>
    <cellStyle name="계산 7" xfId="17024" xr:uid="{00000000-0005-0000-0000-00007C420000}"/>
    <cellStyle name="계산 8" xfId="17025" xr:uid="{00000000-0005-0000-0000-00007D420000}"/>
    <cellStyle name="고정소숫점" xfId="17026" xr:uid="{00000000-0005-0000-0000-00007E420000}"/>
    <cellStyle name="고정소숫점 10" xfId="17027" xr:uid="{00000000-0005-0000-0000-00007F420000}"/>
    <cellStyle name="고정소숫점 10 2" xfId="17028" xr:uid="{00000000-0005-0000-0000-000080420000}"/>
    <cellStyle name="고정소숫점 10 3" xfId="17029" xr:uid="{00000000-0005-0000-0000-000081420000}"/>
    <cellStyle name="고정소숫점 11" xfId="17030" xr:uid="{00000000-0005-0000-0000-000082420000}"/>
    <cellStyle name="고정소숫점 11 2" xfId="17031" xr:uid="{00000000-0005-0000-0000-000083420000}"/>
    <cellStyle name="고정소숫점 12" xfId="17032" xr:uid="{00000000-0005-0000-0000-000084420000}"/>
    <cellStyle name="고정소숫점 12 2" xfId="17033" xr:uid="{00000000-0005-0000-0000-000085420000}"/>
    <cellStyle name="고정소숫점 13" xfId="17034" xr:uid="{00000000-0005-0000-0000-000086420000}"/>
    <cellStyle name="고정소숫점 13 2" xfId="17035" xr:uid="{00000000-0005-0000-0000-000087420000}"/>
    <cellStyle name="고정소숫점 14" xfId="17036" xr:uid="{00000000-0005-0000-0000-000088420000}"/>
    <cellStyle name="고정소숫점 15" xfId="17037" xr:uid="{00000000-0005-0000-0000-000089420000}"/>
    <cellStyle name="고정소숫점 16" xfId="17038" xr:uid="{00000000-0005-0000-0000-00008A420000}"/>
    <cellStyle name="고정소숫점 17" xfId="17039" xr:uid="{00000000-0005-0000-0000-00008B420000}"/>
    <cellStyle name="고정소숫점 2" xfId="17040" xr:uid="{00000000-0005-0000-0000-00008C420000}"/>
    <cellStyle name="고정소숫점 2 2" xfId="17041" xr:uid="{00000000-0005-0000-0000-00008D420000}"/>
    <cellStyle name="고정소숫점 2 2 2" xfId="17042" xr:uid="{00000000-0005-0000-0000-00008E420000}"/>
    <cellStyle name="고정소숫점 2 2 3" xfId="17043" xr:uid="{00000000-0005-0000-0000-00008F420000}"/>
    <cellStyle name="고정소숫점 2 3" xfId="17044" xr:uid="{00000000-0005-0000-0000-000090420000}"/>
    <cellStyle name="고정소숫점 2 4" xfId="17045" xr:uid="{00000000-0005-0000-0000-000091420000}"/>
    <cellStyle name="고정소숫점 2 5" xfId="17046" xr:uid="{00000000-0005-0000-0000-000092420000}"/>
    <cellStyle name="고정소숫점 3" xfId="17047" xr:uid="{00000000-0005-0000-0000-000093420000}"/>
    <cellStyle name="고정소숫점 3 2" xfId="17048" xr:uid="{00000000-0005-0000-0000-000094420000}"/>
    <cellStyle name="고정소숫점 3 3" xfId="17049" xr:uid="{00000000-0005-0000-0000-000095420000}"/>
    <cellStyle name="고정소숫점 3 4" xfId="17050" xr:uid="{00000000-0005-0000-0000-000096420000}"/>
    <cellStyle name="고정소숫점 4" xfId="17051" xr:uid="{00000000-0005-0000-0000-000097420000}"/>
    <cellStyle name="고정소숫점 4 2" xfId="17052" xr:uid="{00000000-0005-0000-0000-000098420000}"/>
    <cellStyle name="고정소숫점 4 3" xfId="17053" xr:uid="{00000000-0005-0000-0000-000099420000}"/>
    <cellStyle name="고정소숫점 4 4" xfId="17054" xr:uid="{00000000-0005-0000-0000-00009A420000}"/>
    <cellStyle name="고정소숫점 5" xfId="17055" xr:uid="{00000000-0005-0000-0000-00009B420000}"/>
    <cellStyle name="고정소숫점 5 2" xfId="17056" xr:uid="{00000000-0005-0000-0000-00009C420000}"/>
    <cellStyle name="고정소숫점 5 3" xfId="17057" xr:uid="{00000000-0005-0000-0000-00009D420000}"/>
    <cellStyle name="고정소숫점 6" xfId="17058" xr:uid="{00000000-0005-0000-0000-00009E420000}"/>
    <cellStyle name="고정소숫점 6 2" xfId="17059" xr:uid="{00000000-0005-0000-0000-00009F420000}"/>
    <cellStyle name="고정소숫점 6 3" xfId="17060" xr:uid="{00000000-0005-0000-0000-0000A0420000}"/>
    <cellStyle name="고정소숫점 7" xfId="17061" xr:uid="{00000000-0005-0000-0000-0000A1420000}"/>
    <cellStyle name="고정소숫점 7 2" xfId="17062" xr:uid="{00000000-0005-0000-0000-0000A2420000}"/>
    <cellStyle name="고정소숫점 7 3" xfId="17063" xr:uid="{00000000-0005-0000-0000-0000A3420000}"/>
    <cellStyle name="고정소숫점 8" xfId="17064" xr:uid="{00000000-0005-0000-0000-0000A4420000}"/>
    <cellStyle name="고정소숫점 8 2" xfId="17065" xr:uid="{00000000-0005-0000-0000-0000A5420000}"/>
    <cellStyle name="고정소숫점 8 3" xfId="17066" xr:uid="{00000000-0005-0000-0000-0000A6420000}"/>
    <cellStyle name="고정소숫점 9" xfId="17067" xr:uid="{00000000-0005-0000-0000-0000A7420000}"/>
    <cellStyle name="고정소숫점 9 2" xfId="17068" xr:uid="{00000000-0005-0000-0000-0000A8420000}"/>
    <cellStyle name="고정소숫점 9 3" xfId="17069" xr:uid="{00000000-0005-0000-0000-0000A9420000}"/>
    <cellStyle name="고정소숫점_1부여부지 콘도미니엄 신축공사 AV설비 견적서_20100121" xfId="17070" xr:uid="{00000000-0005-0000-0000-0000AA420000}"/>
    <cellStyle name="고정출력1" xfId="17071" xr:uid="{00000000-0005-0000-0000-0000AB420000}"/>
    <cellStyle name="고정출력1 10" xfId="17072" xr:uid="{00000000-0005-0000-0000-0000AC420000}"/>
    <cellStyle name="고정출력1 2" xfId="17073" xr:uid="{00000000-0005-0000-0000-0000AD420000}"/>
    <cellStyle name="고정출력1 2 2" xfId="17074" xr:uid="{00000000-0005-0000-0000-0000AE420000}"/>
    <cellStyle name="고정출력1 2 2 2" xfId="17075" xr:uid="{00000000-0005-0000-0000-0000AF420000}"/>
    <cellStyle name="고정출력1 2 3" xfId="17076" xr:uid="{00000000-0005-0000-0000-0000B0420000}"/>
    <cellStyle name="고정출력1 2 4" xfId="17077" xr:uid="{00000000-0005-0000-0000-0000B1420000}"/>
    <cellStyle name="고정출력1 2 5" xfId="17078" xr:uid="{00000000-0005-0000-0000-0000B2420000}"/>
    <cellStyle name="고정출력1 3" xfId="17079" xr:uid="{00000000-0005-0000-0000-0000B3420000}"/>
    <cellStyle name="고정출력1 3 2" xfId="17080" xr:uid="{00000000-0005-0000-0000-0000B4420000}"/>
    <cellStyle name="고정출력1 3 3" xfId="17081" xr:uid="{00000000-0005-0000-0000-0000B5420000}"/>
    <cellStyle name="고정출력1 3 4" xfId="17082" xr:uid="{00000000-0005-0000-0000-0000B6420000}"/>
    <cellStyle name="고정출력1 4" xfId="17083" xr:uid="{00000000-0005-0000-0000-0000B7420000}"/>
    <cellStyle name="고정출력1 4 2" xfId="17084" xr:uid="{00000000-0005-0000-0000-0000B8420000}"/>
    <cellStyle name="고정출력1 4 3" xfId="17085" xr:uid="{00000000-0005-0000-0000-0000B9420000}"/>
    <cellStyle name="고정출력1 5" xfId="17086" xr:uid="{00000000-0005-0000-0000-0000BA420000}"/>
    <cellStyle name="고정출력1 5 2" xfId="17087" xr:uid="{00000000-0005-0000-0000-0000BB420000}"/>
    <cellStyle name="고정출력1 6" xfId="17088" xr:uid="{00000000-0005-0000-0000-0000BC420000}"/>
    <cellStyle name="고정출력1 6 2" xfId="17089" xr:uid="{00000000-0005-0000-0000-0000BD420000}"/>
    <cellStyle name="고정출력1 7" xfId="17090" xr:uid="{00000000-0005-0000-0000-0000BE420000}"/>
    <cellStyle name="고정출력1 7 2" xfId="17091" xr:uid="{00000000-0005-0000-0000-0000BF420000}"/>
    <cellStyle name="고정출력1 8" xfId="17092" xr:uid="{00000000-0005-0000-0000-0000C0420000}"/>
    <cellStyle name="고정출력1 9" xfId="17093" xr:uid="{00000000-0005-0000-0000-0000C1420000}"/>
    <cellStyle name="고정출력1_태양광견적서(부안고)" xfId="17094" xr:uid="{00000000-0005-0000-0000-0000C2420000}"/>
    <cellStyle name="고정출력2" xfId="17095" xr:uid="{00000000-0005-0000-0000-0000C3420000}"/>
    <cellStyle name="고정출력2 10" xfId="17096" xr:uid="{00000000-0005-0000-0000-0000C4420000}"/>
    <cellStyle name="고정출력2 2" xfId="17097" xr:uid="{00000000-0005-0000-0000-0000C5420000}"/>
    <cellStyle name="고정출력2 2 2" xfId="17098" xr:uid="{00000000-0005-0000-0000-0000C6420000}"/>
    <cellStyle name="고정출력2 2 2 2" xfId="17099" xr:uid="{00000000-0005-0000-0000-0000C7420000}"/>
    <cellStyle name="고정출력2 2 3" xfId="17100" xr:uid="{00000000-0005-0000-0000-0000C8420000}"/>
    <cellStyle name="고정출력2 2 4" xfId="17101" xr:uid="{00000000-0005-0000-0000-0000C9420000}"/>
    <cellStyle name="고정출력2 2 5" xfId="17102" xr:uid="{00000000-0005-0000-0000-0000CA420000}"/>
    <cellStyle name="고정출력2 3" xfId="17103" xr:uid="{00000000-0005-0000-0000-0000CB420000}"/>
    <cellStyle name="고정출력2 3 2" xfId="17104" xr:uid="{00000000-0005-0000-0000-0000CC420000}"/>
    <cellStyle name="고정출력2 3 3" xfId="17105" xr:uid="{00000000-0005-0000-0000-0000CD420000}"/>
    <cellStyle name="고정출력2 3 4" xfId="17106" xr:uid="{00000000-0005-0000-0000-0000CE420000}"/>
    <cellStyle name="고정출력2 4" xfId="17107" xr:uid="{00000000-0005-0000-0000-0000CF420000}"/>
    <cellStyle name="고정출력2 4 2" xfId="17108" xr:uid="{00000000-0005-0000-0000-0000D0420000}"/>
    <cellStyle name="고정출력2 4 3" xfId="17109" xr:uid="{00000000-0005-0000-0000-0000D1420000}"/>
    <cellStyle name="고정출력2 5" xfId="17110" xr:uid="{00000000-0005-0000-0000-0000D2420000}"/>
    <cellStyle name="고정출력2 5 2" xfId="17111" xr:uid="{00000000-0005-0000-0000-0000D3420000}"/>
    <cellStyle name="고정출력2 6" xfId="17112" xr:uid="{00000000-0005-0000-0000-0000D4420000}"/>
    <cellStyle name="고정출력2 6 2" xfId="17113" xr:uid="{00000000-0005-0000-0000-0000D5420000}"/>
    <cellStyle name="고정출력2 7" xfId="17114" xr:uid="{00000000-0005-0000-0000-0000D6420000}"/>
    <cellStyle name="고정출력2 7 2" xfId="17115" xr:uid="{00000000-0005-0000-0000-0000D7420000}"/>
    <cellStyle name="고정출력2 8" xfId="17116" xr:uid="{00000000-0005-0000-0000-0000D8420000}"/>
    <cellStyle name="고정출력2 9" xfId="17117" xr:uid="{00000000-0005-0000-0000-0000D9420000}"/>
    <cellStyle name="고정출력2_태양광견적서(부안고)" xfId="17118" xr:uid="{00000000-0005-0000-0000-0000DA420000}"/>
    <cellStyle name="공사원가계산서(조경)" xfId="17119" xr:uid="{00000000-0005-0000-0000-0000DB420000}"/>
    <cellStyle name="공사원가계산서(조경) 2" xfId="17120" xr:uid="{00000000-0005-0000-0000-0000DC420000}"/>
    <cellStyle name="공사원가계산서(조경) 3" xfId="17121" xr:uid="{00000000-0005-0000-0000-0000DD420000}"/>
    <cellStyle name="공정제목" xfId="17122" xr:uid="{00000000-0005-0000-0000-0000DE420000}"/>
    <cellStyle name="괘선" xfId="17123" xr:uid="{00000000-0005-0000-0000-0000DF420000}"/>
    <cellStyle name="괘선1" xfId="17124" xr:uid="{00000000-0005-0000-0000-0000E0420000}"/>
    <cellStyle name="咬訌裝?INCOM1" xfId="17125" xr:uid="{00000000-0005-0000-0000-0000E1420000}"/>
    <cellStyle name="咬訌裝?INCOM1 10" xfId="17126" xr:uid="{00000000-0005-0000-0000-0000E2420000}"/>
    <cellStyle name="咬訌裝?INCOM1 10 2" xfId="17127" xr:uid="{00000000-0005-0000-0000-0000E3420000}"/>
    <cellStyle name="咬訌裝?INCOM1 11" xfId="17128" xr:uid="{00000000-0005-0000-0000-0000E4420000}"/>
    <cellStyle name="咬訌裝?INCOM1 11 2" xfId="17129" xr:uid="{00000000-0005-0000-0000-0000E5420000}"/>
    <cellStyle name="咬訌裝?INCOM1 12" xfId="17130" xr:uid="{00000000-0005-0000-0000-0000E6420000}"/>
    <cellStyle name="咬訌裝?INCOM1 12 2" xfId="17131" xr:uid="{00000000-0005-0000-0000-0000E7420000}"/>
    <cellStyle name="咬訌裝?INCOM1 13" xfId="17132" xr:uid="{00000000-0005-0000-0000-0000E8420000}"/>
    <cellStyle name="咬訌裝?INCOM1 13 2" xfId="17133" xr:uid="{00000000-0005-0000-0000-0000E9420000}"/>
    <cellStyle name="咬訌裝?INCOM1 14" xfId="17134" xr:uid="{00000000-0005-0000-0000-0000EA420000}"/>
    <cellStyle name="咬訌裝?INCOM1 15" xfId="17135" xr:uid="{00000000-0005-0000-0000-0000EB420000}"/>
    <cellStyle name="咬訌裝?INCOM1 2" xfId="17136" xr:uid="{00000000-0005-0000-0000-0000EC420000}"/>
    <cellStyle name="咬訌裝?INCOM1 2 2" xfId="17137" xr:uid="{00000000-0005-0000-0000-0000ED420000}"/>
    <cellStyle name="咬訌裝?INCOM1 2 2 2" xfId="17138" xr:uid="{00000000-0005-0000-0000-0000EE420000}"/>
    <cellStyle name="咬訌裝?INCOM1 2 3" xfId="17139" xr:uid="{00000000-0005-0000-0000-0000EF420000}"/>
    <cellStyle name="咬訌裝?INCOM1 3" xfId="17140" xr:uid="{00000000-0005-0000-0000-0000F0420000}"/>
    <cellStyle name="咬訌裝?INCOM1 3 2" xfId="17141" xr:uid="{00000000-0005-0000-0000-0000F1420000}"/>
    <cellStyle name="咬訌裝?INCOM1 4" xfId="17142" xr:uid="{00000000-0005-0000-0000-0000F2420000}"/>
    <cellStyle name="咬訌裝?INCOM1 4 2" xfId="17143" xr:uid="{00000000-0005-0000-0000-0000F3420000}"/>
    <cellStyle name="咬訌裝?INCOM1 5" xfId="17144" xr:uid="{00000000-0005-0000-0000-0000F4420000}"/>
    <cellStyle name="咬訌裝?INCOM1 5 2" xfId="17145" xr:uid="{00000000-0005-0000-0000-0000F5420000}"/>
    <cellStyle name="咬訌裝?INCOM1 6" xfId="17146" xr:uid="{00000000-0005-0000-0000-0000F6420000}"/>
    <cellStyle name="咬訌裝?INCOM1 6 2" xfId="17147" xr:uid="{00000000-0005-0000-0000-0000F7420000}"/>
    <cellStyle name="咬訌裝?INCOM1 7" xfId="17148" xr:uid="{00000000-0005-0000-0000-0000F8420000}"/>
    <cellStyle name="咬訌裝?INCOM1 7 2" xfId="17149" xr:uid="{00000000-0005-0000-0000-0000F9420000}"/>
    <cellStyle name="咬訌裝?INCOM1 8" xfId="17150" xr:uid="{00000000-0005-0000-0000-0000FA420000}"/>
    <cellStyle name="咬訌裝?INCOM1 8 2" xfId="17151" xr:uid="{00000000-0005-0000-0000-0000FB420000}"/>
    <cellStyle name="咬訌裝?INCOM1 9" xfId="17152" xr:uid="{00000000-0005-0000-0000-0000FC420000}"/>
    <cellStyle name="咬訌裝?INCOM1 9 2" xfId="17153" xr:uid="{00000000-0005-0000-0000-0000FD420000}"/>
    <cellStyle name="咬訌裝?INCOM10" xfId="17154" xr:uid="{00000000-0005-0000-0000-0000FE420000}"/>
    <cellStyle name="咬訌裝?INCOM10 10" xfId="17155" xr:uid="{00000000-0005-0000-0000-0000FF420000}"/>
    <cellStyle name="咬訌裝?INCOM10 10 2" xfId="17156" xr:uid="{00000000-0005-0000-0000-000000430000}"/>
    <cellStyle name="咬訌裝?INCOM10 11" xfId="17157" xr:uid="{00000000-0005-0000-0000-000001430000}"/>
    <cellStyle name="咬訌裝?INCOM10 11 2" xfId="17158" xr:uid="{00000000-0005-0000-0000-000002430000}"/>
    <cellStyle name="咬訌裝?INCOM10 12" xfId="17159" xr:uid="{00000000-0005-0000-0000-000003430000}"/>
    <cellStyle name="咬訌裝?INCOM10 12 2" xfId="17160" xr:uid="{00000000-0005-0000-0000-000004430000}"/>
    <cellStyle name="咬訌裝?INCOM10 13" xfId="17161" xr:uid="{00000000-0005-0000-0000-000005430000}"/>
    <cellStyle name="咬訌裝?INCOM10 13 2" xfId="17162" xr:uid="{00000000-0005-0000-0000-000006430000}"/>
    <cellStyle name="咬訌裝?INCOM10 14" xfId="17163" xr:uid="{00000000-0005-0000-0000-000007430000}"/>
    <cellStyle name="咬訌裝?INCOM10 15" xfId="17164" xr:uid="{00000000-0005-0000-0000-000008430000}"/>
    <cellStyle name="咬訌裝?INCOM10 2" xfId="17165" xr:uid="{00000000-0005-0000-0000-000009430000}"/>
    <cellStyle name="咬訌裝?INCOM10 2 2" xfId="17166" xr:uid="{00000000-0005-0000-0000-00000A430000}"/>
    <cellStyle name="咬訌裝?INCOM10 2 2 2" xfId="17167" xr:uid="{00000000-0005-0000-0000-00000B430000}"/>
    <cellStyle name="咬訌裝?INCOM10 2 3" xfId="17168" xr:uid="{00000000-0005-0000-0000-00000C430000}"/>
    <cellStyle name="咬訌裝?INCOM10 3" xfId="17169" xr:uid="{00000000-0005-0000-0000-00000D430000}"/>
    <cellStyle name="咬訌裝?INCOM10 3 2" xfId="17170" xr:uid="{00000000-0005-0000-0000-00000E430000}"/>
    <cellStyle name="咬訌裝?INCOM10 4" xfId="17171" xr:uid="{00000000-0005-0000-0000-00000F430000}"/>
    <cellStyle name="咬訌裝?INCOM10 4 2" xfId="17172" xr:uid="{00000000-0005-0000-0000-000010430000}"/>
    <cellStyle name="咬訌裝?INCOM10 5" xfId="17173" xr:uid="{00000000-0005-0000-0000-000011430000}"/>
    <cellStyle name="咬訌裝?INCOM10 5 2" xfId="17174" xr:uid="{00000000-0005-0000-0000-000012430000}"/>
    <cellStyle name="咬訌裝?INCOM10 6" xfId="17175" xr:uid="{00000000-0005-0000-0000-000013430000}"/>
    <cellStyle name="咬訌裝?INCOM10 6 2" xfId="17176" xr:uid="{00000000-0005-0000-0000-000014430000}"/>
    <cellStyle name="咬訌裝?INCOM10 7" xfId="17177" xr:uid="{00000000-0005-0000-0000-000015430000}"/>
    <cellStyle name="咬訌裝?INCOM10 7 2" xfId="17178" xr:uid="{00000000-0005-0000-0000-000016430000}"/>
    <cellStyle name="咬訌裝?INCOM10 8" xfId="17179" xr:uid="{00000000-0005-0000-0000-000017430000}"/>
    <cellStyle name="咬訌裝?INCOM10 8 2" xfId="17180" xr:uid="{00000000-0005-0000-0000-000018430000}"/>
    <cellStyle name="咬訌裝?INCOM10 9" xfId="17181" xr:uid="{00000000-0005-0000-0000-000019430000}"/>
    <cellStyle name="咬訌裝?INCOM10 9 2" xfId="17182" xr:uid="{00000000-0005-0000-0000-00001A430000}"/>
    <cellStyle name="咬訌裝?INCOM2" xfId="17183" xr:uid="{00000000-0005-0000-0000-00001B430000}"/>
    <cellStyle name="咬訌裝?INCOM2 10" xfId="17184" xr:uid="{00000000-0005-0000-0000-00001C430000}"/>
    <cellStyle name="咬訌裝?INCOM2 10 2" xfId="17185" xr:uid="{00000000-0005-0000-0000-00001D430000}"/>
    <cellStyle name="咬訌裝?INCOM2 11" xfId="17186" xr:uid="{00000000-0005-0000-0000-00001E430000}"/>
    <cellStyle name="咬訌裝?INCOM2 11 2" xfId="17187" xr:uid="{00000000-0005-0000-0000-00001F430000}"/>
    <cellStyle name="咬訌裝?INCOM2 12" xfId="17188" xr:uid="{00000000-0005-0000-0000-000020430000}"/>
    <cellStyle name="咬訌裝?INCOM2 12 2" xfId="17189" xr:uid="{00000000-0005-0000-0000-000021430000}"/>
    <cellStyle name="咬訌裝?INCOM2 13" xfId="17190" xr:uid="{00000000-0005-0000-0000-000022430000}"/>
    <cellStyle name="咬訌裝?INCOM2 13 2" xfId="17191" xr:uid="{00000000-0005-0000-0000-000023430000}"/>
    <cellStyle name="咬訌裝?INCOM2 14" xfId="17192" xr:uid="{00000000-0005-0000-0000-000024430000}"/>
    <cellStyle name="咬訌裝?INCOM2 15" xfId="17193" xr:uid="{00000000-0005-0000-0000-000025430000}"/>
    <cellStyle name="咬訌裝?INCOM2 2" xfId="17194" xr:uid="{00000000-0005-0000-0000-000026430000}"/>
    <cellStyle name="咬訌裝?INCOM2 2 2" xfId="17195" xr:uid="{00000000-0005-0000-0000-000027430000}"/>
    <cellStyle name="咬訌裝?INCOM2 2 2 2" xfId="17196" xr:uid="{00000000-0005-0000-0000-000028430000}"/>
    <cellStyle name="咬訌裝?INCOM2 2 3" xfId="17197" xr:uid="{00000000-0005-0000-0000-000029430000}"/>
    <cellStyle name="咬訌裝?INCOM2 3" xfId="17198" xr:uid="{00000000-0005-0000-0000-00002A430000}"/>
    <cellStyle name="咬訌裝?INCOM2 3 2" xfId="17199" xr:uid="{00000000-0005-0000-0000-00002B430000}"/>
    <cellStyle name="咬訌裝?INCOM2 4" xfId="17200" xr:uid="{00000000-0005-0000-0000-00002C430000}"/>
    <cellStyle name="咬訌裝?INCOM2 4 2" xfId="17201" xr:uid="{00000000-0005-0000-0000-00002D430000}"/>
    <cellStyle name="咬訌裝?INCOM2 5" xfId="17202" xr:uid="{00000000-0005-0000-0000-00002E430000}"/>
    <cellStyle name="咬訌裝?INCOM2 5 2" xfId="17203" xr:uid="{00000000-0005-0000-0000-00002F430000}"/>
    <cellStyle name="咬訌裝?INCOM2 6" xfId="17204" xr:uid="{00000000-0005-0000-0000-000030430000}"/>
    <cellStyle name="咬訌裝?INCOM2 6 2" xfId="17205" xr:uid="{00000000-0005-0000-0000-000031430000}"/>
    <cellStyle name="咬訌裝?INCOM2 7" xfId="17206" xr:uid="{00000000-0005-0000-0000-000032430000}"/>
    <cellStyle name="咬訌裝?INCOM2 7 2" xfId="17207" xr:uid="{00000000-0005-0000-0000-000033430000}"/>
    <cellStyle name="咬訌裝?INCOM2 8" xfId="17208" xr:uid="{00000000-0005-0000-0000-000034430000}"/>
    <cellStyle name="咬訌裝?INCOM2 8 2" xfId="17209" xr:uid="{00000000-0005-0000-0000-000035430000}"/>
    <cellStyle name="咬訌裝?INCOM2 9" xfId="17210" xr:uid="{00000000-0005-0000-0000-000036430000}"/>
    <cellStyle name="咬訌裝?INCOM2 9 2" xfId="17211" xr:uid="{00000000-0005-0000-0000-000037430000}"/>
    <cellStyle name="咬訌裝?INCOM3" xfId="17212" xr:uid="{00000000-0005-0000-0000-000038430000}"/>
    <cellStyle name="咬訌裝?INCOM3 10" xfId="17213" xr:uid="{00000000-0005-0000-0000-000039430000}"/>
    <cellStyle name="咬訌裝?INCOM3 10 2" xfId="17214" xr:uid="{00000000-0005-0000-0000-00003A430000}"/>
    <cellStyle name="咬訌裝?INCOM3 11" xfId="17215" xr:uid="{00000000-0005-0000-0000-00003B430000}"/>
    <cellStyle name="咬訌裝?INCOM3 11 2" xfId="17216" xr:uid="{00000000-0005-0000-0000-00003C430000}"/>
    <cellStyle name="咬訌裝?INCOM3 12" xfId="17217" xr:uid="{00000000-0005-0000-0000-00003D430000}"/>
    <cellStyle name="咬訌裝?INCOM3 12 2" xfId="17218" xr:uid="{00000000-0005-0000-0000-00003E430000}"/>
    <cellStyle name="咬訌裝?INCOM3 13" xfId="17219" xr:uid="{00000000-0005-0000-0000-00003F430000}"/>
    <cellStyle name="咬訌裝?INCOM3 13 2" xfId="17220" xr:uid="{00000000-0005-0000-0000-000040430000}"/>
    <cellStyle name="咬訌裝?INCOM3 14" xfId="17221" xr:uid="{00000000-0005-0000-0000-000041430000}"/>
    <cellStyle name="咬訌裝?INCOM3 15" xfId="17222" xr:uid="{00000000-0005-0000-0000-000042430000}"/>
    <cellStyle name="咬訌裝?INCOM3 2" xfId="17223" xr:uid="{00000000-0005-0000-0000-000043430000}"/>
    <cellStyle name="咬訌裝?INCOM3 2 2" xfId="17224" xr:uid="{00000000-0005-0000-0000-000044430000}"/>
    <cellStyle name="咬訌裝?INCOM3 2 2 2" xfId="17225" xr:uid="{00000000-0005-0000-0000-000045430000}"/>
    <cellStyle name="咬訌裝?INCOM3 2 3" xfId="17226" xr:uid="{00000000-0005-0000-0000-000046430000}"/>
    <cellStyle name="咬訌裝?INCOM3 3" xfId="17227" xr:uid="{00000000-0005-0000-0000-000047430000}"/>
    <cellStyle name="咬訌裝?INCOM3 3 2" xfId="17228" xr:uid="{00000000-0005-0000-0000-000048430000}"/>
    <cellStyle name="咬訌裝?INCOM3 4" xfId="17229" xr:uid="{00000000-0005-0000-0000-000049430000}"/>
    <cellStyle name="咬訌裝?INCOM3 4 2" xfId="17230" xr:uid="{00000000-0005-0000-0000-00004A430000}"/>
    <cellStyle name="咬訌裝?INCOM3 5" xfId="17231" xr:uid="{00000000-0005-0000-0000-00004B430000}"/>
    <cellStyle name="咬訌裝?INCOM3 5 2" xfId="17232" xr:uid="{00000000-0005-0000-0000-00004C430000}"/>
    <cellStyle name="咬訌裝?INCOM3 6" xfId="17233" xr:uid="{00000000-0005-0000-0000-00004D430000}"/>
    <cellStyle name="咬訌裝?INCOM3 6 2" xfId="17234" xr:uid="{00000000-0005-0000-0000-00004E430000}"/>
    <cellStyle name="咬訌裝?INCOM3 7" xfId="17235" xr:uid="{00000000-0005-0000-0000-00004F430000}"/>
    <cellStyle name="咬訌裝?INCOM3 7 2" xfId="17236" xr:uid="{00000000-0005-0000-0000-000050430000}"/>
    <cellStyle name="咬訌裝?INCOM3 8" xfId="17237" xr:uid="{00000000-0005-0000-0000-000051430000}"/>
    <cellStyle name="咬訌裝?INCOM3 8 2" xfId="17238" xr:uid="{00000000-0005-0000-0000-000052430000}"/>
    <cellStyle name="咬訌裝?INCOM3 9" xfId="17239" xr:uid="{00000000-0005-0000-0000-000053430000}"/>
    <cellStyle name="咬訌裝?INCOM3 9 2" xfId="17240" xr:uid="{00000000-0005-0000-0000-000054430000}"/>
    <cellStyle name="咬訌裝?INCOM4" xfId="17241" xr:uid="{00000000-0005-0000-0000-000055430000}"/>
    <cellStyle name="咬訌裝?INCOM4 10" xfId="17242" xr:uid="{00000000-0005-0000-0000-000056430000}"/>
    <cellStyle name="咬訌裝?INCOM4 10 2" xfId="17243" xr:uid="{00000000-0005-0000-0000-000057430000}"/>
    <cellStyle name="咬訌裝?INCOM4 11" xfId="17244" xr:uid="{00000000-0005-0000-0000-000058430000}"/>
    <cellStyle name="咬訌裝?INCOM4 11 2" xfId="17245" xr:uid="{00000000-0005-0000-0000-000059430000}"/>
    <cellStyle name="咬訌裝?INCOM4 12" xfId="17246" xr:uid="{00000000-0005-0000-0000-00005A430000}"/>
    <cellStyle name="咬訌裝?INCOM4 12 2" xfId="17247" xr:uid="{00000000-0005-0000-0000-00005B430000}"/>
    <cellStyle name="咬訌裝?INCOM4 13" xfId="17248" xr:uid="{00000000-0005-0000-0000-00005C430000}"/>
    <cellStyle name="咬訌裝?INCOM4 13 2" xfId="17249" xr:uid="{00000000-0005-0000-0000-00005D430000}"/>
    <cellStyle name="咬訌裝?INCOM4 14" xfId="17250" xr:uid="{00000000-0005-0000-0000-00005E430000}"/>
    <cellStyle name="咬訌裝?INCOM4 15" xfId="17251" xr:uid="{00000000-0005-0000-0000-00005F430000}"/>
    <cellStyle name="咬訌裝?INCOM4 2" xfId="17252" xr:uid="{00000000-0005-0000-0000-000060430000}"/>
    <cellStyle name="咬訌裝?INCOM4 2 2" xfId="17253" xr:uid="{00000000-0005-0000-0000-000061430000}"/>
    <cellStyle name="咬訌裝?INCOM4 2 2 2" xfId="17254" xr:uid="{00000000-0005-0000-0000-000062430000}"/>
    <cellStyle name="咬訌裝?INCOM4 2 3" xfId="17255" xr:uid="{00000000-0005-0000-0000-000063430000}"/>
    <cellStyle name="咬訌裝?INCOM4 3" xfId="17256" xr:uid="{00000000-0005-0000-0000-000064430000}"/>
    <cellStyle name="咬訌裝?INCOM4 3 2" xfId="17257" xr:uid="{00000000-0005-0000-0000-000065430000}"/>
    <cellStyle name="咬訌裝?INCOM4 4" xfId="17258" xr:uid="{00000000-0005-0000-0000-000066430000}"/>
    <cellStyle name="咬訌裝?INCOM4 4 2" xfId="17259" xr:uid="{00000000-0005-0000-0000-000067430000}"/>
    <cellStyle name="咬訌裝?INCOM4 5" xfId="17260" xr:uid="{00000000-0005-0000-0000-000068430000}"/>
    <cellStyle name="咬訌裝?INCOM4 5 2" xfId="17261" xr:uid="{00000000-0005-0000-0000-000069430000}"/>
    <cellStyle name="咬訌裝?INCOM4 6" xfId="17262" xr:uid="{00000000-0005-0000-0000-00006A430000}"/>
    <cellStyle name="咬訌裝?INCOM4 6 2" xfId="17263" xr:uid="{00000000-0005-0000-0000-00006B430000}"/>
    <cellStyle name="咬訌裝?INCOM4 7" xfId="17264" xr:uid="{00000000-0005-0000-0000-00006C430000}"/>
    <cellStyle name="咬訌裝?INCOM4 7 2" xfId="17265" xr:uid="{00000000-0005-0000-0000-00006D430000}"/>
    <cellStyle name="咬訌裝?INCOM4 8" xfId="17266" xr:uid="{00000000-0005-0000-0000-00006E430000}"/>
    <cellStyle name="咬訌裝?INCOM4 8 2" xfId="17267" xr:uid="{00000000-0005-0000-0000-00006F430000}"/>
    <cellStyle name="咬訌裝?INCOM4 9" xfId="17268" xr:uid="{00000000-0005-0000-0000-000070430000}"/>
    <cellStyle name="咬訌裝?INCOM4 9 2" xfId="17269" xr:uid="{00000000-0005-0000-0000-000071430000}"/>
    <cellStyle name="咬訌裝?INCOM5" xfId="17270" xr:uid="{00000000-0005-0000-0000-000072430000}"/>
    <cellStyle name="咬訌裝?INCOM5 10" xfId="17271" xr:uid="{00000000-0005-0000-0000-000073430000}"/>
    <cellStyle name="咬訌裝?INCOM5 10 2" xfId="17272" xr:uid="{00000000-0005-0000-0000-000074430000}"/>
    <cellStyle name="咬訌裝?INCOM5 11" xfId="17273" xr:uid="{00000000-0005-0000-0000-000075430000}"/>
    <cellStyle name="咬訌裝?INCOM5 11 2" xfId="17274" xr:uid="{00000000-0005-0000-0000-000076430000}"/>
    <cellStyle name="咬訌裝?INCOM5 12" xfId="17275" xr:uid="{00000000-0005-0000-0000-000077430000}"/>
    <cellStyle name="咬訌裝?INCOM5 12 2" xfId="17276" xr:uid="{00000000-0005-0000-0000-000078430000}"/>
    <cellStyle name="咬訌裝?INCOM5 13" xfId="17277" xr:uid="{00000000-0005-0000-0000-000079430000}"/>
    <cellStyle name="咬訌裝?INCOM5 13 2" xfId="17278" xr:uid="{00000000-0005-0000-0000-00007A430000}"/>
    <cellStyle name="咬訌裝?INCOM5 14" xfId="17279" xr:uid="{00000000-0005-0000-0000-00007B430000}"/>
    <cellStyle name="咬訌裝?INCOM5 15" xfId="17280" xr:uid="{00000000-0005-0000-0000-00007C430000}"/>
    <cellStyle name="咬訌裝?INCOM5 2" xfId="17281" xr:uid="{00000000-0005-0000-0000-00007D430000}"/>
    <cellStyle name="咬訌裝?INCOM5 2 2" xfId="17282" xr:uid="{00000000-0005-0000-0000-00007E430000}"/>
    <cellStyle name="咬訌裝?INCOM5 2 2 2" xfId="17283" xr:uid="{00000000-0005-0000-0000-00007F430000}"/>
    <cellStyle name="咬訌裝?INCOM5 2 3" xfId="17284" xr:uid="{00000000-0005-0000-0000-000080430000}"/>
    <cellStyle name="咬訌裝?INCOM5 3" xfId="17285" xr:uid="{00000000-0005-0000-0000-000081430000}"/>
    <cellStyle name="咬訌裝?INCOM5 3 2" xfId="17286" xr:uid="{00000000-0005-0000-0000-000082430000}"/>
    <cellStyle name="咬訌裝?INCOM5 4" xfId="17287" xr:uid="{00000000-0005-0000-0000-000083430000}"/>
    <cellStyle name="咬訌裝?INCOM5 4 2" xfId="17288" xr:uid="{00000000-0005-0000-0000-000084430000}"/>
    <cellStyle name="咬訌裝?INCOM5 5" xfId="17289" xr:uid="{00000000-0005-0000-0000-000085430000}"/>
    <cellStyle name="咬訌裝?INCOM5 5 2" xfId="17290" xr:uid="{00000000-0005-0000-0000-000086430000}"/>
    <cellStyle name="咬訌裝?INCOM5 6" xfId="17291" xr:uid="{00000000-0005-0000-0000-000087430000}"/>
    <cellStyle name="咬訌裝?INCOM5 6 2" xfId="17292" xr:uid="{00000000-0005-0000-0000-000088430000}"/>
    <cellStyle name="咬訌裝?INCOM5 7" xfId="17293" xr:uid="{00000000-0005-0000-0000-000089430000}"/>
    <cellStyle name="咬訌裝?INCOM5 7 2" xfId="17294" xr:uid="{00000000-0005-0000-0000-00008A430000}"/>
    <cellStyle name="咬訌裝?INCOM5 8" xfId="17295" xr:uid="{00000000-0005-0000-0000-00008B430000}"/>
    <cellStyle name="咬訌裝?INCOM5 8 2" xfId="17296" xr:uid="{00000000-0005-0000-0000-00008C430000}"/>
    <cellStyle name="咬訌裝?INCOM5 9" xfId="17297" xr:uid="{00000000-0005-0000-0000-00008D430000}"/>
    <cellStyle name="咬訌裝?INCOM5 9 2" xfId="17298" xr:uid="{00000000-0005-0000-0000-00008E430000}"/>
    <cellStyle name="咬訌裝?INCOM6" xfId="17299" xr:uid="{00000000-0005-0000-0000-00008F430000}"/>
    <cellStyle name="咬訌裝?INCOM6 10" xfId="17300" xr:uid="{00000000-0005-0000-0000-000090430000}"/>
    <cellStyle name="咬訌裝?INCOM6 10 2" xfId="17301" xr:uid="{00000000-0005-0000-0000-000091430000}"/>
    <cellStyle name="咬訌裝?INCOM6 11" xfId="17302" xr:uid="{00000000-0005-0000-0000-000092430000}"/>
    <cellStyle name="咬訌裝?INCOM6 11 2" xfId="17303" xr:uid="{00000000-0005-0000-0000-000093430000}"/>
    <cellStyle name="咬訌裝?INCOM6 12" xfId="17304" xr:uid="{00000000-0005-0000-0000-000094430000}"/>
    <cellStyle name="咬訌裝?INCOM6 12 2" xfId="17305" xr:uid="{00000000-0005-0000-0000-000095430000}"/>
    <cellStyle name="咬訌裝?INCOM6 13" xfId="17306" xr:uid="{00000000-0005-0000-0000-000096430000}"/>
    <cellStyle name="咬訌裝?INCOM6 13 2" xfId="17307" xr:uid="{00000000-0005-0000-0000-000097430000}"/>
    <cellStyle name="咬訌裝?INCOM6 14" xfId="17308" xr:uid="{00000000-0005-0000-0000-000098430000}"/>
    <cellStyle name="咬訌裝?INCOM6 15" xfId="17309" xr:uid="{00000000-0005-0000-0000-000099430000}"/>
    <cellStyle name="咬訌裝?INCOM6 2" xfId="17310" xr:uid="{00000000-0005-0000-0000-00009A430000}"/>
    <cellStyle name="咬訌裝?INCOM6 2 2" xfId="17311" xr:uid="{00000000-0005-0000-0000-00009B430000}"/>
    <cellStyle name="咬訌裝?INCOM6 2 2 2" xfId="17312" xr:uid="{00000000-0005-0000-0000-00009C430000}"/>
    <cellStyle name="咬訌裝?INCOM6 2 3" xfId="17313" xr:uid="{00000000-0005-0000-0000-00009D430000}"/>
    <cellStyle name="咬訌裝?INCOM6 3" xfId="17314" xr:uid="{00000000-0005-0000-0000-00009E430000}"/>
    <cellStyle name="咬訌裝?INCOM6 3 2" xfId="17315" xr:uid="{00000000-0005-0000-0000-00009F430000}"/>
    <cellStyle name="咬訌裝?INCOM6 4" xfId="17316" xr:uid="{00000000-0005-0000-0000-0000A0430000}"/>
    <cellStyle name="咬訌裝?INCOM6 4 2" xfId="17317" xr:uid="{00000000-0005-0000-0000-0000A1430000}"/>
    <cellStyle name="咬訌裝?INCOM6 5" xfId="17318" xr:uid="{00000000-0005-0000-0000-0000A2430000}"/>
    <cellStyle name="咬訌裝?INCOM6 5 2" xfId="17319" xr:uid="{00000000-0005-0000-0000-0000A3430000}"/>
    <cellStyle name="咬訌裝?INCOM6 6" xfId="17320" xr:uid="{00000000-0005-0000-0000-0000A4430000}"/>
    <cellStyle name="咬訌裝?INCOM6 6 2" xfId="17321" xr:uid="{00000000-0005-0000-0000-0000A5430000}"/>
    <cellStyle name="咬訌裝?INCOM6 7" xfId="17322" xr:uid="{00000000-0005-0000-0000-0000A6430000}"/>
    <cellStyle name="咬訌裝?INCOM6 7 2" xfId="17323" xr:uid="{00000000-0005-0000-0000-0000A7430000}"/>
    <cellStyle name="咬訌裝?INCOM6 8" xfId="17324" xr:uid="{00000000-0005-0000-0000-0000A8430000}"/>
    <cellStyle name="咬訌裝?INCOM6 8 2" xfId="17325" xr:uid="{00000000-0005-0000-0000-0000A9430000}"/>
    <cellStyle name="咬訌裝?INCOM6 9" xfId="17326" xr:uid="{00000000-0005-0000-0000-0000AA430000}"/>
    <cellStyle name="咬訌裝?INCOM6 9 2" xfId="17327" xr:uid="{00000000-0005-0000-0000-0000AB430000}"/>
    <cellStyle name="咬訌裝?INCOM7" xfId="17328" xr:uid="{00000000-0005-0000-0000-0000AC430000}"/>
    <cellStyle name="咬訌裝?INCOM7 10" xfId="17329" xr:uid="{00000000-0005-0000-0000-0000AD430000}"/>
    <cellStyle name="咬訌裝?INCOM7 10 2" xfId="17330" xr:uid="{00000000-0005-0000-0000-0000AE430000}"/>
    <cellStyle name="咬訌裝?INCOM7 11" xfId="17331" xr:uid="{00000000-0005-0000-0000-0000AF430000}"/>
    <cellStyle name="咬訌裝?INCOM7 11 2" xfId="17332" xr:uid="{00000000-0005-0000-0000-0000B0430000}"/>
    <cellStyle name="咬訌裝?INCOM7 12" xfId="17333" xr:uid="{00000000-0005-0000-0000-0000B1430000}"/>
    <cellStyle name="咬訌裝?INCOM7 12 2" xfId="17334" xr:uid="{00000000-0005-0000-0000-0000B2430000}"/>
    <cellStyle name="咬訌裝?INCOM7 13" xfId="17335" xr:uid="{00000000-0005-0000-0000-0000B3430000}"/>
    <cellStyle name="咬訌裝?INCOM7 13 2" xfId="17336" xr:uid="{00000000-0005-0000-0000-0000B4430000}"/>
    <cellStyle name="咬訌裝?INCOM7 14" xfId="17337" xr:uid="{00000000-0005-0000-0000-0000B5430000}"/>
    <cellStyle name="咬訌裝?INCOM7 15" xfId="17338" xr:uid="{00000000-0005-0000-0000-0000B6430000}"/>
    <cellStyle name="咬訌裝?INCOM7 2" xfId="17339" xr:uid="{00000000-0005-0000-0000-0000B7430000}"/>
    <cellStyle name="咬訌裝?INCOM7 2 2" xfId="17340" xr:uid="{00000000-0005-0000-0000-0000B8430000}"/>
    <cellStyle name="咬訌裝?INCOM7 2 2 2" xfId="17341" xr:uid="{00000000-0005-0000-0000-0000B9430000}"/>
    <cellStyle name="咬訌裝?INCOM7 2 3" xfId="17342" xr:uid="{00000000-0005-0000-0000-0000BA430000}"/>
    <cellStyle name="咬訌裝?INCOM7 3" xfId="17343" xr:uid="{00000000-0005-0000-0000-0000BB430000}"/>
    <cellStyle name="咬訌裝?INCOM7 3 2" xfId="17344" xr:uid="{00000000-0005-0000-0000-0000BC430000}"/>
    <cellStyle name="咬訌裝?INCOM7 4" xfId="17345" xr:uid="{00000000-0005-0000-0000-0000BD430000}"/>
    <cellStyle name="咬訌裝?INCOM7 4 2" xfId="17346" xr:uid="{00000000-0005-0000-0000-0000BE430000}"/>
    <cellStyle name="咬訌裝?INCOM7 5" xfId="17347" xr:uid="{00000000-0005-0000-0000-0000BF430000}"/>
    <cellStyle name="咬訌裝?INCOM7 5 2" xfId="17348" xr:uid="{00000000-0005-0000-0000-0000C0430000}"/>
    <cellStyle name="咬訌裝?INCOM7 6" xfId="17349" xr:uid="{00000000-0005-0000-0000-0000C1430000}"/>
    <cellStyle name="咬訌裝?INCOM7 6 2" xfId="17350" xr:uid="{00000000-0005-0000-0000-0000C2430000}"/>
    <cellStyle name="咬訌裝?INCOM7 7" xfId="17351" xr:uid="{00000000-0005-0000-0000-0000C3430000}"/>
    <cellStyle name="咬訌裝?INCOM7 7 2" xfId="17352" xr:uid="{00000000-0005-0000-0000-0000C4430000}"/>
    <cellStyle name="咬訌裝?INCOM7 8" xfId="17353" xr:uid="{00000000-0005-0000-0000-0000C5430000}"/>
    <cellStyle name="咬訌裝?INCOM7 8 2" xfId="17354" xr:uid="{00000000-0005-0000-0000-0000C6430000}"/>
    <cellStyle name="咬訌裝?INCOM7 9" xfId="17355" xr:uid="{00000000-0005-0000-0000-0000C7430000}"/>
    <cellStyle name="咬訌裝?INCOM7 9 2" xfId="17356" xr:uid="{00000000-0005-0000-0000-0000C8430000}"/>
    <cellStyle name="咬訌裝?INCOM8" xfId="17357" xr:uid="{00000000-0005-0000-0000-0000C9430000}"/>
    <cellStyle name="咬訌裝?INCOM8 10" xfId="17358" xr:uid="{00000000-0005-0000-0000-0000CA430000}"/>
    <cellStyle name="咬訌裝?INCOM8 10 2" xfId="17359" xr:uid="{00000000-0005-0000-0000-0000CB430000}"/>
    <cellStyle name="咬訌裝?INCOM8 11" xfId="17360" xr:uid="{00000000-0005-0000-0000-0000CC430000}"/>
    <cellStyle name="咬訌裝?INCOM8 11 2" xfId="17361" xr:uid="{00000000-0005-0000-0000-0000CD430000}"/>
    <cellStyle name="咬訌裝?INCOM8 12" xfId="17362" xr:uid="{00000000-0005-0000-0000-0000CE430000}"/>
    <cellStyle name="咬訌裝?INCOM8 12 2" xfId="17363" xr:uid="{00000000-0005-0000-0000-0000CF430000}"/>
    <cellStyle name="咬訌裝?INCOM8 13" xfId="17364" xr:uid="{00000000-0005-0000-0000-0000D0430000}"/>
    <cellStyle name="咬訌裝?INCOM8 13 2" xfId="17365" xr:uid="{00000000-0005-0000-0000-0000D1430000}"/>
    <cellStyle name="咬訌裝?INCOM8 14" xfId="17366" xr:uid="{00000000-0005-0000-0000-0000D2430000}"/>
    <cellStyle name="咬訌裝?INCOM8 15" xfId="17367" xr:uid="{00000000-0005-0000-0000-0000D3430000}"/>
    <cellStyle name="咬訌裝?INCOM8 2" xfId="17368" xr:uid="{00000000-0005-0000-0000-0000D4430000}"/>
    <cellStyle name="咬訌裝?INCOM8 2 2" xfId="17369" xr:uid="{00000000-0005-0000-0000-0000D5430000}"/>
    <cellStyle name="咬訌裝?INCOM8 2 2 2" xfId="17370" xr:uid="{00000000-0005-0000-0000-0000D6430000}"/>
    <cellStyle name="咬訌裝?INCOM8 2 3" xfId="17371" xr:uid="{00000000-0005-0000-0000-0000D7430000}"/>
    <cellStyle name="咬訌裝?INCOM8 3" xfId="17372" xr:uid="{00000000-0005-0000-0000-0000D8430000}"/>
    <cellStyle name="咬訌裝?INCOM8 3 2" xfId="17373" xr:uid="{00000000-0005-0000-0000-0000D9430000}"/>
    <cellStyle name="咬訌裝?INCOM8 4" xfId="17374" xr:uid="{00000000-0005-0000-0000-0000DA430000}"/>
    <cellStyle name="咬訌裝?INCOM8 4 2" xfId="17375" xr:uid="{00000000-0005-0000-0000-0000DB430000}"/>
    <cellStyle name="咬訌裝?INCOM8 5" xfId="17376" xr:uid="{00000000-0005-0000-0000-0000DC430000}"/>
    <cellStyle name="咬訌裝?INCOM8 5 2" xfId="17377" xr:uid="{00000000-0005-0000-0000-0000DD430000}"/>
    <cellStyle name="咬訌裝?INCOM8 6" xfId="17378" xr:uid="{00000000-0005-0000-0000-0000DE430000}"/>
    <cellStyle name="咬訌裝?INCOM8 6 2" xfId="17379" xr:uid="{00000000-0005-0000-0000-0000DF430000}"/>
    <cellStyle name="咬訌裝?INCOM8 7" xfId="17380" xr:uid="{00000000-0005-0000-0000-0000E0430000}"/>
    <cellStyle name="咬訌裝?INCOM8 7 2" xfId="17381" xr:uid="{00000000-0005-0000-0000-0000E1430000}"/>
    <cellStyle name="咬訌裝?INCOM8 8" xfId="17382" xr:uid="{00000000-0005-0000-0000-0000E2430000}"/>
    <cellStyle name="咬訌裝?INCOM8 8 2" xfId="17383" xr:uid="{00000000-0005-0000-0000-0000E3430000}"/>
    <cellStyle name="咬訌裝?INCOM8 9" xfId="17384" xr:uid="{00000000-0005-0000-0000-0000E4430000}"/>
    <cellStyle name="咬訌裝?INCOM8 9 2" xfId="17385" xr:uid="{00000000-0005-0000-0000-0000E5430000}"/>
    <cellStyle name="咬訌裝?INCOM9" xfId="17386" xr:uid="{00000000-0005-0000-0000-0000E6430000}"/>
    <cellStyle name="咬訌裝?INCOM9 10" xfId="17387" xr:uid="{00000000-0005-0000-0000-0000E7430000}"/>
    <cellStyle name="咬訌裝?INCOM9 10 2" xfId="17388" xr:uid="{00000000-0005-0000-0000-0000E8430000}"/>
    <cellStyle name="咬訌裝?INCOM9 11" xfId="17389" xr:uid="{00000000-0005-0000-0000-0000E9430000}"/>
    <cellStyle name="咬訌裝?INCOM9 11 2" xfId="17390" xr:uid="{00000000-0005-0000-0000-0000EA430000}"/>
    <cellStyle name="咬訌裝?INCOM9 12" xfId="17391" xr:uid="{00000000-0005-0000-0000-0000EB430000}"/>
    <cellStyle name="咬訌裝?INCOM9 12 2" xfId="17392" xr:uid="{00000000-0005-0000-0000-0000EC430000}"/>
    <cellStyle name="咬訌裝?INCOM9 13" xfId="17393" xr:uid="{00000000-0005-0000-0000-0000ED430000}"/>
    <cellStyle name="咬訌裝?INCOM9 13 2" xfId="17394" xr:uid="{00000000-0005-0000-0000-0000EE430000}"/>
    <cellStyle name="咬訌裝?INCOM9 14" xfId="17395" xr:uid="{00000000-0005-0000-0000-0000EF430000}"/>
    <cellStyle name="咬訌裝?INCOM9 15" xfId="17396" xr:uid="{00000000-0005-0000-0000-0000F0430000}"/>
    <cellStyle name="咬訌裝?INCOM9 2" xfId="17397" xr:uid="{00000000-0005-0000-0000-0000F1430000}"/>
    <cellStyle name="咬訌裝?INCOM9 2 2" xfId="17398" xr:uid="{00000000-0005-0000-0000-0000F2430000}"/>
    <cellStyle name="咬訌裝?INCOM9 2 2 2" xfId="17399" xr:uid="{00000000-0005-0000-0000-0000F3430000}"/>
    <cellStyle name="咬訌裝?INCOM9 2 3" xfId="17400" xr:uid="{00000000-0005-0000-0000-0000F4430000}"/>
    <cellStyle name="咬訌裝?INCOM9 3" xfId="17401" xr:uid="{00000000-0005-0000-0000-0000F5430000}"/>
    <cellStyle name="咬訌裝?INCOM9 3 2" xfId="17402" xr:uid="{00000000-0005-0000-0000-0000F6430000}"/>
    <cellStyle name="咬訌裝?INCOM9 4" xfId="17403" xr:uid="{00000000-0005-0000-0000-0000F7430000}"/>
    <cellStyle name="咬訌裝?INCOM9 4 2" xfId="17404" xr:uid="{00000000-0005-0000-0000-0000F8430000}"/>
    <cellStyle name="咬訌裝?INCOM9 5" xfId="17405" xr:uid="{00000000-0005-0000-0000-0000F9430000}"/>
    <cellStyle name="咬訌裝?INCOM9 5 2" xfId="17406" xr:uid="{00000000-0005-0000-0000-0000FA430000}"/>
    <cellStyle name="咬訌裝?INCOM9 6" xfId="17407" xr:uid="{00000000-0005-0000-0000-0000FB430000}"/>
    <cellStyle name="咬訌裝?INCOM9 6 2" xfId="17408" xr:uid="{00000000-0005-0000-0000-0000FC430000}"/>
    <cellStyle name="咬訌裝?INCOM9 7" xfId="17409" xr:uid="{00000000-0005-0000-0000-0000FD430000}"/>
    <cellStyle name="咬訌裝?INCOM9 7 2" xfId="17410" xr:uid="{00000000-0005-0000-0000-0000FE430000}"/>
    <cellStyle name="咬訌裝?INCOM9 8" xfId="17411" xr:uid="{00000000-0005-0000-0000-0000FF430000}"/>
    <cellStyle name="咬訌裝?INCOM9 8 2" xfId="17412" xr:uid="{00000000-0005-0000-0000-000000440000}"/>
    <cellStyle name="咬訌裝?INCOM9 9" xfId="17413" xr:uid="{00000000-0005-0000-0000-000001440000}"/>
    <cellStyle name="咬訌裝?INCOM9 9 2" xfId="17414" xr:uid="{00000000-0005-0000-0000-000002440000}"/>
    <cellStyle name="咬訌裝?PRIB11" xfId="17415" xr:uid="{00000000-0005-0000-0000-000003440000}"/>
    <cellStyle name="咬訌裝?PRIB11 10" xfId="17416" xr:uid="{00000000-0005-0000-0000-000004440000}"/>
    <cellStyle name="咬訌裝?PRIB11 10 2" xfId="17417" xr:uid="{00000000-0005-0000-0000-000005440000}"/>
    <cellStyle name="咬訌裝?PRIB11 11" xfId="17418" xr:uid="{00000000-0005-0000-0000-000006440000}"/>
    <cellStyle name="咬訌裝?PRIB11 11 2" xfId="17419" xr:uid="{00000000-0005-0000-0000-000007440000}"/>
    <cellStyle name="咬訌裝?PRIB11 12" xfId="17420" xr:uid="{00000000-0005-0000-0000-000008440000}"/>
    <cellStyle name="咬訌裝?PRIB11 12 2" xfId="17421" xr:uid="{00000000-0005-0000-0000-000009440000}"/>
    <cellStyle name="咬訌裝?PRIB11 13" xfId="17422" xr:uid="{00000000-0005-0000-0000-00000A440000}"/>
    <cellStyle name="咬訌裝?PRIB11 13 2" xfId="17423" xr:uid="{00000000-0005-0000-0000-00000B440000}"/>
    <cellStyle name="咬訌裝?PRIB11 14" xfId="17424" xr:uid="{00000000-0005-0000-0000-00000C440000}"/>
    <cellStyle name="咬訌裝?PRIB11 15" xfId="17425" xr:uid="{00000000-0005-0000-0000-00000D440000}"/>
    <cellStyle name="咬訌裝?PRIB11 2" xfId="17426" xr:uid="{00000000-0005-0000-0000-00000E440000}"/>
    <cellStyle name="咬訌裝?PRIB11 2 2" xfId="17427" xr:uid="{00000000-0005-0000-0000-00000F440000}"/>
    <cellStyle name="咬訌裝?PRIB11 2 2 2" xfId="17428" xr:uid="{00000000-0005-0000-0000-000010440000}"/>
    <cellStyle name="咬訌裝?PRIB11 2 3" xfId="17429" xr:uid="{00000000-0005-0000-0000-000011440000}"/>
    <cellStyle name="咬訌裝?PRIB11 3" xfId="17430" xr:uid="{00000000-0005-0000-0000-000012440000}"/>
    <cellStyle name="咬訌裝?PRIB11 3 2" xfId="17431" xr:uid="{00000000-0005-0000-0000-000013440000}"/>
    <cellStyle name="咬訌裝?PRIB11 4" xfId="17432" xr:uid="{00000000-0005-0000-0000-000014440000}"/>
    <cellStyle name="咬訌裝?PRIB11 4 2" xfId="17433" xr:uid="{00000000-0005-0000-0000-000015440000}"/>
    <cellStyle name="咬訌裝?PRIB11 5" xfId="17434" xr:uid="{00000000-0005-0000-0000-000016440000}"/>
    <cellStyle name="咬訌裝?PRIB11 5 2" xfId="17435" xr:uid="{00000000-0005-0000-0000-000017440000}"/>
    <cellStyle name="咬訌裝?PRIB11 6" xfId="17436" xr:uid="{00000000-0005-0000-0000-000018440000}"/>
    <cellStyle name="咬訌裝?PRIB11 6 2" xfId="17437" xr:uid="{00000000-0005-0000-0000-000019440000}"/>
    <cellStyle name="咬訌裝?PRIB11 7" xfId="17438" xr:uid="{00000000-0005-0000-0000-00001A440000}"/>
    <cellStyle name="咬訌裝?PRIB11 7 2" xfId="17439" xr:uid="{00000000-0005-0000-0000-00001B440000}"/>
    <cellStyle name="咬訌裝?PRIB11 8" xfId="17440" xr:uid="{00000000-0005-0000-0000-00001C440000}"/>
    <cellStyle name="咬訌裝?PRIB11 8 2" xfId="17441" xr:uid="{00000000-0005-0000-0000-00001D440000}"/>
    <cellStyle name="咬訌裝?PRIB11 9" xfId="17442" xr:uid="{00000000-0005-0000-0000-00001E440000}"/>
    <cellStyle name="咬訌裝?PRIB11 9 2" xfId="17443" xr:uid="{00000000-0005-0000-0000-00001F440000}"/>
    <cellStyle name="咬訌裝?report-2 " xfId="17444" xr:uid="{00000000-0005-0000-0000-000020440000}"/>
    <cellStyle name="국종합건설" xfId="17445" xr:uid="{00000000-0005-0000-0000-000021440000}"/>
    <cellStyle name="금액" xfId="17446" xr:uid="{00000000-0005-0000-0000-000022440000}"/>
    <cellStyle name="금액 2" xfId="17447" xr:uid="{00000000-0005-0000-0000-000023440000}"/>
    <cellStyle name="금액 3" xfId="17448" xr:uid="{00000000-0005-0000-0000-000024440000}"/>
    <cellStyle name="기계" xfId="17449" xr:uid="{00000000-0005-0000-0000-000025440000}"/>
    <cellStyle name="기계 2" xfId="17450" xr:uid="{00000000-0005-0000-0000-000026440000}"/>
    <cellStyle name="기계 3" xfId="17451" xr:uid="{00000000-0005-0000-0000-000027440000}"/>
    <cellStyle name="기계 4" xfId="17452" xr:uid="{00000000-0005-0000-0000-000028440000}"/>
    <cellStyle name="김해전기" xfId="17453" xr:uid="{00000000-0005-0000-0000-000029440000}"/>
    <cellStyle name="김해전기 2" xfId="17454" xr:uid="{00000000-0005-0000-0000-00002A440000}"/>
    <cellStyle name="김호(E4전환)" xfId="17455" xr:uid="{00000000-0005-0000-0000-00002B440000}"/>
    <cellStyle name="김호(E4전환) 2" xfId="17456" xr:uid="{00000000-0005-0000-0000-00002C440000}"/>
    <cellStyle name="김호(E4전환) 2 2" xfId="17457" xr:uid="{00000000-0005-0000-0000-00002D440000}"/>
    <cellStyle name="김호(E4전환) 2 2 2" xfId="17458" xr:uid="{00000000-0005-0000-0000-00002E440000}"/>
    <cellStyle name="김호(E4전환) 2 2 3" xfId="17459" xr:uid="{00000000-0005-0000-0000-00002F440000}"/>
    <cellStyle name="김호(E4전환) 2 2 4" xfId="17460" xr:uid="{00000000-0005-0000-0000-000030440000}"/>
    <cellStyle name="김호(E4전환) 2 2 5" xfId="17461" xr:uid="{00000000-0005-0000-0000-000031440000}"/>
    <cellStyle name="김호(E4전환) 3" xfId="17462" xr:uid="{00000000-0005-0000-0000-000032440000}"/>
    <cellStyle name="김호(E4전환) 3 2" xfId="17463" xr:uid="{00000000-0005-0000-0000-000033440000}"/>
    <cellStyle name="김호(E4전환) 3 3" xfId="17464" xr:uid="{00000000-0005-0000-0000-000034440000}"/>
    <cellStyle name="김호(E4전환) 3 4" xfId="17465" xr:uid="{00000000-0005-0000-0000-000035440000}"/>
    <cellStyle name="김호(E4전환) 3 5" xfId="17466" xr:uid="{00000000-0005-0000-0000-000036440000}"/>
    <cellStyle name="끼_x0001_?" xfId="17467" xr:uid="{00000000-0005-0000-0000-000037440000}"/>
    <cellStyle name="끼_x0001_? 2" xfId="17468" xr:uid="{00000000-0005-0000-0000-000038440000}"/>
    <cellStyle name="끼_x0001_? 3" xfId="17469" xr:uid="{00000000-0005-0000-0000-000039440000}"/>
    <cellStyle name="나쁨 2" xfId="17470" xr:uid="{00000000-0005-0000-0000-00003A440000}"/>
    <cellStyle name="나쁨 2 10" xfId="17471" xr:uid="{00000000-0005-0000-0000-00003B440000}"/>
    <cellStyle name="나쁨 2 11" xfId="17472" xr:uid="{00000000-0005-0000-0000-00003C440000}"/>
    <cellStyle name="나쁨 2 2" xfId="17473" xr:uid="{00000000-0005-0000-0000-00003D440000}"/>
    <cellStyle name="나쁨 2 2 2" xfId="17474" xr:uid="{00000000-0005-0000-0000-00003E440000}"/>
    <cellStyle name="나쁨 2 3" xfId="17475" xr:uid="{00000000-0005-0000-0000-00003F440000}"/>
    <cellStyle name="나쁨 2 3 2" xfId="17476" xr:uid="{00000000-0005-0000-0000-000040440000}"/>
    <cellStyle name="나쁨 2 4" xfId="17477" xr:uid="{00000000-0005-0000-0000-000041440000}"/>
    <cellStyle name="나쁨 2 4 2" xfId="17478" xr:uid="{00000000-0005-0000-0000-000042440000}"/>
    <cellStyle name="나쁨 2 5" xfId="17479" xr:uid="{00000000-0005-0000-0000-000043440000}"/>
    <cellStyle name="나쁨 2 5 2" xfId="17480" xr:uid="{00000000-0005-0000-0000-000044440000}"/>
    <cellStyle name="나쁨 2 6" xfId="17481" xr:uid="{00000000-0005-0000-0000-000045440000}"/>
    <cellStyle name="나쁨 2 6 2" xfId="17482" xr:uid="{00000000-0005-0000-0000-000046440000}"/>
    <cellStyle name="나쁨 2 7" xfId="17483" xr:uid="{00000000-0005-0000-0000-000047440000}"/>
    <cellStyle name="나쁨 2 7 2" xfId="17484" xr:uid="{00000000-0005-0000-0000-000048440000}"/>
    <cellStyle name="나쁨 2 8" xfId="17485" xr:uid="{00000000-0005-0000-0000-000049440000}"/>
    <cellStyle name="나쁨 2 8 2" xfId="17486" xr:uid="{00000000-0005-0000-0000-00004A440000}"/>
    <cellStyle name="나쁨 2 9" xfId="17487" xr:uid="{00000000-0005-0000-0000-00004B440000}"/>
    <cellStyle name="나쁨 2 9 2" xfId="17488" xr:uid="{00000000-0005-0000-0000-00004C440000}"/>
    <cellStyle name="나쁨 3" xfId="17489" xr:uid="{00000000-0005-0000-0000-00004D440000}"/>
    <cellStyle name="나쁨 3 10" xfId="17490" xr:uid="{00000000-0005-0000-0000-00004E440000}"/>
    <cellStyle name="나쁨 3 11" xfId="17491" xr:uid="{00000000-0005-0000-0000-00004F440000}"/>
    <cellStyle name="나쁨 3 2" xfId="17492" xr:uid="{00000000-0005-0000-0000-000050440000}"/>
    <cellStyle name="나쁨 3 2 2" xfId="17493" xr:uid="{00000000-0005-0000-0000-000051440000}"/>
    <cellStyle name="나쁨 3 3" xfId="17494" xr:uid="{00000000-0005-0000-0000-000052440000}"/>
    <cellStyle name="나쁨 3 3 2" xfId="17495" xr:uid="{00000000-0005-0000-0000-000053440000}"/>
    <cellStyle name="나쁨 3 4" xfId="17496" xr:uid="{00000000-0005-0000-0000-000054440000}"/>
    <cellStyle name="나쁨 3 4 2" xfId="17497" xr:uid="{00000000-0005-0000-0000-000055440000}"/>
    <cellStyle name="나쁨 3 5" xfId="17498" xr:uid="{00000000-0005-0000-0000-000056440000}"/>
    <cellStyle name="나쁨 3 5 2" xfId="17499" xr:uid="{00000000-0005-0000-0000-000057440000}"/>
    <cellStyle name="나쁨 3 6" xfId="17500" xr:uid="{00000000-0005-0000-0000-000058440000}"/>
    <cellStyle name="나쁨 3 6 2" xfId="17501" xr:uid="{00000000-0005-0000-0000-000059440000}"/>
    <cellStyle name="나쁨 3 7" xfId="17502" xr:uid="{00000000-0005-0000-0000-00005A440000}"/>
    <cellStyle name="나쁨 3 7 2" xfId="17503" xr:uid="{00000000-0005-0000-0000-00005B440000}"/>
    <cellStyle name="나쁨 3 8" xfId="17504" xr:uid="{00000000-0005-0000-0000-00005C440000}"/>
    <cellStyle name="나쁨 3 8 2" xfId="17505" xr:uid="{00000000-0005-0000-0000-00005D440000}"/>
    <cellStyle name="나쁨 3 9" xfId="17506" xr:uid="{00000000-0005-0000-0000-00005E440000}"/>
    <cellStyle name="나쁨 3 9 2" xfId="17507" xr:uid="{00000000-0005-0000-0000-00005F440000}"/>
    <cellStyle name="나쁨 4" xfId="17508" xr:uid="{00000000-0005-0000-0000-000060440000}"/>
    <cellStyle name="나쁨 4 10" xfId="17509" xr:uid="{00000000-0005-0000-0000-000061440000}"/>
    <cellStyle name="나쁨 4 11" xfId="17510" xr:uid="{00000000-0005-0000-0000-000062440000}"/>
    <cellStyle name="나쁨 4 2" xfId="17511" xr:uid="{00000000-0005-0000-0000-000063440000}"/>
    <cellStyle name="나쁨 4 2 2" xfId="17512" xr:uid="{00000000-0005-0000-0000-000064440000}"/>
    <cellStyle name="나쁨 4 3" xfId="17513" xr:uid="{00000000-0005-0000-0000-000065440000}"/>
    <cellStyle name="나쁨 4 3 2" xfId="17514" xr:uid="{00000000-0005-0000-0000-000066440000}"/>
    <cellStyle name="나쁨 4 4" xfId="17515" xr:uid="{00000000-0005-0000-0000-000067440000}"/>
    <cellStyle name="나쁨 4 4 2" xfId="17516" xr:uid="{00000000-0005-0000-0000-000068440000}"/>
    <cellStyle name="나쁨 4 5" xfId="17517" xr:uid="{00000000-0005-0000-0000-000069440000}"/>
    <cellStyle name="나쁨 4 5 2" xfId="17518" xr:uid="{00000000-0005-0000-0000-00006A440000}"/>
    <cellStyle name="나쁨 4 6" xfId="17519" xr:uid="{00000000-0005-0000-0000-00006B440000}"/>
    <cellStyle name="나쁨 4 6 2" xfId="17520" xr:uid="{00000000-0005-0000-0000-00006C440000}"/>
    <cellStyle name="나쁨 4 7" xfId="17521" xr:uid="{00000000-0005-0000-0000-00006D440000}"/>
    <cellStyle name="나쁨 4 7 2" xfId="17522" xr:uid="{00000000-0005-0000-0000-00006E440000}"/>
    <cellStyle name="나쁨 4 8" xfId="17523" xr:uid="{00000000-0005-0000-0000-00006F440000}"/>
    <cellStyle name="나쁨 4 8 2" xfId="17524" xr:uid="{00000000-0005-0000-0000-000070440000}"/>
    <cellStyle name="나쁨 4 9" xfId="17525" xr:uid="{00000000-0005-0000-0000-000071440000}"/>
    <cellStyle name="나쁨 4 9 2" xfId="17526" xr:uid="{00000000-0005-0000-0000-000072440000}"/>
    <cellStyle name="나쁨 5" xfId="17527" xr:uid="{00000000-0005-0000-0000-000073440000}"/>
    <cellStyle name="나쁨 5 10" xfId="17528" xr:uid="{00000000-0005-0000-0000-000074440000}"/>
    <cellStyle name="나쁨 5 11" xfId="17529" xr:uid="{00000000-0005-0000-0000-000075440000}"/>
    <cellStyle name="나쁨 5 2" xfId="17530" xr:uid="{00000000-0005-0000-0000-000076440000}"/>
    <cellStyle name="나쁨 5 2 2" xfId="17531" xr:uid="{00000000-0005-0000-0000-000077440000}"/>
    <cellStyle name="나쁨 5 3" xfId="17532" xr:uid="{00000000-0005-0000-0000-000078440000}"/>
    <cellStyle name="나쁨 5 3 2" xfId="17533" xr:uid="{00000000-0005-0000-0000-000079440000}"/>
    <cellStyle name="나쁨 5 4" xfId="17534" xr:uid="{00000000-0005-0000-0000-00007A440000}"/>
    <cellStyle name="나쁨 5 4 2" xfId="17535" xr:uid="{00000000-0005-0000-0000-00007B440000}"/>
    <cellStyle name="나쁨 5 5" xfId="17536" xr:uid="{00000000-0005-0000-0000-00007C440000}"/>
    <cellStyle name="나쁨 5 5 2" xfId="17537" xr:uid="{00000000-0005-0000-0000-00007D440000}"/>
    <cellStyle name="나쁨 5 6" xfId="17538" xr:uid="{00000000-0005-0000-0000-00007E440000}"/>
    <cellStyle name="나쁨 5 6 2" xfId="17539" xr:uid="{00000000-0005-0000-0000-00007F440000}"/>
    <cellStyle name="나쁨 5 7" xfId="17540" xr:uid="{00000000-0005-0000-0000-000080440000}"/>
    <cellStyle name="나쁨 5 7 2" xfId="17541" xr:uid="{00000000-0005-0000-0000-000081440000}"/>
    <cellStyle name="나쁨 5 8" xfId="17542" xr:uid="{00000000-0005-0000-0000-000082440000}"/>
    <cellStyle name="나쁨 5 8 2" xfId="17543" xr:uid="{00000000-0005-0000-0000-000083440000}"/>
    <cellStyle name="나쁨 5 9" xfId="17544" xr:uid="{00000000-0005-0000-0000-000084440000}"/>
    <cellStyle name="나쁨 5 9 2" xfId="17545" xr:uid="{00000000-0005-0000-0000-000085440000}"/>
    <cellStyle name="나쁨 6" xfId="17546" xr:uid="{00000000-0005-0000-0000-000086440000}"/>
    <cellStyle name="나쁨 6 10" xfId="17547" xr:uid="{00000000-0005-0000-0000-000087440000}"/>
    <cellStyle name="나쁨 6 11" xfId="17548" xr:uid="{00000000-0005-0000-0000-000088440000}"/>
    <cellStyle name="나쁨 6 2" xfId="17549" xr:uid="{00000000-0005-0000-0000-000089440000}"/>
    <cellStyle name="나쁨 6 2 2" xfId="17550" xr:uid="{00000000-0005-0000-0000-00008A440000}"/>
    <cellStyle name="나쁨 6 3" xfId="17551" xr:uid="{00000000-0005-0000-0000-00008B440000}"/>
    <cellStyle name="나쁨 6 3 2" xfId="17552" xr:uid="{00000000-0005-0000-0000-00008C440000}"/>
    <cellStyle name="나쁨 6 4" xfId="17553" xr:uid="{00000000-0005-0000-0000-00008D440000}"/>
    <cellStyle name="나쁨 6 4 2" xfId="17554" xr:uid="{00000000-0005-0000-0000-00008E440000}"/>
    <cellStyle name="나쁨 6 5" xfId="17555" xr:uid="{00000000-0005-0000-0000-00008F440000}"/>
    <cellStyle name="나쁨 6 5 2" xfId="17556" xr:uid="{00000000-0005-0000-0000-000090440000}"/>
    <cellStyle name="나쁨 6 6" xfId="17557" xr:uid="{00000000-0005-0000-0000-000091440000}"/>
    <cellStyle name="나쁨 6 6 2" xfId="17558" xr:uid="{00000000-0005-0000-0000-000092440000}"/>
    <cellStyle name="나쁨 6 7" xfId="17559" xr:uid="{00000000-0005-0000-0000-000093440000}"/>
    <cellStyle name="나쁨 6 7 2" xfId="17560" xr:uid="{00000000-0005-0000-0000-000094440000}"/>
    <cellStyle name="나쁨 6 8" xfId="17561" xr:uid="{00000000-0005-0000-0000-000095440000}"/>
    <cellStyle name="나쁨 6 8 2" xfId="17562" xr:uid="{00000000-0005-0000-0000-000096440000}"/>
    <cellStyle name="나쁨 6 9" xfId="17563" xr:uid="{00000000-0005-0000-0000-000097440000}"/>
    <cellStyle name="나쁨 6 9 2" xfId="17564" xr:uid="{00000000-0005-0000-0000-000098440000}"/>
    <cellStyle name="나쁨 7" xfId="17565" xr:uid="{00000000-0005-0000-0000-000099440000}"/>
    <cellStyle name="나쁨 8" xfId="17566" xr:uid="{00000000-0005-0000-0000-00009A440000}"/>
    <cellStyle name="날짜" xfId="17567" xr:uid="{00000000-0005-0000-0000-00009B440000}"/>
    <cellStyle name="날짜 2" xfId="17568" xr:uid="{00000000-0005-0000-0000-00009C440000}"/>
    <cellStyle name="날짜 2 2" xfId="17569" xr:uid="{00000000-0005-0000-0000-00009D440000}"/>
    <cellStyle name="날짜 2 2 2" xfId="17570" xr:uid="{00000000-0005-0000-0000-00009E440000}"/>
    <cellStyle name="날짜 2 3" xfId="17571" xr:uid="{00000000-0005-0000-0000-00009F440000}"/>
    <cellStyle name="날짜 2 4" xfId="17572" xr:uid="{00000000-0005-0000-0000-0000A0440000}"/>
    <cellStyle name="날짜 3" xfId="17573" xr:uid="{00000000-0005-0000-0000-0000A1440000}"/>
    <cellStyle name="날짜 3 2" xfId="17574" xr:uid="{00000000-0005-0000-0000-0000A2440000}"/>
    <cellStyle name="날짜 3 3" xfId="17575" xr:uid="{00000000-0005-0000-0000-0000A3440000}"/>
    <cellStyle name="날짜 3 4" xfId="17576" xr:uid="{00000000-0005-0000-0000-0000A4440000}"/>
    <cellStyle name="날짜 4" xfId="17577" xr:uid="{00000000-0005-0000-0000-0000A5440000}"/>
    <cellStyle name="날짜 4 2" xfId="17578" xr:uid="{00000000-0005-0000-0000-0000A6440000}"/>
    <cellStyle name="날짜 4 3" xfId="17579" xr:uid="{00000000-0005-0000-0000-0000A7440000}"/>
    <cellStyle name="날짜 5" xfId="17580" xr:uid="{00000000-0005-0000-0000-0000A8440000}"/>
    <cellStyle name="날짜 6" xfId="17581" xr:uid="{00000000-0005-0000-0000-0000A9440000}"/>
    <cellStyle name="날짜 7" xfId="17582" xr:uid="{00000000-0005-0000-0000-0000AA440000}"/>
    <cellStyle name="날짜_태양광견적서(부안고)" xfId="17583" xr:uid="{00000000-0005-0000-0000-0000AB440000}"/>
    <cellStyle name="내역" xfId="17584" xr:uid="{00000000-0005-0000-0000-0000AC440000}"/>
    <cellStyle name="내역 2" xfId="17585" xr:uid="{00000000-0005-0000-0000-0000AD440000}"/>
    <cellStyle name="내역 3" xfId="17586" xr:uid="{00000000-0005-0000-0000-0000AE440000}"/>
    <cellStyle name="내역서" xfId="17587" xr:uid="{00000000-0005-0000-0000-0000AF440000}"/>
    <cellStyle name="내역서 2" xfId="17588" xr:uid="{00000000-0005-0000-0000-0000B0440000}"/>
    <cellStyle name="내역서 2 2" xfId="17589" xr:uid="{00000000-0005-0000-0000-0000B1440000}"/>
    <cellStyle name="내역서 2 3" xfId="17590" xr:uid="{00000000-0005-0000-0000-0000B2440000}"/>
    <cellStyle name="내역서 2 4" xfId="17591" xr:uid="{00000000-0005-0000-0000-0000B3440000}"/>
    <cellStyle name="내역서 3" xfId="17592" xr:uid="{00000000-0005-0000-0000-0000B4440000}"/>
    <cellStyle name="단위" xfId="17593" xr:uid="{00000000-0005-0000-0000-0000B5440000}"/>
    <cellStyle name="단위 2" xfId="17594" xr:uid="{00000000-0005-0000-0000-0000B6440000}"/>
    <cellStyle name="단위 3" xfId="17595" xr:uid="{00000000-0005-0000-0000-0000B7440000}"/>
    <cellStyle name="단위 4" xfId="17596" xr:uid="{00000000-0005-0000-0000-0000B8440000}"/>
    <cellStyle name="단위(원)" xfId="17597" xr:uid="{00000000-0005-0000-0000-0000B9440000}"/>
    <cellStyle name="단위(원) 2" xfId="17598" xr:uid="{00000000-0005-0000-0000-0000BA440000}"/>
    <cellStyle name="단위(원) 3" xfId="17599" xr:uid="{00000000-0005-0000-0000-0000BB440000}"/>
    <cellStyle name="달러" xfId="17600" xr:uid="{00000000-0005-0000-0000-0000BC440000}"/>
    <cellStyle name="달러 2" xfId="17601" xr:uid="{00000000-0005-0000-0000-0000BD440000}"/>
    <cellStyle name="달러 2 2" xfId="17602" xr:uid="{00000000-0005-0000-0000-0000BE440000}"/>
    <cellStyle name="달러 2 2 2" xfId="17603" xr:uid="{00000000-0005-0000-0000-0000BF440000}"/>
    <cellStyle name="달러 2 3" xfId="17604" xr:uid="{00000000-0005-0000-0000-0000C0440000}"/>
    <cellStyle name="달러 2 4" xfId="17605" xr:uid="{00000000-0005-0000-0000-0000C1440000}"/>
    <cellStyle name="달러 3" xfId="17606" xr:uid="{00000000-0005-0000-0000-0000C2440000}"/>
    <cellStyle name="달러 3 2" xfId="17607" xr:uid="{00000000-0005-0000-0000-0000C3440000}"/>
    <cellStyle name="달러 3 3" xfId="17608" xr:uid="{00000000-0005-0000-0000-0000C4440000}"/>
    <cellStyle name="달러 3 4" xfId="17609" xr:uid="{00000000-0005-0000-0000-0000C5440000}"/>
    <cellStyle name="달러 4" xfId="17610" xr:uid="{00000000-0005-0000-0000-0000C6440000}"/>
    <cellStyle name="달러 4 2" xfId="17611" xr:uid="{00000000-0005-0000-0000-0000C7440000}"/>
    <cellStyle name="달러 4 3" xfId="17612" xr:uid="{00000000-0005-0000-0000-0000C8440000}"/>
    <cellStyle name="달러 5" xfId="17613" xr:uid="{00000000-0005-0000-0000-0000C9440000}"/>
    <cellStyle name="달러 6" xfId="17614" xr:uid="{00000000-0005-0000-0000-0000CA440000}"/>
    <cellStyle name="달러 7" xfId="17615" xr:uid="{00000000-0005-0000-0000-0000CB440000}"/>
    <cellStyle name="달러_태양광견적서(부안고)" xfId="17616" xr:uid="{00000000-0005-0000-0000-0000CC440000}"/>
    <cellStyle name="대기" xfId="17617" xr:uid="{00000000-0005-0000-0000-0000CD440000}"/>
    <cellStyle name="뒤에 오는 하이퍼링크" xfId="17618" xr:uid="{00000000-0005-0000-0000-0000CE440000}"/>
    <cellStyle name="뒤에 오는 하이퍼링크 10" xfId="17619" xr:uid="{00000000-0005-0000-0000-0000CF440000}"/>
    <cellStyle name="뒤에 오는 하이퍼링크 10 2" xfId="17620" xr:uid="{00000000-0005-0000-0000-0000D0440000}"/>
    <cellStyle name="뒤에 오는 하이퍼링크 11" xfId="17621" xr:uid="{00000000-0005-0000-0000-0000D1440000}"/>
    <cellStyle name="뒤에 오는 하이퍼링크 11 2" xfId="17622" xr:uid="{00000000-0005-0000-0000-0000D2440000}"/>
    <cellStyle name="뒤에 오는 하이퍼링크 12" xfId="17623" xr:uid="{00000000-0005-0000-0000-0000D3440000}"/>
    <cellStyle name="뒤에 오는 하이퍼링크 12 2" xfId="17624" xr:uid="{00000000-0005-0000-0000-0000D4440000}"/>
    <cellStyle name="뒤에 오는 하이퍼링크 13" xfId="17625" xr:uid="{00000000-0005-0000-0000-0000D5440000}"/>
    <cellStyle name="뒤에 오는 하이퍼링크 13 2" xfId="17626" xr:uid="{00000000-0005-0000-0000-0000D6440000}"/>
    <cellStyle name="뒤에 오는 하이퍼링크 14" xfId="17627" xr:uid="{00000000-0005-0000-0000-0000D7440000}"/>
    <cellStyle name="뒤에 오는 하이퍼링크 15" xfId="17628" xr:uid="{00000000-0005-0000-0000-0000D8440000}"/>
    <cellStyle name="뒤에 오는 하이퍼링크 2" xfId="17629" xr:uid="{00000000-0005-0000-0000-0000D9440000}"/>
    <cellStyle name="뒤에 오는 하이퍼링크 2 2" xfId="17630" xr:uid="{00000000-0005-0000-0000-0000DA440000}"/>
    <cellStyle name="뒤에 오는 하이퍼링크 2 2 2" xfId="17631" xr:uid="{00000000-0005-0000-0000-0000DB440000}"/>
    <cellStyle name="뒤에 오는 하이퍼링크 2 3" xfId="17632" xr:uid="{00000000-0005-0000-0000-0000DC440000}"/>
    <cellStyle name="뒤에 오는 하이퍼링크 2 4" xfId="17633" xr:uid="{00000000-0005-0000-0000-0000DD440000}"/>
    <cellStyle name="뒤에 오는 하이퍼링크 3" xfId="17634" xr:uid="{00000000-0005-0000-0000-0000DE440000}"/>
    <cellStyle name="뒤에 오는 하이퍼링크 3 2" xfId="17635" xr:uid="{00000000-0005-0000-0000-0000DF440000}"/>
    <cellStyle name="뒤에 오는 하이퍼링크 4" xfId="17636" xr:uid="{00000000-0005-0000-0000-0000E0440000}"/>
    <cellStyle name="뒤에 오는 하이퍼링크 4 2" xfId="17637" xr:uid="{00000000-0005-0000-0000-0000E1440000}"/>
    <cellStyle name="뒤에 오는 하이퍼링크 5" xfId="17638" xr:uid="{00000000-0005-0000-0000-0000E2440000}"/>
    <cellStyle name="뒤에 오는 하이퍼링크 5 2" xfId="17639" xr:uid="{00000000-0005-0000-0000-0000E3440000}"/>
    <cellStyle name="뒤에 오는 하이퍼링크 6" xfId="17640" xr:uid="{00000000-0005-0000-0000-0000E4440000}"/>
    <cellStyle name="뒤에 오는 하이퍼링크 6 2" xfId="17641" xr:uid="{00000000-0005-0000-0000-0000E5440000}"/>
    <cellStyle name="뒤에 오는 하이퍼링크 7" xfId="17642" xr:uid="{00000000-0005-0000-0000-0000E6440000}"/>
    <cellStyle name="뒤에 오는 하이퍼링크 7 2" xfId="17643" xr:uid="{00000000-0005-0000-0000-0000E7440000}"/>
    <cellStyle name="뒤에 오는 하이퍼링크 8" xfId="17644" xr:uid="{00000000-0005-0000-0000-0000E8440000}"/>
    <cellStyle name="뒤에 오는 하이퍼링크 8 2" xfId="17645" xr:uid="{00000000-0005-0000-0000-0000E9440000}"/>
    <cellStyle name="뒤에 오는 하이퍼링크 9" xfId="17646" xr:uid="{00000000-0005-0000-0000-0000EA440000}"/>
    <cellStyle name="뒤에 오는 하이퍼링크 9 2" xfId="17647" xr:uid="{00000000-0005-0000-0000-0000EB440000}"/>
    <cellStyle name="뒤에 오는 하이퍼링크_10거제모형추가B" xfId="17648" xr:uid="{00000000-0005-0000-0000-0000EC440000}"/>
    <cellStyle name="똿떓죶Ø? [0.00]_NT Server " xfId="17649" xr:uid="{00000000-0005-0000-0000-0000ED440000}"/>
    <cellStyle name="똿떓죶Ø?_NT Server " xfId="17650" xr:uid="{00000000-0005-0000-0000-0000EE440000}"/>
    <cellStyle name="똿떓죶Ø괻 [0.00]_PRODUCT DETAIL Q1" xfId="17651" xr:uid="{00000000-0005-0000-0000-0000EF440000}"/>
    <cellStyle name="똿떓죶Ø괻_PRODUCT DETAIL Q1" xfId="17652" xr:uid="{00000000-0005-0000-0000-0000F0440000}"/>
    <cellStyle name="똿뗦먛귟 [0.00]_laroux" xfId="17653" xr:uid="{00000000-0005-0000-0000-0000F1440000}"/>
    <cellStyle name="똿뗦먛귟_laroux" xfId="17654" xr:uid="{00000000-0005-0000-0000-0000F2440000}"/>
    <cellStyle name="마이너스키" xfId="17655" xr:uid="{00000000-0005-0000-0000-0000F3440000}"/>
    <cellStyle name="메모 2" xfId="17656" xr:uid="{00000000-0005-0000-0000-0000F4440000}"/>
    <cellStyle name="메모 2 10" xfId="17657" xr:uid="{00000000-0005-0000-0000-0000F5440000}"/>
    <cellStyle name="메모 2 10 2" xfId="17658" xr:uid="{00000000-0005-0000-0000-0000F6440000}"/>
    <cellStyle name="메모 2 10 2 2" xfId="17659" xr:uid="{00000000-0005-0000-0000-0000F7440000}"/>
    <cellStyle name="메모 2 10 2 3" xfId="17660" xr:uid="{00000000-0005-0000-0000-0000F8440000}"/>
    <cellStyle name="메모 2 10 2 4" xfId="17661" xr:uid="{00000000-0005-0000-0000-0000F9440000}"/>
    <cellStyle name="메모 2 10 2 5" xfId="17662" xr:uid="{00000000-0005-0000-0000-0000FA440000}"/>
    <cellStyle name="메모 2 11" xfId="17663" xr:uid="{00000000-0005-0000-0000-0000FB440000}"/>
    <cellStyle name="메모 2 11 2" xfId="17664" xr:uid="{00000000-0005-0000-0000-0000FC440000}"/>
    <cellStyle name="메모 2 11 3" xfId="17665" xr:uid="{00000000-0005-0000-0000-0000FD440000}"/>
    <cellStyle name="메모 2 11 4" xfId="17666" xr:uid="{00000000-0005-0000-0000-0000FE440000}"/>
    <cellStyle name="메모 2 11 5" xfId="17667" xr:uid="{00000000-0005-0000-0000-0000FF440000}"/>
    <cellStyle name="메모 2 12" xfId="17668" xr:uid="{00000000-0005-0000-0000-000000450000}"/>
    <cellStyle name="메모 2 13" xfId="17669" xr:uid="{00000000-0005-0000-0000-000001450000}"/>
    <cellStyle name="메모 2 14" xfId="17670" xr:uid="{00000000-0005-0000-0000-000002450000}"/>
    <cellStyle name="메모 2 15" xfId="17671" xr:uid="{00000000-0005-0000-0000-000003450000}"/>
    <cellStyle name="메모 2 2" xfId="17672" xr:uid="{00000000-0005-0000-0000-000004450000}"/>
    <cellStyle name="메모 2 2 2" xfId="17673" xr:uid="{00000000-0005-0000-0000-000005450000}"/>
    <cellStyle name="메모 2 2 2 2" xfId="17674" xr:uid="{00000000-0005-0000-0000-000006450000}"/>
    <cellStyle name="메모 2 2 2 2 2" xfId="17675" xr:uid="{00000000-0005-0000-0000-000007450000}"/>
    <cellStyle name="메모 2 2 2 2 3" xfId="17676" xr:uid="{00000000-0005-0000-0000-000008450000}"/>
    <cellStyle name="메모 2 2 2 2 4" xfId="17677" xr:uid="{00000000-0005-0000-0000-000009450000}"/>
    <cellStyle name="메모 2 2 2 2 5" xfId="17678" xr:uid="{00000000-0005-0000-0000-00000A450000}"/>
    <cellStyle name="메모 2 2 3" xfId="17679" xr:uid="{00000000-0005-0000-0000-00000B450000}"/>
    <cellStyle name="메모 2 2 3 2" xfId="17680" xr:uid="{00000000-0005-0000-0000-00000C450000}"/>
    <cellStyle name="메모 2 2 3 3" xfId="17681" xr:uid="{00000000-0005-0000-0000-00000D450000}"/>
    <cellStyle name="메모 2 2 3 4" xfId="17682" xr:uid="{00000000-0005-0000-0000-00000E450000}"/>
    <cellStyle name="메모 2 2 3 5" xfId="17683" xr:uid="{00000000-0005-0000-0000-00000F450000}"/>
    <cellStyle name="메모 2 2 4" xfId="17684" xr:uid="{00000000-0005-0000-0000-000010450000}"/>
    <cellStyle name="메모 2 3" xfId="17685" xr:uid="{00000000-0005-0000-0000-000011450000}"/>
    <cellStyle name="메모 2 3 2" xfId="17686" xr:uid="{00000000-0005-0000-0000-000012450000}"/>
    <cellStyle name="메모 2 3 2 2" xfId="17687" xr:uid="{00000000-0005-0000-0000-000013450000}"/>
    <cellStyle name="메모 2 3 2 2 2" xfId="17688" xr:uid="{00000000-0005-0000-0000-000014450000}"/>
    <cellStyle name="메모 2 3 2 2 3" xfId="17689" xr:uid="{00000000-0005-0000-0000-000015450000}"/>
    <cellStyle name="메모 2 3 2 2 4" xfId="17690" xr:uid="{00000000-0005-0000-0000-000016450000}"/>
    <cellStyle name="메모 2 3 2 2 5" xfId="17691" xr:uid="{00000000-0005-0000-0000-000017450000}"/>
    <cellStyle name="메모 2 3 2 3" xfId="17692" xr:uid="{00000000-0005-0000-0000-000018450000}"/>
    <cellStyle name="메모 2 3 3" xfId="17693" xr:uid="{00000000-0005-0000-0000-000019450000}"/>
    <cellStyle name="메모 2 3 3 2" xfId="17694" xr:uid="{00000000-0005-0000-0000-00001A450000}"/>
    <cellStyle name="메모 2 3 3 3" xfId="17695" xr:uid="{00000000-0005-0000-0000-00001B450000}"/>
    <cellStyle name="메모 2 3 3 4" xfId="17696" xr:uid="{00000000-0005-0000-0000-00001C450000}"/>
    <cellStyle name="메모 2 3 3 5" xfId="17697" xr:uid="{00000000-0005-0000-0000-00001D450000}"/>
    <cellStyle name="메모 2 3 3 6" xfId="17698" xr:uid="{00000000-0005-0000-0000-00001E450000}"/>
    <cellStyle name="메모 2 3 4" xfId="17699" xr:uid="{00000000-0005-0000-0000-00001F450000}"/>
    <cellStyle name="메모 2 4" xfId="17700" xr:uid="{00000000-0005-0000-0000-000020450000}"/>
    <cellStyle name="메모 2 4 2" xfId="17701" xr:uid="{00000000-0005-0000-0000-000021450000}"/>
    <cellStyle name="메모 2 4 2 2" xfId="17702" xr:uid="{00000000-0005-0000-0000-000022450000}"/>
    <cellStyle name="메모 2 4 2 2 2" xfId="17703" xr:uid="{00000000-0005-0000-0000-000023450000}"/>
    <cellStyle name="메모 2 4 2 2 3" xfId="17704" xr:uid="{00000000-0005-0000-0000-000024450000}"/>
    <cellStyle name="메모 2 4 2 2 4" xfId="17705" xr:uid="{00000000-0005-0000-0000-000025450000}"/>
    <cellStyle name="메모 2 4 2 2 5" xfId="17706" xr:uid="{00000000-0005-0000-0000-000026450000}"/>
    <cellStyle name="메모 2 4 2 3" xfId="17707" xr:uid="{00000000-0005-0000-0000-000027450000}"/>
    <cellStyle name="메모 2 4 3" xfId="17708" xr:uid="{00000000-0005-0000-0000-000028450000}"/>
    <cellStyle name="메모 2 4 3 2" xfId="17709" xr:uid="{00000000-0005-0000-0000-000029450000}"/>
    <cellStyle name="메모 2 4 3 3" xfId="17710" xr:uid="{00000000-0005-0000-0000-00002A450000}"/>
    <cellStyle name="메모 2 4 3 4" xfId="17711" xr:uid="{00000000-0005-0000-0000-00002B450000}"/>
    <cellStyle name="메모 2 4 3 5" xfId="17712" xr:uid="{00000000-0005-0000-0000-00002C450000}"/>
    <cellStyle name="메모 2 4 3 6" xfId="17713" xr:uid="{00000000-0005-0000-0000-00002D450000}"/>
    <cellStyle name="메모 2 4 4" xfId="17714" xr:uid="{00000000-0005-0000-0000-00002E450000}"/>
    <cellStyle name="메모 2 5" xfId="17715" xr:uid="{00000000-0005-0000-0000-00002F450000}"/>
    <cellStyle name="메모 2 5 2" xfId="17716" xr:uid="{00000000-0005-0000-0000-000030450000}"/>
    <cellStyle name="메모 2 5 2 2" xfId="17717" xr:uid="{00000000-0005-0000-0000-000031450000}"/>
    <cellStyle name="메모 2 5 2 2 2" xfId="17718" xr:uid="{00000000-0005-0000-0000-000032450000}"/>
    <cellStyle name="메모 2 5 2 2 3" xfId="17719" xr:uid="{00000000-0005-0000-0000-000033450000}"/>
    <cellStyle name="메모 2 5 2 2 4" xfId="17720" xr:uid="{00000000-0005-0000-0000-000034450000}"/>
    <cellStyle name="메모 2 5 2 2 5" xfId="17721" xr:uid="{00000000-0005-0000-0000-000035450000}"/>
    <cellStyle name="메모 2 5 3" xfId="17722" xr:uid="{00000000-0005-0000-0000-000036450000}"/>
    <cellStyle name="메모 2 5 3 2" xfId="17723" xr:uid="{00000000-0005-0000-0000-000037450000}"/>
    <cellStyle name="메모 2 5 3 3" xfId="17724" xr:uid="{00000000-0005-0000-0000-000038450000}"/>
    <cellStyle name="메모 2 5 3 4" xfId="17725" xr:uid="{00000000-0005-0000-0000-000039450000}"/>
    <cellStyle name="메모 2 5 3 5" xfId="17726" xr:uid="{00000000-0005-0000-0000-00003A450000}"/>
    <cellStyle name="메모 2 6" xfId="17727" xr:uid="{00000000-0005-0000-0000-00003B450000}"/>
    <cellStyle name="메모 2 6 2" xfId="17728" xr:uid="{00000000-0005-0000-0000-00003C450000}"/>
    <cellStyle name="메모 2 6 2 2" xfId="17729" xr:uid="{00000000-0005-0000-0000-00003D450000}"/>
    <cellStyle name="메모 2 6 2 2 2" xfId="17730" xr:uid="{00000000-0005-0000-0000-00003E450000}"/>
    <cellStyle name="메모 2 6 2 2 3" xfId="17731" xr:uid="{00000000-0005-0000-0000-00003F450000}"/>
    <cellStyle name="메모 2 6 2 2 4" xfId="17732" xr:uid="{00000000-0005-0000-0000-000040450000}"/>
    <cellStyle name="메모 2 6 2 2 5" xfId="17733" xr:uid="{00000000-0005-0000-0000-000041450000}"/>
    <cellStyle name="메모 2 6 3" xfId="17734" xr:uid="{00000000-0005-0000-0000-000042450000}"/>
    <cellStyle name="메모 2 6 3 2" xfId="17735" xr:uid="{00000000-0005-0000-0000-000043450000}"/>
    <cellStyle name="메모 2 6 3 3" xfId="17736" xr:uid="{00000000-0005-0000-0000-000044450000}"/>
    <cellStyle name="메모 2 6 3 4" xfId="17737" xr:uid="{00000000-0005-0000-0000-000045450000}"/>
    <cellStyle name="메모 2 6 3 5" xfId="17738" xr:uid="{00000000-0005-0000-0000-000046450000}"/>
    <cellStyle name="메모 2 7" xfId="17739" xr:uid="{00000000-0005-0000-0000-000047450000}"/>
    <cellStyle name="메모 2 7 2" xfId="17740" xr:uid="{00000000-0005-0000-0000-000048450000}"/>
    <cellStyle name="메모 2 7 2 2" xfId="17741" xr:uid="{00000000-0005-0000-0000-000049450000}"/>
    <cellStyle name="메모 2 7 2 2 2" xfId="17742" xr:uid="{00000000-0005-0000-0000-00004A450000}"/>
    <cellStyle name="메모 2 7 2 2 3" xfId="17743" xr:uid="{00000000-0005-0000-0000-00004B450000}"/>
    <cellStyle name="메모 2 7 2 2 4" xfId="17744" xr:uid="{00000000-0005-0000-0000-00004C450000}"/>
    <cellStyle name="메모 2 7 2 2 5" xfId="17745" xr:uid="{00000000-0005-0000-0000-00004D450000}"/>
    <cellStyle name="메모 2 7 3" xfId="17746" xr:uid="{00000000-0005-0000-0000-00004E450000}"/>
    <cellStyle name="메모 2 7 3 2" xfId="17747" xr:uid="{00000000-0005-0000-0000-00004F450000}"/>
    <cellStyle name="메모 2 7 3 3" xfId="17748" xr:uid="{00000000-0005-0000-0000-000050450000}"/>
    <cellStyle name="메모 2 7 3 4" xfId="17749" xr:uid="{00000000-0005-0000-0000-000051450000}"/>
    <cellStyle name="메모 2 7 3 5" xfId="17750" xr:uid="{00000000-0005-0000-0000-000052450000}"/>
    <cellStyle name="메모 2 8" xfId="17751" xr:uid="{00000000-0005-0000-0000-000053450000}"/>
    <cellStyle name="메모 2 8 2" xfId="17752" xr:uid="{00000000-0005-0000-0000-000054450000}"/>
    <cellStyle name="메모 2 8 2 2" xfId="17753" xr:uid="{00000000-0005-0000-0000-000055450000}"/>
    <cellStyle name="메모 2 8 2 2 2" xfId="17754" xr:uid="{00000000-0005-0000-0000-000056450000}"/>
    <cellStyle name="메모 2 8 2 2 3" xfId="17755" xr:uid="{00000000-0005-0000-0000-000057450000}"/>
    <cellStyle name="메모 2 8 2 2 4" xfId="17756" xr:uid="{00000000-0005-0000-0000-000058450000}"/>
    <cellStyle name="메모 2 8 2 2 5" xfId="17757" xr:uid="{00000000-0005-0000-0000-000059450000}"/>
    <cellStyle name="메모 2 8 3" xfId="17758" xr:uid="{00000000-0005-0000-0000-00005A450000}"/>
    <cellStyle name="메모 2 8 3 2" xfId="17759" xr:uid="{00000000-0005-0000-0000-00005B450000}"/>
    <cellStyle name="메모 2 8 3 3" xfId="17760" xr:uid="{00000000-0005-0000-0000-00005C450000}"/>
    <cellStyle name="메모 2 8 3 4" xfId="17761" xr:uid="{00000000-0005-0000-0000-00005D450000}"/>
    <cellStyle name="메모 2 8 3 5" xfId="17762" xr:uid="{00000000-0005-0000-0000-00005E450000}"/>
    <cellStyle name="메모 2 9" xfId="17763" xr:uid="{00000000-0005-0000-0000-00005F450000}"/>
    <cellStyle name="메모 2 9 2" xfId="17764" xr:uid="{00000000-0005-0000-0000-000060450000}"/>
    <cellStyle name="메모 2 9 2 2" xfId="17765" xr:uid="{00000000-0005-0000-0000-000061450000}"/>
    <cellStyle name="메모 2 9 2 2 2" xfId="17766" xr:uid="{00000000-0005-0000-0000-000062450000}"/>
    <cellStyle name="메모 2 9 2 2 3" xfId="17767" xr:uid="{00000000-0005-0000-0000-000063450000}"/>
    <cellStyle name="메모 2 9 2 2 4" xfId="17768" xr:uid="{00000000-0005-0000-0000-000064450000}"/>
    <cellStyle name="메모 2 9 2 2 5" xfId="17769" xr:uid="{00000000-0005-0000-0000-000065450000}"/>
    <cellStyle name="메모 2 9 3" xfId="17770" xr:uid="{00000000-0005-0000-0000-000066450000}"/>
    <cellStyle name="메모 2 9 3 2" xfId="17771" xr:uid="{00000000-0005-0000-0000-000067450000}"/>
    <cellStyle name="메모 2 9 3 3" xfId="17772" xr:uid="{00000000-0005-0000-0000-000068450000}"/>
    <cellStyle name="메모 2 9 3 4" xfId="17773" xr:uid="{00000000-0005-0000-0000-000069450000}"/>
    <cellStyle name="메모 2 9 3 5" xfId="17774" xr:uid="{00000000-0005-0000-0000-00006A450000}"/>
    <cellStyle name="메모 3" xfId="17775" xr:uid="{00000000-0005-0000-0000-00006B450000}"/>
    <cellStyle name="메모 3 10" xfId="17776" xr:uid="{00000000-0005-0000-0000-00006C450000}"/>
    <cellStyle name="메모 3 10 2" xfId="17777" xr:uid="{00000000-0005-0000-0000-00006D450000}"/>
    <cellStyle name="메모 3 10 2 2" xfId="17778" xr:uid="{00000000-0005-0000-0000-00006E450000}"/>
    <cellStyle name="메모 3 10 2 3" xfId="17779" xr:uid="{00000000-0005-0000-0000-00006F450000}"/>
    <cellStyle name="메모 3 10 2 4" xfId="17780" xr:uid="{00000000-0005-0000-0000-000070450000}"/>
    <cellStyle name="메모 3 10 2 5" xfId="17781" xr:uid="{00000000-0005-0000-0000-000071450000}"/>
    <cellStyle name="메모 3 11" xfId="17782" xr:uid="{00000000-0005-0000-0000-000072450000}"/>
    <cellStyle name="메모 3 11 2" xfId="17783" xr:uid="{00000000-0005-0000-0000-000073450000}"/>
    <cellStyle name="메모 3 11 3" xfId="17784" xr:uid="{00000000-0005-0000-0000-000074450000}"/>
    <cellStyle name="메모 3 11 4" xfId="17785" xr:uid="{00000000-0005-0000-0000-000075450000}"/>
    <cellStyle name="메모 3 11 5" xfId="17786" xr:uid="{00000000-0005-0000-0000-000076450000}"/>
    <cellStyle name="메모 3 12" xfId="17787" xr:uid="{00000000-0005-0000-0000-000077450000}"/>
    <cellStyle name="메모 3 2" xfId="17788" xr:uid="{00000000-0005-0000-0000-000078450000}"/>
    <cellStyle name="메모 3 2 2" xfId="17789" xr:uid="{00000000-0005-0000-0000-000079450000}"/>
    <cellStyle name="메모 3 2 2 2" xfId="17790" xr:uid="{00000000-0005-0000-0000-00007A450000}"/>
    <cellStyle name="메모 3 2 2 2 2" xfId="17791" xr:uid="{00000000-0005-0000-0000-00007B450000}"/>
    <cellStyle name="메모 3 2 2 2 3" xfId="17792" xr:uid="{00000000-0005-0000-0000-00007C450000}"/>
    <cellStyle name="메모 3 2 2 2 4" xfId="17793" xr:uid="{00000000-0005-0000-0000-00007D450000}"/>
    <cellStyle name="메모 3 2 2 2 5" xfId="17794" xr:uid="{00000000-0005-0000-0000-00007E450000}"/>
    <cellStyle name="메모 3 2 3" xfId="17795" xr:uid="{00000000-0005-0000-0000-00007F450000}"/>
    <cellStyle name="메모 3 2 3 2" xfId="17796" xr:uid="{00000000-0005-0000-0000-000080450000}"/>
    <cellStyle name="메모 3 2 3 3" xfId="17797" xr:uid="{00000000-0005-0000-0000-000081450000}"/>
    <cellStyle name="메모 3 2 3 4" xfId="17798" xr:uid="{00000000-0005-0000-0000-000082450000}"/>
    <cellStyle name="메모 3 2 3 5" xfId="17799" xr:uid="{00000000-0005-0000-0000-000083450000}"/>
    <cellStyle name="메모 3 3" xfId="17800" xr:uid="{00000000-0005-0000-0000-000084450000}"/>
    <cellStyle name="메모 3 3 2" xfId="17801" xr:uid="{00000000-0005-0000-0000-000085450000}"/>
    <cellStyle name="메모 3 3 2 2" xfId="17802" xr:uid="{00000000-0005-0000-0000-000086450000}"/>
    <cellStyle name="메모 3 3 2 2 2" xfId="17803" xr:uid="{00000000-0005-0000-0000-000087450000}"/>
    <cellStyle name="메모 3 3 2 2 3" xfId="17804" xr:uid="{00000000-0005-0000-0000-000088450000}"/>
    <cellStyle name="메모 3 3 2 2 4" xfId="17805" xr:uid="{00000000-0005-0000-0000-000089450000}"/>
    <cellStyle name="메모 3 3 2 2 5" xfId="17806" xr:uid="{00000000-0005-0000-0000-00008A450000}"/>
    <cellStyle name="메모 3 3 3" xfId="17807" xr:uid="{00000000-0005-0000-0000-00008B450000}"/>
    <cellStyle name="메모 3 3 3 2" xfId="17808" xr:uid="{00000000-0005-0000-0000-00008C450000}"/>
    <cellStyle name="메모 3 3 3 3" xfId="17809" xr:uid="{00000000-0005-0000-0000-00008D450000}"/>
    <cellStyle name="메모 3 3 3 4" xfId="17810" xr:uid="{00000000-0005-0000-0000-00008E450000}"/>
    <cellStyle name="메모 3 3 3 5" xfId="17811" xr:uid="{00000000-0005-0000-0000-00008F450000}"/>
    <cellStyle name="메모 3 4" xfId="17812" xr:uid="{00000000-0005-0000-0000-000090450000}"/>
    <cellStyle name="메모 3 4 2" xfId="17813" xr:uid="{00000000-0005-0000-0000-000091450000}"/>
    <cellStyle name="메모 3 4 2 2" xfId="17814" xr:uid="{00000000-0005-0000-0000-000092450000}"/>
    <cellStyle name="메모 3 4 2 2 2" xfId="17815" xr:uid="{00000000-0005-0000-0000-000093450000}"/>
    <cellStyle name="메모 3 4 2 2 3" xfId="17816" xr:uid="{00000000-0005-0000-0000-000094450000}"/>
    <cellStyle name="메모 3 4 2 2 4" xfId="17817" xr:uid="{00000000-0005-0000-0000-000095450000}"/>
    <cellStyle name="메모 3 4 2 2 5" xfId="17818" xr:uid="{00000000-0005-0000-0000-000096450000}"/>
    <cellStyle name="메모 3 4 3" xfId="17819" xr:uid="{00000000-0005-0000-0000-000097450000}"/>
    <cellStyle name="메모 3 4 3 2" xfId="17820" xr:uid="{00000000-0005-0000-0000-000098450000}"/>
    <cellStyle name="메모 3 4 3 3" xfId="17821" xr:uid="{00000000-0005-0000-0000-000099450000}"/>
    <cellStyle name="메모 3 4 3 4" xfId="17822" xr:uid="{00000000-0005-0000-0000-00009A450000}"/>
    <cellStyle name="메모 3 4 3 5" xfId="17823" xr:uid="{00000000-0005-0000-0000-00009B450000}"/>
    <cellStyle name="메모 3 5" xfId="17824" xr:uid="{00000000-0005-0000-0000-00009C450000}"/>
    <cellStyle name="메모 3 5 2" xfId="17825" xr:uid="{00000000-0005-0000-0000-00009D450000}"/>
    <cellStyle name="메모 3 5 2 2" xfId="17826" xr:uid="{00000000-0005-0000-0000-00009E450000}"/>
    <cellStyle name="메모 3 5 2 2 2" xfId="17827" xr:uid="{00000000-0005-0000-0000-00009F450000}"/>
    <cellStyle name="메모 3 5 2 2 3" xfId="17828" xr:uid="{00000000-0005-0000-0000-0000A0450000}"/>
    <cellStyle name="메모 3 5 2 2 4" xfId="17829" xr:uid="{00000000-0005-0000-0000-0000A1450000}"/>
    <cellStyle name="메모 3 5 2 2 5" xfId="17830" xr:uid="{00000000-0005-0000-0000-0000A2450000}"/>
    <cellStyle name="메모 3 5 3" xfId="17831" xr:uid="{00000000-0005-0000-0000-0000A3450000}"/>
    <cellStyle name="메모 3 5 3 2" xfId="17832" xr:uid="{00000000-0005-0000-0000-0000A4450000}"/>
    <cellStyle name="메모 3 5 3 3" xfId="17833" xr:uid="{00000000-0005-0000-0000-0000A5450000}"/>
    <cellStyle name="메모 3 5 3 4" xfId="17834" xr:uid="{00000000-0005-0000-0000-0000A6450000}"/>
    <cellStyle name="메모 3 5 3 5" xfId="17835" xr:uid="{00000000-0005-0000-0000-0000A7450000}"/>
    <cellStyle name="메모 3 6" xfId="17836" xr:uid="{00000000-0005-0000-0000-0000A8450000}"/>
    <cellStyle name="메모 3 6 2" xfId="17837" xr:uid="{00000000-0005-0000-0000-0000A9450000}"/>
    <cellStyle name="메모 3 6 2 2" xfId="17838" xr:uid="{00000000-0005-0000-0000-0000AA450000}"/>
    <cellStyle name="메모 3 6 2 2 2" xfId="17839" xr:uid="{00000000-0005-0000-0000-0000AB450000}"/>
    <cellStyle name="메모 3 6 2 2 3" xfId="17840" xr:uid="{00000000-0005-0000-0000-0000AC450000}"/>
    <cellStyle name="메모 3 6 2 2 4" xfId="17841" xr:uid="{00000000-0005-0000-0000-0000AD450000}"/>
    <cellStyle name="메모 3 6 2 2 5" xfId="17842" xr:uid="{00000000-0005-0000-0000-0000AE450000}"/>
    <cellStyle name="메모 3 6 3" xfId="17843" xr:uid="{00000000-0005-0000-0000-0000AF450000}"/>
    <cellStyle name="메모 3 6 3 2" xfId="17844" xr:uid="{00000000-0005-0000-0000-0000B0450000}"/>
    <cellStyle name="메모 3 6 3 3" xfId="17845" xr:uid="{00000000-0005-0000-0000-0000B1450000}"/>
    <cellStyle name="메모 3 6 3 4" xfId="17846" xr:uid="{00000000-0005-0000-0000-0000B2450000}"/>
    <cellStyle name="메모 3 6 3 5" xfId="17847" xr:uid="{00000000-0005-0000-0000-0000B3450000}"/>
    <cellStyle name="메모 3 7" xfId="17848" xr:uid="{00000000-0005-0000-0000-0000B4450000}"/>
    <cellStyle name="메모 3 7 2" xfId="17849" xr:uid="{00000000-0005-0000-0000-0000B5450000}"/>
    <cellStyle name="메모 3 7 2 2" xfId="17850" xr:uid="{00000000-0005-0000-0000-0000B6450000}"/>
    <cellStyle name="메모 3 7 2 2 2" xfId="17851" xr:uid="{00000000-0005-0000-0000-0000B7450000}"/>
    <cellStyle name="메모 3 7 2 2 3" xfId="17852" xr:uid="{00000000-0005-0000-0000-0000B8450000}"/>
    <cellStyle name="메모 3 7 2 2 4" xfId="17853" xr:uid="{00000000-0005-0000-0000-0000B9450000}"/>
    <cellStyle name="메모 3 7 2 2 5" xfId="17854" xr:uid="{00000000-0005-0000-0000-0000BA450000}"/>
    <cellStyle name="메모 3 7 3" xfId="17855" xr:uid="{00000000-0005-0000-0000-0000BB450000}"/>
    <cellStyle name="메모 3 7 3 2" xfId="17856" xr:uid="{00000000-0005-0000-0000-0000BC450000}"/>
    <cellStyle name="메모 3 7 3 3" xfId="17857" xr:uid="{00000000-0005-0000-0000-0000BD450000}"/>
    <cellStyle name="메모 3 7 3 4" xfId="17858" xr:uid="{00000000-0005-0000-0000-0000BE450000}"/>
    <cellStyle name="메모 3 7 3 5" xfId="17859" xr:uid="{00000000-0005-0000-0000-0000BF450000}"/>
    <cellStyle name="메모 3 8" xfId="17860" xr:uid="{00000000-0005-0000-0000-0000C0450000}"/>
    <cellStyle name="메모 3 8 2" xfId="17861" xr:uid="{00000000-0005-0000-0000-0000C1450000}"/>
    <cellStyle name="메모 3 8 2 2" xfId="17862" xr:uid="{00000000-0005-0000-0000-0000C2450000}"/>
    <cellStyle name="메모 3 8 2 2 2" xfId="17863" xr:uid="{00000000-0005-0000-0000-0000C3450000}"/>
    <cellStyle name="메모 3 8 2 2 3" xfId="17864" xr:uid="{00000000-0005-0000-0000-0000C4450000}"/>
    <cellStyle name="메모 3 8 2 2 4" xfId="17865" xr:uid="{00000000-0005-0000-0000-0000C5450000}"/>
    <cellStyle name="메모 3 8 2 2 5" xfId="17866" xr:uid="{00000000-0005-0000-0000-0000C6450000}"/>
    <cellStyle name="메모 3 8 3" xfId="17867" xr:uid="{00000000-0005-0000-0000-0000C7450000}"/>
    <cellStyle name="메모 3 8 3 2" xfId="17868" xr:uid="{00000000-0005-0000-0000-0000C8450000}"/>
    <cellStyle name="메모 3 8 3 3" xfId="17869" xr:uid="{00000000-0005-0000-0000-0000C9450000}"/>
    <cellStyle name="메모 3 8 3 4" xfId="17870" xr:uid="{00000000-0005-0000-0000-0000CA450000}"/>
    <cellStyle name="메모 3 8 3 5" xfId="17871" xr:uid="{00000000-0005-0000-0000-0000CB450000}"/>
    <cellStyle name="메모 3 9" xfId="17872" xr:uid="{00000000-0005-0000-0000-0000CC450000}"/>
    <cellStyle name="메모 3 9 2" xfId="17873" xr:uid="{00000000-0005-0000-0000-0000CD450000}"/>
    <cellStyle name="메모 3 9 2 2" xfId="17874" xr:uid="{00000000-0005-0000-0000-0000CE450000}"/>
    <cellStyle name="메모 3 9 2 2 2" xfId="17875" xr:uid="{00000000-0005-0000-0000-0000CF450000}"/>
    <cellStyle name="메모 3 9 2 2 3" xfId="17876" xr:uid="{00000000-0005-0000-0000-0000D0450000}"/>
    <cellStyle name="메모 3 9 2 2 4" xfId="17877" xr:uid="{00000000-0005-0000-0000-0000D1450000}"/>
    <cellStyle name="메모 3 9 2 2 5" xfId="17878" xr:uid="{00000000-0005-0000-0000-0000D2450000}"/>
    <cellStyle name="메모 3 9 3" xfId="17879" xr:uid="{00000000-0005-0000-0000-0000D3450000}"/>
    <cellStyle name="메모 3 9 3 2" xfId="17880" xr:uid="{00000000-0005-0000-0000-0000D4450000}"/>
    <cellStyle name="메모 3 9 3 3" xfId="17881" xr:uid="{00000000-0005-0000-0000-0000D5450000}"/>
    <cellStyle name="메모 3 9 3 4" xfId="17882" xr:uid="{00000000-0005-0000-0000-0000D6450000}"/>
    <cellStyle name="메모 3 9 3 5" xfId="17883" xr:uid="{00000000-0005-0000-0000-0000D7450000}"/>
    <cellStyle name="메모 4" xfId="17884" xr:uid="{00000000-0005-0000-0000-0000D8450000}"/>
    <cellStyle name="메모 4 10" xfId="17885" xr:uid="{00000000-0005-0000-0000-0000D9450000}"/>
    <cellStyle name="메모 4 10 2" xfId="17886" xr:uid="{00000000-0005-0000-0000-0000DA450000}"/>
    <cellStyle name="메모 4 10 2 2" xfId="17887" xr:uid="{00000000-0005-0000-0000-0000DB450000}"/>
    <cellStyle name="메모 4 10 2 3" xfId="17888" xr:uid="{00000000-0005-0000-0000-0000DC450000}"/>
    <cellStyle name="메모 4 10 2 4" xfId="17889" xr:uid="{00000000-0005-0000-0000-0000DD450000}"/>
    <cellStyle name="메모 4 10 2 5" xfId="17890" xr:uid="{00000000-0005-0000-0000-0000DE450000}"/>
    <cellStyle name="메모 4 11" xfId="17891" xr:uid="{00000000-0005-0000-0000-0000DF450000}"/>
    <cellStyle name="메모 4 11 2" xfId="17892" xr:uid="{00000000-0005-0000-0000-0000E0450000}"/>
    <cellStyle name="메모 4 11 3" xfId="17893" xr:uid="{00000000-0005-0000-0000-0000E1450000}"/>
    <cellStyle name="메모 4 11 4" xfId="17894" xr:uid="{00000000-0005-0000-0000-0000E2450000}"/>
    <cellStyle name="메모 4 11 5" xfId="17895" xr:uid="{00000000-0005-0000-0000-0000E3450000}"/>
    <cellStyle name="메모 4 12" xfId="17896" xr:uid="{00000000-0005-0000-0000-0000E4450000}"/>
    <cellStyle name="메모 4 2" xfId="17897" xr:uid="{00000000-0005-0000-0000-0000E5450000}"/>
    <cellStyle name="메모 4 2 2" xfId="17898" xr:uid="{00000000-0005-0000-0000-0000E6450000}"/>
    <cellStyle name="메모 4 2 2 2" xfId="17899" xr:uid="{00000000-0005-0000-0000-0000E7450000}"/>
    <cellStyle name="메모 4 2 2 2 2" xfId="17900" xr:uid="{00000000-0005-0000-0000-0000E8450000}"/>
    <cellStyle name="메모 4 2 2 2 3" xfId="17901" xr:uid="{00000000-0005-0000-0000-0000E9450000}"/>
    <cellStyle name="메모 4 2 2 2 4" xfId="17902" xr:uid="{00000000-0005-0000-0000-0000EA450000}"/>
    <cellStyle name="메모 4 2 2 2 5" xfId="17903" xr:uid="{00000000-0005-0000-0000-0000EB450000}"/>
    <cellStyle name="메모 4 2 3" xfId="17904" xr:uid="{00000000-0005-0000-0000-0000EC450000}"/>
    <cellStyle name="메모 4 2 3 2" xfId="17905" xr:uid="{00000000-0005-0000-0000-0000ED450000}"/>
    <cellStyle name="메모 4 2 3 3" xfId="17906" xr:uid="{00000000-0005-0000-0000-0000EE450000}"/>
    <cellStyle name="메모 4 2 3 4" xfId="17907" xr:uid="{00000000-0005-0000-0000-0000EF450000}"/>
    <cellStyle name="메모 4 2 3 5" xfId="17908" xr:uid="{00000000-0005-0000-0000-0000F0450000}"/>
    <cellStyle name="메모 4 3" xfId="17909" xr:uid="{00000000-0005-0000-0000-0000F1450000}"/>
    <cellStyle name="메모 4 3 2" xfId="17910" xr:uid="{00000000-0005-0000-0000-0000F2450000}"/>
    <cellStyle name="메모 4 3 2 2" xfId="17911" xr:uid="{00000000-0005-0000-0000-0000F3450000}"/>
    <cellStyle name="메모 4 3 2 2 2" xfId="17912" xr:uid="{00000000-0005-0000-0000-0000F4450000}"/>
    <cellStyle name="메모 4 3 2 2 3" xfId="17913" xr:uid="{00000000-0005-0000-0000-0000F5450000}"/>
    <cellStyle name="메모 4 3 2 2 4" xfId="17914" xr:uid="{00000000-0005-0000-0000-0000F6450000}"/>
    <cellStyle name="메모 4 3 2 2 5" xfId="17915" xr:uid="{00000000-0005-0000-0000-0000F7450000}"/>
    <cellStyle name="메모 4 3 3" xfId="17916" xr:uid="{00000000-0005-0000-0000-0000F8450000}"/>
    <cellStyle name="메모 4 3 3 2" xfId="17917" xr:uid="{00000000-0005-0000-0000-0000F9450000}"/>
    <cellStyle name="메모 4 3 3 3" xfId="17918" xr:uid="{00000000-0005-0000-0000-0000FA450000}"/>
    <cellStyle name="메모 4 3 3 4" xfId="17919" xr:uid="{00000000-0005-0000-0000-0000FB450000}"/>
    <cellStyle name="메모 4 3 3 5" xfId="17920" xr:uid="{00000000-0005-0000-0000-0000FC450000}"/>
    <cellStyle name="메모 4 4" xfId="17921" xr:uid="{00000000-0005-0000-0000-0000FD450000}"/>
    <cellStyle name="메모 4 4 2" xfId="17922" xr:uid="{00000000-0005-0000-0000-0000FE450000}"/>
    <cellStyle name="메모 4 4 2 2" xfId="17923" xr:uid="{00000000-0005-0000-0000-0000FF450000}"/>
    <cellStyle name="메모 4 4 2 2 2" xfId="17924" xr:uid="{00000000-0005-0000-0000-000000460000}"/>
    <cellStyle name="메모 4 4 2 2 3" xfId="17925" xr:uid="{00000000-0005-0000-0000-000001460000}"/>
    <cellStyle name="메모 4 4 2 2 4" xfId="17926" xr:uid="{00000000-0005-0000-0000-000002460000}"/>
    <cellStyle name="메모 4 4 2 2 5" xfId="17927" xr:uid="{00000000-0005-0000-0000-000003460000}"/>
    <cellStyle name="메모 4 4 3" xfId="17928" xr:uid="{00000000-0005-0000-0000-000004460000}"/>
    <cellStyle name="메모 4 4 3 2" xfId="17929" xr:uid="{00000000-0005-0000-0000-000005460000}"/>
    <cellStyle name="메모 4 4 3 3" xfId="17930" xr:uid="{00000000-0005-0000-0000-000006460000}"/>
    <cellStyle name="메모 4 4 3 4" xfId="17931" xr:uid="{00000000-0005-0000-0000-000007460000}"/>
    <cellStyle name="메모 4 4 3 5" xfId="17932" xr:uid="{00000000-0005-0000-0000-000008460000}"/>
    <cellStyle name="메모 4 5" xfId="17933" xr:uid="{00000000-0005-0000-0000-000009460000}"/>
    <cellStyle name="메모 4 5 2" xfId="17934" xr:uid="{00000000-0005-0000-0000-00000A460000}"/>
    <cellStyle name="메모 4 5 2 2" xfId="17935" xr:uid="{00000000-0005-0000-0000-00000B460000}"/>
    <cellStyle name="메모 4 5 2 2 2" xfId="17936" xr:uid="{00000000-0005-0000-0000-00000C460000}"/>
    <cellStyle name="메모 4 5 2 2 3" xfId="17937" xr:uid="{00000000-0005-0000-0000-00000D460000}"/>
    <cellStyle name="메모 4 5 2 2 4" xfId="17938" xr:uid="{00000000-0005-0000-0000-00000E460000}"/>
    <cellStyle name="메모 4 5 2 2 5" xfId="17939" xr:uid="{00000000-0005-0000-0000-00000F460000}"/>
    <cellStyle name="메모 4 5 3" xfId="17940" xr:uid="{00000000-0005-0000-0000-000010460000}"/>
    <cellStyle name="메모 4 5 3 2" xfId="17941" xr:uid="{00000000-0005-0000-0000-000011460000}"/>
    <cellStyle name="메모 4 5 3 3" xfId="17942" xr:uid="{00000000-0005-0000-0000-000012460000}"/>
    <cellStyle name="메모 4 5 3 4" xfId="17943" xr:uid="{00000000-0005-0000-0000-000013460000}"/>
    <cellStyle name="메모 4 5 3 5" xfId="17944" xr:uid="{00000000-0005-0000-0000-000014460000}"/>
    <cellStyle name="메모 4 6" xfId="17945" xr:uid="{00000000-0005-0000-0000-000015460000}"/>
    <cellStyle name="메모 4 6 2" xfId="17946" xr:uid="{00000000-0005-0000-0000-000016460000}"/>
    <cellStyle name="메모 4 6 2 2" xfId="17947" xr:uid="{00000000-0005-0000-0000-000017460000}"/>
    <cellStyle name="메모 4 6 2 2 2" xfId="17948" xr:uid="{00000000-0005-0000-0000-000018460000}"/>
    <cellStyle name="메모 4 6 2 2 3" xfId="17949" xr:uid="{00000000-0005-0000-0000-000019460000}"/>
    <cellStyle name="메모 4 6 2 2 4" xfId="17950" xr:uid="{00000000-0005-0000-0000-00001A460000}"/>
    <cellStyle name="메모 4 6 2 2 5" xfId="17951" xr:uid="{00000000-0005-0000-0000-00001B460000}"/>
    <cellStyle name="메모 4 6 3" xfId="17952" xr:uid="{00000000-0005-0000-0000-00001C460000}"/>
    <cellStyle name="메모 4 6 3 2" xfId="17953" xr:uid="{00000000-0005-0000-0000-00001D460000}"/>
    <cellStyle name="메모 4 6 3 3" xfId="17954" xr:uid="{00000000-0005-0000-0000-00001E460000}"/>
    <cellStyle name="메모 4 6 3 4" xfId="17955" xr:uid="{00000000-0005-0000-0000-00001F460000}"/>
    <cellStyle name="메모 4 6 3 5" xfId="17956" xr:uid="{00000000-0005-0000-0000-000020460000}"/>
    <cellStyle name="메모 4 7" xfId="17957" xr:uid="{00000000-0005-0000-0000-000021460000}"/>
    <cellStyle name="메모 4 7 2" xfId="17958" xr:uid="{00000000-0005-0000-0000-000022460000}"/>
    <cellStyle name="메모 4 7 2 2" xfId="17959" xr:uid="{00000000-0005-0000-0000-000023460000}"/>
    <cellStyle name="메모 4 7 2 2 2" xfId="17960" xr:uid="{00000000-0005-0000-0000-000024460000}"/>
    <cellStyle name="메모 4 7 2 2 3" xfId="17961" xr:uid="{00000000-0005-0000-0000-000025460000}"/>
    <cellStyle name="메모 4 7 2 2 4" xfId="17962" xr:uid="{00000000-0005-0000-0000-000026460000}"/>
    <cellStyle name="메모 4 7 2 2 5" xfId="17963" xr:uid="{00000000-0005-0000-0000-000027460000}"/>
    <cellStyle name="메모 4 7 3" xfId="17964" xr:uid="{00000000-0005-0000-0000-000028460000}"/>
    <cellStyle name="메모 4 7 3 2" xfId="17965" xr:uid="{00000000-0005-0000-0000-000029460000}"/>
    <cellStyle name="메모 4 7 3 3" xfId="17966" xr:uid="{00000000-0005-0000-0000-00002A460000}"/>
    <cellStyle name="메모 4 7 3 4" xfId="17967" xr:uid="{00000000-0005-0000-0000-00002B460000}"/>
    <cellStyle name="메모 4 7 3 5" xfId="17968" xr:uid="{00000000-0005-0000-0000-00002C460000}"/>
    <cellStyle name="메모 4 8" xfId="17969" xr:uid="{00000000-0005-0000-0000-00002D460000}"/>
    <cellStyle name="메모 4 8 2" xfId="17970" xr:uid="{00000000-0005-0000-0000-00002E460000}"/>
    <cellStyle name="메모 4 8 2 2" xfId="17971" xr:uid="{00000000-0005-0000-0000-00002F460000}"/>
    <cellStyle name="메모 4 8 2 2 2" xfId="17972" xr:uid="{00000000-0005-0000-0000-000030460000}"/>
    <cellStyle name="메모 4 8 2 2 3" xfId="17973" xr:uid="{00000000-0005-0000-0000-000031460000}"/>
    <cellStyle name="메모 4 8 2 2 4" xfId="17974" xr:uid="{00000000-0005-0000-0000-000032460000}"/>
    <cellStyle name="메모 4 8 2 2 5" xfId="17975" xr:uid="{00000000-0005-0000-0000-000033460000}"/>
    <cellStyle name="메모 4 8 3" xfId="17976" xr:uid="{00000000-0005-0000-0000-000034460000}"/>
    <cellStyle name="메모 4 8 3 2" xfId="17977" xr:uid="{00000000-0005-0000-0000-000035460000}"/>
    <cellStyle name="메모 4 8 3 3" xfId="17978" xr:uid="{00000000-0005-0000-0000-000036460000}"/>
    <cellStyle name="메모 4 8 3 4" xfId="17979" xr:uid="{00000000-0005-0000-0000-000037460000}"/>
    <cellStyle name="메모 4 8 3 5" xfId="17980" xr:uid="{00000000-0005-0000-0000-000038460000}"/>
    <cellStyle name="메모 4 9" xfId="17981" xr:uid="{00000000-0005-0000-0000-000039460000}"/>
    <cellStyle name="메모 4 9 2" xfId="17982" xr:uid="{00000000-0005-0000-0000-00003A460000}"/>
    <cellStyle name="메모 4 9 2 2" xfId="17983" xr:uid="{00000000-0005-0000-0000-00003B460000}"/>
    <cellStyle name="메모 4 9 2 2 2" xfId="17984" xr:uid="{00000000-0005-0000-0000-00003C460000}"/>
    <cellStyle name="메모 4 9 2 2 3" xfId="17985" xr:uid="{00000000-0005-0000-0000-00003D460000}"/>
    <cellStyle name="메모 4 9 2 2 4" xfId="17986" xr:uid="{00000000-0005-0000-0000-00003E460000}"/>
    <cellStyle name="메모 4 9 2 2 5" xfId="17987" xr:uid="{00000000-0005-0000-0000-00003F460000}"/>
    <cellStyle name="메모 4 9 3" xfId="17988" xr:uid="{00000000-0005-0000-0000-000040460000}"/>
    <cellStyle name="메모 4 9 3 2" xfId="17989" xr:uid="{00000000-0005-0000-0000-000041460000}"/>
    <cellStyle name="메모 4 9 3 3" xfId="17990" xr:uid="{00000000-0005-0000-0000-000042460000}"/>
    <cellStyle name="메모 4 9 3 4" xfId="17991" xr:uid="{00000000-0005-0000-0000-000043460000}"/>
    <cellStyle name="메모 4 9 3 5" xfId="17992" xr:uid="{00000000-0005-0000-0000-000044460000}"/>
    <cellStyle name="메모 5" xfId="17993" xr:uid="{00000000-0005-0000-0000-000045460000}"/>
    <cellStyle name="메모 5 10" xfId="17994" xr:uid="{00000000-0005-0000-0000-000046460000}"/>
    <cellStyle name="메모 5 10 2" xfId="17995" xr:uid="{00000000-0005-0000-0000-000047460000}"/>
    <cellStyle name="메모 5 10 2 2" xfId="17996" xr:uid="{00000000-0005-0000-0000-000048460000}"/>
    <cellStyle name="메모 5 10 2 3" xfId="17997" xr:uid="{00000000-0005-0000-0000-000049460000}"/>
    <cellStyle name="메모 5 10 2 4" xfId="17998" xr:uid="{00000000-0005-0000-0000-00004A460000}"/>
    <cellStyle name="메모 5 10 2 5" xfId="17999" xr:uid="{00000000-0005-0000-0000-00004B460000}"/>
    <cellStyle name="메모 5 11" xfId="18000" xr:uid="{00000000-0005-0000-0000-00004C460000}"/>
    <cellStyle name="메모 5 11 2" xfId="18001" xr:uid="{00000000-0005-0000-0000-00004D460000}"/>
    <cellStyle name="메모 5 11 3" xfId="18002" xr:uid="{00000000-0005-0000-0000-00004E460000}"/>
    <cellStyle name="메모 5 11 4" xfId="18003" xr:uid="{00000000-0005-0000-0000-00004F460000}"/>
    <cellStyle name="메모 5 11 5" xfId="18004" xr:uid="{00000000-0005-0000-0000-000050460000}"/>
    <cellStyle name="메모 5 12" xfId="18005" xr:uid="{00000000-0005-0000-0000-000051460000}"/>
    <cellStyle name="메모 5 2" xfId="18006" xr:uid="{00000000-0005-0000-0000-000052460000}"/>
    <cellStyle name="메모 5 2 2" xfId="18007" xr:uid="{00000000-0005-0000-0000-000053460000}"/>
    <cellStyle name="메모 5 2 2 2" xfId="18008" xr:uid="{00000000-0005-0000-0000-000054460000}"/>
    <cellStyle name="메모 5 2 2 2 2" xfId="18009" xr:uid="{00000000-0005-0000-0000-000055460000}"/>
    <cellStyle name="메모 5 2 2 2 3" xfId="18010" xr:uid="{00000000-0005-0000-0000-000056460000}"/>
    <cellStyle name="메모 5 2 2 2 4" xfId="18011" xr:uid="{00000000-0005-0000-0000-000057460000}"/>
    <cellStyle name="메모 5 2 2 2 5" xfId="18012" xr:uid="{00000000-0005-0000-0000-000058460000}"/>
    <cellStyle name="메모 5 2 3" xfId="18013" xr:uid="{00000000-0005-0000-0000-000059460000}"/>
    <cellStyle name="메모 5 2 3 2" xfId="18014" xr:uid="{00000000-0005-0000-0000-00005A460000}"/>
    <cellStyle name="메모 5 2 3 3" xfId="18015" xr:uid="{00000000-0005-0000-0000-00005B460000}"/>
    <cellStyle name="메모 5 2 3 4" xfId="18016" xr:uid="{00000000-0005-0000-0000-00005C460000}"/>
    <cellStyle name="메모 5 2 3 5" xfId="18017" xr:uid="{00000000-0005-0000-0000-00005D460000}"/>
    <cellStyle name="메모 5 3" xfId="18018" xr:uid="{00000000-0005-0000-0000-00005E460000}"/>
    <cellStyle name="메모 5 3 2" xfId="18019" xr:uid="{00000000-0005-0000-0000-00005F460000}"/>
    <cellStyle name="메모 5 3 2 2" xfId="18020" xr:uid="{00000000-0005-0000-0000-000060460000}"/>
    <cellStyle name="메모 5 3 2 2 2" xfId="18021" xr:uid="{00000000-0005-0000-0000-000061460000}"/>
    <cellStyle name="메모 5 3 2 2 3" xfId="18022" xr:uid="{00000000-0005-0000-0000-000062460000}"/>
    <cellStyle name="메모 5 3 2 2 4" xfId="18023" xr:uid="{00000000-0005-0000-0000-000063460000}"/>
    <cellStyle name="메모 5 3 2 2 5" xfId="18024" xr:uid="{00000000-0005-0000-0000-000064460000}"/>
    <cellStyle name="메모 5 3 3" xfId="18025" xr:uid="{00000000-0005-0000-0000-000065460000}"/>
    <cellStyle name="메모 5 3 3 2" xfId="18026" xr:uid="{00000000-0005-0000-0000-000066460000}"/>
    <cellStyle name="메모 5 3 3 3" xfId="18027" xr:uid="{00000000-0005-0000-0000-000067460000}"/>
    <cellStyle name="메모 5 3 3 4" xfId="18028" xr:uid="{00000000-0005-0000-0000-000068460000}"/>
    <cellStyle name="메모 5 3 3 5" xfId="18029" xr:uid="{00000000-0005-0000-0000-000069460000}"/>
    <cellStyle name="메모 5 4" xfId="18030" xr:uid="{00000000-0005-0000-0000-00006A460000}"/>
    <cellStyle name="메모 5 4 2" xfId="18031" xr:uid="{00000000-0005-0000-0000-00006B460000}"/>
    <cellStyle name="메모 5 4 2 2" xfId="18032" xr:uid="{00000000-0005-0000-0000-00006C460000}"/>
    <cellStyle name="메모 5 4 2 2 2" xfId="18033" xr:uid="{00000000-0005-0000-0000-00006D460000}"/>
    <cellStyle name="메모 5 4 2 2 3" xfId="18034" xr:uid="{00000000-0005-0000-0000-00006E460000}"/>
    <cellStyle name="메모 5 4 2 2 4" xfId="18035" xr:uid="{00000000-0005-0000-0000-00006F460000}"/>
    <cellStyle name="메모 5 4 2 2 5" xfId="18036" xr:uid="{00000000-0005-0000-0000-000070460000}"/>
    <cellStyle name="메모 5 4 3" xfId="18037" xr:uid="{00000000-0005-0000-0000-000071460000}"/>
    <cellStyle name="메모 5 4 3 2" xfId="18038" xr:uid="{00000000-0005-0000-0000-000072460000}"/>
    <cellStyle name="메모 5 4 3 3" xfId="18039" xr:uid="{00000000-0005-0000-0000-000073460000}"/>
    <cellStyle name="메모 5 4 3 4" xfId="18040" xr:uid="{00000000-0005-0000-0000-000074460000}"/>
    <cellStyle name="메모 5 4 3 5" xfId="18041" xr:uid="{00000000-0005-0000-0000-000075460000}"/>
    <cellStyle name="메모 5 5" xfId="18042" xr:uid="{00000000-0005-0000-0000-000076460000}"/>
    <cellStyle name="메모 5 5 2" xfId="18043" xr:uid="{00000000-0005-0000-0000-000077460000}"/>
    <cellStyle name="메모 5 5 2 2" xfId="18044" xr:uid="{00000000-0005-0000-0000-000078460000}"/>
    <cellStyle name="메모 5 5 2 2 2" xfId="18045" xr:uid="{00000000-0005-0000-0000-000079460000}"/>
    <cellStyle name="메모 5 5 2 2 3" xfId="18046" xr:uid="{00000000-0005-0000-0000-00007A460000}"/>
    <cellStyle name="메모 5 5 2 2 4" xfId="18047" xr:uid="{00000000-0005-0000-0000-00007B460000}"/>
    <cellStyle name="메모 5 5 2 2 5" xfId="18048" xr:uid="{00000000-0005-0000-0000-00007C460000}"/>
    <cellStyle name="메모 5 5 3" xfId="18049" xr:uid="{00000000-0005-0000-0000-00007D460000}"/>
    <cellStyle name="메모 5 5 3 2" xfId="18050" xr:uid="{00000000-0005-0000-0000-00007E460000}"/>
    <cellStyle name="메모 5 5 3 3" xfId="18051" xr:uid="{00000000-0005-0000-0000-00007F460000}"/>
    <cellStyle name="메모 5 5 3 4" xfId="18052" xr:uid="{00000000-0005-0000-0000-000080460000}"/>
    <cellStyle name="메모 5 5 3 5" xfId="18053" xr:uid="{00000000-0005-0000-0000-000081460000}"/>
    <cellStyle name="메모 5 6" xfId="18054" xr:uid="{00000000-0005-0000-0000-000082460000}"/>
    <cellStyle name="메모 5 6 2" xfId="18055" xr:uid="{00000000-0005-0000-0000-000083460000}"/>
    <cellStyle name="메모 5 6 2 2" xfId="18056" xr:uid="{00000000-0005-0000-0000-000084460000}"/>
    <cellStyle name="메모 5 6 2 2 2" xfId="18057" xr:uid="{00000000-0005-0000-0000-000085460000}"/>
    <cellStyle name="메모 5 6 2 2 3" xfId="18058" xr:uid="{00000000-0005-0000-0000-000086460000}"/>
    <cellStyle name="메모 5 6 2 2 4" xfId="18059" xr:uid="{00000000-0005-0000-0000-000087460000}"/>
    <cellStyle name="메모 5 6 2 2 5" xfId="18060" xr:uid="{00000000-0005-0000-0000-000088460000}"/>
    <cellStyle name="메모 5 6 3" xfId="18061" xr:uid="{00000000-0005-0000-0000-000089460000}"/>
    <cellStyle name="메모 5 6 3 2" xfId="18062" xr:uid="{00000000-0005-0000-0000-00008A460000}"/>
    <cellStyle name="메모 5 6 3 3" xfId="18063" xr:uid="{00000000-0005-0000-0000-00008B460000}"/>
    <cellStyle name="메모 5 6 3 4" xfId="18064" xr:uid="{00000000-0005-0000-0000-00008C460000}"/>
    <cellStyle name="메모 5 6 3 5" xfId="18065" xr:uid="{00000000-0005-0000-0000-00008D460000}"/>
    <cellStyle name="메모 5 7" xfId="18066" xr:uid="{00000000-0005-0000-0000-00008E460000}"/>
    <cellStyle name="메모 5 7 2" xfId="18067" xr:uid="{00000000-0005-0000-0000-00008F460000}"/>
    <cellStyle name="메모 5 7 2 2" xfId="18068" xr:uid="{00000000-0005-0000-0000-000090460000}"/>
    <cellStyle name="메모 5 7 2 2 2" xfId="18069" xr:uid="{00000000-0005-0000-0000-000091460000}"/>
    <cellStyle name="메모 5 7 2 2 3" xfId="18070" xr:uid="{00000000-0005-0000-0000-000092460000}"/>
    <cellStyle name="메모 5 7 2 2 4" xfId="18071" xr:uid="{00000000-0005-0000-0000-000093460000}"/>
    <cellStyle name="메모 5 7 2 2 5" xfId="18072" xr:uid="{00000000-0005-0000-0000-000094460000}"/>
    <cellStyle name="메모 5 7 3" xfId="18073" xr:uid="{00000000-0005-0000-0000-000095460000}"/>
    <cellStyle name="메모 5 7 3 2" xfId="18074" xr:uid="{00000000-0005-0000-0000-000096460000}"/>
    <cellStyle name="메모 5 7 3 3" xfId="18075" xr:uid="{00000000-0005-0000-0000-000097460000}"/>
    <cellStyle name="메모 5 7 3 4" xfId="18076" xr:uid="{00000000-0005-0000-0000-000098460000}"/>
    <cellStyle name="메모 5 7 3 5" xfId="18077" xr:uid="{00000000-0005-0000-0000-000099460000}"/>
    <cellStyle name="메모 5 8" xfId="18078" xr:uid="{00000000-0005-0000-0000-00009A460000}"/>
    <cellStyle name="메모 5 8 2" xfId="18079" xr:uid="{00000000-0005-0000-0000-00009B460000}"/>
    <cellStyle name="메모 5 8 2 2" xfId="18080" xr:uid="{00000000-0005-0000-0000-00009C460000}"/>
    <cellStyle name="메모 5 8 2 2 2" xfId="18081" xr:uid="{00000000-0005-0000-0000-00009D460000}"/>
    <cellStyle name="메모 5 8 2 2 3" xfId="18082" xr:uid="{00000000-0005-0000-0000-00009E460000}"/>
    <cellStyle name="메모 5 8 2 2 4" xfId="18083" xr:uid="{00000000-0005-0000-0000-00009F460000}"/>
    <cellStyle name="메모 5 8 2 2 5" xfId="18084" xr:uid="{00000000-0005-0000-0000-0000A0460000}"/>
    <cellStyle name="메모 5 8 3" xfId="18085" xr:uid="{00000000-0005-0000-0000-0000A1460000}"/>
    <cellStyle name="메모 5 8 3 2" xfId="18086" xr:uid="{00000000-0005-0000-0000-0000A2460000}"/>
    <cellStyle name="메모 5 8 3 3" xfId="18087" xr:uid="{00000000-0005-0000-0000-0000A3460000}"/>
    <cellStyle name="메모 5 8 3 4" xfId="18088" xr:uid="{00000000-0005-0000-0000-0000A4460000}"/>
    <cellStyle name="메모 5 8 3 5" xfId="18089" xr:uid="{00000000-0005-0000-0000-0000A5460000}"/>
    <cellStyle name="메모 5 9" xfId="18090" xr:uid="{00000000-0005-0000-0000-0000A6460000}"/>
    <cellStyle name="메모 5 9 2" xfId="18091" xr:uid="{00000000-0005-0000-0000-0000A7460000}"/>
    <cellStyle name="메모 5 9 2 2" xfId="18092" xr:uid="{00000000-0005-0000-0000-0000A8460000}"/>
    <cellStyle name="메모 5 9 2 2 2" xfId="18093" xr:uid="{00000000-0005-0000-0000-0000A9460000}"/>
    <cellStyle name="메모 5 9 2 2 3" xfId="18094" xr:uid="{00000000-0005-0000-0000-0000AA460000}"/>
    <cellStyle name="메모 5 9 2 2 4" xfId="18095" xr:uid="{00000000-0005-0000-0000-0000AB460000}"/>
    <cellStyle name="메모 5 9 2 2 5" xfId="18096" xr:uid="{00000000-0005-0000-0000-0000AC460000}"/>
    <cellStyle name="메모 5 9 3" xfId="18097" xr:uid="{00000000-0005-0000-0000-0000AD460000}"/>
    <cellStyle name="메모 5 9 3 2" xfId="18098" xr:uid="{00000000-0005-0000-0000-0000AE460000}"/>
    <cellStyle name="메모 5 9 3 3" xfId="18099" xr:uid="{00000000-0005-0000-0000-0000AF460000}"/>
    <cellStyle name="메모 5 9 3 4" xfId="18100" xr:uid="{00000000-0005-0000-0000-0000B0460000}"/>
    <cellStyle name="메모 5 9 3 5" xfId="18101" xr:uid="{00000000-0005-0000-0000-0000B1460000}"/>
    <cellStyle name="메모 6" xfId="18102" xr:uid="{00000000-0005-0000-0000-0000B2460000}"/>
    <cellStyle name="메모 6 10" xfId="18103" xr:uid="{00000000-0005-0000-0000-0000B3460000}"/>
    <cellStyle name="메모 6 10 2" xfId="18104" xr:uid="{00000000-0005-0000-0000-0000B4460000}"/>
    <cellStyle name="메모 6 10 2 2" xfId="18105" xr:uid="{00000000-0005-0000-0000-0000B5460000}"/>
    <cellStyle name="메모 6 10 2 3" xfId="18106" xr:uid="{00000000-0005-0000-0000-0000B6460000}"/>
    <cellStyle name="메모 6 10 2 4" xfId="18107" xr:uid="{00000000-0005-0000-0000-0000B7460000}"/>
    <cellStyle name="메모 6 10 2 5" xfId="18108" xr:uid="{00000000-0005-0000-0000-0000B8460000}"/>
    <cellStyle name="메모 6 11" xfId="18109" xr:uid="{00000000-0005-0000-0000-0000B9460000}"/>
    <cellStyle name="메모 6 11 2" xfId="18110" xr:uid="{00000000-0005-0000-0000-0000BA460000}"/>
    <cellStyle name="메모 6 11 3" xfId="18111" xr:uid="{00000000-0005-0000-0000-0000BB460000}"/>
    <cellStyle name="메모 6 11 4" xfId="18112" xr:uid="{00000000-0005-0000-0000-0000BC460000}"/>
    <cellStyle name="메모 6 11 5" xfId="18113" xr:uid="{00000000-0005-0000-0000-0000BD460000}"/>
    <cellStyle name="메모 6 12" xfId="18114" xr:uid="{00000000-0005-0000-0000-0000BE460000}"/>
    <cellStyle name="메모 6 2" xfId="18115" xr:uid="{00000000-0005-0000-0000-0000BF460000}"/>
    <cellStyle name="메모 6 2 2" xfId="18116" xr:uid="{00000000-0005-0000-0000-0000C0460000}"/>
    <cellStyle name="메모 6 2 2 2" xfId="18117" xr:uid="{00000000-0005-0000-0000-0000C1460000}"/>
    <cellStyle name="메모 6 2 2 2 2" xfId="18118" xr:uid="{00000000-0005-0000-0000-0000C2460000}"/>
    <cellStyle name="메모 6 2 2 2 3" xfId="18119" xr:uid="{00000000-0005-0000-0000-0000C3460000}"/>
    <cellStyle name="메모 6 2 2 2 4" xfId="18120" xr:uid="{00000000-0005-0000-0000-0000C4460000}"/>
    <cellStyle name="메모 6 2 2 2 5" xfId="18121" xr:uid="{00000000-0005-0000-0000-0000C5460000}"/>
    <cellStyle name="메모 6 2 3" xfId="18122" xr:uid="{00000000-0005-0000-0000-0000C6460000}"/>
    <cellStyle name="메모 6 2 3 2" xfId="18123" xr:uid="{00000000-0005-0000-0000-0000C7460000}"/>
    <cellStyle name="메모 6 2 3 3" xfId="18124" xr:uid="{00000000-0005-0000-0000-0000C8460000}"/>
    <cellStyle name="메모 6 2 3 4" xfId="18125" xr:uid="{00000000-0005-0000-0000-0000C9460000}"/>
    <cellStyle name="메모 6 2 3 5" xfId="18126" xr:uid="{00000000-0005-0000-0000-0000CA460000}"/>
    <cellStyle name="메모 6 3" xfId="18127" xr:uid="{00000000-0005-0000-0000-0000CB460000}"/>
    <cellStyle name="메모 6 3 2" xfId="18128" xr:uid="{00000000-0005-0000-0000-0000CC460000}"/>
    <cellStyle name="메모 6 3 2 2" xfId="18129" xr:uid="{00000000-0005-0000-0000-0000CD460000}"/>
    <cellStyle name="메모 6 3 2 2 2" xfId="18130" xr:uid="{00000000-0005-0000-0000-0000CE460000}"/>
    <cellStyle name="메모 6 3 2 2 3" xfId="18131" xr:uid="{00000000-0005-0000-0000-0000CF460000}"/>
    <cellStyle name="메모 6 3 2 2 4" xfId="18132" xr:uid="{00000000-0005-0000-0000-0000D0460000}"/>
    <cellStyle name="메모 6 3 2 2 5" xfId="18133" xr:uid="{00000000-0005-0000-0000-0000D1460000}"/>
    <cellStyle name="메모 6 3 3" xfId="18134" xr:uid="{00000000-0005-0000-0000-0000D2460000}"/>
    <cellStyle name="메모 6 3 3 2" xfId="18135" xr:uid="{00000000-0005-0000-0000-0000D3460000}"/>
    <cellStyle name="메모 6 3 3 3" xfId="18136" xr:uid="{00000000-0005-0000-0000-0000D4460000}"/>
    <cellStyle name="메모 6 3 3 4" xfId="18137" xr:uid="{00000000-0005-0000-0000-0000D5460000}"/>
    <cellStyle name="메모 6 3 3 5" xfId="18138" xr:uid="{00000000-0005-0000-0000-0000D6460000}"/>
    <cellStyle name="메모 6 4" xfId="18139" xr:uid="{00000000-0005-0000-0000-0000D7460000}"/>
    <cellStyle name="메모 6 4 2" xfId="18140" xr:uid="{00000000-0005-0000-0000-0000D8460000}"/>
    <cellStyle name="메모 6 4 2 2" xfId="18141" xr:uid="{00000000-0005-0000-0000-0000D9460000}"/>
    <cellStyle name="메모 6 4 2 2 2" xfId="18142" xr:uid="{00000000-0005-0000-0000-0000DA460000}"/>
    <cellStyle name="메모 6 4 2 2 3" xfId="18143" xr:uid="{00000000-0005-0000-0000-0000DB460000}"/>
    <cellStyle name="메모 6 4 2 2 4" xfId="18144" xr:uid="{00000000-0005-0000-0000-0000DC460000}"/>
    <cellStyle name="메모 6 4 2 2 5" xfId="18145" xr:uid="{00000000-0005-0000-0000-0000DD460000}"/>
    <cellStyle name="메모 6 4 3" xfId="18146" xr:uid="{00000000-0005-0000-0000-0000DE460000}"/>
    <cellStyle name="메모 6 4 3 2" xfId="18147" xr:uid="{00000000-0005-0000-0000-0000DF460000}"/>
    <cellStyle name="메모 6 4 3 3" xfId="18148" xr:uid="{00000000-0005-0000-0000-0000E0460000}"/>
    <cellStyle name="메모 6 4 3 4" xfId="18149" xr:uid="{00000000-0005-0000-0000-0000E1460000}"/>
    <cellStyle name="메모 6 4 3 5" xfId="18150" xr:uid="{00000000-0005-0000-0000-0000E2460000}"/>
    <cellStyle name="메모 6 5" xfId="18151" xr:uid="{00000000-0005-0000-0000-0000E3460000}"/>
    <cellStyle name="메모 6 5 2" xfId="18152" xr:uid="{00000000-0005-0000-0000-0000E4460000}"/>
    <cellStyle name="메모 6 5 2 2" xfId="18153" xr:uid="{00000000-0005-0000-0000-0000E5460000}"/>
    <cellStyle name="메모 6 5 2 2 2" xfId="18154" xr:uid="{00000000-0005-0000-0000-0000E6460000}"/>
    <cellStyle name="메모 6 5 2 2 3" xfId="18155" xr:uid="{00000000-0005-0000-0000-0000E7460000}"/>
    <cellStyle name="메모 6 5 2 2 4" xfId="18156" xr:uid="{00000000-0005-0000-0000-0000E8460000}"/>
    <cellStyle name="메모 6 5 2 2 5" xfId="18157" xr:uid="{00000000-0005-0000-0000-0000E9460000}"/>
    <cellStyle name="메모 6 5 3" xfId="18158" xr:uid="{00000000-0005-0000-0000-0000EA460000}"/>
    <cellStyle name="메모 6 5 3 2" xfId="18159" xr:uid="{00000000-0005-0000-0000-0000EB460000}"/>
    <cellStyle name="메모 6 5 3 3" xfId="18160" xr:uid="{00000000-0005-0000-0000-0000EC460000}"/>
    <cellStyle name="메모 6 5 3 4" xfId="18161" xr:uid="{00000000-0005-0000-0000-0000ED460000}"/>
    <cellStyle name="메모 6 5 3 5" xfId="18162" xr:uid="{00000000-0005-0000-0000-0000EE460000}"/>
    <cellStyle name="메모 6 6" xfId="18163" xr:uid="{00000000-0005-0000-0000-0000EF460000}"/>
    <cellStyle name="메모 6 6 2" xfId="18164" xr:uid="{00000000-0005-0000-0000-0000F0460000}"/>
    <cellStyle name="메모 6 6 2 2" xfId="18165" xr:uid="{00000000-0005-0000-0000-0000F1460000}"/>
    <cellStyle name="메모 6 6 2 2 2" xfId="18166" xr:uid="{00000000-0005-0000-0000-0000F2460000}"/>
    <cellStyle name="메모 6 6 2 2 3" xfId="18167" xr:uid="{00000000-0005-0000-0000-0000F3460000}"/>
    <cellStyle name="메모 6 6 2 2 4" xfId="18168" xr:uid="{00000000-0005-0000-0000-0000F4460000}"/>
    <cellStyle name="메모 6 6 2 2 5" xfId="18169" xr:uid="{00000000-0005-0000-0000-0000F5460000}"/>
    <cellStyle name="메모 6 6 3" xfId="18170" xr:uid="{00000000-0005-0000-0000-0000F6460000}"/>
    <cellStyle name="메모 6 6 3 2" xfId="18171" xr:uid="{00000000-0005-0000-0000-0000F7460000}"/>
    <cellStyle name="메모 6 6 3 3" xfId="18172" xr:uid="{00000000-0005-0000-0000-0000F8460000}"/>
    <cellStyle name="메모 6 6 3 4" xfId="18173" xr:uid="{00000000-0005-0000-0000-0000F9460000}"/>
    <cellStyle name="메모 6 6 3 5" xfId="18174" xr:uid="{00000000-0005-0000-0000-0000FA460000}"/>
    <cellStyle name="메모 6 7" xfId="18175" xr:uid="{00000000-0005-0000-0000-0000FB460000}"/>
    <cellStyle name="메모 6 7 2" xfId="18176" xr:uid="{00000000-0005-0000-0000-0000FC460000}"/>
    <cellStyle name="메모 6 7 2 2" xfId="18177" xr:uid="{00000000-0005-0000-0000-0000FD460000}"/>
    <cellStyle name="메모 6 7 2 2 2" xfId="18178" xr:uid="{00000000-0005-0000-0000-0000FE460000}"/>
    <cellStyle name="메모 6 7 2 2 3" xfId="18179" xr:uid="{00000000-0005-0000-0000-0000FF460000}"/>
    <cellStyle name="메모 6 7 2 2 4" xfId="18180" xr:uid="{00000000-0005-0000-0000-000000470000}"/>
    <cellStyle name="메모 6 7 2 2 5" xfId="18181" xr:uid="{00000000-0005-0000-0000-000001470000}"/>
    <cellStyle name="메모 6 7 3" xfId="18182" xr:uid="{00000000-0005-0000-0000-000002470000}"/>
    <cellStyle name="메모 6 7 3 2" xfId="18183" xr:uid="{00000000-0005-0000-0000-000003470000}"/>
    <cellStyle name="메모 6 7 3 3" xfId="18184" xr:uid="{00000000-0005-0000-0000-000004470000}"/>
    <cellStyle name="메모 6 7 3 4" xfId="18185" xr:uid="{00000000-0005-0000-0000-000005470000}"/>
    <cellStyle name="메모 6 7 3 5" xfId="18186" xr:uid="{00000000-0005-0000-0000-000006470000}"/>
    <cellStyle name="메모 6 8" xfId="18187" xr:uid="{00000000-0005-0000-0000-000007470000}"/>
    <cellStyle name="메모 6 8 2" xfId="18188" xr:uid="{00000000-0005-0000-0000-000008470000}"/>
    <cellStyle name="메모 6 8 2 2" xfId="18189" xr:uid="{00000000-0005-0000-0000-000009470000}"/>
    <cellStyle name="메모 6 8 2 2 2" xfId="18190" xr:uid="{00000000-0005-0000-0000-00000A470000}"/>
    <cellStyle name="메모 6 8 2 2 3" xfId="18191" xr:uid="{00000000-0005-0000-0000-00000B470000}"/>
    <cellStyle name="메모 6 8 2 2 4" xfId="18192" xr:uid="{00000000-0005-0000-0000-00000C470000}"/>
    <cellStyle name="메모 6 8 2 2 5" xfId="18193" xr:uid="{00000000-0005-0000-0000-00000D470000}"/>
    <cellStyle name="메모 6 8 3" xfId="18194" xr:uid="{00000000-0005-0000-0000-00000E470000}"/>
    <cellStyle name="메모 6 8 3 2" xfId="18195" xr:uid="{00000000-0005-0000-0000-00000F470000}"/>
    <cellStyle name="메모 6 8 3 3" xfId="18196" xr:uid="{00000000-0005-0000-0000-000010470000}"/>
    <cellStyle name="메모 6 8 3 4" xfId="18197" xr:uid="{00000000-0005-0000-0000-000011470000}"/>
    <cellStyle name="메모 6 8 3 5" xfId="18198" xr:uid="{00000000-0005-0000-0000-000012470000}"/>
    <cellStyle name="메모 6 9" xfId="18199" xr:uid="{00000000-0005-0000-0000-000013470000}"/>
    <cellStyle name="메모 6 9 2" xfId="18200" xr:uid="{00000000-0005-0000-0000-000014470000}"/>
    <cellStyle name="메모 6 9 2 2" xfId="18201" xr:uid="{00000000-0005-0000-0000-000015470000}"/>
    <cellStyle name="메모 6 9 2 2 2" xfId="18202" xr:uid="{00000000-0005-0000-0000-000016470000}"/>
    <cellStyle name="메모 6 9 2 2 3" xfId="18203" xr:uid="{00000000-0005-0000-0000-000017470000}"/>
    <cellStyle name="메모 6 9 2 2 4" xfId="18204" xr:uid="{00000000-0005-0000-0000-000018470000}"/>
    <cellStyle name="메모 6 9 2 2 5" xfId="18205" xr:uid="{00000000-0005-0000-0000-000019470000}"/>
    <cellStyle name="메모 6 9 3" xfId="18206" xr:uid="{00000000-0005-0000-0000-00001A470000}"/>
    <cellStyle name="메모 6 9 3 2" xfId="18207" xr:uid="{00000000-0005-0000-0000-00001B470000}"/>
    <cellStyle name="메모 6 9 3 3" xfId="18208" xr:uid="{00000000-0005-0000-0000-00001C470000}"/>
    <cellStyle name="메모 6 9 3 4" xfId="18209" xr:uid="{00000000-0005-0000-0000-00001D470000}"/>
    <cellStyle name="메모 6 9 3 5" xfId="18210" xr:uid="{00000000-0005-0000-0000-00001E470000}"/>
    <cellStyle name="메모 7" xfId="18211" xr:uid="{00000000-0005-0000-0000-00001F470000}"/>
    <cellStyle name="메모 8" xfId="18212" xr:uid="{00000000-0005-0000-0000-000020470000}"/>
    <cellStyle name="묮뎋 [0.00]_PRODUCT DETAIL Q1" xfId="18213" xr:uid="{00000000-0005-0000-0000-000021470000}"/>
    <cellStyle name="묮뎋_PRODUCT DETAIL Q1" xfId="18214" xr:uid="{00000000-0005-0000-0000-000022470000}"/>
    <cellStyle name="믅됞 [0.00]_laroux" xfId="18215" xr:uid="{00000000-0005-0000-0000-000023470000}"/>
    <cellStyle name="믅됞_laroux" xfId="18216" xr:uid="{00000000-0005-0000-0000-000024470000}"/>
    <cellStyle name="未定義" xfId="18217" xr:uid="{00000000-0005-0000-0000-000025470000}"/>
    <cellStyle name="未定義 2" xfId="18218" xr:uid="{00000000-0005-0000-0000-000026470000}"/>
    <cellStyle name="배분" xfId="18219" xr:uid="{00000000-0005-0000-0000-000027470000}"/>
    <cellStyle name="배분 2" xfId="18220" xr:uid="{00000000-0005-0000-0000-000028470000}"/>
    <cellStyle name="백" xfId="18221" xr:uid="{00000000-0005-0000-0000-000029470000}"/>
    <cellStyle name="백 " xfId="18222" xr:uid="{00000000-0005-0000-0000-00002A470000}"/>
    <cellStyle name="백  2" xfId="18223" xr:uid="{00000000-0005-0000-0000-00002B470000}"/>
    <cellStyle name="백 2" xfId="18224" xr:uid="{00000000-0005-0000-0000-00002C470000}"/>
    <cellStyle name="백_20030218144011020-E1C865BF" xfId="18225" xr:uid="{00000000-0005-0000-0000-00002D470000}"/>
    <cellStyle name="백_20030218144011020-E1C865BF_AC-01 보일러 설계서 수정" xfId="18226" xr:uid="{00000000-0005-0000-0000-00002E470000}"/>
    <cellStyle name="백_20030218144011020-E1C865BF_AC-01 보일러 설계서 수정_AC-14(최종수정)" xfId="18227" xr:uid="{00000000-0005-0000-0000-00002F470000}"/>
    <cellStyle name="백_20030218144011020-E1C865BF_AC-01 보일러 설계서 수정_AC-14(최종수정)_Book1" xfId="18228" xr:uid="{00000000-0005-0000-0000-000030470000}"/>
    <cellStyle name="백_20030218144011020-E1C865BF_AC-01 보일러 설계서 수정_AC-14(최종수정)_발전설비 보수공사" xfId="18229" xr:uid="{00000000-0005-0000-0000-000031470000}"/>
    <cellStyle name="백_20030218144011020-E1C865BF_AC-01 보일러 설계서 수정_AC-14(최종수정)_발전설비 보수공사_Book1" xfId="18230" xr:uid="{00000000-0005-0000-0000-000032470000}"/>
    <cellStyle name="백_20030218144011020-E1C865BF_AC-01 보일러 설계서 수정_Book1" xfId="18231" xr:uid="{00000000-0005-0000-0000-000033470000}"/>
    <cellStyle name="백_20030218144011020-E1C865BF_AC-01 본관기초(가설계서 9월단가)" xfId="18232" xr:uid="{00000000-0005-0000-0000-000034470000}"/>
    <cellStyle name="백_20030218144011020-E1C865BF_AC-01 본관기초(가설계서 9월단가)_AC-14(최종수정)" xfId="18233" xr:uid="{00000000-0005-0000-0000-000035470000}"/>
    <cellStyle name="백_20030218144011020-E1C865BF_AC-01 본관기초(가설계서 9월단가)_AC-14(최종수정)_Book1" xfId="18234" xr:uid="{00000000-0005-0000-0000-000036470000}"/>
    <cellStyle name="백_20030218144011020-E1C865BF_AC-01 본관기초(가설계서 9월단가)_AC-14(최종수정)_발전설비 보수공사" xfId="18235" xr:uid="{00000000-0005-0000-0000-000037470000}"/>
    <cellStyle name="백_20030218144011020-E1C865BF_AC-01 본관기초(가설계서 9월단가)_AC-14(최종수정)_발전설비 보수공사_Book1" xfId="18236" xr:uid="{00000000-0005-0000-0000-000038470000}"/>
    <cellStyle name="백_20030218144011020-E1C865BF_AC-01 본관기초(가설계서 9월단가)_Book1" xfId="18237" xr:uid="{00000000-0005-0000-0000-000039470000}"/>
    <cellStyle name="백_20030218144011020-E1C865BF_AC-01 본관기초(가설계서 9월단가)-2" xfId="18238" xr:uid="{00000000-0005-0000-0000-00003A470000}"/>
    <cellStyle name="백_20030218144011020-E1C865BF_AC-01 본관기초(가설계서 9월단가)-2_AC-14(최종수정)" xfId="18239" xr:uid="{00000000-0005-0000-0000-00003B470000}"/>
    <cellStyle name="백_20030218144011020-E1C865BF_AC-01 본관기초(가설계서 9월단가)-2_AC-14(최종수정)_Book1" xfId="18240" xr:uid="{00000000-0005-0000-0000-00003C470000}"/>
    <cellStyle name="백_20030218144011020-E1C865BF_AC-01 본관기초(가설계서 9월단가)-2_AC-14(최종수정)_발전설비 보수공사" xfId="18241" xr:uid="{00000000-0005-0000-0000-00003D470000}"/>
    <cellStyle name="백_20030218144011020-E1C865BF_AC-01 본관기초(가설계서 9월단가)-2_AC-14(최종수정)_발전설비 보수공사_Book1" xfId="18242" xr:uid="{00000000-0005-0000-0000-00003E470000}"/>
    <cellStyle name="백_20030218144011020-E1C865BF_AC-01 본관기초(가설계서 9월단가)-2_Book1" xfId="18243" xr:uid="{00000000-0005-0000-0000-00003F470000}"/>
    <cellStyle name="백_20030218144011020-E1C865BF_AC-14건설사무소환경개선공사설계서(제출)REV10" xfId="18244" xr:uid="{00000000-0005-0000-0000-000040470000}"/>
    <cellStyle name="백_20030218144011020-E1C865BF_AC-14건설사무소환경개선공사설계서(제출)REV10_AC-14(최종수정)" xfId="18245" xr:uid="{00000000-0005-0000-0000-000041470000}"/>
    <cellStyle name="백_20030218144011020-E1C865BF_AC-14건설사무소환경개선공사설계서(제출)REV10_AC-14(최종수정)_Book1" xfId="18246" xr:uid="{00000000-0005-0000-0000-000042470000}"/>
    <cellStyle name="백_20030218144011020-E1C865BF_AC-14건설사무소환경개선공사설계서(제출)REV10_AC-14(최종수정)_발전설비 보수공사" xfId="18247" xr:uid="{00000000-0005-0000-0000-000043470000}"/>
    <cellStyle name="백_20030218144011020-E1C865BF_AC-14건설사무소환경개선공사설계서(제출)REV10_AC-14(최종수정)_발전설비 보수공사_Book1" xfId="18248" xr:uid="{00000000-0005-0000-0000-000044470000}"/>
    <cellStyle name="백_20030218144011020-E1C865BF_AC-14건설사무소환경개선공사설계서(제출)REV10_Book1" xfId="18249" xr:uid="{00000000-0005-0000-0000-000045470000}"/>
    <cellStyle name="백_20030218144011020-E1C865BF_Book1" xfId="18250" xr:uid="{00000000-0005-0000-0000-000046470000}"/>
    <cellStyle name="백_20030218144011020-E1C865BF_공사비집계표" xfId="18251" xr:uid="{00000000-0005-0000-0000-000047470000}"/>
    <cellStyle name="백_20030218144011020-E1C865BF_공사비집계표_AC-14(최종수정)" xfId="18252" xr:uid="{00000000-0005-0000-0000-000048470000}"/>
    <cellStyle name="백_20030218144011020-E1C865BF_공사비집계표_AC-14(최종수정)_Book1" xfId="18253" xr:uid="{00000000-0005-0000-0000-000049470000}"/>
    <cellStyle name="백_20030218144011020-E1C865BF_공사비집계표_AC-14(최종수정)_발전설비 보수공사" xfId="18254" xr:uid="{00000000-0005-0000-0000-00004A470000}"/>
    <cellStyle name="백_20030218144011020-E1C865BF_공사비집계표_AC-14(최종수정)_발전설비 보수공사_Book1" xfId="18255" xr:uid="{00000000-0005-0000-0000-00004B470000}"/>
    <cellStyle name="백_20030218144011020-E1C865BF_공사비집계표_Book1" xfId="18256" xr:uid="{00000000-0005-0000-0000-00004C470000}"/>
    <cellStyle name="백_20030218144011020-E1C865BF_발전설비 보수공사" xfId="18257" xr:uid="{00000000-0005-0000-0000-00004D470000}"/>
    <cellStyle name="백_20030218144011020-E1C865BF_발전설비 보수공사_Book1" xfId="18258" xr:uid="{00000000-0005-0000-0000-00004E470000}"/>
    <cellStyle name="백_AC-01 보일러 설계서 수정" xfId="18259" xr:uid="{00000000-0005-0000-0000-00004F470000}"/>
    <cellStyle name="백_AC-01 보일러 설계서 수정_AC-14(최종수정)" xfId="18260" xr:uid="{00000000-0005-0000-0000-000050470000}"/>
    <cellStyle name="백_AC-01 보일러 설계서 수정_AC-14(최종수정)_Book1" xfId="18261" xr:uid="{00000000-0005-0000-0000-000051470000}"/>
    <cellStyle name="백_AC-01 보일러 설계서 수정_AC-14(최종수정)_발전설비 보수공사" xfId="18262" xr:uid="{00000000-0005-0000-0000-000052470000}"/>
    <cellStyle name="백_AC-01 보일러 설계서 수정_AC-14(최종수정)_발전설비 보수공사_Book1" xfId="18263" xr:uid="{00000000-0005-0000-0000-000053470000}"/>
    <cellStyle name="백_AC-01 보일러 설계서 수정_Book1" xfId="18264" xr:uid="{00000000-0005-0000-0000-000054470000}"/>
    <cellStyle name="백_AC-01 본관기초(가설계서 9월단가)" xfId="18265" xr:uid="{00000000-0005-0000-0000-000055470000}"/>
    <cellStyle name="백_AC-01 본관기초(가설계서 9월단가)_AC-14(최종수정)" xfId="18266" xr:uid="{00000000-0005-0000-0000-000056470000}"/>
    <cellStyle name="백_AC-01 본관기초(가설계서 9월단가)_AC-14(최종수정)_Book1" xfId="18267" xr:uid="{00000000-0005-0000-0000-000057470000}"/>
    <cellStyle name="백_AC-01 본관기초(가설계서 9월단가)_AC-14(최종수정)_발전설비 보수공사" xfId="18268" xr:uid="{00000000-0005-0000-0000-000058470000}"/>
    <cellStyle name="백_AC-01 본관기초(가설계서 9월단가)_AC-14(최종수정)_발전설비 보수공사_Book1" xfId="18269" xr:uid="{00000000-0005-0000-0000-000059470000}"/>
    <cellStyle name="백_AC-01 본관기초(가설계서 9월단가)_Book1" xfId="18270" xr:uid="{00000000-0005-0000-0000-00005A470000}"/>
    <cellStyle name="백_AC-01 본관기초(가설계서 9월단가)-2" xfId="18271" xr:uid="{00000000-0005-0000-0000-00005B470000}"/>
    <cellStyle name="백_AC-01 본관기초(가설계서 9월단가)-2_AC-14(최종수정)" xfId="18272" xr:uid="{00000000-0005-0000-0000-00005C470000}"/>
    <cellStyle name="백_AC-01 본관기초(가설계서 9월단가)-2_AC-14(최종수정)_Book1" xfId="18273" xr:uid="{00000000-0005-0000-0000-00005D470000}"/>
    <cellStyle name="백_AC-01 본관기초(가설계서 9월단가)-2_AC-14(최종수정)_발전설비 보수공사" xfId="18274" xr:uid="{00000000-0005-0000-0000-00005E470000}"/>
    <cellStyle name="백_AC-01 본관기초(가설계서 9월단가)-2_AC-14(최종수정)_발전설비 보수공사_Book1" xfId="18275" xr:uid="{00000000-0005-0000-0000-00005F470000}"/>
    <cellStyle name="백_AC-01 본관기초(가설계서 9월단가)-2_Book1" xfId="18276" xr:uid="{00000000-0005-0000-0000-000060470000}"/>
    <cellStyle name="백_AC-14 건설사무소 환경개선공사 설계서(제출)" xfId="18277" xr:uid="{00000000-0005-0000-0000-000061470000}"/>
    <cellStyle name="백_건설사무소 환경개선공사 설계서" xfId="18278" xr:uid="{00000000-0005-0000-0000-000062470000}"/>
    <cellStyle name="백_본관기초(가설계서)-9월단가" xfId="18279" xr:uid="{00000000-0005-0000-0000-000063470000}"/>
    <cellStyle name="백_본관기초(가설계서)-9월단가_AC-01 보일러 설계서 수정" xfId="18280" xr:uid="{00000000-0005-0000-0000-000064470000}"/>
    <cellStyle name="백_본관기초(가설계서)-9월단가_AC-01 보일러 설계서 수정_AC-14(최종수정)" xfId="18281" xr:uid="{00000000-0005-0000-0000-000065470000}"/>
    <cellStyle name="백_본관기초(가설계서)-9월단가_AC-01 보일러 설계서 수정_AC-14(최종수정)_Book1" xfId="18282" xr:uid="{00000000-0005-0000-0000-000066470000}"/>
    <cellStyle name="백_본관기초(가설계서)-9월단가_AC-01 보일러 설계서 수정_AC-14(최종수정)_발전설비 보수공사" xfId="18283" xr:uid="{00000000-0005-0000-0000-000067470000}"/>
    <cellStyle name="백_본관기초(가설계서)-9월단가_AC-01 보일러 설계서 수정_AC-14(최종수정)_발전설비 보수공사_Book1" xfId="18284" xr:uid="{00000000-0005-0000-0000-000068470000}"/>
    <cellStyle name="백_본관기초(가설계서)-9월단가_AC-01 보일러 설계서 수정_Book1" xfId="18285" xr:uid="{00000000-0005-0000-0000-000069470000}"/>
    <cellStyle name="백_본관기초(가설계서)-9월단가_AC-01 본관기초(가설계서 9월단가)" xfId="18286" xr:uid="{00000000-0005-0000-0000-00006A470000}"/>
    <cellStyle name="백_본관기초(가설계서)-9월단가_AC-01 본관기초(가설계서 9월단가)_AC-14(최종수정)" xfId="18287" xr:uid="{00000000-0005-0000-0000-00006B470000}"/>
    <cellStyle name="백_본관기초(가설계서)-9월단가_AC-01 본관기초(가설계서 9월단가)_AC-14(최종수정)_Book1" xfId="18288" xr:uid="{00000000-0005-0000-0000-00006C470000}"/>
    <cellStyle name="백_본관기초(가설계서)-9월단가_AC-01 본관기초(가설계서 9월단가)_AC-14(최종수정)_발전설비 보수공사" xfId="18289" xr:uid="{00000000-0005-0000-0000-00006D470000}"/>
    <cellStyle name="백_본관기초(가설계서)-9월단가_AC-01 본관기초(가설계서 9월단가)_AC-14(최종수정)_발전설비 보수공사_Book1" xfId="18290" xr:uid="{00000000-0005-0000-0000-00006E470000}"/>
    <cellStyle name="백_본관기초(가설계서)-9월단가_AC-01 본관기초(가설계서 9월단가)_Book1" xfId="18291" xr:uid="{00000000-0005-0000-0000-00006F470000}"/>
    <cellStyle name="백_본관기초(가설계서)-9월단가_AC-01 본관기초(가설계서 9월단가)-2" xfId="18292" xr:uid="{00000000-0005-0000-0000-000070470000}"/>
    <cellStyle name="백_본관기초(가설계서)-9월단가_AC-01 본관기초(가설계서 9월단가)-2_AC-14(최종수정)" xfId="18293" xr:uid="{00000000-0005-0000-0000-000071470000}"/>
    <cellStyle name="백_본관기초(가설계서)-9월단가_AC-01 본관기초(가설계서 9월단가)-2_AC-14(최종수정)_Book1" xfId="18294" xr:uid="{00000000-0005-0000-0000-000072470000}"/>
    <cellStyle name="백_본관기초(가설계서)-9월단가_AC-01 본관기초(가설계서 9월단가)-2_AC-14(최종수정)_발전설비 보수공사" xfId="18295" xr:uid="{00000000-0005-0000-0000-000073470000}"/>
    <cellStyle name="백_본관기초(가설계서)-9월단가_AC-01 본관기초(가설계서 9월단가)-2_AC-14(최종수정)_발전설비 보수공사_Book1" xfId="18296" xr:uid="{00000000-0005-0000-0000-000074470000}"/>
    <cellStyle name="백_본관기초(가설계서)-9월단가_AC-01 본관기초(가설계서 9월단가)-2_Book1" xfId="18297" xr:uid="{00000000-0005-0000-0000-000075470000}"/>
    <cellStyle name="백_본관기초(가설계서)-9월단가_AC-14건설사무소환경개선공사설계서(제출)REV10" xfId="18298" xr:uid="{00000000-0005-0000-0000-000076470000}"/>
    <cellStyle name="백_본관기초(가설계서)-9월단가_AC-14건설사무소환경개선공사설계서(제출)REV10_AC-14(최종수정)" xfId="18299" xr:uid="{00000000-0005-0000-0000-000077470000}"/>
    <cellStyle name="백_본관기초(가설계서)-9월단가_AC-14건설사무소환경개선공사설계서(제출)REV10_AC-14(최종수정)_Book1" xfId="18300" xr:uid="{00000000-0005-0000-0000-000078470000}"/>
    <cellStyle name="백_본관기초(가설계서)-9월단가_AC-14건설사무소환경개선공사설계서(제출)REV10_AC-14(최종수정)_발전설비 보수공사" xfId="18301" xr:uid="{00000000-0005-0000-0000-000079470000}"/>
    <cellStyle name="백_본관기초(가설계서)-9월단가_AC-14건설사무소환경개선공사설계서(제출)REV10_AC-14(최종수정)_발전설비 보수공사_Book1" xfId="18302" xr:uid="{00000000-0005-0000-0000-00007A470000}"/>
    <cellStyle name="백_본관기초(가설계서)-9월단가_AC-14건설사무소환경개선공사설계서(제출)REV10_Book1" xfId="18303" xr:uid="{00000000-0005-0000-0000-00007B470000}"/>
    <cellStyle name="백_본관기초(가설계서)-9월단가_Book1" xfId="18304" xr:uid="{00000000-0005-0000-0000-00007C470000}"/>
    <cellStyle name="백_본관기초(가설계서)-9월단가_공사비집계표" xfId="18305" xr:uid="{00000000-0005-0000-0000-00007D470000}"/>
    <cellStyle name="백_본관기초(가설계서)-9월단가_공사비집계표_AC-14(최종수정)" xfId="18306" xr:uid="{00000000-0005-0000-0000-00007E470000}"/>
    <cellStyle name="백_본관기초(가설계서)-9월단가_공사비집계표_AC-14(최종수정)_Book1" xfId="18307" xr:uid="{00000000-0005-0000-0000-00007F470000}"/>
    <cellStyle name="백_본관기초(가설계서)-9월단가_공사비집계표_AC-14(최종수정)_발전설비 보수공사" xfId="18308" xr:uid="{00000000-0005-0000-0000-000080470000}"/>
    <cellStyle name="백_본관기초(가설계서)-9월단가_공사비집계표_AC-14(최종수정)_발전설비 보수공사_Book1" xfId="18309" xr:uid="{00000000-0005-0000-0000-000081470000}"/>
    <cellStyle name="백_본관기초(가설계서)-9월단가_공사비집계표_Book1" xfId="18310" xr:uid="{00000000-0005-0000-0000-000082470000}"/>
    <cellStyle name="백_본관기초(가설계서)-9월단가_발전설비 보수공사" xfId="18311" xr:uid="{00000000-0005-0000-0000-000083470000}"/>
    <cellStyle name="백_본관기초(가설계서)-9월단가_발전설비 보수공사_Book1" xfId="18312" xr:uid="{00000000-0005-0000-0000-000084470000}"/>
    <cellStyle name="백_사급재료비및운반비" xfId="18313" xr:uid="{00000000-0005-0000-0000-000085470000}"/>
    <cellStyle name="백_사급재료비및운반비_AC-01 보일러 설계서 수정" xfId="18314" xr:uid="{00000000-0005-0000-0000-000086470000}"/>
    <cellStyle name="백_사급재료비및운반비_AC-01 보일러 설계서 수정_AC-14(최종수정)" xfId="18315" xr:uid="{00000000-0005-0000-0000-000087470000}"/>
    <cellStyle name="백_사급재료비및운반비_AC-01 보일러 설계서 수정_AC-14(최종수정)_Book1" xfId="18316" xr:uid="{00000000-0005-0000-0000-000088470000}"/>
    <cellStyle name="백_사급재료비및운반비_AC-01 보일러 설계서 수정_AC-14(최종수정)_발전설비 보수공사" xfId="18317" xr:uid="{00000000-0005-0000-0000-000089470000}"/>
    <cellStyle name="백_사급재료비및운반비_AC-01 보일러 설계서 수정_AC-14(최종수정)_발전설비 보수공사_Book1" xfId="18318" xr:uid="{00000000-0005-0000-0000-00008A470000}"/>
    <cellStyle name="백_사급재료비및운반비_AC-01 보일러 설계서 수정_Book1" xfId="18319" xr:uid="{00000000-0005-0000-0000-00008B470000}"/>
    <cellStyle name="백_사급재료비및운반비_AC-01 본관기초(가설계서 9월단가)" xfId="18320" xr:uid="{00000000-0005-0000-0000-00008C470000}"/>
    <cellStyle name="백_사급재료비및운반비_AC-01 본관기초(가설계서 9월단가)_AC-14(최종수정)" xfId="18321" xr:uid="{00000000-0005-0000-0000-00008D470000}"/>
    <cellStyle name="백_사급재료비및운반비_AC-01 본관기초(가설계서 9월단가)_AC-14(최종수정)_Book1" xfId="18322" xr:uid="{00000000-0005-0000-0000-00008E470000}"/>
    <cellStyle name="백_사급재료비및운반비_AC-01 본관기초(가설계서 9월단가)_AC-14(최종수정)_발전설비 보수공사" xfId="18323" xr:uid="{00000000-0005-0000-0000-00008F470000}"/>
    <cellStyle name="백_사급재료비및운반비_AC-01 본관기초(가설계서 9월단가)_AC-14(최종수정)_발전설비 보수공사_Book1" xfId="18324" xr:uid="{00000000-0005-0000-0000-000090470000}"/>
    <cellStyle name="백_사급재료비및운반비_AC-01 본관기초(가설계서 9월단가)_Book1" xfId="18325" xr:uid="{00000000-0005-0000-0000-000091470000}"/>
    <cellStyle name="백_사급재료비및운반비_AC-01 본관기초(가설계서 9월단가)-2" xfId="18326" xr:uid="{00000000-0005-0000-0000-000092470000}"/>
    <cellStyle name="백_사급재료비및운반비_AC-01 본관기초(가설계서 9월단가)-2_AC-14(최종수정)" xfId="18327" xr:uid="{00000000-0005-0000-0000-000093470000}"/>
    <cellStyle name="백_사급재료비및운반비_AC-01 본관기초(가설계서 9월단가)-2_AC-14(최종수정)_Book1" xfId="18328" xr:uid="{00000000-0005-0000-0000-000094470000}"/>
    <cellStyle name="백_사급재료비및운반비_AC-01 본관기초(가설계서 9월단가)-2_AC-14(최종수정)_발전설비 보수공사" xfId="18329" xr:uid="{00000000-0005-0000-0000-000095470000}"/>
    <cellStyle name="백_사급재료비및운반비_AC-01 본관기초(가설계서 9월단가)-2_AC-14(최종수정)_발전설비 보수공사_Book1" xfId="18330" xr:uid="{00000000-0005-0000-0000-000096470000}"/>
    <cellStyle name="백_사급재료비및운반비_AC-01 본관기초(가설계서 9월단가)-2_Book1" xfId="18331" xr:uid="{00000000-0005-0000-0000-000097470000}"/>
    <cellStyle name="백_사급재료비및운반비_AC-14건설사무소환경개선공사설계서(제출)REV10" xfId="18332" xr:uid="{00000000-0005-0000-0000-000098470000}"/>
    <cellStyle name="백_사급재료비및운반비_AC-14건설사무소환경개선공사설계서(제출)REV10_AC-14(최종수정)" xfId="18333" xr:uid="{00000000-0005-0000-0000-000099470000}"/>
    <cellStyle name="백_사급재료비및운반비_AC-14건설사무소환경개선공사설계서(제출)REV10_AC-14(최종수정)_Book1" xfId="18334" xr:uid="{00000000-0005-0000-0000-00009A470000}"/>
    <cellStyle name="백_사급재료비및운반비_AC-14건설사무소환경개선공사설계서(제출)REV10_AC-14(최종수정)_발전설비 보수공사" xfId="18335" xr:uid="{00000000-0005-0000-0000-00009B470000}"/>
    <cellStyle name="백_사급재료비및운반비_AC-14건설사무소환경개선공사설계서(제출)REV10_AC-14(최종수정)_발전설비 보수공사_Book1" xfId="18336" xr:uid="{00000000-0005-0000-0000-00009C470000}"/>
    <cellStyle name="백_사급재료비및운반비_AC-14건설사무소환경개선공사설계서(제출)REV10_Book1" xfId="18337" xr:uid="{00000000-0005-0000-0000-00009D470000}"/>
    <cellStyle name="백_사급재료비및운반비_Book1" xfId="18338" xr:uid="{00000000-0005-0000-0000-00009E470000}"/>
    <cellStyle name="백_사급재료비및운반비_공사비집계표" xfId="18339" xr:uid="{00000000-0005-0000-0000-00009F470000}"/>
    <cellStyle name="백_사급재료비및운반비_공사비집계표_AC-14(최종수정)" xfId="18340" xr:uid="{00000000-0005-0000-0000-0000A0470000}"/>
    <cellStyle name="백_사급재료비및운반비_공사비집계표_AC-14(최종수정)_Book1" xfId="18341" xr:uid="{00000000-0005-0000-0000-0000A1470000}"/>
    <cellStyle name="백_사급재료비및운반비_공사비집계표_AC-14(최종수정)_발전설비 보수공사" xfId="18342" xr:uid="{00000000-0005-0000-0000-0000A2470000}"/>
    <cellStyle name="백_사급재료비및운반비_공사비집계표_AC-14(최종수정)_발전설비 보수공사_Book1" xfId="18343" xr:uid="{00000000-0005-0000-0000-0000A3470000}"/>
    <cellStyle name="백_사급재료비및운반비_공사비집계표_Book1" xfId="18344" xr:uid="{00000000-0005-0000-0000-0000A4470000}"/>
    <cellStyle name="백_사급재료비및운반비_발전설비 보수공사" xfId="18345" xr:uid="{00000000-0005-0000-0000-0000A5470000}"/>
    <cellStyle name="백_사급재료비및운반비_발전설비 보수공사_Book1" xfId="18346" xr:uid="{00000000-0005-0000-0000-0000A6470000}"/>
    <cellStyle name="백_수량및 단가 산출내용표" xfId="18347" xr:uid="{00000000-0005-0000-0000-0000A7470000}"/>
    <cellStyle name="백_수량및 단가 산출내용표_AC-01 보일러 설계서 수정" xfId="18348" xr:uid="{00000000-0005-0000-0000-0000A8470000}"/>
    <cellStyle name="백_수량및 단가 산출내용표_AC-01 보일러 설계서 수정_AC-14(최종수정)" xfId="18349" xr:uid="{00000000-0005-0000-0000-0000A9470000}"/>
    <cellStyle name="백_수량및 단가 산출내용표_AC-01 보일러 설계서 수정_AC-14(최종수정)_Book1" xfId="18350" xr:uid="{00000000-0005-0000-0000-0000AA470000}"/>
    <cellStyle name="백_수량및 단가 산출내용표_AC-01 보일러 설계서 수정_AC-14(최종수정)_발전설비 보수공사" xfId="18351" xr:uid="{00000000-0005-0000-0000-0000AB470000}"/>
    <cellStyle name="백_수량및 단가 산출내용표_AC-01 보일러 설계서 수정_AC-14(최종수정)_발전설비 보수공사_Book1" xfId="18352" xr:uid="{00000000-0005-0000-0000-0000AC470000}"/>
    <cellStyle name="백_수량및 단가 산출내용표_AC-01 보일러 설계서 수정_Book1" xfId="18353" xr:uid="{00000000-0005-0000-0000-0000AD470000}"/>
    <cellStyle name="백_수량및 단가 산출내용표_AC-01 본관기초(가설계서 9월단가)" xfId="18354" xr:uid="{00000000-0005-0000-0000-0000AE470000}"/>
    <cellStyle name="백_수량및 단가 산출내용표_AC-01 본관기초(가설계서 9월단가)_AC-14(최종수정)" xfId="18355" xr:uid="{00000000-0005-0000-0000-0000AF470000}"/>
    <cellStyle name="백_수량및 단가 산출내용표_AC-01 본관기초(가설계서 9월단가)_AC-14(최종수정)_Book1" xfId="18356" xr:uid="{00000000-0005-0000-0000-0000B0470000}"/>
    <cellStyle name="백_수량및 단가 산출내용표_AC-01 본관기초(가설계서 9월단가)_AC-14(최종수정)_발전설비 보수공사" xfId="18357" xr:uid="{00000000-0005-0000-0000-0000B1470000}"/>
    <cellStyle name="백_수량및 단가 산출내용표_AC-01 본관기초(가설계서 9월단가)_AC-14(최종수정)_발전설비 보수공사_Book1" xfId="18358" xr:uid="{00000000-0005-0000-0000-0000B2470000}"/>
    <cellStyle name="백_수량및 단가 산출내용표_AC-01 본관기초(가설계서 9월단가)_Book1" xfId="18359" xr:uid="{00000000-0005-0000-0000-0000B3470000}"/>
    <cellStyle name="백_수량및 단가 산출내용표_AC-01 본관기초(가설계서 9월단가)-2" xfId="18360" xr:uid="{00000000-0005-0000-0000-0000B4470000}"/>
    <cellStyle name="백_수량및 단가 산출내용표_AC-01 본관기초(가설계서 9월단가)-2_AC-14(최종수정)" xfId="18361" xr:uid="{00000000-0005-0000-0000-0000B5470000}"/>
    <cellStyle name="백_수량및 단가 산출내용표_AC-01 본관기초(가설계서 9월단가)-2_AC-14(최종수정)_Book1" xfId="18362" xr:uid="{00000000-0005-0000-0000-0000B6470000}"/>
    <cellStyle name="백_수량및 단가 산출내용표_AC-01 본관기초(가설계서 9월단가)-2_AC-14(최종수정)_발전설비 보수공사" xfId="18363" xr:uid="{00000000-0005-0000-0000-0000B7470000}"/>
    <cellStyle name="백_수량및 단가 산출내용표_AC-01 본관기초(가설계서 9월단가)-2_AC-14(최종수정)_발전설비 보수공사_Book1" xfId="18364" xr:uid="{00000000-0005-0000-0000-0000B8470000}"/>
    <cellStyle name="백_수량및 단가 산출내용표_AC-01 본관기초(가설계서 9월단가)-2_Book1" xfId="18365" xr:uid="{00000000-0005-0000-0000-0000B9470000}"/>
    <cellStyle name="백_수량및 단가 산출내용표_AC-14건설사무소환경개선공사설계서(제출)REV10" xfId="18366" xr:uid="{00000000-0005-0000-0000-0000BA470000}"/>
    <cellStyle name="백_수량및 단가 산출내용표_AC-14건설사무소환경개선공사설계서(제출)REV10_AC-14(최종수정)" xfId="18367" xr:uid="{00000000-0005-0000-0000-0000BB470000}"/>
    <cellStyle name="백_수량및 단가 산출내용표_AC-14건설사무소환경개선공사설계서(제출)REV10_AC-14(최종수정)_Book1" xfId="18368" xr:uid="{00000000-0005-0000-0000-0000BC470000}"/>
    <cellStyle name="백_수량및 단가 산출내용표_AC-14건설사무소환경개선공사설계서(제출)REV10_AC-14(최종수정)_발전설비 보수공사" xfId="18369" xr:uid="{00000000-0005-0000-0000-0000BD470000}"/>
    <cellStyle name="백_수량및 단가 산출내용표_AC-14건설사무소환경개선공사설계서(제출)REV10_AC-14(최종수정)_발전설비 보수공사_Book1" xfId="18370" xr:uid="{00000000-0005-0000-0000-0000BE470000}"/>
    <cellStyle name="백_수량및 단가 산출내용표_AC-14건설사무소환경개선공사설계서(제출)REV10_Book1" xfId="18371" xr:uid="{00000000-0005-0000-0000-0000BF470000}"/>
    <cellStyle name="백_수량및 단가 산출내용표_Book1" xfId="18372" xr:uid="{00000000-0005-0000-0000-0000C0470000}"/>
    <cellStyle name="백_수량및 단가 산출내용표_공사비집계표" xfId="18373" xr:uid="{00000000-0005-0000-0000-0000C1470000}"/>
    <cellStyle name="백_수량및 단가 산출내용표_공사비집계표_AC-14(최종수정)" xfId="18374" xr:uid="{00000000-0005-0000-0000-0000C2470000}"/>
    <cellStyle name="백_수량및 단가 산출내용표_공사비집계표_AC-14(최종수정)_Book1" xfId="18375" xr:uid="{00000000-0005-0000-0000-0000C3470000}"/>
    <cellStyle name="백_수량및 단가 산출내용표_공사비집계표_AC-14(최종수정)_발전설비 보수공사" xfId="18376" xr:uid="{00000000-0005-0000-0000-0000C4470000}"/>
    <cellStyle name="백_수량및 단가 산출내용표_공사비집계표_AC-14(최종수정)_발전설비 보수공사_Book1" xfId="18377" xr:uid="{00000000-0005-0000-0000-0000C5470000}"/>
    <cellStyle name="백_수량및 단가 산출내용표_공사비집계표_Book1" xfId="18378" xr:uid="{00000000-0005-0000-0000-0000C6470000}"/>
    <cellStyle name="백_수량및 단가 산출내용표_발전설비 보수공사" xfId="18379" xr:uid="{00000000-0005-0000-0000-0000C7470000}"/>
    <cellStyle name="백_수량및 단가 산출내용표_발전설비 보수공사_Book1" xfId="18380" xr:uid="{00000000-0005-0000-0000-0000C8470000}"/>
    <cellStyle name="백_장비부표(2004 하반기)" xfId="18381" xr:uid="{00000000-0005-0000-0000-0000C9470000}"/>
    <cellStyle name="백_장비부표(2004 하반기)_Book1" xfId="18382" xr:uid="{00000000-0005-0000-0000-0000CA470000}"/>
    <cellStyle name="백분율" xfId="30740" builtinId="5"/>
    <cellStyle name="백분율 [△1]" xfId="18383" xr:uid="{00000000-0005-0000-0000-0000CC470000}"/>
    <cellStyle name="백분율 [△1] 2" xfId="18384" xr:uid="{00000000-0005-0000-0000-0000CD470000}"/>
    <cellStyle name="백분율 [△2]" xfId="18385" xr:uid="{00000000-0005-0000-0000-0000CE470000}"/>
    <cellStyle name="백분율 [△2] 2" xfId="18386" xr:uid="{00000000-0005-0000-0000-0000CF470000}"/>
    <cellStyle name="백분율 [0]" xfId="18387" xr:uid="{00000000-0005-0000-0000-0000D0470000}"/>
    <cellStyle name="백분율 [0] 2" xfId="18388" xr:uid="{00000000-0005-0000-0000-0000D1470000}"/>
    <cellStyle name="백분율 [0] 3" xfId="18389" xr:uid="{00000000-0005-0000-0000-0000D2470000}"/>
    <cellStyle name="백분율 [2]" xfId="18390" xr:uid="{00000000-0005-0000-0000-0000D3470000}"/>
    <cellStyle name="백분율 [2] 2" xfId="18391" xr:uid="{00000000-0005-0000-0000-0000D4470000}"/>
    <cellStyle name="백분율 [2] 3" xfId="18392" xr:uid="{00000000-0005-0000-0000-0000D5470000}"/>
    <cellStyle name="백분율 10" xfId="18393" xr:uid="{00000000-0005-0000-0000-0000D6470000}"/>
    <cellStyle name="백분율 11" xfId="18394" xr:uid="{00000000-0005-0000-0000-0000D7470000}"/>
    <cellStyle name="백분율 12" xfId="18395" xr:uid="{00000000-0005-0000-0000-0000D8470000}"/>
    <cellStyle name="백분율 13" xfId="18396" xr:uid="{00000000-0005-0000-0000-0000D9470000}"/>
    <cellStyle name="백분율 14" xfId="18397" xr:uid="{00000000-0005-0000-0000-0000DA470000}"/>
    <cellStyle name="백분율 15" xfId="30751" xr:uid="{00000000-0005-0000-0000-0000DB470000}"/>
    <cellStyle name="백분율 2" xfId="18398" xr:uid="{00000000-0005-0000-0000-0000DC470000}"/>
    <cellStyle name="백분율 2 2" xfId="18399" xr:uid="{00000000-0005-0000-0000-0000DD470000}"/>
    <cellStyle name="백분율 2 2 2" xfId="18400" xr:uid="{00000000-0005-0000-0000-0000DE470000}"/>
    <cellStyle name="백분율 2 2 2 2" xfId="18401" xr:uid="{00000000-0005-0000-0000-0000DF470000}"/>
    <cellStyle name="백분율 2 2 2 3" xfId="18402" xr:uid="{00000000-0005-0000-0000-0000E0470000}"/>
    <cellStyle name="백분율 2 2 3" xfId="18403" xr:uid="{00000000-0005-0000-0000-0000E1470000}"/>
    <cellStyle name="백분율 2 2 3 2" xfId="18404" xr:uid="{00000000-0005-0000-0000-0000E2470000}"/>
    <cellStyle name="백분율 2 2 4" xfId="18405" xr:uid="{00000000-0005-0000-0000-0000E3470000}"/>
    <cellStyle name="백분율 2 2 5" xfId="18406" xr:uid="{00000000-0005-0000-0000-0000E4470000}"/>
    <cellStyle name="백분율 2 2 6" xfId="18407" xr:uid="{00000000-0005-0000-0000-0000E5470000}"/>
    <cellStyle name="백분율 2 3" xfId="18408" xr:uid="{00000000-0005-0000-0000-0000E6470000}"/>
    <cellStyle name="백분율 2 3 2" xfId="18409" xr:uid="{00000000-0005-0000-0000-0000E7470000}"/>
    <cellStyle name="백분율 2 3 2 2" xfId="18410" xr:uid="{00000000-0005-0000-0000-0000E8470000}"/>
    <cellStyle name="백분율 2 3 3" xfId="18411" xr:uid="{00000000-0005-0000-0000-0000E9470000}"/>
    <cellStyle name="백분율 2 3 4" xfId="18412" xr:uid="{00000000-0005-0000-0000-0000EA470000}"/>
    <cellStyle name="백분율 2 3 5" xfId="18413" xr:uid="{00000000-0005-0000-0000-0000EB470000}"/>
    <cellStyle name="백분율 2 4" xfId="18414" xr:uid="{00000000-0005-0000-0000-0000EC470000}"/>
    <cellStyle name="백분율 2 4 2" xfId="18415" xr:uid="{00000000-0005-0000-0000-0000ED470000}"/>
    <cellStyle name="백분율 2 5" xfId="18416" xr:uid="{00000000-0005-0000-0000-0000EE470000}"/>
    <cellStyle name="백분율 2 5 2" xfId="18417" xr:uid="{00000000-0005-0000-0000-0000EF470000}"/>
    <cellStyle name="백분율 2 6" xfId="18418" xr:uid="{00000000-0005-0000-0000-0000F0470000}"/>
    <cellStyle name="백분율 3" xfId="18419" xr:uid="{00000000-0005-0000-0000-0000F1470000}"/>
    <cellStyle name="백분율 3 2" xfId="18420" xr:uid="{00000000-0005-0000-0000-0000F2470000}"/>
    <cellStyle name="백분율 3 2 2" xfId="18421" xr:uid="{00000000-0005-0000-0000-0000F3470000}"/>
    <cellStyle name="백분율 3 2 3" xfId="18422" xr:uid="{00000000-0005-0000-0000-0000F4470000}"/>
    <cellStyle name="백분율 3 3" xfId="18423" xr:uid="{00000000-0005-0000-0000-0000F5470000}"/>
    <cellStyle name="백분율 3 3 2" xfId="18424" xr:uid="{00000000-0005-0000-0000-0000F6470000}"/>
    <cellStyle name="백분율 3 3 3" xfId="18425" xr:uid="{00000000-0005-0000-0000-0000F7470000}"/>
    <cellStyle name="백분율 3 4" xfId="18426" xr:uid="{00000000-0005-0000-0000-0000F8470000}"/>
    <cellStyle name="백분율 3 5" xfId="18427" xr:uid="{00000000-0005-0000-0000-0000F9470000}"/>
    <cellStyle name="백분율 4" xfId="18428" xr:uid="{00000000-0005-0000-0000-0000FA470000}"/>
    <cellStyle name="백분율 4 2" xfId="18429" xr:uid="{00000000-0005-0000-0000-0000FB470000}"/>
    <cellStyle name="백분율 4 2 2" xfId="18430" xr:uid="{00000000-0005-0000-0000-0000FC470000}"/>
    <cellStyle name="백분율 4 2 3" xfId="18431" xr:uid="{00000000-0005-0000-0000-0000FD470000}"/>
    <cellStyle name="백분율 4 3" xfId="18432" xr:uid="{00000000-0005-0000-0000-0000FE470000}"/>
    <cellStyle name="백분율 4 3 2" xfId="18433" xr:uid="{00000000-0005-0000-0000-0000FF470000}"/>
    <cellStyle name="백분율 4 4" xfId="18434" xr:uid="{00000000-0005-0000-0000-000000480000}"/>
    <cellStyle name="백분율 4 5" xfId="18435" xr:uid="{00000000-0005-0000-0000-000001480000}"/>
    <cellStyle name="백분율 5" xfId="18436" xr:uid="{00000000-0005-0000-0000-000002480000}"/>
    <cellStyle name="백분율 5 2" xfId="18437" xr:uid="{00000000-0005-0000-0000-000003480000}"/>
    <cellStyle name="백분율 6" xfId="18438" xr:uid="{00000000-0005-0000-0000-000004480000}"/>
    <cellStyle name="백분율 7" xfId="18439" xr:uid="{00000000-0005-0000-0000-000005480000}"/>
    <cellStyle name="백분율 8" xfId="18440" xr:uid="{00000000-0005-0000-0000-000006480000}"/>
    <cellStyle name="백분율 9" xfId="18441" xr:uid="{00000000-0005-0000-0000-000007480000}"/>
    <cellStyle name="백분율(2no%)" xfId="18442" xr:uid="{00000000-0005-0000-0000-000008480000}"/>
    <cellStyle name="백분율(3no%)" xfId="18443" xr:uid="{00000000-0005-0000-0000-000009480000}"/>
    <cellStyle name="백분율(no%)" xfId="18444" xr:uid="{00000000-0005-0000-0000-00000A480000}"/>
    <cellStyle name="백분율(손익)" xfId="18445" xr:uid="{00000000-0005-0000-0000-00000B480000}"/>
    <cellStyle name="백분율(수주)" xfId="18446" xr:uid="{00000000-0005-0000-0000-00000C480000}"/>
    <cellStyle name="백분율［△1］" xfId="18447" xr:uid="{00000000-0005-0000-0000-00000D480000}"/>
    <cellStyle name="백분율［△1］ 2" xfId="18448" xr:uid="{00000000-0005-0000-0000-00000E480000}"/>
    <cellStyle name="백분율［△2］" xfId="18449" xr:uid="{00000000-0005-0000-0000-00000F480000}"/>
    <cellStyle name="백분율［△2］ 2" xfId="18450" xr:uid="{00000000-0005-0000-0000-000010480000}"/>
    <cellStyle name="벭?_Q1 PRODUCT ACTUAL_4월 (2)" xfId="18451" xr:uid="{00000000-0005-0000-0000-000011480000}"/>
    <cellStyle name="병합 후 가운데 맞춤" xfId="18452" xr:uid="{00000000-0005-0000-0000-000012480000}"/>
    <cellStyle name="병합 후 가운데 맞춤 2" xfId="18453" xr:uid="{00000000-0005-0000-0000-000013480000}"/>
    <cellStyle name="병합 후 가운데 정열" xfId="18454" xr:uid="{00000000-0005-0000-0000-000014480000}"/>
    <cellStyle name="병합 후 가운데 정열 2" xfId="18455" xr:uid="{00000000-0005-0000-0000-000015480000}"/>
    <cellStyle name="보통 2" xfId="18456" xr:uid="{00000000-0005-0000-0000-000016480000}"/>
    <cellStyle name="보통 2 10" xfId="18457" xr:uid="{00000000-0005-0000-0000-000017480000}"/>
    <cellStyle name="보통 2 11" xfId="18458" xr:uid="{00000000-0005-0000-0000-000018480000}"/>
    <cellStyle name="보통 2 2" xfId="18459" xr:uid="{00000000-0005-0000-0000-000019480000}"/>
    <cellStyle name="보통 2 2 2" xfId="18460" xr:uid="{00000000-0005-0000-0000-00001A480000}"/>
    <cellStyle name="보통 2 2 3" xfId="18461" xr:uid="{00000000-0005-0000-0000-00001B480000}"/>
    <cellStyle name="보통 2 3" xfId="18462" xr:uid="{00000000-0005-0000-0000-00001C480000}"/>
    <cellStyle name="보통 2 3 2" xfId="18463" xr:uid="{00000000-0005-0000-0000-00001D480000}"/>
    <cellStyle name="보통 2 3 3" xfId="18464" xr:uid="{00000000-0005-0000-0000-00001E480000}"/>
    <cellStyle name="보통 2 4" xfId="18465" xr:uid="{00000000-0005-0000-0000-00001F480000}"/>
    <cellStyle name="보통 2 4 2" xfId="18466" xr:uid="{00000000-0005-0000-0000-000020480000}"/>
    <cellStyle name="보통 2 5" xfId="18467" xr:uid="{00000000-0005-0000-0000-000021480000}"/>
    <cellStyle name="보통 2 5 2" xfId="18468" xr:uid="{00000000-0005-0000-0000-000022480000}"/>
    <cellStyle name="보통 2 6" xfId="18469" xr:uid="{00000000-0005-0000-0000-000023480000}"/>
    <cellStyle name="보통 2 6 2" xfId="18470" xr:uid="{00000000-0005-0000-0000-000024480000}"/>
    <cellStyle name="보통 2 7" xfId="18471" xr:uid="{00000000-0005-0000-0000-000025480000}"/>
    <cellStyle name="보통 2 7 2" xfId="18472" xr:uid="{00000000-0005-0000-0000-000026480000}"/>
    <cellStyle name="보통 2 8" xfId="18473" xr:uid="{00000000-0005-0000-0000-000027480000}"/>
    <cellStyle name="보통 2 8 2" xfId="18474" xr:uid="{00000000-0005-0000-0000-000028480000}"/>
    <cellStyle name="보통 2 9" xfId="18475" xr:uid="{00000000-0005-0000-0000-000029480000}"/>
    <cellStyle name="보통 2 9 2" xfId="18476" xr:uid="{00000000-0005-0000-0000-00002A480000}"/>
    <cellStyle name="보통 3" xfId="18477" xr:uid="{00000000-0005-0000-0000-00002B480000}"/>
    <cellStyle name="보통 3 10" xfId="18478" xr:uid="{00000000-0005-0000-0000-00002C480000}"/>
    <cellStyle name="보통 3 11" xfId="18479" xr:uid="{00000000-0005-0000-0000-00002D480000}"/>
    <cellStyle name="보통 3 12" xfId="18480" xr:uid="{00000000-0005-0000-0000-00002E480000}"/>
    <cellStyle name="보통 3 2" xfId="18481" xr:uid="{00000000-0005-0000-0000-00002F480000}"/>
    <cellStyle name="보통 3 2 2" xfId="18482" xr:uid="{00000000-0005-0000-0000-000030480000}"/>
    <cellStyle name="보통 3 3" xfId="18483" xr:uid="{00000000-0005-0000-0000-000031480000}"/>
    <cellStyle name="보통 3 3 2" xfId="18484" xr:uid="{00000000-0005-0000-0000-000032480000}"/>
    <cellStyle name="보통 3 4" xfId="18485" xr:uid="{00000000-0005-0000-0000-000033480000}"/>
    <cellStyle name="보통 3 4 2" xfId="18486" xr:uid="{00000000-0005-0000-0000-000034480000}"/>
    <cellStyle name="보통 3 5" xfId="18487" xr:uid="{00000000-0005-0000-0000-000035480000}"/>
    <cellStyle name="보통 3 5 2" xfId="18488" xr:uid="{00000000-0005-0000-0000-000036480000}"/>
    <cellStyle name="보통 3 6" xfId="18489" xr:uid="{00000000-0005-0000-0000-000037480000}"/>
    <cellStyle name="보통 3 6 2" xfId="18490" xr:uid="{00000000-0005-0000-0000-000038480000}"/>
    <cellStyle name="보통 3 7" xfId="18491" xr:uid="{00000000-0005-0000-0000-000039480000}"/>
    <cellStyle name="보통 3 7 2" xfId="18492" xr:uid="{00000000-0005-0000-0000-00003A480000}"/>
    <cellStyle name="보통 3 8" xfId="18493" xr:uid="{00000000-0005-0000-0000-00003B480000}"/>
    <cellStyle name="보통 3 8 2" xfId="18494" xr:uid="{00000000-0005-0000-0000-00003C480000}"/>
    <cellStyle name="보통 3 9" xfId="18495" xr:uid="{00000000-0005-0000-0000-00003D480000}"/>
    <cellStyle name="보통 3 9 2" xfId="18496" xr:uid="{00000000-0005-0000-0000-00003E480000}"/>
    <cellStyle name="보통 4" xfId="18497" xr:uid="{00000000-0005-0000-0000-00003F480000}"/>
    <cellStyle name="보통 4 10" xfId="18498" xr:uid="{00000000-0005-0000-0000-000040480000}"/>
    <cellStyle name="보통 4 11" xfId="18499" xr:uid="{00000000-0005-0000-0000-000041480000}"/>
    <cellStyle name="보통 4 2" xfId="18500" xr:uid="{00000000-0005-0000-0000-000042480000}"/>
    <cellStyle name="보통 4 2 2" xfId="18501" xr:uid="{00000000-0005-0000-0000-000043480000}"/>
    <cellStyle name="보통 4 3" xfId="18502" xr:uid="{00000000-0005-0000-0000-000044480000}"/>
    <cellStyle name="보통 4 3 2" xfId="18503" xr:uid="{00000000-0005-0000-0000-000045480000}"/>
    <cellStyle name="보통 4 4" xfId="18504" xr:uid="{00000000-0005-0000-0000-000046480000}"/>
    <cellStyle name="보통 4 4 2" xfId="18505" xr:uid="{00000000-0005-0000-0000-000047480000}"/>
    <cellStyle name="보통 4 5" xfId="18506" xr:uid="{00000000-0005-0000-0000-000048480000}"/>
    <cellStyle name="보통 4 5 2" xfId="18507" xr:uid="{00000000-0005-0000-0000-000049480000}"/>
    <cellStyle name="보통 4 6" xfId="18508" xr:uid="{00000000-0005-0000-0000-00004A480000}"/>
    <cellStyle name="보통 4 6 2" xfId="18509" xr:uid="{00000000-0005-0000-0000-00004B480000}"/>
    <cellStyle name="보통 4 7" xfId="18510" xr:uid="{00000000-0005-0000-0000-00004C480000}"/>
    <cellStyle name="보통 4 7 2" xfId="18511" xr:uid="{00000000-0005-0000-0000-00004D480000}"/>
    <cellStyle name="보통 4 8" xfId="18512" xr:uid="{00000000-0005-0000-0000-00004E480000}"/>
    <cellStyle name="보통 4 8 2" xfId="18513" xr:uid="{00000000-0005-0000-0000-00004F480000}"/>
    <cellStyle name="보통 4 9" xfId="18514" xr:uid="{00000000-0005-0000-0000-000050480000}"/>
    <cellStyle name="보통 4 9 2" xfId="18515" xr:uid="{00000000-0005-0000-0000-000051480000}"/>
    <cellStyle name="보통 5" xfId="18516" xr:uid="{00000000-0005-0000-0000-000052480000}"/>
    <cellStyle name="보통 5 10" xfId="18517" xr:uid="{00000000-0005-0000-0000-000053480000}"/>
    <cellStyle name="보통 5 11" xfId="18518" xr:uid="{00000000-0005-0000-0000-000054480000}"/>
    <cellStyle name="보통 5 2" xfId="18519" xr:uid="{00000000-0005-0000-0000-000055480000}"/>
    <cellStyle name="보통 5 2 2" xfId="18520" xr:uid="{00000000-0005-0000-0000-000056480000}"/>
    <cellStyle name="보통 5 3" xfId="18521" xr:uid="{00000000-0005-0000-0000-000057480000}"/>
    <cellStyle name="보통 5 3 2" xfId="18522" xr:uid="{00000000-0005-0000-0000-000058480000}"/>
    <cellStyle name="보통 5 4" xfId="18523" xr:uid="{00000000-0005-0000-0000-000059480000}"/>
    <cellStyle name="보통 5 4 2" xfId="18524" xr:uid="{00000000-0005-0000-0000-00005A480000}"/>
    <cellStyle name="보통 5 5" xfId="18525" xr:uid="{00000000-0005-0000-0000-00005B480000}"/>
    <cellStyle name="보통 5 5 2" xfId="18526" xr:uid="{00000000-0005-0000-0000-00005C480000}"/>
    <cellStyle name="보통 5 6" xfId="18527" xr:uid="{00000000-0005-0000-0000-00005D480000}"/>
    <cellStyle name="보통 5 6 2" xfId="18528" xr:uid="{00000000-0005-0000-0000-00005E480000}"/>
    <cellStyle name="보통 5 7" xfId="18529" xr:uid="{00000000-0005-0000-0000-00005F480000}"/>
    <cellStyle name="보통 5 7 2" xfId="18530" xr:uid="{00000000-0005-0000-0000-000060480000}"/>
    <cellStyle name="보통 5 8" xfId="18531" xr:uid="{00000000-0005-0000-0000-000061480000}"/>
    <cellStyle name="보통 5 8 2" xfId="18532" xr:uid="{00000000-0005-0000-0000-000062480000}"/>
    <cellStyle name="보통 5 9" xfId="18533" xr:uid="{00000000-0005-0000-0000-000063480000}"/>
    <cellStyle name="보통 5 9 2" xfId="18534" xr:uid="{00000000-0005-0000-0000-000064480000}"/>
    <cellStyle name="보통 6" xfId="18535" xr:uid="{00000000-0005-0000-0000-000065480000}"/>
    <cellStyle name="보통 6 10" xfId="18536" xr:uid="{00000000-0005-0000-0000-000066480000}"/>
    <cellStyle name="보통 6 11" xfId="18537" xr:uid="{00000000-0005-0000-0000-000067480000}"/>
    <cellStyle name="보통 6 2" xfId="18538" xr:uid="{00000000-0005-0000-0000-000068480000}"/>
    <cellStyle name="보통 6 2 2" xfId="18539" xr:uid="{00000000-0005-0000-0000-000069480000}"/>
    <cellStyle name="보통 6 3" xfId="18540" xr:uid="{00000000-0005-0000-0000-00006A480000}"/>
    <cellStyle name="보통 6 3 2" xfId="18541" xr:uid="{00000000-0005-0000-0000-00006B480000}"/>
    <cellStyle name="보통 6 4" xfId="18542" xr:uid="{00000000-0005-0000-0000-00006C480000}"/>
    <cellStyle name="보통 6 4 2" xfId="18543" xr:uid="{00000000-0005-0000-0000-00006D480000}"/>
    <cellStyle name="보통 6 5" xfId="18544" xr:uid="{00000000-0005-0000-0000-00006E480000}"/>
    <cellStyle name="보통 6 5 2" xfId="18545" xr:uid="{00000000-0005-0000-0000-00006F480000}"/>
    <cellStyle name="보통 6 6" xfId="18546" xr:uid="{00000000-0005-0000-0000-000070480000}"/>
    <cellStyle name="보통 6 6 2" xfId="18547" xr:uid="{00000000-0005-0000-0000-000071480000}"/>
    <cellStyle name="보통 6 7" xfId="18548" xr:uid="{00000000-0005-0000-0000-000072480000}"/>
    <cellStyle name="보통 6 7 2" xfId="18549" xr:uid="{00000000-0005-0000-0000-000073480000}"/>
    <cellStyle name="보통 6 8" xfId="18550" xr:uid="{00000000-0005-0000-0000-000074480000}"/>
    <cellStyle name="보통 6 8 2" xfId="18551" xr:uid="{00000000-0005-0000-0000-000075480000}"/>
    <cellStyle name="보통 6 9" xfId="18552" xr:uid="{00000000-0005-0000-0000-000076480000}"/>
    <cellStyle name="보통 6 9 2" xfId="18553" xr:uid="{00000000-0005-0000-0000-000077480000}"/>
    <cellStyle name="보통 7" xfId="18554" xr:uid="{00000000-0005-0000-0000-000078480000}"/>
    <cellStyle name="보통 8" xfId="18555" xr:uid="{00000000-0005-0000-0000-000079480000}"/>
    <cellStyle name="보통 9" xfId="18556" xr:uid="{00000000-0005-0000-0000-00007A480000}"/>
    <cellStyle name="분수" xfId="18557" xr:uid="{00000000-0005-0000-0000-00007B480000}"/>
    <cellStyle name="분수 2" xfId="18558" xr:uid="{00000000-0005-0000-0000-00007C480000}"/>
    <cellStyle name="뷭?" xfId="18559" xr:uid="{00000000-0005-0000-0000-00007D480000}"/>
    <cellStyle name="뷭? 2" xfId="18560" xr:uid="{00000000-0005-0000-0000-00007E480000}"/>
    <cellStyle name="뷭? 3" xfId="18561" xr:uid="{00000000-0005-0000-0000-00007F480000}"/>
    <cellStyle name="뷭?_?긚??_1" xfId="18562" xr:uid="{00000000-0005-0000-0000-000080480000}"/>
    <cellStyle name="빨강" xfId="18563" xr:uid="{00000000-0005-0000-0000-000081480000}"/>
    <cellStyle name="빨강 2" xfId="18564" xr:uid="{00000000-0005-0000-0000-000082480000}"/>
    <cellStyle name="사용자정의" xfId="18565" xr:uid="{00000000-0005-0000-0000-000083480000}"/>
    <cellStyle name="常规 16" xfId="18566" xr:uid="{00000000-0005-0000-0000-000084480000}"/>
    <cellStyle name="常规 2" xfId="18567" xr:uid="{00000000-0005-0000-0000-000085480000}"/>
    <cellStyle name="常规_cs802" xfId="18568" xr:uid="{00000000-0005-0000-0000-000086480000}"/>
    <cellStyle name="새귑[0]_롤痰삠悧 " xfId="18569" xr:uid="{00000000-0005-0000-0000-000087480000}"/>
    <cellStyle name="새귑_롤痰삠悧 " xfId="18570" xr:uid="{00000000-0005-0000-0000-000088480000}"/>
    <cellStyle name="선택영역" xfId="18571" xr:uid="{00000000-0005-0000-0000-000089480000}"/>
    <cellStyle name="선택영역의 가운데로" xfId="18572" xr:uid="{00000000-0005-0000-0000-00008A480000}"/>
    <cellStyle name="선택영역의 가운데로 2" xfId="18573" xr:uid="{00000000-0005-0000-0000-00008B480000}"/>
    <cellStyle name="설계서" xfId="18574" xr:uid="{00000000-0005-0000-0000-00008C480000}"/>
    <cellStyle name="설계서 2" xfId="18575" xr:uid="{00000000-0005-0000-0000-00008D480000}"/>
    <cellStyle name="설계서 3" xfId="18576" xr:uid="{00000000-0005-0000-0000-00008E480000}"/>
    <cellStyle name="설계서-내용" xfId="18577" xr:uid="{00000000-0005-0000-0000-00008F480000}"/>
    <cellStyle name="설계서-내용 2" xfId="18578" xr:uid="{00000000-0005-0000-0000-000090480000}"/>
    <cellStyle name="설계서-내용 2 2" xfId="18579" xr:uid="{00000000-0005-0000-0000-000091480000}"/>
    <cellStyle name="설계서-내용 2 2 2" xfId="18580" xr:uid="{00000000-0005-0000-0000-000092480000}"/>
    <cellStyle name="설계서-내용 2 2 3" xfId="18581" xr:uid="{00000000-0005-0000-0000-000093480000}"/>
    <cellStyle name="설계서-내용 2 2 4" xfId="18582" xr:uid="{00000000-0005-0000-0000-000094480000}"/>
    <cellStyle name="설계서-내용 2 2 5" xfId="18583" xr:uid="{00000000-0005-0000-0000-000095480000}"/>
    <cellStyle name="설계서-내용 3" xfId="18584" xr:uid="{00000000-0005-0000-0000-000096480000}"/>
    <cellStyle name="설계서-내용 3 2" xfId="18585" xr:uid="{00000000-0005-0000-0000-000097480000}"/>
    <cellStyle name="설계서-내용 3 3" xfId="18586" xr:uid="{00000000-0005-0000-0000-000098480000}"/>
    <cellStyle name="설계서-내용 3 4" xfId="18587" xr:uid="{00000000-0005-0000-0000-000099480000}"/>
    <cellStyle name="설계서-내용 3 5" xfId="18588" xr:uid="{00000000-0005-0000-0000-00009A480000}"/>
    <cellStyle name="설계서-내용 4" xfId="18589" xr:uid="{00000000-0005-0000-0000-00009B480000}"/>
    <cellStyle name="설계서-내용-소수점" xfId="18590" xr:uid="{00000000-0005-0000-0000-00009C480000}"/>
    <cellStyle name="설계서-내용-소수점 2" xfId="18591" xr:uid="{00000000-0005-0000-0000-00009D480000}"/>
    <cellStyle name="설계서-내용-소수점 2 2" xfId="18592" xr:uid="{00000000-0005-0000-0000-00009E480000}"/>
    <cellStyle name="설계서-내용-소수점 2 2 2" xfId="18593" xr:uid="{00000000-0005-0000-0000-00009F480000}"/>
    <cellStyle name="설계서-내용-소수점 2 2 3" xfId="18594" xr:uid="{00000000-0005-0000-0000-0000A0480000}"/>
    <cellStyle name="설계서-내용-소수점 2 2 4" xfId="18595" xr:uid="{00000000-0005-0000-0000-0000A1480000}"/>
    <cellStyle name="설계서-내용-소수점 2 2 5" xfId="18596" xr:uid="{00000000-0005-0000-0000-0000A2480000}"/>
    <cellStyle name="설계서-내용-소수점 3" xfId="18597" xr:uid="{00000000-0005-0000-0000-0000A3480000}"/>
    <cellStyle name="설계서-내용-소수점 3 2" xfId="18598" xr:uid="{00000000-0005-0000-0000-0000A4480000}"/>
    <cellStyle name="설계서-내용-소수점 3 3" xfId="18599" xr:uid="{00000000-0005-0000-0000-0000A5480000}"/>
    <cellStyle name="설계서-내용-소수점 3 4" xfId="18600" xr:uid="{00000000-0005-0000-0000-0000A6480000}"/>
    <cellStyle name="설계서-내용-소수점 3 5" xfId="18601" xr:uid="{00000000-0005-0000-0000-0000A7480000}"/>
    <cellStyle name="설계서-내용-소수점 4" xfId="18602" xr:uid="{00000000-0005-0000-0000-0000A8480000}"/>
    <cellStyle name="설계서-내용-우" xfId="18603" xr:uid="{00000000-0005-0000-0000-0000A9480000}"/>
    <cellStyle name="설계서-내용-우 2" xfId="18604" xr:uid="{00000000-0005-0000-0000-0000AA480000}"/>
    <cellStyle name="설계서-내용-우 3" xfId="18605" xr:uid="{00000000-0005-0000-0000-0000AB480000}"/>
    <cellStyle name="설계서-내용-좌" xfId="18606" xr:uid="{00000000-0005-0000-0000-0000AC480000}"/>
    <cellStyle name="설계서-내용-좌 2" xfId="18607" xr:uid="{00000000-0005-0000-0000-0000AD480000}"/>
    <cellStyle name="설계서-내용-좌 3" xfId="18608" xr:uid="{00000000-0005-0000-0000-0000AE480000}"/>
    <cellStyle name="설계서-소제목" xfId="18609" xr:uid="{00000000-0005-0000-0000-0000AF480000}"/>
    <cellStyle name="설계서-소제목 2" xfId="18610" xr:uid="{00000000-0005-0000-0000-0000B0480000}"/>
    <cellStyle name="설계서-소제목 2 2" xfId="18611" xr:uid="{00000000-0005-0000-0000-0000B1480000}"/>
    <cellStyle name="설계서-소제목 2 2 2" xfId="18612" xr:uid="{00000000-0005-0000-0000-0000B2480000}"/>
    <cellStyle name="설계서-소제목 2 2 3" xfId="18613" xr:uid="{00000000-0005-0000-0000-0000B3480000}"/>
    <cellStyle name="설계서-소제목 2 2 4" xfId="18614" xr:uid="{00000000-0005-0000-0000-0000B4480000}"/>
    <cellStyle name="설계서-소제목 2 2 5" xfId="18615" xr:uid="{00000000-0005-0000-0000-0000B5480000}"/>
    <cellStyle name="설계서-소제목 3" xfId="18616" xr:uid="{00000000-0005-0000-0000-0000B6480000}"/>
    <cellStyle name="설계서-소제목 3 2" xfId="18617" xr:uid="{00000000-0005-0000-0000-0000B7480000}"/>
    <cellStyle name="설계서-소제목 3 3" xfId="18618" xr:uid="{00000000-0005-0000-0000-0000B8480000}"/>
    <cellStyle name="설계서-소제목 3 4" xfId="18619" xr:uid="{00000000-0005-0000-0000-0000B9480000}"/>
    <cellStyle name="설계서-소제목 3 5" xfId="18620" xr:uid="{00000000-0005-0000-0000-0000BA480000}"/>
    <cellStyle name="설계서-소제목 4" xfId="18621" xr:uid="{00000000-0005-0000-0000-0000BB480000}"/>
    <cellStyle name="설계서-타이틀" xfId="18622" xr:uid="{00000000-0005-0000-0000-0000BC480000}"/>
    <cellStyle name="설계서-타이틀 2" xfId="18623" xr:uid="{00000000-0005-0000-0000-0000BD480000}"/>
    <cellStyle name="설계서-타이틀 3" xfId="18624" xr:uid="{00000000-0005-0000-0000-0000BE480000}"/>
    <cellStyle name="설계서-항목" xfId="18625" xr:uid="{00000000-0005-0000-0000-0000BF480000}"/>
    <cellStyle name="설계서-항목 2" xfId="18626" xr:uid="{00000000-0005-0000-0000-0000C0480000}"/>
    <cellStyle name="설계서-항목 3" xfId="18627" xr:uid="{00000000-0005-0000-0000-0000C1480000}"/>
    <cellStyle name="설명 텍스트 2" xfId="18628" xr:uid="{00000000-0005-0000-0000-0000C2480000}"/>
    <cellStyle name="설명 텍스트 2 10" xfId="18629" xr:uid="{00000000-0005-0000-0000-0000C3480000}"/>
    <cellStyle name="설명 텍스트 2 11" xfId="18630" xr:uid="{00000000-0005-0000-0000-0000C4480000}"/>
    <cellStyle name="설명 텍스트 2 2" xfId="18631" xr:uid="{00000000-0005-0000-0000-0000C5480000}"/>
    <cellStyle name="설명 텍스트 2 2 2" xfId="18632" xr:uid="{00000000-0005-0000-0000-0000C6480000}"/>
    <cellStyle name="설명 텍스트 2 3" xfId="18633" xr:uid="{00000000-0005-0000-0000-0000C7480000}"/>
    <cellStyle name="설명 텍스트 2 3 2" xfId="18634" xr:uid="{00000000-0005-0000-0000-0000C8480000}"/>
    <cellStyle name="설명 텍스트 2 4" xfId="18635" xr:uid="{00000000-0005-0000-0000-0000C9480000}"/>
    <cellStyle name="설명 텍스트 2 4 2" xfId="18636" xr:uid="{00000000-0005-0000-0000-0000CA480000}"/>
    <cellStyle name="설명 텍스트 2 5" xfId="18637" xr:uid="{00000000-0005-0000-0000-0000CB480000}"/>
    <cellStyle name="설명 텍스트 2 5 2" xfId="18638" xr:uid="{00000000-0005-0000-0000-0000CC480000}"/>
    <cellStyle name="설명 텍스트 2 6" xfId="18639" xr:uid="{00000000-0005-0000-0000-0000CD480000}"/>
    <cellStyle name="설명 텍스트 2 6 2" xfId="18640" xr:uid="{00000000-0005-0000-0000-0000CE480000}"/>
    <cellStyle name="설명 텍스트 2 7" xfId="18641" xr:uid="{00000000-0005-0000-0000-0000CF480000}"/>
    <cellStyle name="설명 텍스트 2 7 2" xfId="18642" xr:uid="{00000000-0005-0000-0000-0000D0480000}"/>
    <cellStyle name="설명 텍스트 2 8" xfId="18643" xr:uid="{00000000-0005-0000-0000-0000D1480000}"/>
    <cellStyle name="설명 텍스트 2 8 2" xfId="18644" xr:uid="{00000000-0005-0000-0000-0000D2480000}"/>
    <cellStyle name="설명 텍스트 2 9" xfId="18645" xr:uid="{00000000-0005-0000-0000-0000D3480000}"/>
    <cellStyle name="설명 텍스트 2 9 2" xfId="18646" xr:uid="{00000000-0005-0000-0000-0000D4480000}"/>
    <cellStyle name="설명 텍스트 3" xfId="18647" xr:uid="{00000000-0005-0000-0000-0000D5480000}"/>
    <cellStyle name="설명 텍스트 3 10" xfId="18648" xr:uid="{00000000-0005-0000-0000-0000D6480000}"/>
    <cellStyle name="설명 텍스트 3 11" xfId="18649" xr:uid="{00000000-0005-0000-0000-0000D7480000}"/>
    <cellStyle name="설명 텍스트 3 2" xfId="18650" xr:uid="{00000000-0005-0000-0000-0000D8480000}"/>
    <cellStyle name="설명 텍스트 3 2 2" xfId="18651" xr:uid="{00000000-0005-0000-0000-0000D9480000}"/>
    <cellStyle name="설명 텍스트 3 3" xfId="18652" xr:uid="{00000000-0005-0000-0000-0000DA480000}"/>
    <cellStyle name="설명 텍스트 3 3 2" xfId="18653" xr:uid="{00000000-0005-0000-0000-0000DB480000}"/>
    <cellStyle name="설명 텍스트 3 4" xfId="18654" xr:uid="{00000000-0005-0000-0000-0000DC480000}"/>
    <cellStyle name="설명 텍스트 3 4 2" xfId="18655" xr:uid="{00000000-0005-0000-0000-0000DD480000}"/>
    <cellStyle name="설명 텍스트 3 5" xfId="18656" xr:uid="{00000000-0005-0000-0000-0000DE480000}"/>
    <cellStyle name="설명 텍스트 3 5 2" xfId="18657" xr:uid="{00000000-0005-0000-0000-0000DF480000}"/>
    <cellStyle name="설명 텍스트 3 6" xfId="18658" xr:uid="{00000000-0005-0000-0000-0000E0480000}"/>
    <cellStyle name="설명 텍스트 3 6 2" xfId="18659" xr:uid="{00000000-0005-0000-0000-0000E1480000}"/>
    <cellStyle name="설명 텍스트 3 7" xfId="18660" xr:uid="{00000000-0005-0000-0000-0000E2480000}"/>
    <cellStyle name="설명 텍스트 3 7 2" xfId="18661" xr:uid="{00000000-0005-0000-0000-0000E3480000}"/>
    <cellStyle name="설명 텍스트 3 8" xfId="18662" xr:uid="{00000000-0005-0000-0000-0000E4480000}"/>
    <cellStyle name="설명 텍스트 3 8 2" xfId="18663" xr:uid="{00000000-0005-0000-0000-0000E5480000}"/>
    <cellStyle name="설명 텍스트 3 9" xfId="18664" xr:uid="{00000000-0005-0000-0000-0000E6480000}"/>
    <cellStyle name="설명 텍스트 3 9 2" xfId="18665" xr:uid="{00000000-0005-0000-0000-0000E7480000}"/>
    <cellStyle name="설명 텍스트 4" xfId="18666" xr:uid="{00000000-0005-0000-0000-0000E8480000}"/>
    <cellStyle name="설명 텍스트 4 10" xfId="18667" xr:uid="{00000000-0005-0000-0000-0000E9480000}"/>
    <cellStyle name="설명 텍스트 4 11" xfId="18668" xr:uid="{00000000-0005-0000-0000-0000EA480000}"/>
    <cellStyle name="설명 텍스트 4 2" xfId="18669" xr:uid="{00000000-0005-0000-0000-0000EB480000}"/>
    <cellStyle name="설명 텍스트 4 2 2" xfId="18670" xr:uid="{00000000-0005-0000-0000-0000EC480000}"/>
    <cellStyle name="설명 텍스트 4 3" xfId="18671" xr:uid="{00000000-0005-0000-0000-0000ED480000}"/>
    <cellStyle name="설명 텍스트 4 3 2" xfId="18672" xr:uid="{00000000-0005-0000-0000-0000EE480000}"/>
    <cellStyle name="설명 텍스트 4 4" xfId="18673" xr:uid="{00000000-0005-0000-0000-0000EF480000}"/>
    <cellStyle name="설명 텍스트 4 4 2" xfId="18674" xr:uid="{00000000-0005-0000-0000-0000F0480000}"/>
    <cellStyle name="설명 텍스트 4 5" xfId="18675" xr:uid="{00000000-0005-0000-0000-0000F1480000}"/>
    <cellStyle name="설명 텍스트 4 5 2" xfId="18676" xr:uid="{00000000-0005-0000-0000-0000F2480000}"/>
    <cellStyle name="설명 텍스트 4 6" xfId="18677" xr:uid="{00000000-0005-0000-0000-0000F3480000}"/>
    <cellStyle name="설명 텍스트 4 6 2" xfId="18678" xr:uid="{00000000-0005-0000-0000-0000F4480000}"/>
    <cellStyle name="설명 텍스트 4 7" xfId="18679" xr:uid="{00000000-0005-0000-0000-0000F5480000}"/>
    <cellStyle name="설명 텍스트 4 7 2" xfId="18680" xr:uid="{00000000-0005-0000-0000-0000F6480000}"/>
    <cellStyle name="설명 텍스트 4 8" xfId="18681" xr:uid="{00000000-0005-0000-0000-0000F7480000}"/>
    <cellStyle name="설명 텍스트 4 8 2" xfId="18682" xr:uid="{00000000-0005-0000-0000-0000F8480000}"/>
    <cellStyle name="설명 텍스트 4 9" xfId="18683" xr:uid="{00000000-0005-0000-0000-0000F9480000}"/>
    <cellStyle name="설명 텍스트 4 9 2" xfId="18684" xr:uid="{00000000-0005-0000-0000-0000FA480000}"/>
    <cellStyle name="설명 텍스트 5" xfId="18685" xr:uid="{00000000-0005-0000-0000-0000FB480000}"/>
    <cellStyle name="설명 텍스트 5 10" xfId="18686" xr:uid="{00000000-0005-0000-0000-0000FC480000}"/>
    <cellStyle name="설명 텍스트 5 11" xfId="18687" xr:uid="{00000000-0005-0000-0000-0000FD480000}"/>
    <cellStyle name="설명 텍스트 5 2" xfId="18688" xr:uid="{00000000-0005-0000-0000-0000FE480000}"/>
    <cellStyle name="설명 텍스트 5 2 2" xfId="18689" xr:uid="{00000000-0005-0000-0000-0000FF480000}"/>
    <cellStyle name="설명 텍스트 5 3" xfId="18690" xr:uid="{00000000-0005-0000-0000-000000490000}"/>
    <cellStyle name="설명 텍스트 5 3 2" xfId="18691" xr:uid="{00000000-0005-0000-0000-000001490000}"/>
    <cellStyle name="설명 텍스트 5 4" xfId="18692" xr:uid="{00000000-0005-0000-0000-000002490000}"/>
    <cellStyle name="설명 텍스트 5 4 2" xfId="18693" xr:uid="{00000000-0005-0000-0000-000003490000}"/>
    <cellStyle name="설명 텍스트 5 5" xfId="18694" xr:uid="{00000000-0005-0000-0000-000004490000}"/>
    <cellStyle name="설명 텍스트 5 5 2" xfId="18695" xr:uid="{00000000-0005-0000-0000-000005490000}"/>
    <cellStyle name="설명 텍스트 5 6" xfId="18696" xr:uid="{00000000-0005-0000-0000-000006490000}"/>
    <cellStyle name="설명 텍스트 5 6 2" xfId="18697" xr:uid="{00000000-0005-0000-0000-000007490000}"/>
    <cellStyle name="설명 텍스트 5 7" xfId="18698" xr:uid="{00000000-0005-0000-0000-000008490000}"/>
    <cellStyle name="설명 텍스트 5 7 2" xfId="18699" xr:uid="{00000000-0005-0000-0000-000009490000}"/>
    <cellStyle name="설명 텍스트 5 8" xfId="18700" xr:uid="{00000000-0005-0000-0000-00000A490000}"/>
    <cellStyle name="설명 텍스트 5 8 2" xfId="18701" xr:uid="{00000000-0005-0000-0000-00000B490000}"/>
    <cellStyle name="설명 텍스트 5 9" xfId="18702" xr:uid="{00000000-0005-0000-0000-00000C490000}"/>
    <cellStyle name="설명 텍스트 5 9 2" xfId="18703" xr:uid="{00000000-0005-0000-0000-00000D490000}"/>
    <cellStyle name="설명 텍스트 6" xfId="18704" xr:uid="{00000000-0005-0000-0000-00000E490000}"/>
    <cellStyle name="설명 텍스트 6 10" xfId="18705" xr:uid="{00000000-0005-0000-0000-00000F490000}"/>
    <cellStyle name="설명 텍스트 6 11" xfId="18706" xr:uid="{00000000-0005-0000-0000-000010490000}"/>
    <cellStyle name="설명 텍스트 6 2" xfId="18707" xr:uid="{00000000-0005-0000-0000-000011490000}"/>
    <cellStyle name="설명 텍스트 6 2 2" xfId="18708" xr:uid="{00000000-0005-0000-0000-000012490000}"/>
    <cellStyle name="설명 텍스트 6 3" xfId="18709" xr:uid="{00000000-0005-0000-0000-000013490000}"/>
    <cellStyle name="설명 텍스트 6 3 2" xfId="18710" xr:uid="{00000000-0005-0000-0000-000014490000}"/>
    <cellStyle name="설명 텍스트 6 4" xfId="18711" xr:uid="{00000000-0005-0000-0000-000015490000}"/>
    <cellStyle name="설명 텍스트 6 4 2" xfId="18712" xr:uid="{00000000-0005-0000-0000-000016490000}"/>
    <cellStyle name="설명 텍스트 6 5" xfId="18713" xr:uid="{00000000-0005-0000-0000-000017490000}"/>
    <cellStyle name="설명 텍스트 6 5 2" xfId="18714" xr:uid="{00000000-0005-0000-0000-000018490000}"/>
    <cellStyle name="설명 텍스트 6 6" xfId="18715" xr:uid="{00000000-0005-0000-0000-000019490000}"/>
    <cellStyle name="설명 텍스트 6 6 2" xfId="18716" xr:uid="{00000000-0005-0000-0000-00001A490000}"/>
    <cellStyle name="설명 텍스트 6 7" xfId="18717" xr:uid="{00000000-0005-0000-0000-00001B490000}"/>
    <cellStyle name="설명 텍스트 6 7 2" xfId="18718" xr:uid="{00000000-0005-0000-0000-00001C490000}"/>
    <cellStyle name="설명 텍스트 6 8" xfId="18719" xr:uid="{00000000-0005-0000-0000-00001D490000}"/>
    <cellStyle name="설명 텍스트 6 8 2" xfId="18720" xr:uid="{00000000-0005-0000-0000-00001E490000}"/>
    <cellStyle name="설명 텍스트 6 9" xfId="18721" xr:uid="{00000000-0005-0000-0000-00001F490000}"/>
    <cellStyle name="설명 텍스트 6 9 2" xfId="18722" xr:uid="{00000000-0005-0000-0000-000020490000}"/>
    <cellStyle name="설명 텍스트 7" xfId="18723" xr:uid="{00000000-0005-0000-0000-000021490000}"/>
    <cellStyle name="설명 텍스트 8" xfId="18724" xr:uid="{00000000-0005-0000-0000-000022490000}"/>
    <cellStyle name="셀 확인 2" xfId="18725" xr:uid="{00000000-0005-0000-0000-000023490000}"/>
    <cellStyle name="셀 확인 2 10" xfId="18726" xr:uid="{00000000-0005-0000-0000-000024490000}"/>
    <cellStyle name="셀 확인 2 11" xfId="18727" xr:uid="{00000000-0005-0000-0000-000025490000}"/>
    <cellStyle name="셀 확인 2 2" xfId="18728" xr:uid="{00000000-0005-0000-0000-000026490000}"/>
    <cellStyle name="셀 확인 2 2 2" xfId="18729" xr:uid="{00000000-0005-0000-0000-000027490000}"/>
    <cellStyle name="셀 확인 2 3" xfId="18730" xr:uid="{00000000-0005-0000-0000-000028490000}"/>
    <cellStyle name="셀 확인 2 3 2" xfId="18731" xr:uid="{00000000-0005-0000-0000-000029490000}"/>
    <cellStyle name="셀 확인 2 4" xfId="18732" xr:uid="{00000000-0005-0000-0000-00002A490000}"/>
    <cellStyle name="셀 확인 2 4 2" xfId="18733" xr:uid="{00000000-0005-0000-0000-00002B490000}"/>
    <cellStyle name="셀 확인 2 5" xfId="18734" xr:uid="{00000000-0005-0000-0000-00002C490000}"/>
    <cellStyle name="셀 확인 2 5 2" xfId="18735" xr:uid="{00000000-0005-0000-0000-00002D490000}"/>
    <cellStyle name="셀 확인 2 6" xfId="18736" xr:uid="{00000000-0005-0000-0000-00002E490000}"/>
    <cellStyle name="셀 확인 2 6 2" xfId="18737" xr:uid="{00000000-0005-0000-0000-00002F490000}"/>
    <cellStyle name="셀 확인 2 7" xfId="18738" xr:uid="{00000000-0005-0000-0000-000030490000}"/>
    <cellStyle name="셀 확인 2 7 2" xfId="18739" xr:uid="{00000000-0005-0000-0000-000031490000}"/>
    <cellStyle name="셀 확인 2 8" xfId="18740" xr:uid="{00000000-0005-0000-0000-000032490000}"/>
    <cellStyle name="셀 확인 2 8 2" xfId="18741" xr:uid="{00000000-0005-0000-0000-000033490000}"/>
    <cellStyle name="셀 확인 2 9" xfId="18742" xr:uid="{00000000-0005-0000-0000-000034490000}"/>
    <cellStyle name="셀 확인 2 9 2" xfId="18743" xr:uid="{00000000-0005-0000-0000-000035490000}"/>
    <cellStyle name="셀 확인 3" xfId="18744" xr:uid="{00000000-0005-0000-0000-000036490000}"/>
    <cellStyle name="셀 확인 3 10" xfId="18745" xr:uid="{00000000-0005-0000-0000-000037490000}"/>
    <cellStyle name="셀 확인 3 11" xfId="18746" xr:uid="{00000000-0005-0000-0000-000038490000}"/>
    <cellStyle name="셀 확인 3 2" xfId="18747" xr:uid="{00000000-0005-0000-0000-000039490000}"/>
    <cellStyle name="셀 확인 3 2 2" xfId="18748" xr:uid="{00000000-0005-0000-0000-00003A490000}"/>
    <cellStyle name="셀 확인 3 3" xfId="18749" xr:uid="{00000000-0005-0000-0000-00003B490000}"/>
    <cellStyle name="셀 확인 3 3 2" xfId="18750" xr:uid="{00000000-0005-0000-0000-00003C490000}"/>
    <cellStyle name="셀 확인 3 4" xfId="18751" xr:uid="{00000000-0005-0000-0000-00003D490000}"/>
    <cellStyle name="셀 확인 3 4 2" xfId="18752" xr:uid="{00000000-0005-0000-0000-00003E490000}"/>
    <cellStyle name="셀 확인 3 5" xfId="18753" xr:uid="{00000000-0005-0000-0000-00003F490000}"/>
    <cellStyle name="셀 확인 3 5 2" xfId="18754" xr:uid="{00000000-0005-0000-0000-000040490000}"/>
    <cellStyle name="셀 확인 3 6" xfId="18755" xr:uid="{00000000-0005-0000-0000-000041490000}"/>
    <cellStyle name="셀 확인 3 6 2" xfId="18756" xr:uid="{00000000-0005-0000-0000-000042490000}"/>
    <cellStyle name="셀 확인 3 7" xfId="18757" xr:uid="{00000000-0005-0000-0000-000043490000}"/>
    <cellStyle name="셀 확인 3 7 2" xfId="18758" xr:uid="{00000000-0005-0000-0000-000044490000}"/>
    <cellStyle name="셀 확인 3 8" xfId="18759" xr:uid="{00000000-0005-0000-0000-000045490000}"/>
    <cellStyle name="셀 확인 3 8 2" xfId="18760" xr:uid="{00000000-0005-0000-0000-000046490000}"/>
    <cellStyle name="셀 확인 3 9" xfId="18761" xr:uid="{00000000-0005-0000-0000-000047490000}"/>
    <cellStyle name="셀 확인 3 9 2" xfId="18762" xr:uid="{00000000-0005-0000-0000-000048490000}"/>
    <cellStyle name="셀 확인 4" xfId="18763" xr:uid="{00000000-0005-0000-0000-000049490000}"/>
    <cellStyle name="셀 확인 4 10" xfId="18764" xr:uid="{00000000-0005-0000-0000-00004A490000}"/>
    <cellStyle name="셀 확인 4 11" xfId="18765" xr:uid="{00000000-0005-0000-0000-00004B490000}"/>
    <cellStyle name="셀 확인 4 2" xfId="18766" xr:uid="{00000000-0005-0000-0000-00004C490000}"/>
    <cellStyle name="셀 확인 4 2 2" xfId="18767" xr:uid="{00000000-0005-0000-0000-00004D490000}"/>
    <cellStyle name="셀 확인 4 3" xfId="18768" xr:uid="{00000000-0005-0000-0000-00004E490000}"/>
    <cellStyle name="셀 확인 4 3 2" xfId="18769" xr:uid="{00000000-0005-0000-0000-00004F490000}"/>
    <cellStyle name="셀 확인 4 4" xfId="18770" xr:uid="{00000000-0005-0000-0000-000050490000}"/>
    <cellStyle name="셀 확인 4 4 2" xfId="18771" xr:uid="{00000000-0005-0000-0000-000051490000}"/>
    <cellStyle name="셀 확인 4 5" xfId="18772" xr:uid="{00000000-0005-0000-0000-000052490000}"/>
    <cellStyle name="셀 확인 4 5 2" xfId="18773" xr:uid="{00000000-0005-0000-0000-000053490000}"/>
    <cellStyle name="셀 확인 4 6" xfId="18774" xr:uid="{00000000-0005-0000-0000-000054490000}"/>
    <cellStyle name="셀 확인 4 6 2" xfId="18775" xr:uid="{00000000-0005-0000-0000-000055490000}"/>
    <cellStyle name="셀 확인 4 7" xfId="18776" xr:uid="{00000000-0005-0000-0000-000056490000}"/>
    <cellStyle name="셀 확인 4 7 2" xfId="18777" xr:uid="{00000000-0005-0000-0000-000057490000}"/>
    <cellStyle name="셀 확인 4 8" xfId="18778" xr:uid="{00000000-0005-0000-0000-000058490000}"/>
    <cellStyle name="셀 확인 4 8 2" xfId="18779" xr:uid="{00000000-0005-0000-0000-000059490000}"/>
    <cellStyle name="셀 확인 4 9" xfId="18780" xr:uid="{00000000-0005-0000-0000-00005A490000}"/>
    <cellStyle name="셀 확인 4 9 2" xfId="18781" xr:uid="{00000000-0005-0000-0000-00005B490000}"/>
    <cellStyle name="셀 확인 5" xfId="18782" xr:uid="{00000000-0005-0000-0000-00005C490000}"/>
    <cellStyle name="셀 확인 5 10" xfId="18783" xr:uid="{00000000-0005-0000-0000-00005D490000}"/>
    <cellStyle name="셀 확인 5 11" xfId="18784" xr:uid="{00000000-0005-0000-0000-00005E490000}"/>
    <cellStyle name="셀 확인 5 2" xfId="18785" xr:uid="{00000000-0005-0000-0000-00005F490000}"/>
    <cellStyle name="셀 확인 5 2 2" xfId="18786" xr:uid="{00000000-0005-0000-0000-000060490000}"/>
    <cellStyle name="셀 확인 5 3" xfId="18787" xr:uid="{00000000-0005-0000-0000-000061490000}"/>
    <cellStyle name="셀 확인 5 3 2" xfId="18788" xr:uid="{00000000-0005-0000-0000-000062490000}"/>
    <cellStyle name="셀 확인 5 4" xfId="18789" xr:uid="{00000000-0005-0000-0000-000063490000}"/>
    <cellStyle name="셀 확인 5 4 2" xfId="18790" xr:uid="{00000000-0005-0000-0000-000064490000}"/>
    <cellStyle name="셀 확인 5 5" xfId="18791" xr:uid="{00000000-0005-0000-0000-000065490000}"/>
    <cellStyle name="셀 확인 5 5 2" xfId="18792" xr:uid="{00000000-0005-0000-0000-000066490000}"/>
    <cellStyle name="셀 확인 5 6" xfId="18793" xr:uid="{00000000-0005-0000-0000-000067490000}"/>
    <cellStyle name="셀 확인 5 6 2" xfId="18794" xr:uid="{00000000-0005-0000-0000-000068490000}"/>
    <cellStyle name="셀 확인 5 7" xfId="18795" xr:uid="{00000000-0005-0000-0000-000069490000}"/>
    <cellStyle name="셀 확인 5 7 2" xfId="18796" xr:uid="{00000000-0005-0000-0000-00006A490000}"/>
    <cellStyle name="셀 확인 5 8" xfId="18797" xr:uid="{00000000-0005-0000-0000-00006B490000}"/>
    <cellStyle name="셀 확인 5 8 2" xfId="18798" xr:uid="{00000000-0005-0000-0000-00006C490000}"/>
    <cellStyle name="셀 확인 5 9" xfId="18799" xr:uid="{00000000-0005-0000-0000-00006D490000}"/>
    <cellStyle name="셀 확인 5 9 2" xfId="18800" xr:uid="{00000000-0005-0000-0000-00006E490000}"/>
    <cellStyle name="셀 확인 6" xfId="18801" xr:uid="{00000000-0005-0000-0000-00006F490000}"/>
    <cellStyle name="셀 확인 6 10" xfId="18802" xr:uid="{00000000-0005-0000-0000-000070490000}"/>
    <cellStyle name="셀 확인 6 11" xfId="18803" xr:uid="{00000000-0005-0000-0000-000071490000}"/>
    <cellStyle name="셀 확인 6 2" xfId="18804" xr:uid="{00000000-0005-0000-0000-000072490000}"/>
    <cellStyle name="셀 확인 6 2 2" xfId="18805" xr:uid="{00000000-0005-0000-0000-000073490000}"/>
    <cellStyle name="셀 확인 6 3" xfId="18806" xr:uid="{00000000-0005-0000-0000-000074490000}"/>
    <cellStyle name="셀 확인 6 3 2" xfId="18807" xr:uid="{00000000-0005-0000-0000-000075490000}"/>
    <cellStyle name="셀 확인 6 4" xfId="18808" xr:uid="{00000000-0005-0000-0000-000076490000}"/>
    <cellStyle name="셀 확인 6 4 2" xfId="18809" xr:uid="{00000000-0005-0000-0000-000077490000}"/>
    <cellStyle name="셀 확인 6 5" xfId="18810" xr:uid="{00000000-0005-0000-0000-000078490000}"/>
    <cellStyle name="셀 확인 6 5 2" xfId="18811" xr:uid="{00000000-0005-0000-0000-000079490000}"/>
    <cellStyle name="셀 확인 6 6" xfId="18812" xr:uid="{00000000-0005-0000-0000-00007A490000}"/>
    <cellStyle name="셀 확인 6 6 2" xfId="18813" xr:uid="{00000000-0005-0000-0000-00007B490000}"/>
    <cellStyle name="셀 확인 6 7" xfId="18814" xr:uid="{00000000-0005-0000-0000-00007C490000}"/>
    <cellStyle name="셀 확인 6 7 2" xfId="18815" xr:uid="{00000000-0005-0000-0000-00007D490000}"/>
    <cellStyle name="셀 확인 6 8" xfId="18816" xr:uid="{00000000-0005-0000-0000-00007E490000}"/>
    <cellStyle name="셀 확인 6 8 2" xfId="18817" xr:uid="{00000000-0005-0000-0000-00007F490000}"/>
    <cellStyle name="셀 확인 6 9" xfId="18818" xr:uid="{00000000-0005-0000-0000-000080490000}"/>
    <cellStyle name="셀 확인 6 9 2" xfId="18819" xr:uid="{00000000-0005-0000-0000-000081490000}"/>
    <cellStyle name="셀 확인 7" xfId="18820" xr:uid="{00000000-0005-0000-0000-000082490000}"/>
    <cellStyle name="셀 확인 8" xfId="18821" xr:uid="{00000000-0005-0000-0000-000083490000}"/>
    <cellStyle name="소수" xfId="18822" xr:uid="{00000000-0005-0000-0000-000084490000}"/>
    <cellStyle name="소수3" xfId="18823" xr:uid="{00000000-0005-0000-0000-000085490000}"/>
    <cellStyle name="소수4" xfId="18824" xr:uid="{00000000-0005-0000-0000-000086490000}"/>
    <cellStyle name="소수점" xfId="18825" xr:uid="{00000000-0005-0000-0000-000087490000}"/>
    <cellStyle name="수당" xfId="18826" xr:uid="{00000000-0005-0000-0000-000088490000}"/>
    <cellStyle name="수당2" xfId="18827" xr:uid="{00000000-0005-0000-0000-000089490000}"/>
    <cellStyle name="수량" xfId="18828" xr:uid="{00000000-0005-0000-0000-00008A490000}"/>
    <cellStyle name="수량 10" xfId="18829" xr:uid="{00000000-0005-0000-0000-00008B490000}"/>
    <cellStyle name="수량 10 2" xfId="18830" xr:uid="{00000000-0005-0000-0000-00008C490000}"/>
    <cellStyle name="수량 11" xfId="18831" xr:uid="{00000000-0005-0000-0000-00008D490000}"/>
    <cellStyle name="수량 11 2" xfId="18832" xr:uid="{00000000-0005-0000-0000-00008E490000}"/>
    <cellStyle name="수량 12" xfId="18833" xr:uid="{00000000-0005-0000-0000-00008F490000}"/>
    <cellStyle name="수량 12 2" xfId="18834" xr:uid="{00000000-0005-0000-0000-000090490000}"/>
    <cellStyle name="수량 13" xfId="18835" xr:uid="{00000000-0005-0000-0000-000091490000}"/>
    <cellStyle name="수량 13 2" xfId="18836" xr:uid="{00000000-0005-0000-0000-000092490000}"/>
    <cellStyle name="수량 14" xfId="18837" xr:uid="{00000000-0005-0000-0000-000093490000}"/>
    <cellStyle name="수량 14 2" xfId="18838" xr:uid="{00000000-0005-0000-0000-000094490000}"/>
    <cellStyle name="수량 14 2 2" xfId="18839" xr:uid="{00000000-0005-0000-0000-000095490000}"/>
    <cellStyle name="수량 14 2 3" xfId="18840" xr:uid="{00000000-0005-0000-0000-000096490000}"/>
    <cellStyle name="수량 14 2 4" xfId="18841" xr:uid="{00000000-0005-0000-0000-000097490000}"/>
    <cellStyle name="수량 14 2 5" xfId="18842" xr:uid="{00000000-0005-0000-0000-000098490000}"/>
    <cellStyle name="수량 15" xfId="18843" xr:uid="{00000000-0005-0000-0000-000099490000}"/>
    <cellStyle name="수량 15 2" xfId="18844" xr:uid="{00000000-0005-0000-0000-00009A490000}"/>
    <cellStyle name="수량 15 3" xfId="18845" xr:uid="{00000000-0005-0000-0000-00009B490000}"/>
    <cellStyle name="수량 15 4" xfId="18846" xr:uid="{00000000-0005-0000-0000-00009C490000}"/>
    <cellStyle name="수량 15 5" xfId="18847" xr:uid="{00000000-0005-0000-0000-00009D490000}"/>
    <cellStyle name="수량 16" xfId="18848" xr:uid="{00000000-0005-0000-0000-00009E490000}"/>
    <cellStyle name="수량 17" xfId="18849" xr:uid="{00000000-0005-0000-0000-00009F490000}"/>
    <cellStyle name="수량 2" xfId="18850" xr:uid="{00000000-0005-0000-0000-0000A0490000}"/>
    <cellStyle name="수량 2 2" xfId="18851" xr:uid="{00000000-0005-0000-0000-0000A1490000}"/>
    <cellStyle name="수량 2 2 2" xfId="18852" xr:uid="{00000000-0005-0000-0000-0000A2490000}"/>
    <cellStyle name="수량 2 3" xfId="18853" xr:uid="{00000000-0005-0000-0000-0000A3490000}"/>
    <cellStyle name="수량 2 3 2" xfId="18854" xr:uid="{00000000-0005-0000-0000-0000A4490000}"/>
    <cellStyle name="수량 2 3 2 2" xfId="18855" xr:uid="{00000000-0005-0000-0000-0000A5490000}"/>
    <cellStyle name="수량 2 3 2 3" xfId="18856" xr:uid="{00000000-0005-0000-0000-0000A6490000}"/>
    <cellStyle name="수량 2 3 2 4" xfId="18857" xr:uid="{00000000-0005-0000-0000-0000A7490000}"/>
    <cellStyle name="수량 2 3 2 5" xfId="18858" xr:uid="{00000000-0005-0000-0000-0000A8490000}"/>
    <cellStyle name="수량 2 4" xfId="18859" xr:uid="{00000000-0005-0000-0000-0000A9490000}"/>
    <cellStyle name="수량 2 4 2" xfId="18860" xr:uid="{00000000-0005-0000-0000-0000AA490000}"/>
    <cellStyle name="수량 2 4 3" xfId="18861" xr:uid="{00000000-0005-0000-0000-0000AB490000}"/>
    <cellStyle name="수량 2 4 4" xfId="18862" xr:uid="{00000000-0005-0000-0000-0000AC490000}"/>
    <cellStyle name="수량 2 4 5" xfId="18863" xr:uid="{00000000-0005-0000-0000-0000AD490000}"/>
    <cellStyle name="수량 3" xfId="18864" xr:uid="{00000000-0005-0000-0000-0000AE490000}"/>
    <cellStyle name="수량 3 2" xfId="18865" xr:uid="{00000000-0005-0000-0000-0000AF490000}"/>
    <cellStyle name="수량 4" xfId="18866" xr:uid="{00000000-0005-0000-0000-0000B0490000}"/>
    <cellStyle name="수량 4 2" xfId="18867" xr:uid="{00000000-0005-0000-0000-0000B1490000}"/>
    <cellStyle name="수량 5" xfId="18868" xr:uid="{00000000-0005-0000-0000-0000B2490000}"/>
    <cellStyle name="수량 5 2" xfId="18869" xr:uid="{00000000-0005-0000-0000-0000B3490000}"/>
    <cellStyle name="수량 6" xfId="18870" xr:uid="{00000000-0005-0000-0000-0000B4490000}"/>
    <cellStyle name="수량 6 2" xfId="18871" xr:uid="{00000000-0005-0000-0000-0000B5490000}"/>
    <cellStyle name="수량 7" xfId="18872" xr:uid="{00000000-0005-0000-0000-0000B6490000}"/>
    <cellStyle name="수량 7 2" xfId="18873" xr:uid="{00000000-0005-0000-0000-0000B7490000}"/>
    <cellStyle name="수량 8" xfId="18874" xr:uid="{00000000-0005-0000-0000-0000B8490000}"/>
    <cellStyle name="수량 8 2" xfId="18875" xr:uid="{00000000-0005-0000-0000-0000B9490000}"/>
    <cellStyle name="수량 9" xfId="18876" xr:uid="{00000000-0005-0000-0000-0000BA490000}"/>
    <cellStyle name="수량 9 2" xfId="18877" xr:uid="{00000000-0005-0000-0000-0000BB490000}"/>
    <cellStyle name="숨기기" xfId="18878" xr:uid="{00000000-0005-0000-0000-0000BC490000}"/>
    <cellStyle name="숫자" xfId="18879" xr:uid="{00000000-0005-0000-0000-0000BD490000}"/>
    <cellStyle name="숫자 2" xfId="18880" xr:uid="{00000000-0005-0000-0000-0000BE490000}"/>
    <cellStyle name="숫자 3" xfId="18881" xr:uid="{00000000-0005-0000-0000-0000BF490000}"/>
    <cellStyle name="숫자(R)" xfId="18882" xr:uid="{00000000-0005-0000-0000-0000C0490000}"/>
    <cellStyle name="숫자(R) 10" xfId="18883" xr:uid="{00000000-0005-0000-0000-0000C1490000}"/>
    <cellStyle name="숫자(R) 10 2" xfId="18884" xr:uid="{00000000-0005-0000-0000-0000C2490000}"/>
    <cellStyle name="숫자(R) 11" xfId="18885" xr:uid="{00000000-0005-0000-0000-0000C3490000}"/>
    <cellStyle name="숫자(R) 11 2" xfId="18886" xr:uid="{00000000-0005-0000-0000-0000C4490000}"/>
    <cellStyle name="숫자(R) 12" xfId="18887" xr:uid="{00000000-0005-0000-0000-0000C5490000}"/>
    <cellStyle name="숫자(R) 12 2" xfId="18888" xr:uid="{00000000-0005-0000-0000-0000C6490000}"/>
    <cellStyle name="숫자(R) 13" xfId="18889" xr:uid="{00000000-0005-0000-0000-0000C7490000}"/>
    <cellStyle name="숫자(R) 13 2" xfId="18890" xr:uid="{00000000-0005-0000-0000-0000C8490000}"/>
    <cellStyle name="숫자(R) 14" xfId="18891" xr:uid="{00000000-0005-0000-0000-0000C9490000}"/>
    <cellStyle name="숫자(R) 15" xfId="18892" xr:uid="{00000000-0005-0000-0000-0000CA490000}"/>
    <cellStyle name="숫자(R) 16" xfId="18893" xr:uid="{00000000-0005-0000-0000-0000CB490000}"/>
    <cellStyle name="숫자(R) 17" xfId="18894" xr:uid="{00000000-0005-0000-0000-0000CC490000}"/>
    <cellStyle name="숫자(R) 2" xfId="18895" xr:uid="{00000000-0005-0000-0000-0000CD490000}"/>
    <cellStyle name="숫자(R) 2 2" xfId="18896" xr:uid="{00000000-0005-0000-0000-0000CE490000}"/>
    <cellStyle name="숫자(R) 2 2 2" xfId="18897" xr:uid="{00000000-0005-0000-0000-0000CF490000}"/>
    <cellStyle name="숫자(R) 2 3" xfId="18898" xr:uid="{00000000-0005-0000-0000-0000D0490000}"/>
    <cellStyle name="숫자(R) 2 4" xfId="18899" xr:uid="{00000000-0005-0000-0000-0000D1490000}"/>
    <cellStyle name="숫자(R) 3" xfId="18900" xr:uid="{00000000-0005-0000-0000-0000D2490000}"/>
    <cellStyle name="숫자(R) 3 2" xfId="18901" xr:uid="{00000000-0005-0000-0000-0000D3490000}"/>
    <cellStyle name="숫자(R) 3 3" xfId="18902" xr:uid="{00000000-0005-0000-0000-0000D4490000}"/>
    <cellStyle name="숫자(R) 4" xfId="18903" xr:uid="{00000000-0005-0000-0000-0000D5490000}"/>
    <cellStyle name="숫자(R) 4 2" xfId="18904" xr:uid="{00000000-0005-0000-0000-0000D6490000}"/>
    <cellStyle name="숫자(R) 4 3" xfId="18905" xr:uid="{00000000-0005-0000-0000-0000D7490000}"/>
    <cellStyle name="숫자(R) 5" xfId="18906" xr:uid="{00000000-0005-0000-0000-0000D8490000}"/>
    <cellStyle name="숫자(R) 5 2" xfId="18907" xr:uid="{00000000-0005-0000-0000-0000D9490000}"/>
    <cellStyle name="숫자(R) 5 3" xfId="18908" xr:uid="{00000000-0005-0000-0000-0000DA490000}"/>
    <cellStyle name="숫자(R) 6" xfId="18909" xr:uid="{00000000-0005-0000-0000-0000DB490000}"/>
    <cellStyle name="숫자(R) 6 2" xfId="18910" xr:uid="{00000000-0005-0000-0000-0000DC490000}"/>
    <cellStyle name="숫자(R) 7" xfId="18911" xr:uid="{00000000-0005-0000-0000-0000DD490000}"/>
    <cellStyle name="숫자(R) 7 2" xfId="18912" xr:uid="{00000000-0005-0000-0000-0000DE490000}"/>
    <cellStyle name="숫자(R) 8" xfId="18913" xr:uid="{00000000-0005-0000-0000-0000DF490000}"/>
    <cellStyle name="숫자(R) 8 2" xfId="18914" xr:uid="{00000000-0005-0000-0000-0000E0490000}"/>
    <cellStyle name="숫자(R) 9" xfId="18915" xr:uid="{00000000-0005-0000-0000-0000E1490000}"/>
    <cellStyle name="숫자(R) 9 2" xfId="18916" xr:uid="{00000000-0005-0000-0000-0000E2490000}"/>
    <cellStyle name="숫자(R)_1부여부지 콘도미니엄 신축공사 AV설비 견적서_20100121" xfId="18917" xr:uid="{00000000-0005-0000-0000-0000E3490000}"/>
    <cellStyle name="숫자_강교제작및가설계획" xfId="18918" xr:uid="{00000000-0005-0000-0000-0000E4490000}"/>
    <cellStyle name="숫자1" xfId="18919" xr:uid="{00000000-0005-0000-0000-0000E5490000}"/>
    <cellStyle name="숫자3" xfId="18920" xr:uid="{00000000-0005-0000-0000-0000E6490000}"/>
    <cellStyle name="쉼표 [0]" xfId="30733" builtinId="6"/>
    <cellStyle name="쉼표 [0] 10" xfId="18921" xr:uid="{00000000-0005-0000-0000-0000E8490000}"/>
    <cellStyle name="쉼표 [0] 10 10" xfId="18922" xr:uid="{00000000-0005-0000-0000-0000E9490000}"/>
    <cellStyle name="쉼표 [0] 10 10 2" xfId="18923" xr:uid="{00000000-0005-0000-0000-0000EA490000}"/>
    <cellStyle name="쉼표 [0] 10 11" xfId="18924" xr:uid="{00000000-0005-0000-0000-0000EB490000}"/>
    <cellStyle name="쉼표 [0] 10 11 2" xfId="18925" xr:uid="{00000000-0005-0000-0000-0000EC490000}"/>
    <cellStyle name="쉼표 [0] 10 12" xfId="18926" xr:uid="{00000000-0005-0000-0000-0000ED490000}"/>
    <cellStyle name="쉼표 [0] 10 12 2" xfId="18927" xr:uid="{00000000-0005-0000-0000-0000EE490000}"/>
    <cellStyle name="쉼표 [0] 10 13" xfId="18928" xr:uid="{00000000-0005-0000-0000-0000EF490000}"/>
    <cellStyle name="쉼표 [0] 10 13 2" xfId="18929" xr:uid="{00000000-0005-0000-0000-0000F0490000}"/>
    <cellStyle name="쉼표 [0] 10 14" xfId="18930" xr:uid="{00000000-0005-0000-0000-0000F1490000}"/>
    <cellStyle name="쉼표 [0] 10 14 2" xfId="18931" xr:uid="{00000000-0005-0000-0000-0000F2490000}"/>
    <cellStyle name="쉼표 [0] 10 15" xfId="18932" xr:uid="{00000000-0005-0000-0000-0000F3490000}"/>
    <cellStyle name="쉼표 [0] 10 15 2" xfId="18933" xr:uid="{00000000-0005-0000-0000-0000F4490000}"/>
    <cellStyle name="쉼표 [0] 10 16" xfId="18934" xr:uid="{00000000-0005-0000-0000-0000F5490000}"/>
    <cellStyle name="쉼표 [0] 10 16 2" xfId="18935" xr:uid="{00000000-0005-0000-0000-0000F6490000}"/>
    <cellStyle name="쉼표 [0] 10 17" xfId="18936" xr:uid="{00000000-0005-0000-0000-0000F7490000}"/>
    <cellStyle name="쉼표 [0] 10 17 2" xfId="18937" xr:uid="{00000000-0005-0000-0000-0000F8490000}"/>
    <cellStyle name="쉼표 [0] 10 18" xfId="18938" xr:uid="{00000000-0005-0000-0000-0000F9490000}"/>
    <cellStyle name="쉼표 [0] 10 18 2" xfId="18939" xr:uid="{00000000-0005-0000-0000-0000FA490000}"/>
    <cellStyle name="쉼표 [0] 10 19" xfId="18940" xr:uid="{00000000-0005-0000-0000-0000FB490000}"/>
    <cellStyle name="쉼표 [0] 10 19 2" xfId="18941" xr:uid="{00000000-0005-0000-0000-0000FC490000}"/>
    <cellStyle name="쉼표 [0] 10 2" xfId="18942" xr:uid="{00000000-0005-0000-0000-0000FD490000}"/>
    <cellStyle name="쉼표 [0] 10 2 2" xfId="18943" xr:uid="{00000000-0005-0000-0000-0000FE490000}"/>
    <cellStyle name="쉼표 [0] 10 2 3" xfId="18944" xr:uid="{00000000-0005-0000-0000-0000FF490000}"/>
    <cellStyle name="쉼표 [0] 10 20" xfId="18945" xr:uid="{00000000-0005-0000-0000-0000004A0000}"/>
    <cellStyle name="쉼표 [0] 10 20 2" xfId="18946" xr:uid="{00000000-0005-0000-0000-0000014A0000}"/>
    <cellStyle name="쉼표 [0] 10 21" xfId="18947" xr:uid="{00000000-0005-0000-0000-0000024A0000}"/>
    <cellStyle name="쉼표 [0] 10 21 2" xfId="18948" xr:uid="{00000000-0005-0000-0000-0000034A0000}"/>
    <cellStyle name="쉼표 [0] 10 22" xfId="18949" xr:uid="{00000000-0005-0000-0000-0000044A0000}"/>
    <cellStyle name="쉼표 [0] 10 22 2" xfId="18950" xr:uid="{00000000-0005-0000-0000-0000054A0000}"/>
    <cellStyle name="쉼표 [0] 10 23" xfId="18951" xr:uid="{00000000-0005-0000-0000-0000064A0000}"/>
    <cellStyle name="쉼표 [0] 10 23 2" xfId="18952" xr:uid="{00000000-0005-0000-0000-0000074A0000}"/>
    <cellStyle name="쉼표 [0] 10 24" xfId="18953" xr:uid="{00000000-0005-0000-0000-0000084A0000}"/>
    <cellStyle name="쉼표 [0] 10 24 2" xfId="18954" xr:uid="{00000000-0005-0000-0000-0000094A0000}"/>
    <cellStyle name="쉼표 [0] 10 25" xfId="18955" xr:uid="{00000000-0005-0000-0000-00000A4A0000}"/>
    <cellStyle name="쉼표 [0] 10 25 2" xfId="18956" xr:uid="{00000000-0005-0000-0000-00000B4A0000}"/>
    <cellStyle name="쉼표 [0] 10 26" xfId="18957" xr:uid="{00000000-0005-0000-0000-00000C4A0000}"/>
    <cellStyle name="쉼표 [0] 10 27" xfId="18958" xr:uid="{00000000-0005-0000-0000-00000D4A0000}"/>
    <cellStyle name="쉼표 [0] 10 28" xfId="18959" xr:uid="{00000000-0005-0000-0000-00000E4A0000}"/>
    <cellStyle name="쉼표 [0] 10 3" xfId="18960" xr:uid="{00000000-0005-0000-0000-00000F4A0000}"/>
    <cellStyle name="쉼표 [0] 10 3 2" xfId="18961" xr:uid="{00000000-0005-0000-0000-0000104A0000}"/>
    <cellStyle name="쉼표 [0] 10 3 3" xfId="18962" xr:uid="{00000000-0005-0000-0000-0000114A0000}"/>
    <cellStyle name="쉼표 [0] 10 4" xfId="18963" xr:uid="{00000000-0005-0000-0000-0000124A0000}"/>
    <cellStyle name="쉼표 [0] 10 4 2" xfId="18964" xr:uid="{00000000-0005-0000-0000-0000134A0000}"/>
    <cellStyle name="쉼표 [0] 10 4 3" xfId="18965" xr:uid="{00000000-0005-0000-0000-0000144A0000}"/>
    <cellStyle name="쉼표 [0] 10 5" xfId="18966" xr:uid="{00000000-0005-0000-0000-0000154A0000}"/>
    <cellStyle name="쉼표 [0] 10 5 2" xfId="18967" xr:uid="{00000000-0005-0000-0000-0000164A0000}"/>
    <cellStyle name="쉼표 [0] 10 6" xfId="18968" xr:uid="{00000000-0005-0000-0000-0000174A0000}"/>
    <cellStyle name="쉼표 [0] 10 6 2" xfId="18969" xr:uid="{00000000-0005-0000-0000-0000184A0000}"/>
    <cellStyle name="쉼표 [0] 10 7" xfId="18970" xr:uid="{00000000-0005-0000-0000-0000194A0000}"/>
    <cellStyle name="쉼표 [0] 10 7 2" xfId="18971" xr:uid="{00000000-0005-0000-0000-00001A4A0000}"/>
    <cellStyle name="쉼표 [0] 10 8" xfId="18972" xr:uid="{00000000-0005-0000-0000-00001B4A0000}"/>
    <cellStyle name="쉼표 [0] 10 8 2" xfId="18973" xr:uid="{00000000-0005-0000-0000-00001C4A0000}"/>
    <cellStyle name="쉼표 [0] 10 9" xfId="18974" xr:uid="{00000000-0005-0000-0000-00001D4A0000}"/>
    <cellStyle name="쉼표 [0] 10 9 2" xfId="18975" xr:uid="{00000000-0005-0000-0000-00001E4A0000}"/>
    <cellStyle name="쉼표 [0] 102" xfId="18976" xr:uid="{00000000-0005-0000-0000-00001F4A0000}"/>
    <cellStyle name="쉼표 [0] 11" xfId="18977" xr:uid="{00000000-0005-0000-0000-0000204A0000}"/>
    <cellStyle name="쉼표 [0] 11 10" xfId="18978" xr:uid="{00000000-0005-0000-0000-0000214A0000}"/>
    <cellStyle name="쉼표 [0] 11 10 2" xfId="18979" xr:uid="{00000000-0005-0000-0000-0000224A0000}"/>
    <cellStyle name="쉼표 [0] 11 10 2 2" xfId="18980" xr:uid="{00000000-0005-0000-0000-0000234A0000}"/>
    <cellStyle name="쉼표 [0] 11 10 3" xfId="18981" xr:uid="{00000000-0005-0000-0000-0000244A0000}"/>
    <cellStyle name="쉼표 [0] 11 11" xfId="18982" xr:uid="{00000000-0005-0000-0000-0000254A0000}"/>
    <cellStyle name="쉼표 [0] 11 11 2" xfId="18983" xr:uid="{00000000-0005-0000-0000-0000264A0000}"/>
    <cellStyle name="쉼표 [0] 11 12" xfId="18984" xr:uid="{00000000-0005-0000-0000-0000274A0000}"/>
    <cellStyle name="쉼표 [0] 11 13" xfId="18985" xr:uid="{00000000-0005-0000-0000-0000284A0000}"/>
    <cellStyle name="쉼표 [0] 11 2" xfId="18986" xr:uid="{00000000-0005-0000-0000-0000294A0000}"/>
    <cellStyle name="쉼표 [0] 11 2 10" xfId="18987" xr:uid="{00000000-0005-0000-0000-00002A4A0000}"/>
    <cellStyle name="쉼표 [0] 11 2 11" xfId="18988" xr:uid="{00000000-0005-0000-0000-00002B4A0000}"/>
    <cellStyle name="쉼표 [0] 11 2 2" xfId="18989" xr:uid="{00000000-0005-0000-0000-00002C4A0000}"/>
    <cellStyle name="쉼표 [0] 11 2 2 2" xfId="18990" xr:uid="{00000000-0005-0000-0000-00002D4A0000}"/>
    <cellStyle name="쉼표 [0] 11 2 2 2 2" xfId="18991" xr:uid="{00000000-0005-0000-0000-00002E4A0000}"/>
    <cellStyle name="쉼표 [0] 11 2 2 2 2 2" xfId="18992" xr:uid="{00000000-0005-0000-0000-00002F4A0000}"/>
    <cellStyle name="쉼표 [0] 11 2 2 2 2 2 2" xfId="18993" xr:uid="{00000000-0005-0000-0000-0000304A0000}"/>
    <cellStyle name="쉼표 [0] 11 2 2 2 2 2 2 2" xfId="18994" xr:uid="{00000000-0005-0000-0000-0000314A0000}"/>
    <cellStyle name="쉼표 [0] 11 2 2 2 2 2 3" xfId="18995" xr:uid="{00000000-0005-0000-0000-0000324A0000}"/>
    <cellStyle name="쉼표 [0] 11 2 2 2 2 3" xfId="18996" xr:uid="{00000000-0005-0000-0000-0000334A0000}"/>
    <cellStyle name="쉼표 [0] 11 2 2 2 2 3 2" xfId="18997" xr:uid="{00000000-0005-0000-0000-0000344A0000}"/>
    <cellStyle name="쉼표 [0] 11 2 2 2 2 4" xfId="18998" xr:uid="{00000000-0005-0000-0000-0000354A0000}"/>
    <cellStyle name="쉼표 [0] 11 2 2 2 3" xfId="18999" xr:uid="{00000000-0005-0000-0000-0000364A0000}"/>
    <cellStyle name="쉼표 [0] 11 2 2 2 3 2" xfId="19000" xr:uid="{00000000-0005-0000-0000-0000374A0000}"/>
    <cellStyle name="쉼표 [0] 11 2 2 2 3 2 2" xfId="19001" xr:uid="{00000000-0005-0000-0000-0000384A0000}"/>
    <cellStyle name="쉼표 [0] 11 2 2 2 3 3" xfId="19002" xr:uid="{00000000-0005-0000-0000-0000394A0000}"/>
    <cellStyle name="쉼표 [0] 11 2 2 2 4" xfId="19003" xr:uid="{00000000-0005-0000-0000-00003A4A0000}"/>
    <cellStyle name="쉼표 [0] 11 2 2 2 4 2" xfId="19004" xr:uid="{00000000-0005-0000-0000-00003B4A0000}"/>
    <cellStyle name="쉼표 [0] 11 2 2 2 5" xfId="19005" xr:uid="{00000000-0005-0000-0000-00003C4A0000}"/>
    <cellStyle name="쉼표 [0] 11 2 2 3" xfId="19006" xr:uid="{00000000-0005-0000-0000-00003D4A0000}"/>
    <cellStyle name="쉼표 [0] 11 2 2 3 2" xfId="19007" xr:uid="{00000000-0005-0000-0000-00003E4A0000}"/>
    <cellStyle name="쉼표 [0] 11 2 2 3 2 2" xfId="19008" xr:uid="{00000000-0005-0000-0000-00003F4A0000}"/>
    <cellStyle name="쉼표 [0] 11 2 2 3 2 2 2" xfId="19009" xr:uid="{00000000-0005-0000-0000-0000404A0000}"/>
    <cellStyle name="쉼표 [0] 11 2 2 3 2 2 2 2" xfId="19010" xr:uid="{00000000-0005-0000-0000-0000414A0000}"/>
    <cellStyle name="쉼표 [0] 11 2 2 3 2 2 3" xfId="19011" xr:uid="{00000000-0005-0000-0000-0000424A0000}"/>
    <cellStyle name="쉼표 [0] 11 2 2 3 2 3" xfId="19012" xr:uid="{00000000-0005-0000-0000-0000434A0000}"/>
    <cellStyle name="쉼표 [0] 11 2 2 3 2 3 2" xfId="19013" xr:uid="{00000000-0005-0000-0000-0000444A0000}"/>
    <cellStyle name="쉼표 [0] 11 2 2 3 2 4" xfId="19014" xr:uid="{00000000-0005-0000-0000-0000454A0000}"/>
    <cellStyle name="쉼표 [0] 11 2 2 3 3" xfId="19015" xr:uid="{00000000-0005-0000-0000-0000464A0000}"/>
    <cellStyle name="쉼표 [0] 11 2 2 3 3 2" xfId="19016" xr:uid="{00000000-0005-0000-0000-0000474A0000}"/>
    <cellStyle name="쉼표 [0] 11 2 2 3 3 2 2" xfId="19017" xr:uid="{00000000-0005-0000-0000-0000484A0000}"/>
    <cellStyle name="쉼표 [0] 11 2 2 3 3 3" xfId="19018" xr:uid="{00000000-0005-0000-0000-0000494A0000}"/>
    <cellStyle name="쉼표 [0] 11 2 2 3 4" xfId="19019" xr:uid="{00000000-0005-0000-0000-00004A4A0000}"/>
    <cellStyle name="쉼표 [0] 11 2 2 3 4 2" xfId="19020" xr:uid="{00000000-0005-0000-0000-00004B4A0000}"/>
    <cellStyle name="쉼표 [0] 11 2 2 3 5" xfId="19021" xr:uid="{00000000-0005-0000-0000-00004C4A0000}"/>
    <cellStyle name="쉼표 [0] 11 2 2 4" xfId="19022" xr:uid="{00000000-0005-0000-0000-00004D4A0000}"/>
    <cellStyle name="쉼표 [0] 11 2 2 4 2" xfId="19023" xr:uid="{00000000-0005-0000-0000-00004E4A0000}"/>
    <cellStyle name="쉼표 [0] 11 2 2 4 2 2" xfId="19024" xr:uid="{00000000-0005-0000-0000-00004F4A0000}"/>
    <cellStyle name="쉼표 [0] 11 2 2 4 2 2 2" xfId="19025" xr:uid="{00000000-0005-0000-0000-0000504A0000}"/>
    <cellStyle name="쉼표 [0] 11 2 2 4 2 3" xfId="19026" xr:uid="{00000000-0005-0000-0000-0000514A0000}"/>
    <cellStyle name="쉼표 [0] 11 2 2 4 3" xfId="19027" xr:uid="{00000000-0005-0000-0000-0000524A0000}"/>
    <cellStyle name="쉼표 [0] 11 2 2 4 3 2" xfId="19028" xr:uid="{00000000-0005-0000-0000-0000534A0000}"/>
    <cellStyle name="쉼표 [0] 11 2 2 4 4" xfId="19029" xr:uid="{00000000-0005-0000-0000-0000544A0000}"/>
    <cellStyle name="쉼표 [0] 11 2 2 5" xfId="19030" xr:uid="{00000000-0005-0000-0000-0000554A0000}"/>
    <cellStyle name="쉼표 [0] 11 2 2 5 2" xfId="19031" xr:uid="{00000000-0005-0000-0000-0000564A0000}"/>
    <cellStyle name="쉼표 [0] 11 2 2 5 2 2" xfId="19032" xr:uid="{00000000-0005-0000-0000-0000574A0000}"/>
    <cellStyle name="쉼표 [0] 11 2 2 5 3" xfId="19033" xr:uid="{00000000-0005-0000-0000-0000584A0000}"/>
    <cellStyle name="쉼표 [0] 11 2 2 6" xfId="19034" xr:uid="{00000000-0005-0000-0000-0000594A0000}"/>
    <cellStyle name="쉼표 [0] 11 2 2 6 2" xfId="19035" xr:uid="{00000000-0005-0000-0000-00005A4A0000}"/>
    <cellStyle name="쉼표 [0] 11 2 2 6 2 2" xfId="19036" xr:uid="{00000000-0005-0000-0000-00005B4A0000}"/>
    <cellStyle name="쉼표 [0] 11 2 2 6 3" xfId="19037" xr:uid="{00000000-0005-0000-0000-00005C4A0000}"/>
    <cellStyle name="쉼표 [0] 11 2 2 7" xfId="19038" xr:uid="{00000000-0005-0000-0000-00005D4A0000}"/>
    <cellStyle name="쉼표 [0] 11 2 2 7 2" xfId="19039" xr:uid="{00000000-0005-0000-0000-00005E4A0000}"/>
    <cellStyle name="쉼표 [0] 11 2 2 8" xfId="19040" xr:uid="{00000000-0005-0000-0000-00005F4A0000}"/>
    <cellStyle name="쉼표 [0] 11 2 2 9" xfId="19041" xr:uid="{00000000-0005-0000-0000-0000604A0000}"/>
    <cellStyle name="쉼표 [0] 11 2 3" xfId="19042" xr:uid="{00000000-0005-0000-0000-0000614A0000}"/>
    <cellStyle name="쉼표 [0] 11 2 3 2" xfId="19043" xr:uid="{00000000-0005-0000-0000-0000624A0000}"/>
    <cellStyle name="쉼표 [0] 11 2 3 2 2" xfId="19044" xr:uid="{00000000-0005-0000-0000-0000634A0000}"/>
    <cellStyle name="쉼표 [0] 11 2 3 2 2 2" xfId="19045" xr:uid="{00000000-0005-0000-0000-0000644A0000}"/>
    <cellStyle name="쉼표 [0] 11 2 3 2 2 2 2" xfId="19046" xr:uid="{00000000-0005-0000-0000-0000654A0000}"/>
    <cellStyle name="쉼표 [0] 11 2 3 2 2 2 2 2" xfId="19047" xr:uid="{00000000-0005-0000-0000-0000664A0000}"/>
    <cellStyle name="쉼표 [0] 11 2 3 2 2 2 3" xfId="19048" xr:uid="{00000000-0005-0000-0000-0000674A0000}"/>
    <cellStyle name="쉼표 [0] 11 2 3 2 2 3" xfId="19049" xr:uid="{00000000-0005-0000-0000-0000684A0000}"/>
    <cellStyle name="쉼표 [0] 11 2 3 2 2 3 2" xfId="19050" xr:uid="{00000000-0005-0000-0000-0000694A0000}"/>
    <cellStyle name="쉼표 [0] 11 2 3 2 2 4" xfId="19051" xr:uid="{00000000-0005-0000-0000-00006A4A0000}"/>
    <cellStyle name="쉼표 [0] 11 2 3 2 3" xfId="19052" xr:uid="{00000000-0005-0000-0000-00006B4A0000}"/>
    <cellStyle name="쉼표 [0] 11 2 3 2 3 2" xfId="19053" xr:uid="{00000000-0005-0000-0000-00006C4A0000}"/>
    <cellStyle name="쉼표 [0] 11 2 3 2 3 2 2" xfId="19054" xr:uid="{00000000-0005-0000-0000-00006D4A0000}"/>
    <cellStyle name="쉼표 [0] 11 2 3 2 3 3" xfId="19055" xr:uid="{00000000-0005-0000-0000-00006E4A0000}"/>
    <cellStyle name="쉼표 [0] 11 2 3 2 4" xfId="19056" xr:uid="{00000000-0005-0000-0000-00006F4A0000}"/>
    <cellStyle name="쉼표 [0] 11 2 3 2 4 2" xfId="19057" xr:uid="{00000000-0005-0000-0000-0000704A0000}"/>
    <cellStyle name="쉼표 [0] 11 2 3 2 5" xfId="19058" xr:uid="{00000000-0005-0000-0000-0000714A0000}"/>
    <cellStyle name="쉼표 [0] 11 2 3 3" xfId="19059" xr:uid="{00000000-0005-0000-0000-0000724A0000}"/>
    <cellStyle name="쉼표 [0] 11 2 3 3 2" xfId="19060" xr:uid="{00000000-0005-0000-0000-0000734A0000}"/>
    <cellStyle name="쉼표 [0] 11 2 3 3 2 2" xfId="19061" xr:uid="{00000000-0005-0000-0000-0000744A0000}"/>
    <cellStyle name="쉼표 [0] 11 2 3 3 2 2 2" xfId="19062" xr:uid="{00000000-0005-0000-0000-0000754A0000}"/>
    <cellStyle name="쉼표 [0] 11 2 3 3 2 2 2 2" xfId="19063" xr:uid="{00000000-0005-0000-0000-0000764A0000}"/>
    <cellStyle name="쉼표 [0] 11 2 3 3 2 2 3" xfId="19064" xr:uid="{00000000-0005-0000-0000-0000774A0000}"/>
    <cellStyle name="쉼표 [0] 11 2 3 3 2 3" xfId="19065" xr:uid="{00000000-0005-0000-0000-0000784A0000}"/>
    <cellStyle name="쉼표 [0] 11 2 3 3 2 3 2" xfId="19066" xr:uid="{00000000-0005-0000-0000-0000794A0000}"/>
    <cellStyle name="쉼표 [0] 11 2 3 3 2 4" xfId="19067" xr:uid="{00000000-0005-0000-0000-00007A4A0000}"/>
    <cellStyle name="쉼표 [0] 11 2 3 3 3" xfId="19068" xr:uid="{00000000-0005-0000-0000-00007B4A0000}"/>
    <cellStyle name="쉼표 [0] 11 2 3 3 3 2" xfId="19069" xr:uid="{00000000-0005-0000-0000-00007C4A0000}"/>
    <cellStyle name="쉼표 [0] 11 2 3 3 3 2 2" xfId="19070" xr:uid="{00000000-0005-0000-0000-00007D4A0000}"/>
    <cellStyle name="쉼표 [0] 11 2 3 3 3 3" xfId="19071" xr:uid="{00000000-0005-0000-0000-00007E4A0000}"/>
    <cellStyle name="쉼표 [0] 11 2 3 3 4" xfId="19072" xr:uid="{00000000-0005-0000-0000-00007F4A0000}"/>
    <cellStyle name="쉼표 [0] 11 2 3 3 4 2" xfId="19073" xr:uid="{00000000-0005-0000-0000-0000804A0000}"/>
    <cellStyle name="쉼표 [0] 11 2 3 3 5" xfId="19074" xr:uid="{00000000-0005-0000-0000-0000814A0000}"/>
    <cellStyle name="쉼표 [0] 11 2 3 4" xfId="19075" xr:uid="{00000000-0005-0000-0000-0000824A0000}"/>
    <cellStyle name="쉼표 [0] 11 2 3 4 2" xfId="19076" xr:uid="{00000000-0005-0000-0000-0000834A0000}"/>
    <cellStyle name="쉼표 [0] 11 2 3 4 2 2" xfId="19077" xr:uid="{00000000-0005-0000-0000-0000844A0000}"/>
    <cellStyle name="쉼표 [0] 11 2 3 4 2 2 2" xfId="19078" xr:uid="{00000000-0005-0000-0000-0000854A0000}"/>
    <cellStyle name="쉼표 [0] 11 2 3 4 2 3" xfId="19079" xr:uid="{00000000-0005-0000-0000-0000864A0000}"/>
    <cellStyle name="쉼표 [0] 11 2 3 4 3" xfId="19080" xr:uid="{00000000-0005-0000-0000-0000874A0000}"/>
    <cellStyle name="쉼표 [0] 11 2 3 4 3 2" xfId="19081" xr:uid="{00000000-0005-0000-0000-0000884A0000}"/>
    <cellStyle name="쉼표 [0] 11 2 3 4 4" xfId="19082" xr:uid="{00000000-0005-0000-0000-0000894A0000}"/>
    <cellStyle name="쉼표 [0] 11 2 3 5" xfId="19083" xr:uid="{00000000-0005-0000-0000-00008A4A0000}"/>
    <cellStyle name="쉼표 [0] 11 2 3 5 2" xfId="19084" xr:uid="{00000000-0005-0000-0000-00008B4A0000}"/>
    <cellStyle name="쉼표 [0] 11 2 3 5 2 2" xfId="19085" xr:uid="{00000000-0005-0000-0000-00008C4A0000}"/>
    <cellStyle name="쉼표 [0] 11 2 3 5 3" xfId="19086" xr:uid="{00000000-0005-0000-0000-00008D4A0000}"/>
    <cellStyle name="쉼표 [0] 11 2 3 6" xfId="19087" xr:uid="{00000000-0005-0000-0000-00008E4A0000}"/>
    <cellStyle name="쉼표 [0] 11 2 3 6 2" xfId="19088" xr:uid="{00000000-0005-0000-0000-00008F4A0000}"/>
    <cellStyle name="쉼표 [0] 11 2 3 6 2 2" xfId="19089" xr:uid="{00000000-0005-0000-0000-0000904A0000}"/>
    <cellStyle name="쉼표 [0] 11 2 3 6 3" xfId="19090" xr:uid="{00000000-0005-0000-0000-0000914A0000}"/>
    <cellStyle name="쉼표 [0] 11 2 3 7" xfId="19091" xr:uid="{00000000-0005-0000-0000-0000924A0000}"/>
    <cellStyle name="쉼표 [0] 11 2 3 7 2" xfId="19092" xr:uid="{00000000-0005-0000-0000-0000934A0000}"/>
    <cellStyle name="쉼표 [0] 11 2 3 8" xfId="19093" xr:uid="{00000000-0005-0000-0000-0000944A0000}"/>
    <cellStyle name="쉼표 [0] 11 2 4" xfId="19094" xr:uid="{00000000-0005-0000-0000-0000954A0000}"/>
    <cellStyle name="쉼표 [0] 11 2 4 2" xfId="19095" xr:uid="{00000000-0005-0000-0000-0000964A0000}"/>
    <cellStyle name="쉼표 [0] 11 2 4 2 2" xfId="19096" xr:uid="{00000000-0005-0000-0000-0000974A0000}"/>
    <cellStyle name="쉼표 [0] 11 2 4 2 2 2" xfId="19097" xr:uid="{00000000-0005-0000-0000-0000984A0000}"/>
    <cellStyle name="쉼표 [0] 11 2 4 2 2 2 2" xfId="19098" xr:uid="{00000000-0005-0000-0000-0000994A0000}"/>
    <cellStyle name="쉼표 [0] 11 2 4 2 2 3" xfId="19099" xr:uid="{00000000-0005-0000-0000-00009A4A0000}"/>
    <cellStyle name="쉼표 [0] 11 2 4 2 3" xfId="19100" xr:uid="{00000000-0005-0000-0000-00009B4A0000}"/>
    <cellStyle name="쉼표 [0] 11 2 4 2 3 2" xfId="19101" xr:uid="{00000000-0005-0000-0000-00009C4A0000}"/>
    <cellStyle name="쉼표 [0] 11 2 4 2 4" xfId="19102" xr:uid="{00000000-0005-0000-0000-00009D4A0000}"/>
    <cellStyle name="쉼표 [0] 11 2 4 3" xfId="19103" xr:uid="{00000000-0005-0000-0000-00009E4A0000}"/>
    <cellStyle name="쉼표 [0] 11 2 4 3 2" xfId="19104" xr:uid="{00000000-0005-0000-0000-00009F4A0000}"/>
    <cellStyle name="쉼표 [0] 11 2 4 3 2 2" xfId="19105" xr:uid="{00000000-0005-0000-0000-0000A04A0000}"/>
    <cellStyle name="쉼표 [0] 11 2 4 3 3" xfId="19106" xr:uid="{00000000-0005-0000-0000-0000A14A0000}"/>
    <cellStyle name="쉼표 [0] 11 2 4 4" xfId="19107" xr:uid="{00000000-0005-0000-0000-0000A24A0000}"/>
    <cellStyle name="쉼표 [0] 11 2 4 4 2" xfId="19108" xr:uid="{00000000-0005-0000-0000-0000A34A0000}"/>
    <cellStyle name="쉼표 [0] 11 2 4 5" xfId="19109" xr:uid="{00000000-0005-0000-0000-0000A44A0000}"/>
    <cellStyle name="쉼표 [0] 11 2 5" xfId="19110" xr:uid="{00000000-0005-0000-0000-0000A54A0000}"/>
    <cellStyle name="쉼표 [0] 11 2 5 2" xfId="19111" xr:uid="{00000000-0005-0000-0000-0000A64A0000}"/>
    <cellStyle name="쉼표 [0] 11 2 5 2 2" xfId="19112" xr:uid="{00000000-0005-0000-0000-0000A74A0000}"/>
    <cellStyle name="쉼표 [0] 11 2 5 2 2 2" xfId="19113" xr:uid="{00000000-0005-0000-0000-0000A84A0000}"/>
    <cellStyle name="쉼표 [0] 11 2 5 2 2 2 2" xfId="19114" xr:uid="{00000000-0005-0000-0000-0000A94A0000}"/>
    <cellStyle name="쉼표 [0] 11 2 5 2 2 3" xfId="19115" xr:uid="{00000000-0005-0000-0000-0000AA4A0000}"/>
    <cellStyle name="쉼표 [0] 11 2 5 2 3" xfId="19116" xr:uid="{00000000-0005-0000-0000-0000AB4A0000}"/>
    <cellStyle name="쉼표 [0] 11 2 5 2 3 2" xfId="19117" xr:uid="{00000000-0005-0000-0000-0000AC4A0000}"/>
    <cellStyle name="쉼표 [0] 11 2 5 2 4" xfId="19118" xr:uid="{00000000-0005-0000-0000-0000AD4A0000}"/>
    <cellStyle name="쉼표 [0] 11 2 5 3" xfId="19119" xr:uid="{00000000-0005-0000-0000-0000AE4A0000}"/>
    <cellStyle name="쉼표 [0] 11 2 5 3 2" xfId="19120" xr:uid="{00000000-0005-0000-0000-0000AF4A0000}"/>
    <cellStyle name="쉼표 [0] 11 2 5 3 2 2" xfId="19121" xr:uid="{00000000-0005-0000-0000-0000B04A0000}"/>
    <cellStyle name="쉼표 [0] 11 2 5 3 3" xfId="19122" xr:uid="{00000000-0005-0000-0000-0000B14A0000}"/>
    <cellStyle name="쉼표 [0] 11 2 5 4" xfId="19123" xr:uid="{00000000-0005-0000-0000-0000B24A0000}"/>
    <cellStyle name="쉼표 [0] 11 2 5 4 2" xfId="19124" xr:uid="{00000000-0005-0000-0000-0000B34A0000}"/>
    <cellStyle name="쉼표 [0] 11 2 5 5" xfId="19125" xr:uid="{00000000-0005-0000-0000-0000B44A0000}"/>
    <cellStyle name="쉼표 [0] 11 2 6" xfId="19126" xr:uid="{00000000-0005-0000-0000-0000B54A0000}"/>
    <cellStyle name="쉼표 [0] 11 2 6 2" xfId="19127" xr:uid="{00000000-0005-0000-0000-0000B64A0000}"/>
    <cellStyle name="쉼표 [0] 11 2 6 2 2" xfId="19128" xr:uid="{00000000-0005-0000-0000-0000B74A0000}"/>
    <cellStyle name="쉼표 [0] 11 2 6 2 2 2" xfId="19129" xr:uid="{00000000-0005-0000-0000-0000B84A0000}"/>
    <cellStyle name="쉼표 [0] 11 2 6 2 3" xfId="19130" xr:uid="{00000000-0005-0000-0000-0000B94A0000}"/>
    <cellStyle name="쉼표 [0] 11 2 6 3" xfId="19131" xr:uid="{00000000-0005-0000-0000-0000BA4A0000}"/>
    <cellStyle name="쉼표 [0] 11 2 6 3 2" xfId="19132" xr:uid="{00000000-0005-0000-0000-0000BB4A0000}"/>
    <cellStyle name="쉼표 [0] 11 2 6 4" xfId="19133" xr:uid="{00000000-0005-0000-0000-0000BC4A0000}"/>
    <cellStyle name="쉼표 [0] 11 2 7" xfId="19134" xr:uid="{00000000-0005-0000-0000-0000BD4A0000}"/>
    <cellStyle name="쉼표 [0] 11 2 7 2" xfId="19135" xr:uid="{00000000-0005-0000-0000-0000BE4A0000}"/>
    <cellStyle name="쉼표 [0] 11 2 7 2 2" xfId="19136" xr:uid="{00000000-0005-0000-0000-0000BF4A0000}"/>
    <cellStyle name="쉼표 [0] 11 2 7 3" xfId="19137" xr:uid="{00000000-0005-0000-0000-0000C04A0000}"/>
    <cellStyle name="쉼표 [0] 11 2 8" xfId="19138" xr:uid="{00000000-0005-0000-0000-0000C14A0000}"/>
    <cellStyle name="쉼표 [0] 11 2 8 2" xfId="19139" xr:uid="{00000000-0005-0000-0000-0000C24A0000}"/>
    <cellStyle name="쉼표 [0] 11 2 8 2 2" xfId="19140" xr:uid="{00000000-0005-0000-0000-0000C34A0000}"/>
    <cellStyle name="쉼표 [0] 11 2 8 3" xfId="19141" xr:uid="{00000000-0005-0000-0000-0000C44A0000}"/>
    <cellStyle name="쉼표 [0] 11 2 9" xfId="19142" xr:uid="{00000000-0005-0000-0000-0000C54A0000}"/>
    <cellStyle name="쉼표 [0] 11 2 9 2" xfId="19143" xr:uid="{00000000-0005-0000-0000-0000C64A0000}"/>
    <cellStyle name="쉼표 [0] 11 3" xfId="19144" xr:uid="{00000000-0005-0000-0000-0000C74A0000}"/>
    <cellStyle name="쉼표 [0] 11 3 2" xfId="19145" xr:uid="{00000000-0005-0000-0000-0000C84A0000}"/>
    <cellStyle name="쉼표 [0] 11 4" xfId="19146" xr:uid="{00000000-0005-0000-0000-0000C94A0000}"/>
    <cellStyle name="쉼표 [0] 11 4 2" xfId="19147" xr:uid="{00000000-0005-0000-0000-0000CA4A0000}"/>
    <cellStyle name="쉼표 [0] 11 4 2 2" xfId="19148" xr:uid="{00000000-0005-0000-0000-0000CB4A0000}"/>
    <cellStyle name="쉼표 [0] 11 4 2 2 2" xfId="19149" xr:uid="{00000000-0005-0000-0000-0000CC4A0000}"/>
    <cellStyle name="쉼표 [0] 11 4 2 2 2 2" xfId="19150" xr:uid="{00000000-0005-0000-0000-0000CD4A0000}"/>
    <cellStyle name="쉼표 [0] 11 4 2 2 2 2 2" xfId="19151" xr:uid="{00000000-0005-0000-0000-0000CE4A0000}"/>
    <cellStyle name="쉼표 [0] 11 4 2 2 2 3" xfId="19152" xr:uid="{00000000-0005-0000-0000-0000CF4A0000}"/>
    <cellStyle name="쉼표 [0] 11 4 2 2 3" xfId="19153" xr:uid="{00000000-0005-0000-0000-0000D04A0000}"/>
    <cellStyle name="쉼표 [0] 11 4 2 2 3 2" xfId="19154" xr:uid="{00000000-0005-0000-0000-0000D14A0000}"/>
    <cellStyle name="쉼표 [0] 11 4 2 2 4" xfId="19155" xr:uid="{00000000-0005-0000-0000-0000D24A0000}"/>
    <cellStyle name="쉼표 [0] 11 4 2 3" xfId="19156" xr:uid="{00000000-0005-0000-0000-0000D34A0000}"/>
    <cellStyle name="쉼표 [0] 11 4 2 3 2" xfId="19157" xr:uid="{00000000-0005-0000-0000-0000D44A0000}"/>
    <cellStyle name="쉼표 [0] 11 4 2 3 2 2" xfId="19158" xr:uid="{00000000-0005-0000-0000-0000D54A0000}"/>
    <cellStyle name="쉼표 [0] 11 4 2 3 3" xfId="19159" xr:uid="{00000000-0005-0000-0000-0000D64A0000}"/>
    <cellStyle name="쉼표 [0] 11 4 2 4" xfId="19160" xr:uid="{00000000-0005-0000-0000-0000D74A0000}"/>
    <cellStyle name="쉼표 [0] 11 4 2 4 2" xfId="19161" xr:uid="{00000000-0005-0000-0000-0000D84A0000}"/>
    <cellStyle name="쉼표 [0] 11 4 2 5" xfId="19162" xr:uid="{00000000-0005-0000-0000-0000D94A0000}"/>
    <cellStyle name="쉼표 [0] 11 4 3" xfId="19163" xr:uid="{00000000-0005-0000-0000-0000DA4A0000}"/>
    <cellStyle name="쉼표 [0] 11 4 3 2" xfId="19164" xr:uid="{00000000-0005-0000-0000-0000DB4A0000}"/>
    <cellStyle name="쉼표 [0] 11 4 3 2 2" xfId="19165" xr:uid="{00000000-0005-0000-0000-0000DC4A0000}"/>
    <cellStyle name="쉼표 [0] 11 4 3 2 2 2" xfId="19166" xr:uid="{00000000-0005-0000-0000-0000DD4A0000}"/>
    <cellStyle name="쉼표 [0] 11 4 3 2 2 2 2" xfId="19167" xr:uid="{00000000-0005-0000-0000-0000DE4A0000}"/>
    <cellStyle name="쉼표 [0] 11 4 3 2 2 3" xfId="19168" xr:uid="{00000000-0005-0000-0000-0000DF4A0000}"/>
    <cellStyle name="쉼표 [0] 11 4 3 2 3" xfId="19169" xr:uid="{00000000-0005-0000-0000-0000E04A0000}"/>
    <cellStyle name="쉼표 [0] 11 4 3 2 3 2" xfId="19170" xr:uid="{00000000-0005-0000-0000-0000E14A0000}"/>
    <cellStyle name="쉼표 [0] 11 4 3 2 4" xfId="19171" xr:uid="{00000000-0005-0000-0000-0000E24A0000}"/>
    <cellStyle name="쉼표 [0] 11 4 3 3" xfId="19172" xr:uid="{00000000-0005-0000-0000-0000E34A0000}"/>
    <cellStyle name="쉼표 [0] 11 4 3 3 2" xfId="19173" xr:uid="{00000000-0005-0000-0000-0000E44A0000}"/>
    <cellStyle name="쉼표 [0] 11 4 3 3 2 2" xfId="19174" xr:uid="{00000000-0005-0000-0000-0000E54A0000}"/>
    <cellStyle name="쉼표 [0] 11 4 3 3 3" xfId="19175" xr:uid="{00000000-0005-0000-0000-0000E64A0000}"/>
    <cellStyle name="쉼표 [0] 11 4 3 4" xfId="19176" xr:uid="{00000000-0005-0000-0000-0000E74A0000}"/>
    <cellStyle name="쉼표 [0] 11 4 3 4 2" xfId="19177" xr:uid="{00000000-0005-0000-0000-0000E84A0000}"/>
    <cellStyle name="쉼표 [0] 11 4 3 5" xfId="19178" xr:uid="{00000000-0005-0000-0000-0000E94A0000}"/>
    <cellStyle name="쉼표 [0] 11 4 4" xfId="19179" xr:uid="{00000000-0005-0000-0000-0000EA4A0000}"/>
    <cellStyle name="쉼표 [0] 11 4 4 2" xfId="19180" xr:uid="{00000000-0005-0000-0000-0000EB4A0000}"/>
    <cellStyle name="쉼표 [0] 11 4 4 2 2" xfId="19181" xr:uid="{00000000-0005-0000-0000-0000EC4A0000}"/>
    <cellStyle name="쉼표 [0] 11 4 4 2 2 2" xfId="19182" xr:uid="{00000000-0005-0000-0000-0000ED4A0000}"/>
    <cellStyle name="쉼표 [0] 11 4 4 2 3" xfId="19183" xr:uid="{00000000-0005-0000-0000-0000EE4A0000}"/>
    <cellStyle name="쉼표 [0] 11 4 4 3" xfId="19184" xr:uid="{00000000-0005-0000-0000-0000EF4A0000}"/>
    <cellStyle name="쉼표 [0] 11 4 4 3 2" xfId="19185" xr:uid="{00000000-0005-0000-0000-0000F04A0000}"/>
    <cellStyle name="쉼표 [0] 11 4 4 4" xfId="19186" xr:uid="{00000000-0005-0000-0000-0000F14A0000}"/>
    <cellStyle name="쉼표 [0] 11 4 5" xfId="19187" xr:uid="{00000000-0005-0000-0000-0000F24A0000}"/>
    <cellStyle name="쉼표 [0] 11 4 5 2" xfId="19188" xr:uid="{00000000-0005-0000-0000-0000F34A0000}"/>
    <cellStyle name="쉼표 [0] 11 4 5 2 2" xfId="19189" xr:uid="{00000000-0005-0000-0000-0000F44A0000}"/>
    <cellStyle name="쉼표 [0] 11 4 5 3" xfId="19190" xr:uid="{00000000-0005-0000-0000-0000F54A0000}"/>
    <cellStyle name="쉼표 [0] 11 4 6" xfId="19191" xr:uid="{00000000-0005-0000-0000-0000F64A0000}"/>
    <cellStyle name="쉼표 [0] 11 4 6 2" xfId="19192" xr:uid="{00000000-0005-0000-0000-0000F74A0000}"/>
    <cellStyle name="쉼표 [0] 11 4 6 2 2" xfId="19193" xr:uid="{00000000-0005-0000-0000-0000F84A0000}"/>
    <cellStyle name="쉼표 [0] 11 4 6 3" xfId="19194" xr:uid="{00000000-0005-0000-0000-0000F94A0000}"/>
    <cellStyle name="쉼표 [0] 11 4 7" xfId="19195" xr:uid="{00000000-0005-0000-0000-0000FA4A0000}"/>
    <cellStyle name="쉼표 [0] 11 4 7 2" xfId="19196" xr:uid="{00000000-0005-0000-0000-0000FB4A0000}"/>
    <cellStyle name="쉼표 [0] 11 4 8" xfId="19197" xr:uid="{00000000-0005-0000-0000-0000FC4A0000}"/>
    <cellStyle name="쉼표 [0] 11 5" xfId="19198" xr:uid="{00000000-0005-0000-0000-0000FD4A0000}"/>
    <cellStyle name="쉼표 [0] 11 5 2" xfId="19199" xr:uid="{00000000-0005-0000-0000-0000FE4A0000}"/>
    <cellStyle name="쉼표 [0] 11 5 2 2" xfId="19200" xr:uid="{00000000-0005-0000-0000-0000FF4A0000}"/>
    <cellStyle name="쉼표 [0] 11 5 2 2 2" xfId="19201" xr:uid="{00000000-0005-0000-0000-0000004B0000}"/>
    <cellStyle name="쉼표 [0] 11 5 2 2 2 2" xfId="19202" xr:uid="{00000000-0005-0000-0000-0000014B0000}"/>
    <cellStyle name="쉼표 [0] 11 5 2 2 2 2 2" xfId="19203" xr:uid="{00000000-0005-0000-0000-0000024B0000}"/>
    <cellStyle name="쉼표 [0] 11 5 2 2 2 3" xfId="19204" xr:uid="{00000000-0005-0000-0000-0000034B0000}"/>
    <cellStyle name="쉼표 [0] 11 5 2 2 3" xfId="19205" xr:uid="{00000000-0005-0000-0000-0000044B0000}"/>
    <cellStyle name="쉼표 [0] 11 5 2 2 3 2" xfId="19206" xr:uid="{00000000-0005-0000-0000-0000054B0000}"/>
    <cellStyle name="쉼표 [0] 11 5 2 2 4" xfId="19207" xr:uid="{00000000-0005-0000-0000-0000064B0000}"/>
    <cellStyle name="쉼표 [0] 11 5 2 3" xfId="19208" xr:uid="{00000000-0005-0000-0000-0000074B0000}"/>
    <cellStyle name="쉼표 [0] 11 5 2 3 2" xfId="19209" xr:uid="{00000000-0005-0000-0000-0000084B0000}"/>
    <cellStyle name="쉼표 [0] 11 5 2 3 2 2" xfId="19210" xr:uid="{00000000-0005-0000-0000-0000094B0000}"/>
    <cellStyle name="쉼표 [0] 11 5 2 3 3" xfId="19211" xr:uid="{00000000-0005-0000-0000-00000A4B0000}"/>
    <cellStyle name="쉼표 [0] 11 5 2 4" xfId="19212" xr:uid="{00000000-0005-0000-0000-00000B4B0000}"/>
    <cellStyle name="쉼표 [0] 11 5 2 4 2" xfId="19213" xr:uid="{00000000-0005-0000-0000-00000C4B0000}"/>
    <cellStyle name="쉼표 [0] 11 5 2 5" xfId="19214" xr:uid="{00000000-0005-0000-0000-00000D4B0000}"/>
    <cellStyle name="쉼표 [0] 11 5 3" xfId="19215" xr:uid="{00000000-0005-0000-0000-00000E4B0000}"/>
    <cellStyle name="쉼표 [0] 11 5 3 2" xfId="19216" xr:uid="{00000000-0005-0000-0000-00000F4B0000}"/>
    <cellStyle name="쉼표 [0] 11 5 3 2 2" xfId="19217" xr:uid="{00000000-0005-0000-0000-0000104B0000}"/>
    <cellStyle name="쉼표 [0] 11 5 3 2 2 2" xfId="19218" xr:uid="{00000000-0005-0000-0000-0000114B0000}"/>
    <cellStyle name="쉼표 [0] 11 5 3 2 2 2 2" xfId="19219" xr:uid="{00000000-0005-0000-0000-0000124B0000}"/>
    <cellStyle name="쉼표 [0] 11 5 3 2 2 3" xfId="19220" xr:uid="{00000000-0005-0000-0000-0000134B0000}"/>
    <cellStyle name="쉼표 [0] 11 5 3 2 3" xfId="19221" xr:uid="{00000000-0005-0000-0000-0000144B0000}"/>
    <cellStyle name="쉼표 [0] 11 5 3 2 3 2" xfId="19222" xr:uid="{00000000-0005-0000-0000-0000154B0000}"/>
    <cellStyle name="쉼표 [0] 11 5 3 2 4" xfId="19223" xr:uid="{00000000-0005-0000-0000-0000164B0000}"/>
    <cellStyle name="쉼표 [0] 11 5 3 3" xfId="19224" xr:uid="{00000000-0005-0000-0000-0000174B0000}"/>
    <cellStyle name="쉼표 [0] 11 5 3 3 2" xfId="19225" xr:uid="{00000000-0005-0000-0000-0000184B0000}"/>
    <cellStyle name="쉼표 [0] 11 5 3 3 2 2" xfId="19226" xr:uid="{00000000-0005-0000-0000-0000194B0000}"/>
    <cellStyle name="쉼표 [0] 11 5 3 3 3" xfId="19227" xr:uid="{00000000-0005-0000-0000-00001A4B0000}"/>
    <cellStyle name="쉼표 [0] 11 5 3 4" xfId="19228" xr:uid="{00000000-0005-0000-0000-00001B4B0000}"/>
    <cellStyle name="쉼표 [0] 11 5 3 4 2" xfId="19229" xr:uid="{00000000-0005-0000-0000-00001C4B0000}"/>
    <cellStyle name="쉼표 [0] 11 5 3 5" xfId="19230" xr:uid="{00000000-0005-0000-0000-00001D4B0000}"/>
    <cellStyle name="쉼표 [0] 11 5 4" xfId="19231" xr:uid="{00000000-0005-0000-0000-00001E4B0000}"/>
    <cellStyle name="쉼표 [0] 11 5 4 2" xfId="19232" xr:uid="{00000000-0005-0000-0000-00001F4B0000}"/>
    <cellStyle name="쉼표 [0] 11 5 4 2 2" xfId="19233" xr:uid="{00000000-0005-0000-0000-0000204B0000}"/>
    <cellStyle name="쉼표 [0] 11 5 4 2 2 2" xfId="19234" xr:uid="{00000000-0005-0000-0000-0000214B0000}"/>
    <cellStyle name="쉼표 [0] 11 5 4 2 3" xfId="19235" xr:uid="{00000000-0005-0000-0000-0000224B0000}"/>
    <cellStyle name="쉼표 [0] 11 5 4 3" xfId="19236" xr:uid="{00000000-0005-0000-0000-0000234B0000}"/>
    <cellStyle name="쉼표 [0] 11 5 4 3 2" xfId="19237" xr:uid="{00000000-0005-0000-0000-0000244B0000}"/>
    <cellStyle name="쉼표 [0] 11 5 4 4" xfId="19238" xr:uid="{00000000-0005-0000-0000-0000254B0000}"/>
    <cellStyle name="쉼표 [0] 11 5 5" xfId="19239" xr:uid="{00000000-0005-0000-0000-0000264B0000}"/>
    <cellStyle name="쉼표 [0] 11 5 5 2" xfId="19240" xr:uid="{00000000-0005-0000-0000-0000274B0000}"/>
    <cellStyle name="쉼표 [0] 11 5 5 2 2" xfId="19241" xr:uid="{00000000-0005-0000-0000-0000284B0000}"/>
    <cellStyle name="쉼표 [0] 11 5 5 3" xfId="19242" xr:uid="{00000000-0005-0000-0000-0000294B0000}"/>
    <cellStyle name="쉼표 [0] 11 5 6" xfId="19243" xr:uid="{00000000-0005-0000-0000-00002A4B0000}"/>
    <cellStyle name="쉼표 [0] 11 5 6 2" xfId="19244" xr:uid="{00000000-0005-0000-0000-00002B4B0000}"/>
    <cellStyle name="쉼표 [0] 11 5 6 2 2" xfId="19245" xr:uid="{00000000-0005-0000-0000-00002C4B0000}"/>
    <cellStyle name="쉼표 [0] 11 5 6 3" xfId="19246" xr:uid="{00000000-0005-0000-0000-00002D4B0000}"/>
    <cellStyle name="쉼표 [0] 11 5 7" xfId="19247" xr:uid="{00000000-0005-0000-0000-00002E4B0000}"/>
    <cellStyle name="쉼표 [0] 11 5 7 2" xfId="19248" xr:uid="{00000000-0005-0000-0000-00002F4B0000}"/>
    <cellStyle name="쉼표 [0] 11 5 8" xfId="19249" xr:uid="{00000000-0005-0000-0000-0000304B0000}"/>
    <cellStyle name="쉼표 [0] 11 6" xfId="19250" xr:uid="{00000000-0005-0000-0000-0000314B0000}"/>
    <cellStyle name="쉼표 [0] 11 6 2" xfId="19251" xr:uid="{00000000-0005-0000-0000-0000324B0000}"/>
    <cellStyle name="쉼표 [0] 11 6 2 2" xfId="19252" xr:uid="{00000000-0005-0000-0000-0000334B0000}"/>
    <cellStyle name="쉼표 [0] 11 6 2 2 2" xfId="19253" xr:uid="{00000000-0005-0000-0000-0000344B0000}"/>
    <cellStyle name="쉼표 [0] 11 6 2 2 2 2" xfId="19254" xr:uid="{00000000-0005-0000-0000-0000354B0000}"/>
    <cellStyle name="쉼표 [0] 11 6 2 2 3" xfId="19255" xr:uid="{00000000-0005-0000-0000-0000364B0000}"/>
    <cellStyle name="쉼표 [0] 11 6 2 3" xfId="19256" xr:uid="{00000000-0005-0000-0000-0000374B0000}"/>
    <cellStyle name="쉼표 [0] 11 6 2 3 2" xfId="19257" xr:uid="{00000000-0005-0000-0000-0000384B0000}"/>
    <cellStyle name="쉼표 [0] 11 6 2 4" xfId="19258" xr:uid="{00000000-0005-0000-0000-0000394B0000}"/>
    <cellStyle name="쉼표 [0] 11 6 3" xfId="19259" xr:uid="{00000000-0005-0000-0000-00003A4B0000}"/>
    <cellStyle name="쉼표 [0] 11 6 3 2" xfId="19260" xr:uid="{00000000-0005-0000-0000-00003B4B0000}"/>
    <cellStyle name="쉼표 [0] 11 6 3 2 2" xfId="19261" xr:uid="{00000000-0005-0000-0000-00003C4B0000}"/>
    <cellStyle name="쉼표 [0] 11 6 3 3" xfId="19262" xr:uid="{00000000-0005-0000-0000-00003D4B0000}"/>
    <cellStyle name="쉼표 [0] 11 6 4" xfId="19263" xr:uid="{00000000-0005-0000-0000-00003E4B0000}"/>
    <cellStyle name="쉼표 [0] 11 6 4 2" xfId="19264" xr:uid="{00000000-0005-0000-0000-00003F4B0000}"/>
    <cellStyle name="쉼표 [0] 11 6 5" xfId="19265" xr:uid="{00000000-0005-0000-0000-0000404B0000}"/>
    <cellStyle name="쉼표 [0] 11 7" xfId="19266" xr:uid="{00000000-0005-0000-0000-0000414B0000}"/>
    <cellStyle name="쉼표 [0] 11 7 2" xfId="19267" xr:uid="{00000000-0005-0000-0000-0000424B0000}"/>
    <cellStyle name="쉼표 [0] 11 7 2 2" xfId="19268" xr:uid="{00000000-0005-0000-0000-0000434B0000}"/>
    <cellStyle name="쉼표 [0] 11 7 2 2 2" xfId="19269" xr:uid="{00000000-0005-0000-0000-0000444B0000}"/>
    <cellStyle name="쉼표 [0] 11 7 2 2 2 2" xfId="19270" xr:uid="{00000000-0005-0000-0000-0000454B0000}"/>
    <cellStyle name="쉼표 [0] 11 7 2 2 3" xfId="19271" xr:uid="{00000000-0005-0000-0000-0000464B0000}"/>
    <cellStyle name="쉼표 [0] 11 7 2 3" xfId="19272" xr:uid="{00000000-0005-0000-0000-0000474B0000}"/>
    <cellStyle name="쉼표 [0] 11 7 2 3 2" xfId="19273" xr:uid="{00000000-0005-0000-0000-0000484B0000}"/>
    <cellStyle name="쉼표 [0] 11 7 2 4" xfId="19274" xr:uid="{00000000-0005-0000-0000-0000494B0000}"/>
    <cellStyle name="쉼표 [0] 11 7 3" xfId="19275" xr:uid="{00000000-0005-0000-0000-00004A4B0000}"/>
    <cellStyle name="쉼표 [0] 11 7 3 2" xfId="19276" xr:uid="{00000000-0005-0000-0000-00004B4B0000}"/>
    <cellStyle name="쉼표 [0] 11 7 3 2 2" xfId="19277" xr:uid="{00000000-0005-0000-0000-00004C4B0000}"/>
    <cellStyle name="쉼표 [0] 11 7 3 3" xfId="19278" xr:uid="{00000000-0005-0000-0000-00004D4B0000}"/>
    <cellStyle name="쉼표 [0] 11 7 4" xfId="19279" xr:uid="{00000000-0005-0000-0000-00004E4B0000}"/>
    <cellStyle name="쉼표 [0] 11 7 4 2" xfId="19280" xr:uid="{00000000-0005-0000-0000-00004F4B0000}"/>
    <cellStyle name="쉼표 [0] 11 7 5" xfId="19281" xr:uid="{00000000-0005-0000-0000-0000504B0000}"/>
    <cellStyle name="쉼표 [0] 11 8" xfId="19282" xr:uid="{00000000-0005-0000-0000-0000514B0000}"/>
    <cellStyle name="쉼표 [0] 11 8 2" xfId="19283" xr:uid="{00000000-0005-0000-0000-0000524B0000}"/>
    <cellStyle name="쉼표 [0] 11 8 3" xfId="19284" xr:uid="{00000000-0005-0000-0000-0000534B0000}"/>
    <cellStyle name="쉼표 [0] 11 8 3 2" xfId="19285" xr:uid="{00000000-0005-0000-0000-0000544B0000}"/>
    <cellStyle name="쉼표 [0] 11 8 3 2 2" xfId="19286" xr:uid="{00000000-0005-0000-0000-0000554B0000}"/>
    <cellStyle name="쉼표 [0] 11 8 3 3" xfId="19287" xr:uid="{00000000-0005-0000-0000-0000564B0000}"/>
    <cellStyle name="쉼표 [0] 11 8 4" xfId="19288" xr:uid="{00000000-0005-0000-0000-0000574B0000}"/>
    <cellStyle name="쉼표 [0] 11 8 4 2" xfId="19289" xr:uid="{00000000-0005-0000-0000-0000584B0000}"/>
    <cellStyle name="쉼표 [0] 11 8 5" xfId="19290" xr:uid="{00000000-0005-0000-0000-0000594B0000}"/>
    <cellStyle name="쉼표 [0] 11 9" xfId="19291" xr:uid="{00000000-0005-0000-0000-00005A4B0000}"/>
    <cellStyle name="쉼표 [0] 11 9 2" xfId="19292" xr:uid="{00000000-0005-0000-0000-00005B4B0000}"/>
    <cellStyle name="쉼표 [0] 11 9 2 2" xfId="19293" xr:uid="{00000000-0005-0000-0000-00005C4B0000}"/>
    <cellStyle name="쉼표 [0] 11 9 3" xfId="19294" xr:uid="{00000000-0005-0000-0000-00005D4B0000}"/>
    <cellStyle name="쉼표 [0] 12" xfId="19295" xr:uid="{00000000-0005-0000-0000-00005E4B0000}"/>
    <cellStyle name="쉼표 [0] 12 2" xfId="19296" xr:uid="{00000000-0005-0000-0000-00005F4B0000}"/>
    <cellStyle name="쉼표 [0] 12 3" xfId="19297" xr:uid="{00000000-0005-0000-0000-0000604B0000}"/>
    <cellStyle name="쉼표 [0] 13" xfId="19298" xr:uid="{00000000-0005-0000-0000-0000614B0000}"/>
    <cellStyle name="쉼표 [0] 13 2" xfId="19299" xr:uid="{00000000-0005-0000-0000-0000624B0000}"/>
    <cellStyle name="쉼표 [0] 13 3" xfId="19300" xr:uid="{00000000-0005-0000-0000-0000634B0000}"/>
    <cellStyle name="쉼표 [0] 14" xfId="19301" xr:uid="{00000000-0005-0000-0000-0000644B0000}"/>
    <cellStyle name="쉼표 [0] 14 2" xfId="19302" xr:uid="{00000000-0005-0000-0000-0000654B0000}"/>
    <cellStyle name="쉼표 [0] 14 3" xfId="19303" xr:uid="{00000000-0005-0000-0000-0000664B0000}"/>
    <cellStyle name="쉼표 [0] 15" xfId="19304" xr:uid="{00000000-0005-0000-0000-0000674B0000}"/>
    <cellStyle name="쉼표 [0] 15 2" xfId="19305" xr:uid="{00000000-0005-0000-0000-0000684B0000}"/>
    <cellStyle name="쉼표 [0] 16" xfId="19306" xr:uid="{00000000-0005-0000-0000-0000694B0000}"/>
    <cellStyle name="쉼표 [0] 16 2" xfId="19307" xr:uid="{00000000-0005-0000-0000-00006A4B0000}"/>
    <cellStyle name="쉼표 [0] 16 2 2" xfId="19308" xr:uid="{00000000-0005-0000-0000-00006B4B0000}"/>
    <cellStyle name="쉼표 [0] 16 3" xfId="19309" xr:uid="{00000000-0005-0000-0000-00006C4B0000}"/>
    <cellStyle name="쉼표 [0] 16 3 2" xfId="19310" xr:uid="{00000000-0005-0000-0000-00006D4B0000}"/>
    <cellStyle name="쉼표 [0] 16 4" xfId="19311" xr:uid="{00000000-0005-0000-0000-00006E4B0000}"/>
    <cellStyle name="쉼표 [0] 16 4 2" xfId="19312" xr:uid="{00000000-0005-0000-0000-00006F4B0000}"/>
    <cellStyle name="쉼표 [0] 16 5" xfId="19313" xr:uid="{00000000-0005-0000-0000-0000704B0000}"/>
    <cellStyle name="쉼표 [0] 16 5 2" xfId="19314" xr:uid="{00000000-0005-0000-0000-0000714B0000}"/>
    <cellStyle name="쉼표 [0] 16 6" xfId="19315" xr:uid="{00000000-0005-0000-0000-0000724B0000}"/>
    <cellStyle name="쉼표 [0] 16 6 2" xfId="19316" xr:uid="{00000000-0005-0000-0000-0000734B0000}"/>
    <cellStyle name="쉼표 [0] 16 7" xfId="19317" xr:uid="{00000000-0005-0000-0000-0000744B0000}"/>
    <cellStyle name="쉼표 [0] 16 7 2" xfId="19318" xr:uid="{00000000-0005-0000-0000-0000754B0000}"/>
    <cellStyle name="쉼표 [0] 16 8" xfId="19319" xr:uid="{00000000-0005-0000-0000-0000764B0000}"/>
    <cellStyle name="쉼표 [0] 17" xfId="19320" xr:uid="{00000000-0005-0000-0000-0000774B0000}"/>
    <cellStyle name="쉼표 [0] 17 2" xfId="19321" xr:uid="{00000000-0005-0000-0000-0000784B0000}"/>
    <cellStyle name="쉼표 [0] 17 2 2" xfId="19322" xr:uid="{00000000-0005-0000-0000-0000794B0000}"/>
    <cellStyle name="쉼표 [0] 17 3" xfId="19323" xr:uid="{00000000-0005-0000-0000-00007A4B0000}"/>
    <cellStyle name="쉼표 [0] 17 3 2" xfId="19324" xr:uid="{00000000-0005-0000-0000-00007B4B0000}"/>
    <cellStyle name="쉼표 [0] 17 4" xfId="19325" xr:uid="{00000000-0005-0000-0000-00007C4B0000}"/>
    <cellStyle name="쉼표 [0] 17 4 2" xfId="19326" xr:uid="{00000000-0005-0000-0000-00007D4B0000}"/>
    <cellStyle name="쉼표 [0] 17 5" xfId="19327" xr:uid="{00000000-0005-0000-0000-00007E4B0000}"/>
    <cellStyle name="쉼표 [0] 17 5 2" xfId="19328" xr:uid="{00000000-0005-0000-0000-00007F4B0000}"/>
    <cellStyle name="쉼표 [0] 17 6" xfId="19329" xr:uid="{00000000-0005-0000-0000-0000804B0000}"/>
    <cellStyle name="쉼표 [0] 17 6 2" xfId="19330" xr:uid="{00000000-0005-0000-0000-0000814B0000}"/>
    <cellStyle name="쉼표 [0] 17 7" xfId="19331" xr:uid="{00000000-0005-0000-0000-0000824B0000}"/>
    <cellStyle name="쉼표 [0] 17 7 2" xfId="19332" xr:uid="{00000000-0005-0000-0000-0000834B0000}"/>
    <cellStyle name="쉼표 [0] 17 8" xfId="19333" xr:uid="{00000000-0005-0000-0000-0000844B0000}"/>
    <cellStyle name="쉼표 [0] 17 8 2" xfId="19334" xr:uid="{00000000-0005-0000-0000-0000854B0000}"/>
    <cellStyle name="쉼표 [0] 17 9" xfId="19335" xr:uid="{00000000-0005-0000-0000-0000864B0000}"/>
    <cellStyle name="쉼표 [0] 18" xfId="19336" xr:uid="{00000000-0005-0000-0000-0000874B0000}"/>
    <cellStyle name="쉼표 [0] 18 2" xfId="19337" xr:uid="{00000000-0005-0000-0000-0000884B0000}"/>
    <cellStyle name="쉼표 [0] 18 2 2" xfId="19338" xr:uid="{00000000-0005-0000-0000-0000894B0000}"/>
    <cellStyle name="쉼표 [0] 18 3" xfId="19339" xr:uid="{00000000-0005-0000-0000-00008A4B0000}"/>
    <cellStyle name="쉼표 [0] 18 3 2" xfId="19340" xr:uid="{00000000-0005-0000-0000-00008B4B0000}"/>
    <cellStyle name="쉼표 [0] 18 4" xfId="19341" xr:uid="{00000000-0005-0000-0000-00008C4B0000}"/>
    <cellStyle name="쉼표 [0] 18 4 2" xfId="19342" xr:uid="{00000000-0005-0000-0000-00008D4B0000}"/>
    <cellStyle name="쉼표 [0] 18 5" xfId="19343" xr:uid="{00000000-0005-0000-0000-00008E4B0000}"/>
    <cellStyle name="쉼표 [0] 18 5 2" xfId="19344" xr:uid="{00000000-0005-0000-0000-00008F4B0000}"/>
    <cellStyle name="쉼표 [0] 18 6" xfId="19345" xr:uid="{00000000-0005-0000-0000-0000904B0000}"/>
    <cellStyle name="쉼표 [0] 18 6 2" xfId="19346" xr:uid="{00000000-0005-0000-0000-0000914B0000}"/>
    <cellStyle name="쉼표 [0] 18 7" xfId="19347" xr:uid="{00000000-0005-0000-0000-0000924B0000}"/>
    <cellStyle name="쉼표 [0] 18 7 2" xfId="19348" xr:uid="{00000000-0005-0000-0000-0000934B0000}"/>
    <cellStyle name="쉼표 [0] 18 8" xfId="19349" xr:uid="{00000000-0005-0000-0000-0000944B0000}"/>
    <cellStyle name="쉼표 [0] 18 9" xfId="19350" xr:uid="{00000000-0005-0000-0000-0000954B0000}"/>
    <cellStyle name="쉼표 [0] 19" xfId="19351" xr:uid="{00000000-0005-0000-0000-0000964B0000}"/>
    <cellStyle name="쉼표 [0] 19 10" xfId="19352" xr:uid="{00000000-0005-0000-0000-0000974B0000}"/>
    <cellStyle name="쉼표 [0] 19 10 2" xfId="19353" xr:uid="{00000000-0005-0000-0000-0000984B0000}"/>
    <cellStyle name="쉼표 [0] 19 11" xfId="19354" xr:uid="{00000000-0005-0000-0000-0000994B0000}"/>
    <cellStyle name="쉼표 [0] 19 11 2" xfId="19355" xr:uid="{00000000-0005-0000-0000-00009A4B0000}"/>
    <cellStyle name="쉼표 [0] 19 12" xfId="19356" xr:uid="{00000000-0005-0000-0000-00009B4B0000}"/>
    <cellStyle name="쉼표 [0] 19 12 2" xfId="19357" xr:uid="{00000000-0005-0000-0000-00009C4B0000}"/>
    <cellStyle name="쉼표 [0] 19 13" xfId="19358" xr:uid="{00000000-0005-0000-0000-00009D4B0000}"/>
    <cellStyle name="쉼표 [0] 19 13 2" xfId="19359" xr:uid="{00000000-0005-0000-0000-00009E4B0000}"/>
    <cellStyle name="쉼표 [0] 19 14" xfId="19360" xr:uid="{00000000-0005-0000-0000-00009F4B0000}"/>
    <cellStyle name="쉼표 [0] 19 14 2" xfId="19361" xr:uid="{00000000-0005-0000-0000-0000A04B0000}"/>
    <cellStyle name="쉼표 [0] 19 15" xfId="19362" xr:uid="{00000000-0005-0000-0000-0000A14B0000}"/>
    <cellStyle name="쉼표 [0] 19 15 2" xfId="19363" xr:uid="{00000000-0005-0000-0000-0000A24B0000}"/>
    <cellStyle name="쉼표 [0] 19 16" xfId="19364" xr:uid="{00000000-0005-0000-0000-0000A34B0000}"/>
    <cellStyle name="쉼표 [0] 19 16 2" xfId="19365" xr:uid="{00000000-0005-0000-0000-0000A44B0000}"/>
    <cellStyle name="쉼표 [0] 19 17" xfId="19366" xr:uid="{00000000-0005-0000-0000-0000A54B0000}"/>
    <cellStyle name="쉼표 [0] 19 18" xfId="19367" xr:uid="{00000000-0005-0000-0000-0000A64B0000}"/>
    <cellStyle name="쉼표 [0] 19 2" xfId="19368" xr:uid="{00000000-0005-0000-0000-0000A74B0000}"/>
    <cellStyle name="쉼표 [0] 19 2 2" xfId="19369" xr:uid="{00000000-0005-0000-0000-0000A84B0000}"/>
    <cellStyle name="쉼표 [0] 19 3" xfId="19370" xr:uid="{00000000-0005-0000-0000-0000A94B0000}"/>
    <cellStyle name="쉼표 [0] 19 3 2" xfId="19371" xr:uid="{00000000-0005-0000-0000-0000AA4B0000}"/>
    <cellStyle name="쉼표 [0] 19 4" xfId="19372" xr:uid="{00000000-0005-0000-0000-0000AB4B0000}"/>
    <cellStyle name="쉼표 [0] 19 4 2" xfId="19373" xr:uid="{00000000-0005-0000-0000-0000AC4B0000}"/>
    <cellStyle name="쉼표 [0] 19 5" xfId="19374" xr:uid="{00000000-0005-0000-0000-0000AD4B0000}"/>
    <cellStyle name="쉼표 [0] 19 5 2" xfId="19375" xr:uid="{00000000-0005-0000-0000-0000AE4B0000}"/>
    <cellStyle name="쉼표 [0] 19 6" xfId="19376" xr:uid="{00000000-0005-0000-0000-0000AF4B0000}"/>
    <cellStyle name="쉼표 [0] 19 6 2" xfId="19377" xr:uid="{00000000-0005-0000-0000-0000B04B0000}"/>
    <cellStyle name="쉼표 [0] 19 7" xfId="19378" xr:uid="{00000000-0005-0000-0000-0000B14B0000}"/>
    <cellStyle name="쉼표 [0] 19 7 2" xfId="19379" xr:uid="{00000000-0005-0000-0000-0000B24B0000}"/>
    <cellStyle name="쉼표 [0] 19 8" xfId="19380" xr:uid="{00000000-0005-0000-0000-0000B34B0000}"/>
    <cellStyle name="쉼표 [0] 19 8 2" xfId="19381" xr:uid="{00000000-0005-0000-0000-0000B44B0000}"/>
    <cellStyle name="쉼표 [0] 19 9" xfId="19382" xr:uid="{00000000-0005-0000-0000-0000B54B0000}"/>
    <cellStyle name="쉼표 [0] 19 9 2" xfId="19383" xr:uid="{00000000-0005-0000-0000-0000B64B0000}"/>
    <cellStyle name="쉼표 [0] 2" xfId="19384" xr:uid="{00000000-0005-0000-0000-0000B74B0000}"/>
    <cellStyle name="쉼표 [0] 2 10" xfId="19385" xr:uid="{00000000-0005-0000-0000-0000B84B0000}"/>
    <cellStyle name="쉼표 [0] 2 11" xfId="19386" xr:uid="{00000000-0005-0000-0000-0000B94B0000}"/>
    <cellStyle name="쉼표 [0] 2 12" xfId="19387" xr:uid="{00000000-0005-0000-0000-0000BA4B0000}"/>
    <cellStyle name="쉼표 [0] 2 13" xfId="19388" xr:uid="{00000000-0005-0000-0000-0000BB4B0000}"/>
    <cellStyle name="쉼표 [0] 2 14" xfId="19389" xr:uid="{00000000-0005-0000-0000-0000BC4B0000}"/>
    <cellStyle name="쉼표 [0] 2 15" xfId="19390" xr:uid="{00000000-0005-0000-0000-0000BD4B0000}"/>
    <cellStyle name="쉼표 [0] 2 15 2" xfId="30736" xr:uid="{00000000-0005-0000-0000-0000BE4B0000}"/>
    <cellStyle name="쉼표 [0] 2 16" xfId="19391" xr:uid="{00000000-0005-0000-0000-0000BF4B0000}"/>
    <cellStyle name="쉼표 [0] 2 17" xfId="30741" xr:uid="{00000000-0005-0000-0000-0000C04B0000}"/>
    <cellStyle name="쉼표 [0] 2 2" xfId="19392" xr:uid="{00000000-0005-0000-0000-0000C14B0000}"/>
    <cellStyle name="쉼표 [0] 2 2 2" xfId="19393" xr:uid="{00000000-0005-0000-0000-0000C24B0000}"/>
    <cellStyle name="쉼표 [0] 2 2 2 2" xfId="19394" xr:uid="{00000000-0005-0000-0000-0000C34B0000}"/>
    <cellStyle name="쉼표 [0] 2 2 2 2 2" xfId="19395" xr:uid="{00000000-0005-0000-0000-0000C44B0000}"/>
    <cellStyle name="쉼표 [0] 2 2 2 2 3" xfId="19396" xr:uid="{00000000-0005-0000-0000-0000C54B0000}"/>
    <cellStyle name="쉼표 [0] 2 2 2 3" xfId="19397" xr:uid="{00000000-0005-0000-0000-0000C64B0000}"/>
    <cellStyle name="쉼표 [0] 2 2 2 3 2" xfId="19398" xr:uid="{00000000-0005-0000-0000-0000C74B0000}"/>
    <cellStyle name="쉼표 [0] 2 2 2 4" xfId="19399" xr:uid="{00000000-0005-0000-0000-0000C84B0000}"/>
    <cellStyle name="쉼표 [0] 2 2 2 5" xfId="19400" xr:uid="{00000000-0005-0000-0000-0000C94B0000}"/>
    <cellStyle name="쉼표 [0] 2 2 3" xfId="19401" xr:uid="{00000000-0005-0000-0000-0000CA4B0000}"/>
    <cellStyle name="쉼표 [0] 2 2 3 2" xfId="19402" xr:uid="{00000000-0005-0000-0000-0000CB4B0000}"/>
    <cellStyle name="쉼표 [0] 2 2 3 2 2" xfId="19403" xr:uid="{00000000-0005-0000-0000-0000CC4B0000}"/>
    <cellStyle name="쉼표 [0] 2 2 3 3" xfId="19404" xr:uid="{00000000-0005-0000-0000-0000CD4B0000}"/>
    <cellStyle name="쉼표 [0] 2 2 3 4" xfId="19405" xr:uid="{00000000-0005-0000-0000-0000CE4B0000}"/>
    <cellStyle name="쉼표 [0] 2 2 3 5" xfId="19406" xr:uid="{00000000-0005-0000-0000-0000CF4B0000}"/>
    <cellStyle name="쉼표 [0] 2 2 4" xfId="19407" xr:uid="{00000000-0005-0000-0000-0000D04B0000}"/>
    <cellStyle name="쉼표 [0] 2 2 4 2" xfId="19408" xr:uid="{00000000-0005-0000-0000-0000D14B0000}"/>
    <cellStyle name="쉼표 [0] 2 2 5" xfId="19409" xr:uid="{00000000-0005-0000-0000-0000D24B0000}"/>
    <cellStyle name="쉼표 [0] 2 2 5 2" xfId="19410" xr:uid="{00000000-0005-0000-0000-0000D34B0000}"/>
    <cellStyle name="쉼표 [0] 2 2 6" xfId="19411" xr:uid="{00000000-0005-0000-0000-0000D44B0000}"/>
    <cellStyle name="쉼표 [0] 2 2 7" xfId="19412" xr:uid="{00000000-0005-0000-0000-0000D54B0000}"/>
    <cellStyle name="쉼표 [0] 2 2 8" xfId="19413" xr:uid="{00000000-0005-0000-0000-0000D64B0000}"/>
    <cellStyle name="쉼표 [0] 2 2 9" xfId="30743" xr:uid="{00000000-0005-0000-0000-0000D74B0000}"/>
    <cellStyle name="쉼표 [0] 2 3" xfId="19414" xr:uid="{00000000-0005-0000-0000-0000D84B0000}"/>
    <cellStyle name="쉼표 [0] 2 3 2" xfId="19415" xr:uid="{00000000-0005-0000-0000-0000D94B0000}"/>
    <cellStyle name="쉼표 [0] 2 3 2 2" xfId="19416" xr:uid="{00000000-0005-0000-0000-0000DA4B0000}"/>
    <cellStyle name="쉼표 [0] 2 3 2 2 2" xfId="30746" xr:uid="{00000000-0005-0000-0000-0000DB4B0000}"/>
    <cellStyle name="쉼표 [0] 2 3 2 3" xfId="19417" xr:uid="{00000000-0005-0000-0000-0000DC4B0000}"/>
    <cellStyle name="쉼표 [0] 2 3 2 4" xfId="19418" xr:uid="{00000000-0005-0000-0000-0000DD4B0000}"/>
    <cellStyle name="쉼표 [0] 2 3 2 5" xfId="19419" xr:uid="{00000000-0005-0000-0000-0000DE4B0000}"/>
    <cellStyle name="쉼표 [0] 2 3 2 6" xfId="30742" xr:uid="{00000000-0005-0000-0000-0000DF4B0000}"/>
    <cellStyle name="쉼표 [0] 2 3 3" xfId="19420" xr:uid="{00000000-0005-0000-0000-0000E04B0000}"/>
    <cellStyle name="쉼표 [0] 2 3 3 2" xfId="19421" xr:uid="{00000000-0005-0000-0000-0000E14B0000}"/>
    <cellStyle name="쉼표 [0] 2 3 3 3" xfId="19422" xr:uid="{00000000-0005-0000-0000-0000E24B0000}"/>
    <cellStyle name="쉼표 [0] 2 3 3 4" xfId="19423" xr:uid="{00000000-0005-0000-0000-0000E34B0000}"/>
    <cellStyle name="쉼표 [0] 2 3 4" xfId="19424" xr:uid="{00000000-0005-0000-0000-0000E44B0000}"/>
    <cellStyle name="쉼표 [0] 2 3 4 2" xfId="19425" xr:uid="{00000000-0005-0000-0000-0000E54B0000}"/>
    <cellStyle name="쉼표 [0] 2 3 5" xfId="19426" xr:uid="{00000000-0005-0000-0000-0000E64B0000}"/>
    <cellStyle name="쉼표 [0] 2 3 5 2" xfId="19427" xr:uid="{00000000-0005-0000-0000-0000E74B0000}"/>
    <cellStyle name="쉼표 [0] 2 3 6" xfId="19428" xr:uid="{00000000-0005-0000-0000-0000E84B0000}"/>
    <cellStyle name="쉼표 [0] 2 3 7" xfId="19429" xr:uid="{00000000-0005-0000-0000-0000E94B0000}"/>
    <cellStyle name="쉼표 [0] 2 3 8" xfId="19430" xr:uid="{00000000-0005-0000-0000-0000EA4B0000}"/>
    <cellStyle name="쉼표 [0] 2 4" xfId="19431" xr:uid="{00000000-0005-0000-0000-0000EB4B0000}"/>
    <cellStyle name="쉼표 [0] 2 4 2" xfId="19432" xr:uid="{00000000-0005-0000-0000-0000EC4B0000}"/>
    <cellStyle name="쉼표 [0] 2 4 2 2" xfId="19433" xr:uid="{00000000-0005-0000-0000-0000ED4B0000}"/>
    <cellStyle name="쉼표 [0] 2 4 2 3" xfId="19434" xr:uid="{00000000-0005-0000-0000-0000EE4B0000}"/>
    <cellStyle name="쉼표 [0] 2 4 3" xfId="19435" xr:uid="{00000000-0005-0000-0000-0000EF4B0000}"/>
    <cellStyle name="쉼표 [0] 2 4 3 2" xfId="19436" xr:uid="{00000000-0005-0000-0000-0000F04B0000}"/>
    <cellStyle name="쉼표 [0] 2 4 4" xfId="19437" xr:uid="{00000000-0005-0000-0000-0000F14B0000}"/>
    <cellStyle name="쉼표 [0] 2 4 4 2" xfId="19438" xr:uid="{00000000-0005-0000-0000-0000F24B0000}"/>
    <cellStyle name="쉼표 [0] 2 4 5" xfId="19439" xr:uid="{00000000-0005-0000-0000-0000F34B0000}"/>
    <cellStyle name="쉼표 [0] 2 4 6" xfId="19440" xr:uid="{00000000-0005-0000-0000-0000F44B0000}"/>
    <cellStyle name="쉼표 [0] 2 5" xfId="19441" xr:uid="{00000000-0005-0000-0000-0000F54B0000}"/>
    <cellStyle name="쉼표 [0] 2 5 2" xfId="19442" xr:uid="{00000000-0005-0000-0000-0000F64B0000}"/>
    <cellStyle name="쉼표 [0] 2 5 2 2" xfId="19443" xr:uid="{00000000-0005-0000-0000-0000F74B0000}"/>
    <cellStyle name="쉼표 [0] 2 5 3" xfId="19444" xr:uid="{00000000-0005-0000-0000-0000F84B0000}"/>
    <cellStyle name="쉼표 [0] 2 5 4" xfId="19445" xr:uid="{00000000-0005-0000-0000-0000F94B0000}"/>
    <cellStyle name="쉼표 [0] 2 6" xfId="19446" xr:uid="{00000000-0005-0000-0000-0000FA4B0000}"/>
    <cellStyle name="쉼표 [0] 2 6 2" xfId="19447" xr:uid="{00000000-0005-0000-0000-0000FB4B0000}"/>
    <cellStyle name="쉼표 [0] 2 6 3" xfId="19448" xr:uid="{00000000-0005-0000-0000-0000FC4B0000}"/>
    <cellStyle name="쉼표 [0] 2 6 4" xfId="19449" xr:uid="{00000000-0005-0000-0000-0000FD4B0000}"/>
    <cellStyle name="쉼표 [0] 2 7" xfId="19450" xr:uid="{00000000-0005-0000-0000-0000FE4B0000}"/>
    <cellStyle name="쉼표 [0] 2 7 2" xfId="19451" xr:uid="{00000000-0005-0000-0000-0000FF4B0000}"/>
    <cellStyle name="쉼표 [0] 2 8" xfId="19452" xr:uid="{00000000-0005-0000-0000-0000004C0000}"/>
    <cellStyle name="쉼표 [0] 2 8 2" xfId="19453" xr:uid="{00000000-0005-0000-0000-0000014C0000}"/>
    <cellStyle name="쉼표 [0] 2 8 3" xfId="19454" xr:uid="{00000000-0005-0000-0000-0000024C0000}"/>
    <cellStyle name="쉼표 [0] 2 9" xfId="19455" xr:uid="{00000000-0005-0000-0000-0000034C0000}"/>
    <cellStyle name="쉼표 [0] 2 9 2" xfId="19456" xr:uid="{00000000-0005-0000-0000-0000044C0000}"/>
    <cellStyle name="쉼표 [0] 2_롯데 일산점 무대조명_총괄표_100503_수정" xfId="19457" xr:uid="{00000000-0005-0000-0000-0000054C0000}"/>
    <cellStyle name="쉼표 [0] 20" xfId="19458" xr:uid="{00000000-0005-0000-0000-0000064C0000}"/>
    <cellStyle name="쉼표 [0] 20 2" xfId="19459" xr:uid="{00000000-0005-0000-0000-0000074C0000}"/>
    <cellStyle name="쉼표 [0] 20 3" xfId="19460" xr:uid="{00000000-0005-0000-0000-0000084C0000}"/>
    <cellStyle name="쉼표 [0] 21" xfId="19461" xr:uid="{00000000-0005-0000-0000-0000094C0000}"/>
    <cellStyle name="쉼표 [0] 21 2" xfId="19462" xr:uid="{00000000-0005-0000-0000-00000A4C0000}"/>
    <cellStyle name="쉼표 [0] 22" xfId="19463" xr:uid="{00000000-0005-0000-0000-00000B4C0000}"/>
    <cellStyle name="쉼표 [0] 22 2" xfId="19464" xr:uid="{00000000-0005-0000-0000-00000C4C0000}"/>
    <cellStyle name="쉼표 [0] 23" xfId="19465" xr:uid="{00000000-0005-0000-0000-00000D4C0000}"/>
    <cellStyle name="쉼표 [0] 23 2" xfId="19466" xr:uid="{00000000-0005-0000-0000-00000E4C0000}"/>
    <cellStyle name="쉼표 [0] 24" xfId="19467" xr:uid="{00000000-0005-0000-0000-00000F4C0000}"/>
    <cellStyle name="쉼표 [0] 24 2" xfId="19468" xr:uid="{00000000-0005-0000-0000-0000104C0000}"/>
    <cellStyle name="쉼표 [0] 25" xfId="19469" xr:uid="{00000000-0005-0000-0000-0000114C0000}"/>
    <cellStyle name="쉼표 [0] 25 2" xfId="19470" xr:uid="{00000000-0005-0000-0000-0000124C0000}"/>
    <cellStyle name="쉼표 [0] 26" xfId="19471" xr:uid="{00000000-0005-0000-0000-0000134C0000}"/>
    <cellStyle name="쉼표 [0] 26 2" xfId="19472" xr:uid="{00000000-0005-0000-0000-0000144C0000}"/>
    <cellStyle name="쉼표 [0] 27" xfId="19473" xr:uid="{00000000-0005-0000-0000-0000154C0000}"/>
    <cellStyle name="쉼표 [0] 27 2" xfId="19474" xr:uid="{00000000-0005-0000-0000-0000164C0000}"/>
    <cellStyle name="쉼표 [0] 28" xfId="19475" xr:uid="{00000000-0005-0000-0000-0000174C0000}"/>
    <cellStyle name="쉼표 [0] 28 2" xfId="19476" xr:uid="{00000000-0005-0000-0000-0000184C0000}"/>
    <cellStyle name="쉼표 [0] 29" xfId="19477" xr:uid="{00000000-0005-0000-0000-0000194C0000}"/>
    <cellStyle name="쉼표 [0] 29 2" xfId="19478" xr:uid="{00000000-0005-0000-0000-00001A4C0000}"/>
    <cellStyle name="쉼표 [0] 3" xfId="19479" xr:uid="{00000000-0005-0000-0000-00001B4C0000}"/>
    <cellStyle name="쉼표 [0] 3 10" xfId="19480" xr:uid="{00000000-0005-0000-0000-00001C4C0000}"/>
    <cellStyle name="쉼표 [0] 3 10 2" xfId="19481" xr:uid="{00000000-0005-0000-0000-00001D4C0000}"/>
    <cellStyle name="쉼표 [0] 3 11" xfId="19482" xr:uid="{00000000-0005-0000-0000-00001E4C0000}"/>
    <cellStyle name="쉼표 [0] 3 11 2" xfId="19483" xr:uid="{00000000-0005-0000-0000-00001F4C0000}"/>
    <cellStyle name="쉼표 [0] 3 12" xfId="19484" xr:uid="{00000000-0005-0000-0000-0000204C0000}"/>
    <cellStyle name="쉼표 [0] 3 13" xfId="19485" xr:uid="{00000000-0005-0000-0000-0000214C0000}"/>
    <cellStyle name="쉼표 [0] 3 14" xfId="19486" xr:uid="{00000000-0005-0000-0000-0000224C0000}"/>
    <cellStyle name="쉼표 [0] 3 15" xfId="19487" xr:uid="{00000000-0005-0000-0000-0000234C0000}"/>
    <cellStyle name="쉼표 [0] 3 2" xfId="19488" xr:uid="{00000000-0005-0000-0000-0000244C0000}"/>
    <cellStyle name="쉼표 [0] 3 2 2" xfId="19489" xr:uid="{00000000-0005-0000-0000-0000254C0000}"/>
    <cellStyle name="쉼표 [0] 3 2 2 2" xfId="19490" xr:uid="{00000000-0005-0000-0000-0000264C0000}"/>
    <cellStyle name="쉼표 [0] 3 2 2 2 2" xfId="19491" xr:uid="{00000000-0005-0000-0000-0000274C0000}"/>
    <cellStyle name="쉼표 [0] 3 2 2 3" xfId="19492" xr:uid="{00000000-0005-0000-0000-0000284C0000}"/>
    <cellStyle name="쉼표 [0] 3 2 2 4" xfId="19493" xr:uid="{00000000-0005-0000-0000-0000294C0000}"/>
    <cellStyle name="쉼표 [0] 3 2 3" xfId="19494" xr:uid="{00000000-0005-0000-0000-00002A4C0000}"/>
    <cellStyle name="쉼표 [0] 3 2 3 2" xfId="19495" xr:uid="{00000000-0005-0000-0000-00002B4C0000}"/>
    <cellStyle name="쉼표 [0] 3 2 3 3" xfId="19496" xr:uid="{00000000-0005-0000-0000-00002C4C0000}"/>
    <cellStyle name="쉼표 [0] 3 2 4" xfId="19497" xr:uid="{00000000-0005-0000-0000-00002D4C0000}"/>
    <cellStyle name="쉼표 [0] 3 2 4 2" xfId="19498" xr:uid="{00000000-0005-0000-0000-00002E4C0000}"/>
    <cellStyle name="쉼표 [0] 3 2 5" xfId="19499" xr:uid="{00000000-0005-0000-0000-00002F4C0000}"/>
    <cellStyle name="쉼표 [0] 3 2 6" xfId="19500" xr:uid="{00000000-0005-0000-0000-0000304C0000}"/>
    <cellStyle name="쉼표 [0] 3 2 7" xfId="19501" xr:uid="{00000000-0005-0000-0000-0000314C0000}"/>
    <cellStyle name="쉼표 [0] 3 2 8" xfId="19502" xr:uid="{00000000-0005-0000-0000-0000324C0000}"/>
    <cellStyle name="쉼표 [0] 3 3" xfId="19503" xr:uid="{00000000-0005-0000-0000-0000334C0000}"/>
    <cellStyle name="쉼표 [0] 3 3 2" xfId="19504" xr:uid="{00000000-0005-0000-0000-0000344C0000}"/>
    <cellStyle name="쉼표 [0] 3 3 2 2" xfId="19505" xr:uid="{00000000-0005-0000-0000-0000354C0000}"/>
    <cellStyle name="쉼표 [0] 3 3 3" xfId="19506" xr:uid="{00000000-0005-0000-0000-0000364C0000}"/>
    <cellStyle name="쉼표 [0] 3 3 4" xfId="19507" xr:uid="{00000000-0005-0000-0000-0000374C0000}"/>
    <cellStyle name="쉼표 [0] 3 4" xfId="19508" xr:uid="{00000000-0005-0000-0000-0000384C0000}"/>
    <cellStyle name="쉼표 [0] 3 4 2" xfId="19509" xr:uid="{00000000-0005-0000-0000-0000394C0000}"/>
    <cellStyle name="쉼표 [0] 3 4 3" xfId="19510" xr:uid="{00000000-0005-0000-0000-00003A4C0000}"/>
    <cellStyle name="쉼표 [0] 3 4 4" xfId="19511" xr:uid="{00000000-0005-0000-0000-00003B4C0000}"/>
    <cellStyle name="쉼표 [0] 3 4 5" xfId="19512" xr:uid="{00000000-0005-0000-0000-00003C4C0000}"/>
    <cellStyle name="쉼표 [0] 3 5" xfId="19513" xr:uid="{00000000-0005-0000-0000-00003D4C0000}"/>
    <cellStyle name="쉼표 [0] 3 5 2" xfId="19514" xr:uid="{00000000-0005-0000-0000-00003E4C0000}"/>
    <cellStyle name="쉼표 [0] 3 5 2 2" xfId="19515" xr:uid="{00000000-0005-0000-0000-00003F4C0000}"/>
    <cellStyle name="쉼표 [0] 3 5 3" xfId="19516" xr:uid="{00000000-0005-0000-0000-0000404C0000}"/>
    <cellStyle name="쉼표 [0] 3 6" xfId="19517" xr:uid="{00000000-0005-0000-0000-0000414C0000}"/>
    <cellStyle name="쉼표 [0] 3 6 2" xfId="19518" xr:uid="{00000000-0005-0000-0000-0000424C0000}"/>
    <cellStyle name="쉼표 [0] 3 7" xfId="19519" xr:uid="{00000000-0005-0000-0000-0000434C0000}"/>
    <cellStyle name="쉼표 [0] 3 7 2" xfId="19520" xr:uid="{00000000-0005-0000-0000-0000444C0000}"/>
    <cellStyle name="쉼표 [0] 3 7 2 2" xfId="19521" xr:uid="{00000000-0005-0000-0000-0000454C0000}"/>
    <cellStyle name="쉼표 [0] 3 7 3" xfId="19522" xr:uid="{00000000-0005-0000-0000-0000464C0000}"/>
    <cellStyle name="쉼표 [0] 3 8" xfId="19523" xr:uid="{00000000-0005-0000-0000-0000474C0000}"/>
    <cellStyle name="쉼표 [0] 3 8 2" xfId="19524" xr:uid="{00000000-0005-0000-0000-0000484C0000}"/>
    <cellStyle name="쉼표 [0] 3 9" xfId="19525" xr:uid="{00000000-0005-0000-0000-0000494C0000}"/>
    <cellStyle name="쉼표 [0] 3 9 2" xfId="19526" xr:uid="{00000000-0005-0000-0000-00004A4C0000}"/>
    <cellStyle name="쉼표 [0] 3_전파진흥원_AV설비_설치공사_(원가포함)_SMT110903" xfId="19527" xr:uid="{00000000-0005-0000-0000-00004B4C0000}"/>
    <cellStyle name="쉼표 [0] 30" xfId="19528" xr:uid="{00000000-0005-0000-0000-00004C4C0000}"/>
    <cellStyle name="쉼표 [0] 30 2" xfId="19529" xr:uid="{00000000-0005-0000-0000-00004D4C0000}"/>
    <cellStyle name="쉼표 [0] 31" xfId="19530" xr:uid="{00000000-0005-0000-0000-00004E4C0000}"/>
    <cellStyle name="쉼표 [0] 31 2" xfId="19531" xr:uid="{00000000-0005-0000-0000-00004F4C0000}"/>
    <cellStyle name="쉼표 [0] 32" xfId="19532" xr:uid="{00000000-0005-0000-0000-0000504C0000}"/>
    <cellStyle name="쉼표 [0] 32 2" xfId="19533" xr:uid="{00000000-0005-0000-0000-0000514C0000}"/>
    <cellStyle name="쉼표 [0] 33" xfId="19534" xr:uid="{00000000-0005-0000-0000-0000524C0000}"/>
    <cellStyle name="쉼표 [0] 33 2" xfId="19535" xr:uid="{00000000-0005-0000-0000-0000534C0000}"/>
    <cellStyle name="쉼표 [0] 34" xfId="19536" xr:uid="{00000000-0005-0000-0000-0000544C0000}"/>
    <cellStyle name="쉼표 [0] 34 2" xfId="19537" xr:uid="{00000000-0005-0000-0000-0000554C0000}"/>
    <cellStyle name="쉼표 [0] 35" xfId="19538" xr:uid="{00000000-0005-0000-0000-0000564C0000}"/>
    <cellStyle name="쉼표 [0] 35 2" xfId="19539" xr:uid="{00000000-0005-0000-0000-0000574C0000}"/>
    <cellStyle name="쉼표 [0] 36" xfId="19540" xr:uid="{00000000-0005-0000-0000-0000584C0000}"/>
    <cellStyle name="쉼표 [0] 37" xfId="19541" xr:uid="{00000000-0005-0000-0000-0000594C0000}"/>
    <cellStyle name="쉼표 [0] 37 2" xfId="19542" xr:uid="{00000000-0005-0000-0000-00005A4C0000}"/>
    <cellStyle name="쉼표 [0] 38" xfId="19543" xr:uid="{00000000-0005-0000-0000-00005B4C0000}"/>
    <cellStyle name="쉼표 [0] 38 2" xfId="19544" xr:uid="{00000000-0005-0000-0000-00005C4C0000}"/>
    <cellStyle name="쉼표 [0] 39" xfId="19545" xr:uid="{00000000-0005-0000-0000-00005D4C0000}"/>
    <cellStyle name="쉼표 [0] 39 2" xfId="19546" xr:uid="{00000000-0005-0000-0000-00005E4C0000}"/>
    <cellStyle name="쉼표 [0] 4" xfId="19547" xr:uid="{00000000-0005-0000-0000-00005F4C0000}"/>
    <cellStyle name="쉼표 [0] 4 10" xfId="19548" xr:uid="{00000000-0005-0000-0000-0000604C0000}"/>
    <cellStyle name="쉼표 [0] 4 11" xfId="19549" xr:uid="{00000000-0005-0000-0000-0000614C0000}"/>
    <cellStyle name="쉼표 [0] 4 12" xfId="19550" xr:uid="{00000000-0005-0000-0000-0000624C0000}"/>
    <cellStyle name="쉼표 [0] 4 2" xfId="19551" xr:uid="{00000000-0005-0000-0000-0000634C0000}"/>
    <cellStyle name="쉼표 [0] 4 2 2" xfId="19552" xr:uid="{00000000-0005-0000-0000-0000644C0000}"/>
    <cellStyle name="쉼표 [0] 4 2 2 2" xfId="19553" xr:uid="{00000000-0005-0000-0000-0000654C0000}"/>
    <cellStyle name="쉼표 [0] 4 2 3" xfId="19554" xr:uid="{00000000-0005-0000-0000-0000664C0000}"/>
    <cellStyle name="쉼표 [0] 4 2 3 2" xfId="19555" xr:uid="{00000000-0005-0000-0000-0000674C0000}"/>
    <cellStyle name="쉼표 [0] 4 2 4" xfId="19556" xr:uid="{00000000-0005-0000-0000-0000684C0000}"/>
    <cellStyle name="쉼표 [0] 4 2 5" xfId="19557" xr:uid="{00000000-0005-0000-0000-0000694C0000}"/>
    <cellStyle name="쉼표 [0] 4 2 6" xfId="19558" xr:uid="{00000000-0005-0000-0000-00006A4C0000}"/>
    <cellStyle name="쉼표 [0] 4 3" xfId="19559" xr:uid="{00000000-0005-0000-0000-00006B4C0000}"/>
    <cellStyle name="쉼표 [0] 4 3 2" xfId="19560" xr:uid="{00000000-0005-0000-0000-00006C4C0000}"/>
    <cellStyle name="쉼표 [0] 4 3 2 2" xfId="19561" xr:uid="{00000000-0005-0000-0000-00006D4C0000}"/>
    <cellStyle name="쉼표 [0] 4 3 3" xfId="19562" xr:uid="{00000000-0005-0000-0000-00006E4C0000}"/>
    <cellStyle name="쉼표 [0] 4 3 4" xfId="19563" xr:uid="{00000000-0005-0000-0000-00006F4C0000}"/>
    <cellStyle name="쉼표 [0] 4 4" xfId="19564" xr:uid="{00000000-0005-0000-0000-0000704C0000}"/>
    <cellStyle name="쉼표 [0] 4 4 2" xfId="19565" xr:uid="{00000000-0005-0000-0000-0000714C0000}"/>
    <cellStyle name="쉼표 [0] 4 4 3" xfId="19566" xr:uid="{00000000-0005-0000-0000-0000724C0000}"/>
    <cellStyle name="쉼표 [0] 4 5" xfId="19567" xr:uid="{00000000-0005-0000-0000-0000734C0000}"/>
    <cellStyle name="쉼표 [0] 4 5 2" xfId="19568" xr:uid="{00000000-0005-0000-0000-0000744C0000}"/>
    <cellStyle name="쉼표 [0] 4 5 3" xfId="19569" xr:uid="{00000000-0005-0000-0000-0000754C0000}"/>
    <cellStyle name="쉼표 [0] 4 6" xfId="19570" xr:uid="{00000000-0005-0000-0000-0000764C0000}"/>
    <cellStyle name="쉼표 [0] 4 6 2" xfId="19571" xr:uid="{00000000-0005-0000-0000-0000774C0000}"/>
    <cellStyle name="쉼표 [0] 4 7" xfId="19572" xr:uid="{00000000-0005-0000-0000-0000784C0000}"/>
    <cellStyle name="쉼표 [0] 4 8" xfId="19573" xr:uid="{00000000-0005-0000-0000-0000794C0000}"/>
    <cellStyle name="쉼표 [0] 4 9" xfId="19574" xr:uid="{00000000-0005-0000-0000-00007A4C0000}"/>
    <cellStyle name="쉼표 [0] 40" xfId="19575" xr:uid="{00000000-0005-0000-0000-00007B4C0000}"/>
    <cellStyle name="쉼표 [0] 41" xfId="19576" xr:uid="{00000000-0005-0000-0000-00007C4C0000}"/>
    <cellStyle name="쉼표 [0] 41 2" xfId="19577" xr:uid="{00000000-0005-0000-0000-00007D4C0000}"/>
    <cellStyle name="쉼표 [0] 42" xfId="19578" xr:uid="{00000000-0005-0000-0000-00007E4C0000}"/>
    <cellStyle name="쉼표 [0] 43" xfId="19579" xr:uid="{00000000-0005-0000-0000-00007F4C0000}"/>
    <cellStyle name="쉼표 [0] 44" xfId="19580" xr:uid="{00000000-0005-0000-0000-0000804C0000}"/>
    <cellStyle name="쉼표 [0] 45" xfId="19581" xr:uid="{00000000-0005-0000-0000-0000814C0000}"/>
    <cellStyle name="쉼표 [0] 46" xfId="19582" xr:uid="{00000000-0005-0000-0000-0000824C0000}"/>
    <cellStyle name="쉼표 [0] 47" xfId="19583" xr:uid="{00000000-0005-0000-0000-0000834C0000}"/>
    <cellStyle name="쉼표 [0] 48" xfId="19584" xr:uid="{00000000-0005-0000-0000-0000844C0000}"/>
    <cellStyle name="쉼표 [0] 49" xfId="19585" xr:uid="{00000000-0005-0000-0000-0000854C0000}"/>
    <cellStyle name="쉼표 [0] 5" xfId="19586" xr:uid="{00000000-0005-0000-0000-0000864C0000}"/>
    <cellStyle name="쉼표 [0] 5 10" xfId="19587" xr:uid="{00000000-0005-0000-0000-0000874C0000}"/>
    <cellStyle name="쉼표 [0] 5 11" xfId="19588" xr:uid="{00000000-0005-0000-0000-0000884C0000}"/>
    <cellStyle name="쉼표 [0] 5 12" xfId="19589" xr:uid="{00000000-0005-0000-0000-0000894C0000}"/>
    <cellStyle name="쉼표 [0] 5 13" xfId="19590" xr:uid="{00000000-0005-0000-0000-00008A4C0000}"/>
    <cellStyle name="쉼표 [0] 5 14" xfId="19591" xr:uid="{00000000-0005-0000-0000-00008B4C0000}"/>
    <cellStyle name="쉼표 [0] 5 2" xfId="19592" xr:uid="{00000000-0005-0000-0000-00008C4C0000}"/>
    <cellStyle name="쉼표 [0] 5 2 2" xfId="19593" xr:uid="{00000000-0005-0000-0000-00008D4C0000}"/>
    <cellStyle name="쉼표 [0] 5 2 2 2" xfId="19594" xr:uid="{00000000-0005-0000-0000-00008E4C0000}"/>
    <cellStyle name="쉼표 [0] 5 2 3" xfId="19595" xr:uid="{00000000-0005-0000-0000-00008F4C0000}"/>
    <cellStyle name="쉼표 [0] 5 2 4" xfId="19596" xr:uid="{00000000-0005-0000-0000-0000904C0000}"/>
    <cellStyle name="쉼표 [0] 5 2 5" xfId="19597" xr:uid="{00000000-0005-0000-0000-0000914C0000}"/>
    <cellStyle name="쉼표 [0] 5 3" xfId="19598" xr:uid="{00000000-0005-0000-0000-0000924C0000}"/>
    <cellStyle name="쉼표 [0] 5 3 2" xfId="19599" xr:uid="{00000000-0005-0000-0000-0000934C0000}"/>
    <cellStyle name="쉼표 [0] 5 3 3" xfId="19600" xr:uid="{00000000-0005-0000-0000-0000944C0000}"/>
    <cellStyle name="쉼표 [0] 5 4" xfId="19601" xr:uid="{00000000-0005-0000-0000-0000954C0000}"/>
    <cellStyle name="쉼표 [0] 5 4 2" xfId="19602" xr:uid="{00000000-0005-0000-0000-0000964C0000}"/>
    <cellStyle name="쉼표 [0] 5 4 3" xfId="19603" xr:uid="{00000000-0005-0000-0000-0000974C0000}"/>
    <cellStyle name="쉼표 [0] 5 5" xfId="19604" xr:uid="{00000000-0005-0000-0000-0000984C0000}"/>
    <cellStyle name="쉼표 [0] 5 5 2" xfId="19605" xr:uid="{00000000-0005-0000-0000-0000994C0000}"/>
    <cellStyle name="쉼표 [0] 5 6" xfId="19606" xr:uid="{00000000-0005-0000-0000-00009A4C0000}"/>
    <cellStyle name="쉼표 [0] 5 6 2" xfId="19607" xr:uid="{00000000-0005-0000-0000-00009B4C0000}"/>
    <cellStyle name="쉼표 [0] 5 7" xfId="19608" xr:uid="{00000000-0005-0000-0000-00009C4C0000}"/>
    <cellStyle name="쉼표 [0] 5 7 2" xfId="19609" xr:uid="{00000000-0005-0000-0000-00009D4C0000}"/>
    <cellStyle name="쉼표 [0] 5 8" xfId="19610" xr:uid="{00000000-0005-0000-0000-00009E4C0000}"/>
    <cellStyle name="쉼표 [0] 5 8 2" xfId="19611" xr:uid="{00000000-0005-0000-0000-00009F4C0000}"/>
    <cellStyle name="쉼표 [0] 5 9" xfId="19612" xr:uid="{00000000-0005-0000-0000-0000A04C0000}"/>
    <cellStyle name="쉼표 [0] 50" xfId="19613" xr:uid="{00000000-0005-0000-0000-0000A14C0000}"/>
    <cellStyle name="쉼표 [0] 51" xfId="19614" xr:uid="{00000000-0005-0000-0000-0000A24C0000}"/>
    <cellStyle name="쉼표 [0] 52" xfId="19615" xr:uid="{00000000-0005-0000-0000-0000A34C0000}"/>
    <cellStyle name="쉼표 [0] 53" xfId="19616" xr:uid="{00000000-0005-0000-0000-0000A44C0000}"/>
    <cellStyle name="쉼표 [0] 54" xfId="19617" xr:uid="{00000000-0005-0000-0000-0000A54C0000}"/>
    <cellStyle name="쉼표 [0] 55" xfId="19618" xr:uid="{00000000-0005-0000-0000-0000A64C0000}"/>
    <cellStyle name="쉼표 [0] 56" xfId="19619" xr:uid="{00000000-0005-0000-0000-0000A74C0000}"/>
    <cellStyle name="쉼표 [0] 57" xfId="19620" xr:uid="{00000000-0005-0000-0000-0000A84C0000}"/>
    <cellStyle name="쉼표 [0] 58" xfId="19621" xr:uid="{00000000-0005-0000-0000-0000A94C0000}"/>
    <cellStyle name="쉼표 [0] 59" xfId="19622" xr:uid="{00000000-0005-0000-0000-0000AA4C0000}"/>
    <cellStyle name="쉼표 [0] 6" xfId="19623" xr:uid="{00000000-0005-0000-0000-0000AB4C0000}"/>
    <cellStyle name="쉼표 [0] 6 2" xfId="19624" xr:uid="{00000000-0005-0000-0000-0000AC4C0000}"/>
    <cellStyle name="쉼표 [0] 6 2 2" xfId="19625" xr:uid="{00000000-0005-0000-0000-0000AD4C0000}"/>
    <cellStyle name="쉼표 [0] 6 2 3" xfId="19626" xr:uid="{00000000-0005-0000-0000-0000AE4C0000}"/>
    <cellStyle name="쉼표 [0] 6 2 4" xfId="19627" xr:uid="{00000000-0005-0000-0000-0000AF4C0000}"/>
    <cellStyle name="쉼표 [0] 6 3" xfId="19628" xr:uid="{00000000-0005-0000-0000-0000B04C0000}"/>
    <cellStyle name="쉼표 [0] 6 3 2" xfId="19629" xr:uid="{00000000-0005-0000-0000-0000B14C0000}"/>
    <cellStyle name="쉼표 [0] 6 3 3" xfId="19630" xr:uid="{00000000-0005-0000-0000-0000B24C0000}"/>
    <cellStyle name="쉼표 [0] 6 4" xfId="19631" xr:uid="{00000000-0005-0000-0000-0000B34C0000}"/>
    <cellStyle name="쉼표 [0] 6 4 2" xfId="19632" xr:uid="{00000000-0005-0000-0000-0000B44C0000}"/>
    <cellStyle name="쉼표 [0] 6 4 3" xfId="19633" xr:uid="{00000000-0005-0000-0000-0000B54C0000}"/>
    <cellStyle name="쉼표 [0] 6 5" xfId="19634" xr:uid="{00000000-0005-0000-0000-0000B64C0000}"/>
    <cellStyle name="쉼표 [0] 6 6" xfId="19635" xr:uid="{00000000-0005-0000-0000-0000B74C0000}"/>
    <cellStyle name="쉼표 [0] 6 7" xfId="19636" xr:uid="{00000000-0005-0000-0000-0000B84C0000}"/>
    <cellStyle name="쉼표 [0] 6 8" xfId="19637" xr:uid="{00000000-0005-0000-0000-0000B94C0000}"/>
    <cellStyle name="쉼표 [0] 6 9" xfId="19638" xr:uid="{00000000-0005-0000-0000-0000BA4C0000}"/>
    <cellStyle name="쉼표 [0] 6_전파진흥원_AV설비_설치공사_(원가포함)_SMT110903" xfId="19639" xr:uid="{00000000-0005-0000-0000-0000BB4C0000}"/>
    <cellStyle name="쉼표 [0] 60" xfId="19640" xr:uid="{00000000-0005-0000-0000-0000BC4C0000}"/>
    <cellStyle name="쉼표 [0] 61" xfId="19641" xr:uid="{00000000-0005-0000-0000-0000BD4C0000}"/>
    <cellStyle name="쉼표 [0] 62" xfId="19642" xr:uid="{00000000-0005-0000-0000-0000BE4C0000}"/>
    <cellStyle name="쉼표 [0] 63" xfId="19643" xr:uid="{00000000-0005-0000-0000-0000BF4C0000}"/>
    <cellStyle name="쉼표 [0] 64" xfId="19644" xr:uid="{00000000-0005-0000-0000-0000C04C0000}"/>
    <cellStyle name="쉼표 [0] 65" xfId="19645" xr:uid="{00000000-0005-0000-0000-0000C14C0000}"/>
    <cellStyle name="쉼표 [0] 66" xfId="19646" xr:uid="{00000000-0005-0000-0000-0000C24C0000}"/>
    <cellStyle name="쉼표 [0] 67" xfId="19647" xr:uid="{00000000-0005-0000-0000-0000C34C0000}"/>
    <cellStyle name="쉼표 [0] 68" xfId="19648" xr:uid="{00000000-0005-0000-0000-0000C44C0000}"/>
    <cellStyle name="쉼표 [0] 69" xfId="19649" xr:uid="{00000000-0005-0000-0000-0000C54C0000}"/>
    <cellStyle name="쉼표 [0] 69 2" xfId="19650" xr:uid="{00000000-0005-0000-0000-0000C64C0000}"/>
    <cellStyle name="쉼표 [0] 69 2 2" xfId="19651" xr:uid="{00000000-0005-0000-0000-0000C74C0000}"/>
    <cellStyle name="쉼표 [0] 7" xfId="19652" xr:uid="{00000000-0005-0000-0000-0000C84C0000}"/>
    <cellStyle name="쉼표 [0] 7 2" xfId="19653" xr:uid="{00000000-0005-0000-0000-0000C94C0000}"/>
    <cellStyle name="쉼표 [0] 7 2 2" xfId="19654" xr:uid="{00000000-0005-0000-0000-0000CA4C0000}"/>
    <cellStyle name="쉼표 [0] 7 3" xfId="19655" xr:uid="{00000000-0005-0000-0000-0000CB4C0000}"/>
    <cellStyle name="쉼표 [0] 7 3 2" xfId="19656" xr:uid="{00000000-0005-0000-0000-0000CC4C0000}"/>
    <cellStyle name="쉼표 [0] 7 4" xfId="19657" xr:uid="{00000000-0005-0000-0000-0000CD4C0000}"/>
    <cellStyle name="쉼표 [0] 7 4 2" xfId="19658" xr:uid="{00000000-0005-0000-0000-0000CE4C0000}"/>
    <cellStyle name="쉼표 [0] 7 5" xfId="19659" xr:uid="{00000000-0005-0000-0000-0000CF4C0000}"/>
    <cellStyle name="쉼표 [0] 7 5 2" xfId="19660" xr:uid="{00000000-0005-0000-0000-0000D04C0000}"/>
    <cellStyle name="쉼표 [0] 7 6" xfId="19661" xr:uid="{00000000-0005-0000-0000-0000D14C0000}"/>
    <cellStyle name="쉼표 [0] 7 7" xfId="19662" xr:uid="{00000000-0005-0000-0000-0000D24C0000}"/>
    <cellStyle name="쉼표 [0] 7 8" xfId="19663" xr:uid="{00000000-0005-0000-0000-0000D34C0000}"/>
    <cellStyle name="쉼표 [0] 70" xfId="19664" xr:uid="{00000000-0005-0000-0000-0000D44C0000}"/>
    <cellStyle name="쉼표 [0] 71" xfId="19665" xr:uid="{00000000-0005-0000-0000-0000D54C0000}"/>
    <cellStyle name="쉼표 [0] 72" xfId="19666" xr:uid="{00000000-0005-0000-0000-0000D64C0000}"/>
    <cellStyle name="쉼표 [0] 73" xfId="19667" xr:uid="{00000000-0005-0000-0000-0000D74C0000}"/>
    <cellStyle name="쉼표 [0] 74" xfId="19668" xr:uid="{00000000-0005-0000-0000-0000D84C0000}"/>
    <cellStyle name="쉼표 [0] 75" xfId="19669" xr:uid="{00000000-0005-0000-0000-0000D94C0000}"/>
    <cellStyle name="쉼표 [0] 76" xfId="19670" xr:uid="{00000000-0005-0000-0000-0000DA4C0000}"/>
    <cellStyle name="쉼표 [0] 77" xfId="19671" xr:uid="{00000000-0005-0000-0000-0000DB4C0000}"/>
    <cellStyle name="쉼표 [0] 78" xfId="19672" xr:uid="{00000000-0005-0000-0000-0000DC4C0000}"/>
    <cellStyle name="쉼표 [0] 78 2" xfId="19673" xr:uid="{00000000-0005-0000-0000-0000DD4C0000}"/>
    <cellStyle name="쉼표 [0] 79" xfId="19674" xr:uid="{00000000-0005-0000-0000-0000DE4C0000}"/>
    <cellStyle name="쉼표 [0] 8" xfId="19675" xr:uid="{00000000-0005-0000-0000-0000DF4C0000}"/>
    <cellStyle name="쉼표 [0] 8 2" xfId="19676" xr:uid="{00000000-0005-0000-0000-0000E04C0000}"/>
    <cellStyle name="쉼표 [0] 8 2 2" xfId="19677" xr:uid="{00000000-0005-0000-0000-0000E14C0000}"/>
    <cellStyle name="쉼표 [0] 8 2 2 2" xfId="19678" xr:uid="{00000000-0005-0000-0000-0000E24C0000}"/>
    <cellStyle name="쉼표 [0] 8 2 3" xfId="19679" xr:uid="{00000000-0005-0000-0000-0000E34C0000}"/>
    <cellStyle name="쉼표 [0] 8 2 4" xfId="19680" xr:uid="{00000000-0005-0000-0000-0000E44C0000}"/>
    <cellStyle name="쉼표 [0] 8 2 5" xfId="19681" xr:uid="{00000000-0005-0000-0000-0000E54C0000}"/>
    <cellStyle name="쉼표 [0] 8 3" xfId="19682" xr:uid="{00000000-0005-0000-0000-0000E64C0000}"/>
    <cellStyle name="쉼표 [0] 8 3 2" xfId="19683" xr:uid="{00000000-0005-0000-0000-0000E74C0000}"/>
    <cellStyle name="쉼표 [0] 8 3 2 2" xfId="19684" xr:uid="{00000000-0005-0000-0000-0000E84C0000}"/>
    <cellStyle name="쉼표 [0] 8 3 3" xfId="19685" xr:uid="{00000000-0005-0000-0000-0000E94C0000}"/>
    <cellStyle name="쉼표 [0] 8 3 4" xfId="19686" xr:uid="{00000000-0005-0000-0000-0000EA4C0000}"/>
    <cellStyle name="쉼표 [0] 8 3 5" xfId="19687" xr:uid="{00000000-0005-0000-0000-0000EB4C0000}"/>
    <cellStyle name="쉼표 [0] 8 4" xfId="19688" xr:uid="{00000000-0005-0000-0000-0000EC4C0000}"/>
    <cellStyle name="쉼표 [0] 8 4 2" xfId="19689" xr:uid="{00000000-0005-0000-0000-0000ED4C0000}"/>
    <cellStyle name="쉼표 [0] 8 4 3" xfId="19690" xr:uid="{00000000-0005-0000-0000-0000EE4C0000}"/>
    <cellStyle name="쉼표 [0] 8 5" xfId="19691" xr:uid="{00000000-0005-0000-0000-0000EF4C0000}"/>
    <cellStyle name="쉼표 [0] 8 6" xfId="19692" xr:uid="{00000000-0005-0000-0000-0000F04C0000}"/>
    <cellStyle name="쉼표 [0] 8 7" xfId="19693" xr:uid="{00000000-0005-0000-0000-0000F14C0000}"/>
    <cellStyle name="쉼표 [0] 80" xfId="19694" xr:uid="{00000000-0005-0000-0000-0000F24C0000}"/>
    <cellStyle name="쉼표 [0] 81" xfId="19695" xr:uid="{00000000-0005-0000-0000-0000F34C0000}"/>
    <cellStyle name="쉼표 [0] 82" xfId="19696" xr:uid="{00000000-0005-0000-0000-0000F44C0000}"/>
    <cellStyle name="쉼표 [0] 83" xfId="30744" xr:uid="{00000000-0005-0000-0000-0000F54C0000}"/>
    <cellStyle name="쉼표 [0] 83 2" xfId="30749" xr:uid="{00000000-0005-0000-0000-0000F64C0000}"/>
    <cellStyle name="쉼표 [0] 87 2" xfId="19697" xr:uid="{00000000-0005-0000-0000-0000F74C0000}"/>
    <cellStyle name="쉼표 [0] 9" xfId="19698" xr:uid="{00000000-0005-0000-0000-0000F84C0000}"/>
    <cellStyle name="쉼표 [0] 9 2" xfId="19699" xr:uid="{00000000-0005-0000-0000-0000F94C0000}"/>
    <cellStyle name="쉼표 [0] 9 2 2" xfId="19700" xr:uid="{00000000-0005-0000-0000-0000FA4C0000}"/>
    <cellStyle name="쉼표 [0] 9 2 2 2" xfId="19701" xr:uid="{00000000-0005-0000-0000-0000FB4C0000}"/>
    <cellStyle name="쉼표 [0] 9 2 3" xfId="19702" xr:uid="{00000000-0005-0000-0000-0000FC4C0000}"/>
    <cellStyle name="쉼표 [0] 9 2 4" xfId="19703" xr:uid="{00000000-0005-0000-0000-0000FD4C0000}"/>
    <cellStyle name="쉼표 [0] 9 2 5" xfId="19704" xr:uid="{00000000-0005-0000-0000-0000FE4C0000}"/>
    <cellStyle name="쉼표 [0] 9 3" xfId="19705" xr:uid="{00000000-0005-0000-0000-0000FF4C0000}"/>
    <cellStyle name="쉼표 [0] 9 3 2" xfId="19706" xr:uid="{00000000-0005-0000-0000-0000004D0000}"/>
    <cellStyle name="쉼표 [0] 9 3 2 2" xfId="19707" xr:uid="{00000000-0005-0000-0000-0000014D0000}"/>
    <cellStyle name="쉼표 [0] 9 3 3" xfId="19708" xr:uid="{00000000-0005-0000-0000-0000024D0000}"/>
    <cellStyle name="쉼표 [0] 9 3 4" xfId="19709" xr:uid="{00000000-0005-0000-0000-0000034D0000}"/>
    <cellStyle name="쉼표 [0] 9 4" xfId="19710" xr:uid="{00000000-0005-0000-0000-0000044D0000}"/>
    <cellStyle name="쉼표 [0] 9 4 2" xfId="19711" xr:uid="{00000000-0005-0000-0000-0000054D0000}"/>
    <cellStyle name="쉼표 [0] 9 5" xfId="19712" xr:uid="{00000000-0005-0000-0000-0000064D0000}"/>
    <cellStyle name="쉼표 [0] 9 6" xfId="19713" xr:uid="{00000000-0005-0000-0000-0000074D0000}"/>
    <cellStyle name="쉼표 [0] 9 7" xfId="19714" xr:uid="{00000000-0005-0000-0000-0000084D0000}"/>
    <cellStyle name="쉼표 10" xfId="19715" xr:uid="{00000000-0005-0000-0000-0000094D0000}"/>
    <cellStyle name="쉼표 10 2" xfId="19716" xr:uid="{00000000-0005-0000-0000-00000A4D0000}"/>
    <cellStyle name="쉼표 11" xfId="19717" xr:uid="{00000000-0005-0000-0000-00000B4D0000}"/>
    <cellStyle name="쉼표 11 2" xfId="19718" xr:uid="{00000000-0005-0000-0000-00000C4D0000}"/>
    <cellStyle name="쉼표 12" xfId="19719" xr:uid="{00000000-0005-0000-0000-00000D4D0000}"/>
    <cellStyle name="쉼표 12 2" xfId="19720" xr:uid="{00000000-0005-0000-0000-00000E4D0000}"/>
    <cellStyle name="쉼표 13" xfId="19721" xr:uid="{00000000-0005-0000-0000-00000F4D0000}"/>
    <cellStyle name="쉼표 13 2" xfId="19722" xr:uid="{00000000-0005-0000-0000-0000104D0000}"/>
    <cellStyle name="쉼표 14" xfId="19723" xr:uid="{00000000-0005-0000-0000-0000114D0000}"/>
    <cellStyle name="쉼표 14 2" xfId="19724" xr:uid="{00000000-0005-0000-0000-0000124D0000}"/>
    <cellStyle name="쉼표 15" xfId="19725" xr:uid="{00000000-0005-0000-0000-0000134D0000}"/>
    <cellStyle name="쉼표 15 2" xfId="19726" xr:uid="{00000000-0005-0000-0000-0000144D0000}"/>
    <cellStyle name="쉼표 16" xfId="19727" xr:uid="{00000000-0005-0000-0000-0000154D0000}"/>
    <cellStyle name="쉼표 16 2" xfId="19728" xr:uid="{00000000-0005-0000-0000-0000164D0000}"/>
    <cellStyle name="쉼표 17" xfId="19729" xr:uid="{00000000-0005-0000-0000-0000174D0000}"/>
    <cellStyle name="쉼표 17 2" xfId="19730" xr:uid="{00000000-0005-0000-0000-0000184D0000}"/>
    <cellStyle name="쉼표 18" xfId="19731" xr:uid="{00000000-0005-0000-0000-0000194D0000}"/>
    <cellStyle name="쉼표 18 2" xfId="19732" xr:uid="{00000000-0005-0000-0000-00001A4D0000}"/>
    <cellStyle name="쉼표 19" xfId="19733" xr:uid="{00000000-0005-0000-0000-00001B4D0000}"/>
    <cellStyle name="쉼표 19 2" xfId="19734" xr:uid="{00000000-0005-0000-0000-00001C4D0000}"/>
    <cellStyle name="쉼표 2" xfId="19735" xr:uid="{00000000-0005-0000-0000-00001D4D0000}"/>
    <cellStyle name="쉼표 2 2" xfId="19736" xr:uid="{00000000-0005-0000-0000-00001E4D0000}"/>
    <cellStyle name="쉼표 2 3" xfId="19737" xr:uid="{00000000-0005-0000-0000-00001F4D0000}"/>
    <cellStyle name="쉼표 20" xfId="19738" xr:uid="{00000000-0005-0000-0000-0000204D0000}"/>
    <cellStyle name="쉼표 20 2" xfId="19739" xr:uid="{00000000-0005-0000-0000-0000214D0000}"/>
    <cellStyle name="쉼표 21" xfId="19740" xr:uid="{00000000-0005-0000-0000-0000224D0000}"/>
    <cellStyle name="쉼표 21 2" xfId="19741" xr:uid="{00000000-0005-0000-0000-0000234D0000}"/>
    <cellStyle name="쉼표 3" xfId="19742" xr:uid="{00000000-0005-0000-0000-0000244D0000}"/>
    <cellStyle name="쉼표 3 2" xfId="19743" xr:uid="{00000000-0005-0000-0000-0000254D0000}"/>
    <cellStyle name="쉼표 3 3" xfId="19744" xr:uid="{00000000-0005-0000-0000-0000264D0000}"/>
    <cellStyle name="쉼표 4" xfId="19745" xr:uid="{00000000-0005-0000-0000-0000274D0000}"/>
    <cellStyle name="쉼표 4 2" xfId="19746" xr:uid="{00000000-0005-0000-0000-0000284D0000}"/>
    <cellStyle name="쉼표 5" xfId="19747" xr:uid="{00000000-0005-0000-0000-0000294D0000}"/>
    <cellStyle name="쉼표 5 2" xfId="19748" xr:uid="{00000000-0005-0000-0000-00002A4D0000}"/>
    <cellStyle name="쉼표 6" xfId="19749" xr:uid="{00000000-0005-0000-0000-00002B4D0000}"/>
    <cellStyle name="쉼표 6 2" xfId="19750" xr:uid="{00000000-0005-0000-0000-00002C4D0000}"/>
    <cellStyle name="쉼표 7" xfId="19751" xr:uid="{00000000-0005-0000-0000-00002D4D0000}"/>
    <cellStyle name="쉼표 7 2" xfId="19752" xr:uid="{00000000-0005-0000-0000-00002E4D0000}"/>
    <cellStyle name="쉼표 8" xfId="19753" xr:uid="{00000000-0005-0000-0000-00002F4D0000}"/>
    <cellStyle name="쉼표 8 2" xfId="19754" xr:uid="{00000000-0005-0000-0000-0000304D0000}"/>
    <cellStyle name="쉼표 9" xfId="19755" xr:uid="{00000000-0005-0000-0000-0000314D0000}"/>
    <cellStyle name="쉼표 9 2" xfId="19756" xr:uid="{00000000-0005-0000-0000-0000324D0000}"/>
    <cellStyle name="스타일 1" xfId="19757" xr:uid="{00000000-0005-0000-0000-0000334D0000}"/>
    <cellStyle name="스타일 1 10" xfId="19758" xr:uid="{00000000-0005-0000-0000-0000344D0000}"/>
    <cellStyle name="스타일 1 10 2" xfId="19759" xr:uid="{00000000-0005-0000-0000-0000354D0000}"/>
    <cellStyle name="스타일 1 10 3" xfId="19760" xr:uid="{00000000-0005-0000-0000-0000364D0000}"/>
    <cellStyle name="스타일 1 11" xfId="19761" xr:uid="{00000000-0005-0000-0000-0000374D0000}"/>
    <cellStyle name="스타일 1 11 2" xfId="19762" xr:uid="{00000000-0005-0000-0000-0000384D0000}"/>
    <cellStyle name="스타일 1 12" xfId="19763" xr:uid="{00000000-0005-0000-0000-0000394D0000}"/>
    <cellStyle name="스타일 1 12 2" xfId="19764" xr:uid="{00000000-0005-0000-0000-00003A4D0000}"/>
    <cellStyle name="스타일 1 13" xfId="19765" xr:uid="{00000000-0005-0000-0000-00003B4D0000}"/>
    <cellStyle name="스타일 1 13 2" xfId="19766" xr:uid="{00000000-0005-0000-0000-00003C4D0000}"/>
    <cellStyle name="스타일 1 14" xfId="19767" xr:uid="{00000000-0005-0000-0000-00003D4D0000}"/>
    <cellStyle name="스타일 1 14 2" xfId="19768" xr:uid="{00000000-0005-0000-0000-00003E4D0000}"/>
    <cellStyle name="스타일 1 15" xfId="19769" xr:uid="{00000000-0005-0000-0000-00003F4D0000}"/>
    <cellStyle name="스타일 1 15 2" xfId="19770" xr:uid="{00000000-0005-0000-0000-0000404D0000}"/>
    <cellStyle name="스타일 1 16" xfId="19771" xr:uid="{00000000-0005-0000-0000-0000414D0000}"/>
    <cellStyle name="스타일 1 16 2" xfId="19772" xr:uid="{00000000-0005-0000-0000-0000424D0000}"/>
    <cellStyle name="스타일 1 17" xfId="19773" xr:uid="{00000000-0005-0000-0000-0000434D0000}"/>
    <cellStyle name="스타일 1 17 2" xfId="19774" xr:uid="{00000000-0005-0000-0000-0000444D0000}"/>
    <cellStyle name="스타일 1 18" xfId="19775" xr:uid="{00000000-0005-0000-0000-0000454D0000}"/>
    <cellStyle name="스타일 1 18 2" xfId="19776" xr:uid="{00000000-0005-0000-0000-0000464D0000}"/>
    <cellStyle name="스타일 1 19" xfId="19777" xr:uid="{00000000-0005-0000-0000-0000474D0000}"/>
    <cellStyle name="스타일 1 19 2" xfId="19778" xr:uid="{00000000-0005-0000-0000-0000484D0000}"/>
    <cellStyle name="스타일 1 2" xfId="19779" xr:uid="{00000000-0005-0000-0000-0000494D0000}"/>
    <cellStyle name="스타일 1 2 2" xfId="19780" xr:uid="{00000000-0005-0000-0000-00004A4D0000}"/>
    <cellStyle name="스타일 1 2 2 2" xfId="19781" xr:uid="{00000000-0005-0000-0000-00004B4D0000}"/>
    <cellStyle name="스타일 1 2 2 3" xfId="19782" xr:uid="{00000000-0005-0000-0000-00004C4D0000}"/>
    <cellStyle name="스타일 1 2 3" xfId="19783" xr:uid="{00000000-0005-0000-0000-00004D4D0000}"/>
    <cellStyle name="스타일 1 2 3 2" xfId="19784" xr:uid="{00000000-0005-0000-0000-00004E4D0000}"/>
    <cellStyle name="스타일 1 2 3 3" xfId="19785" xr:uid="{00000000-0005-0000-0000-00004F4D0000}"/>
    <cellStyle name="스타일 1 2 4" xfId="19786" xr:uid="{00000000-0005-0000-0000-0000504D0000}"/>
    <cellStyle name="스타일 1 2 4 2" xfId="19787" xr:uid="{00000000-0005-0000-0000-0000514D0000}"/>
    <cellStyle name="스타일 1 2 5" xfId="19788" xr:uid="{00000000-0005-0000-0000-0000524D0000}"/>
    <cellStyle name="스타일 1 2 5 2" xfId="19789" xr:uid="{00000000-0005-0000-0000-0000534D0000}"/>
    <cellStyle name="스타일 1 2 6" xfId="19790" xr:uid="{00000000-0005-0000-0000-0000544D0000}"/>
    <cellStyle name="스타일 1 2 7" xfId="19791" xr:uid="{00000000-0005-0000-0000-0000554D0000}"/>
    <cellStyle name="스타일 1 2 8" xfId="19792" xr:uid="{00000000-0005-0000-0000-0000564D0000}"/>
    <cellStyle name="스타일 1 2 9" xfId="19793" xr:uid="{00000000-0005-0000-0000-0000574D0000}"/>
    <cellStyle name="스타일 1 20" xfId="19794" xr:uid="{00000000-0005-0000-0000-0000584D0000}"/>
    <cellStyle name="스타일 1 20 2" xfId="19795" xr:uid="{00000000-0005-0000-0000-0000594D0000}"/>
    <cellStyle name="스타일 1 21" xfId="19796" xr:uid="{00000000-0005-0000-0000-00005A4D0000}"/>
    <cellStyle name="스타일 1 21 2" xfId="19797" xr:uid="{00000000-0005-0000-0000-00005B4D0000}"/>
    <cellStyle name="스타일 1 22" xfId="19798" xr:uid="{00000000-0005-0000-0000-00005C4D0000}"/>
    <cellStyle name="스타일 1 22 2" xfId="19799" xr:uid="{00000000-0005-0000-0000-00005D4D0000}"/>
    <cellStyle name="스타일 1 23" xfId="19800" xr:uid="{00000000-0005-0000-0000-00005E4D0000}"/>
    <cellStyle name="스타일 1 23 2" xfId="19801" xr:uid="{00000000-0005-0000-0000-00005F4D0000}"/>
    <cellStyle name="스타일 1 24" xfId="19802" xr:uid="{00000000-0005-0000-0000-0000604D0000}"/>
    <cellStyle name="스타일 1 24 2" xfId="19803" xr:uid="{00000000-0005-0000-0000-0000614D0000}"/>
    <cellStyle name="스타일 1 25" xfId="19804" xr:uid="{00000000-0005-0000-0000-0000624D0000}"/>
    <cellStyle name="스타일 1 25 2" xfId="19805" xr:uid="{00000000-0005-0000-0000-0000634D0000}"/>
    <cellStyle name="스타일 1 26" xfId="19806" xr:uid="{00000000-0005-0000-0000-0000644D0000}"/>
    <cellStyle name="스타일 1 26 2" xfId="19807" xr:uid="{00000000-0005-0000-0000-0000654D0000}"/>
    <cellStyle name="스타일 1 27" xfId="19808" xr:uid="{00000000-0005-0000-0000-0000664D0000}"/>
    <cellStyle name="스타일 1 27 2" xfId="19809" xr:uid="{00000000-0005-0000-0000-0000674D0000}"/>
    <cellStyle name="스타일 1 28" xfId="19810" xr:uid="{00000000-0005-0000-0000-0000684D0000}"/>
    <cellStyle name="스타일 1 28 2" xfId="19811" xr:uid="{00000000-0005-0000-0000-0000694D0000}"/>
    <cellStyle name="스타일 1 29" xfId="19812" xr:uid="{00000000-0005-0000-0000-00006A4D0000}"/>
    <cellStyle name="스타일 1 29 2" xfId="19813" xr:uid="{00000000-0005-0000-0000-00006B4D0000}"/>
    <cellStyle name="스타일 1 3" xfId="19814" xr:uid="{00000000-0005-0000-0000-00006C4D0000}"/>
    <cellStyle name="스타일 1 3 2" xfId="19815" xr:uid="{00000000-0005-0000-0000-00006D4D0000}"/>
    <cellStyle name="스타일 1 3 3" xfId="19816" xr:uid="{00000000-0005-0000-0000-00006E4D0000}"/>
    <cellStyle name="스타일 1 3 4" xfId="19817" xr:uid="{00000000-0005-0000-0000-00006F4D0000}"/>
    <cellStyle name="스타일 1 3 5" xfId="19818" xr:uid="{00000000-0005-0000-0000-0000704D0000}"/>
    <cellStyle name="스타일 1 30" xfId="19819" xr:uid="{00000000-0005-0000-0000-0000714D0000}"/>
    <cellStyle name="스타일 1 30 2" xfId="19820" xr:uid="{00000000-0005-0000-0000-0000724D0000}"/>
    <cellStyle name="스타일 1 31" xfId="19821" xr:uid="{00000000-0005-0000-0000-0000734D0000}"/>
    <cellStyle name="스타일 1 31 2" xfId="19822" xr:uid="{00000000-0005-0000-0000-0000744D0000}"/>
    <cellStyle name="스타일 1 32" xfId="19823" xr:uid="{00000000-0005-0000-0000-0000754D0000}"/>
    <cellStyle name="스타일 1 32 2" xfId="19824" xr:uid="{00000000-0005-0000-0000-0000764D0000}"/>
    <cellStyle name="스타일 1 33" xfId="19825" xr:uid="{00000000-0005-0000-0000-0000774D0000}"/>
    <cellStyle name="스타일 1 33 2" xfId="19826" xr:uid="{00000000-0005-0000-0000-0000784D0000}"/>
    <cellStyle name="스타일 1 34" xfId="19827" xr:uid="{00000000-0005-0000-0000-0000794D0000}"/>
    <cellStyle name="스타일 1 34 2" xfId="19828" xr:uid="{00000000-0005-0000-0000-00007A4D0000}"/>
    <cellStyle name="스타일 1 35" xfId="19829" xr:uid="{00000000-0005-0000-0000-00007B4D0000}"/>
    <cellStyle name="스타일 1 35 2" xfId="19830" xr:uid="{00000000-0005-0000-0000-00007C4D0000}"/>
    <cellStyle name="스타일 1 36" xfId="19831" xr:uid="{00000000-0005-0000-0000-00007D4D0000}"/>
    <cellStyle name="스타일 1 36 2" xfId="19832" xr:uid="{00000000-0005-0000-0000-00007E4D0000}"/>
    <cellStyle name="스타일 1 37" xfId="19833" xr:uid="{00000000-0005-0000-0000-00007F4D0000}"/>
    <cellStyle name="스타일 1 37 2" xfId="19834" xr:uid="{00000000-0005-0000-0000-0000804D0000}"/>
    <cellStyle name="스타일 1 38" xfId="19835" xr:uid="{00000000-0005-0000-0000-0000814D0000}"/>
    <cellStyle name="스타일 1 38 2" xfId="19836" xr:uid="{00000000-0005-0000-0000-0000824D0000}"/>
    <cellStyle name="스타일 1 39" xfId="19837" xr:uid="{00000000-0005-0000-0000-0000834D0000}"/>
    <cellStyle name="스타일 1 39 2" xfId="19838" xr:uid="{00000000-0005-0000-0000-0000844D0000}"/>
    <cellStyle name="스타일 1 4" xfId="19839" xr:uid="{00000000-0005-0000-0000-0000854D0000}"/>
    <cellStyle name="스타일 1 4 2" xfId="19840" xr:uid="{00000000-0005-0000-0000-0000864D0000}"/>
    <cellStyle name="스타일 1 4 3" xfId="19841" xr:uid="{00000000-0005-0000-0000-0000874D0000}"/>
    <cellStyle name="스타일 1 40" xfId="19842" xr:uid="{00000000-0005-0000-0000-0000884D0000}"/>
    <cellStyle name="스타일 1 40 2" xfId="19843" xr:uid="{00000000-0005-0000-0000-0000894D0000}"/>
    <cellStyle name="스타일 1 41" xfId="19844" xr:uid="{00000000-0005-0000-0000-00008A4D0000}"/>
    <cellStyle name="스타일 1 41 2" xfId="19845" xr:uid="{00000000-0005-0000-0000-00008B4D0000}"/>
    <cellStyle name="스타일 1 42" xfId="19846" xr:uid="{00000000-0005-0000-0000-00008C4D0000}"/>
    <cellStyle name="스타일 1 42 2" xfId="19847" xr:uid="{00000000-0005-0000-0000-00008D4D0000}"/>
    <cellStyle name="스타일 1 43" xfId="19848" xr:uid="{00000000-0005-0000-0000-00008E4D0000}"/>
    <cellStyle name="스타일 1 43 2" xfId="19849" xr:uid="{00000000-0005-0000-0000-00008F4D0000}"/>
    <cellStyle name="스타일 1 44" xfId="19850" xr:uid="{00000000-0005-0000-0000-0000904D0000}"/>
    <cellStyle name="스타일 1 45" xfId="19851" xr:uid="{00000000-0005-0000-0000-0000914D0000}"/>
    <cellStyle name="스타일 1 46" xfId="19852" xr:uid="{00000000-0005-0000-0000-0000924D0000}"/>
    <cellStyle name="스타일 1 5" xfId="19853" xr:uid="{00000000-0005-0000-0000-0000934D0000}"/>
    <cellStyle name="스타일 1 5 2" xfId="19854" xr:uid="{00000000-0005-0000-0000-0000944D0000}"/>
    <cellStyle name="스타일 1 5 3" xfId="19855" xr:uid="{00000000-0005-0000-0000-0000954D0000}"/>
    <cellStyle name="스타일 1 6" xfId="19856" xr:uid="{00000000-0005-0000-0000-0000964D0000}"/>
    <cellStyle name="스타일 1 6 2" xfId="19857" xr:uid="{00000000-0005-0000-0000-0000974D0000}"/>
    <cellStyle name="스타일 1 6 3" xfId="19858" xr:uid="{00000000-0005-0000-0000-0000984D0000}"/>
    <cellStyle name="스타일 1 7" xfId="19859" xr:uid="{00000000-0005-0000-0000-0000994D0000}"/>
    <cellStyle name="스타일 1 7 2" xfId="19860" xr:uid="{00000000-0005-0000-0000-00009A4D0000}"/>
    <cellStyle name="스타일 1 7 3" xfId="19861" xr:uid="{00000000-0005-0000-0000-00009B4D0000}"/>
    <cellStyle name="스타일 1 8" xfId="19862" xr:uid="{00000000-0005-0000-0000-00009C4D0000}"/>
    <cellStyle name="스타일 1 8 2" xfId="19863" xr:uid="{00000000-0005-0000-0000-00009D4D0000}"/>
    <cellStyle name="스타일 1 8 3" xfId="19864" xr:uid="{00000000-0005-0000-0000-00009E4D0000}"/>
    <cellStyle name="스타일 1 9" xfId="19865" xr:uid="{00000000-0005-0000-0000-00009F4D0000}"/>
    <cellStyle name="스타일 1 9 2" xfId="19866" xr:uid="{00000000-0005-0000-0000-0000A04D0000}"/>
    <cellStyle name="스타일 1 9 3" xfId="19867" xr:uid="{00000000-0005-0000-0000-0000A14D0000}"/>
    <cellStyle name="스타일 1_1부여부지 콘도미니엄 신축공사 AV설비 견적서_20100121" xfId="19868" xr:uid="{00000000-0005-0000-0000-0000A24D0000}"/>
    <cellStyle name="스타일 10" xfId="19869" xr:uid="{00000000-0005-0000-0000-0000A34D0000}"/>
    <cellStyle name="스타일 10 2" xfId="19870" xr:uid="{00000000-0005-0000-0000-0000A44D0000}"/>
    <cellStyle name="스타일 100" xfId="19871" xr:uid="{00000000-0005-0000-0000-0000A54D0000}"/>
    <cellStyle name="스타일 100 2" xfId="19872" xr:uid="{00000000-0005-0000-0000-0000A64D0000}"/>
    <cellStyle name="스타일 101" xfId="19873" xr:uid="{00000000-0005-0000-0000-0000A74D0000}"/>
    <cellStyle name="스타일 101 2" xfId="19874" xr:uid="{00000000-0005-0000-0000-0000A84D0000}"/>
    <cellStyle name="스타일 102" xfId="19875" xr:uid="{00000000-0005-0000-0000-0000A94D0000}"/>
    <cellStyle name="스타일 102 2" xfId="19876" xr:uid="{00000000-0005-0000-0000-0000AA4D0000}"/>
    <cellStyle name="스타일 103" xfId="19877" xr:uid="{00000000-0005-0000-0000-0000AB4D0000}"/>
    <cellStyle name="스타일 103 2" xfId="19878" xr:uid="{00000000-0005-0000-0000-0000AC4D0000}"/>
    <cellStyle name="스타일 104" xfId="19879" xr:uid="{00000000-0005-0000-0000-0000AD4D0000}"/>
    <cellStyle name="스타일 104 2" xfId="19880" xr:uid="{00000000-0005-0000-0000-0000AE4D0000}"/>
    <cellStyle name="스타일 105" xfId="19881" xr:uid="{00000000-0005-0000-0000-0000AF4D0000}"/>
    <cellStyle name="스타일 105 2" xfId="19882" xr:uid="{00000000-0005-0000-0000-0000B04D0000}"/>
    <cellStyle name="스타일 106" xfId="19883" xr:uid="{00000000-0005-0000-0000-0000B14D0000}"/>
    <cellStyle name="스타일 106 2" xfId="19884" xr:uid="{00000000-0005-0000-0000-0000B24D0000}"/>
    <cellStyle name="스타일 107" xfId="19885" xr:uid="{00000000-0005-0000-0000-0000B34D0000}"/>
    <cellStyle name="스타일 107 2" xfId="19886" xr:uid="{00000000-0005-0000-0000-0000B44D0000}"/>
    <cellStyle name="스타일 108" xfId="19887" xr:uid="{00000000-0005-0000-0000-0000B54D0000}"/>
    <cellStyle name="스타일 108 2" xfId="19888" xr:uid="{00000000-0005-0000-0000-0000B64D0000}"/>
    <cellStyle name="스타일 109" xfId="19889" xr:uid="{00000000-0005-0000-0000-0000B74D0000}"/>
    <cellStyle name="스타일 109 2" xfId="19890" xr:uid="{00000000-0005-0000-0000-0000B84D0000}"/>
    <cellStyle name="스타일 11" xfId="19891" xr:uid="{00000000-0005-0000-0000-0000B94D0000}"/>
    <cellStyle name="스타일 11 2" xfId="19892" xr:uid="{00000000-0005-0000-0000-0000BA4D0000}"/>
    <cellStyle name="스타일 110" xfId="19893" xr:uid="{00000000-0005-0000-0000-0000BB4D0000}"/>
    <cellStyle name="스타일 110 2" xfId="19894" xr:uid="{00000000-0005-0000-0000-0000BC4D0000}"/>
    <cellStyle name="스타일 111" xfId="19895" xr:uid="{00000000-0005-0000-0000-0000BD4D0000}"/>
    <cellStyle name="스타일 111 2" xfId="19896" xr:uid="{00000000-0005-0000-0000-0000BE4D0000}"/>
    <cellStyle name="스타일 112" xfId="19897" xr:uid="{00000000-0005-0000-0000-0000BF4D0000}"/>
    <cellStyle name="스타일 112 2" xfId="19898" xr:uid="{00000000-0005-0000-0000-0000C04D0000}"/>
    <cellStyle name="스타일 113" xfId="19899" xr:uid="{00000000-0005-0000-0000-0000C14D0000}"/>
    <cellStyle name="스타일 113 2" xfId="19900" xr:uid="{00000000-0005-0000-0000-0000C24D0000}"/>
    <cellStyle name="스타일 114" xfId="19901" xr:uid="{00000000-0005-0000-0000-0000C34D0000}"/>
    <cellStyle name="스타일 114 2" xfId="19902" xr:uid="{00000000-0005-0000-0000-0000C44D0000}"/>
    <cellStyle name="스타일 115" xfId="19903" xr:uid="{00000000-0005-0000-0000-0000C54D0000}"/>
    <cellStyle name="스타일 115 2" xfId="19904" xr:uid="{00000000-0005-0000-0000-0000C64D0000}"/>
    <cellStyle name="스타일 116" xfId="19905" xr:uid="{00000000-0005-0000-0000-0000C74D0000}"/>
    <cellStyle name="스타일 116 2" xfId="19906" xr:uid="{00000000-0005-0000-0000-0000C84D0000}"/>
    <cellStyle name="스타일 117" xfId="19907" xr:uid="{00000000-0005-0000-0000-0000C94D0000}"/>
    <cellStyle name="스타일 117 2" xfId="19908" xr:uid="{00000000-0005-0000-0000-0000CA4D0000}"/>
    <cellStyle name="스타일 118" xfId="19909" xr:uid="{00000000-0005-0000-0000-0000CB4D0000}"/>
    <cellStyle name="스타일 118 2" xfId="19910" xr:uid="{00000000-0005-0000-0000-0000CC4D0000}"/>
    <cellStyle name="스타일 119" xfId="19911" xr:uid="{00000000-0005-0000-0000-0000CD4D0000}"/>
    <cellStyle name="스타일 119 2" xfId="19912" xr:uid="{00000000-0005-0000-0000-0000CE4D0000}"/>
    <cellStyle name="스타일 12" xfId="19913" xr:uid="{00000000-0005-0000-0000-0000CF4D0000}"/>
    <cellStyle name="스타일 12 2" xfId="19914" xr:uid="{00000000-0005-0000-0000-0000D04D0000}"/>
    <cellStyle name="스타일 120" xfId="19915" xr:uid="{00000000-0005-0000-0000-0000D14D0000}"/>
    <cellStyle name="스타일 120 2" xfId="19916" xr:uid="{00000000-0005-0000-0000-0000D24D0000}"/>
    <cellStyle name="스타일 121" xfId="19917" xr:uid="{00000000-0005-0000-0000-0000D34D0000}"/>
    <cellStyle name="스타일 121 2" xfId="19918" xr:uid="{00000000-0005-0000-0000-0000D44D0000}"/>
    <cellStyle name="스타일 122" xfId="19919" xr:uid="{00000000-0005-0000-0000-0000D54D0000}"/>
    <cellStyle name="스타일 122 2" xfId="19920" xr:uid="{00000000-0005-0000-0000-0000D64D0000}"/>
    <cellStyle name="스타일 123" xfId="19921" xr:uid="{00000000-0005-0000-0000-0000D74D0000}"/>
    <cellStyle name="스타일 123 2" xfId="19922" xr:uid="{00000000-0005-0000-0000-0000D84D0000}"/>
    <cellStyle name="스타일 124" xfId="19923" xr:uid="{00000000-0005-0000-0000-0000D94D0000}"/>
    <cellStyle name="스타일 124 2" xfId="19924" xr:uid="{00000000-0005-0000-0000-0000DA4D0000}"/>
    <cellStyle name="스타일 125" xfId="19925" xr:uid="{00000000-0005-0000-0000-0000DB4D0000}"/>
    <cellStyle name="스타일 125 2" xfId="19926" xr:uid="{00000000-0005-0000-0000-0000DC4D0000}"/>
    <cellStyle name="스타일 126" xfId="19927" xr:uid="{00000000-0005-0000-0000-0000DD4D0000}"/>
    <cellStyle name="스타일 126 2" xfId="19928" xr:uid="{00000000-0005-0000-0000-0000DE4D0000}"/>
    <cellStyle name="스타일 127" xfId="19929" xr:uid="{00000000-0005-0000-0000-0000DF4D0000}"/>
    <cellStyle name="스타일 127 2" xfId="19930" xr:uid="{00000000-0005-0000-0000-0000E04D0000}"/>
    <cellStyle name="스타일 128" xfId="19931" xr:uid="{00000000-0005-0000-0000-0000E14D0000}"/>
    <cellStyle name="스타일 128 2" xfId="19932" xr:uid="{00000000-0005-0000-0000-0000E24D0000}"/>
    <cellStyle name="스타일 129" xfId="19933" xr:uid="{00000000-0005-0000-0000-0000E34D0000}"/>
    <cellStyle name="스타일 129 2" xfId="19934" xr:uid="{00000000-0005-0000-0000-0000E44D0000}"/>
    <cellStyle name="스타일 13" xfId="19935" xr:uid="{00000000-0005-0000-0000-0000E54D0000}"/>
    <cellStyle name="스타일 13 2" xfId="19936" xr:uid="{00000000-0005-0000-0000-0000E64D0000}"/>
    <cellStyle name="스타일 130" xfId="19937" xr:uid="{00000000-0005-0000-0000-0000E74D0000}"/>
    <cellStyle name="스타일 130 2" xfId="19938" xr:uid="{00000000-0005-0000-0000-0000E84D0000}"/>
    <cellStyle name="스타일 131" xfId="19939" xr:uid="{00000000-0005-0000-0000-0000E94D0000}"/>
    <cellStyle name="스타일 131 2" xfId="19940" xr:uid="{00000000-0005-0000-0000-0000EA4D0000}"/>
    <cellStyle name="스타일 132" xfId="19941" xr:uid="{00000000-0005-0000-0000-0000EB4D0000}"/>
    <cellStyle name="스타일 132 2" xfId="19942" xr:uid="{00000000-0005-0000-0000-0000EC4D0000}"/>
    <cellStyle name="스타일 133" xfId="19943" xr:uid="{00000000-0005-0000-0000-0000ED4D0000}"/>
    <cellStyle name="스타일 133 2" xfId="19944" xr:uid="{00000000-0005-0000-0000-0000EE4D0000}"/>
    <cellStyle name="스타일 134" xfId="19945" xr:uid="{00000000-0005-0000-0000-0000EF4D0000}"/>
    <cellStyle name="스타일 134 2" xfId="19946" xr:uid="{00000000-0005-0000-0000-0000F04D0000}"/>
    <cellStyle name="스타일 135" xfId="19947" xr:uid="{00000000-0005-0000-0000-0000F14D0000}"/>
    <cellStyle name="스타일 135 2" xfId="19948" xr:uid="{00000000-0005-0000-0000-0000F24D0000}"/>
    <cellStyle name="스타일 136" xfId="19949" xr:uid="{00000000-0005-0000-0000-0000F34D0000}"/>
    <cellStyle name="스타일 136 2" xfId="19950" xr:uid="{00000000-0005-0000-0000-0000F44D0000}"/>
    <cellStyle name="스타일 137" xfId="19951" xr:uid="{00000000-0005-0000-0000-0000F54D0000}"/>
    <cellStyle name="스타일 137 2" xfId="19952" xr:uid="{00000000-0005-0000-0000-0000F64D0000}"/>
    <cellStyle name="스타일 138" xfId="19953" xr:uid="{00000000-0005-0000-0000-0000F74D0000}"/>
    <cellStyle name="스타일 138 2" xfId="19954" xr:uid="{00000000-0005-0000-0000-0000F84D0000}"/>
    <cellStyle name="스타일 139" xfId="19955" xr:uid="{00000000-0005-0000-0000-0000F94D0000}"/>
    <cellStyle name="스타일 139 2" xfId="19956" xr:uid="{00000000-0005-0000-0000-0000FA4D0000}"/>
    <cellStyle name="스타일 14" xfId="19957" xr:uid="{00000000-0005-0000-0000-0000FB4D0000}"/>
    <cellStyle name="스타일 14 2" xfId="19958" xr:uid="{00000000-0005-0000-0000-0000FC4D0000}"/>
    <cellStyle name="스타일 140" xfId="19959" xr:uid="{00000000-0005-0000-0000-0000FD4D0000}"/>
    <cellStyle name="스타일 140 2" xfId="19960" xr:uid="{00000000-0005-0000-0000-0000FE4D0000}"/>
    <cellStyle name="스타일 141" xfId="19961" xr:uid="{00000000-0005-0000-0000-0000FF4D0000}"/>
    <cellStyle name="스타일 141 2" xfId="19962" xr:uid="{00000000-0005-0000-0000-0000004E0000}"/>
    <cellStyle name="스타일 142" xfId="19963" xr:uid="{00000000-0005-0000-0000-0000014E0000}"/>
    <cellStyle name="스타일 142 2" xfId="19964" xr:uid="{00000000-0005-0000-0000-0000024E0000}"/>
    <cellStyle name="스타일 143" xfId="19965" xr:uid="{00000000-0005-0000-0000-0000034E0000}"/>
    <cellStyle name="스타일 143 2" xfId="19966" xr:uid="{00000000-0005-0000-0000-0000044E0000}"/>
    <cellStyle name="스타일 144" xfId="19967" xr:uid="{00000000-0005-0000-0000-0000054E0000}"/>
    <cellStyle name="스타일 144 2" xfId="19968" xr:uid="{00000000-0005-0000-0000-0000064E0000}"/>
    <cellStyle name="스타일 145" xfId="19969" xr:uid="{00000000-0005-0000-0000-0000074E0000}"/>
    <cellStyle name="스타일 145 2" xfId="19970" xr:uid="{00000000-0005-0000-0000-0000084E0000}"/>
    <cellStyle name="스타일 146" xfId="19971" xr:uid="{00000000-0005-0000-0000-0000094E0000}"/>
    <cellStyle name="스타일 146 2" xfId="19972" xr:uid="{00000000-0005-0000-0000-00000A4E0000}"/>
    <cellStyle name="스타일 147" xfId="19973" xr:uid="{00000000-0005-0000-0000-00000B4E0000}"/>
    <cellStyle name="스타일 147 2" xfId="19974" xr:uid="{00000000-0005-0000-0000-00000C4E0000}"/>
    <cellStyle name="스타일 148" xfId="19975" xr:uid="{00000000-0005-0000-0000-00000D4E0000}"/>
    <cellStyle name="스타일 148 2" xfId="19976" xr:uid="{00000000-0005-0000-0000-00000E4E0000}"/>
    <cellStyle name="스타일 149" xfId="19977" xr:uid="{00000000-0005-0000-0000-00000F4E0000}"/>
    <cellStyle name="스타일 149 2" xfId="19978" xr:uid="{00000000-0005-0000-0000-0000104E0000}"/>
    <cellStyle name="스타일 149 3" xfId="19979" xr:uid="{00000000-0005-0000-0000-0000114E0000}"/>
    <cellStyle name="스타일 15" xfId="19980" xr:uid="{00000000-0005-0000-0000-0000124E0000}"/>
    <cellStyle name="스타일 15 2" xfId="19981" xr:uid="{00000000-0005-0000-0000-0000134E0000}"/>
    <cellStyle name="스타일 150" xfId="19982" xr:uid="{00000000-0005-0000-0000-0000144E0000}"/>
    <cellStyle name="스타일 150 2" xfId="19983" xr:uid="{00000000-0005-0000-0000-0000154E0000}"/>
    <cellStyle name="스타일 150 3" xfId="19984" xr:uid="{00000000-0005-0000-0000-0000164E0000}"/>
    <cellStyle name="스타일 151" xfId="19985" xr:uid="{00000000-0005-0000-0000-0000174E0000}"/>
    <cellStyle name="스타일 151 2" xfId="19986" xr:uid="{00000000-0005-0000-0000-0000184E0000}"/>
    <cellStyle name="스타일 151 3" xfId="19987" xr:uid="{00000000-0005-0000-0000-0000194E0000}"/>
    <cellStyle name="스타일 152" xfId="19988" xr:uid="{00000000-0005-0000-0000-00001A4E0000}"/>
    <cellStyle name="스타일 152 2" xfId="19989" xr:uid="{00000000-0005-0000-0000-00001B4E0000}"/>
    <cellStyle name="스타일 153" xfId="19990" xr:uid="{00000000-0005-0000-0000-00001C4E0000}"/>
    <cellStyle name="스타일 153 2" xfId="19991" xr:uid="{00000000-0005-0000-0000-00001D4E0000}"/>
    <cellStyle name="스타일 154" xfId="19992" xr:uid="{00000000-0005-0000-0000-00001E4E0000}"/>
    <cellStyle name="스타일 154 2" xfId="19993" xr:uid="{00000000-0005-0000-0000-00001F4E0000}"/>
    <cellStyle name="스타일 155" xfId="19994" xr:uid="{00000000-0005-0000-0000-0000204E0000}"/>
    <cellStyle name="스타일 155 2" xfId="19995" xr:uid="{00000000-0005-0000-0000-0000214E0000}"/>
    <cellStyle name="스타일 156" xfId="19996" xr:uid="{00000000-0005-0000-0000-0000224E0000}"/>
    <cellStyle name="스타일 156 2" xfId="19997" xr:uid="{00000000-0005-0000-0000-0000234E0000}"/>
    <cellStyle name="스타일 157" xfId="19998" xr:uid="{00000000-0005-0000-0000-0000244E0000}"/>
    <cellStyle name="스타일 157 2" xfId="19999" xr:uid="{00000000-0005-0000-0000-0000254E0000}"/>
    <cellStyle name="스타일 158" xfId="20000" xr:uid="{00000000-0005-0000-0000-0000264E0000}"/>
    <cellStyle name="스타일 158 2" xfId="20001" xr:uid="{00000000-0005-0000-0000-0000274E0000}"/>
    <cellStyle name="스타일 159" xfId="20002" xr:uid="{00000000-0005-0000-0000-0000284E0000}"/>
    <cellStyle name="스타일 159 2" xfId="20003" xr:uid="{00000000-0005-0000-0000-0000294E0000}"/>
    <cellStyle name="스타일 16" xfId="20004" xr:uid="{00000000-0005-0000-0000-00002A4E0000}"/>
    <cellStyle name="스타일 16 2" xfId="20005" xr:uid="{00000000-0005-0000-0000-00002B4E0000}"/>
    <cellStyle name="스타일 160" xfId="20006" xr:uid="{00000000-0005-0000-0000-00002C4E0000}"/>
    <cellStyle name="스타일 160 2" xfId="20007" xr:uid="{00000000-0005-0000-0000-00002D4E0000}"/>
    <cellStyle name="스타일 161" xfId="20008" xr:uid="{00000000-0005-0000-0000-00002E4E0000}"/>
    <cellStyle name="스타일 161 2" xfId="20009" xr:uid="{00000000-0005-0000-0000-00002F4E0000}"/>
    <cellStyle name="스타일 162" xfId="20010" xr:uid="{00000000-0005-0000-0000-0000304E0000}"/>
    <cellStyle name="스타일 162 2" xfId="20011" xr:uid="{00000000-0005-0000-0000-0000314E0000}"/>
    <cellStyle name="스타일 163" xfId="20012" xr:uid="{00000000-0005-0000-0000-0000324E0000}"/>
    <cellStyle name="스타일 163 2" xfId="20013" xr:uid="{00000000-0005-0000-0000-0000334E0000}"/>
    <cellStyle name="스타일 164" xfId="20014" xr:uid="{00000000-0005-0000-0000-0000344E0000}"/>
    <cellStyle name="스타일 164 2" xfId="20015" xr:uid="{00000000-0005-0000-0000-0000354E0000}"/>
    <cellStyle name="스타일 165" xfId="20016" xr:uid="{00000000-0005-0000-0000-0000364E0000}"/>
    <cellStyle name="스타일 165 2" xfId="20017" xr:uid="{00000000-0005-0000-0000-0000374E0000}"/>
    <cellStyle name="스타일 166" xfId="20018" xr:uid="{00000000-0005-0000-0000-0000384E0000}"/>
    <cellStyle name="스타일 166 2" xfId="20019" xr:uid="{00000000-0005-0000-0000-0000394E0000}"/>
    <cellStyle name="스타일 167" xfId="20020" xr:uid="{00000000-0005-0000-0000-00003A4E0000}"/>
    <cellStyle name="스타일 167 2" xfId="20021" xr:uid="{00000000-0005-0000-0000-00003B4E0000}"/>
    <cellStyle name="스타일 168" xfId="20022" xr:uid="{00000000-0005-0000-0000-00003C4E0000}"/>
    <cellStyle name="스타일 168 2" xfId="20023" xr:uid="{00000000-0005-0000-0000-00003D4E0000}"/>
    <cellStyle name="스타일 169" xfId="20024" xr:uid="{00000000-0005-0000-0000-00003E4E0000}"/>
    <cellStyle name="스타일 169 2" xfId="20025" xr:uid="{00000000-0005-0000-0000-00003F4E0000}"/>
    <cellStyle name="스타일 17" xfId="20026" xr:uid="{00000000-0005-0000-0000-0000404E0000}"/>
    <cellStyle name="스타일 17 2" xfId="20027" xr:uid="{00000000-0005-0000-0000-0000414E0000}"/>
    <cellStyle name="스타일 170" xfId="20028" xr:uid="{00000000-0005-0000-0000-0000424E0000}"/>
    <cellStyle name="스타일 170 2" xfId="20029" xr:uid="{00000000-0005-0000-0000-0000434E0000}"/>
    <cellStyle name="스타일 171" xfId="20030" xr:uid="{00000000-0005-0000-0000-0000444E0000}"/>
    <cellStyle name="스타일 171 2" xfId="20031" xr:uid="{00000000-0005-0000-0000-0000454E0000}"/>
    <cellStyle name="스타일 172" xfId="20032" xr:uid="{00000000-0005-0000-0000-0000464E0000}"/>
    <cellStyle name="스타일 172 2" xfId="20033" xr:uid="{00000000-0005-0000-0000-0000474E0000}"/>
    <cellStyle name="스타일 173" xfId="20034" xr:uid="{00000000-0005-0000-0000-0000484E0000}"/>
    <cellStyle name="스타일 173 2" xfId="20035" xr:uid="{00000000-0005-0000-0000-0000494E0000}"/>
    <cellStyle name="스타일 174" xfId="20036" xr:uid="{00000000-0005-0000-0000-00004A4E0000}"/>
    <cellStyle name="스타일 174 2" xfId="20037" xr:uid="{00000000-0005-0000-0000-00004B4E0000}"/>
    <cellStyle name="스타일 175" xfId="20038" xr:uid="{00000000-0005-0000-0000-00004C4E0000}"/>
    <cellStyle name="스타일 175 2" xfId="20039" xr:uid="{00000000-0005-0000-0000-00004D4E0000}"/>
    <cellStyle name="스타일 176" xfId="20040" xr:uid="{00000000-0005-0000-0000-00004E4E0000}"/>
    <cellStyle name="스타일 176 2" xfId="20041" xr:uid="{00000000-0005-0000-0000-00004F4E0000}"/>
    <cellStyle name="스타일 177" xfId="20042" xr:uid="{00000000-0005-0000-0000-0000504E0000}"/>
    <cellStyle name="스타일 177 2" xfId="20043" xr:uid="{00000000-0005-0000-0000-0000514E0000}"/>
    <cellStyle name="스타일 178" xfId="20044" xr:uid="{00000000-0005-0000-0000-0000524E0000}"/>
    <cellStyle name="스타일 178 2" xfId="20045" xr:uid="{00000000-0005-0000-0000-0000534E0000}"/>
    <cellStyle name="스타일 179" xfId="20046" xr:uid="{00000000-0005-0000-0000-0000544E0000}"/>
    <cellStyle name="스타일 179 2" xfId="20047" xr:uid="{00000000-0005-0000-0000-0000554E0000}"/>
    <cellStyle name="스타일 18" xfId="20048" xr:uid="{00000000-0005-0000-0000-0000564E0000}"/>
    <cellStyle name="스타일 18 2" xfId="20049" xr:uid="{00000000-0005-0000-0000-0000574E0000}"/>
    <cellStyle name="스타일 180" xfId="20050" xr:uid="{00000000-0005-0000-0000-0000584E0000}"/>
    <cellStyle name="스타일 180 2" xfId="20051" xr:uid="{00000000-0005-0000-0000-0000594E0000}"/>
    <cellStyle name="스타일 181" xfId="20052" xr:uid="{00000000-0005-0000-0000-00005A4E0000}"/>
    <cellStyle name="스타일 181 2" xfId="20053" xr:uid="{00000000-0005-0000-0000-00005B4E0000}"/>
    <cellStyle name="스타일 182" xfId="20054" xr:uid="{00000000-0005-0000-0000-00005C4E0000}"/>
    <cellStyle name="스타일 182 2" xfId="20055" xr:uid="{00000000-0005-0000-0000-00005D4E0000}"/>
    <cellStyle name="스타일 183" xfId="20056" xr:uid="{00000000-0005-0000-0000-00005E4E0000}"/>
    <cellStyle name="스타일 183 2" xfId="20057" xr:uid="{00000000-0005-0000-0000-00005F4E0000}"/>
    <cellStyle name="스타일 184" xfId="20058" xr:uid="{00000000-0005-0000-0000-0000604E0000}"/>
    <cellStyle name="스타일 184 2" xfId="20059" xr:uid="{00000000-0005-0000-0000-0000614E0000}"/>
    <cellStyle name="스타일 185" xfId="20060" xr:uid="{00000000-0005-0000-0000-0000624E0000}"/>
    <cellStyle name="스타일 185 2" xfId="20061" xr:uid="{00000000-0005-0000-0000-0000634E0000}"/>
    <cellStyle name="스타일 186" xfId="20062" xr:uid="{00000000-0005-0000-0000-0000644E0000}"/>
    <cellStyle name="스타일 186 2" xfId="20063" xr:uid="{00000000-0005-0000-0000-0000654E0000}"/>
    <cellStyle name="스타일 187" xfId="20064" xr:uid="{00000000-0005-0000-0000-0000664E0000}"/>
    <cellStyle name="스타일 187 2" xfId="20065" xr:uid="{00000000-0005-0000-0000-0000674E0000}"/>
    <cellStyle name="스타일 188" xfId="20066" xr:uid="{00000000-0005-0000-0000-0000684E0000}"/>
    <cellStyle name="스타일 188 2" xfId="20067" xr:uid="{00000000-0005-0000-0000-0000694E0000}"/>
    <cellStyle name="스타일 189" xfId="20068" xr:uid="{00000000-0005-0000-0000-00006A4E0000}"/>
    <cellStyle name="스타일 189 2" xfId="20069" xr:uid="{00000000-0005-0000-0000-00006B4E0000}"/>
    <cellStyle name="스타일 19" xfId="20070" xr:uid="{00000000-0005-0000-0000-00006C4E0000}"/>
    <cellStyle name="스타일 19 2" xfId="20071" xr:uid="{00000000-0005-0000-0000-00006D4E0000}"/>
    <cellStyle name="스타일 190" xfId="20072" xr:uid="{00000000-0005-0000-0000-00006E4E0000}"/>
    <cellStyle name="스타일 190 2" xfId="20073" xr:uid="{00000000-0005-0000-0000-00006F4E0000}"/>
    <cellStyle name="스타일 191" xfId="20074" xr:uid="{00000000-0005-0000-0000-0000704E0000}"/>
    <cellStyle name="스타일 191 2" xfId="20075" xr:uid="{00000000-0005-0000-0000-0000714E0000}"/>
    <cellStyle name="스타일 192" xfId="20076" xr:uid="{00000000-0005-0000-0000-0000724E0000}"/>
    <cellStyle name="스타일 192 2" xfId="20077" xr:uid="{00000000-0005-0000-0000-0000734E0000}"/>
    <cellStyle name="스타일 193" xfId="20078" xr:uid="{00000000-0005-0000-0000-0000744E0000}"/>
    <cellStyle name="스타일 193 2" xfId="20079" xr:uid="{00000000-0005-0000-0000-0000754E0000}"/>
    <cellStyle name="스타일 194" xfId="20080" xr:uid="{00000000-0005-0000-0000-0000764E0000}"/>
    <cellStyle name="스타일 194 2" xfId="20081" xr:uid="{00000000-0005-0000-0000-0000774E0000}"/>
    <cellStyle name="스타일 195" xfId="20082" xr:uid="{00000000-0005-0000-0000-0000784E0000}"/>
    <cellStyle name="스타일 195 2" xfId="20083" xr:uid="{00000000-0005-0000-0000-0000794E0000}"/>
    <cellStyle name="스타일 196" xfId="20084" xr:uid="{00000000-0005-0000-0000-00007A4E0000}"/>
    <cellStyle name="스타일 196 2" xfId="20085" xr:uid="{00000000-0005-0000-0000-00007B4E0000}"/>
    <cellStyle name="스타일 197" xfId="20086" xr:uid="{00000000-0005-0000-0000-00007C4E0000}"/>
    <cellStyle name="스타일 197 2" xfId="20087" xr:uid="{00000000-0005-0000-0000-00007D4E0000}"/>
    <cellStyle name="스타일 198" xfId="20088" xr:uid="{00000000-0005-0000-0000-00007E4E0000}"/>
    <cellStyle name="스타일 198 2" xfId="20089" xr:uid="{00000000-0005-0000-0000-00007F4E0000}"/>
    <cellStyle name="스타일 199" xfId="20090" xr:uid="{00000000-0005-0000-0000-0000804E0000}"/>
    <cellStyle name="스타일 199 2" xfId="20091" xr:uid="{00000000-0005-0000-0000-0000814E0000}"/>
    <cellStyle name="스타일 2" xfId="20092" xr:uid="{00000000-0005-0000-0000-0000824E0000}"/>
    <cellStyle name="스타일 2 10" xfId="20093" xr:uid="{00000000-0005-0000-0000-0000834E0000}"/>
    <cellStyle name="스타일 2 10 2" xfId="20094" xr:uid="{00000000-0005-0000-0000-0000844E0000}"/>
    <cellStyle name="스타일 2 11" xfId="20095" xr:uid="{00000000-0005-0000-0000-0000854E0000}"/>
    <cellStyle name="스타일 2 11 2" xfId="20096" xr:uid="{00000000-0005-0000-0000-0000864E0000}"/>
    <cellStyle name="스타일 2 12" xfId="20097" xr:uid="{00000000-0005-0000-0000-0000874E0000}"/>
    <cellStyle name="스타일 2 12 2" xfId="20098" xr:uid="{00000000-0005-0000-0000-0000884E0000}"/>
    <cellStyle name="스타일 2 13" xfId="20099" xr:uid="{00000000-0005-0000-0000-0000894E0000}"/>
    <cellStyle name="스타일 2 13 2" xfId="20100" xr:uid="{00000000-0005-0000-0000-00008A4E0000}"/>
    <cellStyle name="스타일 2 14" xfId="20101" xr:uid="{00000000-0005-0000-0000-00008B4E0000}"/>
    <cellStyle name="스타일 2 14 2" xfId="20102" xr:uid="{00000000-0005-0000-0000-00008C4E0000}"/>
    <cellStyle name="스타일 2 15" xfId="20103" xr:uid="{00000000-0005-0000-0000-00008D4E0000}"/>
    <cellStyle name="스타일 2 15 2" xfId="20104" xr:uid="{00000000-0005-0000-0000-00008E4E0000}"/>
    <cellStyle name="스타일 2 16" xfId="20105" xr:uid="{00000000-0005-0000-0000-00008F4E0000}"/>
    <cellStyle name="스타일 2 16 2" xfId="20106" xr:uid="{00000000-0005-0000-0000-0000904E0000}"/>
    <cellStyle name="스타일 2 17" xfId="20107" xr:uid="{00000000-0005-0000-0000-0000914E0000}"/>
    <cellStyle name="스타일 2 17 2" xfId="20108" xr:uid="{00000000-0005-0000-0000-0000924E0000}"/>
    <cellStyle name="스타일 2 18" xfId="20109" xr:uid="{00000000-0005-0000-0000-0000934E0000}"/>
    <cellStyle name="스타일 2 18 2" xfId="20110" xr:uid="{00000000-0005-0000-0000-0000944E0000}"/>
    <cellStyle name="스타일 2 19" xfId="20111" xr:uid="{00000000-0005-0000-0000-0000954E0000}"/>
    <cellStyle name="스타일 2 19 2" xfId="20112" xr:uid="{00000000-0005-0000-0000-0000964E0000}"/>
    <cellStyle name="스타일 2 2" xfId="20113" xr:uid="{00000000-0005-0000-0000-0000974E0000}"/>
    <cellStyle name="스타일 2 2 2" xfId="20114" xr:uid="{00000000-0005-0000-0000-0000984E0000}"/>
    <cellStyle name="스타일 2 2 2 2" xfId="20115" xr:uid="{00000000-0005-0000-0000-0000994E0000}"/>
    <cellStyle name="스타일 2 2 3" xfId="20116" xr:uid="{00000000-0005-0000-0000-00009A4E0000}"/>
    <cellStyle name="스타일 2 2 4" xfId="20117" xr:uid="{00000000-0005-0000-0000-00009B4E0000}"/>
    <cellStyle name="스타일 2 2 5" xfId="20118" xr:uid="{00000000-0005-0000-0000-00009C4E0000}"/>
    <cellStyle name="스타일 2 20" xfId="20119" xr:uid="{00000000-0005-0000-0000-00009D4E0000}"/>
    <cellStyle name="스타일 2 20 2" xfId="20120" xr:uid="{00000000-0005-0000-0000-00009E4E0000}"/>
    <cellStyle name="스타일 2 21" xfId="20121" xr:uid="{00000000-0005-0000-0000-00009F4E0000}"/>
    <cellStyle name="스타일 2 21 2" xfId="20122" xr:uid="{00000000-0005-0000-0000-0000A04E0000}"/>
    <cellStyle name="스타일 2 22" xfId="20123" xr:uid="{00000000-0005-0000-0000-0000A14E0000}"/>
    <cellStyle name="스타일 2 22 2" xfId="20124" xr:uid="{00000000-0005-0000-0000-0000A24E0000}"/>
    <cellStyle name="스타일 2 23" xfId="20125" xr:uid="{00000000-0005-0000-0000-0000A34E0000}"/>
    <cellStyle name="스타일 2 23 2" xfId="20126" xr:uid="{00000000-0005-0000-0000-0000A44E0000}"/>
    <cellStyle name="스타일 2 24" xfId="20127" xr:uid="{00000000-0005-0000-0000-0000A54E0000}"/>
    <cellStyle name="스타일 2 24 2" xfId="20128" xr:uid="{00000000-0005-0000-0000-0000A64E0000}"/>
    <cellStyle name="스타일 2 25" xfId="20129" xr:uid="{00000000-0005-0000-0000-0000A74E0000}"/>
    <cellStyle name="스타일 2 25 2" xfId="20130" xr:uid="{00000000-0005-0000-0000-0000A84E0000}"/>
    <cellStyle name="스타일 2 26" xfId="20131" xr:uid="{00000000-0005-0000-0000-0000A94E0000}"/>
    <cellStyle name="스타일 2 26 2" xfId="20132" xr:uid="{00000000-0005-0000-0000-0000AA4E0000}"/>
    <cellStyle name="스타일 2 27" xfId="20133" xr:uid="{00000000-0005-0000-0000-0000AB4E0000}"/>
    <cellStyle name="스타일 2 27 2" xfId="20134" xr:uid="{00000000-0005-0000-0000-0000AC4E0000}"/>
    <cellStyle name="스타일 2 28" xfId="20135" xr:uid="{00000000-0005-0000-0000-0000AD4E0000}"/>
    <cellStyle name="스타일 2 28 2" xfId="20136" xr:uid="{00000000-0005-0000-0000-0000AE4E0000}"/>
    <cellStyle name="스타일 2 29" xfId="20137" xr:uid="{00000000-0005-0000-0000-0000AF4E0000}"/>
    <cellStyle name="스타일 2 29 2" xfId="20138" xr:uid="{00000000-0005-0000-0000-0000B04E0000}"/>
    <cellStyle name="스타일 2 3" xfId="20139" xr:uid="{00000000-0005-0000-0000-0000B14E0000}"/>
    <cellStyle name="스타일 2 3 2" xfId="20140" xr:uid="{00000000-0005-0000-0000-0000B24E0000}"/>
    <cellStyle name="스타일 2 3 3" xfId="20141" xr:uid="{00000000-0005-0000-0000-0000B34E0000}"/>
    <cellStyle name="스타일 2 30" xfId="20142" xr:uid="{00000000-0005-0000-0000-0000B44E0000}"/>
    <cellStyle name="스타일 2 30 2" xfId="20143" xr:uid="{00000000-0005-0000-0000-0000B54E0000}"/>
    <cellStyle name="스타일 2 31" xfId="20144" xr:uid="{00000000-0005-0000-0000-0000B64E0000}"/>
    <cellStyle name="스타일 2 31 2" xfId="20145" xr:uid="{00000000-0005-0000-0000-0000B74E0000}"/>
    <cellStyle name="스타일 2 32" xfId="20146" xr:uid="{00000000-0005-0000-0000-0000B84E0000}"/>
    <cellStyle name="스타일 2 32 2" xfId="20147" xr:uid="{00000000-0005-0000-0000-0000B94E0000}"/>
    <cellStyle name="스타일 2 33" xfId="20148" xr:uid="{00000000-0005-0000-0000-0000BA4E0000}"/>
    <cellStyle name="스타일 2 33 2" xfId="20149" xr:uid="{00000000-0005-0000-0000-0000BB4E0000}"/>
    <cellStyle name="스타일 2 34" xfId="20150" xr:uid="{00000000-0005-0000-0000-0000BC4E0000}"/>
    <cellStyle name="스타일 2 34 2" xfId="20151" xr:uid="{00000000-0005-0000-0000-0000BD4E0000}"/>
    <cellStyle name="스타일 2 35" xfId="20152" xr:uid="{00000000-0005-0000-0000-0000BE4E0000}"/>
    <cellStyle name="스타일 2 35 2" xfId="20153" xr:uid="{00000000-0005-0000-0000-0000BF4E0000}"/>
    <cellStyle name="스타일 2 36" xfId="20154" xr:uid="{00000000-0005-0000-0000-0000C04E0000}"/>
    <cellStyle name="스타일 2 36 2" xfId="20155" xr:uid="{00000000-0005-0000-0000-0000C14E0000}"/>
    <cellStyle name="스타일 2 37" xfId="20156" xr:uid="{00000000-0005-0000-0000-0000C24E0000}"/>
    <cellStyle name="스타일 2 37 2" xfId="20157" xr:uid="{00000000-0005-0000-0000-0000C34E0000}"/>
    <cellStyle name="스타일 2 38" xfId="20158" xr:uid="{00000000-0005-0000-0000-0000C44E0000}"/>
    <cellStyle name="스타일 2 38 2" xfId="20159" xr:uid="{00000000-0005-0000-0000-0000C54E0000}"/>
    <cellStyle name="스타일 2 39" xfId="20160" xr:uid="{00000000-0005-0000-0000-0000C64E0000}"/>
    <cellStyle name="스타일 2 39 2" xfId="20161" xr:uid="{00000000-0005-0000-0000-0000C74E0000}"/>
    <cellStyle name="스타일 2 4" xfId="20162" xr:uid="{00000000-0005-0000-0000-0000C84E0000}"/>
    <cellStyle name="스타일 2 4 2" xfId="20163" xr:uid="{00000000-0005-0000-0000-0000C94E0000}"/>
    <cellStyle name="스타일 2 4 3" xfId="20164" xr:uid="{00000000-0005-0000-0000-0000CA4E0000}"/>
    <cellStyle name="스타일 2 40" xfId="20165" xr:uid="{00000000-0005-0000-0000-0000CB4E0000}"/>
    <cellStyle name="스타일 2 40 2" xfId="20166" xr:uid="{00000000-0005-0000-0000-0000CC4E0000}"/>
    <cellStyle name="스타일 2 41" xfId="20167" xr:uid="{00000000-0005-0000-0000-0000CD4E0000}"/>
    <cellStyle name="스타일 2 41 2" xfId="20168" xr:uid="{00000000-0005-0000-0000-0000CE4E0000}"/>
    <cellStyle name="스타일 2 42" xfId="20169" xr:uid="{00000000-0005-0000-0000-0000CF4E0000}"/>
    <cellStyle name="스타일 2 42 2" xfId="20170" xr:uid="{00000000-0005-0000-0000-0000D04E0000}"/>
    <cellStyle name="스타일 2 43" xfId="20171" xr:uid="{00000000-0005-0000-0000-0000D14E0000}"/>
    <cellStyle name="스타일 2 43 2" xfId="20172" xr:uid="{00000000-0005-0000-0000-0000D24E0000}"/>
    <cellStyle name="스타일 2 44" xfId="20173" xr:uid="{00000000-0005-0000-0000-0000D34E0000}"/>
    <cellStyle name="스타일 2 45" xfId="20174" xr:uid="{00000000-0005-0000-0000-0000D44E0000}"/>
    <cellStyle name="스타일 2 46" xfId="20175" xr:uid="{00000000-0005-0000-0000-0000D54E0000}"/>
    <cellStyle name="스타일 2 5" xfId="20176" xr:uid="{00000000-0005-0000-0000-0000D64E0000}"/>
    <cellStyle name="스타일 2 5 2" xfId="20177" xr:uid="{00000000-0005-0000-0000-0000D74E0000}"/>
    <cellStyle name="스타일 2 5 3" xfId="20178" xr:uid="{00000000-0005-0000-0000-0000D84E0000}"/>
    <cellStyle name="스타일 2 6" xfId="20179" xr:uid="{00000000-0005-0000-0000-0000D94E0000}"/>
    <cellStyle name="스타일 2 6 2" xfId="20180" xr:uid="{00000000-0005-0000-0000-0000DA4E0000}"/>
    <cellStyle name="스타일 2 6 3" xfId="20181" xr:uid="{00000000-0005-0000-0000-0000DB4E0000}"/>
    <cellStyle name="스타일 2 7" xfId="20182" xr:uid="{00000000-0005-0000-0000-0000DC4E0000}"/>
    <cellStyle name="스타일 2 7 2" xfId="20183" xr:uid="{00000000-0005-0000-0000-0000DD4E0000}"/>
    <cellStyle name="스타일 2 7 3" xfId="20184" xr:uid="{00000000-0005-0000-0000-0000DE4E0000}"/>
    <cellStyle name="스타일 2 8" xfId="20185" xr:uid="{00000000-0005-0000-0000-0000DF4E0000}"/>
    <cellStyle name="스타일 2 8 2" xfId="20186" xr:uid="{00000000-0005-0000-0000-0000E04E0000}"/>
    <cellStyle name="스타일 2 8 3" xfId="20187" xr:uid="{00000000-0005-0000-0000-0000E14E0000}"/>
    <cellStyle name="스타일 2 9" xfId="20188" xr:uid="{00000000-0005-0000-0000-0000E24E0000}"/>
    <cellStyle name="스타일 2 9 2" xfId="20189" xr:uid="{00000000-0005-0000-0000-0000E34E0000}"/>
    <cellStyle name="스타일 2 9 3" xfId="20190" xr:uid="{00000000-0005-0000-0000-0000E44E0000}"/>
    <cellStyle name="스타일 2_1부여부지 콘도미니엄 신축공사 AV설비 견적서_20100121" xfId="20191" xr:uid="{00000000-0005-0000-0000-0000E54E0000}"/>
    <cellStyle name="스타일 20" xfId="20192" xr:uid="{00000000-0005-0000-0000-0000E64E0000}"/>
    <cellStyle name="스타일 20 2" xfId="20193" xr:uid="{00000000-0005-0000-0000-0000E74E0000}"/>
    <cellStyle name="스타일 200" xfId="20194" xr:uid="{00000000-0005-0000-0000-0000E84E0000}"/>
    <cellStyle name="스타일 200 2" xfId="20195" xr:uid="{00000000-0005-0000-0000-0000E94E0000}"/>
    <cellStyle name="스타일 201" xfId="20196" xr:uid="{00000000-0005-0000-0000-0000EA4E0000}"/>
    <cellStyle name="스타일 201 2" xfId="20197" xr:uid="{00000000-0005-0000-0000-0000EB4E0000}"/>
    <cellStyle name="스타일 202" xfId="20198" xr:uid="{00000000-0005-0000-0000-0000EC4E0000}"/>
    <cellStyle name="스타일 202 2" xfId="20199" xr:uid="{00000000-0005-0000-0000-0000ED4E0000}"/>
    <cellStyle name="스타일 203" xfId="20200" xr:uid="{00000000-0005-0000-0000-0000EE4E0000}"/>
    <cellStyle name="스타일 203 2" xfId="20201" xr:uid="{00000000-0005-0000-0000-0000EF4E0000}"/>
    <cellStyle name="스타일 204" xfId="20202" xr:uid="{00000000-0005-0000-0000-0000F04E0000}"/>
    <cellStyle name="스타일 204 2" xfId="20203" xr:uid="{00000000-0005-0000-0000-0000F14E0000}"/>
    <cellStyle name="스타일 205" xfId="20204" xr:uid="{00000000-0005-0000-0000-0000F24E0000}"/>
    <cellStyle name="스타일 205 2" xfId="20205" xr:uid="{00000000-0005-0000-0000-0000F34E0000}"/>
    <cellStyle name="스타일 206" xfId="20206" xr:uid="{00000000-0005-0000-0000-0000F44E0000}"/>
    <cellStyle name="스타일 206 2" xfId="20207" xr:uid="{00000000-0005-0000-0000-0000F54E0000}"/>
    <cellStyle name="스타일 207" xfId="20208" xr:uid="{00000000-0005-0000-0000-0000F64E0000}"/>
    <cellStyle name="스타일 207 2" xfId="20209" xr:uid="{00000000-0005-0000-0000-0000F74E0000}"/>
    <cellStyle name="스타일 208" xfId="20210" xr:uid="{00000000-0005-0000-0000-0000F84E0000}"/>
    <cellStyle name="스타일 208 2" xfId="20211" xr:uid="{00000000-0005-0000-0000-0000F94E0000}"/>
    <cellStyle name="스타일 209" xfId="20212" xr:uid="{00000000-0005-0000-0000-0000FA4E0000}"/>
    <cellStyle name="스타일 209 2" xfId="20213" xr:uid="{00000000-0005-0000-0000-0000FB4E0000}"/>
    <cellStyle name="스타일 21" xfId="20214" xr:uid="{00000000-0005-0000-0000-0000FC4E0000}"/>
    <cellStyle name="스타일 21 2" xfId="20215" xr:uid="{00000000-0005-0000-0000-0000FD4E0000}"/>
    <cellStyle name="스타일 210" xfId="20216" xr:uid="{00000000-0005-0000-0000-0000FE4E0000}"/>
    <cellStyle name="스타일 210 2" xfId="20217" xr:uid="{00000000-0005-0000-0000-0000FF4E0000}"/>
    <cellStyle name="스타일 211" xfId="20218" xr:uid="{00000000-0005-0000-0000-0000004F0000}"/>
    <cellStyle name="스타일 211 2" xfId="20219" xr:uid="{00000000-0005-0000-0000-0000014F0000}"/>
    <cellStyle name="스타일 212" xfId="20220" xr:uid="{00000000-0005-0000-0000-0000024F0000}"/>
    <cellStyle name="스타일 212 2" xfId="20221" xr:uid="{00000000-0005-0000-0000-0000034F0000}"/>
    <cellStyle name="스타일 213" xfId="20222" xr:uid="{00000000-0005-0000-0000-0000044F0000}"/>
    <cellStyle name="스타일 213 2" xfId="20223" xr:uid="{00000000-0005-0000-0000-0000054F0000}"/>
    <cellStyle name="스타일 214" xfId="20224" xr:uid="{00000000-0005-0000-0000-0000064F0000}"/>
    <cellStyle name="스타일 214 2" xfId="20225" xr:uid="{00000000-0005-0000-0000-0000074F0000}"/>
    <cellStyle name="스타일 215" xfId="20226" xr:uid="{00000000-0005-0000-0000-0000084F0000}"/>
    <cellStyle name="스타일 215 2" xfId="20227" xr:uid="{00000000-0005-0000-0000-0000094F0000}"/>
    <cellStyle name="스타일 216" xfId="20228" xr:uid="{00000000-0005-0000-0000-00000A4F0000}"/>
    <cellStyle name="스타일 216 2" xfId="20229" xr:uid="{00000000-0005-0000-0000-00000B4F0000}"/>
    <cellStyle name="스타일 217" xfId="20230" xr:uid="{00000000-0005-0000-0000-00000C4F0000}"/>
    <cellStyle name="스타일 217 2" xfId="20231" xr:uid="{00000000-0005-0000-0000-00000D4F0000}"/>
    <cellStyle name="스타일 218" xfId="20232" xr:uid="{00000000-0005-0000-0000-00000E4F0000}"/>
    <cellStyle name="스타일 218 2" xfId="20233" xr:uid="{00000000-0005-0000-0000-00000F4F0000}"/>
    <cellStyle name="스타일 219" xfId="20234" xr:uid="{00000000-0005-0000-0000-0000104F0000}"/>
    <cellStyle name="스타일 219 2" xfId="20235" xr:uid="{00000000-0005-0000-0000-0000114F0000}"/>
    <cellStyle name="스타일 22" xfId="20236" xr:uid="{00000000-0005-0000-0000-0000124F0000}"/>
    <cellStyle name="스타일 22 2" xfId="20237" xr:uid="{00000000-0005-0000-0000-0000134F0000}"/>
    <cellStyle name="스타일 220" xfId="20238" xr:uid="{00000000-0005-0000-0000-0000144F0000}"/>
    <cellStyle name="스타일 220 2" xfId="20239" xr:uid="{00000000-0005-0000-0000-0000154F0000}"/>
    <cellStyle name="스타일 221" xfId="20240" xr:uid="{00000000-0005-0000-0000-0000164F0000}"/>
    <cellStyle name="스타일 221 2" xfId="20241" xr:uid="{00000000-0005-0000-0000-0000174F0000}"/>
    <cellStyle name="스타일 222" xfId="20242" xr:uid="{00000000-0005-0000-0000-0000184F0000}"/>
    <cellStyle name="스타일 222 2" xfId="20243" xr:uid="{00000000-0005-0000-0000-0000194F0000}"/>
    <cellStyle name="스타일 223" xfId="20244" xr:uid="{00000000-0005-0000-0000-00001A4F0000}"/>
    <cellStyle name="스타일 223 2" xfId="20245" xr:uid="{00000000-0005-0000-0000-00001B4F0000}"/>
    <cellStyle name="스타일 224" xfId="20246" xr:uid="{00000000-0005-0000-0000-00001C4F0000}"/>
    <cellStyle name="스타일 224 2" xfId="20247" xr:uid="{00000000-0005-0000-0000-00001D4F0000}"/>
    <cellStyle name="스타일 225" xfId="20248" xr:uid="{00000000-0005-0000-0000-00001E4F0000}"/>
    <cellStyle name="스타일 225 2" xfId="20249" xr:uid="{00000000-0005-0000-0000-00001F4F0000}"/>
    <cellStyle name="스타일 226" xfId="20250" xr:uid="{00000000-0005-0000-0000-0000204F0000}"/>
    <cellStyle name="스타일 226 2" xfId="20251" xr:uid="{00000000-0005-0000-0000-0000214F0000}"/>
    <cellStyle name="스타일 227" xfId="20252" xr:uid="{00000000-0005-0000-0000-0000224F0000}"/>
    <cellStyle name="스타일 227 2" xfId="20253" xr:uid="{00000000-0005-0000-0000-0000234F0000}"/>
    <cellStyle name="스타일 228" xfId="20254" xr:uid="{00000000-0005-0000-0000-0000244F0000}"/>
    <cellStyle name="스타일 228 2" xfId="20255" xr:uid="{00000000-0005-0000-0000-0000254F0000}"/>
    <cellStyle name="스타일 229" xfId="20256" xr:uid="{00000000-0005-0000-0000-0000264F0000}"/>
    <cellStyle name="스타일 229 2" xfId="20257" xr:uid="{00000000-0005-0000-0000-0000274F0000}"/>
    <cellStyle name="스타일 23" xfId="20258" xr:uid="{00000000-0005-0000-0000-0000284F0000}"/>
    <cellStyle name="스타일 23 2" xfId="20259" xr:uid="{00000000-0005-0000-0000-0000294F0000}"/>
    <cellStyle name="스타일 230" xfId="20260" xr:uid="{00000000-0005-0000-0000-00002A4F0000}"/>
    <cellStyle name="스타일 230 2" xfId="20261" xr:uid="{00000000-0005-0000-0000-00002B4F0000}"/>
    <cellStyle name="스타일 231" xfId="20262" xr:uid="{00000000-0005-0000-0000-00002C4F0000}"/>
    <cellStyle name="스타일 231 2" xfId="20263" xr:uid="{00000000-0005-0000-0000-00002D4F0000}"/>
    <cellStyle name="스타일 232" xfId="20264" xr:uid="{00000000-0005-0000-0000-00002E4F0000}"/>
    <cellStyle name="스타일 232 2" xfId="20265" xr:uid="{00000000-0005-0000-0000-00002F4F0000}"/>
    <cellStyle name="스타일 233" xfId="20266" xr:uid="{00000000-0005-0000-0000-0000304F0000}"/>
    <cellStyle name="스타일 233 2" xfId="20267" xr:uid="{00000000-0005-0000-0000-0000314F0000}"/>
    <cellStyle name="스타일 234" xfId="20268" xr:uid="{00000000-0005-0000-0000-0000324F0000}"/>
    <cellStyle name="스타일 234 2" xfId="20269" xr:uid="{00000000-0005-0000-0000-0000334F0000}"/>
    <cellStyle name="스타일 235" xfId="20270" xr:uid="{00000000-0005-0000-0000-0000344F0000}"/>
    <cellStyle name="스타일 235 2" xfId="20271" xr:uid="{00000000-0005-0000-0000-0000354F0000}"/>
    <cellStyle name="스타일 236" xfId="20272" xr:uid="{00000000-0005-0000-0000-0000364F0000}"/>
    <cellStyle name="스타일 236 2" xfId="20273" xr:uid="{00000000-0005-0000-0000-0000374F0000}"/>
    <cellStyle name="스타일 237" xfId="20274" xr:uid="{00000000-0005-0000-0000-0000384F0000}"/>
    <cellStyle name="스타일 237 2" xfId="20275" xr:uid="{00000000-0005-0000-0000-0000394F0000}"/>
    <cellStyle name="스타일 238" xfId="20276" xr:uid="{00000000-0005-0000-0000-00003A4F0000}"/>
    <cellStyle name="스타일 238 2" xfId="20277" xr:uid="{00000000-0005-0000-0000-00003B4F0000}"/>
    <cellStyle name="스타일 239" xfId="20278" xr:uid="{00000000-0005-0000-0000-00003C4F0000}"/>
    <cellStyle name="스타일 239 2" xfId="20279" xr:uid="{00000000-0005-0000-0000-00003D4F0000}"/>
    <cellStyle name="스타일 24" xfId="20280" xr:uid="{00000000-0005-0000-0000-00003E4F0000}"/>
    <cellStyle name="스타일 24 2" xfId="20281" xr:uid="{00000000-0005-0000-0000-00003F4F0000}"/>
    <cellStyle name="스타일 240" xfId="20282" xr:uid="{00000000-0005-0000-0000-0000404F0000}"/>
    <cellStyle name="스타일 240 2" xfId="20283" xr:uid="{00000000-0005-0000-0000-0000414F0000}"/>
    <cellStyle name="스타일 241" xfId="20284" xr:uid="{00000000-0005-0000-0000-0000424F0000}"/>
    <cellStyle name="스타일 241 2" xfId="20285" xr:uid="{00000000-0005-0000-0000-0000434F0000}"/>
    <cellStyle name="스타일 242" xfId="20286" xr:uid="{00000000-0005-0000-0000-0000444F0000}"/>
    <cellStyle name="스타일 242 2" xfId="20287" xr:uid="{00000000-0005-0000-0000-0000454F0000}"/>
    <cellStyle name="스타일 243" xfId="20288" xr:uid="{00000000-0005-0000-0000-0000464F0000}"/>
    <cellStyle name="스타일 243 2" xfId="20289" xr:uid="{00000000-0005-0000-0000-0000474F0000}"/>
    <cellStyle name="스타일 244" xfId="20290" xr:uid="{00000000-0005-0000-0000-0000484F0000}"/>
    <cellStyle name="스타일 244 2" xfId="20291" xr:uid="{00000000-0005-0000-0000-0000494F0000}"/>
    <cellStyle name="스타일 245" xfId="20292" xr:uid="{00000000-0005-0000-0000-00004A4F0000}"/>
    <cellStyle name="스타일 245 2" xfId="20293" xr:uid="{00000000-0005-0000-0000-00004B4F0000}"/>
    <cellStyle name="스타일 246" xfId="20294" xr:uid="{00000000-0005-0000-0000-00004C4F0000}"/>
    <cellStyle name="스타일 246 2" xfId="20295" xr:uid="{00000000-0005-0000-0000-00004D4F0000}"/>
    <cellStyle name="스타일 247" xfId="20296" xr:uid="{00000000-0005-0000-0000-00004E4F0000}"/>
    <cellStyle name="스타일 247 2" xfId="20297" xr:uid="{00000000-0005-0000-0000-00004F4F0000}"/>
    <cellStyle name="스타일 248" xfId="20298" xr:uid="{00000000-0005-0000-0000-0000504F0000}"/>
    <cellStyle name="스타일 248 2" xfId="20299" xr:uid="{00000000-0005-0000-0000-0000514F0000}"/>
    <cellStyle name="스타일 249" xfId="20300" xr:uid="{00000000-0005-0000-0000-0000524F0000}"/>
    <cellStyle name="스타일 249 2" xfId="20301" xr:uid="{00000000-0005-0000-0000-0000534F0000}"/>
    <cellStyle name="스타일 25" xfId="20302" xr:uid="{00000000-0005-0000-0000-0000544F0000}"/>
    <cellStyle name="스타일 25 2" xfId="20303" xr:uid="{00000000-0005-0000-0000-0000554F0000}"/>
    <cellStyle name="스타일 250" xfId="20304" xr:uid="{00000000-0005-0000-0000-0000564F0000}"/>
    <cellStyle name="스타일 250 2" xfId="20305" xr:uid="{00000000-0005-0000-0000-0000574F0000}"/>
    <cellStyle name="스타일 251" xfId="20306" xr:uid="{00000000-0005-0000-0000-0000584F0000}"/>
    <cellStyle name="스타일 251 2" xfId="20307" xr:uid="{00000000-0005-0000-0000-0000594F0000}"/>
    <cellStyle name="스타일 252" xfId="20308" xr:uid="{00000000-0005-0000-0000-00005A4F0000}"/>
    <cellStyle name="스타일 252 2" xfId="20309" xr:uid="{00000000-0005-0000-0000-00005B4F0000}"/>
    <cellStyle name="스타일 253" xfId="20310" xr:uid="{00000000-0005-0000-0000-00005C4F0000}"/>
    <cellStyle name="스타일 253 2" xfId="20311" xr:uid="{00000000-0005-0000-0000-00005D4F0000}"/>
    <cellStyle name="스타일 254" xfId="20312" xr:uid="{00000000-0005-0000-0000-00005E4F0000}"/>
    <cellStyle name="스타일 254 2" xfId="20313" xr:uid="{00000000-0005-0000-0000-00005F4F0000}"/>
    <cellStyle name="스타일 255" xfId="20314" xr:uid="{00000000-0005-0000-0000-0000604F0000}"/>
    <cellStyle name="스타일 255 2" xfId="20315" xr:uid="{00000000-0005-0000-0000-0000614F0000}"/>
    <cellStyle name="스타일 256" xfId="20316" xr:uid="{00000000-0005-0000-0000-0000624F0000}"/>
    <cellStyle name="스타일 257" xfId="20317" xr:uid="{00000000-0005-0000-0000-0000634F0000}"/>
    <cellStyle name="스타일 258" xfId="20318" xr:uid="{00000000-0005-0000-0000-0000644F0000}"/>
    <cellStyle name="스타일 259" xfId="20319" xr:uid="{00000000-0005-0000-0000-0000654F0000}"/>
    <cellStyle name="스타일 26" xfId="20320" xr:uid="{00000000-0005-0000-0000-0000664F0000}"/>
    <cellStyle name="스타일 26 2" xfId="20321" xr:uid="{00000000-0005-0000-0000-0000674F0000}"/>
    <cellStyle name="스타일 260" xfId="20322" xr:uid="{00000000-0005-0000-0000-0000684F0000}"/>
    <cellStyle name="스타일 261" xfId="20323" xr:uid="{00000000-0005-0000-0000-0000694F0000}"/>
    <cellStyle name="스타일 262" xfId="20324" xr:uid="{00000000-0005-0000-0000-00006A4F0000}"/>
    <cellStyle name="스타일 263" xfId="20325" xr:uid="{00000000-0005-0000-0000-00006B4F0000}"/>
    <cellStyle name="스타일 264" xfId="20326" xr:uid="{00000000-0005-0000-0000-00006C4F0000}"/>
    <cellStyle name="스타일 265" xfId="20327" xr:uid="{00000000-0005-0000-0000-00006D4F0000}"/>
    <cellStyle name="스타일 266" xfId="20328" xr:uid="{00000000-0005-0000-0000-00006E4F0000}"/>
    <cellStyle name="스타일 267" xfId="20329" xr:uid="{00000000-0005-0000-0000-00006F4F0000}"/>
    <cellStyle name="스타일 268" xfId="20330" xr:uid="{00000000-0005-0000-0000-0000704F0000}"/>
    <cellStyle name="스타일 269" xfId="20331" xr:uid="{00000000-0005-0000-0000-0000714F0000}"/>
    <cellStyle name="스타일 27" xfId="20332" xr:uid="{00000000-0005-0000-0000-0000724F0000}"/>
    <cellStyle name="스타일 27 2" xfId="20333" xr:uid="{00000000-0005-0000-0000-0000734F0000}"/>
    <cellStyle name="스타일 270" xfId="20334" xr:uid="{00000000-0005-0000-0000-0000744F0000}"/>
    <cellStyle name="스타일 271" xfId="20335" xr:uid="{00000000-0005-0000-0000-0000754F0000}"/>
    <cellStyle name="스타일 272" xfId="20336" xr:uid="{00000000-0005-0000-0000-0000764F0000}"/>
    <cellStyle name="스타일 273" xfId="20337" xr:uid="{00000000-0005-0000-0000-0000774F0000}"/>
    <cellStyle name="스타일 274" xfId="20338" xr:uid="{00000000-0005-0000-0000-0000784F0000}"/>
    <cellStyle name="스타일 275" xfId="20339" xr:uid="{00000000-0005-0000-0000-0000794F0000}"/>
    <cellStyle name="스타일 276" xfId="20340" xr:uid="{00000000-0005-0000-0000-00007A4F0000}"/>
    <cellStyle name="스타일 277" xfId="20341" xr:uid="{00000000-0005-0000-0000-00007B4F0000}"/>
    <cellStyle name="스타일 278" xfId="20342" xr:uid="{00000000-0005-0000-0000-00007C4F0000}"/>
    <cellStyle name="스타일 279" xfId="20343" xr:uid="{00000000-0005-0000-0000-00007D4F0000}"/>
    <cellStyle name="스타일 28" xfId="20344" xr:uid="{00000000-0005-0000-0000-00007E4F0000}"/>
    <cellStyle name="스타일 28 2" xfId="20345" xr:uid="{00000000-0005-0000-0000-00007F4F0000}"/>
    <cellStyle name="스타일 280" xfId="20346" xr:uid="{00000000-0005-0000-0000-0000804F0000}"/>
    <cellStyle name="스타일 281" xfId="20347" xr:uid="{00000000-0005-0000-0000-0000814F0000}"/>
    <cellStyle name="스타일 282" xfId="20348" xr:uid="{00000000-0005-0000-0000-0000824F0000}"/>
    <cellStyle name="스타일 283" xfId="20349" xr:uid="{00000000-0005-0000-0000-0000834F0000}"/>
    <cellStyle name="스타일 284" xfId="20350" xr:uid="{00000000-0005-0000-0000-0000844F0000}"/>
    <cellStyle name="스타일 285" xfId="20351" xr:uid="{00000000-0005-0000-0000-0000854F0000}"/>
    <cellStyle name="스타일 286" xfId="20352" xr:uid="{00000000-0005-0000-0000-0000864F0000}"/>
    <cellStyle name="스타일 287" xfId="20353" xr:uid="{00000000-0005-0000-0000-0000874F0000}"/>
    <cellStyle name="스타일 288" xfId="20354" xr:uid="{00000000-0005-0000-0000-0000884F0000}"/>
    <cellStyle name="스타일 289" xfId="20355" xr:uid="{00000000-0005-0000-0000-0000894F0000}"/>
    <cellStyle name="스타일 29" xfId="20356" xr:uid="{00000000-0005-0000-0000-00008A4F0000}"/>
    <cellStyle name="스타일 29 2" xfId="20357" xr:uid="{00000000-0005-0000-0000-00008B4F0000}"/>
    <cellStyle name="스타일 290" xfId="20358" xr:uid="{00000000-0005-0000-0000-00008C4F0000}"/>
    <cellStyle name="스타일 291" xfId="20359" xr:uid="{00000000-0005-0000-0000-00008D4F0000}"/>
    <cellStyle name="스타일 292" xfId="20360" xr:uid="{00000000-0005-0000-0000-00008E4F0000}"/>
    <cellStyle name="스타일 293" xfId="20361" xr:uid="{00000000-0005-0000-0000-00008F4F0000}"/>
    <cellStyle name="스타일 294" xfId="20362" xr:uid="{00000000-0005-0000-0000-0000904F0000}"/>
    <cellStyle name="스타일 295" xfId="20363" xr:uid="{00000000-0005-0000-0000-0000914F0000}"/>
    <cellStyle name="스타일 3" xfId="20364" xr:uid="{00000000-0005-0000-0000-0000924F0000}"/>
    <cellStyle name="스타일 3 10" xfId="20365" xr:uid="{00000000-0005-0000-0000-0000934F0000}"/>
    <cellStyle name="스타일 3 10 2" xfId="20366" xr:uid="{00000000-0005-0000-0000-0000944F0000}"/>
    <cellStyle name="스타일 3 11" xfId="20367" xr:uid="{00000000-0005-0000-0000-0000954F0000}"/>
    <cellStyle name="스타일 3 11 2" xfId="20368" xr:uid="{00000000-0005-0000-0000-0000964F0000}"/>
    <cellStyle name="스타일 3 12" xfId="20369" xr:uid="{00000000-0005-0000-0000-0000974F0000}"/>
    <cellStyle name="스타일 3 12 2" xfId="20370" xr:uid="{00000000-0005-0000-0000-0000984F0000}"/>
    <cellStyle name="스타일 3 13" xfId="20371" xr:uid="{00000000-0005-0000-0000-0000994F0000}"/>
    <cellStyle name="스타일 3 13 2" xfId="20372" xr:uid="{00000000-0005-0000-0000-00009A4F0000}"/>
    <cellStyle name="스타일 3 14" xfId="20373" xr:uid="{00000000-0005-0000-0000-00009B4F0000}"/>
    <cellStyle name="스타일 3 14 2" xfId="20374" xr:uid="{00000000-0005-0000-0000-00009C4F0000}"/>
    <cellStyle name="스타일 3 15" xfId="20375" xr:uid="{00000000-0005-0000-0000-00009D4F0000}"/>
    <cellStyle name="스타일 3 15 2" xfId="20376" xr:uid="{00000000-0005-0000-0000-00009E4F0000}"/>
    <cellStyle name="스타일 3 16" xfId="20377" xr:uid="{00000000-0005-0000-0000-00009F4F0000}"/>
    <cellStyle name="스타일 3 16 2" xfId="20378" xr:uid="{00000000-0005-0000-0000-0000A04F0000}"/>
    <cellStyle name="스타일 3 17" xfId="20379" xr:uid="{00000000-0005-0000-0000-0000A14F0000}"/>
    <cellStyle name="스타일 3 17 2" xfId="20380" xr:uid="{00000000-0005-0000-0000-0000A24F0000}"/>
    <cellStyle name="스타일 3 18" xfId="20381" xr:uid="{00000000-0005-0000-0000-0000A34F0000}"/>
    <cellStyle name="스타일 3 18 2" xfId="20382" xr:uid="{00000000-0005-0000-0000-0000A44F0000}"/>
    <cellStyle name="스타일 3 19" xfId="20383" xr:uid="{00000000-0005-0000-0000-0000A54F0000}"/>
    <cellStyle name="스타일 3 19 2" xfId="20384" xr:uid="{00000000-0005-0000-0000-0000A64F0000}"/>
    <cellStyle name="스타일 3 2" xfId="20385" xr:uid="{00000000-0005-0000-0000-0000A74F0000}"/>
    <cellStyle name="스타일 3 2 2" xfId="20386" xr:uid="{00000000-0005-0000-0000-0000A84F0000}"/>
    <cellStyle name="스타일 3 2 2 2" xfId="20387" xr:uid="{00000000-0005-0000-0000-0000A94F0000}"/>
    <cellStyle name="스타일 3 2 3" xfId="20388" xr:uid="{00000000-0005-0000-0000-0000AA4F0000}"/>
    <cellStyle name="스타일 3 20" xfId="20389" xr:uid="{00000000-0005-0000-0000-0000AB4F0000}"/>
    <cellStyle name="스타일 3 20 2" xfId="20390" xr:uid="{00000000-0005-0000-0000-0000AC4F0000}"/>
    <cellStyle name="스타일 3 21" xfId="20391" xr:uid="{00000000-0005-0000-0000-0000AD4F0000}"/>
    <cellStyle name="스타일 3 21 2" xfId="20392" xr:uid="{00000000-0005-0000-0000-0000AE4F0000}"/>
    <cellStyle name="스타일 3 22" xfId="20393" xr:uid="{00000000-0005-0000-0000-0000AF4F0000}"/>
    <cellStyle name="스타일 3 22 2" xfId="20394" xr:uid="{00000000-0005-0000-0000-0000B04F0000}"/>
    <cellStyle name="스타일 3 23" xfId="20395" xr:uid="{00000000-0005-0000-0000-0000B14F0000}"/>
    <cellStyle name="스타일 3 23 2" xfId="20396" xr:uid="{00000000-0005-0000-0000-0000B24F0000}"/>
    <cellStyle name="스타일 3 24" xfId="20397" xr:uid="{00000000-0005-0000-0000-0000B34F0000}"/>
    <cellStyle name="스타일 3 24 2" xfId="20398" xr:uid="{00000000-0005-0000-0000-0000B44F0000}"/>
    <cellStyle name="스타일 3 25" xfId="20399" xr:uid="{00000000-0005-0000-0000-0000B54F0000}"/>
    <cellStyle name="스타일 3 25 2" xfId="20400" xr:uid="{00000000-0005-0000-0000-0000B64F0000}"/>
    <cellStyle name="스타일 3 26" xfId="20401" xr:uid="{00000000-0005-0000-0000-0000B74F0000}"/>
    <cellStyle name="스타일 3 26 2" xfId="20402" xr:uid="{00000000-0005-0000-0000-0000B84F0000}"/>
    <cellStyle name="스타일 3 27" xfId="20403" xr:uid="{00000000-0005-0000-0000-0000B94F0000}"/>
    <cellStyle name="스타일 3 27 2" xfId="20404" xr:uid="{00000000-0005-0000-0000-0000BA4F0000}"/>
    <cellStyle name="스타일 3 28" xfId="20405" xr:uid="{00000000-0005-0000-0000-0000BB4F0000}"/>
    <cellStyle name="스타일 3 28 2" xfId="20406" xr:uid="{00000000-0005-0000-0000-0000BC4F0000}"/>
    <cellStyle name="스타일 3 29" xfId="20407" xr:uid="{00000000-0005-0000-0000-0000BD4F0000}"/>
    <cellStyle name="스타일 3 29 2" xfId="20408" xr:uid="{00000000-0005-0000-0000-0000BE4F0000}"/>
    <cellStyle name="스타일 3 3" xfId="20409" xr:uid="{00000000-0005-0000-0000-0000BF4F0000}"/>
    <cellStyle name="스타일 3 3 2" xfId="20410" xr:uid="{00000000-0005-0000-0000-0000C04F0000}"/>
    <cellStyle name="스타일 3 30" xfId="20411" xr:uid="{00000000-0005-0000-0000-0000C14F0000}"/>
    <cellStyle name="스타일 3 30 2" xfId="20412" xr:uid="{00000000-0005-0000-0000-0000C24F0000}"/>
    <cellStyle name="스타일 3 31" xfId="20413" xr:uid="{00000000-0005-0000-0000-0000C34F0000}"/>
    <cellStyle name="스타일 3 31 2" xfId="20414" xr:uid="{00000000-0005-0000-0000-0000C44F0000}"/>
    <cellStyle name="스타일 3 32" xfId="20415" xr:uid="{00000000-0005-0000-0000-0000C54F0000}"/>
    <cellStyle name="스타일 3 32 2" xfId="20416" xr:uid="{00000000-0005-0000-0000-0000C64F0000}"/>
    <cellStyle name="스타일 3 33" xfId="20417" xr:uid="{00000000-0005-0000-0000-0000C74F0000}"/>
    <cellStyle name="스타일 3 33 2" xfId="20418" xr:uid="{00000000-0005-0000-0000-0000C84F0000}"/>
    <cellStyle name="스타일 3 34" xfId="20419" xr:uid="{00000000-0005-0000-0000-0000C94F0000}"/>
    <cellStyle name="스타일 3 34 2" xfId="20420" xr:uid="{00000000-0005-0000-0000-0000CA4F0000}"/>
    <cellStyle name="스타일 3 35" xfId="20421" xr:uid="{00000000-0005-0000-0000-0000CB4F0000}"/>
    <cellStyle name="스타일 3 35 2" xfId="20422" xr:uid="{00000000-0005-0000-0000-0000CC4F0000}"/>
    <cellStyle name="스타일 3 36" xfId="20423" xr:uid="{00000000-0005-0000-0000-0000CD4F0000}"/>
    <cellStyle name="스타일 3 36 2" xfId="20424" xr:uid="{00000000-0005-0000-0000-0000CE4F0000}"/>
    <cellStyle name="스타일 3 37" xfId="20425" xr:uid="{00000000-0005-0000-0000-0000CF4F0000}"/>
    <cellStyle name="스타일 3 37 2" xfId="20426" xr:uid="{00000000-0005-0000-0000-0000D04F0000}"/>
    <cellStyle name="스타일 3 38" xfId="20427" xr:uid="{00000000-0005-0000-0000-0000D14F0000}"/>
    <cellStyle name="스타일 3 38 2" xfId="20428" xr:uid="{00000000-0005-0000-0000-0000D24F0000}"/>
    <cellStyle name="스타일 3 39" xfId="20429" xr:uid="{00000000-0005-0000-0000-0000D34F0000}"/>
    <cellStyle name="스타일 3 39 2" xfId="20430" xr:uid="{00000000-0005-0000-0000-0000D44F0000}"/>
    <cellStyle name="스타일 3 4" xfId="20431" xr:uid="{00000000-0005-0000-0000-0000D54F0000}"/>
    <cellStyle name="스타일 3 4 2" xfId="20432" xr:uid="{00000000-0005-0000-0000-0000D64F0000}"/>
    <cellStyle name="스타일 3 40" xfId="20433" xr:uid="{00000000-0005-0000-0000-0000D74F0000}"/>
    <cellStyle name="스타일 3 40 2" xfId="20434" xr:uid="{00000000-0005-0000-0000-0000D84F0000}"/>
    <cellStyle name="스타일 3 41" xfId="20435" xr:uid="{00000000-0005-0000-0000-0000D94F0000}"/>
    <cellStyle name="스타일 3 41 2" xfId="20436" xr:uid="{00000000-0005-0000-0000-0000DA4F0000}"/>
    <cellStyle name="스타일 3 42" xfId="20437" xr:uid="{00000000-0005-0000-0000-0000DB4F0000}"/>
    <cellStyle name="스타일 3 42 2" xfId="20438" xr:uid="{00000000-0005-0000-0000-0000DC4F0000}"/>
    <cellStyle name="스타일 3 43" xfId="20439" xr:uid="{00000000-0005-0000-0000-0000DD4F0000}"/>
    <cellStyle name="스타일 3 43 2" xfId="20440" xr:uid="{00000000-0005-0000-0000-0000DE4F0000}"/>
    <cellStyle name="스타일 3 44" xfId="20441" xr:uid="{00000000-0005-0000-0000-0000DF4F0000}"/>
    <cellStyle name="스타일 3 45" xfId="20442" xr:uid="{00000000-0005-0000-0000-0000E04F0000}"/>
    <cellStyle name="스타일 3 46" xfId="20443" xr:uid="{00000000-0005-0000-0000-0000E14F0000}"/>
    <cellStyle name="스타일 3 5" xfId="20444" xr:uid="{00000000-0005-0000-0000-0000E24F0000}"/>
    <cellStyle name="스타일 3 5 2" xfId="20445" xr:uid="{00000000-0005-0000-0000-0000E34F0000}"/>
    <cellStyle name="스타일 3 6" xfId="20446" xr:uid="{00000000-0005-0000-0000-0000E44F0000}"/>
    <cellStyle name="스타일 3 6 2" xfId="20447" xr:uid="{00000000-0005-0000-0000-0000E54F0000}"/>
    <cellStyle name="스타일 3 7" xfId="20448" xr:uid="{00000000-0005-0000-0000-0000E64F0000}"/>
    <cellStyle name="스타일 3 7 2" xfId="20449" xr:uid="{00000000-0005-0000-0000-0000E74F0000}"/>
    <cellStyle name="스타일 3 8" xfId="20450" xr:uid="{00000000-0005-0000-0000-0000E84F0000}"/>
    <cellStyle name="스타일 3 8 2" xfId="20451" xr:uid="{00000000-0005-0000-0000-0000E94F0000}"/>
    <cellStyle name="스타일 3 9" xfId="20452" xr:uid="{00000000-0005-0000-0000-0000EA4F0000}"/>
    <cellStyle name="스타일 3 9 2" xfId="20453" xr:uid="{00000000-0005-0000-0000-0000EB4F0000}"/>
    <cellStyle name="스타일 3_1부여부지 콘도미니엄 신축공사 AV설비 견적서_20100121" xfId="20454" xr:uid="{00000000-0005-0000-0000-0000EC4F0000}"/>
    <cellStyle name="스타일 30" xfId="20455" xr:uid="{00000000-0005-0000-0000-0000ED4F0000}"/>
    <cellStyle name="스타일 30 2" xfId="20456" xr:uid="{00000000-0005-0000-0000-0000EE4F0000}"/>
    <cellStyle name="스타일 31" xfId="20457" xr:uid="{00000000-0005-0000-0000-0000EF4F0000}"/>
    <cellStyle name="스타일 31 2" xfId="20458" xr:uid="{00000000-0005-0000-0000-0000F04F0000}"/>
    <cellStyle name="스타일 32" xfId="20459" xr:uid="{00000000-0005-0000-0000-0000F14F0000}"/>
    <cellStyle name="스타일 32 2" xfId="20460" xr:uid="{00000000-0005-0000-0000-0000F24F0000}"/>
    <cellStyle name="스타일 33" xfId="20461" xr:uid="{00000000-0005-0000-0000-0000F34F0000}"/>
    <cellStyle name="스타일 33 2" xfId="20462" xr:uid="{00000000-0005-0000-0000-0000F44F0000}"/>
    <cellStyle name="스타일 34" xfId="20463" xr:uid="{00000000-0005-0000-0000-0000F54F0000}"/>
    <cellStyle name="스타일 34 2" xfId="20464" xr:uid="{00000000-0005-0000-0000-0000F64F0000}"/>
    <cellStyle name="스타일 35" xfId="20465" xr:uid="{00000000-0005-0000-0000-0000F74F0000}"/>
    <cellStyle name="스타일 35 2" xfId="20466" xr:uid="{00000000-0005-0000-0000-0000F84F0000}"/>
    <cellStyle name="스타일 36" xfId="20467" xr:uid="{00000000-0005-0000-0000-0000F94F0000}"/>
    <cellStyle name="스타일 36 2" xfId="20468" xr:uid="{00000000-0005-0000-0000-0000FA4F0000}"/>
    <cellStyle name="스타일 37" xfId="20469" xr:uid="{00000000-0005-0000-0000-0000FB4F0000}"/>
    <cellStyle name="스타일 37 2" xfId="20470" xr:uid="{00000000-0005-0000-0000-0000FC4F0000}"/>
    <cellStyle name="스타일 38" xfId="20471" xr:uid="{00000000-0005-0000-0000-0000FD4F0000}"/>
    <cellStyle name="스타일 38 2" xfId="20472" xr:uid="{00000000-0005-0000-0000-0000FE4F0000}"/>
    <cellStyle name="스타일 39" xfId="20473" xr:uid="{00000000-0005-0000-0000-0000FF4F0000}"/>
    <cellStyle name="스타일 39 2" xfId="20474" xr:uid="{00000000-0005-0000-0000-000000500000}"/>
    <cellStyle name="스타일 4" xfId="20475" xr:uid="{00000000-0005-0000-0000-000001500000}"/>
    <cellStyle name="스타일 4 10" xfId="20476" xr:uid="{00000000-0005-0000-0000-000002500000}"/>
    <cellStyle name="스타일 4 10 2" xfId="20477" xr:uid="{00000000-0005-0000-0000-000003500000}"/>
    <cellStyle name="스타일 4 11" xfId="20478" xr:uid="{00000000-0005-0000-0000-000004500000}"/>
    <cellStyle name="스타일 4 11 2" xfId="20479" xr:uid="{00000000-0005-0000-0000-000005500000}"/>
    <cellStyle name="스타일 4 12" xfId="20480" xr:uid="{00000000-0005-0000-0000-000006500000}"/>
    <cellStyle name="스타일 4 13" xfId="20481" xr:uid="{00000000-0005-0000-0000-000007500000}"/>
    <cellStyle name="스타일 4 2" xfId="20482" xr:uid="{00000000-0005-0000-0000-000008500000}"/>
    <cellStyle name="스타일 4 2 2" xfId="20483" xr:uid="{00000000-0005-0000-0000-000009500000}"/>
    <cellStyle name="스타일 4 2 2 2" xfId="20484" xr:uid="{00000000-0005-0000-0000-00000A500000}"/>
    <cellStyle name="스타일 4 2 3" xfId="20485" xr:uid="{00000000-0005-0000-0000-00000B500000}"/>
    <cellStyle name="스타일 4 3" xfId="20486" xr:uid="{00000000-0005-0000-0000-00000C500000}"/>
    <cellStyle name="스타일 4 3 2" xfId="20487" xr:uid="{00000000-0005-0000-0000-00000D500000}"/>
    <cellStyle name="스타일 4 4" xfId="20488" xr:uid="{00000000-0005-0000-0000-00000E500000}"/>
    <cellStyle name="스타일 4 4 2" xfId="20489" xr:uid="{00000000-0005-0000-0000-00000F500000}"/>
    <cellStyle name="스타일 4 5" xfId="20490" xr:uid="{00000000-0005-0000-0000-000010500000}"/>
    <cellStyle name="스타일 4 5 2" xfId="20491" xr:uid="{00000000-0005-0000-0000-000011500000}"/>
    <cellStyle name="스타일 4 6" xfId="20492" xr:uid="{00000000-0005-0000-0000-000012500000}"/>
    <cellStyle name="스타일 4 6 2" xfId="20493" xr:uid="{00000000-0005-0000-0000-000013500000}"/>
    <cellStyle name="스타일 4 7" xfId="20494" xr:uid="{00000000-0005-0000-0000-000014500000}"/>
    <cellStyle name="스타일 4 7 2" xfId="20495" xr:uid="{00000000-0005-0000-0000-000015500000}"/>
    <cellStyle name="스타일 4 8" xfId="20496" xr:uid="{00000000-0005-0000-0000-000016500000}"/>
    <cellStyle name="스타일 4 8 2" xfId="20497" xr:uid="{00000000-0005-0000-0000-000017500000}"/>
    <cellStyle name="스타일 4 9" xfId="20498" xr:uid="{00000000-0005-0000-0000-000018500000}"/>
    <cellStyle name="스타일 4 9 2" xfId="20499" xr:uid="{00000000-0005-0000-0000-000019500000}"/>
    <cellStyle name="스타일 4_1부여부지 콘도미니엄 신축공사 AV설비 견적서_20100121" xfId="20500" xr:uid="{00000000-0005-0000-0000-00001A500000}"/>
    <cellStyle name="스타일 40" xfId="20501" xr:uid="{00000000-0005-0000-0000-00001B500000}"/>
    <cellStyle name="스타일 40 2" xfId="20502" xr:uid="{00000000-0005-0000-0000-00001C500000}"/>
    <cellStyle name="스타일 41" xfId="20503" xr:uid="{00000000-0005-0000-0000-00001D500000}"/>
    <cellStyle name="스타일 41 2" xfId="20504" xr:uid="{00000000-0005-0000-0000-00001E500000}"/>
    <cellStyle name="스타일 42" xfId="20505" xr:uid="{00000000-0005-0000-0000-00001F500000}"/>
    <cellStyle name="스타일 42 2" xfId="20506" xr:uid="{00000000-0005-0000-0000-000020500000}"/>
    <cellStyle name="스타일 43" xfId="20507" xr:uid="{00000000-0005-0000-0000-000021500000}"/>
    <cellStyle name="스타일 43 2" xfId="20508" xr:uid="{00000000-0005-0000-0000-000022500000}"/>
    <cellStyle name="스타일 44" xfId="20509" xr:uid="{00000000-0005-0000-0000-000023500000}"/>
    <cellStyle name="스타일 44 2" xfId="20510" xr:uid="{00000000-0005-0000-0000-000024500000}"/>
    <cellStyle name="스타일 45" xfId="20511" xr:uid="{00000000-0005-0000-0000-000025500000}"/>
    <cellStyle name="스타일 45 2" xfId="20512" xr:uid="{00000000-0005-0000-0000-000026500000}"/>
    <cellStyle name="스타일 46" xfId="20513" xr:uid="{00000000-0005-0000-0000-000027500000}"/>
    <cellStyle name="스타일 46 2" xfId="20514" xr:uid="{00000000-0005-0000-0000-000028500000}"/>
    <cellStyle name="스타일 47" xfId="20515" xr:uid="{00000000-0005-0000-0000-000029500000}"/>
    <cellStyle name="스타일 47 2" xfId="20516" xr:uid="{00000000-0005-0000-0000-00002A500000}"/>
    <cellStyle name="스타일 48" xfId="20517" xr:uid="{00000000-0005-0000-0000-00002B500000}"/>
    <cellStyle name="스타일 48 2" xfId="20518" xr:uid="{00000000-0005-0000-0000-00002C500000}"/>
    <cellStyle name="스타일 49" xfId="20519" xr:uid="{00000000-0005-0000-0000-00002D500000}"/>
    <cellStyle name="스타일 49 2" xfId="20520" xr:uid="{00000000-0005-0000-0000-00002E500000}"/>
    <cellStyle name="스타일 5" xfId="20521" xr:uid="{00000000-0005-0000-0000-00002F500000}"/>
    <cellStyle name="스타일 5 2" xfId="20522" xr:uid="{00000000-0005-0000-0000-000030500000}"/>
    <cellStyle name="스타일 5 3" xfId="20523" xr:uid="{00000000-0005-0000-0000-000031500000}"/>
    <cellStyle name="스타일 50" xfId="20524" xr:uid="{00000000-0005-0000-0000-000032500000}"/>
    <cellStyle name="스타일 50 2" xfId="20525" xr:uid="{00000000-0005-0000-0000-000033500000}"/>
    <cellStyle name="스타일 51" xfId="20526" xr:uid="{00000000-0005-0000-0000-000034500000}"/>
    <cellStyle name="스타일 51 2" xfId="20527" xr:uid="{00000000-0005-0000-0000-000035500000}"/>
    <cellStyle name="스타일 52" xfId="20528" xr:uid="{00000000-0005-0000-0000-000036500000}"/>
    <cellStyle name="스타일 52 2" xfId="20529" xr:uid="{00000000-0005-0000-0000-000037500000}"/>
    <cellStyle name="스타일 53" xfId="20530" xr:uid="{00000000-0005-0000-0000-000038500000}"/>
    <cellStyle name="스타일 53 2" xfId="20531" xr:uid="{00000000-0005-0000-0000-000039500000}"/>
    <cellStyle name="스타일 54" xfId="20532" xr:uid="{00000000-0005-0000-0000-00003A500000}"/>
    <cellStyle name="스타일 54 2" xfId="20533" xr:uid="{00000000-0005-0000-0000-00003B500000}"/>
    <cellStyle name="스타일 55" xfId="20534" xr:uid="{00000000-0005-0000-0000-00003C500000}"/>
    <cellStyle name="스타일 55 2" xfId="20535" xr:uid="{00000000-0005-0000-0000-00003D500000}"/>
    <cellStyle name="스타일 56" xfId="20536" xr:uid="{00000000-0005-0000-0000-00003E500000}"/>
    <cellStyle name="스타일 56 2" xfId="20537" xr:uid="{00000000-0005-0000-0000-00003F500000}"/>
    <cellStyle name="스타일 57" xfId="20538" xr:uid="{00000000-0005-0000-0000-000040500000}"/>
    <cellStyle name="스타일 57 2" xfId="20539" xr:uid="{00000000-0005-0000-0000-000041500000}"/>
    <cellStyle name="스타일 58" xfId="20540" xr:uid="{00000000-0005-0000-0000-000042500000}"/>
    <cellStyle name="스타일 58 2" xfId="20541" xr:uid="{00000000-0005-0000-0000-000043500000}"/>
    <cellStyle name="스타일 59" xfId="20542" xr:uid="{00000000-0005-0000-0000-000044500000}"/>
    <cellStyle name="스타일 59 2" xfId="20543" xr:uid="{00000000-0005-0000-0000-000045500000}"/>
    <cellStyle name="스타일 6" xfId="20544" xr:uid="{00000000-0005-0000-0000-000046500000}"/>
    <cellStyle name="스타일 6 2" xfId="20545" xr:uid="{00000000-0005-0000-0000-000047500000}"/>
    <cellStyle name="스타일 60" xfId="20546" xr:uid="{00000000-0005-0000-0000-000048500000}"/>
    <cellStyle name="스타일 60 2" xfId="20547" xr:uid="{00000000-0005-0000-0000-000049500000}"/>
    <cellStyle name="스타일 61" xfId="20548" xr:uid="{00000000-0005-0000-0000-00004A500000}"/>
    <cellStyle name="스타일 61 2" xfId="20549" xr:uid="{00000000-0005-0000-0000-00004B500000}"/>
    <cellStyle name="스타일 62" xfId="20550" xr:uid="{00000000-0005-0000-0000-00004C500000}"/>
    <cellStyle name="스타일 62 2" xfId="20551" xr:uid="{00000000-0005-0000-0000-00004D500000}"/>
    <cellStyle name="스타일 63" xfId="20552" xr:uid="{00000000-0005-0000-0000-00004E500000}"/>
    <cellStyle name="스타일 63 2" xfId="20553" xr:uid="{00000000-0005-0000-0000-00004F500000}"/>
    <cellStyle name="스타일 64" xfId="20554" xr:uid="{00000000-0005-0000-0000-000050500000}"/>
    <cellStyle name="스타일 64 2" xfId="20555" xr:uid="{00000000-0005-0000-0000-000051500000}"/>
    <cellStyle name="스타일 65" xfId="20556" xr:uid="{00000000-0005-0000-0000-000052500000}"/>
    <cellStyle name="스타일 65 2" xfId="20557" xr:uid="{00000000-0005-0000-0000-000053500000}"/>
    <cellStyle name="스타일 66" xfId="20558" xr:uid="{00000000-0005-0000-0000-000054500000}"/>
    <cellStyle name="스타일 66 2" xfId="20559" xr:uid="{00000000-0005-0000-0000-000055500000}"/>
    <cellStyle name="스타일 67" xfId="20560" xr:uid="{00000000-0005-0000-0000-000056500000}"/>
    <cellStyle name="스타일 67 2" xfId="20561" xr:uid="{00000000-0005-0000-0000-000057500000}"/>
    <cellStyle name="스타일 68" xfId="20562" xr:uid="{00000000-0005-0000-0000-000058500000}"/>
    <cellStyle name="스타일 68 2" xfId="20563" xr:uid="{00000000-0005-0000-0000-000059500000}"/>
    <cellStyle name="스타일 69" xfId="20564" xr:uid="{00000000-0005-0000-0000-00005A500000}"/>
    <cellStyle name="스타일 69 2" xfId="20565" xr:uid="{00000000-0005-0000-0000-00005B500000}"/>
    <cellStyle name="스타일 7" xfId="20566" xr:uid="{00000000-0005-0000-0000-00005C500000}"/>
    <cellStyle name="스타일 7 2" xfId="20567" xr:uid="{00000000-0005-0000-0000-00005D500000}"/>
    <cellStyle name="스타일 70" xfId="20568" xr:uid="{00000000-0005-0000-0000-00005E500000}"/>
    <cellStyle name="스타일 70 2" xfId="20569" xr:uid="{00000000-0005-0000-0000-00005F500000}"/>
    <cellStyle name="스타일 71" xfId="20570" xr:uid="{00000000-0005-0000-0000-000060500000}"/>
    <cellStyle name="스타일 71 2" xfId="20571" xr:uid="{00000000-0005-0000-0000-000061500000}"/>
    <cellStyle name="스타일 72" xfId="20572" xr:uid="{00000000-0005-0000-0000-000062500000}"/>
    <cellStyle name="스타일 72 2" xfId="20573" xr:uid="{00000000-0005-0000-0000-000063500000}"/>
    <cellStyle name="스타일 73" xfId="20574" xr:uid="{00000000-0005-0000-0000-000064500000}"/>
    <cellStyle name="스타일 73 2" xfId="20575" xr:uid="{00000000-0005-0000-0000-000065500000}"/>
    <cellStyle name="스타일 74" xfId="20576" xr:uid="{00000000-0005-0000-0000-000066500000}"/>
    <cellStyle name="스타일 74 2" xfId="20577" xr:uid="{00000000-0005-0000-0000-000067500000}"/>
    <cellStyle name="스타일 75" xfId="20578" xr:uid="{00000000-0005-0000-0000-000068500000}"/>
    <cellStyle name="스타일 75 2" xfId="20579" xr:uid="{00000000-0005-0000-0000-000069500000}"/>
    <cellStyle name="스타일 76" xfId="20580" xr:uid="{00000000-0005-0000-0000-00006A500000}"/>
    <cellStyle name="스타일 76 2" xfId="20581" xr:uid="{00000000-0005-0000-0000-00006B500000}"/>
    <cellStyle name="스타일 77" xfId="20582" xr:uid="{00000000-0005-0000-0000-00006C500000}"/>
    <cellStyle name="스타일 77 2" xfId="20583" xr:uid="{00000000-0005-0000-0000-00006D500000}"/>
    <cellStyle name="스타일 78" xfId="20584" xr:uid="{00000000-0005-0000-0000-00006E500000}"/>
    <cellStyle name="스타일 78 2" xfId="20585" xr:uid="{00000000-0005-0000-0000-00006F500000}"/>
    <cellStyle name="스타일 79" xfId="20586" xr:uid="{00000000-0005-0000-0000-000070500000}"/>
    <cellStyle name="스타일 79 2" xfId="20587" xr:uid="{00000000-0005-0000-0000-000071500000}"/>
    <cellStyle name="스타일 8" xfId="20588" xr:uid="{00000000-0005-0000-0000-000072500000}"/>
    <cellStyle name="스타일 8 2" xfId="20589" xr:uid="{00000000-0005-0000-0000-000073500000}"/>
    <cellStyle name="스타일 80" xfId="20590" xr:uid="{00000000-0005-0000-0000-000074500000}"/>
    <cellStyle name="스타일 80 2" xfId="20591" xr:uid="{00000000-0005-0000-0000-000075500000}"/>
    <cellStyle name="스타일 81" xfId="20592" xr:uid="{00000000-0005-0000-0000-000076500000}"/>
    <cellStyle name="스타일 81 2" xfId="20593" xr:uid="{00000000-0005-0000-0000-000077500000}"/>
    <cellStyle name="스타일 82" xfId="20594" xr:uid="{00000000-0005-0000-0000-000078500000}"/>
    <cellStyle name="스타일 82 2" xfId="20595" xr:uid="{00000000-0005-0000-0000-000079500000}"/>
    <cellStyle name="스타일 83" xfId="20596" xr:uid="{00000000-0005-0000-0000-00007A500000}"/>
    <cellStyle name="스타일 83 2" xfId="20597" xr:uid="{00000000-0005-0000-0000-00007B500000}"/>
    <cellStyle name="스타일 84" xfId="20598" xr:uid="{00000000-0005-0000-0000-00007C500000}"/>
    <cellStyle name="스타일 84 2" xfId="20599" xr:uid="{00000000-0005-0000-0000-00007D500000}"/>
    <cellStyle name="스타일 85" xfId="20600" xr:uid="{00000000-0005-0000-0000-00007E500000}"/>
    <cellStyle name="스타일 85 2" xfId="20601" xr:uid="{00000000-0005-0000-0000-00007F500000}"/>
    <cellStyle name="스타일 86" xfId="20602" xr:uid="{00000000-0005-0000-0000-000080500000}"/>
    <cellStyle name="스타일 86 2" xfId="20603" xr:uid="{00000000-0005-0000-0000-000081500000}"/>
    <cellStyle name="스타일 87" xfId="20604" xr:uid="{00000000-0005-0000-0000-000082500000}"/>
    <cellStyle name="스타일 87 2" xfId="20605" xr:uid="{00000000-0005-0000-0000-000083500000}"/>
    <cellStyle name="스타일 88" xfId="20606" xr:uid="{00000000-0005-0000-0000-000084500000}"/>
    <cellStyle name="스타일 88 2" xfId="20607" xr:uid="{00000000-0005-0000-0000-000085500000}"/>
    <cellStyle name="스타일 89" xfId="20608" xr:uid="{00000000-0005-0000-0000-000086500000}"/>
    <cellStyle name="스타일 89 2" xfId="20609" xr:uid="{00000000-0005-0000-0000-000087500000}"/>
    <cellStyle name="스타일 9" xfId="20610" xr:uid="{00000000-0005-0000-0000-000088500000}"/>
    <cellStyle name="스타일 9 2" xfId="20611" xr:uid="{00000000-0005-0000-0000-000089500000}"/>
    <cellStyle name="스타일 90" xfId="20612" xr:uid="{00000000-0005-0000-0000-00008A500000}"/>
    <cellStyle name="스타일 90 2" xfId="20613" xr:uid="{00000000-0005-0000-0000-00008B500000}"/>
    <cellStyle name="스타일 91" xfId="20614" xr:uid="{00000000-0005-0000-0000-00008C500000}"/>
    <cellStyle name="스타일 91 2" xfId="20615" xr:uid="{00000000-0005-0000-0000-00008D500000}"/>
    <cellStyle name="스타일 92" xfId="20616" xr:uid="{00000000-0005-0000-0000-00008E500000}"/>
    <cellStyle name="스타일 92 2" xfId="20617" xr:uid="{00000000-0005-0000-0000-00008F500000}"/>
    <cellStyle name="스타일 93" xfId="20618" xr:uid="{00000000-0005-0000-0000-000090500000}"/>
    <cellStyle name="스타일 93 2" xfId="20619" xr:uid="{00000000-0005-0000-0000-000091500000}"/>
    <cellStyle name="스타일 94" xfId="20620" xr:uid="{00000000-0005-0000-0000-000092500000}"/>
    <cellStyle name="스타일 94 2" xfId="20621" xr:uid="{00000000-0005-0000-0000-000093500000}"/>
    <cellStyle name="스타일 95" xfId="20622" xr:uid="{00000000-0005-0000-0000-000094500000}"/>
    <cellStyle name="스타일 95 2" xfId="20623" xr:uid="{00000000-0005-0000-0000-000095500000}"/>
    <cellStyle name="스타일 96" xfId="20624" xr:uid="{00000000-0005-0000-0000-000096500000}"/>
    <cellStyle name="스타일 96 2" xfId="20625" xr:uid="{00000000-0005-0000-0000-000097500000}"/>
    <cellStyle name="스타일 97" xfId="20626" xr:uid="{00000000-0005-0000-0000-000098500000}"/>
    <cellStyle name="스타일 97 2" xfId="20627" xr:uid="{00000000-0005-0000-0000-000099500000}"/>
    <cellStyle name="스타일 98" xfId="20628" xr:uid="{00000000-0005-0000-0000-00009A500000}"/>
    <cellStyle name="스타일 98 2" xfId="20629" xr:uid="{00000000-0005-0000-0000-00009B500000}"/>
    <cellStyle name="스타일 99" xfId="20630" xr:uid="{00000000-0005-0000-0000-00009C500000}"/>
    <cellStyle name="스타일 99 2" xfId="20631" xr:uid="{00000000-0005-0000-0000-00009D500000}"/>
    <cellStyle name="안건회계법인" xfId="20632" xr:uid="{00000000-0005-0000-0000-00009E500000}"/>
    <cellStyle name="안건회계법인 2" xfId="20633" xr:uid="{00000000-0005-0000-0000-00009F500000}"/>
    <cellStyle name="안건회계법인 2 2" xfId="20634" xr:uid="{00000000-0005-0000-0000-0000A0500000}"/>
    <cellStyle name="안건회계법인 3" xfId="20635" xr:uid="{00000000-0005-0000-0000-0000A1500000}"/>
    <cellStyle name="안건회계법인 4" xfId="20636" xr:uid="{00000000-0005-0000-0000-0000A2500000}"/>
    <cellStyle name="样式 1" xfId="20637" xr:uid="{00000000-0005-0000-0000-0000A3500000}"/>
    <cellStyle name="연결된 셀 2" xfId="20638" xr:uid="{00000000-0005-0000-0000-0000A4500000}"/>
    <cellStyle name="연결된 셀 2 10" xfId="20639" xr:uid="{00000000-0005-0000-0000-0000A5500000}"/>
    <cellStyle name="연결된 셀 2 11" xfId="20640" xr:uid="{00000000-0005-0000-0000-0000A6500000}"/>
    <cellStyle name="연결된 셀 2 2" xfId="20641" xr:uid="{00000000-0005-0000-0000-0000A7500000}"/>
    <cellStyle name="연결된 셀 2 2 2" xfId="20642" xr:uid="{00000000-0005-0000-0000-0000A8500000}"/>
    <cellStyle name="연결된 셀 2 3" xfId="20643" xr:uid="{00000000-0005-0000-0000-0000A9500000}"/>
    <cellStyle name="연결된 셀 2 3 2" xfId="20644" xr:uid="{00000000-0005-0000-0000-0000AA500000}"/>
    <cellStyle name="연결된 셀 2 4" xfId="20645" xr:uid="{00000000-0005-0000-0000-0000AB500000}"/>
    <cellStyle name="연결된 셀 2 4 2" xfId="20646" xr:uid="{00000000-0005-0000-0000-0000AC500000}"/>
    <cellStyle name="연결된 셀 2 5" xfId="20647" xr:uid="{00000000-0005-0000-0000-0000AD500000}"/>
    <cellStyle name="연결된 셀 2 5 2" xfId="20648" xr:uid="{00000000-0005-0000-0000-0000AE500000}"/>
    <cellStyle name="연결된 셀 2 6" xfId="20649" xr:uid="{00000000-0005-0000-0000-0000AF500000}"/>
    <cellStyle name="연결된 셀 2 6 2" xfId="20650" xr:uid="{00000000-0005-0000-0000-0000B0500000}"/>
    <cellStyle name="연결된 셀 2 7" xfId="20651" xr:uid="{00000000-0005-0000-0000-0000B1500000}"/>
    <cellStyle name="연결된 셀 2 7 2" xfId="20652" xr:uid="{00000000-0005-0000-0000-0000B2500000}"/>
    <cellStyle name="연결된 셀 2 8" xfId="20653" xr:uid="{00000000-0005-0000-0000-0000B3500000}"/>
    <cellStyle name="연결된 셀 2 8 2" xfId="20654" xr:uid="{00000000-0005-0000-0000-0000B4500000}"/>
    <cellStyle name="연결된 셀 2 9" xfId="20655" xr:uid="{00000000-0005-0000-0000-0000B5500000}"/>
    <cellStyle name="연결된 셀 2 9 2" xfId="20656" xr:uid="{00000000-0005-0000-0000-0000B6500000}"/>
    <cellStyle name="연결된 셀 3" xfId="20657" xr:uid="{00000000-0005-0000-0000-0000B7500000}"/>
    <cellStyle name="연결된 셀 3 10" xfId="20658" xr:uid="{00000000-0005-0000-0000-0000B8500000}"/>
    <cellStyle name="연결된 셀 3 11" xfId="20659" xr:uid="{00000000-0005-0000-0000-0000B9500000}"/>
    <cellStyle name="연결된 셀 3 2" xfId="20660" xr:uid="{00000000-0005-0000-0000-0000BA500000}"/>
    <cellStyle name="연결된 셀 3 2 2" xfId="20661" xr:uid="{00000000-0005-0000-0000-0000BB500000}"/>
    <cellStyle name="연결된 셀 3 3" xfId="20662" xr:uid="{00000000-0005-0000-0000-0000BC500000}"/>
    <cellStyle name="연결된 셀 3 3 2" xfId="20663" xr:uid="{00000000-0005-0000-0000-0000BD500000}"/>
    <cellStyle name="연결된 셀 3 4" xfId="20664" xr:uid="{00000000-0005-0000-0000-0000BE500000}"/>
    <cellStyle name="연결된 셀 3 4 2" xfId="20665" xr:uid="{00000000-0005-0000-0000-0000BF500000}"/>
    <cellStyle name="연결된 셀 3 5" xfId="20666" xr:uid="{00000000-0005-0000-0000-0000C0500000}"/>
    <cellStyle name="연결된 셀 3 5 2" xfId="20667" xr:uid="{00000000-0005-0000-0000-0000C1500000}"/>
    <cellStyle name="연결된 셀 3 6" xfId="20668" xr:uid="{00000000-0005-0000-0000-0000C2500000}"/>
    <cellStyle name="연결된 셀 3 6 2" xfId="20669" xr:uid="{00000000-0005-0000-0000-0000C3500000}"/>
    <cellStyle name="연결된 셀 3 7" xfId="20670" xr:uid="{00000000-0005-0000-0000-0000C4500000}"/>
    <cellStyle name="연결된 셀 3 7 2" xfId="20671" xr:uid="{00000000-0005-0000-0000-0000C5500000}"/>
    <cellStyle name="연결된 셀 3 8" xfId="20672" xr:uid="{00000000-0005-0000-0000-0000C6500000}"/>
    <cellStyle name="연결된 셀 3 8 2" xfId="20673" xr:uid="{00000000-0005-0000-0000-0000C7500000}"/>
    <cellStyle name="연결된 셀 3 9" xfId="20674" xr:uid="{00000000-0005-0000-0000-0000C8500000}"/>
    <cellStyle name="연결된 셀 3 9 2" xfId="20675" xr:uid="{00000000-0005-0000-0000-0000C9500000}"/>
    <cellStyle name="연결된 셀 4" xfId="20676" xr:uid="{00000000-0005-0000-0000-0000CA500000}"/>
    <cellStyle name="연결된 셀 4 10" xfId="20677" xr:uid="{00000000-0005-0000-0000-0000CB500000}"/>
    <cellStyle name="연결된 셀 4 11" xfId="20678" xr:uid="{00000000-0005-0000-0000-0000CC500000}"/>
    <cellStyle name="연결된 셀 4 2" xfId="20679" xr:uid="{00000000-0005-0000-0000-0000CD500000}"/>
    <cellStyle name="연결된 셀 4 2 2" xfId="20680" xr:uid="{00000000-0005-0000-0000-0000CE500000}"/>
    <cellStyle name="연결된 셀 4 3" xfId="20681" xr:uid="{00000000-0005-0000-0000-0000CF500000}"/>
    <cellStyle name="연결된 셀 4 3 2" xfId="20682" xr:uid="{00000000-0005-0000-0000-0000D0500000}"/>
    <cellStyle name="연결된 셀 4 4" xfId="20683" xr:uid="{00000000-0005-0000-0000-0000D1500000}"/>
    <cellStyle name="연결된 셀 4 4 2" xfId="20684" xr:uid="{00000000-0005-0000-0000-0000D2500000}"/>
    <cellStyle name="연결된 셀 4 5" xfId="20685" xr:uid="{00000000-0005-0000-0000-0000D3500000}"/>
    <cellStyle name="연결된 셀 4 5 2" xfId="20686" xr:uid="{00000000-0005-0000-0000-0000D4500000}"/>
    <cellStyle name="연결된 셀 4 6" xfId="20687" xr:uid="{00000000-0005-0000-0000-0000D5500000}"/>
    <cellStyle name="연결된 셀 4 6 2" xfId="20688" xr:uid="{00000000-0005-0000-0000-0000D6500000}"/>
    <cellStyle name="연결된 셀 4 7" xfId="20689" xr:uid="{00000000-0005-0000-0000-0000D7500000}"/>
    <cellStyle name="연결된 셀 4 7 2" xfId="20690" xr:uid="{00000000-0005-0000-0000-0000D8500000}"/>
    <cellStyle name="연결된 셀 4 8" xfId="20691" xr:uid="{00000000-0005-0000-0000-0000D9500000}"/>
    <cellStyle name="연결된 셀 4 8 2" xfId="20692" xr:uid="{00000000-0005-0000-0000-0000DA500000}"/>
    <cellStyle name="연결된 셀 4 9" xfId="20693" xr:uid="{00000000-0005-0000-0000-0000DB500000}"/>
    <cellStyle name="연결된 셀 4 9 2" xfId="20694" xr:uid="{00000000-0005-0000-0000-0000DC500000}"/>
    <cellStyle name="연결된 셀 5" xfId="20695" xr:uid="{00000000-0005-0000-0000-0000DD500000}"/>
    <cellStyle name="연결된 셀 5 10" xfId="20696" xr:uid="{00000000-0005-0000-0000-0000DE500000}"/>
    <cellStyle name="연결된 셀 5 11" xfId="20697" xr:uid="{00000000-0005-0000-0000-0000DF500000}"/>
    <cellStyle name="연결된 셀 5 2" xfId="20698" xr:uid="{00000000-0005-0000-0000-0000E0500000}"/>
    <cellStyle name="연결된 셀 5 2 2" xfId="20699" xr:uid="{00000000-0005-0000-0000-0000E1500000}"/>
    <cellStyle name="연결된 셀 5 3" xfId="20700" xr:uid="{00000000-0005-0000-0000-0000E2500000}"/>
    <cellStyle name="연결된 셀 5 3 2" xfId="20701" xr:uid="{00000000-0005-0000-0000-0000E3500000}"/>
    <cellStyle name="연결된 셀 5 4" xfId="20702" xr:uid="{00000000-0005-0000-0000-0000E4500000}"/>
    <cellStyle name="연결된 셀 5 4 2" xfId="20703" xr:uid="{00000000-0005-0000-0000-0000E5500000}"/>
    <cellStyle name="연결된 셀 5 5" xfId="20704" xr:uid="{00000000-0005-0000-0000-0000E6500000}"/>
    <cellStyle name="연결된 셀 5 5 2" xfId="20705" xr:uid="{00000000-0005-0000-0000-0000E7500000}"/>
    <cellStyle name="연결된 셀 5 6" xfId="20706" xr:uid="{00000000-0005-0000-0000-0000E8500000}"/>
    <cellStyle name="연결된 셀 5 6 2" xfId="20707" xr:uid="{00000000-0005-0000-0000-0000E9500000}"/>
    <cellStyle name="연결된 셀 5 7" xfId="20708" xr:uid="{00000000-0005-0000-0000-0000EA500000}"/>
    <cellStyle name="연결된 셀 5 7 2" xfId="20709" xr:uid="{00000000-0005-0000-0000-0000EB500000}"/>
    <cellStyle name="연결된 셀 5 8" xfId="20710" xr:uid="{00000000-0005-0000-0000-0000EC500000}"/>
    <cellStyle name="연결된 셀 5 8 2" xfId="20711" xr:uid="{00000000-0005-0000-0000-0000ED500000}"/>
    <cellStyle name="연결된 셀 5 9" xfId="20712" xr:uid="{00000000-0005-0000-0000-0000EE500000}"/>
    <cellStyle name="연결된 셀 5 9 2" xfId="20713" xr:uid="{00000000-0005-0000-0000-0000EF500000}"/>
    <cellStyle name="연결된 셀 6" xfId="20714" xr:uid="{00000000-0005-0000-0000-0000F0500000}"/>
    <cellStyle name="연결된 셀 6 10" xfId="20715" xr:uid="{00000000-0005-0000-0000-0000F1500000}"/>
    <cellStyle name="연결된 셀 6 11" xfId="20716" xr:uid="{00000000-0005-0000-0000-0000F2500000}"/>
    <cellStyle name="연결된 셀 6 2" xfId="20717" xr:uid="{00000000-0005-0000-0000-0000F3500000}"/>
    <cellStyle name="연결된 셀 6 2 2" xfId="20718" xr:uid="{00000000-0005-0000-0000-0000F4500000}"/>
    <cellStyle name="연결된 셀 6 3" xfId="20719" xr:uid="{00000000-0005-0000-0000-0000F5500000}"/>
    <cellStyle name="연결된 셀 6 3 2" xfId="20720" xr:uid="{00000000-0005-0000-0000-0000F6500000}"/>
    <cellStyle name="연결된 셀 6 4" xfId="20721" xr:uid="{00000000-0005-0000-0000-0000F7500000}"/>
    <cellStyle name="연결된 셀 6 4 2" xfId="20722" xr:uid="{00000000-0005-0000-0000-0000F8500000}"/>
    <cellStyle name="연결된 셀 6 5" xfId="20723" xr:uid="{00000000-0005-0000-0000-0000F9500000}"/>
    <cellStyle name="연결된 셀 6 5 2" xfId="20724" xr:uid="{00000000-0005-0000-0000-0000FA500000}"/>
    <cellStyle name="연결된 셀 6 6" xfId="20725" xr:uid="{00000000-0005-0000-0000-0000FB500000}"/>
    <cellStyle name="연결된 셀 6 6 2" xfId="20726" xr:uid="{00000000-0005-0000-0000-0000FC500000}"/>
    <cellStyle name="연결된 셀 6 7" xfId="20727" xr:uid="{00000000-0005-0000-0000-0000FD500000}"/>
    <cellStyle name="연결된 셀 6 7 2" xfId="20728" xr:uid="{00000000-0005-0000-0000-0000FE500000}"/>
    <cellStyle name="연결된 셀 6 8" xfId="20729" xr:uid="{00000000-0005-0000-0000-0000FF500000}"/>
    <cellStyle name="연결된 셀 6 8 2" xfId="20730" xr:uid="{00000000-0005-0000-0000-000000510000}"/>
    <cellStyle name="연결된 셀 6 9" xfId="20731" xr:uid="{00000000-0005-0000-0000-000001510000}"/>
    <cellStyle name="연결된 셀 6 9 2" xfId="20732" xr:uid="{00000000-0005-0000-0000-000002510000}"/>
    <cellStyle name="연결된 셀 7" xfId="20733" xr:uid="{00000000-0005-0000-0000-000003510000}"/>
    <cellStyle name="연결된 셀 8" xfId="20734" xr:uid="{00000000-0005-0000-0000-000004510000}"/>
    <cellStyle name="열어본 하이퍼링크" xfId="20735" xr:uid="{00000000-0005-0000-0000-000005510000}"/>
    <cellStyle name="열어본 하이퍼링크 2" xfId="20736" xr:uid="{00000000-0005-0000-0000-000006510000}"/>
    <cellStyle name="열어본 하이퍼링크 3" xfId="20737" xr:uid="{00000000-0005-0000-0000-000007510000}"/>
    <cellStyle name="옛체" xfId="20738" xr:uid="{00000000-0005-0000-0000-000008510000}"/>
    <cellStyle name="옛체 2" xfId="20739" xr:uid="{00000000-0005-0000-0000-000009510000}"/>
    <cellStyle name="옛체 3" xfId="20740" xr:uid="{00000000-0005-0000-0000-00000A510000}"/>
    <cellStyle name="왼쪽2" xfId="20741" xr:uid="{00000000-0005-0000-0000-00000B510000}"/>
    <cellStyle name="왼쪽2 2" xfId="20742" xr:uid="{00000000-0005-0000-0000-00000C510000}"/>
    <cellStyle name="왼쪽2 2 2" xfId="20743" xr:uid="{00000000-0005-0000-0000-00000D510000}"/>
    <cellStyle name="왼쪽2 2 3" xfId="20744" xr:uid="{00000000-0005-0000-0000-00000E510000}"/>
    <cellStyle name="왼쪽2 2 4" xfId="20745" xr:uid="{00000000-0005-0000-0000-00000F510000}"/>
    <cellStyle name="왼쪽2 2 5" xfId="20746" xr:uid="{00000000-0005-0000-0000-000010510000}"/>
    <cellStyle name="요약 2" xfId="20747" xr:uid="{00000000-0005-0000-0000-000011510000}"/>
    <cellStyle name="요약 2 10" xfId="20748" xr:uid="{00000000-0005-0000-0000-000012510000}"/>
    <cellStyle name="요약 2 10 2" xfId="20749" xr:uid="{00000000-0005-0000-0000-000013510000}"/>
    <cellStyle name="요약 2 10 2 2" xfId="20750" xr:uid="{00000000-0005-0000-0000-000014510000}"/>
    <cellStyle name="요약 2 10 2 3" xfId="20751" xr:uid="{00000000-0005-0000-0000-000015510000}"/>
    <cellStyle name="요약 2 10 2 4" xfId="20752" xr:uid="{00000000-0005-0000-0000-000016510000}"/>
    <cellStyle name="요약 2 10 2 5" xfId="20753" xr:uid="{00000000-0005-0000-0000-000017510000}"/>
    <cellStyle name="요약 2 11" xfId="20754" xr:uid="{00000000-0005-0000-0000-000018510000}"/>
    <cellStyle name="요약 2 11 2" xfId="20755" xr:uid="{00000000-0005-0000-0000-000019510000}"/>
    <cellStyle name="요약 2 11 3" xfId="20756" xr:uid="{00000000-0005-0000-0000-00001A510000}"/>
    <cellStyle name="요약 2 11 4" xfId="20757" xr:uid="{00000000-0005-0000-0000-00001B510000}"/>
    <cellStyle name="요약 2 11 5" xfId="20758" xr:uid="{00000000-0005-0000-0000-00001C510000}"/>
    <cellStyle name="요약 2 12" xfId="20759" xr:uid="{00000000-0005-0000-0000-00001D510000}"/>
    <cellStyle name="요약 2 13" xfId="20760" xr:uid="{00000000-0005-0000-0000-00001E510000}"/>
    <cellStyle name="요약 2 14" xfId="20761" xr:uid="{00000000-0005-0000-0000-00001F510000}"/>
    <cellStyle name="요약 2 15" xfId="20762" xr:uid="{00000000-0005-0000-0000-000020510000}"/>
    <cellStyle name="요약 2 2" xfId="20763" xr:uid="{00000000-0005-0000-0000-000021510000}"/>
    <cellStyle name="요약 2 2 2" xfId="20764" xr:uid="{00000000-0005-0000-0000-000022510000}"/>
    <cellStyle name="요약 2 2 2 2" xfId="20765" xr:uid="{00000000-0005-0000-0000-000023510000}"/>
    <cellStyle name="요약 2 2 2 2 2" xfId="20766" xr:uid="{00000000-0005-0000-0000-000024510000}"/>
    <cellStyle name="요약 2 2 2 2 3" xfId="20767" xr:uid="{00000000-0005-0000-0000-000025510000}"/>
    <cellStyle name="요약 2 2 2 2 4" xfId="20768" xr:uid="{00000000-0005-0000-0000-000026510000}"/>
    <cellStyle name="요약 2 2 2 2 5" xfId="20769" xr:uid="{00000000-0005-0000-0000-000027510000}"/>
    <cellStyle name="요약 2 2 2 2 6" xfId="20770" xr:uid="{00000000-0005-0000-0000-000028510000}"/>
    <cellStyle name="요약 2 2 2 3" xfId="20771" xr:uid="{00000000-0005-0000-0000-000029510000}"/>
    <cellStyle name="요약 2 2 2 4" xfId="20772" xr:uid="{00000000-0005-0000-0000-00002A510000}"/>
    <cellStyle name="요약 2 2 3" xfId="20773" xr:uid="{00000000-0005-0000-0000-00002B510000}"/>
    <cellStyle name="요약 2 2 3 2" xfId="20774" xr:uid="{00000000-0005-0000-0000-00002C510000}"/>
    <cellStyle name="요약 2 2 3 2 2" xfId="20775" xr:uid="{00000000-0005-0000-0000-00002D510000}"/>
    <cellStyle name="요약 2 2 3 3" xfId="20776" xr:uid="{00000000-0005-0000-0000-00002E510000}"/>
    <cellStyle name="요약 2 2 3 3 2" xfId="20777" xr:uid="{00000000-0005-0000-0000-00002F510000}"/>
    <cellStyle name="요약 2 2 3 4" xfId="20778" xr:uid="{00000000-0005-0000-0000-000030510000}"/>
    <cellStyle name="요약 2 2 3 5" xfId="20779" xr:uid="{00000000-0005-0000-0000-000031510000}"/>
    <cellStyle name="요약 2 2 3 6" xfId="20780" xr:uid="{00000000-0005-0000-0000-000032510000}"/>
    <cellStyle name="요약 2 2 4" xfId="20781" xr:uid="{00000000-0005-0000-0000-000033510000}"/>
    <cellStyle name="요약 2 3" xfId="20782" xr:uid="{00000000-0005-0000-0000-000034510000}"/>
    <cellStyle name="요약 2 3 2" xfId="20783" xr:uid="{00000000-0005-0000-0000-000035510000}"/>
    <cellStyle name="요약 2 3 2 2" xfId="20784" xr:uid="{00000000-0005-0000-0000-000036510000}"/>
    <cellStyle name="요약 2 3 2 2 2" xfId="20785" xr:uid="{00000000-0005-0000-0000-000037510000}"/>
    <cellStyle name="요약 2 3 2 2 3" xfId="20786" xr:uid="{00000000-0005-0000-0000-000038510000}"/>
    <cellStyle name="요약 2 3 2 2 4" xfId="20787" xr:uid="{00000000-0005-0000-0000-000039510000}"/>
    <cellStyle name="요약 2 3 2 2 5" xfId="20788" xr:uid="{00000000-0005-0000-0000-00003A510000}"/>
    <cellStyle name="요약 2 3 2 2 6" xfId="20789" xr:uid="{00000000-0005-0000-0000-00003B510000}"/>
    <cellStyle name="요약 2 3 2 3" xfId="20790" xr:uid="{00000000-0005-0000-0000-00003C510000}"/>
    <cellStyle name="요약 2 3 2 4" xfId="20791" xr:uid="{00000000-0005-0000-0000-00003D510000}"/>
    <cellStyle name="요약 2 3 3" xfId="20792" xr:uid="{00000000-0005-0000-0000-00003E510000}"/>
    <cellStyle name="요약 2 3 3 2" xfId="20793" xr:uid="{00000000-0005-0000-0000-00003F510000}"/>
    <cellStyle name="요약 2 3 3 2 2" xfId="20794" xr:uid="{00000000-0005-0000-0000-000040510000}"/>
    <cellStyle name="요약 2 3 3 3" xfId="20795" xr:uid="{00000000-0005-0000-0000-000041510000}"/>
    <cellStyle name="요약 2 3 3 3 2" xfId="20796" xr:uid="{00000000-0005-0000-0000-000042510000}"/>
    <cellStyle name="요약 2 3 3 4" xfId="20797" xr:uid="{00000000-0005-0000-0000-000043510000}"/>
    <cellStyle name="요약 2 3 3 5" xfId="20798" xr:uid="{00000000-0005-0000-0000-000044510000}"/>
    <cellStyle name="요약 2 3 3 6" xfId="20799" xr:uid="{00000000-0005-0000-0000-000045510000}"/>
    <cellStyle name="요약 2 3 4" xfId="20800" xr:uid="{00000000-0005-0000-0000-000046510000}"/>
    <cellStyle name="요약 2 4" xfId="20801" xr:uid="{00000000-0005-0000-0000-000047510000}"/>
    <cellStyle name="요약 2 4 2" xfId="20802" xr:uid="{00000000-0005-0000-0000-000048510000}"/>
    <cellStyle name="요약 2 4 2 2" xfId="20803" xr:uid="{00000000-0005-0000-0000-000049510000}"/>
    <cellStyle name="요약 2 4 2 2 2" xfId="20804" xr:uid="{00000000-0005-0000-0000-00004A510000}"/>
    <cellStyle name="요약 2 4 2 2 3" xfId="20805" xr:uid="{00000000-0005-0000-0000-00004B510000}"/>
    <cellStyle name="요약 2 4 2 2 4" xfId="20806" xr:uid="{00000000-0005-0000-0000-00004C510000}"/>
    <cellStyle name="요약 2 4 2 2 5" xfId="20807" xr:uid="{00000000-0005-0000-0000-00004D510000}"/>
    <cellStyle name="요약 2 4 2 3" xfId="20808" xr:uid="{00000000-0005-0000-0000-00004E510000}"/>
    <cellStyle name="요약 2 4 3" xfId="20809" xr:uid="{00000000-0005-0000-0000-00004F510000}"/>
    <cellStyle name="요약 2 4 3 2" xfId="20810" xr:uid="{00000000-0005-0000-0000-000050510000}"/>
    <cellStyle name="요약 2 4 3 3" xfId="20811" xr:uid="{00000000-0005-0000-0000-000051510000}"/>
    <cellStyle name="요약 2 4 3 4" xfId="20812" xr:uid="{00000000-0005-0000-0000-000052510000}"/>
    <cellStyle name="요약 2 4 3 5" xfId="20813" xr:uid="{00000000-0005-0000-0000-000053510000}"/>
    <cellStyle name="요약 2 4 3 6" xfId="20814" xr:uid="{00000000-0005-0000-0000-000054510000}"/>
    <cellStyle name="요약 2 4 4" xfId="20815" xr:uid="{00000000-0005-0000-0000-000055510000}"/>
    <cellStyle name="요약 2 5" xfId="20816" xr:uid="{00000000-0005-0000-0000-000056510000}"/>
    <cellStyle name="요약 2 5 2" xfId="20817" xr:uid="{00000000-0005-0000-0000-000057510000}"/>
    <cellStyle name="요약 2 5 2 2" xfId="20818" xr:uid="{00000000-0005-0000-0000-000058510000}"/>
    <cellStyle name="요약 2 5 2 2 2" xfId="20819" xr:uid="{00000000-0005-0000-0000-000059510000}"/>
    <cellStyle name="요약 2 5 2 2 3" xfId="20820" xr:uid="{00000000-0005-0000-0000-00005A510000}"/>
    <cellStyle name="요약 2 5 2 2 4" xfId="20821" xr:uid="{00000000-0005-0000-0000-00005B510000}"/>
    <cellStyle name="요약 2 5 2 2 5" xfId="20822" xr:uid="{00000000-0005-0000-0000-00005C510000}"/>
    <cellStyle name="요약 2 5 2 3" xfId="20823" xr:uid="{00000000-0005-0000-0000-00005D510000}"/>
    <cellStyle name="요약 2 5 3" xfId="20824" xr:uid="{00000000-0005-0000-0000-00005E510000}"/>
    <cellStyle name="요약 2 5 3 2" xfId="20825" xr:uid="{00000000-0005-0000-0000-00005F510000}"/>
    <cellStyle name="요약 2 5 3 3" xfId="20826" xr:uid="{00000000-0005-0000-0000-000060510000}"/>
    <cellStyle name="요약 2 5 3 4" xfId="20827" xr:uid="{00000000-0005-0000-0000-000061510000}"/>
    <cellStyle name="요약 2 5 3 5" xfId="20828" xr:uid="{00000000-0005-0000-0000-000062510000}"/>
    <cellStyle name="요약 2 5 3 6" xfId="20829" xr:uid="{00000000-0005-0000-0000-000063510000}"/>
    <cellStyle name="요약 2 5 4" xfId="20830" xr:uid="{00000000-0005-0000-0000-000064510000}"/>
    <cellStyle name="요약 2 6" xfId="20831" xr:uid="{00000000-0005-0000-0000-000065510000}"/>
    <cellStyle name="요약 2 6 2" xfId="20832" xr:uid="{00000000-0005-0000-0000-000066510000}"/>
    <cellStyle name="요약 2 6 2 2" xfId="20833" xr:uid="{00000000-0005-0000-0000-000067510000}"/>
    <cellStyle name="요약 2 6 2 2 2" xfId="20834" xr:uid="{00000000-0005-0000-0000-000068510000}"/>
    <cellStyle name="요약 2 6 2 2 3" xfId="20835" xr:uid="{00000000-0005-0000-0000-000069510000}"/>
    <cellStyle name="요약 2 6 2 2 4" xfId="20836" xr:uid="{00000000-0005-0000-0000-00006A510000}"/>
    <cellStyle name="요약 2 6 2 2 5" xfId="20837" xr:uid="{00000000-0005-0000-0000-00006B510000}"/>
    <cellStyle name="요약 2 6 3" xfId="20838" xr:uid="{00000000-0005-0000-0000-00006C510000}"/>
    <cellStyle name="요약 2 6 3 2" xfId="20839" xr:uid="{00000000-0005-0000-0000-00006D510000}"/>
    <cellStyle name="요약 2 6 3 3" xfId="20840" xr:uid="{00000000-0005-0000-0000-00006E510000}"/>
    <cellStyle name="요약 2 6 3 4" xfId="20841" xr:uid="{00000000-0005-0000-0000-00006F510000}"/>
    <cellStyle name="요약 2 6 3 5" xfId="20842" xr:uid="{00000000-0005-0000-0000-000070510000}"/>
    <cellStyle name="요약 2 7" xfId="20843" xr:uid="{00000000-0005-0000-0000-000071510000}"/>
    <cellStyle name="요약 2 7 2" xfId="20844" xr:uid="{00000000-0005-0000-0000-000072510000}"/>
    <cellStyle name="요약 2 7 2 2" xfId="20845" xr:uid="{00000000-0005-0000-0000-000073510000}"/>
    <cellStyle name="요약 2 7 2 2 2" xfId="20846" xr:uid="{00000000-0005-0000-0000-000074510000}"/>
    <cellStyle name="요약 2 7 2 2 3" xfId="20847" xr:uid="{00000000-0005-0000-0000-000075510000}"/>
    <cellStyle name="요약 2 7 2 2 4" xfId="20848" xr:uid="{00000000-0005-0000-0000-000076510000}"/>
    <cellStyle name="요약 2 7 2 2 5" xfId="20849" xr:uid="{00000000-0005-0000-0000-000077510000}"/>
    <cellStyle name="요약 2 7 3" xfId="20850" xr:uid="{00000000-0005-0000-0000-000078510000}"/>
    <cellStyle name="요약 2 7 3 2" xfId="20851" xr:uid="{00000000-0005-0000-0000-000079510000}"/>
    <cellStyle name="요약 2 7 3 3" xfId="20852" xr:uid="{00000000-0005-0000-0000-00007A510000}"/>
    <cellStyle name="요약 2 7 3 4" xfId="20853" xr:uid="{00000000-0005-0000-0000-00007B510000}"/>
    <cellStyle name="요약 2 7 3 5" xfId="20854" xr:uid="{00000000-0005-0000-0000-00007C510000}"/>
    <cellStyle name="요약 2 8" xfId="20855" xr:uid="{00000000-0005-0000-0000-00007D510000}"/>
    <cellStyle name="요약 2 8 2" xfId="20856" xr:uid="{00000000-0005-0000-0000-00007E510000}"/>
    <cellStyle name="요약 2 8 2 2" xfId="20857" xr:uid="{00000000-0005-0000-0000-00007F510000}"/>
    <cellStyle name="요약 2 8 2 2 2" xfId="20858" xr:uid="{00000000-0005-0000-0000-000080510000}"/>
    <cellStyle name="요약 2 8 2 2 3" xfId="20859" xr:uid="{00000000-0005-0000-0000-000081510000}"/>
    <cellStyle name="요약 2 8 2 2 4" xfId="20860" xr:uid="{00000000-0005-0000-0000-000082510000}"/>
    <cellStyle name="요약 2 8 2 2 5" xfId="20861" xr:uid="{00000000-0005-0000-0000-000083510000}"/>
    <cellStyle name="요약 2 8 3" xfId="20862" xr:uid="{00000000-0005-0000-0000-000084510000}"/>
    <cellStyle name="요약 2 8 3 2" xfId="20863" xr:uid="{00000000-0005-0000-0000-000085510000}"/>
    <cellStyle name="요약 2 8 3 3" xfId="20864" xr:uid="{00000000-0005-0000-0000-000086510000}"/>
    <cellStyle name="요약 2 8 3 4" xfId="20865" xr:uid="{00000000-0005-0000-0000-000087510000}"/>
    <cellStyle name="요약 2 8 3 5" xfId="20866" xr:uid="{00000000-0005-0000-0000-000088510000}"/>
    <cellStyle name="요약 2 9" xfId="20867" xr:uid="{00000000-0005-0000-0000-000089510000}"/>
    <cellStyle name="요약 2 9 2" xfId="20868" xr:uid="{00000000-0005-0000-0000-00008A510000}"/>
    <cellStyle name="요약 2 9 2 2" xfId="20869" xr:uid="{00000000-0005-0000-0000-00008B510000}"/>
    <cellStyle name="요약 2 9 2 2 2" xfId="20870" xr:uid="{00000000-0005-0000-0000-00008C510000}"/>
    <cellStyle name="요약 2 9 2 2 3" xfId="20871" xr:uid="{00000000-0005-0000-0000-00008D510000}"/>
    <cellStyle name="요약 2 9 2 2 4" xfId="20872" xr:uid="{00000000-0005-0000-0000-00008E510000}"/>
    <cellStyle name="요약 2 9 2 2 5" xfId="20873" xr:uid="{00000000-0005-0000-0000-00008F510000}"/>
    <cellStyle name="요약 2 9 3" xfId="20874" xr:uid="{00000000-0005-0000-0000-000090510000}"/>
    <cellStyle name="요약 2 9 3 2" xfId="20875" xr:uid="{00000000-0005-0000-0000-000091510000}"/>
    <cellStyle name="요약 2 9 3 3" xfId="20876" xr:uid="{00000000-0005-0000-0000-000092510000}"/>
    <cellStyle name="요약 2 9 3 4" xfId="20877" xr:uid="{00000000-0005-0000-0000-000093510000}"/>
    <cellStyle name="요약 2 9 3 5" xfId="20878" xr:uid="{00000000-0005-0000-0000-000094510000}"/>
    <cellStyle name="요약 3" xfId="20879" xr:uid="{00000000-0005-0000-0000-000095510000}"/>
    <cellStyle name="요약 3 10" xfId="20880" xr:uid="{00000000-0005-0000-0000-000096510000}"/>
    <cellStyle name="요약 3 10 2" xfId="20881" xr:uid="{00000000-0005-0000-0000-000097510000}"/>
    <cellStyle name="요약 3 10 2 2" xfId="20882" xr:uid="{00000000-0005-0000-0000-000098510000}"/>
    <cellStyle name="요약 3 10 2 3" xfId="20883" xr:uid="{00000000-0005-0000-0000-000099510000}"/>
    <cellStyle name="요약 3 10 2 4" xfId="20884" xr:uid="{00000000-0005-0000-0000-00009A510000}"/>
    <cellStyle name="요약 3 10 2 5" xfId="20885" xr:uid="{00000000-0005-0000-0000-00009B510000}"/>
    <cellStyle name="요약 3 11" xfId="20886" xr:uid="{00000000-0005-0000-0000-00009C510000}"/>
    <cellStyle name="요약 3 11 2" xfId="20887" xr:uid="{00000000-0005-0000-0000-00009D510000}"/>
    <cellStyle name="요약 3 11 3" xfId="20888" xr:uid="{00000000-0005-0000-0000-00009E510000}"/>
    <cellStyle name="요약 3 11 4" xfId="20889" xr:uid="{00000000-0005-0000-0000-00009F510000}"/>
    <cellStyle name="요약 3 11 5" xfId="20890" xr:uid="{00000000-0005-0000-0000-0000A0510000}"/>
    <cellStyle name="요약 3 12" xfId="20891" xr:uid="{00000000-0005-0000-0000-0000A1510000}"/>
    <cellStyle name="요약 3 2" xfId="20892" xr:uid="{00000000-0005-0000-0000-0000A2510000}"/>
    <cellStyle name="요약 3 2 2" xfId="20893" xr:uid="{00000000-0005-0000-0000-0000A3510000}"/>
    <cellStyle name="요약 3 2 2 2" xfId="20894" xr:uid="{00000000-0005-0000-0000-0000A4510000}"/>
    <cellStyle name="요약 3 2 2 2 2" xfId="20895" xr:uid="{00000000-0005-0000-0000-0000A5510000}"/>
    <cellStyle name="요약 3 2 2 2 3" xfId="20896" xr:uid="{00000000-0005-0000-0000-0000A6510000}"/>
    <cellStyle name="요약 3 2 2 2 4" xfId="20897" xr:uid="{00000000-0005-0000-0000-0000A7510000}"/>
    <cellStyle name="요약 3 2 2 2 5" xfId="20898" xr:uid="{00000000-0005-0000-0000-0000A8510000}"/>
    <cellStyle name="요약 3 2 3" xfId="20899" xr:uid="{00000000-0005-0000-0000-0000A9510000}"/>
    <cellStyle name="요약 3 2 3 2" xfId="20900" xr:uid="{00000000-0005-0000-0000-0000AA510000}"/>
    <cellStyle name="요약 3 2 3 3" xfId="20901" xr:uid="{00000000-0005-0000-0000-0000AB510000}"/>
    <cellStyle name="요약 3 2 3 4" xfId="20902" xr:uid="{00000000-0005-0000-0000-0000AC510000}"/>
    <cellStyle name="요약 3 2 3 5" xfId="20903" xr:uid="{00000000-0005-0000-0000-0000AD510000}"/>
    <cellStyle name="요약 3 3" xfId="20904" xr:uid="{00000000-0005-0000-0000-0000AE510000}"/>
    <cellStyle name="요약 3 3 2" xfId="20905" xr:uid="{00000000-0005-0000-0000-0000AF510000}"/>
    <cellStyle name="요약 3 3 2 2" xfId="20906" xr:uid="{00000000-0005-0000-0000-0000B0510000}"/>
    <cellStyle name="요약 3 3 2 2 2" xfId="20907" xr:uid="{00000000-0005-0000-0000-0000B1510000}"/>
    <cellStyle name="요약 3 3 2 2 3" xfId="20908" xr:uid="{00000000-0005-0000-0000-0000B2510000}"/>
    <cellStyle name="요약 3 3 2 2 4" xfId="20909" xr:uid="{00000000-0005-0000-0000-0000B3510000}"/>
    <cellStyle name="요약 3 3 2 2 5" xfId="20910" xr:uid="{00000000-0005-0000-0000-0000B4510000}"/>
    <cellStyle name="요약 3 3 3" xfId="20911" xr:uid="{00000000-0005-0000-0000-0000B5510000}"/>
    <cellStyle name="요약 3 3 3 2" xfId="20912" xr:uid="{00000000-0005-0000-0000-0000B6510000}"/>
    <cellStyle name="요약 3 3 3 3" xfId="20913" xr:uid="{00000000-0005-0000-0000-0000B7510000}"/>
    <cellStyle name="요약 3 3 3 4" xfId="20914" xr:uid="{00000000-0005-0000-0000-0000B8510000}"/>
    <cellStyle name="요약 3 3 3 5" xfId="20915" xr:uid="{00000000-0005-0000-0000-0000B9510000}"/>
    <cellStyle name="요약 3 4" xfId="20916" xr:uid="{00000000-0005-0000-0000-0000BA510000}"/>
    <cellStyle name="요약 3 4 2" xfId="20917" xr:uid="{00000000-0005-0000-0000-0000BB510000}"/>
    <cellStyle name="요약 3 4 2 2" xfId="20918" xr:uid="{00000000-0005-0000-0000-0000BC510000}"/>
    <cellStyle name="요약 3 4 2 2 2" xfId="20919" xr:uid="{00000000-0005-0000-0000-0000BD510000}"/>
    <cellStyle name="요약 3 4 2 2 3" xfId="20920" xr:uid="{00000000-0005-0000-0000-0000BE510000}"/>
    <cellStyle name="요약 3 4 2 2 4" xfId="20921" xr:uid="{00000000-0005-0000-0000-0000BF510000}"/>
    <cellStyle name="요약 3 4 2 2 5" xfId="20922" xr:uid="{00000000-0005-0000-0000-0000C0510000}"/>
    <cellStyle name="요약 3 4 3" xfId="20923" xr:uid="{00000000-0005-0000-0000-0000C1510000}"/>
    <cellStyle name="요약 3 4 3 2" xfId="20924" xr:uid="{00000000-0005-0000-0000-0000C2510000}"/>
    <cellStyle name="요약 3 4 3 3" xfId="20925" xr:uid="{00000000-0005-0000-0000-0000C3510000}"/>
    <cellStyle name="요약 3 4 3 4" xfId="20926" xr:uid="{00000000-0005-0000-0000-0000C4510000}"/>
    <cellStyle name="요약 3 4 3 5" xfId="20927" xr:uid="{00000000-0005-0000-0000-0000C5510000}"/>
    <cellStyle name="요약 3 5" xfId="20928" xr:uid="{00000000-0005-0000-0000-0000C6510000}"/>
    <cellStyle name="요약 3 5 2" xfId="20929" xr:uid="{00000000-0005-0000-0000-0000C7510000}"/>
    <cellStyle name="요약 3 5 2 2" xfId="20930" xr:uid="{00000000-0005-0000-0000-0000C8510000}"/>
    <cellStyle name="요약 3 5 2 2 2" xfId="20931" xr:uid="{00000000-0005-0000-0000-0000C9510000}"/>
    <cellStyle name="요약 3 5 2 2 3" xfId="20932" xr:uid="{00000000-0005-0000-0000-0000CA510000}"/>
    <cellStyle name="요약 3 5 2 2 4" xfId="20933" xr:uid="{00000000-0005-0000-0000-0000CB510000}"/>
    <cellStyle name="요약 3 5 2 2 5" xfId="20934" xr:uid="{00000000-0005-0000-0000-0000CC510000}"/>
    <cellStyle name="요약 3 5 3" xfId="20935" xr:uid="{00000000-0005-0000-0000-0000CD510000}"/>
    <cellStyle name="요약 3 5 3 2" xfId="20936" xr:uid="{00000000-0005-0000-0000-0000CE510000}"/>
    <cellStyle name="요약 3 5 3 3" xfId="20937" xr:uid="{00000000-0005-0000-0000-0000CF510000}"/>
    <cellStyle name="요약 3 5 3 4" xfId="20938" xr:uid="{00000000-0005-0000-0000-0000D0510000}"/>
    <cellStyle name="요약 3 5 3 5" xfId="20939" xr:uid="{00000000-0005-0000-0000-0000D1510000}"/>
    <cellStyle name="요약 3 6" xfId="20940" xr:uid="{00000000-0005-0000-0000-0000D2510000}"/>
    <cellStyle name="요약 3 6 2" xfId="20941" xr:uid="{00000000-0005-0000-0000-0000D3510000}"/>
    <cellStyle name="요약 3 6 2 2" xfId="20942" xr:uid="{00000000-0005-0000-0000-0000D4510000}"/>
    <cellStyle name="요약 3 6 2 2 2" xfId="20943" xr:uid="{00000000-0005-0000-0000-0000D5510000}"/>
    <cellStyle name="요약 3 6 2 2 3" xfId="20944" xr:uid="{00000000-0005-0000-0000-0000D6510000}"/>
    <cellStyle name="요약 3 6 2 2 4" xfId="20945" xr:uid="{00000000-0005-0000-0000-0000D7510000}"/>
    <cellStyle name="요약 3 6 2 2 5" xfId="20946" xr:uid="{00000000-0005-0000-0000-0000D8510000}"/>
    <cellStyle name="요약 3 6 3" xfId="20947" xr:uid="{00000000-0005-0000-0000-0000D9510000}"/>
    <cellStyle name="요약 3 6 3 2" xfId="20948" xr:uid="{00000000-0005-0000-0000-0000DA510000}"/>
    <cellStyle name="요약 3 6 3 3" xfId="20949" xr:uid="{00000000-0005-0000-0000-0000DB510000}"/>
    <cellStyle name="요약 3 6 3 4" xfId="20950" xr:uid="{00000000-0005-0000-0000-0000DC510000}"/>
    <cellStyle name="요약 3 6 3 5" xfId="20951" xr:uid="{00000000-0005-0000-0000-0000DD510000}"/>
    <cellStyle name="요약 3 7" xfId="20952" xr:uid="{00000000-0005-0000-0000-0000DE510000}"/>
    <cellStyle name="요약 3 7 2" xfId="20953" xr:uid="{00000000-0005-0000-0000-0000DF510000}"/>
    <cellStyle name="요약 3 7 2 2" xfId="20954" xr:uid="{00000000-0005-0000-0000-0000E0510000}"/>
    <cellStyle name="요약 3 7 2 2 2" xfId="20955" xr:uid="{00000000-0005-0000-0000-0000E1510000}"/>
    <cellStyle name="요약 3 7 2 2 3" xfId="20956" xr:uid="{00000000-0005-0000-0000-0000E2510000}"/>
    <cellStyle name="요약 3 7 2 2 4" xfId="20957" xr:uid="{00000000-0005-0000-0000-0000E3510000}"/>
    <cellStyle name="요약 3 7 2 2 5" xfId="20958" xr:uid="{00000000-0005-0000-0000-0000E4510000}"/>
    <cellStyle name="요약 3 7 3" xfId="20959" xr:uid="{00000000-0005-0000-0000-0000E5510000}"/>
    <cellStyle name="요약 3 7 3 2" xfId="20960" xr:uid="{00000000-0005-0000-0000-0000E6510000}"/>
    <cellStyle name="요약 3 7 3 3" xfId="20961" xr:uid="{00000000-0005-0000-0000-0000E7510000}"/>
    <cellStyle name="요약 3 7 3 4" xfId="20962" xr:uid="{00000000-0005-0000-0000-0000E8510000}"/>
    <cellStyle name="요약 3 7 3 5" xfId="20963" xr:uid="{00000000-0005-0000-0000-0000E9510000}"/>
    <cellStyle name="요약 3 8" xfId="20964" xr:uid="{00000000-0005-0000-0000-0000EA510000}"/>
    <cellStyle name="요약 3 8 2" xfId="20965" xr:uid="{00000000-0005-0000-0000-0000EB510000}"/>
    <cellStyle name="요약 3 8 2 2" xfId="20966" xr:uid="{00000000-0005-0000-0000-0000EC510000}"/>
    <cellStyle name="요약 3 8 2 2 2" xfId="20967" xr:uid="{00000000-0005-0000-0000-0000ED510000}"/>
    <cellStyle name="요약 3 8 2 2 3" xfId="20968" xr:uid="{00000000-0005-0000-0000-0000EE510000}"/>
    <cellStyle name="요약 3 8 2 2 4" xfId="20969" xr:uid="{00000000-0005-0000-0000-0000EF510000}"/>
    <cellStyle name="요약 3 8 2 2 5" xfId="20970" xr:uid="{00000000-0005-0000-0000-0000F0510000}"/>
    <cellStyle name="요약 3 8 3" xfId="20971" xr:uid="{00000000-0005-0000-0000-0000F1510000}"/>
    <cellStyle name="요약 3 8 3 2" xfId="20972" xr:uid="{00000000-0005-0000-0000-0000F2510000}"/>
    <cellStyle name="요약 3 8 3 3" xfId="20973" xr:uid="{00000000-0005-0000-0000-0000F3510000}"/>
    <cellStyle name="요약 3 8 3 4" xfId="20974" xr:uid="{00000000-0005-0000-0000-0000F4510000}"/>
    <cellStyle name="요약 3 8 3 5" xfId="20975" xr:uid="{00000000-0005-0000-0000-0000F5510000}"/>
    <cellStyle name="요약 3 9" xfId="20976" xr:uid="{00000000-0005-0000-0000-0000F6510000}"/>
    <cellStyle name="요약 3 9 2" xfId="20977" xr:uid="{00000000-0005-0000-0000-0000F7510000}"/>
    <cellStyle name="요약 3 9 2 2" xfId="20978" xr:uid="{00000000-0005-0000-0000-0000F8510000}"/>
    <cellStyle name="요약 3 9 2 2 2" xfId="20979" xr:uid="{00000000-0005-0000-0000-0000F9510000}"/>
    <cellStyle name="요약 3 9 2 2 3" xfId="20980" xr:uid="{00000000-0005-0000-0000-0000FA510000}"/>
    <cellStyle name="요약 3 9 2 2 4" xfId="20981" xr:uid="{00000000-0005-0000-0000-0000FB510000}"/>
    <cellStyle name="요약 3 9 2 2 5" xfId="20982" xr:uid="{00000000-0005-0000-0000-0000FC510000}"/>
    <cellStyle name="요약 3 9 3" xfId="20983" xr:uid="{00000000-0005-0000-0000-0000FD510000}"/>
    <cellStyle name="요약 3 9 3 2" xfId="20984" xr:uid="{00000000-0005-0000-0000-0000FE510000}"/>
    <cellStyle name="요약 3 9 3 3" xfId="20985" xr:uid="{00000000-0005-0000-0000-0000FF510000}"/>
    <cellStyle name="요약 3 9 3 4" xfId="20986" xr:uid="{00000000-0005-0000-0000-000000520000}"/>
    <cellStyle name="요약 3 9 3 5" xfId="20987" xr:uid="{00000000-0005-0000-0000-000001520000}"/>
    <cellStyle name="요약 4" xfId="20988" xr:uid="{00000000-0005-0000-0000-000002520000}"/>
    <cellStyle name="요약 4 10" xfId="20989" xr:uid="{00000000-0005-0000-0000-000003520000}"/>
    <cellStyle name="요약 4 10 2" xfId="20990" xr:uid="{00000000-0005-0000-0000-000004520000}"/>
    <cellStyle name="요약 4 10 2 2" xfId="20991" xr:uid="{00000000-0005-0000-0000-000005520000}"/>
    <cellStyle name="요약 4 10 2 3" xfId="20992" xr:uid="{00000000-0005-0000-0000-000006520000}"/>
    <cellStyle name="요약 4 10 2 4" xfId="20993" xr:uid="{00000000-0005-0000-0000-000007520000}"/>
    <cellStyle name="요약 4 10 2 5" xfId="20994" xr:uid="{00000000-0005-0000-0000-000008520000}"/>
    <cellStyle name="요약 4 11" xfId="20995" xr:uid="{00000000-0005-0000-0000-000009520000}"/>
    <cellStyle name="요약 4 11 2" xfId="20996" xr:uid="{00000000-0005-0000-0000-00000A520000}"/>
    <cellStyle name="요약 4 11 3" xfId="20997" xr:uid="{00000000-0005-0000-0000-00000B520000}"/>
    <cellStyle name="요약 4 11 4" xfId="20998" xr:uid="{00000000-0005-0000-0000-00000C520000}"/>
    <cellStyle name="요약 4 11 5" xfId="20999" xr:uid="{00000000-0005-0000-0000-00000D520000}"/>
    <cellStyle name="요약 4 12" xfId="21000" xr:uid="{00000000-0005-0000-0000-00000E520000}"/>
    <cellStyle name="요약 4 2" xfId="21001" xr:uid="{00000000-0005-0000-0000-00000F520000}"/>
    <cellStyle name="요약 4 2 2" xfId="21002" xr:uid="{00000000-0005-0000-0000-000010520000}"/>
    <cellStyle name="요약 4 2 2 2" xfId="21003" xr:uid="{00000000-0005-0000-0000-000011520000}"/>
    <cellStyle name="요약 4 2 2 2 2" xfId="21004" xr:uid="{00000000-0005-0000-0000-000012520000}"/>
    <cellStyle name="요약 4 2 2 2 3" xfId="21005" xr:uid="{00000000-0005-0000-0000-000013520000}"/>
    <cellStyle name="요약 4 2 2 2 4" xfId="21006" xr:uid="{00000000-0005-0000-0000-000014520000}"/>
    <cellStyle name="요약 4 2 2 2 5" xfId="21007" xr:uid="{00000000-0005-0000-0000-000015520000}"/>
    <cellStyle name="요약 4 2 3" xfId="21008" xr:uid="{00000000-0005-0000-0000-000016520000}"/>
    <cellStyle name="요약 4 2 3 2" xfId="21009" xr:uid="{00000000-0005-0000-0000-000017520000}"/>
    <cellStyle name="요약 4 2 3 3" xfId="21010" xr:uid="{00000000-0005-0000-0000-000018520000}"/>
    <cellStyle name="요약 4 2 3 4" xfId="21011" xr:uid="{00000000-0005-0000-0000-000019520000}"/>
    <cellStyle name="요약 4 2 3 5" xfId="21012" xr:uid="{00000000-0005-0000-0000-00001A520000}"/>
    <cellStyle name="요약 4 3" xfId="21013" xr:uid="{00000000-0005-0000-0000-00001B520000}"/>
    <cellStyle name="요약 4 3 2" xfId="21014" xr:uid="{00000000-0005-0000-0000-00001C520000}"/>
    <cellStyle name="요약 4 3 2 2" xfId="21015" xr:uid="{00000000-0005-0000-0000-00001D520000}"/>
    <cellStyle name="요약 4 3 2 2 2" xfId="21016" xr:uid="{00000000-0005-0000-0000-00001E520000}"/>
    <cellStyle name="요약 4 3 2 2 3" xfId="21017" xr:uid="{00000000-0005-0000-0000-00001F520000}"/>
    <cellStyle name="요약 4 3 2 2 4" xfId="21018" xr:uid="{00000000-0005-0000-0000-000020520000}"/>
    <cellStyle name="요약 4 3 2 2 5" xfId="21019" xr:uid="{00000000-0005-0000-0000-000021520000}"/>
    <cellStyle name="요약 4 3 3" xfId="21020" xr:uid="{00000000-0005-0000-0000-000022520000}"/>
    <cellStyle name="요약 4 3 3 2" xfId="21021" xr:uid="{00000000-0005-0000-0000-000023520000}"/>
    <cellStyle name="요약 4 3 3 3" xfId="21022" xr:uid="{00000000-0005-0000-0000-000024520000}"/>
    <cellStyle name="요약 4 3 3 4" xfId="21023" xr:uid="{00000000-0005-0000-0000-000025520000}"/>
    <cellStyle name="요약 4 3 3 5" xfId="21024" xr:uid="{00000000-0005-0000-0000-000026520000}"/>
    <cellStyle name="요약 4 4" xfId="21025" xr:uid="{00000000-0005-0000-0000-000027520000}"/>
    <cellStyle name="요약 4 4 2" xfId="21026" xr:uid="{00000000-0005-0000-0000-000028520000}"/>
    <cellStyle name="요약 4 4 2 2" xfId="21027" xr:uid="{00000000-0005-0000-0000-000029520000}"/>
    <cellStyle name="요약 4 4 2 2 2" xfId="21028" xr:uid="{00000000-0005-0000-0000-00002A520000}"/>
    <cellStyle name="요약 4 4 2 2 3" xfId="21029" xr:uid="{00000000-0005-0000-0000-00002B520000}"/>
    <cellStyle name="요약 4 4 2 2 4" xfId="21030" xr:uid="{00000000-0005-0000-0000-00002C520000}"/>
    <cellStyle name="요약 4 4 2 2 5" xfId="21031" xr:uid="{00000000-0005-0000-0000-00002D520000}"/>
    <cellStyle name="요약 4 4 3" xfId="21032" xr:uid="{00000000-0005-0000-0000-00002E520000}"/>
    <cellStyle name="요약 4 4 3 2" xfId="21033" xr:uid="{00000000-0005-0000-0000-00002F520000}"/>
    <cellStyle name="요약 4 4 3 3" xfId="21034" xr:uid="{00000000-0005-0000-0000-000030520000}"/>
    <cellStyle name="요약 4 4 3 4" xfId="21035" xr:uid="{00000000-0005-0000-0000-000031520000}"/>
    <cellStyle name="요약 4 4 3 5" xfId="21036" xr:uid="{00000000-0005-0000-0000-000032520000}"/>
    <cellStyle name="요약 4 5" xfId="21037" xr:uid="{00000000-0005-0000-0000-000033520000}"/>
    <cellStyle name="요약 4 5 2" xfId="21038" xr:uid="{00000000-0005-0000-0000-000034520000}"/>
    <cellStyle name="요약 4 5 2 2" xfId="21039" xr:uid="{00000000-0005-0000-0000-000035520000}"/>
    <cellStyle name="요약 4 5 2 2 2" xfId="21040" xr:uid="{00000000-0005-0000-0000-000036520000}"/>
    <cellStyle name="요약 4 5 2 2 3" xfId="21041" xr:uid="{00000000-0005-0000-0000-000037520000}"/>
    <cellStyle name="요약 4 5 2 2 4" xfId="21042" xr:uid="{00000000-0005-0000-0000-000038520000}"/>
    <cellStyle name="요약 4 5 2 2 5" xfId="21043" xr:uid="{00000000-0005-0000-0000-000039520000}"/>
    <cellStyle name="요약 4 5 3" xfId="21044" xr:uid="{00000000-0005-0000-0000-00003A520000}"/>
    <cellStyle name="요약 4 5 3 2" xfId="21045" xr:uid="{00000000-0005-0000-0000-00003B520000}"/>
    <cellStyle name="요약 4 5 3 3" xfId="21046" xr:uid="{00000000-0005-0000-0000-00003C520000}"/>
    <cellStyle name="요약 4 5 3 4" xfId="21047" xr:uid="{00000000-0005-0000-0000-00003D520000}"/>
    <cellStyle name="요약 4 5 3 5" xfId="21048" xr:uid="{00000000-0005-0000-0000-00003E520000}"/>
    <cellStyle name="요약 4 6" xfId="21049" xr:uid="{00000000-0005-0000-0000-00003F520000}"/>
    <cellStyle name="요약 4 6 2" xfId="21050" xr:uid="{00000000-0005-0000-0000-000040520000}"/>
    <cellStyle name="요약 4 6 2 2" xfId="21051" xr:uid="{00000000-0005-0000-0000-000041520000}"/>
    <cellStyle name="요약 4 6 2 2 2" xfId="21052" xr:uid="{00000000-0005-0000-0000-000042520000}"/>
    <cellStyle name="요약 4 6 2 2 3" xfId="21053" xr:uid="{00000000-0005-0000-0000-000043520000}"/>
    <cellStyle name="요약 4 6 2 2 4" xfId="21054" xr:uid="{00000000-0005-0000-0000-000044520000}"/>
    <cellStyle name="요약 4 6 2 2 5" xfId="21055" xr:uid="{00000000-0005-0000-0000-000045520000}"/>
    <cellStyle name="요약 4 6 3" xfId="21056" xr:uid="{00000000-0005-0000-0000-000046520000}"/>
    <cellStyle name="요약 4 6 3 2" xfId="21057" xr:uid="{00000000-0005-0000-0000-000047520000}"/>
    <cellStyle name="요약 4 6 3 3" xfId="21058" xr:uid="{00000000-0005-0000-0000-000048520000}"/>
    <cellStyle name="요약 4 6 3 4" xfId="21059" xr:uid="{00000000-0005-0000-0000-000049520000}"/>
    <cellStyle name="요약 4 6 3 5" xfId="21060" xr:uid="{00000000-0005-0000-0000-00004A520000}"/>
    <cellStyle name="요약 4 7" xfId="21061" xr:uid="{00000000-0005-0000-0000-00004B520000}"/>
    <cellStyle name="요약 4 7 2" xfId="21062" xr:uid="{00000000-0005-0000-0000-00004C520000}"/>
    <cellStyle name="요약 4 7 2 2" xfId="21063" xr:uid="{00000000-0005-0000-0000-00004D520000}"/>
    <cellStyle name="요약 4 7 2 2 2" xfId="21064" xr:uid="{00000000-0005-0000-0000-00004E520000}"/>
    <cellStyle name="요약 4 7 2 2 3" xfId="21065" xr:uid="{00000000-0005-0000-0000-00004F520000}"/>
    <cellStyle name="요약 4 7 2 2 4" xfId="21066" xr:uid="{00000000-0005-0000-0000-000050520000}"/>
    <cellStyle name="요약 4 7 2 2 5" xfId="21067" xr:uid="{00000000-0005-0000-0000-000051520000}"/>
    <cellStyle name="요약 4 7 3" xfId="21068" xr:uid="{00000000-0005-0000-0000-000052520000}"/>
    <cellStyle name="요약 4 7 3 2" xfId="21069" xr:uid="{00000000-0005-0000-0000-000053520000}"/>
    <cellStyle name="요약 4 7 3 3" xfId="21070" xr:uid="{00000000-0005-0000-0000-000054520000}"/>
    <cellStyle name="요약 4 7 3 4" xfId="21071" xr:uid="{00000000-0005-0000-0000-000055520000}"/>
    <cellStyle name="요약 4 7 3 5" xfId="21072" xr:uid="{00000000-0005-0000-0000-000056520000}"/>
    <cellStyle name="요약 4 8" xfId="21073" xr:uid="{00000000-0005-0000-0000-000057520000}"/>
    <cellStyle name="요약 4 8 2" xfId="21074" xr:uid="{00000000-0005-0000-0000-000058520000}"/>
    <cellStyle name="요약 4 8 2 2" xfId="21075" xr:uid="{00000000-0005-0000-0000-000059520000}"/>
    <cellStyle name="요약 4 8 2 2 2" xfId="21076" xr:uid="{00000000-0005-0000-0000-00005A520000}"/>
    <cellStyle name="요약 4 8 2 2 3" xfId="21077" xr:uid="{00000000-0005-0000-0000-00005B520000}"/>
    <cellStyle name="요약 4 8 2 2 4" xfId="21078" xr:uid="{00000000-0005-0000-0000-00005C520000}"/>
    <cellStyle name="요약 4 8 2 2 5" xfId="21079" xr:uid="{00000000-0005-0000-0000-00005D520000}"/>
    <cellStyle name="요약 4 8 3" xfId="21080" xr:uid="{00000000-0005-0000-0000-00005E520000}"/>
    <cellStyle name="요약 4 8 3 2" xfId="21081" xr:uid="{00000000-0005-0000-0000-00005F520000}"/>
    <cellStyle name="요약 4 8 3 3" xfId="21082" xr:uid="{00000000-0005-0000-0000-000060520000}"/>
    <cellStyle name="요약 4 8 3 4" xfId="21083" xr:uid="{00000000-0005-0000-0000-000061520000}"/>
    <cellStyle name="요약 4 8 3 5" xfId="21084" xr:uid="{00000000-0005-0000-0000-000062520000}"/>
    <cellStyle name="요약 4 9" xfId="21085" xr:uid="{00000000-0005-0000-0000-000063520000}"/>
    <cellStyle name="요약 4 9 2" xfId="21086" xr:uid="{00000000-0005-0000-0000-000064520000}"/>
    <cellStyle name="요약 4 9 2 2" xfId="21087" xr:uid="{00000000-0005-0000-0000-000065520000}"/>
    <cellStyle name="요약 4 9 2 2 2" xfId="21088" xr:uid="{00000000-0005-0000-0000-000066520000}"/>
    <cellStyle name="요약 4 9 2 2 3" xfId="21089" xr:uid="{00000000-0005-0000-0000-000067520000}"/>
    <cellStyle name="요약 4 9 2 2 4" xfId="21090" xr:uid="{00000000-0005-0000-0000-000068520000}"/>
    <cellStyle name="요약 4 9 2 2 5" xfId="21091" xr:uid="{00000000-0005-0000-0000-000069520000}"/>
    <cellStyle name="요약 4 9 3" xfId="21092" xr:uid="{00000000-0005-0000-0000-00006A520000}"/>
    <cellStyle name="요약 4 9 3 2" xfId="21093" xr:uid="{00000000-0005-0000-0000-00006B520000}"/>
    <cellStyle name="요약 4 9 3 3" xfId="21094" xr:uid="{00000000-0005-0000-0000-00006C520000}"/>
    <cellStyle name="요약 4 9 3 4" xfId="21095" xr:uid="{00000000-0005-0000-0000-00006D520000}"/>
    <cellStyle name="요약 4 9 3 5" xfId="21096" xr:uid="{00000000-0005-0000-0000-00006E520000}"/>
    <cellStyle name="요약 5" xfId="21097" xr:uid="{00000000-0005-0000-0000-00006F520000}"/>
    <cellStyle name="요약 5 10" xfId="21098" xr:uid="{00000000-0005-0000-0000-000070520000}"/>
    <cellStyle name="요약 5 10 2" xfId="21099" xr:uid="{00000000-0005-0000-0000-000071520000}"/>
    <cellStyle name="요약 5 10 2 2" xfId="21100" xr:uid="{00000000-0005-0000-0000-000072520000}"/>
    <cellStyle name="요약 5 10 2 3" xfId="21101" xr:uid="{00000000-0005-0000-0000-000073520000}"/>
    <cellStyle name="요약 5 10 2 4" xfId="21102" xr:uid="{00000000-0005-0000-0000-000074520000}"/>
    <cellStyle name="요약 5 10 2 5" xfId="21103" xr:uid="{00000000-0005-0000-0000-000075520000}"/>
    <cellStyle name="요약 5 11" xfId="21104" xr:uid="{00000000-0005-0000-0000-000076520000}"/>
    <cellStyle name="요약 5 11 2" xfId="21105" xr:uid="{00000000-0005-0000-0000-000077520000}"/>
    <cellStyle name="요약 5 11 3" xfId="21106" xr:uid="{00000000-0005-0000-0000-000078520000}"/>
    <cellStyle name="요약 5 11 4" xfId="21107" xr:uid="{00000000-0005-0000-0000-000079520000}"/>
    <cellStyle name="요약 5 11 5" xfId="21108" xr:uid="{00000000-0005-0000-0000-00007A520000}"/>
    <cellStyle name="요약 5 12" xfId="21109" xr:uid="{00000000-0005-0000-0000-00007B520000}"/>
    <cellStyle name="요약 5 2" xfId="21110" xr:uid="{00000000-0005-0000-0000-00007C520000}"/>
    <cellStyle name="요약 5 2 2" xfId="21111" xr:uid="{00000000-0005-0000-0000-00007D520000}"/>
    <cellStyle name="요약 5 2 2 2" xfId="21112" xr:uid="{00000000-0005-0000-0000-00007E520000}"/>
    <cellStyle name="요약 5 2 2 2 2" xfId="21113" xr:uid="{00000000-0005-0000-0000-00007F520000}"/>
    <cellStyle name="요약 5 2 2 2 3" xfId="21114" xr:uid="{00000000-0005-0000-0000-000080520000}"/>
    <cellStyle name="요약 5 2 2 2 4" xfId="21115" xr:uid="{00000000-0005-0000-0000-000081520000}"/>
    <cellStyle name="요약 5 2 2 2 5" xfId="21116" xr:uid="{00000000-0005-0000-0000-000082520000}"/>
    <cellStyle name="요약 5 2 3" xfId="21117" xr:uid="{00000000-0005-0000-0000-000083520000}"/>
    <cellStyle name="요약 5 2 3 2" xfId="21118" xr:uid="{00000000-0005-0000-0000-000084520000}"/>
    <cellStyle name="요약 5 2 3 3" xfId="21119" xr:uid="{00000000-0005-0000-0000-000085520000}"/>
    <cellStyle name="요약 5 2 3 4" xfId="21120" xr:uid="{00000000-0005-0000-0000-000086520000}"/>
    <cellStyle name="요약 5 2 3 5" xfId="21121" xr:uid="{00000000-0005-0000-0000-000087520000}"/>
    <cellStyle name="요약 5 3" xfId="21122" xr:uid="{00000000-0005-0000-0000-000088520000}"/>
    <cellStyle name="요약 5 3 2" xfId="21123" xr:uid="{00000000-0005-0000-0000-000089520000}"/>
    <cellStyle name="요약 5 3 2 2" xfId="21124" xr:uid="{00000000-0005-0000-0000-00008A520000}"/>
    <cellStyle name="요약 5 3 2 2 2" xfId="21125" xr:uid="{00000000-0005-0000-0000-00008B520000}"/>
    <cellStyle name="요약 5 3 2 2 3" xfId="21126" xr:uid="{00000000-0005-0000-0000-00008C520000}"/>
    <cellStyle name="요약 5 3 2 2 4" xfId="21127" xr:uid="{00000000-0005-0000-0000-00008D520000}"/>
    <cellStyle name="요약 5 3 2 2 5" xfId="21128" xr:uid="{00000000-0005-0000-0000-00008E520000}"/>
    <cellStyle name="요약 5 3 3" xfId="21129" xr:uid="{00000000-0005-0000-0000-00008F520000}"/>
    <cellStyle name="요약 5 3 3 2" xfId="21130" xr:uid="{00000000-0005-0000-0000-000090520000}"/>
    <cellStyle name="요약 5 3 3 3" xfId="21131" xr:uid="{00000000-0005-0000-0000-000091520000}"/>
    <cellStyle name="요약 5 3 3 4" xfId="21132" xr:uid="{00000000-0005-0000-0000-000092520000}"/>
    <cellStyle name="요약 5 3 3 5" xfId="21133" xr:uid="{00000000-0005-0000-0000-000093520000}"/>
    <cellStyle name="요약 5 4" xfId="21134" xr:uid="{00000000-0005-0000-0000-000094520000}"/>
    <cellStyle name="요약 5 4 2" xfId="21135" xr:uid="{00000000-0005-0000-0000-000095520000}"/>
    <cellStyle name="요약 5 4 2 2" xfId="21136" xr:uid="{00000000-0005-0000-0000-000096520000}"/>
    <cellStyle name="요약 5 4 2 2 2" xfId="21137" xr:uid="{00000000-0005-0000-0000-000097520000}"/>
    <cellStyle name="요약 5 4 2 2 3" xfId="21138" xr:uid="{00000000-0005-0000-0000-000098520000}"/>
    <cellStyle name="요약 5 4 2 2 4" xfId="21139" xr:uid="{00000000-0005-0000-0000-000099520000}"/>
    <cellStyle name="요약 5 4 2 2 5" xfId="21140" xr:uid="{00000000-0005-0000-0000-00009A520000}"/>
    <cellStyle name="요약 5 4 3" xfId="21141" xr:uid="{00000000-0005-0000-0000-00009B520000}"/>
    <cellStyle name="요약 5 4 3 2" xfId="21142" xr:uid="{00000000-0005-0000-0000-00009C520000}"/>
    <cellStyle name="요약 5 4 3 3" xfId="21143" xr:uid="{00000000-0005-0000-0000-00009D520000}"/>
    <cellStyle name="요약 5 4 3 4" xfId="21144" xr:uid="{00000000-0005-0000-0000-00009E520000}"/>
    <cellStyle name="요약 5 4 3 5" xfId="21145" xr:uid="{00000000-0005-0000-0000-00009F520000}"/>
    <cellStyle name="요약 5 5" xfId="21146" xr:uid="{00000000-0005-0000-0000-0000A0520000}"/>
    <cellStyle name="요약 5 5 2" xfId="21147" xr:uid="{00000000-0005-0000-0000-0000A1520000}"/>
    <cellStyle name="요약 5 5 2 2" xfId="21148" xr:uid="{00000000-0005-0000-0000-0000A2520000}"/>
    <cellStyle name="요약 5 5 2 2 2" xfId="21149" xr:uid="{00000000-0005-0000-0000-0000A3520000}"/>
    <cellStyle name="요약 5 5 2 2 3" xfId="21150" xr:uid="{00000000-0005-0000-0000-0000A4520000}"/>
    <cellStyle name="요약 5 5 2 2 4" xfId="21151" xr:uid="{00000000-0005-0000-0000-0000A5520000}"/>
    <cellStyle name="요약 5 5 2 2 5" xfId="21152" xr:uid="{00000000-0005-0000-0000-0000A6520000}"/>
    <cellStyle name="요약 5 5 3" xfId="21153" xr:uid="{00000000-0005-0000-0000-0000A7520000}"/>
    <cellStyle name="요약 5 5 3 2" xfId="21154" xr:uid="{00000000-0005-0000-0000-0000A8520000}"/>
    <cellStyle name="요약 5 5 3 3" xfId="21155" xr:uid="{00000000-0005-0000-0000-0000A9520000}"/>
    <cellStyle name="요약 5 5 3 4" xfId="21156" xr:uid="{00000000-0005-0000-0000-0000AA520000}"/>
    <cellStyle name="요약 5 5 3 5" xfId="21157" xr:uid="{00000000-0005-0000-0000-0000AB520000}"/>
    <cellStyle name="요약 5 6" xfId="21158" xr:uid="{00000000-0005-0000-0000-0000AC520000}"/>
    <cellStyle name="요약 5 6 2" xfId="21159" xr:uid="{00000000-0005-0000-0000-0000AD520000}"/>
    <cellStyle name="요약 5 6 2 2" xfId="21160" xr:uid="{00000000-0005-0000-0000-0000AE520000}"/>
    <cellStyle name="요약 5 6 2 2 2" xfId="21161" xr:uid="{00000000-0005-0000-0000-0000AF520000}"/>
    <cellStyle name="요약 5 6 2 2 3" xfId="21162" xr:uid="{00000000-0005-0000-0000-0000B0520000}"/>
    <cellStyle name="요약 5 6 2 2 4" xfId="21163" xr:uid="{00000000-0005-0000-0000-0000B1520000}"/>
    <cellStyle name="요약 5 6 2 2 5" xfId="21164" xr:uid="{00000000-0005-0000-0000-0000B2520000}"/>
    <cellStyle name="요약 5 6 3" xfId="21165" xr:uid="{00000000-0005-0000-0000-0000B3520000}"/>
    <cellStyle name="요약 5 6 3 2" xfId="21166" xr:uid="{00000000-0005-0000-0000-0000B4520000}"/>
    <cellStyle name="요약 5 6 3 3" xfId="21167" xr:uid="{00000000-0005-0000-0000-0000B5520000}"/>
    <cellStyle name="요약 5 6 3 4" xfId="21168" xr:uid="{00000000-0005-0000-0000-0000B6520000}"/>
    <cellStyle name="요약 5 6 3 5" xfId="21169" xr:uid="{00000000-0005-0000-0000-0000B7520000}"/>
    <cellStyle name="요약 5 7" xfId="21170" xr:uid="{00000000-0005-0000-0000-0000B8520000}"/>
    <cellStyle name="요약 5 7 2" xfId="21171" xr:uid="{00000000-0005-0000-0000-0000B9520000}"/>
    <cellStyle name="요약 5 7 2 2" xfId="21172" xr:uid="{00000000-0005-0000-0000-0000BA520000}"/>
    <cellStyle name="요약 5 7 2 2 2" xfId="21173" xr:uid="{00000000-0005-0000-0000-0000BB520000}"/>
    <cellStyle name="요약 5 7 2 2 3" xfId="21174" xr:uid="{00000000-0005-0000-0000-0000BC520000}"/>
    <cellStyle name="요약 5 7 2 2 4" xfId="21175" xr:uid="{00000000-0005-0000-0000-0000BD520000}"/>
    <cellStyle name="요약 5 7 2 2 5" xfId="21176" xr:uid="{00000000-0005-0000-0000-0000BE520000}"/>
    <cellStyle name="요약 5 7 3" xfId="21177" xr:uid="{00000000-0005-0000-0000-0000BF520000}"/>
    <cellStyle name="요약 5 7 3 2" xfId="21178" xr:uid="{00000000-0005-0000-0000-0000C0520000}"/>
    <cellStyle name="요약 5 7 3 3" xfId="21179" xr:uid="{00000000-0005-0000-0000-0000C1520000}"/>
    <cellStyle name="요약 5 7 3 4" xfId="21180" xr:uid="{00000000-0005-0000-0000-0000C2520000}"/>
    <cellStyle name="요약 5 7 3 5" xfId="21181" xr:uid="{00000000-0005-0000-0000-0000C3520000}"/>
    <cellStyle name="요약 5 8" xfId="21182" xr:uid="{00000000-0005-0000-0000-0000C4520000}"/>
    <cellStyle name="요약 5 8 2" xfId="21183" xr:uid="{00000000-0005-0000-0000-0000C5520000}"/>
    <cellStyle name="요약 5 8 2 2" xfId="21184" xr:uid="{00000000-0005-0000-0000-0000C6520000}"/>
    <cellStyle name="요약 5 8 2 2 2" xfId="21185" xr:uid="{00000000-0005-0000-0000-0000C7520000}"/>
    <cellStyle name="요약 5 8 2 2 3" xfId="21186" xr:uid="{00000000-0005-0000-0000-0000C8520000}"/>
    <cellStyle name="요약 5 8 2 2 4" xfId="21187" xr:uid="{00000000-0005-0000-0000-0000C9520000}"/>
    <cellStyle name="요약 5 8 2 2 5" xfId="21188" xr:uid="{00000000-0005-0000-0000-0000CA520000}"/>
    <cellStyle name="요약 5 8 3" xfId="21189" xr:uid="{00000000-0005-0000-0000-0000CB520000}"/>
    <cellStyle name="요약 5 8 3 2" xfId="21190" xr:uid="{00000000-0005-0000-0000-0000CC520000}"/>
    <cellStyle name="요약 5 8 3 3" xfId="21191" xr:uid="{00000000-0005-0000-0000-0000CD520000}"/>
    <cellStyle name="요약 5 8 3 4" xfId="21192" xr:uid="{00000000-0005-0000-0000-0000CE520000}"/>
    <cellStyle name="요약 5 8 3 5" xfId="21193" xr:uid="{00000000-0005-0000-0000-0000CF520000}"/>
    <cellStyle name="요약 5 9" xfId="21194" xr:uid="{00000000-0005-0000-0000-0000D0520000}"/>
    <cellStyle name="요약 5 9 2" xfId="21195" xr:uid="{00000000-0005-0000-0000-0000D1520000}"/>
    <cellStyle name="요약 5 9 2 2" xfId="21196" xr:uid="{00000000-0005-0000-0000-0000D2520000}"/>
    <cellStyle name="요약 5 9 2 2 2" xfId="21197" xr:uid="{00000000-0005-0000-0000-0000D3520000}"/>
    <cellStyle name="요약 5 9 2 2 3" xfId="21198" xr:uid="{00000000-0005-0000-0000-0000D4520000}"/>
    <cellStyle name="요약 5 9 2 2 4" xfId="21199" xr:uid="{00000000-0005-0000-0000-0000D5520000}"/>
    <cellStyle name="요약 5 9 2 2 5" xfId="21200" xr:uid="{00000000-0005-0000-0000-0000D6520000}"/>
    <cellStyle name="요약 5 9 3" xfId="21201" xr:uid="{00000000-0005-0000-0000-0000D7520000}"/>
    <cellStyle name="요약 5 9 3 2" xfId="21202" xr:uid="{00000000-0005-0000-0000-0000D8520000}"/>
    <cellStyle name="요약 5 9 3 3" xfId="21203" xr:uid="{00000000-0005-0000-0000-0000D9520000}"/>
    <cellStyle name="요약 5 9 3 4" xfId="21204" xr:uid="{00000000-0005-0000-0000-0000DA520000}"/>
    <cellStyle name="요약 5 9 3 5" xfId="21205" xr:uid="{00000000-0005-0000-0000-0000DB520000}"/>
    <cellStyle name="요약 6" xfId="21206" xr:uid="{00000000-0005-0000-0000-0000DC520000}"/>
    <cellStyle name="요약 6 10" xfId="21207" xr:uid="{00000000-0005-0000-0000-0000DD520000}"/>
    <cellStyle name="요약 6 10 2" xfId="21208" xr:uid="{00000000-0005-0000-0000-0000DE520000}"/>
    <cellStyle name="요약 6 10 2 2" xfId="21209" xr:uid="{00000000-0005-0000-0000-0000DF520000}"/>
    <cellStyle name="요약 6 10 2 3" xfId="21210" xr:uid="{00000000-0005-0000-0000-0000E0520000}"/>
    <cellStyle name="요약 6 10 2 4" xfId="21211" xr:uid="{00000000-0005-0000-0000-0000E1520000}"/>
    <cellStyle name="요약 6 10 2 5" xfId="21212" xr:uid="{00000000-0005-0000-0000-0000E2520000}"/>
    <cellStyle name="요약 6 11" xfId="21213" xr:uid="{00000000-0005-0000-0000-0000E3520000}"/>
    <cellStyle name="요약 6 11 2" xfId="21214" xr:uid="{00000000-0005-0000-0000-0000E4520000}"/>
    <cellStyle name="요약 6 11 3" xfId="21215" xr:uid="{00000000-0005-0000-0000-0000E5520000}"/>
    <cellStyle name="요약 6 11 4" xfId="21216" xr:uid="{00000000-0005-0000-0000-0000E6520000}"/>
    <cellStyle name="요약 6 11 5" xfId="21217" xr:uid="{00000000-0005-0000-0000-0000E7520000}"/>
    <cellStyle name="요약 6 12" xfId="21218" xr:uid="{00000000-0005-0000-0000-0000E8520000}"/>
    <cellStyle name="요약 6 2" xfId="21219" xr:uid="{00000000-0005-0000-0000-0000E9520000}"/>
    <cellStyle name="요약 6 2 2" xfId="21220" xr:uid="{00000000-0005-0000-0000-0000EA520000}"/>
    <cellStyle name="요약 6 2 2 2" xfId="21221" xr:uid="{00000000-0005-0000-0000-0000EB520000}"/>
    <cellStyle name="요약 6 2 2 2 2" xfId="21222" xr:uid="{00000000-0005-0000-0000-0000EC520000}"/>
    <cellStyle name="요약 6 2 2 2 3" xfId="21223" xr:uid="{00000000-0005-0000-0000-0000ED520000}"/>
    <cellStyle name="요약 6 2 2 2 4" xfId="21224" xr:uid="{00000000-0005-0000-0000-0000EE520000}"/>
    <cellStyle name="요약 6 2 2 2 5" xfId="21225" xr:uid="{00000000-0005-0000-0000-0000EF520000}"/>
    <cellStyle name="요약 6 2 3" xfId="21226" xr:uid="{00000000-0005-0000-0000-0000F0520000}"/>
    <cellStyle name="요약 6 2 3 2" xfId="21227" xr:uid="{00000000-0005-0000-0000-0000F1520000}"/>
    <cellStyle name="요약 6 2 3 3" xfId="21228" xr:uid="{00000000-0005-0000-0000-0000F2520000}"/>
    <cellStyle name="요약 6 2 3 4" xfId="21229" xr:uid="{00000000-0005-0000-0000-0000F3520000}"/>
    <cellStyle name="요약 6 2 3 5" xfId="21230" xr:uid="{00000000-0005-0000-0000-0000F4520000}"/>
    <cellStyle name="요약 6 3" xfId="21231" xr:uid="{00000000-0005-0000-0000-0000F5520000}"/>
    <cellStyle name="요약 6 3 2" xfId="21232" xr:uid="{00000000-0005-0000-0000-0000F6520000}"/>
    <cellStyle name="요약 6 3 2 2" xfId="21233" xr:uid="{00000000-0005-0000-0000-0000F7520000}"/>
    <cellStyle name="요약 6 3 2 2 2" xfId="21234" xr:uid="{00000000-0005-0000-0000-0000F8520000}"/>
    <cellStyle name="요약 6 3 2 2 3" xfId="21235" xr:uid="{00000000-0005-0000-0000-0000F9520000}"/>
    <cellStyle name="요약 6 3 2 2 4" xfId="21236" xr:uid="{00000000-0005-0000-0000-0000FA520000}"/>
    <cellStyle name="요약 6 3 2 2 5" xfId="21237" xr:uid="{00000000-0005-0000-0000-0000FB520000}"/>
    <cellStyle name="요약 6 3 3" xfId="21238" xr:uid="{00000000-0005-0000-0000-0000FC520000}"/>
    <cellStyle name="요약 6 3 3 2" xfId="21239" xr:uid="{00000000-0005-0000-0000-0000FD520000}"/>
    <cellStyle name="요약 6 3 3 3" xfId="21240" xr:uid="{00000000-0005-0000-0000-0000FE520000}"/>
    <cellStyle name="요약 6 3 3 4" xfId="21241" xr:uid="{00000000-0005-0000-0000-0000FF520000}"/>
    <cellStyle name="요약 6 3 3 5" xfId="21242" xr:uid="{00000000-0005-0000-0000-000000530000}"/>
    <cellStyle name="요약 6 4" xfId="21243" xr:uid="{00000000-0005-0000-0000-000001530000}"/>
    <cellStyle name="요약 6 4 2" xfId="21244" xr:uid="{00000000-0005-0000-0000-000002530000}"/>
    <cellStyle name="요약 6 4 2 2" xfId="21245" xr:uid="{00000000-0005-0000-0000-000003530000}"/>
    <cellStyle name="요약 6 4 2 2 2" xfId="21246" xr:uid="{00000000-0005-0000-0000-000004530000}"/>
    <cellStyle name="요약 6 4 2 2 3" xfId="21247" xr:uid="{00000000-0005-0000-0000-000005530000}"/>
    <cellStyle name="요약 6 4 2 2 4" xfId="21248" xr:uid="{00000000-0005-0000-0000-000006530000}"/>
    <cellStyle name="요약 6 4 2 2 5" xfId="21249" xr:uid="{00000000-0005-0000-0000-000007530000}"/>
    <cellStyle name="요약 6 4 3" xfId="21250" xr:uid="{00000000-0005-0000-0000-000008530000}"/>
    <cellStyle name="요약 6 4 3 2" xfId="21251" xr:uid="{00000000-0005-0000-0000-000009530000}"/>
    <cellStyle name="요약 6 4 3 3" xfId="21252" xr:uid="{00000000-0005-0000-0000-00000A530000}"/>
    <cellStyle name="요약 6 4 3 4" xfId="21253" xr:uid="{00000000-0005-0000-0000-00000B530000}"/>
    <cellStyle name="요약 6 4 3 5" xfId="21254" xr:uid="{00000000-0005-0000-0000-00000C530000}"/>
    <cellStyle name="요약 6 5" xfId="21255" xr:uid="{00000000-0005-0000-0000-00000D530000}"/>
    <cellStyle name="요약 6 5 2" xfId="21256" xr:uid="{00000000-0005-0000-0000-00000E530000}"/>
    <cellStyle name="요약 6 5 2 2" xfId="21257" xr:uid="{00000000-0005-0000-0000-00000F530000}"/>
    <cellStyle name="요약 6 5 2 2 2" xfId="21258" xr:uid="{00000000-0005-0000-0000-000010530000}"/>
    <cellStyle name="요약 6 5 2 2 3" xfId="21259" xr:uid="{00000000-0005-0000-0000-000011530000}"/>
    <cellStyle name="요약 6 5 2 2 4" xfId="21260" xr:uid="{00000000-0005-0000-0000-000012530000}"/>
    <cellStyle name="요약 6 5 2 2 5" xfId="21261" xr:uid="{00000000-0005-0000-0000-000013530000}"/>
    <cellStyle name="요약 6 5 3" xfId="21262" xr:uid="{00000000-0005-0000-0000-000014530000}"/>
    <cellStyle name="요약 6 5 3 2" xfId="21263" xr:uid="{00000000-0005-0000-0000-000015530000}"/>
    <cellStyle name="요약 6 5 3 3" xfId="21264" xr:uid="{00000000-0005-0000-0000-000016530000}"/>
    <cellStyle name="요약 6 5 3 4" xfId="21265" xr:uid="{00000000-0005-0000-0000-000017530000}"/>
    <cellStyle name="요약 6 5 3 5" xfId="21266" xr:uid="{00000000-0005-0000-0000-000018530000}"/>
    <cellStyle name="요약 6 6" xfId="21267" xr:uid="{00000000-0005-0000-0000-000019530000}"/>
    <cellStyle name="요약 6 6 2" xfId="21268" xr:uid="{00000000-0005-0000-0000-00001A530000}"/>
    <cellStyle name="요약 6 6 2 2" xfId="21269" xr:uid="{00000000-0005-0000-0000-00001B530000}"/>
    <cellStyle name="요약 6 6 2 2 2" xfId="21270" xr:uid="{00000000-0005-0000-0000-00001C530000}"/>
    <cellStyle name="요약 6 6 2 2 3" xfId="21271" xr:uid="{00000000-0005-0000-0000-00001D530000}"/>
    <cellStyle name="요약 6 6 2 2 4" xfId="21272" xr:uid="{00000000-0005-0000-0000-00001E530000}"/>
    <cellStyle name="요약 6 6 2 2 5" xfId="21273" xr:uid="{00000000-0005-0000-0000-00001F530000}"/>
    <cellStyle name="요약 6 6 3" xfId="21274" xr:uid="{00000000-0005-0000-0000-000020530000}"/>
    <cellStyle name="요약 6 6 3 2" xfId="21275" xr:uid="{00000000-0005-0000-0000-000021530000}"/>
    <cellStyle name="요약 6 6 3 3" xfId="21276" xr:uid="{00000000-0005-0000-0000-000022530000}"/>
    <cellStyle name="요약 6 6 3 4" xfId="21277" xr:uid="{00000000-0005-0000-0000-000023530000}"/>
    <cellStyle name="요약 6 6 3 5" xfId="21278" xr:uid="{00000000-0005-0000-0000-000024530000}"/>
    <cellStyle name="요약 6 7" xfId="21279" xr:uid="{00000000-0005-0000-0000-000025530000}"/>
    <cellStyle name="요약 6 7 2" xfId="21280" xr:uid="{00000000-0005-0000-0000-000026530000}"/>
    <cellStyle name="요약 6 7 2 2" xfId="21281" xr:uid="{00000000-0005-0000-0000-000027530000}"/>
    <cellStyle name="요약 6 7 2 2 2" xfId="21282" xr:uid="{00000000-0005-0000-0000-000028530000}"/>
    <cellStyle name="요약 6 7 2 2 3" xfId="21283" xr:uid="{00000000-0005-0000-0000-000029530000}"/>
    <cellStyle name="요약 6 7 2 2 4" xfId="21284" xr:uid="{00000000-0005-0000-0000-00002A530000}"/>
    <cellStyle name="요약 6 7 2 2 5" xfId="21285" xr:uid="{00000000-0005-0000-0000-00002B530000}"/>
    <cellStyle name="요약 6 7 3" xfId="21286" xr:uid="{00000000-0005-0000-0000-00002C530000}"/>
    <cellStyle name="요약 6 7 3 2" xfId="21287" xr:uid="{00000000-0005-0000-0000-00002D530000}"/>
    <cellStyle name="요약 6 7 3 3" xfId="21288" xr:uid="{00000000-0005-0000-0000-00002E530000}"/>
    <cellStyle name="요약 6 7 3 4" xfId="21289" xr:uid="{00000000-0005-0000-0000-00002F530000}"/>
    <cellStyle name="요약 6 7 3 5" xfId="21290" xr:uid="{00000000-0005-0000-0000-000030530000}"/>
    <cellStyle name="요약 6 8" xfId="21291" xr:uid="{00000000-0005-0000-0000-000031530000}"/>
    <cellStyle name="요약 6 8 2" xfId="21292" xr:uid="{00000000-0005-0000-0000-000032530000}"/>
    <cellStyle name="요약 6 8 2 2" xfId="21293" xr:uid="{00000000-0005-0000-0000-000033530000}"/>
    <cellStyle name="요약 6 8 2 2 2" xfId="21294" xr:uid="{00000000-0005-0000-0000-000034530000}"/>
    <cellStyle name="요약 6 8 2 2 3" xfId="21295" xr:uid="{00000000-0005-0000-0000-000035530000}"/>
    <cellStyle name="요약 6 8 2 2 4" xfId="21296" xr:uid="{00000000-0005-0000-0000-000036530000}"/>
    <cellStyle name="요약 6 8 2 2 5" xfId="21297" xr:uid="{00000000-0005-0000-0000-000037530000}"/>
    <cellStyle name="요약 6 8 3" xfId="21298" xr:uid="{00000000-0005-0000-0000-000038530000}"/>
    <cellStyle name="요약 6 8 3 2" xfId="21299" xr:uid="{00000000-0005-0000-0000-000039530000}"/>
    <cellStyle name="요약 6 8 3 3" xfId="21300" xr:uid="{00000000-0005-0000-0000-00003A530000}"/>
    <cellStyle name="요약 6 8 3 4" xfId="21301" xr:uid="{00000000-0005-0000-0000-00003B530000}"/>
    <cellStyle name="요약 6 8 3 5" xfId="21302" xr:uid="{00000000-0005-0000-0000-00003C530000}"/>
    <cellStyle name="요약 6 9" xfId="21303" xr:uid="{00000000-0005-0000-0000-00003D530000}"/>
    <cellStyle name="요약 6 9 2" xfId="21304" xr:uid="{00000000-0005-0000-0000-00003E530000}"/>
    <cellStyle name="요약 6 9 2 2" xfId="21305" xr:uid="{00000000-0005-0000-0000-00003F530000}"/>
    <cellStyle name="요약 6 9 2 2 2" xfId="21306" xr:uid="{00000000-0005-0000-0000-000040530000}"/>
    <cellStyle name="요약 6 9 2 2 3" xfId="21307" xr:uid="{00000000-0005-0000-0000-000041530000}"/>
    <cellStyle name="요약 6 9 2 2 4" xfId="21308" xr:uid="{00000000-0005-0000-0000-000042530000}"/>
    <cellStyle name="요약 6 9 2 2 5" xfId="21309" xr:uid="{00000000-0005-0000-0000-000043530000}"/>
    <cellStyle name="요약 6 9 3" xfId="21310" xr:uid="{00000000-0005-0000-0000-000044530000}"/>
    <cellStyle name="요약 6 9 3 2" xfId="21311" xr:uid="{00000000-0005-0000-0000-000045530000}"/>
    <cellStyle name="요약 6 9 3 3" xfId="21312" xr:uid="{00000000-0005-0000-0000-000046530000}"/>
    <cellStyle name="요약 6 9 3 4" xfId="21313" xr:uid="{00000000-0005-0000-0000-000047530000}"/>
    <cellStyle name="요약 6 9 3 5" xfId="21314" xr:uid="{00000000-0005-0000-0000-000048530000}"/>
    <cellStyle name="요약 7" xfId="21315" xr:uid="{00000000-0005-0000-0000-000049530000}"/>
    <cellStyle name="요약 8" xfId="21316" xr:uid="{00000000-0005-0000-0000-00004A530000}"/>
    <cellStyle name="원" xfId="21317" xr:uid="{00000000-0005-0000-0000-00004B530000}"/>
    <cellStyle name="원 10" xfId="21318" xr:uid="{00000000-0005-0000-0000-00004C530000}"/>
    <cellStyle name="원 10 2" xfId="21319" xr:uid="{00000000-0005-0000-0000-00004D530000}"/>
    <cellStyle name="원 11" xfId="21320" xr:uid="{00000000-0005-0000-0000-00004E530000}"/>
    <cellStyle name="원 11 2" xfId="21321" xr:uid="{00000000-0005-0000-0000-00004F530000}"/>
    <cellStyle name="원 12" xfId="21322" xr:uid="{00000000-0005-0000-0000-000050530000}"/>
    <cellStyle name="원 12 2" xfId="21323" xr:uid="{00000000-0005-0000-0000-000051530000}"/>
    <cellStyle name="원 13" xfId="21324" xr:uid="{00000000-0005-0000-0000-000052530000}"/>
    <cellStyle name="원 13 2" xfId="21325" xr:uid="{00000000-0005-0000-0000-000053530000}"/>
    <cellStyle name="원 14" xfId="21326" xr:uid="{00000000-0005-0000-0000-000054530000}"/>
    <cellStyle name="원 14 2" xfId="21327" xr:uid="{00000000-0005-0000-0000-000055530000}"/>
    <cellStyle name="원 15" xfId="21328" xr:uid="{00000000-0005-0000-0000-000056530000}"/>
    <cellStyle name="원 15 2" xfId="21329" xr:uid="{00000000-0005-0000-0000-000057530000}"/>
    <cellStyle name="원 16" xfId="21330" xr:uid="{00000000-0005-0000-0000-000058530000}"/>
    <cellStyle name="원 16 2" xfId="21331" xr:uid="{00000000-0005-0000-0000-000059530000}"/>
    <cellStyle name="원 17" xfId="21332" xr:uid="{00000000-0005-0000-0000-00005A530000}"/>
    <cellStyle name="원 17 2" xfId="21333" xr:uid="{00000000-0005-0000-0000-00005B530000}"/>
    <cellStyle name="원 18" xfId="21334" xr:uid="{00000000-0005-0000-0000-00005C530000}"/>
    <cellStyle name="원 18 2" xfId="21335" xr:uid="{00000000-0005-0000-0000-00005D530000}"/>
    <cellStyle name="원 19" xfId="21336" xr:uid="{00000000-0005-0000-0000-00005E530000}"/>
    <cellStyle name="원 19 2" xfId="21337" xr:uid="{00000000-0005-0000-0000-00005F530000}"/>
    <cellStyle name="원 2" xfId="21338" xr:uid="{00000000-0005-0000-0000-000060530000}"/>
    <cellStyle name="원 2 2" xfId="21339" xr:uid="{00000000-0005-0000-0000-000061530000}"/>
    <cellStyle name="원 2 2 2" xfId="21340" xr:uid="{00000000-0005-0000-0000-000062530000}"/>
    <cellStyle name="원 2 3" xfId="21341" xr:uid="{00000000-0005-0000-0000-000063530000}"/>
    <cellStyle name="원 20" xfId="21342" xr:uid="{00000000-0005-0000-0000-000064530000}"/>
    <cellStyle name="원 20 2" xfId="21343" xr:uid="{00000000-0005-0000-0000-000065530000}"/>
    <cellStyle name="원 21" xfId="21344" xr:uid="{00000000-0005-0000-0000-000066530000}"/>
    <cellStyle name="원 21 2" xfId="21345" xr:uid="{00000000-0005-0000-0000-000067530000}"/>
    <cellStyle name="원 22" xfId="21346" xr:uid="{00000000-0005-0000-0000-000068530000}"/>
    <cellStyle name="원 22 2" xfId="21347" xr:uid="{00000000-0005-0000-0000-000069530000}"/>
    <cellStyle name="원 23" xfId="21348" xr:uid="{00000000-0005-0000-0000-00006A530000}"/>
    <cellStyle name="원 23 2" xfId="21349" xr:uid="{00000000-0005-0000-0000-00006B530000}"/>
    <cellStyle name="원 24" xfId="21350" xr:uid="{00000000-0005-0000-0000-00006C530000}"/>
    <cellStyle name="원 24 2" xfId="21351" xr:uid="{00000000-0005-0000-0000-00006D530000}"/>
    <cellStyle name="원 25" xfId="21352" xr:uid="{00000000-0005-0000-0000-00006E530000}"/>
    <cellStyle name="원 25 2" xfId="21353" xr:uid="{00000000-0005-0000-0000-00006F530000}"/>
    <cellStyle name="원 26" xfId="21354" xr:uid="{00000000-0005-0000-0000-000070530000}"/>
    <cellStyle name="원 26 2" xfId="21355" xr:uid="{00000000-0005-0000-0000-000071530000}"/>
    <cellStyle name="원 27" xfId="21356" xr:uid="{00000000-0005-0000-0000-000072530000}"/>
    <cellStyle name="원 27 2" xfId="21357" xr:uid="{00000000-0005-0000-0000-000073530000}"/>
    <cellStyle name="원 28" xfId="21358" xr:uid="{00000000-0005-0000-0000-000074530000}"/>
    <cellStyle name="원 28 2" xfId="21359" xr:uid="{00000000-0005-0000-0000-000075530000}"/>
    <cellStyle name="원 29" xfId="21360" xr:uid="{00000000-0005-0000-0000-000076530000}"/>
    <cellStyle name="원 29 2" xfId="21361" xr:uid="{00000000-0005-0000-0000-000077530000}"/>
    <cellStyle name="원 3" xfId="21362" xr:uid="{00000000-0005-0000-0000-000078530000}"/>
    <cellStyle name="원 3 2" xfId="21363" xr:uid="{00000000-0005-0000-0000-000079530000}"/>
    <cellStyle name="원 30" xfId="21364" xr:uid="{00000000-0005-0000-0000-00007A530000}"/>
    <cellStyle name="원 30 2" xfId="21365" xr:uid="{00000000-0005-0000-0000-00007B530000}"/>
    <cellStyle name="원 31" xfId="21366" xr:uid="{00000000-0005-0000-0000-00007C530000}"/>
    <cellStyle name="원 31 2" xfId="21367" xr:uid="{00000000-0005-0000-0000-00007D530000}"/>
    <cellStyle name="원 32" xfId="21368" xr:uid="{00000000-0005-0000-0000-00007E530000}"/>
    <cellStyle name="원 32 2" xfId="21369" xr:uid="{00000000-0005-0000-0000-00007F530000}"/>
    <cellStyle name="원 33" xfId="21370" xr:uid="{00000000-0005-0000-0000-000080530000}"/>
    <cellStyle name="원 33 2" xfId="21371" xr:uid="{00000000-0005-0000-0000-000081530000}"/>
    <cellStyle name="원 34" xfId="21372" xr:uid="{00000000-0005-0000-0000-000082530000}"/>
    <cellStyle name="원 34 2" xfId="21373" xr:uid="{00000000-0005-0000-0000-000083530000}"/>
    <cellStyle name="원 35" xfId="21374" xr:uid="{00000000-0005-0000-0000-000084530000}"/>
    <cellStyle name="원 35 2" xfId="21375" xr:uid="{00000000-0005-0000-0000-000085530000}"/>
    <cellStyle name="원 36" xfId="21376" xr:uid="{00000000-0005-0000-0000-000086530000}"/>
    <cellStyle name="원 36 2" xfId="21377" xr:uid="{00000000-0005-0000-0000-000087530000}"/>
    <cellStyle name="원 37" xfId="21378" xr:uid="{00000000-0005-0000-0000-000088530000}"/>
    <cellStyle name="원 37 2" xfId="21379" xr:uid="{00000000-0005-0000-0000-000089530000}"/>
    <cellStyle name="원 38" xfId="21380" xr:uid="{00000000-0005-0000-0000-00008A530000}"/>
    <cellStyle name="원 38 2" xfId="21381" xr:uid="{00000000-0005-0000-0000-00008B530000}"/>
    <cellStyle name="원 39" xfId="21382" xr:uid="{00000000-0005-0000-0000-00008C530000}"/>
    <cellStyle name="원 39 2" xfId="21383" xr:uid="{00000000-0005-0000-0000-00008D530000}"/>
    <cellStyle name="원 4" xfId="21384" xr:uid="{00000000-0005-0000-0000-00008E530000}"/>
    <cellStyle name="원 4 2" xfId="21385" xr:uid="{00000000-0005-0000-0000-00008F530000}"/>
    <cellStyle name="원 40" xfId="21386" xr:uid="{00000000-0005-0000-0000-000090530000}"/>
    <cellStyle name="원 40 2" xfId="21387" xr:uid="{00000000-0005-0000-0000-000091530000}"/>
    <cellStyle name="원 41" xfId="21388" xr:uid="{00000000-0005-0000-0000-000092530000}"/>
    <cellStyle name="원 41 2" xfId="21389" xr:uid="{00000000-0005-0000-0000-000093530000}"/>
    <cellStyle name="원 42" xfId="21390" xr:uid="{00000000-0005-0000-0000-000094530000}"/>
    <cellStyle name="원 42 2" xfId="21391" xr:uid="{00000000-0005-0000-0000-000095530000}"/>
    <cellStyle name="원 43" xfId="21392" xr:uid="{00000000-0005-0000-0000-000096530000}"/>
    <cellStyle name="원 43 2" xfId="21393" xr:uid="{00000000-0005-0000-0000-000097530000}"/>
    <cellStyle name="원 44" xfId="21394" xr:uid="{00000000-0005-0000-0000-000098530000}"/>
    <cellStyle name="원 45" xfId="21395" xr:uid="{00000000-0005-0000-0000-000099530000}"/>
    <cellStyle name="원 5" xfId="21396" xr:uid="{00000000-0005-0000-0000-00009A530000}"/>
    <cellStyle name="원 5 2" xfId="21397" xr:uid="{00000000-0005-0000-0000-00009B530000}"/>
    <cellStyle name="원 6" xfId="21398" xr:uid="{00000000-0005-0000-0000-00009C530000}"/>
    <cellStyle name="원 6 2" xfId="21399" xr:uid="{00000000-0005-0000-0000-00009D530000}"/>
    <cellStyle name="원 7" xfId="21400" xr:uid="{00000000-0005-0000-0000-00009E530000}"/>
    <cellStyle name="원 7 2" xfId="21401" xr:uid="{00000000-0005-0000-0000-00009F530000}"/>
    <cellStyle name="원 8" xfId="21402" xr:uid="{00000000-0005-0000-0000-0000A0530000}"/>
    <cellStyle name="원 8 2" xfId="21403" xr:uid="{00000000-0005-0000-0000-0000A1530000}"/>
    <cellStyle name="원 9" xfId="21404" xr:uid="{00000000-0005-0000-0000-0000A2530000}"/>
    <cellStyle name="원 9 2" xfId="21405" xr:uid="{00000000-0005-0000-0000-0000A3530000}"/>
    <cellStyle name="원_1-3.단가산출서(중기손료)" xfId="21406" xr:uid="{00000000-0005-0000-0000-0000A4530000}"/>
    <cellStyle name="원_2007사업코드 예산센터(전기분야)" xfId="21407" xr:uid="{00000000-0005-0000-0000-0000A5530000}"/>
    <cellStyle name="원_465_kangwon2002-5-2-1)최종수정)" xfId="21408" xr:uid="{00000000-0005-0000-0000-0000A6530000}"/>
    <cellStyle name="원_단가산출서(양산ICD노출개소)2" xfId="21409" xr:uid="{00000000-0005-0000-0000-0000A7530000}"/>
    <cellStyle name="원_마산역구내 케이블개량공사" xfId="21410" xr:uid="{00000000-0005-0000-0000-0000A8530000}"/>
    <cellStyle name="원_마산지사인입케이블단가산출서(수정)" xfId="21411" xr:uid="{00000000-0005-0000-0000-0000A9530000}"/>
    <cellStyle name="원_인흥공사비(수지예산서)" xfId="21412" xr:uid="{00000000-0005-0000-0000-0000AA530000}"/>
    <cellStyle name="원_점리내역" xfId="21413" xr:uid="{00000000-0005-0000-0000-0000AB530000}"/>
    <cellStyle name="원_창봉지급자재단가" xfId="21414" xr:uid="{00000000-0005-0000-0000-0000AC530000}"/>
    <cellStyle name="위치조서" xfId="21415" xr:uid="{00000000-0005-0000-0000-0000AD530000}"/>
    <cellStyle name="유1" xfId="21416" xr:uid="{00000000-0005-0000-0000-0000AE530000}"/>
    <cellStyle name="유1 2" xfId="21417" xr:uid="{00000000-0005-0000-0000-0000AF530000}"/>
    <cellStyle name="유1 3" xfId="21418" xr:uid="{00000000-0005-0000-0000-0000B0530000}"/>
    <cellStyle name="유영" xfId="21419" xr:uid="{00000000-0005-0000-0000-0000B1530000}"/>
    <cellStyle name="유영 2" xfId="21420" xr:uid="{00000000-0005-0000-0000-0000B2530000}"/>
    <cellStyle name="일반" xfId="21421" xr:uid="{00000000-0005-0000-0000-0000B3530000}"/>
    <cellStyle name="一般_GARMENT STEP FORM HK" xfId="21422" xr:uid="{00000000-0005-0000-0000-0000B4530000}"/>
    <cellStyle name="일위_단위_일위대가" xfId="21423" xr:uid="{00000000-0005-0000-0000-0000B5530000}"/>
    <cellStyle name="일위대가" xfId="21424" xr:uid="{00000000-0005-0000-0000-0000B6530000}"/>
    <cellStyle name="입력 2" xfId="21425" xr:uid="{00000000-0005-0000-0000-0000B7530000}"/>
    <cellStyle name="입력 2 10" xfId="21426" xr:uid="{00000000-0005-0000-0000-0000B8530000}"/>
    <cellStyle name="입력 2 10 2" xfId="21427" xr:uid="{00000000-0005-0000-0000-0000B9530000}"/>
    <cellStyle name="입력 2 10 2 2" xfId="21428" xr:uid="{00000000-0005-0000-0000-0000BA530000}"/>
    <cellStyle name="입력 2 10 2 3" xfId="21429" xr:uid="{00000000-0005-0000-0000-0000BB530000}"/>
    <cellStyle name="입력 2 10 2 4" xfId="21430" xr:uid="{00000000-0005-0000-0000-0000BC530000}"/>
    <cellStyle name="입력 2 10 2 5" xfId="21431" xr:uid="{00000000-0005-0000-0000-0000BD530000}"/>
    <cellStyle name="입력 2 11" xfId="21432" xr:uid="{00000000-0005-0000-0000-0000BE530000}"/>
    <cellStyle name="입력 2 11 2" xfId="21433" xr:uid="{00000000-0005-0000-0000-0000BF530000}"/>
    <cellStyle name="입력 2 11 3" xfId="21434" xr:uid="{00000000-0005-0000-0000-0000C0530000}"/>
    <cellStyle name="입력 2 11 4" xfId="21435" xr:uid="{00000000-0005-0000-0000-0000C1530000}"/>
    <cellStyle name="입력 2 11 5" xfId="21436" xr:uid="{00000000-0005-0000-0000-0000C2530000}"/>
    <cellStyle name="입력 2 12" xfId="21437" xr:uid="{00000000-0005-0000-0000-0000C3530000}"/>
    <cellStyle name="입력 2 13" xfId="21438" xr:uid="{00000000-0005-0000-0000-0000C4530000}"/>
    <cellStyle name="입력 2 14" xfId="21439" xr:uid="{00000000-0005-0000-0000-0000C5530000}"/>
    <cellStyle name="입력 2 2" xfId="21440" xr:uid="{00000000-0005-0000-0000-0000C6530000}"/>
    <cellStyle name="입력 2 2 2" xfId="21441" xr:uid="{00000000-0005-0000-0000-0000C7530000}"/>
    <cellStyle name="입력 2 2 2 2" xfId="21442" xr:uid="{00000000-0005-0000-0000-0000C8530000}"/>
    <cellStyle name="입력 2 2 2 2 2" xfId="21443" xr:uid="{00000000-0005-0000-0000-0000C9530000}"/>
    <cellStyle name="입력 2 2 2 2 3" xfId="21444" xr:uid="{00000000-0005-0000-0000-0000CA530000}"/>
    <cellStyle name="입력 2 2 2 2 4" xfId="21445" xr:uid="{00000000-0005-0000-0000-0000CB530000}"/>
    <cellStyle name="입력 2 2 2 2 5" xfId="21446" xr:uid="{00000000-0005-0000-0000-0000CC530000}"/>
    <cellStyle name="입력 2 2 2 3" xfId="21447" xr:uid="{00000000-0005-0000-0000-0000CD530000}"/>
    <cellStyle name="입력 2 2 3" xfId="21448" xr:uid="{00000000-0005-0000-0000-0000CE530000}"/>
    <cellStyle name="입력 2 2 3 2" xfId="21449" xr:uid="{00000000-0005-0000-0000-0000CF530000}"/>
    <cellStyle name="입력 2 2 3 3" xfId="21450" xr:uid="{00000000-0005-0000-0000-0000D0530000}"/>
    <cellStyle name="입력 2 2 3 4" xfId="21451" xr:uid="{00000000-0005-0000-0000-0000D1530000}"/>
    <cellStyle name="입력 2 2 3 5" xfId="21452" xr:uid="{00000000-0005-0000-0000-0000D2530000}"/>
    <cellStyle name="입력 2 2 3 6" xfId="21453" xr:uid="{00000000-0005-0000-0000-0000D3530000}"/>
    <cellStyle name="입력 2 2 4" xfId="21454" xr:uid="{00000000-0005-0000-0000-0000D4530000}"/>
    <cellStyle name="입력 2 3" xfId="21455" xr:uid="{00000000-0005-0000-0000-0000D5530000}"/>
    <cellStyle name="입력 2 3 2" xfId="21456" xr:uid="{00000000-0005-0000-0000-0000D6530000}"/>
    <cellStyle name="입력 2 3 2 2" xfId="21457" xr:uid="{00000000-0005-0000-0000-0000D7530000}"/>
    <cellStyle name="입력 2 3 2 2 2" xfId="21458" xr:uid="{00000000-0005-0000-0000-0000D8530000}"/>
    <cellStyle name="입력 2 3 2 2 3" xfId="21459" xr:uid="{00000000-0005-0000-0000-0000D9530000}"/>
    <cellStyle name="입력 2 3 2 2 4" xfId="21460" xr:uid="{00000000-0005-0000-0000-0000DA530000}"/>
    <cellStyle name="입력 2 3 2 2 5" xfId="21461" xr:uid="{00000000-0005-0000-0000-0000DB530000}"/>
    <cellStyle name="입력 2 3 2 3" xfId="21462" xr:uid="{00000000-0005-0000-0000-0000DC530000}"/>
    <cellStyle name="입력 2 3 3" xfId="21463" xr:uid="{00000000-0005-0000-0000-0000DD530000}"/>
    <cellStyle name="입력 2 3 3 2" xfId="21464" xr:uid="{00000000-0005-0000-0000-0000DE530000}"/>
    <cellStyle name="입력 2 3 3 3" xfId="21465" xr:uid="{00000000-0005-0000-0000-0000DF530000}"/>
    <cellStyle name="입력 2 3 3 4" xfId="21466" xr:uid="{00000000-0005-0000-0000-0000E0530000}"/>
    <cellStyle name="입력 2 3 3 5" xfId="21467" xr:uid="{00000000-0005-0000-0000-0000E1530000}"/>
    <cellStyle name="입력 2 3 3 6" xfId="21468" xr:uid="{00000000-0005-0000-0000-0000E2530000}"/>
    <cellStyle name="입력 2 3 4" xfId="21469" xr:uid="{00000000-0005-0000-0000-0000E3530000}"/>
    <cellStyle name="입력 2 4" xfId="21470" xr:uid="{00000000-0005-0000-0000-0000E4530000}"/>
    <cellStyle name="입력 2 4 2" xfId="21471" xr:uid="{00000000-0005-0000-0000-0000E5530000}"/>
    <cellStyle name="입력 2 4 2 2" xfId="21472" xr:uid="{00000000-0005-0000-0000-0000E6530000}"/>
    <cellStyle name="입력 2 4 2 2 2" xfId="21473" xr:uid="{00000000-0005-0000-0000-0000E7530000}"/>
    <cellStyle name="입력 2 4 2 2 3" xfId="21474" xr:uid="{00000000-0005-0000-0000-0000E8530000}"/>
    <cellStyle name="입력 2 4 2 2 4" xfId="21475" xr:uid="{00000000-0005-0000-0000-0000E9530000}"/>
    <cellStyle name="입력 2 4 2 2 5" xfId="21476" xr:uid="{00000000-0005-0000-0000-0000EA530000}"/>
    <cellStyle name="입력 2 4 3" xfId="21477" xr:uid="{00000000-0005-0000-0000-0000EB530000}"/>
    <cellStyle name="입력 2 4 3 2" xfId="21478" xr:uid="{00000000-0005-0000-0000-0000EC530000}"/>
    <cellStyle name="입력 2 4 3 3" xfId="21479" xr:uid="{00000000-0005-0000-0000-0000ED530000}"/>
    <cellStyle name="입력 2 4 3 4" xfId="21480" xr:uid="{00000000-0005-0000-0000-0000EE530000}"/>
    <cellStyle name="입력 2 4 3 5" xfId="21481" xr:uid="{00000000-0005-0000-0000-0000EF530000}"/>
    <cellStyle name="입력 2 5" xfId="21482" xr:uid="{00000000-0005-0000-0000-0000F0530000}"/>
    <cellStyle name="입력 2 5 2" xfId="21483" xr:uid="{00000000-0005-0000-0000-0000F1530000}"/>
    <cellStyle name="입력 2 5 2 2" xfId="21484" xr:uid="{00000000-0005-0000-0000-0000F2530000}"/>
    <cellStyle name="입력 2 5 2 2 2" xfId="21485" xr:uid="{00000000-0005-0000-0000-0000F3530000}"/>
    <cellStyle name="입력 2 5 2 2 3" xfId="21486" xr:uid="{00000000-0005-0000-0000-0000F4530000}"/>
    <cellStyle name="입력 2 5 2 2 4" xfId="21487" xr:uid="{00000000-0005-0000-0000-0000F5530000}"/>
    <cellStyle name="입력 2 5 2 2 5" xfId="21488" xr:uid="{00000000-0005-0000-0000-0000F6530000}"/>
    <cellStyle name="입력 2 5 3" xfId="21489" xr:uid="{00000000-0005-0000-0000-0000F7530000}"/>
    <cellStyle name="입력 2 5 3 2" xfId="21490" xr:uid="{00000000-0005-0000-0000-0000F8530000}"/>
    <cellStyle name="입력 2 5 3 3" xfId="21491" xr:uid="{00000000-0005-0000-0000-0000F9530000}"/>
    <cellStyle name="입력 2 5 3 4" xfId="21492" xr:uid="{00000000-0005-0000-0000-0000FA530000}"/>
    <cellStyle name="입력 2 5 3 5" xfId="21493" xr:uid="{00000000-0005-0000-0000-0000FB530000}"/>
    <cellStyle name="입력 2 6" xfId="21494" xr:uid="{00000000-0005-0000-0000-0000FC530000}"/>
    <cellStyle name="입력 2 6 2" xfId="21495" xr:uid="{00000000-0005-0000-0000-0000FD530000}"/>
    <cellStyle name="입력 2 6 2 2" xfId="21496" xr:uid="{00000000-0005-0000-0000-0000FE530000}"/>
    <cellStyle name="입력 2 6 2 2 2" xfId="21497" xr:uid="{00000000-0005-0000-0000-0000FF530000}"/>
    <cellStyle name="입력 2 6 2 2 3" xfId="21498" xr:uid="{00000000-0005-0000-0000-000000540000}"/>
    <cellStyle name="입력 2 6 2 2 4" xfId="21499" xr:uid="{00000000-0005-0000-0000-000001540000}"/>
    <cellStyle name="입력 2 6 2 2 5" xfId="21500" xr:uid="{00000000-0005-0000-0000-000002540000}"/>
    <cellStyle name="입력 2 6 3" xfId="21501" xr:uid="{00000000-0005-0000-0000-000003540000}"/>
    <cellStyle name="입력 2 6 3 2" xfId="21502" xr:uid="{00000000-0005-0000-0000-000004540000}"/>
    <cellStyle name="입력 2 6 3 3" xfId="21503" xr:uid="{00000000-0005-0000-0000-000005540000}"/>
    <cellStyle name="입력 2 6 3 4" xfId="21504" xr:uid="{00000000-0005-0000-0000-000006540000}"/>
    <cellStyle name="입력 2 6 3 5" xfId="21505" xr:uid="{00000000-0005-0000-0000-000007540000}"/>
    <cellStyle name="입력 2 7" xfId="21506" xr:uid="{00000000-0005-0000-0000-000008540000}"/>
    <cellStyle name="입력 2 7 2" xfId="21507" xr:uid="{00000000-0005-0000-0000-000009540000}"/>
    <cellStyle name="입력 2 7 2 2" xfId="21508" xr:uid="{00000000-0005-0000-0000-00000A540000}"/>
    <cellStyle name="입력 2 7 2 2 2" xfId="21509" xr:uid="{00000000-0005-0000-0000-00000B540000}"/>
    <cellStyle name="입력 2 7 2 2 3" xfId="21510" xr:uid="{00000000-0005-0000-0000-00000C540000}"/>
    <cellStyle name="입력 2 7 2 2 4" xfId="21511" xr:uid="{00000000-0005-0000-0000-00000D540000}"/>
    <cellStyle name="입력 2 7 2 2 5" xfId="21512" xr:uid="{00000000-0005-0000-0000-00000E540000}"/>
    <cellStyle name="입력 2 7 3" xfId="21513" xr:uid="{00000000-0005-0000-0000-00000F540000}"/>
    <cellStyle name="입력 2 7 3 2" xfId="21514" xr:uid="{00000000-0005-0000-0000-000010540000}"/>
    <cellStyle name="입력 2 7 3 3" xfId="21515" xr:uid="{00000000-0005-0000-0000-000011540000}"/>
    <cellStyle name="입력 2 7 3 4" xfId="21516" xr:uid="{00000000-0005-0000-0000-000012540000}"/>
    <cellStyle name="입력 2 7 3 5" xfId="21517" xr:uid="{00000000-0005-0000-0000-000013540000}"/>
    <cellStyle name="입력 2 8" xfId="21518" xr:uid="{00000000-0005-0000-0000-000014540000}"/>
    <cellStyle name="입력 2 8 2" xfId="21519" xr:uid="{00000000-0005-0000-0000-000015540000}"/>
    <cellStyle name="입력 2 8 2 2" xfId="21520" xr:uid="{00000000-0005-0000-0000-000016540000}"/>
    <cellStyle name="입력 2 8 2 2 2" xfId="21521" xr:uid="{00000000-0005-0000-0000-000017540000}"/>
    <cellStyle name="입력 2 8 2 2 3" xfId="21522" xr:uid="{00000000-0005-0000-0000-000018540000}"/>
    <cellStyle name="입력 2 8 2 2 4" xfId="21523" xr:uid="{00000000-0005-0000-0000-000019540000}"/>
    <cellStyle name="입력 2 8 2 2 5" xfId="21524" xr:uid="{00000000-0005-0000-0000-00001A540000}"/>
    <cellStyle name="입력 2 8 3" xfId="21525" xr:uid="{00000000-0005-0000-0000-00001B540000}"/>
    <cellStyle name="입력 2 8 3 2" xfId="21526" xr:uid="{00000000-0005-0000-0000-00001C540000}"/>
    <cellStyle name="입력 2 8 3 3" xfId="21527" xr:uid="{00000000-0005-0000-0000-00001D540000}"/>
    <cellStyle name="입력 2 8 3 4" xfId="21528" xr:uid="{00000000-0005-0000-0000-00001E540000}"/>
    <cellStyle name="입력 2 8 3 5" xfId="21529" xr:uid="{00000000-0005-0000-0000-00001F540000}"/>
    <cellStyle name="입력 2 9" xfId="21530" xr:uid="{00000000-0005-0000-0000-000020540000}"/>
    <cellStyle name="입력 2 9 2" xfId="21531" xr:uid="{00000000-0005-0000-0000-000021540000}"/>
    <cellStyle name="입력 2 9 2 2" xfId="21532" xr:uid="{00000000-0005-0000-0000-000022540000}"/>
    <cellStyle name="입력 2 9 2 2 2" xfId="21533" xr:uid="{00000000-0005-0000-0000-000023540000}"/>
    <cellStyle name="입력 2 9 2 2 3" xfId="21534" xr:uid="{00000000-0005-0000-0000-000024540000}"/>
    <cellStyle name="입력 2 9 2 2 4" xfId="21535" xr:uid="{00000000-0005-0000-0000-000025540000}"/>
    <cellStyle name="입력 2 9 2 2 5" xfId="21536" xr:uid="{00000000-0005-0000-0000-000026540000}"/>
    <cellStyle name="입력 2 9 3" xfId="21537" xr:uid="{00000000-0005-0000-0000-000027540000}"/>
    <cellStyle name="입력 2 9 3 2" xfId="21538" xr:uid="{00000000-0005-0000-0000-000028540000}"/>
    <cellStyle name="입력 2 9 3 3" xfId="21539" xr:uid="{00000000-0005-0000-0000-000029540000}"/>
    <cellStyle name="입력 2 9 3 4" xfId="21540" xr:uid="{00000000-0005-0000-0000-00002A540000}"/>
    <cellStyle name="입력 2 9 3 5" xfId="21541" xr:uid="{00000000-0005-0000-0000-00002B540000}"/>
    <cellStyle name="입력 3" xfId="21542" xr:uid="{00000000-0005-0000-0000-00002C540000}"/>
    <cellStyle name="입력 3 10" xfId="21543" xr:uid="{00000000-0005-0000-0000-00002D540000}"/>
    <cellStyle name="입력 3 10 2" xfId="21544" xr:uid="{00000000-0005-0000-0000-00002E540000}"/>
    <cellStyle name="입력 3 10 2 2" xfId="21545" xr:uid="{00000000-0005-0000-0000-00002F540000}"/>
    <cellStyle name="입력 3 10 2 3" xfId="21546" xr:uid="{00000000-0005-0000-0000-000030540000}"/>
    <cellStyle name="입력 3 10 2 4" xfId="21547" xr:uid="{00000000-0005-0000-0000-000031540000}"/>
    <cellStyle name="입력 3 10 2 5" xfId="21548" xr:uid="{00000000-0005-0000-0000-000032540000}"/>
    <cellStyle name="입력 3 11" xfId="21549" xr:uid="{00000000-0005-0000-0000-000033540000}"/>
    <cellStyle name="입력 3 11 2" xfId="21550" xr:uid="{00000000-0005-0000-0000-000034540000}"/>
    <cellStyle name="입력 3 11 3" xfId="21551" xr:uid="{00000000-0005-0000-0000-000035540000}"/>
    <cellStyle name="입력 3 11 4" xfId="21552" xr:uid="{00000000-0005-0000-0000-000036540000}"/>
    <cellStyle name="입력 3 11 5" xfId="21553" xr:uid="{00000000-0005-0000-0000-000037540000}"/>
    <cellStyle name="입력 3 12" xfId="21554" xr:uid="{00000000-0005-0000-0000-000038540000}"/>
    <cellStyle name="입력 3 13" xfId="21555" xr:uid="{00000000-0005-0000-0000-000039540000}"/>
    <cellStyle name="입력 3 2" xfId="21556" xr:uid="{00000000-0005-0000-0000-00003A540000}"/>
    <cellStyle name="입력 3 2 2" xfId="21557" xr:uid="{00000000-0005-0000-0000-00003B540000}"/>
    <cellStyle name="입력 3 2 2 2" xfId="21558" xr:uid="{00000000-0005-0000-0000-00003C540000}"/>
    <cellStyle name="입력 3 2 2 2 2" xfId="21559" xr:uid="{00000000-0005-0000-0000-00003D540000}"/>
    <cellStyle name="입력 3 2 2 2 3" xfId="21560" xr:uid="{00000000-0005-0000-0000-00003E540000}"/>
    <cellStyle name="입력 3 2 2 2 4" xfId="21561" xr:uid="{00000000-0005-0000-0000-00003F540000}"/>
    <cellStyle name="입력 3 2 2 2 5" xfId="21562" xr:uid="{00000000-0005-0000-0000-000040540000}"/>
    <cellStyle name="입력 3 2 3" xfId="21563" xr:uid="{00000000-0005-0000-0000-000041540000}"/>
    <cellStyle name="입력 3 2 3 2" xfId="21564" xr:uid="{00000000-0005-0000-0000-000042540000}"/>
    <cellStyle name="입력 3 2 3 3" xfId="21565" xr:uid="{00000000-0005-0000-0000-000043540000}"/>
    <cellStyle name="입력 3 2 3 4" xfId="21566" xr:uid="{00000000-0005-0000-0000-000044540000}"/>
    <cellStyle name="입력 3 2 3 5" xfId="21567" xr:uid="{00000000-0005-0000-0000-000045540000}"/>
    <cellStyle name="입력 3 3" xfId="21568" xr:uid="{00000000-0005-0000-0000-000046540000}"/>
    <cellStyle name="입력 3 3 2" xfId="21569" xr:uid="{00000000-0005-0000-0000-000047540000}"/>
    <cellStyle name="입력 3 3 2 2" xfId="21570" xr:uid="{00000000-0005-0000-0000-000048540000}"/>
    <cellStyle name="입력 3 3 2 2 2" xfId="21571" xr:uid="{00000000-0005-0000-0000-000049540000}"/>
    <cellStyle name="입력 3 3 2 2 3" xfId="21572" xr:uid="{00000000-0005-0000-0000-00004A540000}"/>
    <cellStyle name="입력 3 3 2 2 4" xfId="21573" xr:uid="{00000000-0005-0000-0000-00004B540000}"/>
    <cellStyle name="입력 3 3 2 2 5" xfId="21574" xr:uid="{00000000-0005-0000-0000-00004C540000}"/>
    <cellStyle name="입력 3 3 3" xfId="21575" xr:uid="{00000000-0005-0000-0000-00004D540000}"/>
    <cellStyle name="입력 3 3 3 2" xfId="21576" xr:uid="{00000000-0005-0000-0000-00004E540000}"/>
    <cellStyle name="입력 3 3 3 3" xfId="21577" xr:uid="{00000000-0005-0000-0000-00004F540000}"/>
    <cellStyle name="입력 3 3 3 4" xfId="21578" xr:uid="{00000000-0005-0000-0000-000050540000}"/>
    <cellStyle name="입력 3 3 3 5" xfId="21579" xr:uid="{00000000-0005-0000-0000-000051540000}"/>
    <cellStyle name="입력 3 4" xfId="21580" xr:uid="{00000000-0005-0000-0000-000052540000}"/>
    <cellStyle name="입력 3 4 2" xfId="21581" xr:uid="{00000000-0005-0000-0000-000053540000}"/>
    <cellStyle name="입력 3 4 2 2" xfId="21582" xr:uid="{00000000-0005-0000-0000-000054540000}"/>
    <cellStyle name="입력 3 4 2 2 2" xfId="21583" xr:uid="{00000000-0005-0000-0000-000055540000}"/>
    <cellStyle name="입력 3 4 2 2 3" xfId="21584" xr:uid="{00000000-0005-0000-0000-000056540000}"/>
    <cellStyle name="입력 3 4 2 2 4" xfId="21585" xr:uid="{00000000-0005-0000-0000-000057540000}"/>
    <cellStyle name="입력 3 4 2 2 5" xfId="21586" xr:uid="{00000000-0005-0000-0000-000058540000}"/>
    <cellStyle name="입력 3 4 3" xfId="21587" xr:uid="{00000000-0005-0000-0000-000059540000}"/>
    <cellStyle name="입력 3 4 3 2" xfId="21588" xr:uid="{00000000-0005-0000-0000-00005A540000}"/>
    <cellStyle name="입력 3 4 3 3" xfId="21589" xr:uid="{00000000-0005-0000-0000-00005B540000}"/>
    <cellStyle name="입력 3 4 3 4" xfId="21590" xr:uid="{00000000-0005-0000-0000-00005C540000}"/>
    <cellStyle name="입력 3 4 3 5" xfId="21591" xr:uid="{00000000-0005-0000-0000-00005D540000}"/>
    <cellStyle name="입력 3 5" xfId="21592" xr:uid="{00000000-0005-0000-0000-00005E540000}"/>
    <cellStyle name="입력 3 5 2" xfId="21593" xr:uid="{00000000-0005-0000-0000-00005F540000}"/>
    <cellStyle name="입력 3 5 2 2" xfId="21594" xr:uid="{00000000-0005-0000-0000-000060540000}"/>
    <cellStyle name="입력 3 5 2 2 2" xfId="21595" xr:uid="{00000000-0005-0000-0000-000061540000}"/>
    <cellStyle name="입력 3 5 2 2 3" xfId="21596" xr:uid="{00000000-0005-0000-0000-000062540000}"/>
    <cellStyle name="입력 3 5 2 2 4" xfId="21597" xr:uid="{00000000-0005-0000-0000-000063540000}"/>
    <cellStyle name="입력 3 5 2 2 5" xfId="21598" xr:uid="{00000000-0005-0000-0000-000064540000}"/>
    <cellStyle name="입력 3 5 3" xfId="21599" xr:uid="{00000000-0005-0000-0000-000065540000}"/>
    <cellStyle name="입력 3 5 3 2" xfId="21600" xr:uid="{00000000-0005-0000-0000-000066540000}"/>
    <cellStyle name="입력 3 5 3 3" xfId="21601" xr:uid="{00000000-0005-0000-0000-000067540000}"/>
    <cellStyle name="입력 3 5 3 4" xfId="21602" xr:uid="{00000000-0005-0000-0000-000068540000}"/>
    <cellStyle name="입력 3 5 3 5" xfId="21603" xr:uid="{00000000-0005-0000-0000-000069540000}"/>
    <cellStyle name="입력 3 6" xfId="21604" xr:uid="{00000000-0005-0000-0000-00006A540000}"/>
    <cellStyle name="입력 3 6 2" xfId="21605" xr:uid="{00000000-0005-0000-0000-00006B540000}"/>
    <cellStyle name="입력 3 6 2 2" xfId="21606" xr:uid="{00000000-0005-0000-0000-00006C540000}"/>
    <cellStyle name="입력 3 6 2 2 2" xfId="21607" xr:uid="{00000000-0005-0000-0000-00006D540000}"/>
    <cellStyle name="입력 3 6 2 2 3" xfId="21608" xr:uid="{00000000-0005-0000-0000-00006E540000}"/>
    <cellStyle name="입력 3 6 2 2 4" xfId="21609" xr:uid="{00000000-0005-0000-0000-00006F540000}"/>
    <cellStyle name="입력 3 6 2 2 5" xfId="21610" xr:uid="{00000000-0005-0000-0000-000070540000}"/>
    <cellStyle name="입력 3 6 3" xfId="21611" xr:uid="{00000000-0005-0000-0000-000071540000}"/>
    <cellStyle name="입력 3 6 3 2" xfId="21612" xr:uid="{00000000-0005-0000-0000-000072540000}"/>
    <cellStyle name="입력 3 6 3 3" xfId="21613" xr:uid="{00000000-0005-0000-0000-000073540000}"/>
    <cellStyle name="입력 3 6 3 4" xfId="21614" xr:uid="{00000000-0005-0000-0000-000074540000}"/>
    <cellStyle name="입력 3 6 3 5" xfId="21615" xr:uid="{00000000-0005-0000-0000-000075540000}"/>
    <cellStyle name="입력 3 7" xfId="21616" xr:uid="{00000000-0005-0000-0000-000076540000}"/>
    <cellStyle name="입력 3 7 2" xfId="21617" xr:uid="{00000000-0005-0000-0000-000077540000}"/>
    <cellStyle name="입력 3 7 2 2" xfId="21618" xr:uid="{00000000-0005-0000-0000-000078540000}"/>
    <cellStyle name="입력 3 7 2 2 2" xfId="21619" xr:uid="{00000000-0005-0000-0000-000079540000}"/>
    <cellStyle name="입력 3 7 2 2 3" xfId="21620" xr:uid="{00000000-0005-0000-0000-00007A540000}"/>
    <cellStyle name="입력 3 7 2 2 4" xfId="21621" xr:uid="{00000000-0005-0000-0000-00007B540000}"/>
    <cellStyle name="입력 3 7 2 2 5" xfId="21622" xr:uid="{00000000-0005-0000-0000-00007C540000}"/>
    <cellStyle name="입력 3 7 3" xfId="21623" xr:uid="{00000000-0005-0000-0000-00007D540000}"/>
    <cellStyle name="입력 3 7 3 2" xfId="21624" xr:uid="{00000000-0005-0000-0000-00007E540000}"/>
    <cellStyle name="입력 3 7 3 3" xfId="21625" xr:uid="{00000000-0005-0000-0000-00007F540000}"/>
    <cellStyle name="입력 3 7 3 4" xfId="21626" xr:uid="{00000000-0005-0000-0000-000080540000}"/>
    <cellStyle name="입력 3 7 3 5" xfId="21627" xr:uid="{00000000-0005-0000-0000-000081540000}"/>
    <cellStyle name="입력 3 8" xfId="21628" xr:uid="{00000000-0005-0000-0000-000082540000}"/>
    <cellStyle name="입력 3 8 2" xfId="21629" xr:uid="{00000000-0005-0000-0000-000083540000}"/>
    <cellStyle name="입력 3 8 2 2" xfId="21630" xr:uid="{00000000-0005-0000-0000-000084540000}"/>
    <cellStyle name="입력 3 8 2 2 2" xfId="21631" xr:uid="{00000000-0005-0000-0000-000085540000}"/>
    <cellStyle name="입력 3 8 2 2 3" xfId="21632" xr:uid="{00000000-0005-0000-0000-000086540000}"/>
    <cellStyle name="입력 3 8 2 2 4" xfId="21633" xr:uid="{00000000-0005-0000-0000-000087540000}"/>
    <cellStyle name="입력 3 8 2 2 5" xfId="21634" xr:uid="{00000000-0005-0000-0000-000088540000}"/>
    <cellStyle name="입력 3 8 3" xfId="21635" xr:uid="{00000000-0005-0000-0000-000089540000}"/>
    <cellStyle name="입력 3 8 3 2" xfId="21636" xr:uid="{00000000-0005-0000-0000-00008A540000}"/>
    <cellStyle name="입력 3 8 3 3" xfId="21637" xr:uid="{00000000-0005-0000-0000-00008B540000}"/>
    <cellStyle name="입력 3 8 3 4" xfId="21638" xr:uid="{00000000-0005-0000-0000-00008C540000}"/>
    <cellStyle name="입력 3 8 3 5" xfId="21639" xr:uid="{00000000-0005-0000-0000-00008D540000}"/>
    <cellStyle name="입력 3 9" xfId="21640" xr:uid="{00000000-0005-0000-0000-00008E540000}"/>
    <cellStyle name="입력 3 9 2" xfId="21641" xr:uid="{00000000-0005-0000-0000-00008F540000}"/>
    <cellStyle name="입력 3 9 2 2" xfId="21642" xr:uid="{00000000-0005-0000-0000-000090540000}"/>
    <cellStyle name="입력 3 9 2 2 2" xfId="21643" xr:uid="{00000000-0005-0000-0000-000091540000}"/>
    <cellStyle name="입력 3 9 2 2 3" xfId="21644" xr:uid="{00000000-0005-0000-0000-000092540000}"/>
    <cellStyle name="입력 3 9 2 2 4" xfId="21645" xr:uid="{00000000-0005-0000-0000-000093540000}"/>
    <cellStyle name="입력 3 9 2 2 5" xfId="21646" xr:uid="{00000000-0005-0000-0000-000094540000}"/>
    <cellStyle name="입력 3 9 3" xfId="21647" xr:uid="{00000000-0005-0000-0000-000095540000}"/>
    <cellStyle name="입력 3 9 3 2" xfId="21648" xr:uid="{00000000-0005-0000-0000-000096540000}"/>
    <cellStyle name="입력 3 9 3 3" xfId="21649" xr:uid="{00000000-0005-0000-0000-000097540000}"/>
    <cellStyle name="입력 3 9 3 4" xfId="21650" xr:uid="{00000000-0005-0000-0000-000098540000}"/>
    <cellStyle name="입력 3 9 3 5" xfId="21651" xr:uid="{00000000-0005-0000-0000-000099540000}"/>
    <cellStyle name="입력 4" xfId="21652" xr:uid="{00000000-0005-0000-0000-00009A540000}"/>
    <cellStyle name="입력 4 10" xfId="21653" xr:uid="{00000000-0005-0000-0000-00009B540000}"/>
    <cellStyle name="입력 4 10 2" xfId="21654" xr:uid="{00000000-0005-0000-0000-00009C540000}"/>
    <cellStyle name="입력 4 10 2 2" xfId="21655" xr:uid="{00000000-0005-0000-0000-00009D540000}"/>
    <cellStyle name="입력 4 10 2 3" xfId="21656" xr:uid="{00000000-0005-0000-0000-00009E540000}"/>
    <cellStyle name="입력 4 10 2 4" xfId="21657" xr:uid="{00000000-0005-0000-0000-00009F540000}"/>
    <cellStyle name="입력 4 10 2 5" xfId="21658" xr:uid="{00000000-0005-0000-0000-0000A0540000}"/>
    <cellStyle name="입력 4 11" xfId="21659" xr:uid="{00000000-0005-0000-0000-0000A1540000}"/>
    <cellStyle name="입력 4 11 2" xfId="21660" xr:uid="{00000000-0005-0000-0000-0000A2540000}"/>
    <cellStyle name="입력 4 11 3" xfId="21661" xr:uid="{00000000-0005-0000-0000-0000A3540000}"/>
    <cellStyle name="입력 4 11 4" xfId="21662" xr:uid="{00000000-0005-0000-0000-0000A4540000}"/>
    <cellStyle name="입력 4 11 5" xfId="21663" xr:uid="{00000000-0005-0000-0000-0000A5540000}"/>
    <cellStyle name="입력 4 12" xfId="21664" xr:uid="{00000000-0005-0000-0000-0000A6540000}"/>
    <cellStyle name="입력 4 2" xfId="21665" xr:uid="{00000000-0005-0000-0000-0000A7540000}"/>
    <cellStyle name="입력 4 2 2" xfId="21666" xr:uid="{00000000-0005-0000-0000-0000A8540000}"/>
    <cellStyle name="입력 4 2 2 2" xfId="21667" xr:uid="{00000000-0005-0000-0000-0000A9540000}"/>
    <cellStyle name="입력 4 2 2 2 2" xfId="21668" xr:uid="{00000000-0005-0000-0000-0000AA540000}"/>
    <cellStyle name="입력 4 2 2 2 3" xfId="21669" xr:uid="{00000000-0005-0000-0000-0000AB540000}"/>
    <cellStyle name="입력 4 2 2 2 4" xfId="21670" xr:uid="{00000000-0005-0000-0000-0000AC540000}"/>
    <cellStyle name="입력 4 2 2 2 5" xfId="21671" xr:uid="{00000000-0005-0000-0000-0000AD540000}"/>
    <cellStyle name="입력 4 2 3" xfId="21672" xr:uid="{00000000-0005-0000-0000-0000AE540000}"/>
    <cellStyle name="입력 4 2 3 2" xfId="21673" xr:uid="{00000000-0005-0000-0000-0000AF540000}"/>
    <cellStyle name="입력 4 2 3 3" xfId="21674" xr:uid="{00000000-0005-0000-0000-0000B0540000}"/>
    <cellStyle name="입력 4 2 3 4" xfId="21675" xr:uid="{00000000-0005-0000-0000-0000B1540000}"/>
    <cellStyle name="입력 4 2 3 5" xfId="21676" xr:uid="{00000000-0005-0000-0000-0000B2540000}"/>
    <cellStyle name="입력 4 3" xfId="21677" xr:uid="{00000000-0005-0000-0000-0000B3540000}"/>
    <cellStyle name="입력 4 3 2" xfId="21678" xr:uid="{00000000-0005-0000-0000-0000B4540000}"/>
    <cellStyle name="입력 4 3 2 2" xfId="21679" xr:uid="{00000000-0005-0000-0000-0000B5540000}"/>
    <cellStyle name="입력 4 3 2 2 2" xfId="21680" xr:uid="{00000000-0005-0000-0000-0000B6540000}"/>
    <cellStyle name="입력 4 3 2 2 3" xfId="21681" xr:uid="{00000000-0005-0000-0000-0000B7540000}"/>
    <cellStyle name="입력 4 3 2 2 4" xfId="21682" xr:uid="{00000000-0005-0000-0000-0000B8540000}"/>
    <cellStyle name="입력 4 3 2 2 5" xfId="21683" xr:uid="{00000000-0005-0000-0000-0000B9540000}"/>
    <cellStyle name="입력 4 3 3" xfId="21684" xr:uid="{00000000-0005-0000-0000-0000BA540000}"/>
    <cellStyle name="입력 4 3 3 2" xfId="21685" xr:uid="{00000000-0005-0000-0000-0000BB540000}"/>
    <cellStyle name="입력 4 3 3 3" xfId="21686" xr:uid="{00000000-0005-0000-0000-0000BC540000}"/>
    <cellStyle name="입력 4 3 3 4" xfId="21687" xr:uid="{00000000-0005-0000-0000-0000BD540000}"/>
    <cellStyle name="입력 4 3 3 5" xfId="21688" xr:uid="{00000000-0005-0000-0000-0000BE540000}"/>
    <cellStyle name="입력 4 4" xfId="21689" xr:uid="{00000000-0005-0000-0000-0000BF540000}"/>
    <cellStyle name="입력 4 4 2" xfId="21690" xr:uid="{00000000-0005-0000-0000-0000C0540000}"/>
    <cellStyle name="입력 4 4 2 2" xfId="21691" xr:uid="{00000000-0005-0000-0000-0000C1540000}"/>
    <cellStyle name="입력 4 4 2 2 2" xfId="21692" xr:uid="{00000000-0005-0000-0000-0000C2540000}"/>
    <cellStyle name="입력 4 4 2 2 3" xfId="21693" xr:uid="{00000000-0005-0000-0000-0000C3540000}"/>
    <cellStyle name="입력 4 4 2 2 4" xfId="21694" xr:uid="{00000000-0005-0000-0000-0000C4540000}"/>
    <cellStyle name="입력 4 4 2 2 5" xfId="21695" xr:uid="{00000000-0005-0000-0000-0000C5540000}"/>
    <cellStyle name="입력 4 4 3" xfId="21696" xr:uid="{00000000-0005-0000-0000-0000C6540000}"/>
    <cellStyle name="입력 4 4 3 2" xfId="21697" xr:uid="{00000000-0005-0000-0000-0000C7540000}"/>
    <cellStyle name="입력 4 4 3 3" xfId="21698" xr:uid="{00000000-0005-0000-0000-0000C8540000}"/>
    <cellStyle name="입력 4 4 3 4" xfId="21699" xr:uid="{00000000-0005-0000-0000-0000C9540000}"/>
    <cellStyle name="입력 4 4 3 5" xfId="21700" xr:uid="{00000000-0005-0000-0000-0000CA540000}"/>
    <cellStyle name="입력 4 5" xfId="21701" xr:uid="{00000000-0005-0000-0000-0000CB540000}"/>
    <cellStyle name="입력 4 5 2" xfId="21702" xr:uid="{00000000-0005-0000-0000-0000CC540000}"/>
    <cellStyle name="입력 4 5 2 2" xfId="21703" xr:uid="{00000000-0005-0000-0000-0000CD540000}"/>
    <cellStyle name="입력 4 5 2 2 2" xfId="21704" xr:uid="{00000000-0005-0000-0000-0000CE540000}"/>
    <cellStyle name="입력 4 5 2 2 3" xfId="21705" xr:uid="{00000000-0005-0000-0000-0000CF540000}"/>
    <cellStyle name="입력 4 5 2 2 4" xfId="21706" xr:uid="{00000000-0005-0000-0000-0000D0540000}"/>
    <cellStyle name="입력 4 5 2 2 5" xfId="21707" xr:uid="{00000000-0005-0000-0000-0000D1540000}"/>
    <cellStyle name="입력 4 5 3" xfId="21708" xr:uid="{00000000-0005-0000-0000-0000D2540000}"/>
    <cellStyle name="입력 4 5 3 2" xfId="21709" xr:uid="{00000000-0005-0000-0000-0000D3540000}"/>
    <cellStyle name="입력 4 5 3 3" xfId="21710" xr:uid="{00000000-0005-0000-0000-0000D4540000}"/>
    <cellStyle name="입력 4 5 3 4" xfId="21711" xr:uid="{00000000-0005-0000-0000-0000D5540000}"/>
    <cellStyle name="입력 4 5 3 5" xfId="21712" xr:uid="{00000000-0005-0000-0000-0000D6540000}"/>
    <cellStyle name="입력 4 6" xfId="21713" xr:uid="{00000000-0005-0000-0000-0000D7540000}"/>
    <cellStyle name="입력 4 6 2" xfId="21714" xr:uid="{00000000-0005-0000-0000-0000D8540000}"/>
    <cellStyle name="입력 4 6 2 2" xfId="21715" xr:uid="{00000000-0005-0000-0000-0000D9540000}"/>
    <cellStyle name="입력 4 6 2 2 2" xfId="21716" xr:uid="{00000000-0005-0000-0000-0000DA540000}"/>
    <cellStyle name="입력 4 6 2 2 3" xfId="21717" xr:uid="{00000000-0005-0000-0000-0000DB540000}"/>
    <cellStyle name="입력 4 6 2 2 4" xfId="21718" xr:uid="{00000000-0005-0000-0000-0000DC540000}"/>
    <cellStyle name="입력 4 6 2 2 5" xfId="21719" xr:uid="{00000000-0005-0000-0000-0000DD540000}"/>
    <cellStyle name="입력 4 6 3" xfId="21720" xr:uid="{00000000-0005-0000-0000-0000DE540000}"/>
    <cellStyle name="입력 4 6 3 2" xfId="21721" xr:uid="{00000000-0005-0000-0000-0000DF540000}"/>
    <cellStyle name="입력 4 6 3 3" xfId="21722" xr:uid="{00000000-0005-0000-0000-0000E0540000}"/>
    <cellStyle name="입력 4 6 3 4" xfId="21723" xr:uid="{00000000-0005-0000-0000-0000E1540000}"/>
    <cellStyle name="입력 4 6 3 5" xfId="21724" xr:uid="{00000000-0005-0000-0000-0000E2540000}"/>
    <cellStyle name="입력 4 7" xfId="21725" xr:uid="{00000000-0005-0000-0000-0000E3540000}"/>
    <cellStyle name="입력 4 7 2" xfId="21726" xr:uid="{00000000-0005-0000-0000-0000E4540000}"/>
    <cellStyle name="입력 4 7 2 2" xfId="21727" xr:uid="{00000000-0005-0000-0000-0000E5540000}"/>
    <cellStyle name="입력 4 7 2 2 2" xfId="21728" xr:uid="{00000000-0005-0000-0000-0000E6540000}"/>
    <cellStyle name="입력 4 7 2 2 3" xfId="21729" xr:uid="{00000000-0005-0000-0000-0000E7540000}"/>
    <cellStyle name="입력 4 7 2 2 4" xfId="21730" xr:uid="{00000000-0005-0000-0000-0000E8540000}"/>
    <cellStyle name="입력 4 7 2 2 5" xfId="21731" xr:uid="{00000000-0005-0000-0000-0000E9540000}"/>
    <cellStyle name="입력 4 7 3" xfId="21732" xr:uid="{00000000-0005-0000-0000-0000EA540000}"/>
    <cellStyle name="입력 4 7 3 2" xfId="21733" xr:uid="{00000000-0005-0000-0000-0000EB540000}"/>
    <cellStyle name="입력 4 7 3 3" xfId="21734" xr:uid="{00000000-0005-0000-0000-0000EC540000}"/>
    <cellStyle name="입력 4 7 3 4" xfId="21735" xr:uid="{00000000-0005-0000-0000-0000ED540000}"/>
    <cellStyle name="입력 4 7 3 5" xfId="21736" xr:uid="{00000000-0005-0000-0000-0000EE540000}"/>
    <cellStyle name="입력 4 8" xfId="21737" xr:uid="{00000000-0005-0000-0000-0000EF540000}"/>
    <cellStyle name="입력 4 8 2" xfId="21738" xr:uid="{00000000-0005-0000-0000-0000F0540000}"/>
    <cellStyle name="입력 4 8 2 2" xfId="21739" xr:uid="{00000000-0005-0000-0000-0000F1540000}"/>
    <cellStyle name="입력 4 8 2 2 2" xfId="21740" xr:uid="{00000000-0005-0000-0000-0000F2540000}"/>
    <cellStyle name="입력 4 8 2 2 3" xfId="21741" xr:uid="{00000000-0005-0000-0000-0000F3540000}"/>
    <cellStyle name="입력 4 8 2 2 4" xfId="21742" xr:uid="{00000000-0005-0000-0000-0000F4540000}"/>
    <cellStyle name="입력 4 8 2 2 5" xfId="21743" xr:uid="{00000000-0005-0000-0000-0000F5540000}"/>
    <cellStyle name="입력 4 8 3" xfId="21744" xr:uid="{00000000-0005-0000-0000-0000F6540000}"/>
    <cellStyle name="입력 4 8 3 2" xfId="21745" xr:uid="{00000000-0005-0000-0000-0000F7540000}"/>
    <cellStyle name="입력 4 8 3 3" xfId="21746" xr:uid="{00000000-0005-0000-0000-0000F8540000}"/>
    <cellStyle name="입력 4 8 3 4" xfId="21747" xr:uid="{00000000-0005-0000-0000-0000F9540000}"/>
    <cellStyle name="입력 4 8 3 5" xfId="21748" xr:uid="{00000000-0005-0000-0000-0000FA540000}"/>
    <cellStyle name="입력 4 9" xfId="21749" xr:uid="{00000000-0005-0000-0000-0000FB540000}"/>
    <cellStyle name="입력 4 9 2" xfId="21750" xr:uid="{00000000-0005-0000-0000-0000FC540000}"/>
    <cellStyle name="입력 4 9 2 2" xfId="21751" xr:uid="{00000000-0005-0000-0000-0000FD540000}"/>
    <cellStyle name="입력 4 9 2 2 2" xfId="21752" xr:uid="{00000000-0005-0000-0000-0000FE540000}"/>
    <cellStyle name="입력 4 9 2 2 3" xfId="21753" xr:uid="{00000000-0005-0000-0000-0000FF540000}"/>
    <cellStyle name="입력 4 9 2 2 4" xfId="21754" xr:uid="{00000000-0005-0000-0000-000000550000}"/>
    <cellStyle name="입력 4 9 2 2 5" xfId="21755" xr:uid="{00000000-0005-0000-0000-000001550000}"/>
    <cellStyle name="입력 4 9 3" xfId="21756" xr:uid="{00000000-0005-0000-0000-000002550000}"/>
    <cellStyle name="입력 4 9 3 2" xfId="21757" xr:uid="{00000000-0005-0000-0000-000003550000}"/>
    <cellStyle name="입력 4 9 3 3" xfId="21758" xr:uid="{00000000-0005-0000-0000-000004550000}"/>
    <cellStyle name="입력 4 9 3 4" xfId="21759" xr:uid="{00000000-0005-0000-0000-000005550000}"/>
    <cellStyle name="입력 4 9 3 5" xfId="21760" xr:uid="{00000000-0005-0000-0000-000006550000}"/>
    <cellStyle name="입력 5" xfId="21761" xr:uid="{00000000-0005-0000-0000-000007550000}"/>
    <cellStyle name="입력 5 10" xfId="21762" xr:uid="{00000000-0005-0000-0000-000008550000}"/>
    <cellStyle name="입력 5 10 2" xfId="21763" xr:uid="{00000000-0005-0000-0000-000009550000}"/>
    <cellStyle name="입력 5 10 2 2" xfId="21764" xr:uid="{00000000-0005-0000-0000-00000A550000}"/>
    <cellStyle name="입력 5 10 2 3" xfId="21765" xr:uid="{00000000-0005-0000-0000-00000B550000}"/>
    <cellStyle name="입력 5 10 2 4" xfId="21766" xr:uid="{00000000-0005-0000-0000-00000C550000}"/>
    <cellStyle name="입력 5 10 2 5" xfId="21767" xr:uid="{00000000-0005-0000-0000-00000D550000}"/>
    <cellStyle name="입력 5 11" xfId="21768" xr:uid="{00000000-0005-0000-0000-00000E550000}"/>
    <cellStyle name="입력 5 11 2" xfId="21769" xr:uid="{00000000-0005-0000-0000-00000F550000}"/>
    <cellStyle name="입력 5 11 3" xfId="21770" xr:uid="{00000000-0005-0000-0000-000010550000}"/>
    <cellStyle name="입력 5 11 4" xfId="21771" xr:uid="{00000000-0005-0000-0000-000011550000}"/>
    <cellStyle name="입력 5 11 5" xfId="21772" xr:uid="{00000000-0005-0000-0000-000012550000}"/>
    <cellStyle name="입력 5 12" xfId="21773" xr:uid="{00000000-0005-0000-0000-000013550000}"/>
    <cellStyle name="입력 5 2" xfId="21774" xr:uid="{00000000-0005-0000-0000-000014550000}"/>
    <cellStyle name="입력 5 2 2" xfId="21775" xr:uid="{00000000-0005-0000-0000-000015550000}"/>
    <cellStyle name="입력 5 2 2 2" xfId="21776" xr:uid="{00000000-0005-0000-0000-000016550000}"/>
    <cellStyle name="입력 5 2 2 2 2" xfId="21777" xr:uid="{00000000-0005-0000-0000-000017550000}"/>
    <cellStyle name="입력 5 2 2 2 3" xfId="21778" xr:uid="{00000000-0005-0000-0000-000018550000}"/>
    <cellStyle name="입력 5 2 2 2 4" xfId="21779" xr:uid="{00000000-0005-0000-0000-000019550000}"/>
    <cellStyle name="입력 5 2 2 2 5" xfId="21780" xr:uid="{00000000-0005-0000-0000-00001A550000}"/>
    <cellStyle name="입력 5 2 3" xfId="21781" xr:uid="{00000000-0005-0000-0000-00001B550000}"/>
    <cellStyle name="입력 5 2 3 2" xfId="21782" xr:uid="{00000000-0005-0000-0000-00001C550000}"/>
    <cellStyle name="입력 5 2 3 3" xfId="21783" xr:uid="{00000000-0005-0000-0000-00001D550000}"/>
    <cellStyle name="입력 5 2 3 4" xfId="21784" xr:uid="{00000000-0005-0000-0000-00001E550000}"/>
    <cellStyle name="입력 5 2 3 5" xfId="21785" xr:uid="{00000000-0005-0000-0000-00001F550000}"/>
    <cellStyle name="입력 5 3" xfId="21786" xr:uid="{00000000-0005-0000-0000-000020550000}"/>
    <cellStyle name="입력 5 3 2" xfId="21787" xr:uid="{00000000-0005-0000-0000-000021550000}"/>
    <cellStyle name="입력 5 3 2 2" xfId="21788" xr:uid="{00000000-0005-0000-0000-000022550000}"/>
    <cellStyle name="입력 5 3 2 2 2" xfId="21789" xr:uid="{00000000-0005-0000-0000-000023550000}"/>
    <cellStyle name="입력 5 3 2 2 3" xfId="21790" xr:uid="{00000000-0005-0000-0000-000024550000}"/>
    <cellStyle name="입력 5 3 2 2 4" xfId="21791" xr:uid="{00000000-0005-0000-0000-000025550000}"/>
    <cellStyle name="입력 5 3 2 2 5" xfId="21792" xr:uid="{00000000-0005-0000-0000-000026550000}"/>
    <cellStyle name="입력 5 3 3" xfId="21793" xr:uid="{00000000-0005-0000-0000-000027550000}"/>
    <cellStyle name="입력 5 3 3 2" xfId="21794" xr:uid="{00000000-0005-0000-0000-000028550000}"/>
    <cellStyle name="입력 5 3 3 3" xfId="21795" xr:uid="{00000000-0005-0000-0000-000029550000}"/>
    <cellStyle name="입력 5 3 3 4" xfId="21796" xr:uid="{00000000-0005-0000-0000-00002A550000}"/>
    <cellStyle name="입력 5 3 3 5" xfId="21797" xr:uid="{00000000-0005-0000-0000-00002B550000}"/>
    <cellStyle name="입력 5 4" xfId="21798" xr:uid="{00000000-0005-0000-0000-00002C550000}"/>
    <cellStyle name="입력 5 4 2" xfId="21799" xr:uid="{00000000-0005-0000-0000-00002D550000}"/>
    <cellStyle name="입력 5 4 2 2" xfId="21800" xr:uid="{00000000-0005-0000-0000-00002E550000}"/>
    <cellStyle name="입력 5 4 2 2 2" xfId="21801" xr:uid="{00000000-0005-0000-0000-00002F550000}"/>
    <cellStyle name="입력 5 4 2 2 3" xfId="21802" xr:uid="{00000000-0005-0000-0000-000030550000}"/>
    <cellStyle name="입력 5 4 2 2 4" xfId="21803" xr:uid="{00000000-0005-0000-0000-000031550000}"/>
    <cellStyle name="입력 5 4 2 2 5" xfId="21804" xr:uid="{00000000-0005-0000-0000-000032550000}"/>
    <cellStyle name="입력 5 4 3" xfId="21805" xr:uid="{00000000-0005-0000-0000-000033550000}"/>
    <cellStyle name="입력 5 4 3 2" xfId="21806" xr:uid="{00000000-0005-0000-0000-000034550000}"/>
    <cellStyle name="입력 5 4 3 3" xfId="21807" xr:uid="{00000000-0005-0000-0000-000035550000}"/>
    <cellStyle name="입력 5 4 3 4" xfId="21808" xr:uid="{00000000-0005-0000-0000-000036550000}"/>
    <cellStyle name="입력 5 4 3 5" xfId="21809" xr:uid="{00000000-0005-0000-0000-000037550000}"/>
    <cellStyle name="입력 5 5" xfId="21810" xr:uid="{00000000-0005-0000-0000-000038550000}"/>
    <cellStyle name="입력 5 5 2" xfId="21811" xr:uid="{00000000-0005-0000-0000-000039550000}"/>
    <cellStyle name="입력 5 5 2 2" xfId="21812" xr:uid="{00000000-0005-0000-0000-00003A550000}"/>
    <cellStyle name="입력 5 5 2 2 2" xfId="21813" xr:uid="{00000000-0005-0000-0000-00003B550000}"/>
    <cellStyle name="입력 5 5 2 2 3" xfId="21814" xr:uid="{00000000-0005-0000-0000-00003C550000}"/>
    <cellStyle name="입력 5 5 2 2 4" xfId="21815" xr:uid="{00000000-0005-0000-0000-00003D550000}"/>
    <cellStyle name="입력 5 5 2 2 5" xfId="21816" xr:uid="{00000000-0005-0000-0000-00003E550000}"/>
    <cellStyle name="입력 5 5 3" xfId="21817" xr:uid="{00000000-0005-0000-0000-00003F550000}"/>
    <cellStyle name="입력 5 5 3 2" xfId="21818" xr:uid="{00000000-0005-0000-0000-000040550000}"/>
    <cellStyle name="입력 5 5 3 3" xfId="21819" xr:uid="{00000000-0005-0000-0000-000041550000}"/>
    <cellStyle name="입력 5 5 3 4" xfId="21820" xr:uid="{00000000-0005-0000-0000-000042550000}"/>
    <cellStyle name="입력 5 5 3 5" xfId="21821" xr:uid="{00000000-0005-0000-0000-000043550000}"/>
    <cellStyle name="입력 5 6" xfId="21822" xr:uid="{00000000-0005-0000-0000-000044550000}"/>
    <cellStyle name="입력 5 6 2" xfId="21823" xr:uid="{00000000-0005-0000-0000-000045550000}"/>
    <cellStyle name="입력 5 6 2 2" xfId="21824" xr:uid="{00000000-0005-0000-0000-000046550000}"/>
    <cellStyle name="입력 5 6 2 2 2" xfId="21825" xr:uid="{00000000-0005-0000-0000-000047550000}"/>
    <cellStyle name="입력 5 6 2 2 3" xfId="21826" xr:uid="{00000000-0005-0000-0000-000048550000}"/>
    <cellStyle name="입력 5 6 2 2 4" xfId="21827" xr:uid="{00000000-0005-0000-0000-000049550000}"/>
    <cellStyle name="입력 5 6 2 2 5" xfId="21828" xr:uid="{00000000-0005-0000-0000-00004A550000}"/>
    <cellStyle name="입력 5 6 3" xfId="21829" xr:uid="{00000000-0005-0000-0000-00004B550000}"/>
    <cellStyle name="입력 5 6 3 2" xfId="21830" xr:uid="{00000000-0005-0000-0000-00004C550000}"/>
    <cellStyle name="입력 5 6 3 3" xfId="21831" xr:uid="{00000000-0005-0000-0000-00004D550000}"/>
    <cellStyle name="입력 5 6 3 4" xfId="21832" xr:uid="{00000000-0005-0000-0000-00004E550000}"/>
    <cellStyle name="입력 5 6 3 5" xfId="21833" xr:uid="{00000000-0005-0000-0000-00004F550000}"/>
    <cellStyle name="입력 5 7" xfId="21834" xr:uid="{00000000-0005-0000-0000-000050550000}"/>
    <cellStyle name="입력 5 7 2" xfId="21835" xr:uid="{00000000-0005-0000-0000-000051550000}"/>
    <cellStyle name="입력 5 7 2 2" xfId="21836" xr:uid="{00000000-0005-0000-0000-000052550000}"/>
    <cellStyle name="입력 5 7 2 2 2" xfId="21837" xr:uid="{00000000-0005-0000-0000-000053550000}"/>
    <cellStyle name="입력 5 7 2 2 3" xfId="21838" xr:uid="{00000000-0005-0000-0000-000054550000}"/>
    <cellStyle name="입력 5 7 2 2 4" xfId="21839" xr:uid="{00000000-0005-0000-0000-000055550000}"/>
    <cellStyle name="입력 5 7 2 2 5" xfId="21840" xr:uid="{00000000-0005-0000-0000-000056550000}"/>
    <cellStyle name="입력 5 7 3" xfId="21841" xr:uid="{00000000-0005-0000-0000-000057550000}"/>
    <cellStyle name="입력 5 7 3 2" xfId="21842" xr:uid="{00000000-0005-0000-0000-000058550000}"/>
    <cellStyle name="입력 5 7 3 3" xfId="21843" xr:uid="{00000000-0005-0000-0000-000059550000}"/>
    <cellStyle name="입력 5 7 3 4" xfId="21844" xr:uid="{00000000-0005-0000-0000-00005A550000}"/>
    <cellStyle name="입력 5 7 3 5" xfId="21845" xr:uid="{00000000-0005-0000-0000-00005B550000}"/>
    <cellStyle name="입력 5 8" xfId="21846" xr:uid="{00000000-0005-0000-0000-00005C550000}"/>
    <cellStyle name="입력 5 8 2" xfId="21847" xr:uid="{00000000-0005-0000-0000-00005D550000}"/>
    <cellStyle name="입력 5 8 2 2" xfId="21848" xr:uid="{00000000-0005-0000-0000-00005E550000}"/>
    <cellStyle name="입력 5 8 2 2 2" xfId="21849" xr:uid="{00000000-0005-0000-0000-00005F550000}"/>
    <cellStyle name="입력 5 8 2 2 3" xfId="21850" xr:uid="{00000000-0005-0000-0000-000060550000}"/>
    <cellStyle name="입력 5 8 2 2 4" xfId="21851" xr:uid="{00000000-0005-0000-0000-000061550000}"/>
    <cellStyle name="입력 5 8 2 2 5" xfId="21852" xr:uid="{00000000-0005-0000-0000-000062550000}"/>
    <cellStyle name="입력 5 8 3" xfId="21853" xr:uid="{00000000-0005-0000-0000-000063550000}"/>
    <cellStyle name="입력 5 8 3 2" xfId="21854" xr:uid="{00000000-0005-0000-0000-000064550000}"/>
    <cellStyle name="입력 5 8 3 3" xfId="21855" xr:uid="{00000000-0005-0000-0000-000065550000}"/>
    <cellStyle name="입력 5 8 3 4" xfId="21856" xr:uid="{00000000-0005-0000-0000-000066550000}"/>
    <cellStyle name="입력 5 8 3 5" xfId="21857" xr:uid="{00000000-0005-0000-0000-000067550000}"/>
    <cellStyle name="입력 5 9" xfId="21858" xr:uid="{00000000-0005-0000-0000-000068550000}"/>
    <cellStyle name="입력 5 9 2" xfId="21859" xr:uid="{00000000-0005-0000-0000-000069550000}"/>
    <cellStyle name="입력 5 9 2 2" xfId="21860" xr:uid="{00000000-0005-0000-0000-00006A550000}"/>
    <cellStyle name="입력 5 9 2 2 2" xfId="21861" xr:uid="{00000000-0005-0000-0000-00006B550000}"/>
    <cellStyle name="입력 5 9 2 2 3" xfId="21862" xr:uid="{00000000-0005-0000-0000-00006C550000}"/>
    <cellStyle name="입력 5 9 2 2 4" xfId="21863" xr:uid="{00000000-0005-0000-0000-00006D550000}"/>
    <cellStyle name="입력 5 9 2 2 5" xfId="21864" xr:uid="{00000000-0005-0000-0000-00006E550000}"/>
    <cellStyle name="입력 5 9 3" xfId="21865" xr:uid="{00000000-0005-0000-0000-00006F550000}"/>
    <cellStyle name="입력 5 9 3 2" xfId="21866" xr:uid="{00000000-0005-0000-0000-000070550000}"/>
    <cellStyle name="입력 5 9 3 3" xfId="21867" xr:uid="{00000000-0005-0000-0000-000071550000}"/>
    <cellStyle name="입력 5 9 3 4" xfId="21868" xr:uid="{00000000-0005-0000-0000-000072550000}"/>
    <cellStyle name="입력 5 9 3 5" xfId="21869" xr:uid="{00000000-0005-0000-0000-000073550000}"/>
    <cellStyle name="입력 6" xfId="21870" xr:uid="{00000000-0005-0000-0000-000074550000}"/>
    <cellStyle name="입력 6 10" xfId="21871" xr:uid="{00000000-0005-0000-0000-000075550000}"/>
    <cellStyle name="입력 6 10 2" xfId="21872" xr:uid="{00000000-0005-0000-0000-000076550000}"/>
    <cellStyle name="입력 6 10 2 2" xfId="21873" xr:uid="{00000000-0005-0000-0000-000077550000}"/>
    <cellStyle name="입력 6 10 2 3" xfId="21874" xr:uid="{00000000-0005-0000-0000-000078550000}"/>
    <cellStyle name="입력 6 10 2 4" xfId="21875" xr:uid="{00000000-0005-0000-0000-000079550000}"/>
    <cellStyle name="입력 6 10 2 5" xfId="21876" xr:uid="{00000000-0005-0000-0000-00007A550000}"/>
    <cellStyle name="입력 6 11" xfId="21877" xr:uid="{00000000-0005-0000-0000-00007B550000}"/>
    <cellStyle name="입력 6 11 2" xfId="21878" xr:uid="{00000000-0005-0000-0000-00007C550000}"/>
    <cellStyle name="입력 6 11 3" xfId="21879" xr:uid="{00000000-0005-0000-0000-00007D550000}"/>
    <cellStyle name="입력 6 11 4" xfId="21880" xr:uid="{00000000-0005-0000-0000-00007E550000}"/>
    <cellStyle name="입력 6 11 5" xfId="21881" xr:uid="{00000000-0005-0000-0000-00007F550000}"/>
    <cellStyle name="입력 6 12" xfId="21882" xr:uid="{00000000-0005-0000-0000-000080550000}"/>
    <cellStyle name="입력 6 2" xfId="21883" xr:uid="{00000000-0005-0000-0000-000081550000}"/>
    <cellStyle name="입력 6 2 2" xfId="21884" xr:uid="{00000000-0005-0000-0000-000082550000}"/>
    <cellStyle name="입력 6 2 2 2" xfId="21885" xr:uid="{00000000-0005-0000-0000-000083550000}"/>
    <cellStyle name="입력 6 2 2 2 2" xfId="21886" xr:uid="{00000000-0005-0000-0000-000084550000}"/>
    <cellStyle name="입력 6 2 2 2 3" xfId="21887" xr:uid="{00000000-0005-0000-0000-000085550000}"/>
    <cellStyle name="입력 6 2 2 2 4" xfId="21888" xr:uid="{00000000-0005-0000-0000-000086550000}"/>
    <cellStyle name="입력 6 2 2 2 5" xfId="21889" xr:uid="{00000000-0005-0000-0000-000087550000}"/>
    <cellStyle name="입력 6 2 3" xfId="21890" xr:uid="{00000000-0005-0000-0000-000088550000}"/>
    <cellStyle name="입력 6 2 3 2" xfId="21891" xr:uid="{00000000-0005-0000-0000-000089550000}"/>
    <cellStyle name="입력 6 2 3 3" xfId="21892" xr:uid="{00000000-0005-0000-0000-00008A550000}"/>
    <cellStyle name="입력 6 2 3 4" xfId="21893" xr:uid="{00000000-0005-0000-0000-00008B550000}"/>
    <cellStyle name="입력 6 2 3 5" xfId="21894" xr:uid="{00000000-0005-0000-0000-00008C550000}"/>
    <cellStyle name="입력 6 3" xfId="21895" xr:uid="{00000000-0005-0000-0000-00008D550000}"/>
    <cellStyle name="입력 6 3 2" xfId="21896" xr:uid="{00000000-0005-0000-0000-00008E550000}"/>
    <cellStyle name="입력 6 3 2 2" xfId="21897" xr:uid="{00000000-0005-0000-0000-00008F550000}"/>
    <cellStyle name="입력 6 3 2 2 2" xfId="21898" xr:uid="{00000000-0005-0000-0000-000090550000}"/>
    <cellStyle name="입력 6 3 2 2 3" xfId="21899" xr:uid="{00000000-0005-0000-0000-000091550000}"/>
    <cellStyle name="입력 6 3 2 2 4" xfId="21900" xr:uid="{00000000-0005-0000-0000-000092550000}"/>
    <cellStyle name="입력 6 3 2 2 5" xfId="21901" xr:uid="{00000000-0005-0000-0000-000093550000}"/>
    <cellStyle name="입력 6 3 3" xfId="21902" xr:uid="{00000000-0005-0000-0000-000094550000}"/>
    <cellStyle name="입력 6 3 3 2" xfId="21903" xr:uid="{00000000-0005-0000-0000-000095550000}"/>
    <cellStyle name="입력 6 3 3 3" xfId="21904" xr:uid="{00000000-0005-0000-0000-000096550000}"/>
    <cellStyle name="입력 6 3 3 4" xfId="21905" xr:uid="{00000000-0005-0000-0000-000097550000}"/>
    <cellStyle name="입력 6 3 3 5" xfId="21906" xr:uid="{00000000-0005-0000-0000-000098550000}"/>
    <cellStyle name="입력 6 4" xfId="21907" xr:uid="{00000000-0005-0000-0000-000099550000}"/>
    <cellStyle name="입력 6 4 2" xfId="21908" xr:uid="{00000000-0005-0000-0000-00009A550000}"/>
    <cellStyle name="입력 6 4 2 2" xfId="21909" xr:uid="{00000000-0005-0000-0000-00009B550000}"/>
    <cellStyle name="입력 6 4 2 2 2" xfId="21910" xr:uid="{00000000-0005-0000-0000-00009C550000}"/>
    <cellStyle name="입력 6 4 2 2 3" xfId="21911" xr:uid="{00000000-0005-0000-0000-00009D550000}"/>
    <cellStyle name="입력 6 4 2 2 4" xfId="21912" xr:uid="{00000000-0005-0000-0000-00009E550000}"/>
    <cellStyle name="입력 6 4 2 2 5" xfId="21913" xr:uid="{00000000-0005-0000-0000-00009F550000}"/>
    <cellStyle name="입력 6 4 3" xfId="21914" xr:uid="{00000000-0005-0000-0000-0000A0550000}"/>
    <cellStyle name="입력 6 4 3 2" xfId="21915" xr:uid="{00000000-0005-0000-0000-0000A1550000}"/>
    <cellStyle name="입력 6 4 3 3" xfId="21916" xr:uid="{00000000-0005-0000-0000-0000A2550000}"/>
    <cellStyle name="입력 6 4 3 4" xfId="21917" xr:uid="{00000000-0005-0000-0000-0000A3550000}"/>
    <cellStyle name="입력 6 4 3 5" xfId="21918" xr:uid="{00000000-0005-0000-0000-0000A4550000}"/>
    <cellStyle name="입력 6 5" xfId="21919" xr:uid="{00000000-0005-0000-0000-0000A5550000}"/>
    <cellStyle name="입력 6 5 2" xfId="21920" xr:uid="{00000000-0005-0000-0000-0000A6550000}"/>
    <cellStyle name="입력 6 5 2 2" xfId="21921" xr:uid="{00000000-0005-0000-0000-0000A7550000}"/>
    <cellStyle name="입력 6 5 2 2 2" xfId="21922" xr:uid="{00000000-0005-0000-0000-0000A8550000}"/>
    <cellStyle name="입력 6 5 2 2 3" xfId="21923" xr:uid="{00000000-0005-0000-0000-0000A9550000}"/>
    <cellStyle name="입력 6 5 2 2 4" xfId="21924" xr:uid="{00000000-0005-0000-0000-0000AA550000}"/>
    <cellStyle name="입력 6 5 2 2 5" xfId="21925" xr:uid="{00000000-0005-0000-0000-0000AB550000}"/>
    <cellStyle name="입력 6 5 3" xfId="21926" xr:uid="{00000000-0005-0000-0000-0000AC550000}"/>
    <cellStyle name="입력 6 5 3 2" xfId="21927" xr:uid="{00000000-0005-0000-0000-0000AD550000}"/>
    <cellStyle name="입력 6 5 3 3" xfId="21928" xr:uid="{00000000-0005-0000-0000-0000AE550000}"/>
    <cellStyle name="입력 6 5 3 4" xfId="21929" xr:uid="{00000000-0005-0000-0000-0000AF550000}"/>
    <cellStyle name="입력 6 5 3 5" xfId="21930" xr:uid="{00000000-0005-0000-0000-0000B0550000}"/>
    <cellStyle name="입력 6 6" xfId="21931" xr:uid="{00000000-0005-0000-0000-0000B1550000}"/>
    <cellStyle name="입력 6 6 2" xfId="21932" xr:uid="{00000000-0005-0000-0000-0000B2550000}"/>
    <cellStyle name="입력 6 6 2 2" xfId="21933" xr:uid="{00000000-0005-0000-0000-0000B3550000}"/>
    <cellStyle name="입력 6 6 2 2 2" xfId="21934" xr:uid="{00000000-0005-0000-0000-0000B4550000}"/>
    <cellStyle name="입력 6 6 2 2 3" xfId="21935" xr:uid="{00000000-0005-0000-0000-0000B5550000}"/>
    <cellStyle name="입력 6 6 2 2 4" xfId="21936" xr:uid="{00000000-0005-0000-0000-0000B6550000}"/>
    <cellStyle name="입력 6 6 2 2 5" xfId="21937" xr:uid="{00000000-0005-0000-0000-0000B7550000}"/>
    <cellStyle name="입력 6 6 3" xfId="21938" xr:uid="{00000000-0005-0000-0000-0000B8550000}"/>
    <cellStyle name="입력 6 6 3 2" xfId="21939" xr:uid="{00000000-0005-0000-0000-0000B9550000}"/>
    <cellStyle name="입력 6 6 3 3" xfId="21940" xr:uid="{00000000-0005-0000-0000-0000BA550000}"/>
    <cellStyle name="입력 6 6 3 4" xfId="21941" xr:uid="{00000000-0005-0000-0000-0000BB550000}"/>
    <cellStyle name="입력 6 6 3 5" xfId="21942" xr:uid="{00000000-0005-0000-0000-0000BC550000}"/>
    <cellStyle name="입력 6 7" xfId="21943" xr:uid="{00000000-0005-0000-0000-0000BD550000}"/>
    <cellStyle name="입력 6 7 2" xfId="21944" xr:uid="{00000000-0005-0000-0000-0000BE550000}"/>
    <cellStyle name="입력 6 7 2 2" xfId="21945" xr:uid="{00000000-0005-0000-0000-0000BF550000}"/>
    <cellStyle name="입력 6 7 2 2 2" xfId="21946" xr:uid="{00000000-0005-0000-0000-0000C0550000}"/>
    <cellStyle name="입력 6 7 2 2 3" xfId="21947" xr:uid="{00000000-0005-0000-0000-0000C1550000}"/>
    <cellStyle name="입력 6 7 2 2 4" xfId="21948" xr:uid="{00000000-0005-0000-0000-0000C2550000}"/>
    <cellStyle name="입력 6 7 2 2 5" xfId="21949" xr:uid="{00000000-0005-0000-0000-0000C3550000}"/>
    <cellStyle name="입력 6 7 3" xfId="21950" xr:uid="{00000000-0005-0000-0000-0000C4550000}"/>
    <cellStyle name="입력 6 7 3 2" xfId="21951" xr:uid="{00000000-0005-0000-0000-0000C5550000}"/>
    <cellStyle name="입력 6 7 3 3" xfId="21952" xr:uid="{00000000-0005-0000-0000-0000C6550000}"/>
    <cellStyle name="입력 6 7 3 4" xfId="21953" xr:uid="{00000000-0005-0000-0000-0000C7550000}"/>
    <cellStyle name="입력 6 7 3 5" xfId="21954" xr:uid="{00000000-0005-0000-0000-0000C8550000}"/>
    <cellStyle name="입력 6 8" xfId="21955" xr:uid="{00000000-0005-0000-0000-0000C9550000}"/>
    <cellStyle name="입력 6 8 2" xfId="21956" xr:uid="{00000000-0005-0000-0000-0000CA550000}"/>
    <cellStyle name="입력 6 8 2 2" xfId="21957" xr:uid="{00000000-0005-0000-0000-0000CB550000}"/>
    <cellStyle name="입력 6 8 2 2 2" xfId="21958" xr:uid="{00000000-0005-0000-0000-0000CC550000}"/>
    <cellStyle name="입력 6 8 2 2 3" xfId="21959" xr:uid="{00000000-0005-0000-0000-0000CD550000}"/>
    <cellStyle name="입력 6 8 2 2 4" xfId="21960" xr:uid="{00000000-0005-0000-0000-0000CE550000}"/>
    <cellStyle name="입력 6 8 2 2 5" xfId="21961" xr:uid="{00000000-0005-0000-0000-0000CF550000}"/>
    <cellStyle name="입력 6 8 3" xfId="21962" xr:uid="{00000000-0005-0000-0000-0000D0550000}"/>
    <cellStyle name="입력 6 8 3 2" xfId="21963" xr:uid="{00000000-0005-0000-0000-0000D1550000}"/>
    <cellStyle name="입력 6 8 3 3" xfId="21964" xr:uid="{00000000-0005-0000-0000-0000D2550000}"/>
    <cellStyle name="입력 6 8 3 4" xfId="21965" xr:uid="{00000000-0005-0000-0000-0000D3550000}"/>
    <cellStyle name="입력 6 8 3 5" xfId="21966" xr:uid="{00000000-0005-0000-0000-0000D4550000}"/>
    <cellStyle name="입력 6 9" xfId="21967" xr:uid="{00000000-0005-0000-0000-0000D5550000}"/>
    <cellStyle name="입력 6 9 2" xfId="21968" xr:uid="{00000000-0005-0000-0000-0000D6550000}"/>
    <cellStyle name="입력 6 9 2 2" xfId="21969" xr:uid="{00000000-0005-0000-0000-0000D7550000}"/>
    <cellStyle name="입력 6 9 2 2 2" xfId="21970" xr:uid="{00000000-0005-0000-0000-0000D8550000}"/>
    <cellStyle name="입력 6 9 2 2 3" xfId="21971" xr:uid="{00000000-0005-0000-0000-0000D9550000}"/>
    <cellStyle name="입력 6 9 2 2 4" xfId="21972" xr:uid="{00000000-0005-0000-0000-0000DA550000}"/>
    <cellStyle name="입력 6 9 2 2 5" xfId="21973" xr:uid="{00000000-0005-0000-0000-0000DB550000}"/>
    <cellStyle name="입력 6 9 3" xfId="21974" xr:uid="{00000000-0005-0000-0000-0000DC550000}"/>
    <cellStyle name="입력 6 9 3 2" xfId="21975" xr:uid="{00000000-0005-0000-0000-0000DD550000}"/>
    <cellStyle name="입력 6 9 3 3" xfId="21976" xr:uid="{00000000-0005-0000-0000-0000DE550000}"/>
    <cellStyle name="입력 6 9 3 4" xfId="21977" xr:uid="{00000000-0005-0000-0000-0000DF550000}"/>
    <cellStyle name="입력 6 9 3 5" xfId="21978" xr:uid="{00000000-0005-0000-0000-0000E0550000}"/>
    <cellStyle name="입력 7" xfId="21979" xr:uid="{00000000-0005-0000-0000-0000E1550000}"/>
    <cellStyle name="입력 8" xfId="21980" xr:uid="{00000000-0005-0000-0000-0000E2550000}"/>
    <cellStyle name="자리수" xfId="21981" xr:uid="{00000000-0005-0000-0000-0000E3550000}"/>
    <cellStyle name="자리수 2" xfId="21982" xr:uid="{00000000-0005-0000-0000-0000E4550000}"/>
    <cellStyle name="자리수 2 2" xfId="21983" xr:uid="{00000000-0005-0000-0000-0000E5550000}"/>
    <cellStyle name="자리수 2 2 2" xfId="21984" xr:uid="{00000000-0005-0000-0000-0000E6550000}"/>
    <cellStyle name="자리수 2 3" xfId="21985" xr:uid="{00000000-0005-0000-0000-0000E7550000}"/>
    <cellStyle name="자리수 2 4" xfId="21986" xr:uid="{00000000-0005-0000-0000-0000E8550000}"/>
    <cellStyle name="자리수 3" xfId="21987" xr:uid="{00000000-0005-0000-0000-0000E9550000}"/>
    <cellStyle name="자리수 3 2" xfId="21988" xr:uid="{00000000-0005-0000-0000-0000EA550000}"/>
    <cellStyle name="자리수 3 3" xfId="21989" xr:uid="{00000000-0005-0000-0000-0000EB550000}"/>
    <cellStyle name="자리수 3 4" xfId="21990" xr:uid="{00000000-0005-0000-0000-0000EC550000}"/>
    <cellStyle name="자리수 4" xfId="21991" xr:uid="{00000000-0005-0000-0000-0000ED550000}"/>
    <cellStyle name="자리수 4 2" xfId="21992" xr:uid="{00000000-0005-0000-0000-0000EE550000}"/>
    <cellStyle name="자리수 4 3" xfId="21993" xr:uid="{00000000-0005-0000-0000-0000EF550000}"/>
    <cellStyle name="자리수 5" xfId="21994" xr:uid="{00000000-0005-0000-0000-0000F0550000}"/>
    <cellStyle name="자리수 6" xfId="21995" xr:uid="{00000000-0005-0000-0000-0000F1550000}"/>
    <cellStyle name="자리수 7" xfId="21996" xr:uid="{00000000-0005-0000-0000-0000F2550000}"/>
    <cellStyle name="자리수_태양광견적서(부안고)" xfId="21997" xr:uid="{00000000-0005-0000-0000-0000F3550000}"/>
    <cellStyle name="자리수0" xfId="21998" xr:uid="{00000000-0005-0000-0000-0000F4550000}"/>
    <cellStyle name="자리수0 10" xfId="21999" xr:uid="{00000000-0005-0000-0000-0000F5550000}"/>
    <cellStyle name="자리수0 10 2" xfId="22000" xr:uid="{00000000-0005-0000-0000-0000F6550000}"/>
    <cellStyle name="자리수0 10 3" xfId="22001" xr:uid="{00000000-0005-0000-0000-0000F7550000}"/>
    <cellStyle name="자리수0 11" xfId="22002" xr:uid="{00000000-0005-0000-0000-0000F8550000}"/>
    <cellStyle name="자리수0 11 2" xfId="22003" xr:uid="{00000000-0005-0000-0000-0000F9550000}"/>
    <cellStyle name="자리수0 12" xfId="22004" xr:uid="{00000000-0005-0000-0000-0000FA550000}"/>
    <cellStyle name="자리수0 12 2" xfId="22005" xr:uid="{00000000-0005-0000-0000-0000FB550000}"/>
    <cellStyle name="자리수0 13" xfId="22006" xr:uid="{00000000-0005-0000-0000-0000FC550000}"/>
    <cellStyle name="자리수0 13 2" xfId="22007" xr:uid="{00000000-0005-0000-0000-0000FD550000}"/>
    <cellStyle name="자리수0 14" xfId="22008" xr:uid="{00000000-0005-0000-0000-0000FE550000}"/>
    <cellStyle name="자리수0 15" xfId="22009" xr:uid="{00000000-0005-0000-0000-0000FF550000}"/>
    <cellStyle name="자리수0 16" xfId="22010" xr:uid="{00000000-0005-0000-0000-000000560000}"/>
    <cellStyle name="자리수0 17" xfId="22011" xr:uid="{00000000-0005-0000-0000-000001560000}"/>
    <cellStyle name="자리수0 2" xfId="22012" xr:uid="{00000000-0005-0000-0000-000002560000}"/>
    <cellStyle name="자리수0 2 2" xfId="22013" xr:uid="{00000000-0005-0000-0000-000003560000}"/>
    <cellStyle name="자리수0 2 2 2" xfId="22014" xr:uid="{00000000-0005-0000-0000-000004560000}"/>
    <cellStyle name="자리수0 2 2 3" xfId="22015" xr:uid="{00000000-0005-0000-0000-000005560000}"/>
    <cellStyle name="자리수0 2 3" xfId="22016" xr:uid="{00000000-0005-0000-0000-000006560000}"/>
    <cellStyle name="자리수0 2 4" xfId="22017" xr:uid="{00000000-0005-0000-0000-000007560000}"/>
    <cellStyle name="자리수0 2 5" xfId="22018" xr:uid="{00000000-0005-0000-0000-000008560000}"/>
    <cellStyle name="자리수0 3" xfId="22019" xr:uid="{00000000-0005-0000-0000-000009560000}"/>
    <cellStyle name="자리수0 3 2" xfId="22020" xr:uid="{00000000-0005-0000-0000-00000A560000}"/>
    <cellStyle name="자리수0 3 3" xfId="22021" xr:uid="{00000000-0005-0000-0000-00000B560000}"/>
    <cellStyle name="자리수0 3 4" xfId="22022" xr:uid="{00000000-0005-0000-0000-00000C560000}"/>
    <cellStyle name="자리수0 4" xfId="22023" xr:uid="{00000000-0005-0000-0000-00000D560000}"/>
    <cellStyle name="자리수0 4 2" xfId="22024" xr:uid="{00000000-0005-0000-0000-00000E560000}"/>
    <cellStyle name="자리수0 4 3" xfId="22025" xr:uid="{00000000-0005-0000-0000-00000F560000}"/>
    <cellStyle name="자리수0 4 4" xfId="22026" xr:uid="{00000000-0005-0000-0000-000010560000}"/>
    <cellStyle name="자리수0 5" xfId="22027" xr:uid="{00000000-0005-0000-0000-000011560000}"/>
    <cellStyle name="자리수0 5 2" xfId="22028" xr:uid="{00000000-0005-0000-0000-000012560000}"/>
    <cellStyle name="자리수0 5 3" xfId="22029" xr:uid="{00000000-0005-0000-0000-000013560000}"/>
    <cellStyle name="자리수0 6" xfId="22030" xr:uid="{00000000-0005-0000-0000-000014560000}"/>
    <cellStyle name="자리수0 6 2" xfId="22031" xr:uid="{00000000-0005-0000-0000-000015560000}"/>
    <cellStyle name="자리수0 6 3" xfId="22032" xr:uid="{00000000-0005-0000-0000-000016560000}"/>
    <cellStyle name="자리수0 7" xfId="22033" xr:uid="{00000000-0005-0000-0000-000017560000}"/>
    <cellStyle name="자리수0 7 2" xfId="22034" xr:uid="{00000000-0005-0000-0000-000018560000}"/>
    <cellStyle name="자리수0 7 3" xfId="22035" xr:uid="{00000000-0005-0000-0000-000019560000}"/>
    <cellStyle name="자리수0 8" xfId="22036" xr:uid="{00000000-0005-0000-0000-00001A560000}"/>
    <cellStyle name="자리수0 8 2" xfId="22037" xr:uid="{00000000-0005-0000-0000-00001B560000}"/>
    <cellStyle name="자리수0 8 3" xfId="22038" xr:uid="{00000000-0005-0000-0000-00001C560000}"/>
    <cellStyle name="자리수0 9" xfId="22039" xr:uid="{00000000-0005-0000-0000-00001D560000}"/>
    <cellStyle name="자리수0 9 2" xfId="22040" xr:uid="{00000000-0005-0000-0000-00001E560000}"/>
    <cellStyle name="자리수0 9 3" xfId="22041" xr:uid="{00000000-0005-0000-0000-00001F560000}"/>
    <cellStyle name="자리수0_1부여부지 콘도미니엄 신축공사 AV설비 견적서_20100121" xfId="22042" xr:uid="{00000000-0005-0000-0000-000020560000}"/>
    <cellStyle name="정렬" xfId="22043" xr:uid="{00000000-0005-0000-0000-000021560000}"/>
    <cellStyle name="정렬 2" xfId="22044" xr:uid="{00000000-0005-0000-0000-000022560000}"/>
    <cellStyle name="정렬범위" xfId="22045" xr:uid="{00000000-0005-0000-0000-000023560000}"/>
    <cellStyle name="제목 1 2" xfId="22046" xr:uid="{00000000-0005-0000-0000-000024560000}"/>
    <cellStyle name="제목 1 2 10" xfId="22047" xr:uid="{00000000-0005-0000-0000-000025560000}"/>
    <cellStyle name="제목 1 2 11" xfId="22048" xr:uid="{00000000-0005-0000-0000-000026560000}"/>
    <cellStyle name="제목 1 2 12" xfId="22049" xr:uid="{00000000-0005-0000-0000-000027560000}"/>
    <cellStyle name="제목 1 2 2" xfId="22050" xr:uid="{00000000-0005-0000-0000-000028560000}"/>
    <cellStyle name="제목 1 2 2 2" xfId="22051" xr:uid="{00000000-0005-0000-0000-000029560000}"/>
    <cellStyle name="제목 1 2 2 3" xfId="22052" xr:uid="{00000000-0005-0000-0000-00002A560000}"/>
    <cellStyle name="제목 1 2 3" xfId="22053" xr:uid="{00000000-0005-0000-0000-00002B560000}"/>
    <cellStyle name="제목 1 2 3 2" xfId="22054" xr:uid="{00000000-0005-0000-0000-00002C560000}"/>
    <cellStyle name="제목 1 2 3 3" xfId="22055" xr:uid="{00000000-0005-0000-0000-00002D560000}"/>
    <cellStyle name="제목 1 2 4" xfId="22056" xr:uid="{00000000-0005-0000-0000-00002E560000}"/>
    <cellStyle name="제목 1 2 4 2" xfId="22057" xr:uid="{00000000-0005-0000-0000-00002F560000}"/>
    <cellStyle name="제목 1 2 5" xfId="22058" xr:uid="{00000000-0005-0000-0000-000030560000}"/>
    <cellStyle name="제목 1 2 5 2" xfId="22059" xr:uid="{00000000-0005-0000-0000-000031560000}"/>
    <cellStyle name="제목 1 2 6" xfId="22060" xr:uid="{00000000-0005-0000-0000-000032560000}"/>
    <cellStyle name="제목 1 2 6 2" xfId="22061" xr:uid="{00000000-0005-0000-0000-000033560000}"/>
    <cellStyle name="제목 1 2 7" xfId="22062" xr:uid="{00000000-0005-0000-0000-000034560000}"/>
    <cellStyle name="제목 1 2 7 2" xfId="22063" xr:uid="{00000000-0005-0000-0000-000035560000}"/>
    <cellStyle name="제목 1 2 8" xfId="22064" xr:uid="{00000000-0005-0000-0000-000036560000}"/>
    <cellStyle name="제목 1 2 8 2" xfId="22065" xr:uid="{00000000-0005-0000-0000-000037560000}"/>
    <cellStyle name="제목 1 2 9" xfId="22066" xr:uid="{00000000-0005-0000-0000-000038560000}"/>
    <cellStyle name="제목 1 2 9 2" xfId="22067" xr:uid="{00000000-0005-0000-0000-000039560000}"/>
    <cellStyle name="제목 1 3" xfId="22068" xr:uid="{00000000-0005-0000-0000-00003A560000}"/>
    <cellStyle name="제목 1 3 10" xfId="22069" xr:uid="{00000000-0005-0000-0000-00003B560000}"/>
    <cellStyle name="제목 1 3 11" xfId="22070" xr:uid="{00000000-0005-0000-0000-00003C560000}"/>
    <cellStyle name="제목 1 3 2" xfId="22071" xr:uid="{00000000-0005-0000-0000-00003D560000}"/>
    <cellStyle name="제목 1 3 2 2" xfId="22072" xr:uid="{00000000-0005-0000-0000-00003E560000}"/>
    <cellStyle name="제목 1 3 3" xfId="22073" xr:uid="{00000000-0005-0000-0000-00003F560000}"/>
    <cellStyle name="제목 1 3 3 2" xfId="22074" xr:uid="{00000000-0005-0000-0000-000040560000}"/>
    <cellStyle name="제목 1 3 4" xfId="22075" xr:uid="{00000000-0005-0000-0000-000041560000}"/>
    <cellStyle name="제목 1 3 4 2" xfId="22076" xr:uid="{00000000-0005-0000-0000-000042560000}"/>
    <cellStyle name="제목 1 3 5" xfId="22077" xr:uid="{00000000-0005-0000-0000-000043560000}"/>
    <cellStyle name="제목 1 3 5 2" xfId="22078" xr:uid="{00000000-0005-0000-0000-000044560000}"/>
    <cellStyle name="제목 1 3 6" xfId="22079" xr:uid="{00000000-0005-0000-0000-000045560000}"/>
    <cellStyle name="제목 1 3 6 2" xfId="22080" xr:uid="{00000000-0005-0000-0000-000046560000}"/>
    <cellStyle name="제목 1 3 7" xfId="22081" xr:uid="{00000000-0005-0000-0000-000047560000}"/>
    <cellStyle name="제목 1 3 7 2" xfId="22082" xr:uid="{00000000-0005-0000-0000-000048560000}"/>
    <cellStyle name="제목 1 3 8" xfId="22083" xr:uid="{00000000-0005-0000-0000-000049560000}"/>
    <cellStyle name="제목 1 3 8 2" xfId="22084" xr:uid="{00000000-0005-0000-0000-00004A560000}"/>
    <cellStyle name="제목 1 3 9" xfId="22085" xr:uid="{00000000-0005-0000-0000-00004B560000}"/>
    <cellStyle name="제목 1 3 9 2" xfId="22086" xr:uid="{00000000-0005-0000-0000-00004C560000}"/>
    <cellStyle name="제목 1 4" xfId="22087" xr:uid="{00000000-0005-0000-0000-00004D560000}"/>
    <cellStyle name="제목 1 4 10" xfId="22088" xr:uid="{00000000-0005-0000-0000-00004E560000}"/>
    <cellStyle name="제목 1 4 11" xfId="22089" xr:uid="{00000000-0005-0000-0000-00004F560000}"/>
    <cellStyle name="제목 1 4 2" xfId="22090" xr:uid="{00000000-0005-0000-0000-000050560000}"/>
    <cellStyle name="제목 1 4 2 2" xfId="22091" xr:uid="{00000000-0005-0000-0000-000051560000}"/>
    <cellStyle name="제목 1 4 3" xfId="22092" xr:uid="{00000000-0005-0000-0000-000052560000}"/>
    <cellStyle name="제목 1 4 3 2" xfId="22093" xr:uid="{00000000-0005-0000-0000-000053560000}"/>
    <cellStyle name="제목 1 4 4" xfId="22094" xr:uid="{00000000-0005-0000-0000-000054560000}"/>
    <cellStyle name="제목 1 4 4 2" xfId="22095" xr:uid="{00000000-0005-0000-0000-000055560000}"/>
    <cellStyle name="제목 1 4 5" xfId="22096" xr:uid="{00000000-0005-0000-0000-000056560000}"/>
    <cellStyle name="제목 1 4 5 2" xfId="22097" xr:uid="{00000000-0005-0000-0000-000057560000}"/>
    <cellStyle name="제목 1 4 6" xfId="22098" xr:uid="{00000000-0005-0000-0000-000058560000}"/>
    <cellStyle name="제목 1 4 6 2" xfId="22099" xr:uid="{00000000-0005-0000-0000-000059560000}"/>
    <cellStyle name="제목 1 4 7" xfId="22100" xr:uid="{00000000-0005-0000-0000-00005A560000}"/>
    <cellStyle name="제목 1 4 7 2" xfId="22101" xr:uid="{00000000-0005-0000-0000-00005B560000}"/>
    <cellStyle name="제목 1 4 8" xfId="22102" xr:uid="{00000000-0005-0000-0000-00005C560000}"/>
    <cellStyle name="제목 1 4 8 2" xfId="22103" xr:uid="{00000000-0005-0000-0000-00005D560000}"/>
    <cellStyle name="제목 1 4 9" xfId="22104" xr:uid="{00000000-0005-0000-0000-00005E560000}"/>
    <cellStyle name="제목 1 4 9 2" xfId="22105" xr:uid="{00000000-0005-0000-0000-00005F560000}"/>
    <cellStyle name="제목 1 5" xfId="22106" xr:uid="{00000000-0005-0000-0000-000060560000}"/>
    <cellStyle name="제목 1 5 10" xfId="22107" xr:uid="{00000000-0005-0000-0000-000061560000}"/>
    <cellStyle name="제목 1 5 11" xfId="22108" xr:uid="{00000000-0005-0000-0000-000062560000}"/>
    <cellStyle name="제목 1 5 2" xfId="22109" xr:uid="{00000000-0005-0000-0000-000063560000}"/>
    <cellStyle name="제목 1 5 2 2" xfId="22110" xr:uid="{00000000-0005-0000-0000-000064560000}"/>
    <cellStyle name="제목 1 5 3" xfId="22111" xr:uid="{00000000-0005-0000-0000-000065560000}"/>
    <cellStyle name="제목 1 5 3 2" xfId="22112" xr:uid="{00000000-0005-0000-0000-000066560000}"/>
    <cellStyle name="제목 1 5 4" xfId="22113" xr:uid="{00000000-0005-0000-0000-000067560000}"/>
    <cellStyle name="제목 1 5 4 2" xfId="22114" xr:uid="{00000000-0005-0000-0000-000068560000}"/>
    <cellStyle name="제목 1 5 5" xfId="22115" xr:uid="{00000000-0005-0000-0000-000069560000}"/>
    <cellStyle name="제목 1 5 5 2" xfId="22116" xr:uid="{00000000-0005-0000-0000-00006A560000}"/>
    <cellStyle name="제목 1 5 6" xfId="22117" xr:uid="{00000000-0005-0000-0000-00006B560000}"/>
    <cellStyle name="제목 1 5 6 2" xfId="22118" xr:uid="{00000000-0005-0000-0000-00006C560000}"/>
    <cellStyle name="제목 1 5 7" xfId="22119" xr:uid="{00000000-0005-0000-0000-00006D560000}"/>
    <cellStyle name="제목 1 5 7 2" xfId="22120" xr:uid="{00000000-0005-0000-0000-00006E560000}"/>
    <cellStyle name="제목 1 5 8" xfId="22121" xr:uid="{00000000-0005-0000-0000-00006F560000}"/>
    <cellStyle name="제목 1 5 8 2" xfId="22122" xr:uid="{00000000-0005-0000-0000-000070560000}"/>
    <cellStyle name="제목 1 5 9" xfId="22123" xr:uid="{00000000-0005-0000-0000-000071560000}"/>
    <cellStyle name="제목 1 5 9 2" xfId="22124" xr:uid="{00000000-0005-0000-0000-000072560000}"/>
    <cellStyle name="제목 1 6" xfId="22125" xr:uid="{00000000-0005-0000-0000-000073560000}"/>
    <cellStyle name="제목 1 6 10" xfId="22126" xr:uid="{00000000-0005-0000-0000-000074560000}"/>
    <cellStyle name="제목 1 6 11" xfId="22127" xr:uid="{00000000-0005-0000-0000-000075560000}"/>
    <cellStyle name="제목 1 6 2" xfId="22128" xr:uid="{00000000-0005-0000-0000-000076560000}"/>
    <cellStyle name="제목 1 6 2 2" xfId="22129" xr:uid="{00000000-0005-0000-0000-000077560000}"/>
    <cellStyle name="제목 1 6 3" xfId="22130" xr:uid="{00000000-0005-0000-0000-000078560000}"/>
    <cellStyle name="제목 1 6 3 2" xfId="22131" xr:uid="{00000000-0005-0000-0000-000079560000}"/>
    <cellStyle name="제목 1 6 4" xfId="22132" xr:uid="{00000000-0005-0000-0000-00007A560000}"/>
    <cellStyle name="제목 1 6 4 2" xfId="22133" xr:uid="{00000000-0005-0000-0000-00007B560000}"/>
    <cellStyle name="제목 1 6 5" xfId="22134" xr:uid="{00000000-0005-0000-0000-00007C560000}"/>
    <cellStyle name="제목 1 6 5 2" xfId="22135" xr:uid="{00000000-0005-0000-0000-00007D560000}"/>
    <cellStyle name="제목 1 6 6" xfId="22136" xr:uid="{00000000-0005-0000-0000-00007E560000}"/>
    <cellStyle name="제목 1 6 6 2" xfId="22137" xr:uid="{00000000-0005-0000-0000-00007F560000}"/>
    <cellStyle name="제목 1 6 7" xfId="22138" xr:uid="{00000000-0005-0000-0000-000080560000}"/>
    <cellStyle name="제목 1 6 7 2" xfId="22139" xr:uid="{00000000-0005-0000-0000-000081560000}"/>
    <cellStyle name="제목 1 6 8" xfId="22140" xr:uid="{00000000-0005-0000-0000-000082560000}"/>
    <cellStyle name="제목 1 6 8 2" xfId="22141" xr:uid="{00000000-0005-0000-0000-000083560000}"/>
    <cellStyle name="제목 1 6 9" xfId="22142" xr:uid="{00000000-0005-0000-0000-000084560000}"/>
    <cellStyle name="제목 1 6 9 2" xfId="22143" xr:uid="{00000000-0005-0000-0000-000085560000}"/>
    <cellStyle name="제목 1 7" xfId="22144" xr:uid="{00000000-0005-0000-0000-000086560000}"/>
    <cellStyle name="제목 1 8" xfId="22145" xr:uid="{00000000-0005-0000-0000-000087560000}"/>
    <cellStyle name="제목 1(左)" xfId="22146" xr:uid="{00000000-0005-0000-0000-000088560000}"/>
    <cellStyle name="제목 1(左) 2" xfId="22147" xr:uid="{00000000-0005-0000-0000-000089560000}"/>
    <cellStyle name="제목 1(左) 3" xfId="22148" xr:uid="{00000000-0005-0000-0000-00008A560000}"/>
    <cellStyle name="제목 1(中)" xfId="22149" xr:uid="{00000000-0005-0000-0000-00008B560000}"/>
    <cellStyle name="제목 1(中) 2" xfId="22150" xr:uid="{00000000-0005-0000-0000-00008C560000}"/>
    <cellStyle name="제목 1(中) 3" xfId="22151" xr:uid="{00000000-0005-0000-0000-00008D560000}"/>
    <cellStyle name="제목 10" xfId="22152" xr:uid="{00000000-0005-0000-0000-00008E560000}"/>
    <cellStyle name="제목 10 2" xfId="22153" xr:uid="{00000000-0005-0000-0000-00008F560000}"/>
    <cellStyle name="제목 10 3" xfId="22154" xr:uid="{00000000-0005-0000-0000-000090560000}"/>
    <cellStyle name="제목 11" xfId="22155" xr:uid="{00000000-0005-0000-0000-000091560000}"/>
    <cellStyle name="제목 11 2" xfId="22156" xr:uid="{00000000-0005-0000-0000-000092560000}"/>
    <cellStyle name="제목 11 3" xfId="22157" xr:uid="{00000000-0005-0000-0000-000093560000}"/>
    <cellStyle name="제목 12" xfId="22158" xr:uid="{00000000-0005-0000-0000-000094560000}"/>
    <cellStyle name="제목 12 2" xfId="22159" xr:uid="{00000000-0005-0000-0000-000095560000}"/>
    <cellStyle name="제목 12 3" xfId="22160" xr:uid="{00000000-0005-0000-0000-000096560000}"/>
    <cellStyle name="제목 13" xfId="22161" xr:uid="{00000000-0005-0000-0000-000097560000}"/>
    <cellStyle name="제목 13 2" xfId="22162" xr:uid="{00000000-0005-0000-0000-000098560000}"/>
    <cellStyle name="제목 14" xfId="22163" xr:uid="{00000000-0005-0000-0000-000099560000}"/>
    <cellStyle name="제목 14 2" xfId="22164" xr:uid="{00000000-0005-0000-0000-00009A560000}"/>
    <cellStyle name="제목 15" xfId="22165" xr:uid="{00000000-0005-0000-0000-00009B560000}"/>
    <cellStyle name="제목 15 2" xfId="22166" xr:uid="{00000000-0005-0000-0000-00009C560000}"/>
    <cellStyle name="제목 16" xfId="22167" xr:uid="{00000000-0005-0000-0000-00009D560000}"/>
    <cellStyle name="제목 16 2" xfId="22168" xr:uid="{00000000-0005-0000-0000-00009E560000}"/>
    <cellStyle name="제목 2 2" xfId="22169" xr:uid="{00000000-0005-0000-0000-00009F560000}"/>
    <cellStyle name="제목 2 2 10" xfId="22170" xr:uid="{00000000-0005-0000-0000-0000A0560000}"/>
    <cellStyle name="제목 2 2 11" xfId="22171" xr:uid="{00000000-0005-0000-0000-0000A1560000}"/>
    <cellStyle name="제목 2 2 12" xfId="22172" xr:uid="{00000000-0005-0000-0000-0000A2560000}"/>
    <cellStyle name="제목 2 2 2" xfId="22173" xr:uid="{00000000-0005-0000-0000-0000A3560000}"/>
    <cellStyle name="제목 2 2 2 2" xfId="22174" xr:uid="{00000000-0005-0000-0000-0000A4560000}"/>
    <cellStyle name="제목 2 2 2 3" xfId="22175" xr:uid="{00000000-0005-0000-0000-0000A5560000}"/>
    <cellStyle name="제목 2 2 3" xfId="22176" xr:uid="{00000000-0005-0000-0000-0000A6560000}"/>
    <cellStyle name="제목 2 2 3 2" xfId="22177" xr:uid="{00000000-0005-0000-0000-0000A7560000}"/>
    <cellStyle name="제목 2 2 3 3" xfId="22178" xr:uid="{00000000-0005-0000-0000-0000A8560000}"/>
    <cellStyle name="제목 2 2 4" xfId="22179" xr:uid="{00000000-0005-0000-0000-0000A9560000}"/>
    <cellStyle name="제목 2 2 4 2" xfId="22180" xr:uid="{00000000-0005-0000-0000-0000AA560000}"/>
    <cellStyle name="제목 2 2 5" xfId="22181" xr:uid="{00000000-0005-0000-0000-0000AB560000}"/>
    <cellStyle name="제목 2 2 5 2" xfId="22182" xr:uid="{00000000-0005-0000-0000-0000AC560000}"/>
    <cellStyle name="제목 2 2 6" xfId="22183" xr:uid="{00000000-0005-0000-0000-0000AD560000}"/>
    <cellStyle name="제목 2 2 6 2" xfId="22184" xr:uid="{00000000-0005-0000-0000-0000AE560000}"/>
    <cellStyle name="제목 2 2 7" xfId="22185" xr:uid="{00000000-0005-0000-0000-0000AF560000}"/>
    <cellStyle name="제목 2 2 7 2" xfId="22186" xr:uid="{00000000-0005-0000-0000-0000B0560000}"/>
    <cellStyle name="제목 2 2 8" xfId="22187" xr:uid="{00000000-0005-0000-0000-0000B1560000}"/>
    <cellStyle name="제목 2 2 8 2" xfId="22188" xr:uid="{00000000-0005-0000-0000-0000B2560000}"/>
    <cellStyle name="제목 2 2 9" xfId="22189" xr:uid="{00000000-0005-0000-0000-0000B3560000}"/>
    <cellStyle name="제목 2 2 9 2" xfId="22190" xr:uid="{00000000-0005-0000-0000-0000B4560000}"/>
    <cellStyle name="제목 2 3" xfId="22191" xr:uid="{00000000-0005-0000-0000-0000B5560000}"/>
    <cellStyle name="제목 2 3 10" xfId="22192" xr:uid="{00000000-0005-0000-0000-0000B6560000}"/>
    <cellStyle name="제목 2 3 11" xfId="22193" xr:uid="{00000000-0005-0000-0000-0000B7560000}"/>
    <cellStyle name="제목 2 3 2" xfId="22194" xr:uid="{00000000-0005-0000-0000-0000B8560000}"/>
    <cellStyle name="제목 2 3 2 2" xfId="22195" xr:uid="{00000000-0005-0000-0000-0000B9560000}"/>
    <cellStyle name="제목 2 3 3" xfId="22196" xr:uid="{00000000-0005-0000-0000-0000BA560000}"/>
    <cellStyle name="제목 2 3 3 2" xfId="22197" xr:uid="{00000000-0005-0000-0000-0000BB560000}"/>
    <cellStyle name="제목 2 3 4" xfId="22198" xr:uid="{00000000-0005-0000-0000-0000BC560000}"/>
    <cellStyle name="제목 2 3 4 2" xfId="22199" xr:uid="{00000000-0005-0000-0000-0000BD560000}"/>
    <cellStyle name="제목 2 3 5" xfId="22200" xr:uid="{00000000-0005-0000-0000-0000BE560000}"/>
    <cellStyle name="제목 2 3 5 2" xfId="22201" xr:uid="{00000000-0005-0000-0000-0000BF560000}"/>
    <cellStyle name="제목 2 3 6" xfId="22202" xr:uid="{00000000-0005-0000-0000-0000C0560000}"/>
    <cellStyle name="제목 2 3 6 2" xfId="22203" xr:uid="{00000000-0005-0000-0000-0000C1560000}"/>
    <cellStyle name="제목 2 3 7" xfId="22204" xr:uid="{00000000-0005-0000-0000-0000C2560000}"/>
    <cellStyle name="제목 2 3 7 2" xfId="22205" xr:uid="{00000000-0005-0000-0000-0000C3560000}"/>
    <cellStyle name="제목 2 3 8" xfId="22206" xr:uid="{00000000-0005-0000-0000-0000C4560000}"/>
    <cellStyle name="제목 2 3 8 2" xfId="22207" xr:uid="{00000000-0005-0000-0000-0000C5560000}"/>
    <cellStyle name="제목 2 3 9" xfId="22208" xr:uid="{00000000-0005-0000-0000-0000C6560000}"/>
    <cellStyle name="제목 2 3 9 2" xfId="22209" xr:uid="{00000000-0005-0000-0000-0000C7560000}"/>
    <cellStyle name="제목 2 4" xfId="22210" xr:uid="{00000000-0005-0000-0000-0000C8560000}"/>
    <cellStyle name="제목 2 4 10" xfId="22211" xr:uid="{00000000-0005-0000-0000-0000C9560000}"/>
    <cellStyle name="제목 2 4 11" xfId="22212" xr:uid="{00000000-0005-0000-0000-0000CA560000}"/>
    <cellStyle name="제목 2 4 2" xfId="22213" xr:uid="{00000000-0005-0000-0000-0000CB560000}"/>
    <cellStyle name="제목 2 4 2 2" xfId="22214" xr:uid="{00000000-0005-0000-0000-0000CC560000}"/>
    <cellStyle name="제목 2 4 3" xfId="22215" xr:uid="{00000000-0005-0000-0000-0000CD560000}"/>
    <cellStyle name="제목 2 4 3 2" xfId="22216" xr:uid="{00000000-0005-0000-0000-0000CE560000}"/>
    <cellStyle name="제목 2 4 4" xfId="22217" xr:uid="{00000000-0005-0000-0000-0000CF560000}"/>
    <cellStyle name="제목 2 4 4 2" xfId="22218" xr:uid="{00000000-0005-0000-0000-0000D0560000}"/>
    <cellStyle name="제목 2 4 5" xfId="22219" xr:uid="{00000000-0005-0000-0000-0000D1560000}"/>
    <cellStyle name="제목 2 4 5 2" xfId="22220" xr:uid="{00000000-0005-0000-0000-0000D2560000}"/>
    <cellStyle name="제목 2 4 6" xfId="22221" xr:uid="{00000000-0005-0000-0000-0000D3560000}"/>
    <cellStyle name="제목 2 4 6 2" xfId="22222" xr:uid="{00000000-0005-0000-0000-0000D4560000}"/>
    <cellStyle name="제목 2 4 7" xfId="22223" xr:uid="{00000000-0005-0000-0000-0000D5560000}"/>
    <cellStyle name="제목 2 4 7 2" xfId="22224" xr:uid="{00000000-0005-0000-0000-0000D6560000}"/>
    <cellStyle name="제목 2 4 8" xfId="22225" xr:uid="{00000000-0005-0000-0000-0000D7560000}"/>
    <cellStyle name="제목 2 4 8 2" xfId="22226" xr:uid="{00000000-0005-0000-0000-0000D8560000}"/>
    <cellStyle name="제목 2 4 9" xfId="22227" xr:uid="{00000000-0005-0000-0000-0000D9560000}"/>
    <cellStyle name="제목 2 4 9 2" xfId="22228" xr:uid="{00000000-0005-0000-0000-0000DA560000}"/>
    <cellStyle name="제목 2 5" xfId="22229" xr:uid="{00000000-0005-0000-0000-0000DB560000}"/>
    <cellStyle name="제목 2 5 10" xfId="22230" xr:uid="{00000000-0005-0000-0000-0000DC560000}"/>
    <cellStyle name="제목 2 5 11" xfId="22231" xr:uid="{00000000-0005-0000-0000-0000DD560000}"/>
    <cellStyle name="제목 2 5 2" xfId="22232" xr:uid="{00000000-0005-0000-0000-0000DE560000}"/>
    <cellStyle name="제목 2 5 2 2" xfId="22233" xr:uid="{00000000-0005-0000-0000-0000DF560000}"/>
    <cellStyle name="제목 2 5 3" xfId="22234" xr:uid="{00000000-0005-0000-0000-0000E0560000}"/>
    <cellStyle name="제목 2 5 3 2" xfId="22235" xr:uid="{00000000-0005-0000-0000-0000E1560000}"/>
    <cellStyle name="제목 2 5 4" xfId="22236" xr:uid="{00000000-0005-0000-0000-0000E2560000}"/>
    <cellStyle name="제목 2 5 4 2" xfId="22237" xr:uid="{00000000-0005-0000-0000-0000E3560000}"/>
    <cellStyle name="제목 2 5 5" xfId="22238" xr:uid="{00000000-0005-0000-0000-0000E4560000}"/>
    <cellStyle name="제목 2 5 5 2" xfId="22239" xr:uid="{00000000-0005-0000-0000-0000E5560000}"/>
    <cellStyle name="제목 2 5 6" xfId="22240" xr:uid="{00000000-0005-0000-0000-0000E6560000}"/>
    <cellStyle name="제목 2 5 6 2" xfId="22241" xr:uid="{00000000-0005-0000-0000-0000E7560000}"/>
    <cellStyle name="제목 2 5 7" xfId="22242" xr:uid="{00000000-0005-0000-0000-0000E8560000}"/>
    <cellStyle name="제목 2 5 7 2" xfId="22243" xr:uid="{00000000-0005-0000-0000-0000E9560000}"/>
    <cellStyle name="제목 2 5 8" xfId="22244" xr:uid="{00000000-0005-0000-0000-0000EA560000}"/>
    <cellStyle name="제목 2 5 8 2" xfId="22245" xr:uid="{00000000-0005-0000-0000-0000EB560000}"/>
    <cellStyle name="제목 2 5 9" xfId="22246" xr:uid="{00000000-0005-0000-0000-0000EC560000}"/>
    <cellStyle name="제목 2 5 9 2" xfId="22247" xr:uid="{00000000-0005-0000-0000-0000ED560000}"/>
    <cellStyle name="제목 2 6" xfId="22248" xr:uid="{00000000-0005-0000-0000-0000EE560000}"/>
    <cellStyle name="제목 2 6 10" xfId="22249" xr:uid="{00000000-0005-0000-0000-0000EF560000}"/>
    <cellStyle name="제목 2 6 11" xfId="22250" xr:uid="{00000000-0005-0000-0000-0000F0560000}"/>
    <cellStyle name="제목 2 6 2" xfId="22251" xr:uid="{00000000-0005-0000-0000-0000F1560000}"/>
    <cellStyle name="제목 2 6 2 2" xfId="22252" xr:uid="{00000000-0005-0000-0000-0000F2560000}"/>
    <cellStyle name="제목 2 6 3" xfId="22253" xr:uid="{00000000-0005-0000-0000-0000F3560000}"/>
    <cellStyle name="제목 2 6 3 2" xfId="22254" xr:uid="{00000000-0005-0000-0000-0000F4560000}"/>
    <cellStyle name="제목 2 6 4" xfId="22255" xr:uid="{00000000-0005-0000-0000-0000F5560000}"/>
    <cellStyle name="제목 2 6 4 2" xfId="22256" xr:uid="{00000000-0005-0000-0000-0000F6560000}"/>
    <cellStyle name="제목 2 6 5" xfId="22257" xr:uid="{00000000-0005-0000-0000-0000F7560000}"/>
    <cellStyle name="제목 2 6 5 2" xfId="22258" xr:uid="{00000000-0005-0000-0000-0000F8560000}"/>
    <cellStyle name="제목 2 6 6" xfId="22259" xr:uid="{00000000-0005-0000-0000-0000F9560000}"/>
    <cellStyle name="제목 2 6 6 2" xfId="22260" xr:uid="{00000000-0005-0000-0000-0000FA560000}"/>
    <cellStyle name="제목 2 6 7" xfId="22261" xr:uid="{00000000-0005-0000-0000-0000FB560000}"/>
    <cellStyle name="제목 2 6 7 2" xfId="22262" xr:uid="{00000000-0005-0000-0000-0000FC560000}"/>
    <cellStyle name="제목 2 6 8" xfId="22263" xr:uid="{00000000-0005-0000-0000-0000FD560000}"/>
    <cellStyle name="제목 2 6 8 2" xfId="22264" xr:uid="{00000000-0005-0000-0000-0000FE560000}"/>
    <cellStyle name="제목 2 6 9" xfId="22265" xr:uid="{00000000-0005-0000-0000-0000FF560000}"/>
    <cellStyle name="제목 2 6 9 2" xfId="22266" xr:uid="{00000000-0005-0000-0000-000000570000}"/>
    <cellStyle name="제목 2 7" xfId="22267" xr:uid="{00000000-0005-0000-0000-000001570000}"/>
    <cellStyle name="제목 2 8" xfId="22268" xr:uid="{00000000-0005-0000-0000-000002570000}"/>
    <cellStyle name="제목 3 2" xfId="22269" xr:uid="{00000000-0005-0000-0000-000003570000}"/>
    <cellStyle name="제목 3 2 10" xfId="22270" xr:uid="{00000000-0005-0000-0000-000004570000}"/>
    <cellStyle name="제목 3 2 11" xfId="22271" xr:uid="{00000000-0005-0000-0000-000005570000}"/>
    <cellStyle name="제목 3 2 12" xfId="22272" xr:uid="{00000000-0005-0000-0000-000006570000}"/>
    <cellStyle name="제목 3 2 2" xfId="22273" xr:uid="{00000000-0005-0000-0000-000007570000}"/>
    <cellStyle name="제목 3 2 2 2" xfId="22274" xr:uid="{00000000-0005-0000-0000-000008570000}"/>
    <cellStyle name="제목 3 2 2 3" xfId="22275" xr:uid="{00000000-0005-0000-0000-000009570000}"/>
    <cellStyle name="제목 3 2 3" xfId="22276" xr:uid="{00000000-0005-0000-0000-00000A570000}"/>
    <cellStyle name="제목 3 2 3 2" xfId="22277" xr:uid="{00000000-0005-0000-0000-00000B570000}"/>
    <cellStyle name="제목 3 2 3 3" xfId="22278" xr:uid="{00000000-0005-0000-0000-00000C570000}"/>
    <cellStyle name="제목 3 2 4" xfId="22279" xr:uid="{00000000-0005-0000-0000-00000D570000}"/>
    <cellStyle name="제목 3 2 4 2" xfId="22280" xr:uid="{00000000-0005-0000-0000-00000E570000}"/>
    <cellStyle name="제목 3 2 5" xfId="22281" xr:uid="{00000000-0005-0000-0000-00000F570000}"/>
    <cellStyle name="제목 3 2 5 2" xfId="22282" xr:uid="{00000000-0005-0000-0000-000010570000}"/>
    <cellStyle name="제목 3 2 6" xfId="22283" xr:uid="{00000000-0005-0000-0000-000011570000}"/>
    <cellStyle name="제목 3 2 6 2" xfId="22284" xr:uid="{00000000-0005-0000-0000-000012570000}"/>
    <cellStyle name="제목 3 2 7" xfId="22285" xr:uid="{00000000-0005-0000-0000-000013570000}"/>
    <cellStyle name="제목 3 2 7 2" xfId="22286" xr:uid="{00000000-0005-0000-0000-000014570000}"/>
    <cellStyle name="제목 3 2 8" xfId="22287" xr:uid="{00000000-0005-0000-0000-000015570000}"/>
    <cellStyle name="제목 3 2 8 2" xfId="22288" xr:uid="{00000000-0005-0000-0000-000016570000}"/>
    <cellStyle name="제목 3 2 9" xfId="22289" xr:uid="{00000000-0005-0000-0000-000017570000}"/>
    <cellStyle name="제목 3 2 9 2" xfId="22290" xr:uid="{00000000-0005-0000-0000-000018570000}"/>
    <cellStyle name="제목 3 3" xfId="22291" xr:uid="{00000000-0005-0000-0000-000019570000}"/>
    <cellStyle name="제목 3 3 10" xfId="22292" xr:uid="{00000000-0005-0000-0000-00001A570000}"/>
    <cellStyle name="제목 3 3 11" xfId="22293" xr:uid="{00000000-0005-0000-0000-00001B570000}"/>
    <cellStyle name="제목 3 3 2" xfId="22294" xr:uid="{00000000-0005-0000-0000-00001C570000}"/>
    <cellStyle name="제목 3 3 2 2" xfId="22295" xr:uid="{00000000-0005-0000-0000-00001D570000}"/>
    <cellStyle name="제목 3 3 3" xfId="22296" xr:uid="{00000000-0005-0000-0000-00001E570000}"/>
    <cellStyle name="제목 3 3 3 2" xfId="22297" xr:uid="{00000000-0005-0000-0000-00001F570000}"/>
    <cellStyle name="제목 3 3 4" xfId="22298" xr:uid="{00000000-0005-0000-0000-000020570000}"/>
    <cellStyle name="제목 3 3 4 2" xfId="22299" xr:uid="{00000000-0005-0000-0000-000021570000}"/>
    <cellStyle name="제목 3 3 5" xfId="22300" xr:uid="{00000000-0005-0000-0000-000022570000}"/>
    <cellStyle name="제목 3 3 5 2" xfId="22301" xr:uid="{00000000-0005-0000-0000-000023570000}"/>
    <cellStyle name="제목 3 3 6" xfId="22302" xr:uid="{00000000-0005-0000-0000-000024570000}"/>
    <cellStyle name="제목 3 3 6 2" xfId="22303" xr:uid="{00000000-0005-0000-0000-000025570000}"/>
    <cellStyle name="제목 3 3 7" xfId="22304" xr:uid="{00000000-0005-0000-0000-000026570000}"/>
    <cellStyle name="제목 3 3 7 2" xfId="22305" xr:uid="{00000000-0005-0000-0000-000027570000}"/>
    <cellStyle name="제목 3 3 8" xfId="22306" xr:uid="{00000000-0005-0000-0000-000028570000}"/>
    <cellStyle name="제목 3 3 8 2" xfId="22307" xr:uid="{00000000-0005-0000-0000-000029570000}"/>
    <cellStyle name="제목 3 3 9" xfId="22308" xr:uid="{00000000-0005-0000-0000-00002A570000}"/>
    <cellStyle name="제목 3 3 9 2" xfId="22309" xr:uid="{00000000-0005-0000-0000-00002B570000}"/>
    <cellStyle name="제목 3 4" xfId="22310" xr:uid="{00000000-0005-0000-0000-00002C570000}"/>
    <cellStyle name="제목 3 4 10" xfId="22311" xr:uid="{00000000-0005-0000-0000-00002D570000}"/>
    <cellStyle name="제목 3 4 11" xfId="22312" xr:uid="{00000000-0005-0000-0000-00002E570000}"/>
    <cellStyle name="제목 3 4 2" xfId="22313" xr:uid="{00000000-0005-0000-0000-00002F570000}"/>
    <cellStyle name="제목 3 4 2 2" xfId="22314" xr:uid="{00000000-0005-0000-0000-000030570000}"/>
    <cellStyle name="제목 3 4 3" xfId="22315" xr:uid="{00000000-0005-0000-0000-000031570000}"/>
    <cellStyle name="제목 3 4 3 2" xfId="22316" xr:uid="{00000000-0005-0000-0000-000032570000}"/>
    <cellStyle name="제목 3 4 4" xfId="22317" xr:uid="{00000000-0005-0000-0000-000033570000}"/>
    <cellStyle name="제목 3 4 4 2" xfId="22318" xr:uid="{00000000-0005-0000-0000-000034570000}"/>
    <cellStyle name="제목 3 4 5" xfId="22319" xr:uid="{00000000-0005-0000-0000-000035570000}"/>
    <cellStyle name="제목 3 4 5 2" xfId="22320" xr:uid="{00000000-0005-0000-0000-000036570000}"/>
    <cellStyle name="제목 3 4 6" xfId="22321" xr:uid="{00000000-0005-0000-0000-000037570000}"/>
    <cellStyle name="제목 3 4 6 2" xfId="22322" xr:uid="{00000000-0005-0000-0000-000038570000}"/>
    <cellStyle name="제목 3 4 7" xfId="22323" xr:uid="{00000000-0005-0000-0000-000039570000}"/>
    <cellStyle name="제목 3 4 7 2" xfId="22324" xr:uid="{00000000-0005-0000-0000-00003A570000}"/>
    <cellStyle name="제목 3 4 8" xfId="22325" xr:uid="{00000000-0005-0000-0000-00003B570000}"/>
    <cellStyle name="제목 3 4 8 2" xfId="22326" xr:uid="{00000000-0005-0000-0000-00003C570000}"/>
    <cellStyle name="제목 3 4 9" xfId="22327" xr:uid="{00000000-0005-0000-0000-00003D570000}"/>
    <cellStyle name="제목 3 4 9 2" xfId="22328" xr:uid="{00000000-0005-0000-0000-00003E570000}"/>
    <cellStyle name="제목 3 5" xfId="22329" xr:uid="{00000000-0005-0000-0000-00003F570000}"/>
    <cellStyle name="제목 3 5 10" xfId="22330" xr:uid="{00000000-0005-0000-0000-000040570000}"/>
    <cellStyle name="제목 3 5 11" xfId="22331" xr:uid="{00000000-0005-0000-0000-000041570000}"/>
    <cellStyle name="제목 3 5 2" xfId="22332" xr:uid="{00000000-0005-0000-0000-000042570000}"/>
    <cellStyle name="제목 3 5 2 2" xfId="22333" xr:uid="{00000000-0005-0000-0000-000043570000}"/>
    <cellStyle name="제목 3 5 3" xfId="22334" xr:uid="{00000000-0005-0000-0000-000044570000}"/>
    <cellStyle name="제목 3 5 3 2" xfId="22335" xr:uid="{00000000-0005-0000-0000-000045570000}"/>
    <cellStyle name="제목 3 5 4" xfId="22336" xr:uid="{00000000-0005-0000-0000-000046570000}"/>
    <cellStyle name="제목 3 5 4 2" xfId="22337" xr:uid="{00000000-0005-0000-0000-000047570000}"/>
    <cellStyle name="제목 3 5 5" xfId="22338" xr:uid="{00000000-0005-0000-0000-000048570000}"/>
    <cellStyle name="제목 3 5 5 2" xfId="22339" xr:uid="{00000000-0005-0000-0000-000049570000}"/>
    <cellStyle name="제목 3 5 6" xfId="22340" xr:uid="{00000000-0005-0000-0000-00004A570000}"/>
    <cellStyle name="제목 3 5 6 2" xfId="22341" xr:uid="{00000000-0005-0000-0000-00004B570000}"/>
    <cellStyle name="제목 3 5 7" xfId="22342" xr:uid="{00000000-0005-0000-0000-00004C570000}"/>
    <cellStyle name="제목 3 5 7 2" xfId="22343" xr:uid="{00000000-0005-0000-0000-00004D570000}"/>
    <cellStyle name="제목 3 5 8" xfId="22344" xr:uid="{00000000-0005-0000-0000-00004E570000}"/>
    <cellStyle name="제목 3 5 8 2" xfId="22345" xr:uid="{00000000-0005-0000-0000-00004F570000}"/>
    <cellStyle name="제목 3 5 9" xfId="22346" xr:uid="{00000000-0005-0000-0000-000050570000}"/>
    <cellStyle name="제목 3 5 9 2" xfId="22347" xr:uid="{00000000-0005-0000-0000-000051570000}"/>
    <cellStyle name="제목 3 6" xfId="22348" xr:uid="{00000000-0005-0000-0000-000052570000}"/>
    <cellStyle name="제목 3 6 10" xfId="22349" xr:uid="{00000000-0005-0000-0000-000053570000}"/>
    <cellStyle name="제목 3 6 11" xfId="22350" xr:uid="{00000000-0005-0000-0000-000054570000}"/>
    <cellStyle name="제목 3 6 2" xfId="22351" xr:uid="{00000000-0005-0000-0000-000055570000}"/>
    <cellStyle name="제목 3 6 2 2" xfId="22352" xr:uid="{00000000-0005-0000-0000-000056570000}"/>
    <cellStyle name="제목 3 6 3" xfId="22353" xr:uid="{00000000-0005-0000-0000-000057570000}"/>
    <cellStyle name="제목 3 6 3 2" xfId="22354" xr:uid="{00000000-0005-0000-0000-000058570000}"/>
    <cellStyle name="제목 3 6 4" xfId="22355" xr:uid="{00000000-0005-0000-0000-000059570000}"/>
    <cellStyle name="제목 3 6 4 2" xfId="22356" xr:uid="{00000000-0005-0000-0000-00005A570000}"/>
    <cellStyle name="제목 3 6 5" xfId="22357" xr:uid="{00000000-0005-0000-0000-00005B570000}"/>
    <cellStyle name="제목 3 6 5 2" xfId="22358" xr:uid="{00000000-0005-0000-0000-00005C570000}"/>
    <cellStyle name="제목 3 6 6" xfId="22359" xr:uid="{00000000-0005-0000-0000-00005D570000}"/>
    <cellStyle name="제목 3 6 6 2" xfId="22360" xr:uid="{00000000-0005-0000-0000-00005E570000}"/>
    <cellStyle name="제목 3 6 7" xfId="22361" xr:uid="{00000000-0005-0000-0000-00005F570000}"/>
    <cellStyle name="제목 3 6 7 2" xfId="22362" xr:uid="{00000000-0005-0000-0000-000060570000}"/>
    <cellStyle name="제목 3 6 8" xfId="22363" xr:uid="{00000000-0005-0000-0000-000061570000}"/>
    <cellStyle name="제목 3 6 8 2" xfId="22364" xr:uid="{00000000-0005-0000-0000-000062570000}"/>
    <cellStyle name="제목 3 6 9" xfId="22365" xr:uid="{00000000-0005-0000-0000-000063570000}"/>
    <cellStyle name="제목 3 6 9 2" xfId="22366" xr:uid="{00000000-0005-0000-0000-000064570000}"/>
    <cellStyle name="제목 3 7" xfId="22367" xr:uid="{00000000-0005-0000-0000-000065570000}"/>
    <cellStyle name="제목 3 8" xfId="22368" xr:uid="{00000000-0005-0000-0000-000066570000}"/>
    <cellStyle name="제목 4 2" xfId="22369" xr:uid="{00000000-0005-0000-0000-000067570000}"/>
    <cellStyle name="제목 4 2 10" xfId="22370" xr:uid="{00000000-0005-0000-0000-000068570000}"/>
    <cellStyle name="제목 4 2 11" xfId="22371" xr:uid="{00000000-0005-0000-0000-000069570000}"/>
    <cellStyle name="제목 4 2 12" xfId="22372" xr:uid="{00000000-0005-0000-0000-00006A570000}"/>
    <cellStyle name="제목 4 2 2" xfId="22373" xr:uid="{00000000-0005-0000-0000-00006B570000}"/>
    <cellStyle name="제목 4 2 2 2" xfId="22374" xr:uid="{00000000-0005-0000-0000-00006C570000}"/>
    <cellStyle name="제목 4 2 2 3" xfId="22375" xr:uid="{00000000-0005-0000-0000-00006D570000}"/>
    <cellStyle name="제목 4 2 3" xfId="22376" xr:uid="{00000000-0005-0000-0000-00006E570000}"/>
    <cellStyle name="제목 4 2 3 2" xfId="22377" xr:uid="{00000000-0005-0000-0000-00006F570000}"/>
    <cellStyle name="제목 4 2 3 3" xfId="22378" xr:uid="{00000000-0005-0000-0000-000070570000}"/>
    <cellStyle name="제목 4 2 4" xfId="22379" xr:uid="{00000000-0005-0000-0000-000071570000}"/>
    <cellStyle name="제목 4 2 4 2" xfId="22380" xr:uid="{00000000-0005-0000-0000-000072570000}"/>
    <cellStyle name="제목 4 2 5" xfId="22381" xr:uid="{00000000-0005-0000-0000-000073570000}"/>
    <cellStyle name="제목 4 2 5 2" xfId="22382" xr:uid="{00000000-0005-0000-0000-000074570000}"/>
    <cellStyle name="제목 4 2 6" xfId="22383" xr:uid="{00000000-0005-0000-0000-000075570000}"/>
    <cellStyle name="제목 4 2 6 2" xfId="22384" xr:uid="{00000000-0005-0000-0000-000076570000}"/>
    <cellStyle name="제목 4 2 7" xfId="22385" xr:uid="{00000000-0005-0000-0000-000077570000}"/>
    <cellStyle name="제목 4 2 7 2" xfId="22386" xr:uid="{00000000-0005-0000-0000-000078570000}"/>
    <cellStyle name="제목 4 2 8" xfId="22387" xr:uid="{00000000-0005-0000-0000-000079570000}"/>
    <cellStyle name="제목 4 2 8 2" xfId="22388" xr:uid="{00000000-0005-0000-0000-00007A570000}"/>
    <cellStyle name="제목 4 2 9" xfId="22389" xr:uid="{00000000-0005-0000-0000-00007B570000}"/>
    <cellStyle name="제목 4 2 9 2" xfId="22390" xr:uid="{00000000-0005-0000-0000-00007C570000}"/>
    <cellStyle name="제목 4 3" xfId="22391" xr:uid="{00000000-0005-0000-0000-00007D570000}"/>
    <cellStyle name="제목 4 3 10" xfId="22392" xr:uid="{00000000-0005-0000-0000-00007E570000}"/>
    <cellStyle name="제목 4 3 11" xfId="22393" xr:uid="{00000000-0005-0000-0000-00007F570000}"/>
    <cellStyle name="제목 4 3 2" xfId="22394" xr:uid="{00000000-0005-0000-0000-000080570000}"/>
    <cellStyle name="제목 4 3 2 2" xfId="22395" xr:uid="{00000000-0005-0000-0000-000081570000}"/>
    <cellStyle name="제목 4 3 3" xfId="22396" xr:uid="{00000000-0005-0000-0000-000082570000}"/>
    <cellStyle name="제목 4 3 3 2" xfId="22397" xr:uid="{00000000-0005-0000-0000-000083570000}"/>
    <cellStyle name="제목 4 3 4" xfId="22398" xr:uid="{00000000-0005-0000-0000-000084570000}"/>
    <cellStyle name="제목 4 3 4 2" xfId="22399" xr:uid="{00000000-0005-0000-0000-000085570000}"/>
    <cellStyle name="제목 4 3 5" xfId="22400" xr:uid="{00000000-0005-0000-0000-000086570000}"/>
    <cellStyle name="제목 4 3 5 2" xfId="22401" xr:uid="{00000000-0005-0000-0000-000087570000}"/>
    <cellStyle name="제목 4 3 6" xfId="22402" xr:uid="{00000000-0005-0000-0000-000088570000}"/>
    <cellStyle name="제목 4 3 6 2" xfId="22403" xr:uid="{00000000-0005-0000-0000-000089570000}"/>
    <cellStyle name="제목 4 3 7" xfId="22404" xr:uid="{00000000-0005-0000-0000-00008A570000}"/>
    <cellStyle name="제목 4 3 7 2" xfId="22405" xr:uid="{00000000-0005-0000-0000-00008B570000}"/>
    <cellStyle name="제목 4 3 8" xfId="22406" xr:uid="{00000000-0005-0000-0000-00008C570000}"/>
    <cellStyle name="제목 4 3 8 2" xfId="22407" xr:uid="{00000000-0005-0000-0000-00008D570000}"/>
    <cellStyle name="제목 4 3 9" xfId="22408" xr:uid="{00000000-0005-0000-0000-00008E570000}"/>
    <cellStyle name="제목 4 3 9 2" xfId="22409" xr:uid="{00000000-0005-0000-0000-00008F570000}"/>
    <cellStyle name="제목 4 4" xfId="22410" xr:uid="{00000000-0005-0000-0000-000090570000}"/>
    <cellStyle name="제목 4 4 10" xfId="22411" xr:uid="{00000000-0005-0000-0000-000091570000}"/>
    <cellStyle name="제목 4 4 11" xfId="22412" xr:uid="{00000000-0005-0000-0000-000092570000}"/>
    <cellStyle name="제목 4 4 2" xfId="22413" xr:uid="{00000000-0005-0000-0000-000093570000}"/>
    <cellStyle name="제목 4 4 2 2" xfId="22414" xr:uid="{00000000-0005-0000-0000-000094570000}"/>
    <cellStyle name="제목 4 4 3" xfId="22415" xr:uid="{00000000-0005-0000-0000-000095570000}"/>
    <cellStyle name="제목 4 4 3 2" xfId="22416" xr:uid="{00000000-0005-0000-0000-000096570000}"/>
    <cellStyle name="제목 4 4 4" xfId="22417" xr:uid="{00000000-0005-0000-0000-000097570000}"/>
    <cellStyle name="제목 4 4 4 2" xfId="22418" xr:uid="{00000000-0005-0000-0000-000098570000}"/>
    <cellStyle name="제목 4 4 5" xfId="22419" xr:uid="{00000000-0005-0000-0000-000099570000}"/>
    <cellStyle name="제목 4 4 5 2" xfId="22420" xr:uid="{00000000-0005-0000-0000-00009A570000}"/>
    <cellStyle name="제목 4 4 6" xfId="22421" xr:uid="{00000000-0005-0000-0000-00009B570000}"/>
    <cellStyle name="제목 4 4 6 2" xfId="22422" xr:uid="{00000000-0005-0000-0000-00009C570000}"/>
    <cellStyle name="제목 4 4 7" xfId="22423" xr:uid="{00000000-0005-0000-0000-00009D570000}"/>
    <cellStyle name="제목 4 4 7 2" xfId="22424" xr:uid="{00000000-0005-0000-0000-00009E570000}"/>
    <cellStyle name="제목 4 4 8" xfId="22425" xr:uid="{00000000-0005-0000-0000-00009F570000}"/>
    <cellStyle name="제목 4 4 8 2" xfId="22426" xr:uid="{00000000-0005-0000-0000-0000A0570000}"/>
    <cellStyle name="제목 4 4 9" xfId="22427" xr:uid="{00000000-0005-0000-0000-0000A1570000}"/>
    <cellStyle name="제목 4 4 9 2" xfId="22428" xr:uid="{00000000-0005-0000-0000-0000A2570000}"/>
    <cellStyle name="제목 4 5" xfId="22429" xr:uid="{00000000-0005-0000-0000-0000A3570000}"/>
    <cellStyle name="제목 4 5 10" xfId="22430" xr:uid="{00000000-0005-0000-0000-0000A4570000}"/>
    <cellStyle name="제목 4 5 11" xfId="22431" xr:uid="{00000000-0005-0000-0000-0000A5570000}"/>
    <cellStyle name="제목 4 5 2" xfId="22432" xr:uid="{00000000-0005-0000-0000-0000A6570000}"/>
    <cellStyle name="제목 4 5 2 2" xfId="22433" xr:uid="{00000000-0005-0000-0000-0000A7570000}"/>
    <cellStyle name="제목 4 5 3" xfId="22434" xr:uid="{00000000-0005-0000-0000-0000A8570000}"/>
    <cellStyle name="제목 4 5 3 2" xfId="22435" xr:uid="{00000000-0005-0000-0000-0000A9570000}"/>
    <cellStyle name="제목 4 5 4" xfId="22436" xr:uid="{00000000-0005-0000-0000-0000AA570000}"/>
    <cellStyle name="제목 4 5 4 2" xfId="22437" xr:uid="{00000000-0005-0000-0000-0000AB570000}"/>
    <cellStyle name="제목 4 5 5" xfId="22438" xr:uid="{00000000-0005-0000-0000-0000AC570000}"/>
    <cellStyle name="제목 4 5 5 2" xfId="22439" xr:uid="{00000000-0005-0000-0000-0000AD570000}"/>
    <cellStyle name="제목 4 5 6" xfId="22440" xr:uid="{00000000-0005-0000-0000-0000AE570000}"/>
    <cellStyle name="제목 4 5 6 2" xfId="22441" xr:uid="{00000000-0005-0000-0000-0000AF570000}"/>
    <cellStyle name="제목 4 5 7" xfId="22442" xr:uid="{00000000-0005-0000-0000-0000B0570000}"/>
    <cellStyle name="제목 4 5 7 2" xfId="22443" xr:uid="{00000000-0005-0000-0000-0000B1570000}"/>
    <cellStyle name="제목 4 5 8" xfId="22444" xr:uid="{00000000-0005-0000-0000-0000B2570000}"/>
    <cellStyle name="제목 4 5 8 2" xfId="22445" xr:uid="{00000000-0005-0000-0000-0000B3570000}"/>
    <cellStyle name="제목 4 5 9" xfId="22446" xr:uid="{00000000-0005-0000-0000-0000B4570000}"/>
    <cellStyle name="제목 4 5 9 2" xfId="22447" xr:uid="{00000000-0005-0000-0000-0000B5570000}"/>
    <cellStyle name="제목 4 6" xfId="22448" xr:uid="{00000000-0005-0000-0000-0000B6570000}"/>
    <cellStyle name="제목 4 6 10" xfId="22449" xr:uid="{00000000-0005-0000-0000-0000B7570000}"/>
    <cellStyle name="제목 4 6 11" xfId="22450" xr:uid="{00000000-0005-0000-0000-0000B8570000}"/>
    <cellStyle name="제목 4 6 2" xfId="22451" xr:uid="{00000000-0005-0000-0000-0000B9570000}"/>
    <cellStyle name="제목 4 6 2 2" xfId="22452" xr:uid="{00000000-0005-0000-0000-0000BA570000}"/>
    <cellStyle name="제목 4 6 3" xfId="22453" xr:uid="{00000000-0005-0000-0000-0000BB570000}"/>
    <cellStyle name="제목 4 6 3 2" xfId="22454" xr:uid="{00000000-0005-0000-0000-0000BC570000}"/>
    <cellStyle name="제목 4 6 4" xfId="22455" xr:uid="{00000000-0005-0000-0000-0000BD570000}"/>
    <cellStyle name="제목 4 6 4 2" xfId="22456" xr:uid="{00000000-0005-0000-0000-0000BE570000}"/>
    <cellStyle name="제목 4 6 5" xfId="22457" xr:uid="{00000000-0005-0000-0000-0000BF570000}"/>
    <cellStyle name="제목 4 6 5 2" xfId="22458" xr:uid="{00000000-0005-0000-0000-0000C0570000}"/>
    <cellStyle name="제목 4 6 6" xfId="22459" xr:uid="{00000000-0005-0000-0000-0000C1570000}"/>
    <cellStyle name="제목 4 6 6 2" xfId="22460" xr:uid="{00000000-0005-0000-0000-0000C2570000}"/>
    <cellStyle name="제목 4 6 7" xfId="22461" xr:uid="{00000000-0005-0000-0000-0000C3570000}"/>
    <cellStyle name="제목 4 6 7 2" xfId="22462" xr:uid="{00000000-0005-0000-0000-0000C4570000}"/>
    <cellStyle name="제목 4 6 8" xfId="22463" xr:uid="{00000000-0005-0000-0000-0000C5570000}"/>
    <cellStyle name="제목 4 6 8 2" xfId="22464" xr:uid="{00000000-0005-0000-0000-0000C6570000}"/>
    <cellStyle name="제목 4 6 9" xfId="22465" xr:uid="{00000000-0005-0000-0000-0000C7570000}"/>
    <cellStyle name="제목 4 6 9 2" xfId="22466" xr:uid="{00000000-0005-0000-0000-0000C8570000}"/>
    <cellStyle name="제목 4 7" xfId="22467" xr:uid="{00000000-0005-0000-0000-0000C9570000}"/>
    <cellStyle name="제목 4 8" xfId="22468" xr:uid="{00000000-0005-0000-0000-0000CA570000}"/>
    <cellStyle name="제목 5" xfId="22469" xr:uid="{00000000-0005-0000-0000-0000CB570000}"/>
    <cellStyle name="제목 5 10" xfId="22470" xr:uid="{00000000-0005-0000-0000-0000CC570000}"/>
    <cellStyle name="제목 5 10 2" xfId="22471" xr:uid="{00000000-0005-0000-0000-0000CD570000}"/>
    <cellStyle name="제목 5 11" xfId="22472" xr:uid="{00000000-0005-0000-0000-0000CE570000}"/>
    <cellStyle name="제목 5 11 2" xfId="22473" xr:uid="{00000000-0005-0000-0000-0000CF570000}"/>
    <cellStyle name="제목 5 12" xfId="22474" xr:uid="{00000000-0005-0000-0000-0000D0570000}"/>
    <cellStyle name="제목 5 12 2" xfId="22475" xr:uid="{00000000-0005-0000-0000-0000D1570000}"/>
    <cellStyle name="제목 5 13" xfId="22476" xr:uid="{00000000-0005-0000-0000-0000D2570000}"/>
    <cellStyle name="제목 5 13 2" xfId="22477" xr:uid="{00000000-0005-0000-0000-0000D3570000}"/>
    <cellStyle name="제목 5 14" xfId="22478" xr:uid="{00000000-0005-0000-0000-0000D4570000}"/>
    <cellStyle name="제목 5 14 2" xfId="22479" xr:uid="{00000000-0005-0000-0000-0000D5570000}"/>
    <cellStyle name="제목 5 15" xfId="22480" xr:uid="{00000000-0005-0000-0000-0000D6570000}"/>
    <cellStyle name="제목 5 15 2" xfId="22481" xr:uid="{00000000-0005-0000-0000-0000D7570000}"/>
    <cellStyle name="제목 5 16" xfId="22482" xr:uid="{00000000-0005-0000-0000-0000D8570000}"/>
    <cellStyle name="제목 5 16 2" xfId="22483" xr:uid="{00000000-0005-0000-0000-0000D9570000}"/>
    <cellStyle name="제목 5 17" xfId="22484" xr:uid="{00000000-0005-0000-0000-0000DA570000}"/>
    <cellStyle name="제목 5 17 2" xfId="22485" xr:uid="{00000000-0005-0000-0000-0000DB570000}"/>
    <cellStyle name="제목 5 18" xfId="22486" xr:uid="{00000000-0005-0000-0000-0000DC570000}"/>
    <cellStyle name="제목 5 18 2" xfId="22487" xr:uid="{00000000-0005-0000-0000-0000DD570000}"/>
    <cellStyle name="제목 5 19" xfId="22488" xr:uid="{00000000-0005-0000-0000-0000DE570000}"/>
    <cellStyle name="제목 5 19 2" xfId="22489" xr:uid="{00000000-0005-0000-0000-0000DF570000}"/>
    <cellStyle name="제목 5 2" xfId="22490" xr:uid="{00000000-0005-0000-0000-0000E0570000}"/>
    <cellStyle name="제목 5 2 2" xfId="22491" xr:uid="{00000000-0005-0000-0000-0000E1570000}"/>
    <cellStyle name="제목 5 2 3" xfId="22492" xr:uid="{00000000-0005-0000-0000-0000E2570000}"/>
    <cellStyle name="제목 5 20" xfId="22493" xr:uid="{00000000-0005-0000-0000-0000E3570000}"/>
    <cellStyle name="제목 5 20 2" xfId="22494" xr:uid="{00000000-0005-0000-0000-0000E4570000}"/>
    <cellStyle name="제목 5 21" xfId="22495" xr:uid="{00000000-0005-0000-0000-0000E5570000}"/>
    <cellStyle name="제목 5 21 2" xfId="22496" xr:uid="{00000000-0005-0000-0000-0000E6570000}"/>
    <cellStyle name="제목 5 22" xfId="22497" xr:uid="{00000000-0005-0000-0000-0000E7570000}"/>
    <cellStyle name="제목 5 22 2" xfId="22498" xr:uid="{00000000-0005-0000-0000-0000E8570000}"/>
    <cellStyle name="제목 5 23" xfId="22499" xr:uid="{00000000-0005-0000-0000-0000E9570000}"/>
    <cellStyle name="제목 5 23 2" xfId="22500" xr:uid="{00000000-0005-0000-0000-0000EA570000}"/>
    <cellStyle name="제목 5 24" xfId="22501" xr:uid="{00000000-0005-0000-0000-0000EB570000}"/>
    <cellStyle name="제목 5 24 2" xfId="22502" xr:uid="{00000000-0005-0000-0000-0000EC570000}"/>
    <cellStyle name="제목 5 25" xfId="22503" xr:uid="{00000000-0005-0000-0000-0000ED570000}"/>
    <cellStyle name="제목 5 25 2" xfId="22504" xr:uid="{00000000-0005-0000-0000-0000EE570000}"/>
    <cellStyle name="제목 5 26" xfId="22505" xr:uid="{00000000-0005-0000-0000-0000EF570000}"/>
    <cellStyle name="제목 5 26 2" xfId="22506" xr:uid="{00000000-0005-0000-0000-0000F0570000}"/>
    <cellStyle name="제목 5 27" xfId="22507" xr:uid="{00000000-0005-0000-0000-0000F1570000}"/>
    <cellStyle name="제목 5 27 2" xfId="22508" xr:uid="{00000000-0005-0000-0000-0000F2570000}"/>
    <cellStyle name="제목 5 28" xfId="22509" xr:uid="{00000000-0005-0000-0000-0000F3570000}"/>
    <cellStyle name="제목 5 28 2" xfId="22510" xr:uid="{00000000-0005-0000-0000-0000F4570000}"/>
    <cellStyle name="제목 5 29" xfId="22511" xr:uid="{00000000-0005-0000-0000-0000F5570000}"/>
    <cellStyle name="제목 5 29 2" xfId="22512" xr:uid="{00000000-0005-0000-0000-0000F6570000}"/>
    <cellStyle name="제목 5 3" xfId="22513" xr:uid="{00000000-0005-0000-0000-0000F7570000}"/>
    <cellStyle name="제목 5 3 2" xfId="22514" xr:uid="{00000000-0005-0000-0000-0000F8570000}"/>
    <cellStyle name="제목 5 3 3" xfId="22515" xr:uid="{00000000-0005-0000-0000-0000F9570000}"/>
    <cellStyle name="제목 5 30" xfId="22516" xr:uid="{00000000-0005-0000-0000-0000FA570000}"/>
    <cellStyle name="제목 5 30 2" xfId="22517" xr:uid="{00000000-0005-0000-0000-0000FB570000}"/>
    <cellStyle name="제목 5 31" xfId="22518" xr:uid="{00000000-0005-0000-0000-0000FC570000}"/>
    <cellStyle name="제목 5 31 2" xfId="22519" xr:uid="{00000000-0005-0000-0000-0000FD570000}"/>
    <cellStyle name="제목 5 32" xfId="22520" xr:uid="{00000000-0005-0000-0000-0000FE570000}"/>
    <cellStyle name="제목 5 32 2" xfId="22521" xr:uid="{00000000-0005-0000-0000-0000FF570000}"/>
    <cellStyle name="제목 5 33" xfId="22522" xr:uid="{00000000-0005-0000-0000-000000580000}"/>
    <cellStyle name="제목 5 33 2" xfId="22523" xr:uid="{00000000-0005-0000-0000-000001580000}"/>
    <cellStyle name="제목 5 34" xfId="22524" xr:uid="{00000000-0005-0000-0000-000002580000}"/>
    <cellStyle name="제목 5 34 2" xfId="22525" xr:uid="{00000000-0005-0000-0000-000003580000}"/>
    <cellStyle name="제목 5 35" xfId="22526" xr:uid="{00000000-0005-0000-0000-000004580000}"/>
    <cellStyle name="제목 5 36" xfId="22527" xr:uid="{00000000-0005-0000-0000-000005580000}"/>
    <cellStyle name="제목 5 37" xfId="22528" xr:uid="{00000000-0005-0000-0000-000006580000}"/>
    <cellStyle name="제목 5 4" xfId="22529" xr:uid="{00000000-0005-0000-0000-000007580000}"/>
    <cellStyle name="제목 5 4 2" xfId="22530" xr:uid="{00000000-0005-0000-0000-000008580000}"/>
    <cellStyle name="제목 5 5" xfId="22531" xr:uid="{00000000-0005-0000-0000-000009580000}"/>
    <cellStyle name="제목 5 5 2" xfId="22532" xr:uid="{00000000-0005-0000-0000-00000A580000}"/>
    <cellStyle name="제목 5 6" xfId="22533" xr:uid="{00000000-0005-0000-0000-00000B580000}"/>
    <cellStyle name="제목 5 6 2" xfId="22534" xr:uid="{00000000-0005-0000-0000-00000C580000}"/>
    <cellStyle name="제목 5 7" xfId="22535" xr:uid="{00000000-0005-0000-0000-00000D580000}"/>
    <cellStyle name="제목 5 7 2" xfId="22536" xr:uid="{00000000-0005-0000-0000-00000E580000}"/>
    <cellStyle name="제목 5 8" xfId="22537" xr:uid="{00000000-0005-0000-0000-00000F580000}"/>
    <cellStyle name="제목 5 8 2" xfId="22538" xr:uid="{00000000-0005-0000-0000-000010580000}"/>
    <cellStyle name="제목 5 9" xfId="22539" xr:uid="{00000000-0005-0000-0000-000011580000}"/>
    <cellStyle name="제목 5 9 2" xfId="22540" xr:uid="{00000000-0005-0000-0000-000012580000}"/>
    <cellStyle name="제목 5_롯데 일산점 무대조명_총괄표_100503_수정" xfId="22541" xr:uid="{00000000-0005-0000-0000-000013580000}"/>
    <cellStyle name="제목 6" xfId="22542" xr:uid="{00000000-0005-0000-0000-000014580000}"/>
    <cellStyle name="제목 6 10" xfId="22543" xr:uid="{00000000-0005-0000-0000-000015580000}"/>
    <cellStyle name="제목 6 10 2" xfId="22544" xr:uid="{00000000-0005-0000-0000-000016580000}"/>
    <cellStyle name="제목 6 11" xfId="22545" xr:uid="{00000000-0005-0000-0000-000017580000}"/>
    <cellStyle name="제목 6 11 2" xfId="22546" xr:uid="{00000000-0005-0000-0000-000018580000}"/>
    <cellStyle name="제목 6 12" xfId="22547" xr:uid="{00000000-0005-0000-0000-000019580000}"/>
    <cellStyle name="제목 6 12 2" xfId="22548" xr:uid="{00000000-0005-0000-0000-00001A580000}"/>
    <cellStyle name="제목 6 13" xfId="22549" xr:uid="{00000000-0005-0000-0000-00001B580000}"/>
    <cellStyle name="제목 6 13 2" xfId="22550" xr:uid="{00000000-0005-0000-0000-00001C580000}"/>
    <cellStyle name="제목 6 14" xfId="22551" xr:uid="{00000000-0005-0000-0000-00001D580000}"/>
    <cellStyle name="제목 6 14 2" xfId="22552" xr:uid="{00000000-0005-0000-0000-00001E580000}"/>
    <cellStyle name="제목 6 15" xfId="22553" xr:uid="{00000000-0005-0000-0000-00001F580000}"/>
    <cellStyle name="제목 6 15 2" xfId="22554" xr:uid="{00000000-0005-0000-0000-000020580000}"/>
    <cellStyle name="제목 6 16" xfId="22555" xr:uid="{00000000-0005-0000-0000-000021580000}"/>
    <cellStyle name="제목 6 16 2" xfId="22556" xr:uid="{00000000-0005-0000-0000-000022580000}"/>
    <cellStyle name="제목 6 17" xfId="22557" xr:uid="{00000000-0005-0000-0000-000023580000}"/>
    <cellStyle name="제목 6 17 2" xfId="22558" xr:uid="{00000000-0005-0000-0000-000024580000}"/>
    <cellStyle name="제목 6 18" xfId="22559" xr:uid="{00000000-0005-0000-0000-000025580000}"/>
    <cellStyle name="제목 6 18 2" xfId="22560" xr:uid="{00000000-0005-0000-0000-000026580000}"/>
    <cellStyle name="제목 6 19" xfId="22561" xr:uid="{00000000-0005-0000-0000-000027580000}"/>
    <cellStyle name="제목 6 19 2" xfId="22562" xr:uid="{00000000-0005-0000-0000-000028580000}"/>
    <cellStyle name="제목 6 2" xfId="22563" xr:uid="{00000000-0005-0000-0000-000029580000}"/>
    <cellStyle name="제목 6 2 2" xfId="22564" xr:uid="{00000000-0005-0000-0000-00002A580000}"/>
    <cellStyle name="제목 6 20" xfId="22565" xr:uid="{00000000-0005-0000-0000-00002B580000}"/>
    <cellStyle name="제목 6 20 2" xfId="22566" xr:uid="{00000000-0005-0000-0000-00002C580000}"/>
    <cellStyle name="제목 6 21" xfId="22567" xr:uid="{00000000-0005-0000-0000-00002D580000}"/>
    <cellStyle name="제목 6 21 2" xfId="22568" xr:uid="{00000000-0005-0000-0000-00002E580000}"/>
    <cellStyle name="제목 6 22" xfId="22569" xr:uid="{00000000-0005-0000-0000-00002F580000}"/>
    <cellStyle name="제목 6 22 2" xfId="22570" xr:uid="{00000000-0005-0000-0000-000030580000}"/>
    <cellStyle name="제목 6 23" xfId="22571" xr:uid="{00000000-0005-0000-0000-000031580000}"/>
    <cellStyle name="제목 6 23 2" xfId="22572" xr:uid="{00000000-0005-0000-0000-000032580000}"/>
    <cellStyle name="제목 6 24" xfId="22573" xr:uid="{00000000-0005-0000-0000-000033580000}"/>
    <cellStyle name="제목 6 24 2" xfId="22574" xr:uid="{00000000-0005-0000-0000-000034580000}"/>
    <cellStyle name="제목 6 25" xfId="22575" xr:uid="{00000000-0005-0000-0000-000035580000}"/>
    <cellStyle name="제목 6 25 2" xfId="22576" xr:uid="{00000000-0005-0000-0000-000036580000}"/>
    <cellStyle name="제목 6 26" xfId="22577" xr:uid="{00000000-0005-0000-0000-000037580000}"/>
    <cellStyle name="제목 6 26 2" xfId="22578" xr:uid="{00000000-0005-0000-0000-000038580000}"/>
    <cellStyle name="제목 6 27" xfId="22579" xr:uid="{00000000-0005-0000-0000-000039580000}"/>
    <cellStyle name="제목 6 27 2" xfId="22580" xr:uid="{00000000-0005-0000-0000-00003A580000}"/>
    <cellStyle name="제목 6 28" xfId="22581" xr:uid="{00000000-0005-0000-0000-00003B580000}"/>
    <cellStyle name="제목 6 28 2" xfId="22582" xr:uid="{00000000-0005-0000-0000-00003C580000}"/>
    <cellStyle name="제목 6 29" xfId="22583" xr:uid="{00000000-0005-0000-0000-00003D580000}"/>
    <cellStyle name="제목 6 29 2" xfId="22584" xr:uid="{00000000-0005-0000-0000-00003E580000}"/>
    <cellStyle name="제목 6 3" xfId="22585" xr:uid="{00000000-0005-0000-0000-00003F580000}"/>
    <cellStyle name="제목 6 3 2" xfId="22586" xr:uid="{00000000-0005-0000-0000-000040580000}"/>
    <cellStyle name="제목 6 30" xfId="22587" xr:uid="{00000000-0005-0000-0000-000041580000}"/>
    <cellStyle name="제목 6 30 2" xfId="22588" xr:uid="{00000000-0005-0000-0000-000042580000}"/>
    <cellStyle name="제목 6 31" xfId="22589" xr:uid="{00000000-0005-0000-0000-000043580000}"/>
    <cellStyle name="제목 6 31 2" xfId="22590" xr:uid="{00000000-0005-0000-0000-000044580000}"/>
    <cellStyle name="제목 6 32" xfId="22591" xr:uid="{00000000-0005-0000-0000-000045580000}"/>
    <cellStyle name="제목 6 32 2" xfId="22592" xr:uid="{00000000-0005-0000-0000-000046580000}"/>
    <cellStyle name="제목 6 33" xfId="22593" xr:uid="{00000000-0005-0000-0000-000047580000}"/>
    <cellStyle name="제목 6 33 2" xfId="22594" xr:uid="{00000000-0005-0000-0000-000048580000}"/>
    <cellStyle name="제목 6 34" xfId="22595" xr:uid="{00000000-0005-0000-0000-000049580000}"/>
    <cellStyle name="제목 6 34 2" xfId="22596" xr:uid="{00000000-0005-0000-0000-00004A580000}"/>
    <cellStyle name="제목 6 35" xfId="22597" xr:uid="{00000000-0005-0000-0000-00004B580000}"/>
    <cellStyle name="제목 6 36" xfId="22598" xr:uid="{00000000-0005-0000-0000-00004C580000}"/>
    <cellStyle name="제목 6 4" xfId="22599" xr:uid="{00000000-0005-0000-0000-00004D580000}"/>
    <cellStyle name="제목 6 4 2" xfId="22600" xr:uid="{00000000-0005-0000-0000-00004E580000}"/>
    <cellStyle name="제목 6 5" xfId="22601" xr:uid="{00000000-0005-0000-0000-00004F580000}"/>
    <cellStyle name="제목 6 5 2" xfId="22602" xr:uid="{00000000-0005-0000-0000-000050580000}"/>
    <cellStyle name="제목 6 6" xfId="22603" xr:uid="{00000000-0005-0000-0000-000051580000}"/>
    <cellStyle name="제목 6 6 2" xfId="22604" xr:uid="{00000000-0005-0000-0000-000052580000}"/>
    <cellStyle name="제목 6 7" xfId="22605" xr:uid="{00000000-0005-0000-0000-000053580000}"/>
    <cellStyle name="제목 6 7 2" xfId="22606" xr:uid="{00000000-0005-0000-0000-000054580000}"/>
    <cellStyle name="제목 6 8" xfId="22607" xr:uid="{00000000-0005-0000-0000-000055580000}"/>
    <cellStyle name="제목 6 8 2" xfId="22608" xr:uid="{00000000-0005-0000-0000-000056580000}"/>
    <cellStyle name="제목 6 9" xfId="22609" xr:uid="{00000000-0005-0000-0000-000057580000}"/>
    <cellStyle name="제목 6 9 2" xfId="22610" xr:uid="{00000000-0005-0000-0000-000058580000}"/>
    <cellStyle name="제목 7" xfId="22611" xr:uid="{00000000-0005-0000-0000-000059580000}"/>
    <cellStyle name="제목 7 10" xfId="22612" xr:uid="{00000000-0005-0000-0000-00005A580000}"/>
    <cellStyle name="제목 7 10 2" xfId="22613" xr:uid="{00000000-0005-0000-0000-00005B580000}"/>
    <cellStyle name="제목 7 11" xfId="22614" xr:uid="{00000000-0005-0000-0000-00005C580000}"/>
    <cellStyle name="제목 7 11 2" xfId="22615" xr:uid="{00000000-0005-0000-0000-00005D580000}"/>
    <cellStyle name="제목 7 12" xfId="22616" xr:uid="{00000000-0005-0000-0000-00005E580000}"/>
    <cellStyle name="제목 7 12 2" xfId="22617" xr:uid="{00000000-0005-0000-0000-00005F580000}"/>
    <cellStyle name="제목 7 13" xfId="22618" xr:uid="{00000000-0005-0000-0000-000060580000}"/>
    <cellStyle name="제목 7 13 2" xfId="22619" xr:uid="{00000000-0005-0000-0000-000061580000}"/>
    <cellStyle name="제목 7 14" xfId="22620" xr:uid="{00000000-0005-0000-0000-000062580000}"/>
    <cellStyle name="제목 7 14 2" xfId="22621" xr:uid="{00000000-0005-0000-0000-000063580000}"/>
    <cellStyle name="제목 7 15" xfId="22622" xr:uid="{00000000-0005-0000-0000-000064580000}"/>
    <cellStyle name="제목 7 15 2" xfId="22623" xr:uid="{00000000-0005-0000-0000-000065580000}"/>
    <cellStyle name="제목 7 16" xfId="22624" xr:uid="{00000000-0005-0000-0000-000066580000}"/>
    <cellStyle name="제목 7 16 2" xfId="22625" xr:uid="{00000000-0005-0000-0000-000067580000}"/>
    <cellStyle name="제목 7 17" xfId="22626" xr:uid="{00000000-0005-0000-0000-000068580000}"/>
    <cellStyle name="제목 7 17 2" xfId="22627" xr:uid="{00000000-0005-0000-0000-000069580000}"/>
    <cellStyle name="제목 7 18" xfId="22628" xr:uid="{00000000-0005-0000-0000-00006A580000}"/>
    <cellStyle name="제목 7 18 2" xfId="22629" xr:uid="{00000000-0005-0000-0000-00006B580000}"/>
    <cellStyle name="제목 7 19" xfId="22630" xr:uid="{00000000-0005-0000-0000-00006C580000}"/>
    <cellStyle name="제목 7 19 2" xfId="22631" xr:uid="{00000000-0005-0000-0000-00006D580000}"/>
    <cellStyle name="제목 7 2" xfId="22632" xr:uid="{00000000-0005-0000-0000-00006E580000}"/>
    <cellStyle name="제목 7 2 2" xfId="22633" xr:uid="{00000000-0005-0000-0000-00006F580000}"/>
    <cellStyle name="제목 7 20" xfId="22634" xr:uid="{00000000-0005-0000-0000-000070580000}"/>
    <cellStyle name="제목 7 20 2" xfId="22635" xr:uid="{00000000-0005-0000-0000-000071580000}"/>
    <cellStyle name="제목 7 21" xfId="22636" xr:uid="{00000000-0005-0000-0000-000072580000}"/>
    <cellStyle name="제목 7 21 2" xfId="22637" xr:uid="{00000000-0005-0000-0000-000073580000}"/>
    <cellStyle name="제목 7 22" xfId="22638" xr:uid="{00000000-0005-0000-0000-000074580000}"/>
    <cellStyle name="제목 7 22 2" xfId="22639" xr:uid="{00000000-0005-0000-0000-000075580000}"/>
    <cellStyle name="제목 7 23" xfId="22640" xr:uid="{00000000-0005-0000-0000-000076580000}"/>
    <cellStyle name="제목 7 23 2" xfId="22641" xr:uid="{00000000-0005-0000-0000-000077580000}"/>
    <cellStyle name="제목 7 24" xfId="22642" xr:uid="{00000000-0005-0000-0000-000078580000}"/>
    <cellStyle name="제목 7 24 2" xfId="22643" xr:uid="{00000000-0005-0000-0000-000079580000}"/>
    <cellStyle name="제목 7 25" xfId="22644" xr:uid="{00000000-0005-0000-0000-00007A580000}"/>
    <cellStyle name="제목 7 25 2" xfId="22645" xr:uid="{00000000-0005-0000-0000-00007B580000}"/>
    <cellStyle name="제목 7 26" xfId="22646" xr:uid="{00000000-0005-0000-0000-00007C580000}"/>
    <cellStyle name="제목 7 26 2" xfId="22647" xr:uid="{00000000-0005-0000-0000-00007D580000}"/>
    <cellStyle name="제목 7 27" xfId="22648" xr:uid="{00000000-0005-0000-0000-00007E580000}"/>
    <cellStyle name="제목 7 27 2" xfId="22649" xr:uid="{00000000-0005-0000-0000-00007F580000}"/>
    <cellStyle name="제목 7 28" xfId="22650" xr:uid="{00000000-0005-0000-0000-000080580000}"/>
    <cellStyle name="제목 7 28 2" xfId="22651" xr:uid="{00000000-0005-0000-0000-000081580000}"/>
    <cellStyle name="제목 7 29" xfId="22652" xr:uid="{00000000-0005-0000-0000-000082580000}"/>
    <cellStyle name="제목 7 29 2" xfId="22653" xr:uid="{00000000-0005-0000-0000-000083580000}"/>
    <cellStyle name="제목 7 3" xfId="22654" xr:uid="{00000000-0005-0000-0000-000084580000}"/>
    <cellStyle name="제목 7 3 2" xfId="22655" xr:uid="{00000000-0005-0000-0000-000085580000}"/>
    <cellStyle name="제목 7 30" xfId="22656" xr:uid="{00000000-0005-0000-0000-000086580000}"/>
    <cellStyle name="제목 7 30 2" xfId="22657" xr:uid="{00000000-0005-0000-0000-000087580000}"/>
    <cellStyle name="제목 7 31" xfId="22658" xr:uid="{00000000-0005-0000-0000-000088580000}"/>
    <cellStyle name="제목 7 31 2" xfId="22659" xr:uid="{00000000-0005-0000-0000-000089580000}"/>
    <cellStyle name="제목 7 32" xfId="22660" xr:uid="{00000000-0005-0000-0000-00008A580000}"/>
    <cellStyle name="제목 7 32 2" xfId="22661" xr:uid="{00000000-0005-0000-0000-00008B580000}"/>
    <cellStyle name="제목 7 33" xfId="22662" xr:uid="{00000000-0005-0000-0000-00008C580000}"/>
    <cellStyle name="제목 7 33 2" xfId="22663" xr:uid="{00000000-0005-0000-0000-00008D580000}"/>
    <cellStyle name="제목 7 34" xfId="22664" xr:uid="{00000000-0005-0000-0000-00008E580000}"/>
    <cellStyle name="제목 7 34 2" xfId="22665" xr:uid="{00000000-0005-0000-0000-00008F580000}"/>
    <cellStyle name="제목 7 35" xfId="22666" xr:uid="{00000000-0005-0000-0000-000090580000}"/>
    <cellStyle name="제목 7 35 2" xfId="22667" xr:uid="{00000000-0005-0000-0000-000091580000}"/>
    <cellStyle name="제목 7 36" xfId="22668" xr:uid="{00000000-0005-0000-0000-000092580000}"/>
    <cellStyle name="제목 7 36 2" xfId="22669" xr:uid="{00000000-0005-0000-0000-000093580000}"/>
    <cellStyle name="제목 7 37" xfId="22670" xr:uid="{00000000-0005-0000-0000-000094580000}"/>
    <cellStyle name="제목 7 37 2" xfId="22671" xr:uid="{00000000-0005-0000-0000-000095580000}"/>
    <cellStyle name="제목 7 38" xfId="22672" xr:uid="{00000000-0005-0000-0000-000096580000}"/>
    <cellStyle name="제목 7 38 2" xfId="22673" xr:uid="{00000000-0005-0000-0000-000097580000}"/>
    <cellStyle name="제목 7 39" xfId="22674" xr:uid="{00000000-0005-0000-0000-000098580000}"/>
    <cellStyle name="제목 7 39 2" xfId="22675" xr:uid="{00000000-0005-0000-0000-000099580000}"/>
    <cellStyle name="제목 7 4" xfId="22676" xr:uid="{00000000-0005-0000-0000-00009A580000}"/>
    <cellStyle name="제목 7 4 2" xfId="22677" xr:uid="{00000000-0005-0000-0000-00009B580000}"/>
    <cellStyle name="제목 7 40" xfId="22678" xr:uid="{00000000-0005-0000-0000-00009C580000}"/>
    <cellStyle name="제목 7 40 2" xfId="22679" xr:uid="{00000000-0005-0000-0000-00009D580000}"/>
    <cellStyle name="제목 7 41" xfId="22680" xr:uid="{00000000-0005-0000-0000-00009E580000}"/>
    <cellStyle name="제목 7 41 2" xfId="22681" xr:uid="{00000000-0005-0000-0000-00009F580000}"/>
    <cellStyle name="제목 7 42" xfId="22682" xr:uid="{00000000-0005-0000-0000-0000A0580000}"/>
    <cellStyle name="제목 7 42 2" xfId="22683" xr:uid="{00000000-0005-0000-0000-0000A1580000}"/>
    <cellStyle name="제목 7 43" xfId="22684" xr:uid="{00000000-0005-0000-0000-0000A2580000}"/>
    <cellStyle name="제목 7 43 2" xfId="22685" xr:uid="{00000000-0005-0000-0000-0000A3580000}"/>
    <cellStyle name="제목 7 44" xfId="22686" xr:uid="{00000000-0005-0000-0000-0000A4580000}"/>
    <cellStyle name="제목 7 44 2" xfId="22687" xr:uid="{00000000-0005-0000-0000-0000A5580000}"/>
    <cellStyle name="제목 7 45" xfId="22688" xr:uid="{00000000-0005-0000-0000-0000A6580000}"/>
    <cellStyle name="제목 7 45 2" xfId="22689" xr:uid="{00000000-0005-0000-0000-0000A7580000}"/>
    <cellStyle name="제목 7 46" xfId="22690" xr:uid="{00000000-0005-0000-0000-0000A8580000}"/>
    <cellStyle name="제목 7 46 2" xfId="22691" xr:uid="{00000000-0005-0000-0000-0000A9580000}"/>
    <cellStyle name="제목 7 47" xfId="22692" xr:uid="{00000000-0005-0000-0000-0000AA580000}"/>
    <cellStyle name="제목 7 47 2" xfId="22693" xr:uid="{00000000-0005-0000-0000-0000AB580000}"/>
    <cellStyle name="제목 7 48" xfId="22694" xr:uid="{00000000-0005-0000-0000-0000AC580000}"/>
    <cellStyle name="제목 7 48 2" xfId="22695" xr:uid="{00000000-0005-0000-0000-0000AD580000}"/>
    <cellStyle name="제목 7 49" xfId="22696" xr:uid="{00000000-0005-0000-0000-0000AE580000}"/>
    <cellStyle name="제목 7 49 2" xfId="22697" xr:uid="{00000000-0005-0000-0000-0000AF580000}"/>
    <cellStyle name="제목 7 5" xfId="22698" xr:uid="{00000000-0005-0000-0000-0000B0580000}"/>
    <cellStyle name="제목 7 5 2" xfId="22699" xr:uid="{00000000-0005-0000-0000-0000B1580000}"/>
    <cellStyle name="제목 7 50" xfId="22700" xr:uid="{00000000-0005-0000-0000-0000B2580000}"/>
    <cellStyle name="제목 7 50 2" xfId="22701" xr:uid="{00000000-0005-0000-0000-0000B3580000}"/>
    <cellStyle name="제목 7 51" xfId="22702" xr:uid="{00000000-0005-0000-0000-0000B4580000}"/>
    <cellStyle name="제목 7 51 2" xfId="22703" xr:uid="{00000000-0005-0000-0000-0000B5580000}"/>
    <cellStyle name="제목 7 52" xfId="22704" xr:uid="{00000000-0005-0000-0000-0000B6580000}"/>
    <cellStyle name="제목 7 52 2" xfId="22705" xr:uid="{00000000-0005-0000-0000-0000B7580000}"/>
    <cellStyle name="제목 7 53" xfId="22706" xr:uid="{00000000-0005-0000-0000-0000B8580000}"/>
    <cellStyle name="제목 7 53 2" xfId="22707" xr:uid="{00000000-0005-0000-0000-0000B9580000}"/>
    <cellStyle name="제목 7 54" xfId="22708" xr:uid="{00000000-0005-0000-0000-0000BA580000}"/>
    <cellStyle name="제목 7 54 2" xfId="22709" xr:uid="{00000000-0005-0000-0000-0000BB580000}"/>
    <cellStyle name="제목 7 55" xfId="22710" xr:uid="{00000000-0005-0000-0000-0000BC580000}"/>
    <cellStyle name="제목 7 55 2" xfId="22711" xr:uid="{00000000-0005-0000-0000-0000BD580000}"/>
    <cellStyle name="제목 7 56" xfId="22712" xr:uid="{00000000-0005-0000-0000-0000BE580000}"/>
    <cellStyle name="제목 7 56 2" xfId="22713" xr:uid="{00000000-0005-0000-0000-0000BF580000}"/>
    <cellStyle name="제목 7 57" xfId="22714" xr:uid="{00000000-0005-0000-0000-0000C0580000}"/>
    <cellStyle name="제목 7 57 2" xfId="22715" xr:uid="{00000000-0005-0000-0000-0000C1580000}"/>
    <cellStyle name="제목 7 58" xfId="22716" xr:uid="{00000000-0005-0000-0000-0000C2580000}"/>
    <cellStyle name="제목 7 58 2" xfId="22717" xr:uid="{00000000-0005-0000-0000-0000C3580000}"/>
    <cellStyle name="제목 7 59" xfId="22718" xr:uid="{00000000-0005-0000-0000-0000C4580000}"/>
    <cellStyle name="제목 7 59 2" xfId="22719" xr:uid="{00000000-0005-0000-0000-0000C5580000}"/>
    <cellStyle name="제목 7 6" xfId="22720" xr:uid="{00000000-0005-0000-0000-0000C6580000}"/>
    <cellStyle name="제목 7 6 2" xfId="22721" xr:uid="{00000000-0005-0000-0000-0000C7580000}"/>
    <cellStyle name="제목 7 60" xfId="22722" xr:uid="{00000000-0005-0000-0000-0000C8580000}"/>
    <cellStyle name="제목 7 60 2" xfId="22723" xr:uid="{00000000-0005-0000-0000-0000C9580000}"/>
    <cellStyle name="제목 7 61" xfId="22724" xr:uid="{00000000-0005-0000-0000-0000CA580000}"/>
    <cellStyle name="제목 7 61 2" xfId="22725" xr:uid="{00000000-0005-0000-0000-0000CB580000}"/>
    <cellStyle name="제목 7 62" xfId="22726" xr:uid="{00000000-0005-0000-0000-0000CC580000}"/>
    <cellStyle name="제목 7 62 2" xfId="22727" xr:uid="{00000000-0005-0000-0000-0000CD580000}"/>
    <cellStyle name="제목 7 63" xfId="22728" xr:uid="{00000000-0005-0000-0000-0000CE580000}"/>
    <cellStyle name="제목 7 63 2" xfId="22729" xr:uid="{00000000-0005-0000-0000-0000CF580000}"/>
    <cellStyle name="제목 7 64" xfId="22730" xr:uid="{00000000-0005-0000-0000-0000D0580000}"/>
    <cellStyle name="제목 7 64 2" xfId="22731" xr:uid="{00000000-0005-0000-0000-0000D1580000}"/>
    <cellStyle name="제목 7 65" xfId="22732" xr:uid="{00000000-0005-0000-0000-0000D2580000}"/>
    <cellStyle name="제목 7 65 2" xfId="22733" xr:uid="{00000000-0005-0000-0000-0000D3580000}"/>
    <cellStyle name="제목 7 66" xfId="22734" xr:uid="{00000000-0005-0000-0000-0000D4580000}"/>
    <cellStyle name="제목 7 66 2" xfId="22735" xr:uid="{00000000-0005-0000-0000-0000D5580000}"/>
    <cellStyle name="제목 7 67" xfId="22736" xr:uid="{00000000-0005-0000-0000-0000D6580000}"/>
    <cellStyle name="제목 7 67 2" xfId="22737" xr:uid="{00000000-0005-0000-0000-0000D7580000}"/>
    <cellStyle name="제목 7 68" xfId="22738" xr:uid="{00000000-0005-0000-0000-0000D8580000}"/>
    <cellStyle name="제목 7 68 2" xfId="22739" xr:uid="{00000000-0005-0000-0000-0000D9580000}"/>
    <cellStyle name="제목 7 69" xfId="22740" xr:uid="{00000000-0005-0000-0000-0000DA580000}"/>
    <cellStyle name="제목 7 69 2" xfId="22741" xr:uid="{00000000-0005-0000-0000-0000DB580000}"/>
    <cellStyle name="제목 7 7" xfId="22742" xr:uid="{00000000-0005-0000-0000-0000DC580000}"/>
    <cellStyle name="제목 7 7 2" xfId="22743" xr:uid="{00000000-0005-0000-0000-0000DD580000}"/>
    <cellStyle name="제목 7 70" xfId="22744" xr:uid="{00000000-0005-0000-0000-0000DE580000}"/>
    <cellStyle name="제목 7 70 2" xfId="22745" xr:uid="{00000000-0005-0000-0000-0000DF580000}"/>
    <cellStyle name="제목 7 71" xfId="22746" xr:uid="{00000000-0005-0000-0000-0000E0580000}"/>
    <cellStyle name="제목 7 71 2" xfId="22747" xr:uid="{00000000-0005-0000-0000-0000E1580000}"/>
    <cellStyle name="제목 7 72" xfId="22748" xr:uid="{00000000-0005-0000-0000-0000E2580000}"/>
    <cellStyle name="제목 7 72 2" xfId="22749" xr:uid="{00000000-0005-0000-0000-0000E3580000}"/>
    <cellStyle name="제목 7 73" xfId="22750" xr:uid="{00000000-0005-0000-0000-0000E4580000}"/>
    <cellStyle name="제목 7 73 2" xfId="22751" xr:uid="{00000000-0005-0000-0000-0000E5580000}"/>
    <cellStyle name="제목 7 74" xfId="22752" xr:uid="{00000000-0005-0000-0000-0000E6580000}"/>
    <cellStyle name="제목 7 74 2" xfId="22753" xr:uid="{00000000-0005-0000-0000-0000E7580000}"/>
    <cellStyle name="제목 7 75" xfId="22754" xr:uid="{00000000-0005-0000-0000-0000E8580000}"/>
    <cellStyle name="제목 7 76" xfId="22755" xr:uid="{00000000-0005-0000-0000-0000E9580000}"/>
    <cellStyle name="제목 7 8" xfId="22756" xr:uid="{00000000-0005-0000-0000-0000EA580000}"/>
    <cellStyle name="제목 7 8 2" xfId="22757" xr:uid="{00000000-0005-0000-0000-0000EB580000}"/>
    <cellStyle name="제목 7 9" xfId="22758" xr:uid="{00000000-0005-0000-0000-0000EC580000}"/>
    <cellStyle name="제목 7 9 2" xfId="22759" xr:uid="{00000000-0005-0000-0000-0000ED580000}"/>
    <cellStyle name="제목 7_롯데 일산점 무대조명_총괄표_100503_수정" xfId="22760" xr:uid="{00000000-0005-0000-0000-0000EE580000}"/>
    <cellStyle name="제목 8" xfId="22761" xr:uid="{00000000-0005-0000-0000-0000EF580000}"/>
    <cellStyle name="제목 8 10" xfId="22762" xr:uid="{00000000-0005-0000-0000-0000F0580000}"/>
    <cellStyle name="제목 8 10 2" xfId="22763" xr:uid="{00000000-0005-0000-0000-0000F1580000}"/>
    <cellStyle name="제목 8 11" xfId="22764" xr:uid="{00000000-0005-0000-0000-0000F2580000}"/>
    <cellStyle name="제목 8 11 2" xfId="22765" xr:uid="{00000000-0005-0000-0000-0000F3580000}"/>
    <cellStyle name="제목 8 12" xfId="22766" xr:uid="{00000000-0005-0000-0000-0000F4580000}"/>
    <cellStyle name="제목 8 12 2" xfId="22767" xr:uid="{00000000-0005-0000-0000-0000F5580000}"/>
    <cellStyle name="제목 8 13" xfId="22768" xr:uid="{00000000-0005-0000-0000-0000F6580000}"/>
    <cellStyle name="제목 8 13 2" xfId="22769" xr:uid="{00000000-0005-0000-0000-0000F7580000}"/>
    <cellStyle name="제목 8 14" xfId="22770" xr:uid="{00000000-0005-0000-0000-0000F8580000}"/>
    <cellStyle name="제목 8 14 2" xfId="22771" xr:uid="{00000000-0005-0000-0000-0000F9580000}"/>
    <cellStyle name="제목 8 15" xfId="22772" xr:uid="{00000000-0005-0000-0000-0000FA580000}"/>
    <cellStyle name="제목 8 15 2" xfId="22773" xr:uid="{00000000-0005-0000-0000-0000FB580000}"/>
    <cellStyle name="제목 8 16" xfId="22774" xr:uid="{00000000-0005-0000-0000-0000FC580000}"/>
    <cellStyle name="제목 8 16 2" xfId="22775" xr:uid="{00000000-0005-0000-0000-0000FD580000}"/>
    <cellStyle name="제목 8 17" xfId="22776" xr:uid="{00000000-0005-0000-0000-0000FE580000}"/>
    <cellStyle name="제목 8 17 2" xfId="22777" xr:uid="{00000000-0005-0000-0000-0000FF580000}"/>
    <cellStyle name="제목 8 18" xfId="22778" xr:uid="{00000000-0005-0000-0000-000000590000}"/>
    <cellStyle name="제목 8 18 2" xfId="22779" xr:uid="{00000000-0005-0000-0000-000001590000}"/>
    <cellStyle name="제목 8 19" xfId="22780" xr:uid="{00000000-0005-0000-0000-000002590000}"/>
    <cellStyle name="제목 8 19 2" xfId="22781" xr:uid="{00000000-0005-0000-0000-000003590000}"/>
    <cellStyle name="제목 8 2" xfId="22782" xr:uid="{00000000-0005-0000-0000-000004590000}"/>
    <cellStyle name="제목 8 2 2" xfId="22783" xr:uid="{00000000-0005-0000-0000-000005590000}"/>
    <cellStyle name="제목 8 20" xfId="22784" xr:uid="{00000000-0005-0000-0000-000006590000}"/>
    <cellStyle name="제목 8 20 2" xfId="22785" xr:uid="{00000000-0005-0000-0000-000007590000}"/>
    <cellStyle name="제목 8 21" xfId="22786" xr:uid="{00000000-0005-0000-0000-000008590000}"/>
    <cellStyle name="제목 8 21 2" xfId="22787" xr:uid="{00000000-0005-0000-0000-000009590000}"/>
    <cellStyle name="제목 8 22" xfId="22788" xr:uid="{00000000-0005-0000-0000-00000A590000}"/>
    <cellStyle name="제목 8 22 2" xfId="22789" xr:uid="{00000000-0005-0000-0000-00000B590000}"/>
    <cellStyle name="제목 8 23" xfId="22790" xr:uid="{00000000-0005-0000-0000-00000C590000}"/>
    <cellStyle name="제목 8 23 2" xfId="22791" xr:uid="{00000000-0005-0000-0000-00000D590000}"/>
    <cellStyle name="제목 8 24" xfId="22792" xr:uid="{00000000-0005-0000-0000-00000E590000}"/>
    <cellStyle name="제목 8 24 2" xfId="22793" xr:uid="{00000000-0005-0000-0000-00000F590000}"/>
    <cellStyle name="제목 8 25" xfId="22794" xr:uid="{00000000-0005-0000-0000-000010590000}"/>
    <cellStyle name="제목 8 25 2" xfId="22795" xr:uid="{00000000-0005-0000-0000-000011590000}"/>
    <cellStyle name="제목 8 26" xfId="22796" xr:uid="{00000000-0005-0000-0000-000012590000}"/>
    <cellStyle name="제목 8 26 2" xfId="22797" xr:uid="{00000000-0005-0000-0000-000013590000}"/>
    <cellStyle name="제목 8 27" xfId="22798" xr:uid="{00000000-0005-0000-0000-000014590000}"/>
    <cellStyle name="제목 8 27 2" xfId="22799" xr:uid="{00000000-0005-0000-0000-000015590000}"/>
    <cellStyle name="제목 8 28" xfId="22800" xr:uid="{00000000-0005-0000-0000-000016590000}"/>
    <cellStyle name="제목 8 28 2" xfId="22801" xr:uid="{00000000-0005-0000-0000-000017590000}"/>
    <cellStyle name="제목 8 29" xfId="22802" xr:uid="{00000000-0005-0000-0000-000018590000}"/>
    <cellStyle name="제목 8 29 2" xfId="22803" xr:uid="{00000000-0005-0000-0000-000019590000}"/>
    <cellStyle name="제목 8 3" xfId="22804" xr:uid="{00000000-0005-0000-0000-00001A590000}"/>
    <cellStyle name="제목 8 3 2" xfId="22805" xr:uid="{00000000-0005-0000-0000-00001B590000}"/>
    <cellStyle name="제목 8 30" xfId="22806" xr:uid="{00000000-0005-0000-0000-00001C590000}"/>
    <cellStyle name="제목 8 30 2" xfId="22807" xr:uid="{00000000-0005-0000-0000-00001D590000}"/>
    <cellStyle name="제목 8 31" xfId="22808" xr:uid="{00000000-0005-0000-0000-00001E590000}"/>
    <cellStyle name="제목 8 31 2" xfId="22809" xr:uid="{00000000-0005-0000-0000-00001F590000}"/>
    <cellStyle name="제목 8 32" xfId="22810" xr:uid="{00000000-0005-0000-0000-000020590000}"/>
    <cellStyle name="제목 8 32 2" xfId="22811" xr:uid="{00000000-0005-0000-0000-000021590000}"/>
    <cellStyle name="제목 8 33" xfId="22812" xr:uid="{00000000-0005-0000-0000-000022590000}"/>
    <cellStyle name="제목 8 33 2" xfId="22813" xr:uid="{00000000-0005-0000-0000-000023590000}"/>
    <cellStyle name="제목 8 34" xfId="22814" xr:uid="{00000000-0005-0000-0000-000024590000}"/>
    <cellStyle name="제목 8 34 2" xfId="22815" xr:uid="{00000000-0005-0000-0000-000025590000}"/>
    <cellStyle name="제목 8 35" xfId="22816" xr:uid="{00000000-0005-0000-0000-000026590000}"/>
    <cellStyle name="제목 8 36" xfId="22817" xr:uid="{00000000-0005-0000-0000-000027590000}"/>
    <cellStyle name="제목 8 4" xfId="22818" xr:uid="{00000000-0005-0000-0000-000028590000}"/>
    <cellStyle name="제목 8 4 2" xfId="22819" xr:uid="{00000000-0005-0000-0000-000029590000}"/>
    <cellStyle name="제목 8 5" xfId="22820" xr:uid="{00000000-0005-0000-0000-00002A590000}"/>
    <cellStyle name="제목 8 5 2" xfId="22821" xr:uid="{00000000-0005-0000-0000-00002B590000}"/>
    <cellStyle name="제목 8 6" xfId="22822" xr:uid="{00000000-0005-0000-0000-00002C590000}"/>
    <cellStyle name="제목 8 6 2" xfId="22823" xr:uid="{00000000-0005-0000-0000-00002D590000}"/>
    <cellStyle name="제목 8 7" xfId="22824" xr:uid="{00000000-0005-0000-0000-00002E590000}"/>
    <cellStyle name="제목 8 7 2" xfId="22825" xr:uid="{00000000-0005-0000-0000-00002F590000}"/>
    <cellStyle name="제목 8 8" xfId="22826" xr:uid="{00000000-0005-0000-0000-000030590000}"/>
    <cellStyle name="제목 8 8 2" xfId="22827" xr:uid="{00000000-0005-0000-0000-000031590000}"/>
    <cellStyle name="제목 8 9" xfId="22828" xr:uid="{00000000-0005-0000-0000-000032590000}"/>
    <cellStyle name="제목 8 9 2" xfId="22829" xr:uid="{00000000-0005-0000-0000-000033590000}"/>
    <cellStyle name="제목 9" xfId="22830" xr:uid="{00000000-0005-0000-0000-000034590000}"/>
    <cellStyle name="제목 9 10" xfId="22831" xr:uid="{00000000-0005-0000-0000-000035590000}"/>
    <cellStyle name="제목 9 10 2" xfId="22832" xr:uid="{00000000-0005-0000-0000-000036590000}"/>
    <cellStyle name="제목 9 11" xfId="22833" xr:uid="{00000000-0005-0000-0000-000037590000}"/>
    <cellStyle name="제목 9 11 2" xfId="22834" xr:uid="{00000000-0005-0000-0000-000038590000}"/>
    <cellStyle name="제목 9 12" xfId="22835" xr:uid="{00000000-0005-0000-0000-000039590000}"/>
    <cellStyle name="제목 9 12 2" xfId="22836" xr:uid="{00000000-0005-0000-0000-00003A590000}"/>
    <cellStyle name="제목 9 13" xfId="22837" xr:uid="{00000000-0005-0000-0000-00003B590000}"/>
    <cellStyle name="제목 9 13 2" xfId="22838" xr:uid="{00000000-0005-0000-0000-00003C590000}"/>
    <cellStyle name="제목 9 14" xfId="22839" xr:uid="{00000000-0005-0000-0000-00003D590000}"/>
    <cellStyle name="제목 9 14 2" xfId="22840" xr:uid="{00000000-0005-0000-0000-00003E590000}"/>
    <cellStyle name="제목 9 15" xfId="22841" xr:uid="{00000000-0005-0000-0000-00003F590000}"/>
    <cellStyle name="제목 9 15 2" xfId="22842" xr:uid="{00000000-0005-0000-0000-000040590000}"/>
    <cellStyle name="제목 9 16" xfId="22843" xr:uid="{00000000-0005-0000-0000-000041590000}"/>
    <cellStyle name="제목 9 16 2" xfId="22844" xr:uid="{00000000-0005-0000-0000-000042590000}"/>
    <cellStyle name="제목 9 17" xfId="22845" xr:uid="{00000000-0005-0000-0000-000043590000}"/>
    <cellStyle name="제목 9 17 2" xfId="22846" xr:uid="{00000000-0005-0000-0000-000044590000}"/>
    <cellStyle name="제목 9 18" xfId="22847" xr:uid="{00000000-0005-0000-0000-000045590000}"/>
    <cellStyle name="제목 9 18 2" xfId="22848" xr:uid="{00000000-0005-0000-0000-000046590000}"/>
    <cellStyle name="제목 9 19" xfId="22849" xr:uid="{00000000-0005-0000-0000-000047590000}"/>
    <cellStyle name="제목 9 19 2" xfId="22850" xr:uid="{00000000-0005-0000-0000-000048590000}"/>
    <cellStyle name="제목 9 2" xfId="22851" xr:uid="{00000000-0005-0000-0000-000049590000}"/>
    <cellStyle name="제목 9 2 2" xfId="22852" xr:uid="{00000000-0005-0000-0000-00004A590000}"/>
    <cellStyle name="제목 9 20" xfId="22853" xr:uid="{00000000-0005-0000-0000-00004B590000}"/>
    <cellStyle name="제목 9 20 2" xfId="22854" xr:uid="{00000000-0005-0000-0000-00004C590000}"/>
    <cellStyle name="제목 9 21" xfId="22855" xr:uid="{00000000-0005-0000-0000-00004D590000}"/>
    <cellStyle name="제목 9 21 2" xfId="22856" xr:uid="{00000000-0005-0000-0000-00004E590000}"/>
    <cellStyle name="제목 9 22" xfId="22857" xr:uid="{00000000-0005-0000-0000-00004F590000}"/>
    <cellStyle name="제목 9 22 2" xfId="22858" xr:uid="{00000000-0005-0000-0000-000050590000}"/>
    <cellStyle name="제목 9 23" xfId="22859" xr:uid="{00000000-0005-0000-0000-000051590000}"/>
    <cellStyle name="제목 9 23 2" xfId="22860" xr:uid="{00000000-0005-0000-0000-000052590000}"/>
    <cellStyle name="제목 9 24" xfId="22861" xr:uid="{00000000-0005-0000-0000-000053590000}"/>
    <cellStyle name="제목 9 24 2" xfId="22862" xr:uid="{00000000-0005-0000-0000-000054590000}"/>
    <cellStyle name="제목 9 25" xfId="22863" xr:uid="{00000000-0005-0000-0000-000055590000}"/>
    <cellStyle name="제목 9 25 2" xfId="22864" xr:uid="{00000000-0005-0000-0000-000056590000}"/>
    <cellStyle name="제목 9 26" xfId="22865" xr:uid="{00000000-0005-0000-0000-000057590000}"/>
    <cellStyle name="제목 9 27" xfId="22866" xr:uid="{00000000-0005-0000-0000-000058590000}"/>
    <cellStyle name="제목 9 3" xfId="22867" xr:uid="{00000000-0005-0000-0000-000059590000}"/>
    <cellStyle name="제목 9 3 2" xfId="22868" xr:uid="{00000000-0005-0000-0000-00005A590000}"/>
    <cellStyle name="제목 9 4" xfId="22869" xr:uid="{00000000-0005-0000-0000-00005B590000}"/>
    <cellStyle name="제목 9 4 2" xfId="22870" xr:uid="{00000000-0005-0000-0000-00005C590000}"/>
    <cellStyle name="제목 9 5" xfId="22871" xr:uid="{00000000-0005-0000-0000-00005D590000}"/>
    <cellStyle name="제목 9 5 2" xfId="22872" xr:uid="{00000000-0005-0000-0000-00005E590000}"/>
    <cellStyle name="제목 9 6" xfId="22873" xr:uid="{00000000-0005-0000-0000-00005F590000}"/>
    <cellStyle name="제목 9 6 2" xfId="22874" xr:uid="{00000000-0005-0000-0000-000060590000}"/>
    <cellStyle name="제목 9 7" xfId="22875" xr:uid="{00000000-0005-0000-0000-000061590000}"/>
    <cellStyle name="제목 9 7 2" xfId="22876" xr:uid="{00000000-0005-0000-0000-000062590000}"/>
    <cellStyle name="제목 9 8" xfId="22877" xr:uid="{00000000-0005-0000-0000-000063590000}"/>
    <cellStyle name="제목 9 8 2" xfId="22878" xr:uid="{00000000-0005-0000-0000-000064590000}"/>
    <cellStyle name="제목 9 9" xfId="22879" xr:uid="{00000000-0005-0000-0000-000065590000}"/>
    <cellStyle name="제목 9 9 2" xfId="22880" xr:uid="{00000000-0005-0000-0000-000066590000}"/>
    <cellStyle name="제목[1 줄]" xfId="22881" xr:uid="{00000000-0005-0000-0000-000067590000}"/>
    <cellStyle name="제목[1 줄] 2" xfId="22882" xr:uid="{00000000-0005-0000-0000-000068590000}"/>
    <cellStyle name="제목[1 줄] 2 2" xfId="22883" xr:uid="{00000000-0005-0000-0000-000069590000}"/>
    <cellStyle name="제목[1 줄] 2 2 2" xfId="22884" xr:uid="{00000000-0005-0000-0000-00006A590000}"/>
    <cellStyle name="제목[1 줄] 2 2 3" xfId="22885" xr:uid="{00000000-0005-0000-0000-00006B590000}"/>
    <cellStyle name="제목[1 줄] 2 2 4" xfId="22886" xr:uid="{00000000-0005-0000-0000-00006C590000}"/>
    <cellStyle name="제목[1 줄] 2 2 5" xfId="22887" xr:uid="{00000000-0005-0000-0000-00006D590000}"/>
    <cellStyle name="제목[1 줄] 2 3" xfId="22888" xr:uid="{00000000-0005-0000-0000-00006E590000}"/>
    <cellStyle name="제목[1 줄] 3" xfId="22889" xr:uid="{00000000-0005-0000-0000-00006F590000}"/>
    <cellStyle name="제목[1 줄] 3 2" xfId="22890" xr:uid="{00000000-0005-0000-0000-000070590000}"/>
    <cellStyle name="제목[1 줄] 3 3" xfId="22891" xr:uid="{00000000-0005-0000-0000-000071590000}"/>
    <cellStyle name="제목[1 줄] 3 4" xfId="22892" xr:uid="{00000000-0005-0000-0000-000072590000}"/>
    <cellStyle name="제목[1 줄] 3 5" xfId="22893" xr:uid="{00000000-0005-0000-0000-000073590000}"/>
    <cellStyle name="제목[1 줄] 4" xfId="22894" xr:uid="{00000000-0005-0000-0000-000074590000}"/>
    <cellStyle name="제목[1 줄] 5" xfId="22895" xr:uid="{00000000-0005-0000-0000-000075590000}"/>
    <cellStyle name="제목[2줄 아래]" xfId="22896" xr:uid="{00000000-0005-0000-0000-000076590000}"/>
    <cellStyle name="제목[2줄 아래] 2" xfId="22897" xr:uid="{00000000-0005-0000-0000-000077590000}"/>
    <cellStyle name="제목[2줄 아래] 2 2" xfId="22898" xr:uid="{00000000-0005-0000-0000-000078590000}"/>
    <cellStyle name="제목[2줄 아래] 3" xfId="22899" xr:uid="{00000000-0005-0000-0000-000079590000}"/>
    <cellStyle name="제목[2줄 아래] 4" xfId="22900" xr:uid="{00000000-0005-0000-0000-00007A590000}"/>
    <cellStyle name="제목[2줄 위]" xfId="22901" xr:uid="{00000000-0005-0000-0000-00007B590000}"/>
    <cellStyle name="제목[2줄 위] 2" xfId="22902" xr:uid="{00000000-0005-0000-0000-00007C590000}"/>
    <cellStyle name="제목[2줄 위] 2 2" xfId="22903" xr:uid="{00000000-0005-0000-0000-00007D590000}"/>
    <cellStyle name="제목[2줄 위] 2 2 2" xfId="22904" xr:uid="{00000000-0005-0000-0000-00007E590000}"/>
    <cellStyle name="제목[2줄 위] 2 2 3" xfId="22905" xr:uid="{00000000-0005-0000-0000-00007F590000}"/>
    <cellStyle name="제목[2줄 위] 2 2 4" xfId="22906" xr:uid="{00000000-0005-0000-0000-000080590000}"/>
    <cellStyle name="제목[2줄 위] 2 2 5" xfId="22907" xr:uid="{00000000-0005-0000-0000-000081590000}"/>
    <cellStyle name="제목[2줄 위] 2 3" xfId="22908" xr:uid="{00000000-0005-0000-0000-000082590000}"/>
    <cellStyle name="제목[2줄 위] 3" xfId="22909" xr:uid="{00000000-0005-0000-0000-000083590000}"/>
    <cellStyle name="제목[2줄 위] 3 2" xfId="22910" xr:uid="{00000000-0005-0000-0000-000084590000}"/>
    <cellStyle name="제목[2줄 위] 3 3" xfId="22911" xr:uid="{00000000-0005-0000-0000-000085590000}"/>
    <cellStyle name="제목[2줄 위] 3 4" xfId="22912" xr:uid="{00000000-0005-0000-0000-000086590000}"/>
    <cellStyle name="제목[2줄 위] 3 5" xfId="22913" xr:uid="{00000000-0005-0000-0000-000087590000}"/>
    <cellStyle name="제목[2줄 위] 4" xfId="22914" xr:uid="{00000000-0005-0000-0000-000088590000}"/>
    <cellStyle name="제목[2줄 위] 5" xfId="22915" xr:uid="{00000000-0005-0000-0000-000089590000}"/>
    <cellStyle name="제목[2줄 위] 6" xfId="22916" xr:uid="{00000000-0005-0000-0000-00008A590000}"/>
    <cellStyle name="제목[2줄 위] 7" xfId="22917" xr:uid="{00000000-0005-0000-0000-00008B590000}"/>
    <cellStyle name="제목1" xfId="22918" xr:uid="{00000000-0005-0000-0000-00008C590000}"/>
    <cellStyle name="제목1 2" xfId="22919" xr:uid="{00000000-0005-0000-0000-00008D590000}"/>
    <cellStyle name="제목1 2 2" xfId="22920" xr:uid="{00000000-0005-0000-0000-00008E590000}"/>
    <cellStyle name="제목1 3" xfId="22921" xr:uid="{00000000-0005-0000-0000-00008F590000}"/>
    <cellStyle name="제목1 4" xfId="22922" xr:uid="{00000000-0005-0000-0000-000090590000}"/>
    <cellStyle name="좋음 2" xfId="22923" xr:uid="{00000000-0005-0000-0000-000091590000}"/>
    <cellStyle name="좋음 2 10" xfId="22924" xr:uid="{00000000-0005-0000-0000-000092590000}"/>
    <cellStyle name="좋음 2 11" xfId="22925" xr:uid="{00000000-0005-0000-0000-000093590000}"/>
    <cellStyle name="좋음 2 2" xfId="22926" xr:uid="{00000000-0005-0000-0000-000094590000}"/>
    <cellStyle name="좋음 2 2 2" xfId="22927" xr:uid="{00000000-0005-0000-0000-000095590000}"/>
    <cellStyle name="좋음 2 2 3" xfId="22928" xr:uid="{00000000-0005-0000-0000-000096590000}"/>
    <cellStyle name="좋음 2 3" xfId="22929" xr:uid="{00000000-0005-0000-0000-000097590000}"/>
    <cellStyle name="좋음 2 3 2" xfId="22930" xr:uid="{00000000-0005-0000-0000-000098590000}"/>
    <cellStyle name="좋음 2 4" xfId="22931" xr:uid="{00000000-0005-0000-0000-000099590000}"/>
    <cellStyle name="좋음 2 4 2" xfId="22932" xr:uid="{00000000-0005-0000-0000-00009A590000}"/>
    <cellStyle name="좋음 2 5" xfId="22933" xr:uid="{00000000-0005-0000-0000-00009B590000}"/>
    <cellStyle name="좋음 2 5 2" xfId="22934" xr:uid="{00000000-0005-0000-0000-00009C590000}"/>
    <cellStyle name="좋음 2 6" xfId="22935" xr:uid="{00000000-0005-0000-0000-00009D590000}"/>
    <cellStyle name="좋음 2 6 2" xfId="22936" xr:uid="{00000000-0005-0000-0000-00009E590000}"/>
    <cellStyle name="좋음 2 7" xfId="22937" xr:uid="{00000000-0005-0000-0000-00009F590000}"/>
    <cellStyle name="좋음 2 7 2" xfId="22938" xr:uid="{00000000-0005-0000-0000-0000A0590000}"/>
    <cellStyle name="좋음 2 8" xfId="22939" xr:uid="{00000000-0005-0000-0000-0000A1590000}"/>
    <cellStyle name="좋음 2 8 2" xfId="22940" xr:uid="{00000000-0005-0000-0000-0000A2590000}"/>
    <cellStyle name="좋음 2 9" xfId="22941" xr:uid="{00000000-0005-0000-0000-0000A3590000}"/>
    <cellStyle name="좋음 2 9 2" xfId="22942" xr:uid="{00000000-0005-0000-0000-0000A4590000}"/>
    <cellStyle name="좋음 3" xfId="22943" xr:uid="{00000000-0005-0000-0000-0000A5590000}"/>
    <cellStyle name="좋음 3 10" xfId="22944" xr:uid="{00000000-0005-0000-0000-0000A6590000}"/>
    <cellStyle name="좋음 3 11" xfId="22945" xr:uid="{00000000-0005-0000-0000-0000A7590000}"/>
    <cellStyle name="좋음 3 2" xfId="22946" xr:uid="{00000000-0005-0000-0000-0000A8590000}"/>
    <cellStyle name="좋음 3 2 2" xfId="22947" xr:uid="{00000000-0005-0000-0000-0000A9590000}"/>
    <cellStyle name="좋음 3 3" xfId="22948" xr:uid="{00000000-0005-0000-0000-0000AA590000}"/>
    <cellStyle name="좋음 3 3 2" xfId="22949" xr:uid="{00000000-0005-0000-0000-0000AB590000}"/>
    <cellStyle name="좋음 3 4" xfId="22950" xr:uid="{00000000-0005-0000-0000-0000AC590000}"/>
    <cellStyle name="좋음 3 4 2" xfId="22951" xr:uid="{00000000-0005-0000-0000-0000AD590000}"/>
    <cellStyle name="좋음 3 5" xfId="22952" xr:uid="{00000000-0005-0000-0000-0000AE590000}"/>
    <cellStyle name="좋음 3 5 2" xfId="22953" xr:uid="{00000000-0005-0000-0000-0000AF590000}"/>
    <cellStyle name="좋음 3 6" xfId="22954" xr:uid="{00000000-0005-0000-0000-0000B0590000}"/>
    <cellStyle name="좋음 3 6 2" xfId="22955" xr:uid="{00000000-0005-0000-0000-0000B1590000}"/>
    <cellStyle name="좋음 3 7" xfId="22956" xr:uid="{00000000-0005-0000-0000-0000B2590000}"/>
    <cellStyle name="좋음 3 7 2" xfId="22957" xr:uid="{00000000-0005-0000-0000-0000B3590000}"/>
    <cellStyle name="좋음 3 8" xfId="22958" xr:uid="{00000000-0005-0000-0000-0000B4590000}"/>
    <cellStyle name="좋음 3 8 2" xfId="22959" xr:uid="{00000000-0005-0000-0000-0000B5590000}"/>
    <cellStyle name="좋음 3 9" xfId="22960" xr:uid="{00000000-0005-0000-0000-0000B6590000}"/>
    <cellStyle name="좋음 3 9 2" xfId="22961" xr:uid="{00000000-0005-0000-0000-0000B7590000}"/>
    <cellStyle name="좋음 4" xfId="22962" xr:uid="{00000000-0005-0000-0000-0000B8590000}"/>
    <cellStyle name="좋음 4 10" xfId="22963" xr:uid="{00000000-0005-0000-0000-0000B9590000}"/>
    <cellStyle name="좋음 4 11" xfId="22964" xr:uid="{00000000-0005-0000-0000-0000BA590000}"/>
    <cellStyle name="좋음 4 2" xfId="22965" xr:uid="{00000000-0005-0000-0000-0000BB590000}"/>
    <cellStyle name="좋음 4 2 2" xfId="22966" xr:uid="{00000000-0005-0000-0000-0000BC590000}"/>
    <cellStyle name="좋음 4 3" xfId="22967" xr:uid="{00000000-0005-0000-0000-0000BD590000}"/>
    <cellStyle name="좋음 4 3 2" xfId="22968" xr:uid="{00000000-0005-0000-0000-0000BE590000}"/>
    <cellStyle name="좋음 4 4" xfId="22969" xr:uid="{00000000-0005-0000-0000-0000BF590000}"/>
    <cellStyle name="좋음 4 4 2" xfId="22970" xr:uid="{00000000-0005-0000-0000-0000C0590000}"/>
    <cellStyle name="좋음 4 5" xfId="22971" xr:uid="{00000000-0005-0000-0000-0000C1590000}"/>
    <cellStyle name="좋음 4 5 2" xfId="22972" xr:uid="{00000000-0005-0000-0000-0000C2590000}"/>
    <cellStyle name="좋음 4 6" xfId="22973" xr:uid="{00000000-0005-0000-0000-0000C3590000}"/>
    <cellStyle name="좋음 4 6 2" xfId="22974" xr:uid="{00000000-0005-0000-0000-0000C4590000}"/>
    <cellStyle name="좋음 4 7" xfId="22975" xr:uid="{00000000-0005-0000-0000-0000C5590000}"/>
    <cellStyle name="좋음 4 7 2" xfId="22976" xr:uid="{00000000-0005-0000-0000-0000C6590000}"/>
    <cellStyle name="좋음 4 8" xfId="22977" xr:uid="{00000000-0005-0000-0000-0000C7590000}"/>
    <cellStyle name="좋음 4 8 2" xfId="22978" xr:uid="{00000000-0005-0000-0000-0000C8590000}"/>
    <cellStyle name="좋음 4 9" xfId="22979" xr:uid="{00000000-0005-0000-0000-0000C9590000}"/>
    <cellStyle name="좋음 4 9 2" xfId="22980" xr:uid="{00000000-0005-0000-0000-0000CA590000}"/>
    <cellStyle name="좋음 5" xfId="22981" xr:uid="{00000000-0005-0000-0000-0000CB590000}"/>
    <cellStyle name="좋음 5 10" xfId="22982" xr:uid="{00000000-0005-0000-0000-0000CC590000}"/>
    <cellStyle name="좋음 5 11" xfId="22983" xr:uid="{00000000-0005-0000-0000-0000CD590000}"/>
    <cellStyle name="좋음 5 2" xfId="22984" xr:uid="{00000000-0005-0000-0000-0000CE590000}"/>
    <cellStyle name="좋음 5 2 2" xfId="22985" xr:uid="{00000000-0005-0000-0000-0000CF590000}"/>
    <cellStyle name="좋음 5 3" xfId="22986" xr:uid="{00000000-0005-0000-0000-0000D0590000}"/>
    <cellStyle name="좋음 5 3 2" xfId="22987" xr:uid="{00000000-0005-0000-0000-0000D1590000}"/>
    <cellStyle name="좋음 5 4" xfId="22988" xr:uid="{00000000-0005-0000-0000-0000D2590000}"/>
    <cellStyle name="좋음 5 4 2" xfId="22989" xr:uid="{00000000-0005-0000-0000-0000D3590000}"/>
    <cellStyle name="좋음 5 5" xfId="22990" xr:uid="{00000000-0005-0000-0000-0000D4590000}"/>
    <cellStyle name="좋음 5 5 2" xfId="22991" xr:uid="{00000000-0005-0000-0000-0000D5590000}"/>
    <cellStyle name="좋음 5 6" xfId="22992" xr:uid="{00000000-0005-0000-0000-0000D6590000}"/>
    <cellStyle name="좋음 5 6 2" xfId="22993" xr:uid="{00000000-0005-0000-0000-0000D7590000}"/>
    <cellStyle name="좋음 5 7" xfId="22994" xr:uid="{00000000-0005-0000-0000-0000D8590000}"/>
    <cellStyle name="좋음 5 7 2" xfId="22995" xr:uid="{00000000-0005-0000-0000-0000D9590000}"/>
    <cellStyle name="좋음 5 8" xfId="22996" xr:uid="{00000000-0005-0000-0000-0000DA590000}"/>
    <cellStyle name="좋음 5 8 2" xfId="22997" xr:uid="{00000000-0005-0000-0000-0000DB590000}"/>
    <cellStyle name="좋음 5 9" xfId="22998" xr:uid="{00000000-0005-0000-0000-0000DC590000}"/>
    <cellStyle name="좋음 5 9 2" xfId="22999" xr:uid="{00000000-0005-0000-0000-0000DD590000}"/>
    <cellStyle name="좋음 6" xfId="23000" xr:uid="{00000000-0005-0000-0000-0000DE590000}"/>
    <cellStyle name="좋음 6 10" xfId="23001" xr:uid="{00000000-0005-0000-0000-0000DF590000}"/>
    <cellStyle name="좋음 6 11" xfId="23002" xr:uid="{00000000-0005-0000-0000-0000E0590000}"/>
    <cellStyle name="좋음 6 2" xfId="23003" xr:uid="{00000000-0005-0000-0000-0000E1590000}"/>
    <cellStyle name="좋음 6 2 2" xfId="23004" xr:uid="{00000000-0005-0000-0000-0000E2590000}"/>
    <cellStyle name="좋음 6 3" xfId="23005" xr:uid="{00000000-0005-0000-0000-0000E3590000}"/>
    <cellStyle name="좋음 6 3 2" xfId="23006" xr:uid="{00000000-0005-0000-0000-0000E4590000}"/>
    <cellStyle name="좋음 6 4" xfId="23007" xr:uid="{00000000-0005-0000-0000-0000E5590000}"/>
    <cellStyle name="좋음 6 4 2" xfId="23008" xr:uid="{00000000-0005-0000-0000-0000E6590000}"/>
    <cellStyle name="좋음 6 5" xfId="23009" xr:uid="{00000000-0005-0000-0000-0000E7590000}"/>
    <cellStyle name="좋음 6 5 2" xfId="23010" xr:uid="{00000000-0005-0000-0000-0000E8590000}"/>
    <cellStyle name="좋음 6 6" xfId="23011" xr:uid="{00000000-0005-0000-0000-0000E9590000}"/>
    <cellStyle name="좋음 6 6 2" xfId="23012" xr:uid="{00000000-0005-0000-0000-0000EA590000}"/>
    <cellStyle name="좋음 6 7" xfId="23013" xr:uid="{00000000-0005-0000-0000-0000EB590000}"/>
    <cellStyle name="좋음 6 7 2" xfId="23014" xr:uid="{00000000-0005-0000-0000-0000EC590000}"/>
    <cellStyle name="좋음 6 8" xfId="23015" xr:uid="{00000000-0005-0000-0000-0000ED590000}"/>
    <cellStyle name="좋음 6 8 2" xfId="23016" xr:uid="{00000000-0005-0000-0000-0000EE590000}"/>
    <cellStyle name="좋음 6 9" xfId="23017" xr:uid="{00000000-0005-0000-0000-0000EF590000}"/>
    <cellStyle name="좋음 6 9 2" xfId="23018" xr:uid="{00000000-0005-0000-0000-0000F0590000}"/>
    <cellStyle name="좋음 7" xfId="23019" xr:uid="{00000000-0005-0000-0000-0000F1590000}"/>
    <cellStyle name="좋음 8" xfId="23020" xr:uid="{00000000-0005-0000-0000-0000F2590000}"/>
    <cellStyle name="좌가는선" xfId="23021" xr:uid="{00000000-0005-0000-0000-0000F3590000}"/>
    <cellStyle name="좌가는선 2" xfId="23022" xr:uid="{00000000-0005-0000-0000-0000F4590000}"/>
    <cellStyle name="좌하가는선" xfId="23023" xr:uid="{00000000-0005-0000-0000-0000F5590000}"/>
    <cellStyle name="좌하가는선 2" xfId="23024" xr:uid="{00000000-0005-0000-0000-0000F6590000}"/>
    <cellStyle name="지정되지 않음" xfId="23025" xr:uid="{00000000-0005-0000-0000-0000F7590000}"/>
    <cellStyle name="지정되지 않음 10" xfId="23026" xr:uid="{00000000-0005-0000-0000-0000F8590000}"/>
    <cellStyle name="지정되지 않음 2" xfId="23027" xr:uid="{00000000-0005-0000-0000-0000F9590000}"/>
    <cellStyle name="지정되지 않음 2 2" xfId="23028" xr:uid="{00000000-0005-0000-0000-0000FA590000}"/>
    <cellStyle name="지정되지 않음 2 2 2" xfId="23029" xr:uid="{00000000-0005-0000-0000-0000FB590000}"/>
    <cellStyle name="지정되지 않음 2 3" xfId="23030" xr:uid="{00000000-0005-0000-0000-0000FC590000}"/>
    <cellStyle name="지정되지 않음 2 3 2" xfId="23031" xr:uid="{00000000-0005-0000-0000-0000FD590000}"/>
    <cellStyle name="지정되지 않음 2 4" xfId="23032" xr:uid="{00000000-0005-0000-0000-0000FE590000}"/>
    <cellStyle name="지정되지 않음 2 4 2" xfId="23033" xr:uid="{00000000-0005-0000-0000-0000FF590000}"/>
    <cellStyle name="지정되지 않음 2 5" xfId="23034" xr:uid="{00000000-0005-0000-0000-0000005A0000}"/>
    <cellStyle name="지정되지 않음 3" xfId="23035" xr:uid="{00000000-0005-0000-0000-0000015A0000}"/>
    <cellStyle name="지정되지 않음 3 2" xfId="23036" xr:uid="{00000000-0005-0000-0000-0000025A0000}"/>
    <cellStyle name="지정되지 않음 3 2 2" xfId="23037" xr:uid="{00000000-0005-0000-0000-0000035A0000}"/>
    <cellStyle name="지정되지 않음 3 3" xfId="23038" xr:uid="{00000000-0005-0000-0000-0000045A0000}"/>
    <cellStyle name="지정되지 않음 3 3 2" xfId="23039" xr:uid="{00000000-0005-0000-0000-0000055A0000}"/>
    <cellStyle name="지정되지 않음 3 4" xfId="23040" xr:uid="{00000000-0005-0000-0000-0000065A0000}"/>
    <cellStyle name="지정되지 않음 3 4 2" xfId="23041" xr:uid="{00000000-0005-0000-0000-0000075A0000}"/>
    <cellStyle name="지정되지 않음 3 5" xfId="23042" xr:uid="{00000000-0005-0000-0000-0000085A0000}"/>
    <cellStyle name="지정되지 않음 4" xfId="23043" xr:uid="{00000000-0005-0000-0000-0000095A0000}"/>
    <cellStyle name="지정되지 않음 4 2" xfId="23044" xr:uid="{00000000-0005-0000-0000-00000A5A0000}"/>
    <cellStyle name="지정되지 않음 4 2 2" xfId="23045" xr:uid="{00000000-0005-0000-0000-00000B5A0000}"/>
    <cellStyle name="지정되지 않음 4 3" xfId="23046" xr:uid="{00000000-0005-0000-0000-00000C5A0000}"/>
    <cellStyle name="지정되지 않음 4 3 2" xfId="23047" xr:uid="{00000000-0005-0000-0000-00000D5A0000}"/>
    <cellStyle name="지정되지 않음 4 4" xfId="23048" xr:uid="{00000000-0005-0000-0000-00000E5A0000}"/>
    <cellStyle name="지정되지 않음 4 4 2" xfId="23049" xr:uid="{00000000-0005-0000-0000-00000F5A0000}"/>
    <cellStyle name="지정되지 않음 4 5" xfId="23050" xr:uid="{00000000-0005-0000-0000-0000105A0000}"/>
    <cellStyle name="지정되지 않음 5" xfId="23051" xr:uid="{00000000-0005-0000-0000-0000115A0000}"/>
    <cellStyle name="지정되지 않음 5 2" xfId="23052" xr:uid="{00000000-0005-0000-0000-0000125A0000}"/>
    <cellStyle name="지정되지 않음 6" xfId="23053" xr:uid="{00000000-0005-0000-0000-0000135A0000}"/>
    <cellStyle name="지정되지 않음 6 2" xfId="23054" xr:uid="{00000000-0005-0000-0000-0000145A0000}"/>
    <cellStyle name="지정되지 않음 7" xfId="23055" xr:uid="{00000000-0005-0000-0000-0000155A0000}"/>
    <cellStyle name="지정되지 않음 7 2" xfId="23056" xr:uid="{00000000-0005-0000-0000-0000165A0000}"/>
    <cellStyle name="지정되지 않음 8" xfId="23057" xr:uid="{00000000-0005-0000-0000-0000175A0000}"/>
    <cellStyle name="지정되지 않음 9" xfId="23058" xr:uid="{00000000-0005-0000-0000-0000185A0000}"/>
    <cellStyle name="지정되지 않음_091118 방송통신대학 영상강의실 견적서e-mail" xfId="23059" xr:uid="{00000000-0005-0000-0000-0000195A0000}"/>
    <cellStyle name="지하철정렬" xfId="23060" xr:uid="{00000000-0005-0000-0000-00001A5A0000}"/>
    <cellStyle name="지하철정렬 2" xfId="23061" xr:uid="{00000000-0005-0000-0000-00001B5A0000}"/>
    <cellStyle name="千分位[0]_GARMENT STEP FORM HK" xfId="23062" xr:uid="{00000000-0005-0000-0000-00001C5A0000}"/>
    <cellStyle name="千分位_GARMENT STEP FORM HK" xfId="23063" xr:uid="{00000000-0005-0000-0000-00001D5A0000}"/>
    <cellStyle name="千位分隔 2" xfId="23064" xr:uid="{00000000-0005-0000-0000-00001E5A0000}"/>
    <cellStyle name="千位分隔_FA to AMPEA-TJ-Hongqilu" xfId="23065" xr:uid="{00000000-0005-0000-0000-00001F5A0000}"/>
    <cellStyle name="출력 2" xfId="23066" xr:uid="{00000000-0005-0000-0000-0000205A0000}"/>
    <cellStyle name="출력 2 10" xfId="23067" xr:uid="{00000000-0005-0000-0000-0000215A0000}"/>
    <cellStyle name="출력 2 10 2" xfId="23068" xr:uid="{00000000-0005-0000-0000-0000225A0000}"/>
    <cellStyle name="출력 2 10 2 2" xfId="23069" xr:uid="{00000000-0005-0000-0000-0000235A0000}"/>
    <cellStyle name="출력 2 10 2 3" xfId="23070" xr:uid="{00000000-0005-0000-0000-0000245A0000}"/>
    <cellStyle name="출력 2 10 2 4" xfId="23071" xr:uid="{00000000-0005-0000-0000-0000255A0000}"/>
    <cellStyle name="출력 2 10 2 5" xfId="23072" xr:uid="{00000000-0005-0000-0000-0000265A0000}"/>
    <cellStyle name="출력 2 11" xfId="23073" xr:uid="{00000000-0005-0000-0000-0000275A0000}"/>
    <cellStyle name="출력 2 11 2" xfId="23074" xr:uid="{00000000-0005-0000-0000-0000285A0000}"/>
    <cellStyle name="출력 2 11 3" xfId="23075" xr:uid="{00000000-0005-0000-0000-0000295A0000}"/>
    <cellStyle name="출력 2 11 4" xfId="23076" xr:uid="{00000000-0005-0000-0000-00002A5A0000}"/>
    <cellStyle name="출력 2 11 5" xfId="23077" xr:uid="{00000000-0005-0000-0000-00002B5A0000}"/>
    <cellStyle name="출력 2 12" xfId="23078" xr:uid="{00000000-0005-0000-0000-00002C5A0000}"/>
    <cellStyle name="출력 2 13" xfId="23079" xr:uid="{00000000-0005-0000-0000-00002D5A0000}"/>
    <cellStyle name="출력 2 14" xfId="23080" xr:uid="{00000000-0005-0000-0000-00002E5A0000}"/>
    <cellStyle name="출력 2 15" xfId="23081" xr:uid="{00000000-0005-0000-0000-00002F5A0000}"/>
    <cellStyle name="출력 2 2" xfId="23082" xr:uid="{00000000-0005-0000-0000-0000305A0000}"/>
    <cellStyle name="출력 2 2 2" xfId="23083" xr:uid="{00000000-0005-0000-0000-0000315A0000}"/>
    <cellStyle name="출력 2 2 2 2" xfId="23084" xr:uid="{00000000-0005-0000-0000-0000325A0000}"/>
    <cellStyle name="출력 2 2 2 2 2" xfId="23085" xr:uid="{00000000-0005-0000-0000-0000335A0000}"/>
    <cellStyle name="출력 2 2 2 2 3" xfId="23086" xr:uid="{00000000-0005-0000-0000-0000345A0000}"/>
    <cellStyle name="출력 2 2 2 2 4" xfId="23087" xr:uid="{00000000-0005-0000-0000-0000355A0000}"/>
    <cellStyle name="출력 2 2 2 2 5" xfId="23088" xr:uid="{00000000-0005-0000-0000-0000365A0000}"/>
    <cellStyle name="출력 2 2 2 2 6" xfId="23089" xr:uid="{00000000-0005-0000-0000-0000375A0000}"/>
    <cellStyle name="출력 2 2 2 3" xfId="23090" xr:uid="{00000000-0005-0000-0000-0000385A0000}"/>
    <cellStyle name="출력 2 2 2 4" xfId="23091" xr:uid="{00000000-0005-0000-0000-0000395A0000}"/>
    <cellStyle name="출력 2 2 3" xfId="23092" xr:uid="{00000000-0005-0000-0000-00003A5A0000}"/>
    <cellStyle name="출력 2 2 3 2" xfId="23093" xr:uid="{00000000-0005-0000-0000-00003B5A0000}"/>
    <cellStyle name="출력 2 2 3 2 2" xfId="23094" xr:uid="{00000000-0005-0000-0000-00003C5A0000}"/>
    <cellStyle name="출력 2 2 3 3" xfId="23095" xr:uid="{00000000-0005-0000-0000-00003D5A0000}"/>
    <cellStyle name="출력 2 2 3 3 2" xfId="23096" xr:uid="{00000000-0005-0000-0000-00003E5A0000}"/>
    <cellStyle name="출력 2 2 3 4" xfId="23097" xr:uid="{00000000-0005-0000-0000-00003F5A0000}"/>
    <cellStyle name="출력 2 2 3 5" xfId="23098" xr:uid="{00000000-0005-0000-0000-0000405A0000}"/>
    <cellStyle name="출력 2 2 3 6" xfId="23099" xr:uid="{00000000-0005-0000-0000-0000415A0000}"/>
    <cellStyle name="출력 2 2 4" xfId="23100" xr:uid="{00000000-0005-0000-0000-0000425A0000}"/>
    <cellStyle name="출력 2 3" xfId="23101" xr:uid="{00000000-0005-0000-0000-0000435A0000}"/>
    <cellStyle name="출력 2 3 2" xfId="23102" xr:uid="{00000000-0005-0000-0000-0000445A0000}"/>
    <cellStyle name="출력 2 3 2 2" xfId="23103" xr:uid="{00000000-0005-0000-0000-0000455A0000}"/>
    <cellStyle name="출력 2 3 2 2 2" xfId="23104" xr:uid="{00000000-0005-0000-0000-0000465A0000}"/>
    <cellStyle name="출력 2 3 2 2 3" xfId="23105" xr:uid="{00000000-0005-0000-0000-0000475A0000}"/>
    <cellStyle name="출력 2 3 2 2 4" xfId="23106" xr:uid="{00000000-0005-0000-0000-0000485A0000}"/>
    <cellStyle name="출력 2 3 2 2 5" xfId="23107" xr:uid="{00000000-0005-0000-0000-0000495A0000}"/>
    <cellStyle name="출력 2 3 2 2 6" xfId="23108" xr:uid="{00000000-0005-0000-0000-00004A5A0000}"/>
    <cellStyle name="출력 2 3 2 3" xfId="23109" xr:uid="{00000000-0005-0000-0000-00004B5A0000}"/>
    <cellStyle name="출력 2 3 2 4" xfId="23110" xr:uid="{00000000-0005-0000-0000-00004C5A0000}"/>
    <cellStyle name="출력 2 3 3" xfId="23111" xr:uid="{00000000-0005-0000-0000-00004D5A0000}"/>
    <cellStyle name="출력 2 3 3 2" xfId="23112" xr:uid="{00000000-0005-0000-0000-00004E5A0000}"/>
    <cellStyle name="출력 2 3 3 2 2" xfId="23113" xr:uid="{00000000-0005-0000-0000-00004F5A0000}"/>
    <cellStyle name="출력 2 3 3 3" xfId="23114" xr:uid="{00000000-0005-0000-0000-0000505A0000}"/>
    <cellStyle name="출력 2 3 3 3 2" xfId="23115" xr:uid="{00000000-0005-0000-0000-0000515A0000}"/>
    <cellStyle name="출력 2 3 3 4" xfId="23116" xr:uid="{00000000-0005-0000-0000-0000525A0000}"/>
    <cellStyle name="출력 2 3 3 5" xfId="23117" xr:uid="{00000000-0005-0000-0000-0000535A0000}"/>
    <cellStyle name="출력 2 3 3 6" xfId="23118" xr:uid="{00000000-0005-0000-0000-0000545A0000}"/>
    <cellStyle name="출력 2 3 4" xfId="23119" xr:uid="{00000000-0005-0000-0000-0000555A0000}"/>
    <cellStyle name="출력 2 4" xfId="23120" xr:uid="{00000000-0005-0000-0000-0000565A0000}"/>
    <cellStyle name="출력 2 4 2" xfId="23121" xr:uid="{00000000-0005-0000-0000-0000575A0000}"/>
    <cellStyle name="출력 2 4 2 2" xfId="23122" xr:uid="{00000000-0005-0000-0000-0000585A0000}"/>
    <cellStyle name="출력 2 4 2 2 2" xfId="23123" xr:uid="{00000000-0005-0000-0000-0000595A0000}"/>
    <cellStyle name="출력 2 4 2 2 3" xfId="23124" xr:uid="{00000000-0005-0000-0000-00005A5A0000}"/>
    <cellStyle name="출력 2 4 2 2 4" xfId="23125" xr:uid="{00000000-0005-0000-0000-00005B5A0000}"/>
    <cellStyle name="출력 2 4 2 2 5" xfId="23126" xr:uid="{00000000-0005-0000-0000-00005C5A0000}"/>
    <cellStyle name="출력 2 4 2 3" xfId="23127" xr:uid="{00000000-0005-0000-0000-00005D5A0000}"/>
    <cellStyle name="출력 2 4 3" xfId="23128" xr:uid="{00000000-0005-0000-0000-00005E5A0000}"/>
    <cellStyle name="출력 2 4 3 2" xfId="23129" xr:uid="{00000000-0005-0000-0000-00005F5A0000}"/>
    <cellStyle name="출력 2 4 3 3" xfId="23130" xr:uid="{00000000-0005-0000-0000-0000605A0000}"/>
    <cellStyle name="출력 2 4 3 4" xfId="23131" xr:uid="{00000000-0005-0000-0000-0000615A0000}"/>
    <cellStyle name="출력 2 4 3 5" xfId="23132" xr:uid="{00000000-0005-0000-0000-0000625A0000}"/>
    <cellStyle name="출력 2 4 3 6" xfId="23133" xr:uid="{00000000-0005-0000-0000-0000635A0000}"/>
    <cellStyle name="출력 2 4 4" xfId="23134" xr:uid="{00000000-0005-0000-0000-0000645A0000}"/>
    <cellStyle name="출력 2 5" xfId="23135" xr:uid="{00000000-0005-0000-0000-0000655A0000}"/>
    <cellStyle name="출력 2 5 2" xfId="23136" xr:uid="{00000000-0005-0000-0000-0000665A0000}"/>
    <cellStyle name="출력 2 5 2 2" xfId="23137" xr:uid="{00000000-0005-0000-0000-0000675A0000}"/>
    <cellStyle name="출력 2 5 2 2 2" xfId="23138" xr:uid="{00000000-0005-0000-0000-0000685A0000}"/>
    <cellStyle name="출력 2 5 2 2 3" xfId="23139" xr:uid="{00000000-0005-0000-0000-0000695A0000}"/>
    <cellStyle name="출력 2 5 2 2 4" xfId="23140" xr:uid="{00000000-0005-0000-0000-00006A5A0000}"/>
    <cellStyle name="출력 2 5 2 2 5" xfId="23141" xr:uid="{00000000-0005-0000-0000-00006B5A0000}"/>
    <cellStyle name="출력 2 5 2 3" xfId="23142" xr:uid="{00000000-0005-0000-0000-00006C5A0000}"/>
    <cellStyle name="출력 2 5 3" xfId="23143" xr:uid="{00000000-0005-0000-0000-00006D5A0000}"/>
    <cellStyle name="출력 2 5 3 2" xfId="23144" xr:uid="{00000000-0005-0000-0000-00006E5A0000}"/>
    <cellStyle name="출력 2 5 3 3" xfId="23145" xr:uid="{00000000-0005-0000-0000-00006F5A0000}"/>
    <cellStyle name="출력 2 5 3 4" xfId="23146" xr:uid="{00000000-0005-0000-0000-0000705A0000}"/>
    <cellStyle name="출력 2 5 3 5" xfId="23147" xr:uid="{00000000-0005-0000-0000-0000715A0000}"/>
    <cellStyle name="출력 2 5 3 6" xfId="23148" xr:uid="{00000000-0005-0000-0000-0000725A0000}"/>
    <cellStyle name="출력 2 5 4" xfId="23149" xr:uid="{00000000-0005-0000-0000-0000735A0000}"/>
    <cellStyle name="출력 2 6" xfId="23150" xr:uid="{00000000-0005-0000-0000-0000745A0000}"/>
    <cellStyle name="출력 2 6 2" xfId="23151" xr:uid="{00000000-0005-0000-0000-0000755A0000}"/>
    <cellStyle name="출력 2 6 2 2" xfId="23152" xr:uid="{00000000-0005-0000-0000-0000765A0000}"/>
    <cellStyle name="출력 2 6 2 2 2" xfId="23153" xr:uid="{00000000-0005-0000-0000-0000775A0000}"/>
    <cellStyle name="출력 2 6 2 2 3" xfId="23154" xr:uid="{00000000-0005-0000-0000-0000785A0000}"/>
    <cellStyle name="출력 2 6 2 2 4" xfId="23155" xr:uid="{00000000-0005-0000-0000-0000795A0000}"/>
    <cellStyle name="출력 2 6 2 2 5" xfId="23156" xr:uid="{00000000-0005-0000-0000-00007A5A0000}"/>
    <cellStyle name="출력 2 6 3" xfId="23157" xr:uid="{00000000-0005-0000-0000-00007B5A0000}"/>
    <cellStyle name="출력 2 6 3 2" xfId="23158" xr:uid="{00000000-0005-0000-0000-00007C5A0000}"/>
    <cellStyle name="출력 2 6 3 3" xfId="23159" xr:uid="{00000000-0005-0000-0000-00007D5A0000}"/>
    <cellStyle name="출력 2 6 3 4" xfId="23160" xr:uid="{00000000-0005-0000-0000-00007E5A0000}"/>
    <cellStyle name="출력 2 6 3 5" xfId="23161" xr:uid="{00000000-0005-0000-0000-00007F5A0000}"/>
    <cellStyle name="출력 2 7" xfId="23162" xr:uid="{00000000-0005-0000-0000-0000805A0000}"/>
    <cellStyle name="출력 2 7 2" xfId="23163" xr:uid="{00000000-0005-0000-0000-0000815A0000}"/>
    <cellStyle name="출력 2 7 2 2" xfId="23164" xr:uid="{00000000-0005-0000-0000-0000825A0000}"/>
    <cellStyle name="출력 2 7 2 2 2" xfId="23165" xr:uid="{00000000-0005-0000-0000-0000835A0000}"/>
    <cellStyle name="출력 2 7 2 2 3" xfId="23166" xr:uid="{00000000-0005-0000-0000-0000845A0000}"/>
    <cellStyle name="출력 2 7 2 2 4" xfId="23167" xr:uid="{00000000-0005-0000-0000-0000855A0000}"/>
    <cellStyle name="출력 2 7 2 2 5" xfId="23168" xr:uid="{00000000-0005-0000-0000-0000865A0000}"/>
    <cellStyle name="출력 2 7 3" xfId="23169" xr:uid="{00000000-0005-0000-0000-0000875A0000}"/>
    <cellStyle name="출력 2 7 3 2" xfId="23170" xr:uid="{00000000-0005-0000-0000-0000885A0000}"/>
    <cellStyle name="출력 2 7 3 3" xfId="23171" xr:uid="{00000000-0005-0000-0000-0000895A0000}"/>
    <cellStyle name="출력 2 7 3 4" xfId="23172" xr:uid="{00000000-0005-0000-0000-00008A5A0000}"/>
    <cellStyle name="출력 2 7 3 5" xfId="23173" xr:uid="{00000000-0005-0000-0000-00008B5A0000}"/>
    <cellStyle name="출력 2 8" xfId="23174" xr:uid="{00000000-0005-0000-0000-00008C5A0000}"/>
    <cellStyle name="출력 2 8 2" xfId="23175" xr:uid="{00000000-0005-0000-0000-00008D5A0000}"/>
    <cellStyle name="출력 2 8 2 2" xfId="23176" xr:uid="{00000000-0005-0000-0000-00008E5A0000}"/>
    <cellStyle name="출력 2 8 2 2 2" xfId="23177" xr:uid="{00000000-0005-0000-0000-00008F5A0000}"/>
    <cellStyle name="출력 2 8 2 2 3" xfId="23178" xr:uid="{00000000-0005-0000-0000-0000905A0000}"/>
    <cellStyle name="출력 2 8 2 2 4" xfId="23179" xr:uid="{00000000-0005-0000-0000-0000915A0000}"/>
    <cellStyle name="출력 2 8 2 2 5" xfId="23180" xr:uid="{00000000-0005-0000-0000-0000925A0000}"/>
    <cellStyle name="출력 2 8 3" xfId="23181" xr:uid="{00000000-0005-0000-0000-0000935A0000}"/>
    <cellStyle name="출력 2 8 3 2" xfId="23182" xr:uid="{00000000-0005-0000-0000-0000945A0000}"/>
    <cellStyle name="출력 2 8 3 3" xfId="23183" xr:uid="{00000000-0005-0000-0000-0000955A0000}"/>
    <cellStyle name="출력 2 8 3 4" xfId="23184" xr:uid="{00000000-0005-0000-0000-0000965A0000}"/>
    <cellStyle name="출력 2 8 3 5" xfId="23185" xr:uid="{00000000-0005-0000-0000-0000975A0000}"/>
    <cellStyle name="출력 2 9" xfId="23186" xr:uid="{00000000-0005-0000-0000-0000985A0000}"/>
    <cellStyle name="출력 2 9 2" xfId="23187" xr:uid="{00000000-0005-0000-0000-0000995A0000}"/>
    <cellStyle name="출력 2 9 2 2" xfId="23188" xr:uid="{00000000-0005-0000-0000-00009A5A0000}"/>
    <cellStyle name="출력 2 9 2 2 2" xfId="23189" xr:uid="{00000000-0005-0000-0000-00009B5A0000}"/>
    <cellStyle name="출력 2 9 2 2 3" xfId="23190" xr:uid="{00000000-0005-0000-0000-00009C5A0000}"/>
    <cellStyle name="출력 2 9 2 2 4" xfId="23191" xr:uid="{00000000-0005-0000-0000-00009D5A0000}"/>
    <cellStyle name="출력 2 9 2 2 5" xfId="23192" xr:uid="{00000000-0005-0000-0000-00009E5A0000}"/>
    <cellStyle name="출력 2 9 3" xfId="23193" xr:uid="{00000000-0005-0000-0000-00009F5A0000}"/>
    <cellStyle name="출력 2 9 3 2" xfId="23194" xr:uid="{00000000-0005-0000-0000-0000A05A0000}"/>
    <cellStyle name="출력 2 9 3 3" xfId="23195" xr:uid="{00000000-0005-0000-0000-0000A15A0000}"/>
    <cellStyle name="출력 2 9 3 4" xfId="23196" xr:uid="{00000000-0005-0000-0000-0000A25A0000}"/>
    <cellStyle name="출력 2 9 3 5" xfId="23197" xr:uid="{00000000-0005-0000-0000-0000A35A0000}"/>
    <cellStyle name="출력 3" xfId="23198" xr:uid="{00000000-0005-0000-0000-0000A45A0000}"/>
    <cellStyle name="출력 3 10" xfId="23199" xr:uid="{00000000-0005-0000-0000-0000A55A0000}"/>
    <cellStyle name="출력 3 10 2" xfId="23200" xr:uid="{00000000-0005-0000-0000-0000A65A0000}"/>
    <cellStyle name="출력 3 10 2 2" xfId="23201" xr:uid="{00000000-0005-0000-0000-0000A75A0000}"/>
    <cellStyle name="출력 3 10 2 3" xfId="23202" xr:uid="{00000000-0005-0000-0000-0000A85A0000}"/>
    <cellStyle name="출력 3 10 2 4" xfId="23203" xr:uid="{00000000-0005-0000-0000-0000A95A0000}"/>
    <cellStyle name="출력 3 10 2 5" xfId="23204" xr:uid="{00000000-0005-0000-0000-0000AA5A0000}"/>
    <cellStyle name="출력 3 11" xfId="23205" xr:uid="{00000000-0005-0000-0000-0000AB5A0000}"/>
    <cellStyle name="출력 3 11 2" xfId="23206" xr:uid="{00000000-0005-0000-0000-0000AC5A0000}"/>
    <cellStyle name="출력 3 11 3" xfId="23207" xr:uid="{00000000-0005-0000-0000-0000AD5A0000}"/>
    <cellStyle name="출력 3 11 4" xfId="23208" xr:uid="{00000000-0005-0000-0000-0000AE5A0000}"/>
    <cellStyle name="출력 3 11 5" xfId="23209" xr:uid="{00000000-0005-0000-0000-0000AF5A0000}"/>
    <cellStyle name="출력 3 12" xfId="23210" xr:uid="{00000000-0005-0000-0000-0000B05A0000}"/>
    <cellStyle name="출력 3 2" xfId="23211" xr:uid="{00000000-0005-0000-0000-0000B15A0000}"/>
    <cellStyle name="출력 3 2 2" xfId="23212" xr:uid="{00000000-0005-0000-0000-0000B25A0000}"/>
    <cellStyle name="출력 3 2 2 2" xfId="23213" xr:uid="{00000000-0005-0000-0000-0000B35A0000}"/>
    <cellStyle name="출력 3 2 2 2 2" xfId="23214" xr:uid="{00000000-0005-0000-0000-0000B45A0000}"/>
    <cellStyle name="출력 3 2 2 2 3" xfId="23215" xr:uid="{00000000-0005-0000-0000-0000B55A0000}"/>
    <cellStyle name="출력 3 2 2 2 4" xfId="23216" xr:uid="{00000000-0005-0000-0000-0000B65A0000}"/>
    <cellStyle name="출력 3 2 2 2 5" xfId="23217" xr:uid="{00000000-0005-0000-0000-0000B75A0000}"/>
    <cellStyle name="출력 3 2 3" xfId="23218" xr:uid="{00000000-0005-0000-0000-0000B85A0000}"/>
    <cellStyle name="출력 3 2 3 2" xfId="23219" xr:uid="{00000000-0005-0000-0000-0000B95A0000}"/>
    <cellStyle name="출력 3 2 3 3" xfId="23220" xr:uid="{00000000-0005-0000-0000-0000BA5A0000}"/>
    <cellStyle name="출력 3 2 3 4" xfId="23221" xr:uid="{00000000-0005-0000-0000-0000BB5A0000}"/>
    <cellStyle name="출력 3 2 3 5" xfId="23222" xr:uid="{00000000-0005-0000-0000-0000BC5A0000}"/>
    <cellStyle name="출력 3 3" xfId="23223" xr:uid="{00000000-0005-0000-0000-0000BD5A0000}"/>
    <cellStyle name="출력 3 3 2" xfId="23224" xr:uid="{00000000-0005-0000-0000-0000BE5A0000}"/>
    <cellStyle name="출력 3 3 2 2" xfId="23225" xr:uid="{00000000-0005-0000-0000-0000BF5A0000}"/>
    <cellStyle name="출력 3 3 2 2 2" xfId="23226" xr:uid="{00000000-0005-0000-0000-0000C05A0000}"/>
    <cellStyle name="출력 3 3 2 2 3" xfId="23227" xr:uid="{00000000-0005-0000-0000-0000C15A0000}"/>
    <cellStyle name="출력 3 3 2 2 4" xfId="23228" xr:uid="{00000000-0005-0000-0000-0000C25A0000}"/>
    <cellStyle name="출력 3 3 2 2 5" xfId="23229" xr:uid="{00000000-0005-0000-0000-0000C35A0000}"/>
    <cellStyle name="출력 3 3 3" xfId="23230" xr:uid="{00000000-0005-0000-0000-0000C45A0000}"/>
    <cellStyle name="출력 3 3 3 2" xfId="23231" xr:uid="{00000000-0005-0000-0000-0000C55A0000}"/>
    <cellStyle name="출력 3 3 3 3" xfId="23232" xr:uid="{00000000-0005-0000-0000-0000C65A0000}"/>
    <cellStyle name="출력 3 3 3 4" xfId="23233" xr:uid="{00000000-0005-0000-0000-0000C75A0000}"/>
    <cellStyle name="출력 3 3 3 5" xfId="23234" xr:uid="{00000000-0005-0000-0000-0000C85A0000}"/>
    <cellStyle name="출력 3 4" xfId="23235" xr:uid="{00000000-0005-0000-0000-0000C95A0000}"/>
    <cellStyle name="출력 3 4 2" xfId="23236" xr:uid="{00000000-0005-0000-0000-0000CA5A0000}"/>
    <cellStyle name="출력 3 4 2 2" xfId="23237" xr:uid="{00000000-0005-0000-0000-0000CB5A0000}"/>
    <cellStyle name="출력 3 4 2 2 2" xfId="23238" xr:uid="{00000000-0005-0000-0000-0000CC5A0000}"/>
    <cellStyle name="출력 3 4 2 2 3" xfId="23239" xr:uid="{00000000-0005-0000-0000-0000CD5A0000}"/>
    <cellStyle name="출력 3 4 2 2 4" xfId="23240" xr:uid="{00000000-0005-0000-0000-0000CE5A0000}"/>
    <cellStyle name="출력 3 4 2 2 5" xfId="23241" xr:uid="{00000000-0005-0000-0000-0000CF5A0000}"/>
    <cellStyle name="출력 3 4 3" xfId="23242" xr:uid="{00000000-0005-0000-0000-0000D05A0000}"/>
    <cellStyle name="출력 3 4 3 2" xfId="23243" xr:uid="{00000000-0005-0000-0000-0000D15A0000}"/>
    <cellStyle name="출력 3 4 3 3" xfId="23244" xr:uid="{00000000-0005-0000-0000-0000D25A0000}"/>
    <cellStyle name="출력 3 4 3 4" xfId="23245" xr:uid="{00000000-0005-0000-0000-0000D35A0000}"/>
    <cellStyle name="출력 3 4 3 5" xfId="23246" xr:uid="{00000000-0005-0000-0000-0000D45A0000}"/>
    <cellStyle name="출력 3 5" xfId="23247" xr:uid="{00000000-0005-0000-0000-0000D55A0000}"/>
    <cellStyle name="출력 3 5 2" xfId="23248" xr:uid="{00000000-0005-0000-0000-0000D65A0000}"/>
    <cellStyle name="출력 3 5 2 2" xfId="23249" xr:uid="{00000000-0005-0000-0000-0000D75A0000}"/>
    <cellStyle name="출력 3 5 2 2 2" xfId="23250" xr:uid="{00000000-0005-0000-0000-0000D85A0000}"/>
    <cellStyle name="출력 3 5 2 2 3" xfId="23251" xr:uid="{00000000-0005-0000-0000-0000D95A0000}"/>
    <cellStyle name="출력 3 5 2 2 4" xfId="23252" xr:uid="{00000000-0005-0000-0000-0000DA5A0000}"/>
    <cellStyle name="출력 3 5 2 2 5" xfId="23253" xr:uid="{00000000-0005-0000-0000-0000DB5A0000}"/>
    <cellStyle name="출력 3 5 3" xfId="23254" xr:uid="{00000000-0005-0000-0000-0000DC5A0000}"/>
    <cellStyle name="출력 3 5 3 2" xfId="23255" xr:uid="{00000000-0005-0000-0000-0000DD5A0000}"/>
    <cellStyle name="출력 3 5 3 3" xfId="23256" xr:uid="{00000000-0005-0000-0000-0000DE5A0000}"/>
    <cellStyle name="출력 3 5 3 4" xfId="23257" xr:uid="{00000000-0005-0000-0000-0000DF5A0000}"/>
    <cellStyle name="출력 3 5 3 5" xfId="23258" xr:uid="{00000000-0005-0000-0000-0000E05A0000}"/>
    <cellStyle name="출력 3 6" xfId="23259" xr:uid="{00000000-0005-0000-0000-0000E15A0000}"/>
    <cellStyle name="출력 3 6 2" xfId="23260" xr:uid="{00000000-0005-0000-0000-0000E25A0000}"/>
    <cellStyle name="출력 3 6 2 2" xfId="23261" xr:uid="{00000000-0005-0000-0000-0000E35A0000}"/>
    <cellStyle name="출력 3 6 2 2 2" xfId="23262" xr:uid="{00000000-0005-0000-0000-0000E45A0000}"/>
    <cellStyle name="출력 3 6 2 2 3" xfId="23263" xr:uid="{00000000-0005-0000-0000-0000E55A0000}"/>
    <cellStyle name="출력 3 6 2 2 4" xfId="23264" xr:uid="{00000000-0005-0000-0000-0000E65A0000}"/>
    <cellStyle name="출력 3 6 2 2 5" xfId="23265" xr:uid="{00000000-0005-0000-0000-0000E75A0000}"/>
    <cellStyle name="출력 3 6 3" xfId="23266" xr:uid="{00000000-0005-0000-0000-0000E85A0000}"/>
    <cellStyle name="출력 3 6 3 2" xfId="23267" xr:uid="{00000000-0005-0000-0000-0000E95A0000}"/>
    <cellStyle name="출력 3 6 3 3" xfId="23268" xr:uid="{00000000-0005-0000-0000-0000EA5A0000}"/>
    <cellStyle name="출력 3 6 3 4" xfId="23269" xr:uid="{00000000-0005-0000-0000-0000EB5A0000}"/>
    <cellStyle name="출력 3 6 3 5" xfId="23270" xr:uid="{00000000-0005-0000-0000-0000EC5A0000}"/>
    <cellStyle name="출력 3 7" xfId="23271" xr:uid="{00000000-0005-0000-0000-0000ED5A0000}"/>
    <cellStyle name="출력 3 7 2" xfId="23272" xr:uid="{00000000-0005-0000-0000-0000EE5A0000}"/>
    <cellStyle name="출력 3 7 2 2" xfId="23273" xr:uid="{00000000-0005-0000-0000-0000EF5A0000}"/>
    <cellStyle name="출력 3 7 2 2 2" xfId="23274" xr:uid="{00000000-0005-0000-0000-0000F05A0000}"/>
    <cellStyle name="출력 3 7 2 2 3" xfId="23275" xr:uid="{00000000-0005-0000-0000-0000F15A0000}"/>
    <cellStyle name="출력 3 7 2 2 4" xfId="23276" xr:uid="{00000000-0005-0000-0000-0000F25A0000}"/>
    <cellStyle name="출력 3 7 2 2 5" xfId="23277" xr:uid="{00000000-0005-0000-0000-0000F35A0000}"/>
    <cellStyle name="출력 3 7 3" xfId="23278" xr:uid="{00000000-0005-0000-0000-0000F45A0000}"/>
    <cellStyle name="출력 3 7 3 2" xfId="23279" xr:uid="{00000000-0005-0000-0000-0000F55A0000}"/>
    <cellStyle name="출력 3 7 3 3" xfId="23280" xr:uid="{00000000-0005-0000-0000-0000F65A0000}"/>
    <cellStyle name="출력 3 7 3 4" xfId="23281" xr:uid="{00000000-0005-0000-0000-0000F75A0000}"/>
    <cellStyle name="출력 3 7 3 5" xfId="23282" xr:uid="{00000000-0005-0000-0000-0000F85A0000}"/>
    <cellStyle name="출력 3 8" xfId="23283" xr:uid="{00000000-0005-0000-0000-0000F95A0000}"/>
    <cellStyle name="출력 3 8 2" xfId="23284" xr:uid="{00000000-0005-0000-0000-0000FA5A0000}"/>
    <cellStyle name="출력 3 8 2 2" xfId="23285" xr:uid="{00000000-0005-0000-0000-0000FB5A0000}"/>
    <cellStyle name="출력 3 8 2 2 2" xfId="23286" xr:uid="{00000000-0005-0000-0000-0000FC5A0000}"/>
    <cellStyle name="출력 3 8 2 2 3" xfId="23287" xr:uid="{00000000-0005-0000-0000-0000FD5A0000}"/>
    <cellStyle name="출력 3 8 2 2 4" xfId="23288" xr:uid="{00000000-0005-0000-0000-0000FE5A0000}"/>
    <cellStyle name="출력 3 8 2 2 5" xfId="23289" xr:uid="{00000000-0005-0000-0000-0000FF5A0000}"/>
    <cellStyle name="출력 3 8 3" xfId="23290" xr:uid="{00000000-0005-0000-0000-0000005B0000}"/>
    <cellStyle name="출력 3 8 3 2" xfId="23291" xr:uid="{00000000-0005-0000-0000-0000015B0000}"/>
    <cellStyle name="출력 3 8 3 3" xfId="23292" xr:uid="{00000000-0005-0000-0000-0000025B0000}"/>
    <cellStyle name="출력 3 8 3 4" xfId="23293" xr:uid="{00000000-0005-0000-0000-0000035B0000}"/>
    <cellStyle name="출력 3 8 3 5" xfId="23294" xr:uid="{00000000-0005-0000-0000-0000045B0000}"/>
    <cellStyle name="출력 3 9" xfId="23295" xr:uid="{00000000-0005-0000-0000-0000055B0000}"/>
    <cellStyle name="출력 3 9 2" xfId="23296" xr:uid="{00000000-0005-0000-0000-0000065B0000}"/>
    <cellStyle name="출력 3 9 2 2" xfId="23297" xr:uid="{00000000-0005-0000-0000-0000075B0000}"/>
    <cellStyle name="출력 3 9 2 2 2" xfId="23298" xr:uid="{00000000-0005-0000-0000-0000085B0000}"/>
    <cellStyle name="출력 3 9 2 2 3" xfId="23299" xr:uid="{00000000-0005-0000-0000-0000095B0000}"/>
    <cellStyle name="출력 3 9 2 2 4" xfId="23300" xr:uid="{00000000-0005-0000-0000-00000A5B0000}"/>
    <cellStyle name="출력 3 9 2 2 5" xfId="23301" xr:uid="{00000000-0005-0000-0000-00000B5B0000}"/>
    <cellStyle name="출력 3 9 3" xfId="23302" xr:uid="{00000000-0005-0000-0000-00000C5B0000}"/>
    <cellStyle name="출력 3 9 3 2" xfId="23303" xr:uid="{00000000-0005-0000-0000-00000D5B0000}"/>
    <cellStyle name="출력 3 9 3 3" xfId="23304" xr:uid="{00000000-0005-0000-0000-00000E5B0000}"/>
    <cellStyle name="출력 3 9 3 4" xfId="23305" xr:uid="{00000000-0005-0000-0000-00000F5B0000}"/>
    <cellStyle name="출력 3 9 3 5" xfId="23306" xr:uid="{00000000-0005-0000-0000-0000105B0000}"/>
    <cellStyle name="출력 4" xfId="23307" xr:uid="{00000000-0005-0000-0000-0000115B0000}"/>
    <cellStyle name="출력 4 10" xfId="23308" xr:uid="{00000000-0005-0000-0000-0000125B0000}"/>
    <cellStyle name="출력 4 10 2" xfId="23309" xr:uid="{00000000-0005-0000-0000-0000135B0000}"/>
    <cellStyle name="출력 4 10 2 2" xfId="23310" xr:uid="{00000000-0005-0000-0000-0000145B0000}"/>
    <cellStyle name="출력 4 10 2 3" xfId="23311" xr:uid="{00000000-0005-0000-0000-0000155B0000}"/>
    <cellStyle name="출력 4 10 2 4" xfId="23312" xr:uid="{00000000-0005-0000-0000-0000165B0000}"/>
    <cellStyle name="출력 4 10 2 5" xfId="23313" xr:uid="{00000000-0005-0000-0000-0000175B0000}"/>
    <cellStyle name="출력 4 11" xfId="23314" xr:uid="{00000000-0005-0000-0000-0000185B0000}"/>
    <cellStyle name="출력 4 11 2" xfId="23315" xr:uid="{00000000-0005-0000-0000-0000195B0000}"/>
    <cellStyle name="출력 4 11 3" xfId="23316" xr:uid="{00000000-0005-0000-0000-00001A5B0000}"/>
    <cellStyle name="출력 4 11 4" xfId="23317" xr:uid="{00000000-0005-0000-0000-00001B5B0000}"/>
    <cellStyle name="출력 4 11 5" xfId="23318" xr:uid="{00000000-0005-0000-0000-00001C5B0000}"/>
    <cellStyle name="출력 4 12" xfId="23319" xr:uid="{00000000-0005-0000-0000-00001D5B0000}"/>
    <cellStyle name="출력 4 2" xfId="23320" xr:uid="{00000000-0005-0000-0000-00001E5B0000}"/>
    <cellStyle name="출력 4 2 2" xfId="23321" xr:uid="{00000000-0005-0000-0000-00001F5B0000}"/>
    <cellStyle name="출력 4 2 2 2" xfId="23322" xr:uid="{00000000-0005-0000-0000-0000205B0000}"/>
    <cellStyle name="출력 4 2 2 2 2" xfId="23323" xr:uid="{00000000-0005-0000-0000-0000215B0000}"/>
    <cellStyle name="출력 4 2 2 2 3" xfId="23324" xr:uid="{00000000-0005-0000-0000-0000225B0000}"/>
    <cellStyle name="출력 4 2 2 2 4" xfId="23325" xr:uid="{00000000-0005-0000-0000-0000235B0000}"/>
    <cellStyle name="출력 4 2 2 2 5" xfId="23326" xr:uid="{00000000-0005-0000-0000-0000245B0000}"/>
    <cellStyle name="출력 4 2 3" xfId="23327" xr:uid="{00000000-0005-0000-0000-0000255B0000}"/>
    <cellStyle name="출력 4 2 3 2" xfId="23328" xr:uid="{00000000-0005-0000-0000-0000265B0000}"/>
    <cellStyle name="출력 4 2 3 3" xfId="23329" xr:uid="{00000000-0005-0000-0000-0000275B0000}"/>
    <cellStyle name="출력 4 2 3 4" xfId="23330" xr:uid="{00000000-0005-0000-0000-0000285B0000}"/>
    <cellStyle name="출력 4 2 3 5" xfId="23331" xr:uid="{00000000-0005-0000-0000-0000295B0000}"/>
    <cellStyle name="출력 4 3" xfId="23332" xr:uid="{00000000-0005-0000-0000-00002A5B0000}"/>
    <cellStyle name="출력 4 3 2" xfId="23333" xr:uid="{00000000-0005-0000-0000-00002B5B0000}"/>
    <cellStyle name="출력 4 3 2 2" xfId="23334" xr:uid="{00000000-0005-0000-0000-00002C5B0000}"/>
    <cellStyle name="출력 4 3 2 2 2" xfId="23335" xr:uid="{00000000-0005-0000-0000-00002D5B0000}"/>
    <cellStyle name="출력 4 3 2 2 3" xfId="23336" xr:uid="{00000000-0005-0000-0000-00002E5B0000}"/>
    <cellStyle name="출력 4 3 2 2 4" xfId="23337" xr:uid="{00000000-0005-0000-0000-00002F5B0000}"/>
    <cellStyle name="출력 4 3 2 2 5" xfId="23338" xr:uid="{00000000-0005-0000-0000-0000305B0000}"/>
    <cellStyle name="출력 4 3 3" xfId="23339" xr:uid="{00000000-0005-0000-0000-0000315B0000}"/>
    <cellStyle name="출력 4 3 3 2" xfId="23340" xr:uid="{00000000-0005-0000-0000-0000325B0000}"/>
    <cellStyle name="출력 4 3 3 3" xfId="23341" xr:uid="{00000000-0005-0000-0000-0000335B0000}"/>
    <cellStyle name="출력 4 3 3 4" xfId="23342" xr:uid="{00000000-0005-0000-0000-0000345B0000}"/>
    <cellStyle name="출력 4 3 3 5" xfId="23343" xr:uid="{00000000-0005-0000-0000-0000355B0000}"/>
    <cellStyle name="출력 4 4" xfId="23344" xr:uid="{00000000-0005-0000-0000-0000365B0000}"/>
    <cellStyle name="출력 4 4 2" xfId="23345" xr:uid="{00000000-0005-0000-0000-0000375B0000}"/>
    <cellStyle name="출력 4 4 2 2" xfId="23346" xr:uid="{00000000-0005-0000-0000-0000385B0000}"/>
    <cellStyle name="출력 4 4 2 2 2" xfId="23347" xr:uid="{00000000-0005-0000-0000-0000395B0000}"/>
    <cellStyle name="출력 4 4 2 2 3" xfId="23348" xr:uid="{00000000-0005-0000-0000-00003A5B0000}"/>
    <cellStyle name="출력 4 4 2 2 4" xfId="23349" xr:uid="{00000000-0005-0000-0000-00003B5B0000}"/>
    <cellStyle name="출력 4 4 2 2 5" xfId="23350" xr:uid="{00000000-0005-0000-0000-00003C5B0000}"/>
    <cellStyle name="출력 4 4 3" xfId="23351" xr:uid="{00000000-0005-0000-0000-00003D5B0000}"/>
    <cellStyle name="출력 4 4 3 2" xfId="23352" xr:uid="{00000000-0005-0000-0000-00003E5B0000}"/>
    <cellStyle name="출력 4 4 3 3" xfId="23353" xr:uid="{00000000-0005-0000-0000-00003F5B0000}"/>
    <cellStyle name="출력 4 4 3 4" xfId="23354" xr:uid="{00000000-0005-0000-0000-0000405B0000}"/>
    <cellStyle name="출력 4 4 3 5" xfId="23355" xr:uid="{00000000-0005-0000-0000-0000415B0000}"/>
    <cellStyle name="출력 4 5" xfId="23356" xr:uid="{00000000-0005-0000-0000-0000425B0000}"/>
    <cellStyle name="출력 4 5 2" xfId="23357" xr:uid="{00000000-0005-0000-0000-0000435B0000}"/>
    <cellStyle name="출력 4 5 2 2" xfId="23358" xr:uid="{00000000-0005-0000-0000-0000445B0000}"/>
    <cellStyle name="출력 4 5 2 2 2" xfId="23359" xr:uid="{00000000-0005-0000-0000-0000455B0000}"/>
    <cellStyle name="출력 4 5 2 2 3" xfId="23360" xr:uid="{00000000-0005-0000-0000-0000465B0000}"/>
    <cellStyle name="출력 4 5 2 2 4" xfId="23361" xr:uid="{00000000-0005-0000-0000-0000475B0000}"/>
    <cellStyle name="출력 4 5 2 2 5" xfId="23362" xr:uid="{00000000-0005-0000-0000-0000485B0000}"/>
    <cellStyle name="출력 4 5 3" xfId="23363" xr:uid="{00000000-0005-0000-0000-0000495B0000}"/>
    <cellStyle name="출력 4 5 3 2" xfId="23364" xr:uid="{00000000-0005-0000-0000-00004A5B0000}"/>
    <cellStyle name="출력 4 5 3 3" xfId="23365" xr:uid="{00000000-0005-0000-0000-00004B5B0000}"/>
    <cellStyle name="출력 4 5 3 4" xfId="23366" xr:uid="{00000000-0005-0000-0000-00004C5B0000}"/>
    <cellStyle name="출력 4 5 3 5" xfId="23367" xr:uid="{00000000-0005-0000-0000-00004D5B0000}"/>
    <cellStyle name="출력 4 6" xfId="23368" xr:uid="{00000000-0005-0000-0000-00004E5B0000}"/>
    <cellStyle name="출력 4 6 2" xfId="23369" xr:uid="{00000000-0005-0000-0000-00004F5B0000}"/>
    <cellStyle name="출력 4 6 2 2" xfId="23370" xr:uid="{00000000-0005-0000-0000-0000505B0000}"/>
    <cellStyle name="출력 4 6 2 2 2" xfId="23371" xr:uid="{00000000-0005-0000-0000-0000515B0000}"/>
    <cellStyle name="출력 4 6 2 2 3" xfId="23372" xr:uid="{00000000-0005-0000-0000-0000525B0000}"/>
    <cellStyle name="출력 4 6 2 2 4" xfId="23373" xr:uid="{00000000-0005-0000-0000-0000535B0000}"/>
    <cellStyle name="출력 4 6 2 2 5" xfId="23374" xr:uid="{00000000-0005-0000-0000-0000545B0000}"/>
    <cellStyle name="출력 4 6 3" xfId="23375" xr:uid="{00000000-0005-0000-0000-0000555B0000}"/>
    <cellStyle name="출력 4 6 3 2" xfId="23376" xr:uid="{00000000-0005-0000-0000-0000565B0000}"/>
    <cellStyle name="출력 4 6 3 3" xfId="23377" xr:uid="{00000000-0005-0000-0000-0000575B0000}"/>
    <cellStyle name="출력 4 6 3 4" xfId="23378" xr:uid="{00000000-0005-0000-0000-0000585B0000}"/>
    <cellStyle name="출력 4 6 3 5" xfId="23379" xr:uid="{00000000-0005-0000-0000-0000595B0000}"/>
    <cellStyle name="출력 4 7" xfId="23380" xr:uid="{00000000-0005-0000-0000-00005A5B0000}"/>
    <cellStyle name="출력 4 7 2" xfId="23381" xr:uid="{00000000-0005-0000-0000-00005B5B0000}"/>
    <cellStyle name="출력 4 7 2 2" xfId="23382" xr:uid="{00000000-0005-0000-0000-00005C5B0000}"/>
    <cellStyle name="출력 4 7 2 2 2" xfId="23383" xr:uid="{00000000-0005-0000-0000-00005D5B0000}"/>
    <cellStyle name="출력 4 7 2 2 3" xfId="23384" xr:uid="{00000000-0005-0000-0000-00005E5B0000}"/>
    <cellStyle name="출력 4 7 2 2 4" xfId="23385" xr:uid="{00000000-0005-0000-0000-00005F5B0000}"/>
    <cellStyle name="출력 4 7 2 2 5" xfId="23386" xr:uid="{00000000-0005-0000-0000-0000605B0000}"/>
    <cellStyle name="출력 4 7 3" xfId="23387" xr:uid="{00000000-0005-0000-0000-0000615B0000}"/>
    <cellStyle name="출력 4 7 3 2" xfId="23388" xr:uid="{00000000-0005-0000-0000-0000625B0000}"/>
    <cellStyle name="출력 4 7 3 3" xfId="23389" xr:uid="{00000000-0005-0000-0000-0000635B0000}"/>
    <cellStyle name="출력 4 7 3 4" xfId="23390" xr:uid="{00000000-0005-0000-0000-0000645B0000}"/>
    <cellStyle name="출력 4 7 3 5" xfId="23391" xr:uid="{00000000-0005-0000-0000-0000655B0000}"/>
    <cellStyle name="출력 4 8" xfId="23392" xr:uid="{00000000-0005-0000-0000-0000665B0000}"/>
    <cellStyle name="출력 4 8 2" xfId="23393" xr:uid="{00000000-0005-0000-0000-0000675B0000}"/>
    <cellStyle name="출력 4 8 2 2" xfId="23394" xr:uid="{00000000-0005-0000-0000-0000685B0000}"/>
    <cellStyle name="출력 4 8 2 2 2" xfId="23395" xr:uid="{00000000-0005-0000-0000-0000695B0000}"/>
    <cellStyle name="출력 4 8 2 2 3" xfId="23396" xr:uid="{00000000-0005-0000-0000-00006A5B0000}"/>
    <cellStyle name="출력 4 8 2 2 4" xfId="23397" xr:uid="{00000000-0005-0000-0000-00006B5B0000}"/>
    <cellStyle name="출력 4 8 2 2 5" xfId="23398" xr:uid="{00000000-0005-0000-0000-00006C5B0000}"/>
    <cellStyle name="출력 4 8 3" xfId="23399" xr:uid="{00000000-0005-0000-0000-00006D5B0000}"/>
    <cellStyle name="출력 4 8 3 2" xfId="23400" xr:uid="{00000000-0005-0000-0000-00006E5B0000}"/>
    <cellStyle name="출력 4 8 3 3" xfId="23401" xr:uid="{00000000-0005-0000-0000-00006F5B0000}"/>
    <cellStyle name="출력 4 8 3 4" xfId="23402" xr:uid="{00000000-0005-0000-0000-0000705B0000}"/>
    <cellStyle name="출력 4 8 3 5" xfId="23403" xr:uid="{00000000-0005-0000-0000-0000715B0000}"/>
    <cellStyle name="출력 4 9" xfId="23404" xr:uid="{00000000-0005-0000-0000-0000725B0000}"/>
    <cellStyle name="출력 4 9 2" xfId="23405" xr:uid="{00000000-0005-0000-0000-0000735B0000}"/>
    <cellStyle name="출력 4 9 2 2" xfId="23406" xr:uid="{00000000-0005-0000-0000-0000745B0000}"/>
    <cellStyle name="출력 4 9 2 2 2" xfId="23407" xr:uid="{00000000-0005-0000-0000-0000755B0000}"/>
    <cellStyle name="출력 4 9 2 2 3" xfId="23408" xr:uid="{00000000-0005-0000-0000-0000765B0000}"/>
    <cellStyle name="출력 4 9 2 2 4" xfId="23409" xr:uid="{00000000-0005-0000-0000-0000775B0000}"/>
    <cellStyle name="출력 4 9 2 2 5" xfId="23410" xr:uid="{00000000-0005-0000-0000-0000785B0000}"/>
    <cellStyle name="출력 4 9 3" xfId="23411" xr:uid="{00000000-0005-0000-0000-0000795B0000}"/>
    <cellStyle name="출력 4 9 3 2" xfId="23412" xr:uid="{00000000-0005-0000-0000-00007A5B0000}"/>
    <cellStyle name="출력 4 9 3 3" xfId="23413" xr:uid="{00000000-0005-0000-0000-00007B5B0000}"/>
    <cellStyle name="출력 4 9 3 4" xfId="23414" xr:uid="{00000000-0005-0000-0000-00007C5B0000}"/>
    <cellStyle name="출력 4 9 3 5" xfId="23415" xr:uid="{00000000-0005-0000-0000-00007D5B0000}"/>
    <cellStyle name="출력 5" xfId="23416" xr:uid="{00000000-0005-0000-0000-00007E5B0000}"/>
    <cellStyle name="출력 5 10" xfId="23417" xr:uid="{00000000-0005-0000-0000-00007F5B0000}"/>
    <cellStyle name="출력 5 10 2" xfId="23418" xr:uid="{00000000-0005-0000-0000-0000805B0000}"/>
    <cellStyle name="출력 5 10 2 2" xfId="23419" xr:uid="{00000000-0005-0000-0000-0000815B0000}"/>
    <cellStyle name="출력 5 10 2 3" xfId="23420" xr:uid="{00000000-0005-0000-0000-0000825B0000}"/>
    <cellStyle name="출력 5 10 2 4" xfId="23421" xr:uid="{00000000-0005-0000-0000-0000835B0000}"/>
    <cellStyle name="출력 5 10 2 5" xfId="23422" xr:uid="{00000000-0005-0000-0000-0000845B0000}"/>
    <cellStyle name="출력 5 11" xfId="23423" xr:uid="{00000000-0005-0000-0000-0000855B0000}"/>
    <cellStyle name="출력 5 11 2" xfId="23424" xr:uid="{00000000-0005-0000-0000-0000865B0000}"/>
    <cellStyle name="출력 5 11 3" xfId="23425" xr:uid="{00000000-0005-0000-0000-0000875B0000}"/>
    <cellStyle name="출력 5 11 4" xfId="23426" xr:uid="{00000000-0005-0000-0000-0000885B0000}"/>
    <cellStyle name="출력 5 11 5" xfId="23427" xr:uid="{00000000-0005-0000-0000-0000895B0000}"/>
    <cellStyle name="출력 5 12" xfId="23428" xr:uid="{00000000-0005-0000-0000-00008A5B0000}"/>
    <cellStyle name="출력 5 2" xfId="23429" xr:uid="{00000000-0005-0000-0000-00008B5B0000}"/>
    <cellStyle name="출력 5 2 2" xfId="23430" xr:uid="{00000000-0005-0000-0000-00008C5B0000}"/>
    <cellStyle name="출력 5 2 2 2" xfId="23431" xr:uid="{00000000-0005-0000-0000-00008D5B0000}"/>
    <cellStyle name="출력 5 2 2 2 2" xfId="23432" xr:uid="{00000000-0005-0000-0000-00008E5B0000}"/>
    <cellStyle name="출력 5 2 2 2 3" xfId="23433" xr:uid="{00000000-0005-0000-0000-00008F5B0000}"/>
    <cellStyle name="출력 5 2 2 2 4" xfId="23434" xr:uid="{00000000-0005-0000-0000-0000905B0000}"/>
    <cellStyle name="출력 5 2 2 2 5" xfId="23435" xr:uid="{00000000-0005-0000-0000-0000915B0000}"/>
    <cellStyle name="출력 5 2 3" xfId="23436" xr:uid="{00000000-0005-0000-0000-0000925B0000}"/>
    <cellStyle name="출력 5 2 3 2" xfId="23437" xr:uid="{00000000-0005-0000-0000-0000935B0000}"/>
    <cellStyle name="출력 5 2 3 3" xfId="23438" xr:uid="{00000000-0005-0000-0000-0000945B0000}"/>
    <cellStyle name="출력 5 2 3 4" xfId="23439" xr:uid="{00000000-0005-0000-0000-0000955B0000}"/>
    <cellStyle name="출력 5 2 3 5" xfId="23440" xr:uid="{00000000-0005-0000-0000-0000965B0000}"/>
    <cellStyle name="출력 5 3" xfId="23441" xr:uid="{00000000-0005-0000-0000-0000975B0000}"/>
    <cellStyle name="출력 5 3 2" xfId="23442" xr:uid="{00000000-0005-0000-0000-0000985B0000}"/>
    <cellStyle name="출력 5 3 2 2" xfId="23443" xr:uid="{00000000-0005-0000-0000-0000995B0000}"/>
    <cellStyle name="출력 5 3 2 2 2" xfId="23444" xr:uid="{00000000-0005-0000-0000-00009A5B0000}"/>
    <cellStyle name="출력 5 3 2 2 3" xfId="23445" xr:uid="{00000000-0005-0000-0000-00009B5B0000}"/>
    <cellStyle name="출력 5 3 2 2 4" xfId="23446" xr:uid="{00000000-0005-0000-0000-00009C5B0000}"/>
    <cellStyle name="출력 5 3 2 2 5" xfId="23447" xr:uid="{00000000-0005-0000-0000-00009D5B0000}"/>
    <cellStyle name="출력 5 3 3" xfId="23448" xr:uid="{00000000-0005-0000-0000-00009E5B0000}"/>
    <cellStyle name="출력 5 3 3 2" xfId="23449" xr:uid="{00000000-0005-0000-0000-00009F5B0000}"/>
    <cellStyle name="출력 5 3 3 3" xfId="23450" xr:uid="{00000000-0005-0000-0000-0000A05B0000}"/>
    <cellStyle name="출력 5 3 3 4" xfId="23451" xr:uid="{00000000-0005-0000-0000-0000A15B0000}"/>
    <cellStyle name="출력 5 3 3 5" xfId="23452" xr:uid="{00000000-0005-0000-0000-0000A25B0000}"/>
    <cellStyle name="출력 5 4" xfId="23453" xr:uid="{00000000-0005-0000-0000-0000A35B0000}"/>
    <cellStyle name="출력 5 4 2" xfId="23454" xr:uid="{00000000-0005-0000-0000-0000A45B0000}"/>
    <cellStyle name="출력 5 4 2 2" xfId="23455" xr:uid="{00000000-0005-0000-0000-0000A55B0000}"/>
    <cellStyle name="출력 5 4 2 2 2" xfId="23456" xr:uid="{00000000-0005-0000-0000-0000A65B0000}"/>
    <cellStyle name="출력 5 4 2 2 3" xfId="23457" xr:uid="{00000000-0005-0000-0000-0000A75B0000}"/>
    <cellStyle name="출력 5 4 2 2 4" xfId="23458" xr:uid="{00000000-0005-0000-0000-0000A85B0000}"/>
    <cellStyle name="출력 5 4 2 2 5" xfId="23459" xr:uid="{00000000-0005-0000-0000-0000A95B0000}"/>
    <cellStyle name="출력 5 4 3" xfId="23460" xr:uid="{00000000-0005-0000-0000-0000AA5B0000}"/>
    <cellStyle name="출력 5 4 3 2" xfId="23461" xr:uid="{00000000-0005-0000-0000-0000AB5B0000}"/>
    <cellStyle name="출력 5 4 3 3" xfId="23462" xr:uid="{00000000-0005-0000-0000-0000AC5B0000}"/>
    <cellStyle name="출력 5 4 3 4" xfId="23463" xr:uid="{00000000-0005-0000-0000-0000AD5B0000}"/>
    <cellStyle name="출력 5 4 3 5" xfId="23464" xr:uid="{00000000-0005-0000-0000-0000AE5B0000}"/>
    <cellStyle name="출력 5 5" xfId="23465" xr:uid="{00000000-0005-0000-0000-0000AF5B0000}"/>
    <cellStyle name="출력 5 5 2" xfId="23466" xr:uid="{00000000-0005-0000-0000-0000B05B0000}"/>
    <cellStyle name="출력 5 5 2 2" xfId="23467" xr:uid="{00000000-0005-0000-0000-0000B15B0000}"/>
    <cellStyle name="출력 5 5 2 2 2" xfId="23468" xr:uid="{00000000-0005-0000-0000-0000B25B0000}"/>
    <cellStyle name="출력 5 5 2 2 3" xfId="23469" xr:uid="{00000000-0005-0000-0000-0000B35B0000}"/>
    <cellStyle name="출력 5 5 2 2 4" xfId="23470" xr:uid="{00000000-0005-0000-0000-0000B45B0000}"/>
    <cellStyle name="출력 5 5 2 2 5" xfId="23471" xr:uid="{00000000-0005-0000-0000-0000B55B0000}"/>
    <cellStyle name="출력 5 5 3" xfId="23472" xr:uid="{00000000-0005-0000-0000-0000B65B0000}"/>
    <cellStyle name="출력 5 5 3 2" xfId="23473" xr:uid="{00000000-0005-0000-0000-0000B75B0000}"/>
    <cellStyle name="출력 5 5 3 3" xfId="23474" xr:uid="{00000000-0005-0000-0000-0000B85B0000}"/>
    <cellStyle name="출력 5 5 3 4" xfId="23475" xr:uid="{00000000-0005-0000-0000-0000B95B0000}"/>
    <cellStyle name="출력 5 5 3 5" xfId="23476" xr:uid="{00000000-0005-0000-0000-0000BA5B0000}"/>
    <cellStyle name="출력 5 6" xfId="23477" xr:uid="{00000000-0005-0000-0000-0000BB5B0000}"/>
    <cellStyle name="출력 5 6 2" xfId="23478" xr:uid="{00000000-0005-0000-0000-0000BC5B0000}"/>
    <cellStyle name="출력 5 6 2 2" xfId="23479" xr:uid="{00000000-0005-0000-0000-0000BD5B0000}"/>
    <cellStyle name="출력 5 6 2 2 2" xfId="23480" xr:uid="{00000000-0005-0000-0000-0000BE5B0000}"/>
    <cellStyle name="출력 5 6 2 2 3" xfId="23481" xr:uid="{00000000-0005-0000-0000-0000BF5B0000}"/>
    <cellStyle name="출력 5 6 2 2 4" xfId="23482" xr:uid="{00000000-0005-0000-0000-0000C05B0000}"/>
    <cellStyle name="출력 5 6 2 2 5" xfId="23483" xr:uid="{00000000-0005-0000-0000-0000C15B0000}"/>
    <cellStyle name="출력 5 6 3" xfId="23484" xr:uid="{00000000-0005-0000-0000-0000C25B0000}"/>
    <cellStyle name="출력 5 6 3 2" xfId="23485" xr:uid="{00000000-0005-0000-0000-0000C35B0000}"/>
    <cellStyle name="출력 5 6 3 3" xfId="23486" xr:uid="{00000000-0005-0000-0000-0000C45B0000}"/>
    <cellStyle name="출력 5 6 3 4" xfId="23487" xr:uid="{00000000-0005-0000-0000-0000C55B0000}"/>
    <cellStyle name="출력 5 6 3 5" xfId="23488" xr:uid="{00000000-0005-0000-0000-0000C65B0000}"/>
    <cellStyle name="출력 5 7" xfId="23489" xr:uid="{00000000-0005-0000-0000-0000C75B0000}"/>
    <cellStyle name="출력 5 7 2" xfId="23490" xr:uid="{00000000-0005-0000-0000-0000C85B0000}"/>
    <cellStyle name="출력 5 7 2 2" xfId="23491" xr:uid="{00000000-0005-0000-0000-0000C95B0000}"/>
    <cellStyle name="출력 5 7 2 2 2" xfId="23492" xr:uid="{00000000-0005-0000-0000-0000CA5B0000}"/>
    <cellStyle name="출력 5 7 2 2 3" xfId="23493" xr:uid="{00000000-0005-0000-0000-0000CB5B0000}"/>
    <cellStyle name="출력 5 7 2 2 4" xfId="23494" xr:uid="{00000000-0005-0000-0000-0000CC5B0000}"/>
    <cellStyle name="출력 5 7 2 2 5" xfId="23495" xr:uid="{00000000-0005-0000-0000-0000CD5B0000}"/>
    <cellStyle name="출력 5 7 3" xfId="23496" xr:uid="{00000000-0005-0000-0000-0000CE5B0000}"/>
    <cellStyle name="출력 5 7 3 2" xfId="23497" xr:uid="{00000000-0005-0000-0000-0000CF5B0000}"/>
    <cellStyle name="출력 5 7 3 3" xfId="23498" xr:uid="{00000000-0005-0000-0000-0000D05B0000}"/>
    <cellStyle name="출력 5 7 3 4" xfId="23499" xr:uid="{00000000-0005-0000-0000-0000D15B0000}"/>
    <cellStyle name="출력 5 7 3 5" xfId="23500" xr:uid="{00000000-0005-0000-0000-0000D25B0000}"/>
    <cellStyle name="출력 5 8" xfId="23501" xr:uid="{00000000-0005-0000-0000-0000D35B0000}"/>
    <cellStyle name="출력 5 8 2" xfId="23502" xr:uid="{00000000-0005-0000-0000-0000D45B0000}"/>
    <cellStyle name="출력 5 8 2 2" xfId="23503" xr:uid="{00000000-0005-0000-0000-0000D55B0000}"/>
    <cellStyle name="출력 5 8 2 2 2" xfId="23504" xr:uid="{00000000-0005-0000-0000-0000D65B0000}"/>
    <cellStyle name="출력 5 8 2 2 3" xfId="23505" xr:uid="{00000000-0005-0000-0000-0000D75B0000}"/>
    <cellStyle name="출력 5 8 2 2 4" xfId="23506" xr:uid="{00000000-0005-0000-0000-0000D85B0000}"/>
    <cellStyle name="출력 5 8 2 2 5" xfId="23507" xr:uid="{00000000-0005-0000-0000-0000D95B0000}"/>
    <cellStyle name="출력 5 8 3" xfId="23508" xr:uid="{00000000-0005-0000-0000-0000DA5B0000}"/>
    <cellStyle name="출력 5 8 3 2" xfId="23509" xr:uid="{00000000-0005-0000-0000-0000DB5B0000}"/>
    <cellStyle name="출력 5 8 3 3" xfId="23510" xr:uid="{00000000-0005-0000-0000-0000DC5B0000}"/>
    <cellStyle name="출력 5 8 3 4" xfId="23511" xr:uid="{00000000-0005-0000-0000-0000DD5B0000}"/>
    <cellStyle name="출력 5 8 3 5" xfId="23512" xr:uid="{00000000-0005-0000-0000-0000DE5B0000}"/>
    <cellStyle name="출력 5 9" xfId="23513" xr:uid="{00000000-0005-0000-0000-0000DF5B0000}"/>
    <cellStyle name="출력 5 9 2" xfId="23514" xr:uid="{00000000-0005-0000-0000-0000E05B0000}"/>
    <cellStyle name="출력 5 9 2 2" xfId="23515" xr:uid="{00000000-0005-0000-0000-0000E15B0000}"/>
    <cellStyle name="출력 5 9 2 2 2" xfId="23516" xr:uid="{00000000-0005-0000-0000-0000E25B0000}"/>
    <cellStyle name="출력 5 9 2 2 3" xfId="23517" xr:uid="{00000000-0005-0000-0000-0000E35B0000}"/>
    <cellStyle name="출력 5 9 2 2 4" xfId="23518" xr:uid="{00000000-0005-0000-0000-0000E45B0000}"/>
    <cellStyle name="출력 5 9 2 2 5" xfId="23519" xr:uid="{00000000-0005-0000-0000-0000E55B0000}"/>
    <cellStyle name="출력 5 9 3" xfId="23520" xr:uid="{00000000-0005-0000-0000-0000E65B0000}"/>
    <cellStyle name="출력 5 9 3 2" xfId="23521" xr:uid="{00000000-0005-0000-0000-0000E75B0000}"/>
    <cellStyle name="출력 5 9 3 3" xfId="23522" xr:uid="{00000000-0005-0000-0000-0000E85B0000}"/>
    <cellStyle name="출력 5 9 3 4" xfId="23523" xr:uid="{00000000-0005-0000-0000-0000E95B0000}"/>
    <cellStyle name="출력 5 9 3 5" xfId="23524" xr:uid="{00000000-0005-0000-0000-0000EA5B0000}"/>
    <cellStyle name="출력 6" xfId="23525" xr:uid="{00000000-0005-0000-0000-0000EB5B0000}"/>
    <cellStyle name="출력 6 10" xfId="23526" xr:uid="{00000000-0005-0000-0000-0000EC5B0000}"/>
    <cellStyle name="출력 6 10 2" xfId="23527" xr:uid="{00000000-0005-0000-0000-0000ED5B0000}"/>
    <cellStyle name="출력 6 10 2 2" xfId="23528" xr:uid="{00000000-0005-0000-0000-0000EE5B0000}"/>
    <cellStyle name="출력 6 10 2 3" xfId="23529" xr:uid="{00000000-0005-0000-0000-0000EF5B0000}"/>
    <cellStyle name="출력 6 10 2 4" xfId="23530" xr:uid="{00000000-0005-0000-0000-0000F05B0000}"/>
    <cellStyle name="출력 6 10 2 5" xfId="23531" xr:uid="{00000000-0005-0000-0000-0000F15B0000}"/>
    <cellStyle name="출력 6 11" xfId="23532" xr:uid="{00000000-0005-0000-0000-0000F25B0000}"/>
    <cellStyle name="출력 6 11 2" xfId="23533" xr:uid="{00000000-0005-0000-0000-0000F35B0000}"/>
    <cellStyle name="출력 6 11 3" xfId="23534" xr:uid="{00000000-0005-0000-0000-0000F45B0000}"/>
    <cellStyle name="출력 6 11 4" xfId="23535" xr:uid="{00000000-0005-0000-0000-0000F55B0000}"/>
    <cellStyle name="출력 6 11 5" xfId="23536" xr:uid="{00000000-0005-0000-0000-0000F65B0000}"/>
    <cellStyle name="출력 6 12" xfId="23537" xr:uid="{00000000-0005-0000-0000-0000F75B0000}"/>
    <cellStyle name="출력 6 2" xfId="23538" xr:uid="{00000000-0005-0000-0000-0000F85B0000}"/>
    <cellStyle name="출력 6 2 2" xfId="23539" xr:uid="{00000000-0005-0000-0000-0000F95B0000}"/>
    <cellStyle name="출력 6 2 2 2" xfId="23540" xr:uid="{00000000-0005-0000-0000-0000FA5B0000}"/>
    <cellStyle name="출력 6 2 2 2 2" xfId="23541" xr:uid="{00000000-0005-0000-0000-0000FB5B0000}"/>
    <cellStyle name="출력 6 2 2 2 3" xfId="23542" xr:uid="{00000000-0005-0000-0000-0000FC5B0000}"/>
    <cellStyle name="출력 6 2 2 2 4" xfId="23543" xr:uid="{00000000-0005-0000-0000-0000FD5B0000}"/>
    <cellStyle name="출력 6 2 2 2 5" xfId="23544" xr:uid="{00000000-0005-0000-0000-0000FE5B0000}"/>
    <cellStyle name="출력 6 2 3" xfId="23545" xr:uid="{00000000-0005-0000-0000-0000FF5B0000}"/>
    <cellStyle name="출력 6 2 3 2" xfId="23546" xr:uid="{00000000-0005-0000-0000-0000005C0000}"/>
    <cellStyle name="출력 6 2 3 3" xfId="23547" xr:uid="{00000000-0005-0000-0000-0000015C0000}"/>
    <cellStyle name="출력 6 2 3 4" xfId="23548" xr:uid="{00000000-0005-0000-0000-0000025C0000}"/>
    <cellStyle name="출력 6 2 3 5" xfId="23549" xr:uid="{00000000-0005-0000-0000-0000035C0000}"/>
    <cellStyle name="출력 6 3" xfId="23550" xr:uid="{00000000-0005-0000-0000-0000045C0000}"/>
    <cellStyle name="출력 6 3 2" xfId="23551" xr:uid="{00000000-0005-0000-0000-0000055C0000}"/>
    <cellStyle name="출력 6 3 2 2" xfId="23552" xr:uid="{00000000-0005-0000-0000-0000065C0000}"/>
    <cellStyle name="출력 6 3 2 2 2" xfId="23553" xr:uid="{00000000-0005-0000-0000-0000075C0000}"/>
    <cellStyle name="출력 6 3 2 2 3" xfId="23554" xr:uid="{00000000-0005-0000-0000-0000085C0000}"/>
    <cellStyle name="출력 6 3 2 2 4" xfId="23555" xr:uid="{00000000-0005-0000-0000-0000095C0000}"/>
    <cellStyle name="출력 6 3 2 2 5" xfId="23556" xr:uid="{00000000-0005-0000-0000-00000A5C0000}"/>
    <cellStyle name="출력 6 3 3" xfId="23557" xr:uid="{00000000-0005-0000-0000-00000B5C0000}"/>
    <cellStyle name="출력 6 3 3 2" xfId="23558" xr:uid="{00000000-0005-0000-0000-00000C5C0000}"/>
    <cellStyle name="출력 6 3 3 3" xfId="23559" xr:uid="{00000000-0005-0000-0000-00000D5C0000}"/>
    <cellStyle name="출력 6 3 3 4" xfId="23560" xr:uid="{00000000-0005-0000-0000-00000E5C0000}"/>
    <cellStyle name="출력 6 3 3 5" xfId="23561" xr:uid="{00000000-0005-0000-0000-00000F5C0000}"/>
    <cellStyle name="출력 6 4" xfId="23562" xr:uid="{00000000-0005-0000-0000-0000105C0000}"/>
    <cellStyle name="출력 6 4 2" xfId="23563" xr:uid="{00000000-0005-0000-0000-0000115C0000}"/>
    <cellStyle name="출력 6 4 2 2" xfId="23564" xr:uid="{00000000-0005-0000-0000-0000125C0000}"/>
    <cellStyle name="출력 6 4 2 2 2" xfId="23565" xr:uid="{00000000-0005-0000-0000-0000135C0000}"/>
    <cellStyle name="출력 6 4 2 2 3" xfId="23566" xr:uid="{00000000-0005-0000-0000-0000145C0000}"/>
    <cellStyle name="출력 6 4 2 2 4" xfId="23567" xr:uid="{00000000-0005-0000-0000-0000155C0000}"/>
    <cellStyle name="출력 6 4 2 2 5" xfId="23568" xr:uid="{00000000-0005-0000-0000-0000165C0000}"/>
    <cellStyle name="출력 6 4 3" xfId="23569" xr:uid="{00000000-0005-0000-0000-0000175C0000}"/>
    <cellStyle name="출력 6 4 3 2" xfId="23570" xr:uid="{00000000-0005-0000-0000-0000185C0000}"/>
    <cellStyle name="출력 6 4 3 3" xfId="23571" xr:uid="{00000000-0005-0000-0000-0000195C0000}"/>
    <cellStyle name="출력 6 4 3 4" xfId="23572" xr:uid="{00000000-0005-0000-0000-00001A5C0000}"/>
    <cellStyle name="출력 6 4 3 5" xfId="23573" xr:uid="{00000000-0005-0000-0000-00001B5C0000}"/>
    <cellStyle name="출력 6 5" xfId="23574" xr:uid="{00000000-0005-0000-0000-00001C5C0000}"/>
    <cellStyle name="출력 6 5 2" xfId="23575" xr:uid="{00000000-0005-0000-0000-00001D5C0000}"/>
    <cellStyle name="출력 6 5 2 2" xfId="23576" xr:uid="{00000000-0005-0000-0000-00001E5C0000}"/>
    <cellStyle name="출력 6 5 2 2 2" xfId="23577" xr:uid="{00000000-0005-0000-0000-00001F5C0000}"/>
    <cellStyle name="출력 6 5 2 2 3" xfId="23578" xr:uid="{00000000-0005-0000-0000-0000205C0000}"/>
    <cellStyle name="출력 6 5 2 2 4" xfId="23579" xr:uid="{00000000-0005-0000-0000-0000215C0000}"/>
    <cellStyle name="출력 6 5 2 2 5" xfId="23580" xr:uid="{00000000-0005-0000-0000-0000225C0000}"/>
    <cellStyle name="출력 6 5 3" xfId="23581" xr:uid="{00000000-0005-0000-0000-0000235C0000}"/>
    <cellStyle name="출력 6 5 3 2" xfId="23582" xr:uid="{00000000-0005-0000-0000-0000245C0000}"/>
    <cellStyle name="출력 6 5 3 3" xfId="23583" xr:uid="{00000000-0005-0000-0000-0000255C0000}"/>
    <cellStyle name="출력 6 5 3 4" xfId="23584" xr:uid="{00000000-0005-0000-0000-0000265C0000}"/>
    <cellStyle name="출력 6 5 3 5" xfId="23585" xr:uid="{00000000-0005-0000-0000-0000275C0000}"/>
    <cellStyle name="출력 6 6" xfId="23586" xr:uid="{00000000-0005-0000-0000-0000285C0000}"/>
    <cellStyle name="출력 6 6 2" xfId="23587" xr:uid="{00000000-0005-0000-0000-0000295C0000}"/>
    <cellStyle name="출력 6 6 2 2" xfId="23588" xr:uid="{00000000-0005-0000-0000-00002A5C0000}"/>
    <cellStyle name="출력 6 6 2 2 2" xfId="23589" xr:uid="{00000000-0005-0000-0000-00002B5C0000}"/>
    <cellStyle name="출력 6 6 2 2 3" xfId="23590" xr:uid="{00000000-0005-0000-0000-00002C5C0000}"/>
    <cellStyle name="출력 6 6 2 2 4" xfId="23591" xr:uid="{00000000-0005-0000-0000-00002D5C0000}"/>
    <cellStyle name="출력 6 6 2 2 5" xfId="23592" xr:uid="{00000000-0005-0000-0000-00002E5C0000}"/>
    <cellStyle name="출력 6 6 3" xfId="23593" xr:uid="{00000000-0005-0000-0000-00002F5C0000}"/>
    <cellStyle name="출력 6 6 3 2" xfId="23594" xr:uid="{00000000-0005-0000-0000-0000305C0000}"/>
    <cellStyle name="출력 6 6 3 3" xfId="23595" xr:uid="{00000000-0005-0000-0000-0000315C0000}"/>
    <cellStyle name="출력 6 6 3 4" xfId="23596" xr:uid="{00000000-0005-0000-0000-0000325C0000}"/>
    <cellStyle name="출력 6 6 3 5" xfId="23597" xr:uid="{00000000-0005-0000-0000-0000335C0000}"/>
    <cellStyle name="출력 6 7" xfId="23598" xr:uid="{00000000-0005-0000-0000-0000345C0000}"/>
    <cellStyle name="출력 6 7 2" xfId="23599" xr:uid="{00000000-0005-0000-0000-0000355C0000}"/>
    <cellStyle name="출력 6 7 2 2" xfId="23600" xr:uid="{00000000-0005-0000-0000-0000365C0000}"/>
    <cellStyle name="출력 6 7 2 2 2" xfId="23601" xr:uid="{00000000-0005-0000-0000-0000375C0000}"/>
    <cellStyle name="출력 6 7 2 2 3" xfId="23602" xr:uid="{00000000-0005-0000-0000-0000385C0000}"/>
    <cellStyle name="출력 6 7 2 2 4" xfId="23603" xr:uid="{00000000-0005-0000-0000-0000395C0000}"/>
    <cellStyle name="출력 6 7 2 2 5" xfId="23604" xr:uid="{00000000-0005-0000-0000-00003A5C0000}"/>
    <cellStyle name="출력 6 7 3" xfId="23605" xr:uid="{00000000-0005-0000-0000-00003B5C0000}"/>
    <cellStyle name="출력 6 7 3 2" xfId="23606" xr:uid="{00000000-0005-0000-0000-00003C5C0000}"/>
    <cellStyle name="출력 6 7 3 3" xfId="23607" xr:uid="{00000000-0005-0000-0000-00003D5C0000}"/>
    <cellStyle name="출력 6 7 3 4" xfId="23608" xr:uid="{00000000-0005-0000-0000-00003E5C0000}"/>
    <cellStyle name="출력 6 7 3 5" xfId="23609" xr:uid="{00000000-0005-0000-0000-00003F5C0000}"/>
    <cellStyle name="출력 6 8" xfId="23610" xr:uid="{00000000-0005-0000-0000-0000405C0000}"/>
    <cellStyle name="출력 6 8 2" xfId="23611" xr:uid="{00000000-0005-0000-0000-0000415C0000}"/>
    <cellStyle name="출력 6 8 2 2" xfId="23612" xr:uid="{00000000-0005-0000-0000-0000425C0000}"/>
    <cellStyle name="출력 6 8 2 2 2" xfId="23613" xr:uid="{00000000-0005-0000-0000-0000435C0000}"/>
    <cellStyle name="출력 6 8 2 2 3" xfId="23614" xr:uid="{00000000-0005-0000-0000-0000445C0000}"/>
    <cellStyle name="출력 6 8 2 2 4" xfId="23615" xr:uid="{00000000-0005-0000-0000-0000455C0000}"/>
    <cellStyle name="출력 6 8 2 2 5" xfId="23616" xr:uid="{00000000-0005-0000-0000-0000465C0000}"/>
    <cellStyle name="출력 6 8 3" xfId="23617" xr:uid="{00000000-0005-0000-0000-0000475C0000}"/>
    <cellStyle name="출력 6 8 3 2" xfId="23618" xr:uid="{00000000-0005-0000-0000-0000485C0000}"/>
    <cellStyle name="출력 6 8 3 3" xfId="23619" xr:uid="{00000000-0005-0000-0000-0000495C0000}"/>
    <cellStyle name="출력 6 8 3 4" xfId="23620" xr:uid="{00000000-0005-0000-0000-00004A5C0000}"/>
    <cellStyle name="출력 6 8 3 5" xfId="23621" xr:uid="{00000000-0005-0000-0000-00004B5C0000}"/>
    <cellStyle name="출력 6 9" xfId="23622" xr:uid="{00000000-0005-0000-0000-00004C5C0000}"/>
    <cellStyle name="출력 6 9 2" xfId="23623" xr:uid="{00000000-0005-0000-0000-00004D5C0000}"/>
    <cellStyle name="출력 6 9 2 2" xfId="23624" xr:uid="{00000000-0005-0000-0000-00004E5C0000}"/>
    <cellStyle name="출력 6 9 2 2 2" xfId="23625" xr:uid="{00000000-0005-0000-0000-00004F5C0000}"/>
    <cellStyle name="출력 6 9 2 2 3" xfId="23626" xr:uid="{00000000-0005-0000-0000-0000505C0000}"/>
    <cellStyle name="출력 6 9 2 2 4" xfId="23627" xr:uid="{00000000-0005-0000-0000-0000515C0000}"/>
    <cellStyle name="출력 6 9 2 2 5" xfId="23628" xr:uid="{00000000-0005-0000-0000-0000525C0000}"/>
    <cellStyle name="출력 6 9 3" xfId="23629" xr:uid="{00000000-0005-0000-0000-0000535C0000}"/>
    <cellStyle name="출력 6 9 3 2" xfId="23630" xr:uid="{00000000-0005-0000-0000-0000545C0000}"/>
    <cellStyle name="출력 6 9 3 3" xfId="23631" xr:uid="{00000000-0005-0000-0000-0000555C0000}"/>
    <cellStyle name="출력 6 9 3 4" xfId="23632" xr:uid="{00000000-0005-0000-0000-0000565C0000}"/>
    <cellStyle name="출력 6 9 3 5" xfId="23633" xr:uid="{00000000-0005-0000-0000-0000575C0000}"/>
    <cellStyle name="출력 7" xfId="23634" xr:uid="{00000000-0005-0000-0000-0000585C0000}"/>
    <cellStyle name="출력 8" xfId="23635" xr:uid="{00000000-0005-0000-0000-0000595C0000}"/>
    <cellStyle name="코드" xfId="23636" xr:uid="{00000000-0005-0000-0000-00005A5C0000}"/>
    <cellStyle name="코드 2" xfId="23637" xr:uid="{00000000-0005-0000-0000-00005B5C0000}"/>
    <cellStyle name="코드 3" xfId="23638" xr:uid="{00000000-0005-0000-0000-00005C5C0000}"/>
    <cellStyle name="콤" xfId="23639" xr:uid="{00000000-0005-0000-0000-00005D5C0000}"/>
    <cellStyle name="콤 2" xfId="23640" xr:uid="{00000000-0005-0000-0000-00005E5C0000}"/>
    <cellStyle name="콤? [0]" xfId="23641" xr:uid="{00000000-0005-0000-0000-00005F5C0000}"/>
    <cellStyle name="콤? [0] 2" xfId="23642" xr:uid="{00000000-0005-0000-0000-0000605C0000}"/>
    <cellStyle name="콤? [0] 2 2" xfId="23643" xr:uid="{00000000-0005-0000-0000-0000615C0000}"/>
    <cellStyle name="콤? [0] 3" xfId="23644" xr:uid="{00000000-0005-0000-0000-0000625C0000}"/>
    <cellStyle name="콤? [0] 3 2" xfId="23645" xr:uid="{00000000-0005-0000-0000-0000635C0000}"/>
    <cellStyle name="콤? [0] 4" xfId="23646" xr:uid="{00000000-0005-0000-0000-0000645C0000}"/>
    <cellStyle name="콤_2. 창원감계가로등" xfId="23647" xr:uid="{00000000-0005-0000-0000-0000655C0000}"/>
    <cellStyle name="콤_20030218144011020-E1C865BF" xfId="23648" xr:uid="{00000000-0005-0000-0000-0000665C0000}"/>
    <cellStyle name="콤_20030218144011020-E1C865BF_AC-01 보일러 설계서 수정" xfId="23649" xr:uid="{00000000-0005-0000-0000-0000675C0000}"/>
    <cellStyle name="콤_20030218144011020-E1C865BF_AC-01 보일러 설계서 수정_AC-14(최종수정)" xfId="23650" xr:uid="{00000000-0005-0000-0000-0000685C0000}"/>
    <cellStyle name="콤_20030218144011020-E1C865BF_AC-01 보일러 설계서 수정_AC-14(최종수정)_Book1" xfId="23651" xr:uid="{00000000-0005-0000-0000-0000695C0000}"/>
    <cellStyle name="콤_20030218144011020-E1C865BF_AC-01 보일러 설계서 수정_AC-14(최종수정)_발전설비 보수공사" xfId="23652" xr:uid="{00000000-0005-0000-0000-00006A5C0000}"/>
    <cellStyle name="콤_20030218144011020-E1C865BF_AC-01 보일러 설계서 수정_AC-14(최종수정)_발전설비 보수공사_Book1" xfId="23653" xr:uid="{00000000-0005-0000-0000-00006B5C0000}"/>
    <cellStyle name="콤_20030218144011020-E1C865BF_AC-01 보일러 설계서 수정_Book1" xfId="23654" xr:uid="{00000000-0005-0000-0000-00006C5C0000}"/>
    <cellStyle name="콤_20030218144011020-E1C865BF_AC-01 본관기초(가설계서 9월단가)" xfId="23655" xr:uid="{00000000-0005-0000-0000-00006D5C0000}"/>
    <cellStyle name="콤_20030218144011020-E1C865BF_AC-01 본관기초(가설계서 9월단가)_AC-14(최종수정)" xfId="23656" xr:uid="{00000000-0005-0000-0000-00006E5C0000}"/>
    <cellStyle name="콤_20030218144011020-E1C865BF_AC-01 본관기초(가설계서 9월단가)_AC-14(최종수정)_Book1" xfId="23657" xr:uid="{00000000-0005-0000-0000-00006F5C0000}"/>
    <cellStyle name="콤_20030218144011020-E1C865BF_AC-01 본관기초(가설계서 9월단가)_AC-14(최종수정)_발전설비 보수공사" xfId="23658" xr:uid="{00000000-0005-0000-0000-0000705C0000}"/>
    <cellStyle name="콤_20030218144011020-E1C865BF_AC-01 본관기초(가설계서 9월단가)_AC-14(최종수정)_발전설비 보수공사_Book1" xfId="23659" xr:uid="{00000000-0005-0000-0000-0000715C0000}"/>
    <cellStyle name="콤_20030218144011020-E1C865BF_AC-01 본관기초(가설계서 9월단가)_Book1" xfId="23660" xr:uid="{00000000-0005-0000-0000-0000725C0000}"/>
    <cellStyle name="콤_20030218144011020-E1C865BF_AC-01 본관기초(가설계서 9월단가)-2" xfId="23661" xr:uid="{00000000-0005-0000-0000-0000735C0000}"/>
    <cellStyle name="콤_20030218144011020-E1C865BF_AC-01 본관기초(가설계서 9월단가)-2_AC-14(최종수정)" xfId="23662" xr:uid="{00000000-0005-0000-0000-0000745C0000}"/>
    <cellStyle name="콤_20030218144011020-E1C865BF_AC-01 본관기초(가설계서 9월단가)-2_AC-14(최종수정)_Book1" xfId="23663" xr:uid="{00000000-0005-0000-0000-0000755C0000}"/>
    <cellStyle name="콤_20030218144011020-E1C865BF_AC-01 본관기초(가설계서 9월단가)-2_AC-14(최종수정)_발전설비 보수공사" xfId="23664" xr:uid="{00000000-0005-0000-0000-0000765C0000}"/>
    <cellStyle name="콤_20030218144011020-E1C865BF_AC-01 본관기초(가설계서 9월단가)-2_AC-14(최종수정)_발전설비 보수공사_Book1" xfId="23665" xr:uid="{00000000-0005-0000-0000-0000775C0000}"/>
    <cellStyle name="콤_20030218144011020-E1C865BF_AC-01 본관기초(가설계서 9월단가)-2_Book1" xfId="23666" xr:uid="{00000000-0005-0000-0000-0000785C0000}"/>
    <cellStyle name="콤_20030218144011020-E1C865BF_AC-14건설사무소환경개선공사설계서(제출)REV10" xfId="23667" xr:uid="{00000000-0005-0000-0000-0000795C0000}"/>
    <cellStyle name="콤_20030218144011020-E1C865BF_AC-14건설사무소환경개선공사설계서(제출)REV10_AC-14(최종수정)" xfId="23668" xr:uid="{00000000-0005-0000-0000-00007A5C0000}"/>
    <cellStyle name="콤_20030218144011020-E1C865BF_AC-14건설사무소환경개선공사설계서(제출)REV10_AC-14(최종수정)_Book1" xfId="23669" xr:uid="{00000000-0005-0000-0000-00007B5C0000}"/>
    <cellStyle name="콤_20030218144011020-E1C865BF_AC-14건설사무소환경개선공사설계서(제출)REV10_AC-14(최종수정)_발전설비 보수공사" xfId="23670" xr:uid="{00000000-0005-0000-0000-00007C5C0000}"/>
    <cellStyle name="콤_20030218144011020-E1C865BF_AC-14건설사무소환경개선공사설계서(제출)REV10_AC-14(최종수정)_발전설비 보수공사_Book1" xfId="23671" xr:uid="{00000000-0005-0000-0000-00007D5C0000}"/>
    <cellStyle name="콤_20030218144011020-E1C865BF_AC-14건설사무소환경개선공사설계서(제출)REV10_Book1" xfId="23672" xr:uid="{00000000-0005-0000-0000-00007E5C0000}"/>
    <cellStyle name="콤_20030218144011020-E1C865BF_Book1" xfId="23673" xr:uid="{00000000-0005-0000-0000-00007F5C0000}"/>
    <cellStyle name="콤_20030218144011020-E1C865BF_공사비집계표" xfId="23674" xr:uid="{00000000-0005-0000-0000-0000805C0000}"/>
    <cellStyle name="콤_20030218144011020-E1C865BF_공사비집계표_AC-14(최종수정)" xfId="23675" xr:uid="{00000000-0005-0000-0000-0000815C0000}"/>
    <cellStyle name="콤_20030218144011020-E1C865BF_공사비집계표_AC-14(최종수정)_Book1" xfId="23676" xr:uid="{00000000-0005-0000-0000-0000825C0000}"/>
    <cellStyle name="콤_20030218144011020-E1C865BF_공사비집계표_AC-14(최종수정)_발전설비 보수공사" xfId="23677" xr:uid="{00000000-0005-0000-0000-0000835C0000}"/>
    <cellStyle name="콤_20030218144011020-E1C865BF_공사비집계표_AC-14(최종수정)_발전설비 보수공사_Book1" xfId="23678" xr:uid="{00000000-0005-0000-0000-0000845C0000}"/>
    <cellStyle name="콤_20030218144011020-E1C865BF_공사비집계표_Book1" xfId="23679" xr:uid="{00000000-0005-0000-0000-0000855C0000}"/>
    <cellStyle name="콤_20030218144011020-E1C865BF_발전설비 보수공사" xfId="23680" xr:uid="{00000000-0005-0000-0000-0000865C0000}"/>
    <cellStyle name="콤_20030218144011020-E1C865BF_발전설비 보수공사_Book1" xfId="23681" xr:uid="{00000000-0005-0000-0000-0000875C0000}"/>
    <cellStyle name="콤_5. 공원예산내역서" xfId="23682" xr:uid="{00000000-0005-0000-0000-0000885C0000}"/>
    <cellStyle name="콤_AC-01 보일러 설계서 수정" xfId="23683" xr:uid="{00000000-0005-0000-0000-0000895C0000}"/>
    <cellStyle name="콤_AC-01 보일러 설계서 수정_AC-14(최종수정)" xfId="23684" xr:uid="{00000000-0005-0000-0000-00008A5C0000}"/>
    <cellStyle name="콤_AC-01 보일러 설계서 수정_AC-14(최종수정)_Book1" xfId="23685" xr:uid="{00000000-0005-0000-0000-00008B5C0000}"/>
    <cellStyle name="콤_AC-01 보일러 설계서 수정_AC-14(최종수정)_발전설비 보수공사" xfId="23686" xr:uid="{00000000-0005-0000-0000-00008C5C0000}"/>
    <cellStyle name="콤_AC-01 보일러 설계서 수정_AC-14(최종수정)_발전설비 보수공사_Book1" xfId="23687" xr:uid="{00000000-0005-0000-0000-00008D5C0000}"/>
    <cellStyle name="콤_AC-01 보일러 설계서 수정_Book1" xfId="23688" xr:uid="{00000000-0005-0000-0000-00008E5C0000}"/>
    <cellStyle name="콤_AC-01 본관기초(가설계서 9월단가)" xfId="23689" xr:uid="{00000000-0005-0000-0000-00008F5C0000}"/>
    <cellStyle name="콤_AC-01 본관기초(가설계서 9월단가)_AC-14(최종수정)" xfId="23690" xr:uid="{00000000-0005-0000-0000-0000905C0000}"/>
    <cellStyle name="콤_AC-01 본관기초(가설계서 9월단가)_AC-14(최종수정)_Book1" xfId="23691" xr:uid="{00000000-0005-0000-0000-0000915C0000}"/>
    <cellStyle name="콤_AC-01 본관기초(가설계서 9월단가)_AC-14(최종수정)_발전설비 보수공사" xfId="23692" xr:uid="{00000000-0005-0000-0000-0000925C0000}"/>
    <cellStyle name="콤_AC-01 본관기초(가설계서 9월단가)_AC-14(최종수정)_발전설비 보수공사_Book1" xfId="23693" xr:uid="{00000000-0005-0000-0000-0000935C0000}"/>
    <cellStyle name="콤_AC-01 본관기초(가설계서 9월단가)_Book1" xfId="23694" xr:uid="{00000000-0005-0000-0000-0000945C0000}"/>
    <cellStyle name="콤_AC-01 본관기초(가설계서 9월단가)-2" xfId="23695" xr:uid="{00000000-0005-0000-0000-0000955C0000}"/>
    <cellStyle name="콤_AC-01 본관기초(가설계서 9월단가)-2_AC-14(최종수정)" xfId="23696" xr:uid="{00000000-0005-0000-0000-0000965C0000}"/>
    <cellStyle name="콤_AC-01 본관기초(가설계서 9월단가)-2_AC-14(최종수정)_Book1" xfId="23697" xr:uid="{00000000-0005-0000-0000-0000975C0000}"/>
    <cellStyle name="콤_AC-01 본관기초(가설계서 9월단가)-2_AC-14(최종수정)_발전설비 보수공사" xfId="23698" xr:uid="{00000000-0005-0000-0000-0000985C0000}"/>
    <cellStyle name="콤_AC-01 본관기초(가설계서 9월단가)-2_AC-14(최종수정)_발전설비 보수공사_Book1" xfId="23699" xr:uid="{00000000-0005-0000-0000-0000995C0000}"/>
    <cellStyle name="콤_AC-01 본관기초(가설계서 9월단가)-2_Book1" xfId="23700" xr:uid="{00000000-0005-0000-0000-00009A5C0000}"/>
    <cellStyle name="콤_AC-14 건설사무소 환경개선공사 설계서(제출)" xfId="23701" xr:uid="{00000000-0005-0000-0000-00009B5C0000}"/>
    <cellStyle name="콤_건설사무소 환경개선공사 설계서" xfId="23702" xr:uid="{00000000-0005-0000-0000-00009C5C0000}"/>
    <cellStyle name="콤_계산서" xfId="23703" xr:uid="{00000000-0005-0000-0000-00009D5C0000}"/>
    <cellStyle name="콤_구조물공사" xfId="23704" xr:uid="{00000000-0005-0000-0000-00009E5C0000}"/>
    <cellStyle name="콤_본관기초(가설계서)-9월단가" xfId="23705" xr:uid="{00000000-0005-0000-0000-00009F5C0000}"/>
    <cellStyle name="콤_본관기초(가설계서)-9월단가_AC-01 보일러 설계서 수정" xfId="23706" xr:uid="{00000000-0005-0000-0000-0000A05C0000}"/>
    <cellStyle name="콤_본관기초(가설계서)-9월단가_AC-01 보일러 설계서 수정_AC-14(최종수정)" xfId="23707" xr:uid="{00000000-0005-0000-0000-0000A15C0000}"/>
    <cellStyle name="콤_본관기초(가설계서)-9월단가_AC-01 보일러 설계서 수정_AC-14(최종수정)_Book1" xfId="23708" xr:uid="{00000000-0005-0000-0000-0000A25C0000}"/>
    <cellStyle name="콤_본관기초(가설계서)-9월단가_AC-01 보일러 설계서 수정_AC-14(최종수정)_발전설비 보수공사" xfId="23709" xr:uid="{00000000-0005-0000-0000-0000A35C0000}"/>
    <cellStyle name="콤_본관기초(가설계서)-9월단가_AC-01 보일러 설계서 수정_AC-14(최종수정)_발전설비 보수공사_Book1" xfId="23710" xr:uid="{00000000-0005-0000-0000-0000A45C0000}"/>
    <cellStyle name="콤_본관기초(가설계서)-9월단가_AC-01 보일러 설계서 수정_Book1" xfId="23711" xr:uid="{00000000-0005-0000-0000-0000A55C0000}"/>
    <cellStyle name="콤_본관기초(가설계서)-9월단가_AC-01 본관기초(가설계서 9월단가)" xfId="23712" xr:uid="{00000000-0005-0000-0000-0000A65C0000}"/>
    <cellStyle name="콤_본관기초(가설계서)-9월단가_AC-01 본관기초(가설계서 9월단가)_AC-14(최종수정)" xfId="23713" xr:uid="{00000000-0005-0000-0000-0000A75C0000}"/>
    <cellStyle name="콤_본관기초(가설계서)-9월단가_AC-01 본관기초(가설계서 9월단가)_AC-14(최종수정)_Book1" xfId="23714" xr:uid="{00000000-0005-0000-0000-0000A85C0000}"/>
    <cellStyle name="콤_본관기초(가설계서)-9월단가_AC-01 본관기초(가설계서 9월단가)_AC-14(최종수정)_발전설비 보수공사" xfId="23715" xr:uid="{00000000-0005-0000-0000-0000A95C0000}"/>
    <cellStyle name="콤_본관기초(가설계서)-9월단가_AC-01 본관기초(가설계서 9월단가)_AC-14(최종수정)_발전설비 보수공사_Book1" xfId="23716" xr:uid="{00000000-0005-0000-0000-0000AA5C0000}"/>
    <cellStyle name="콤_본관기초(가설계서)-9월단가_AC-01 본관기초(가설계서 9월단가)_Book1" xfId="23717" xr:uid="{00000000-0005-0000-0000-0000AB5C0000}"/>
    <cellStyle name="콤_본관기초(가설계서)-9월단가_AC-01 본관기초(가설계서 9월단가)-2" xfId="23718" xr:uid="{00000000-0005-0000-0000-0000AC5C0000}"/>
    <cellStyle name="콤_본관기초(가설계서)-9월단가_AC-01 본관기초(가설계서 9월단가)-2_AC-14(최종수정)" xfId="23719" xr:uid="{00000000-0005-0000-0000-0000AD5C0000}"/>
    <cellStyle name="콤_본관기초(가설계서)-9월단가_AC-01 본관기초(가설계서 9월단가)-2_AC-14(최종수정)_Book1" xfId="23720" xr:uid="{00000000-0005-0000-0000-0000AE5C0000}"/>
    <cellStyle name="콤_본관기초(가설계서)-9월단가_AC-01 본관기초(가설계서 9월단가)-2_AC-14(최종수정)_발전설비 보수공사" xfId="23721" xr:uid="{00000000-0005-0000-0000-0000AF5C0000}"/>
    <cellStyle name="콤_본관기초(가설계서)-9월단가_AC-01 본관기초(가설계서 9월단가)-2_AC-14(최종수정)_발전설비 보수공사_Book1" xfId="23722" xr:uid="{00000000-0005-0000-0000-0000B05C0000}"/>
    <cellStyle name="콤_본관기초(가설계서)-9월단가_AC-01 본관기초(가설계서 9월단가)-2_Book1" xfId="23723" xr:uid="{00000000-0005-0000-0000-0000B15C0000}"/>
    <cellStyle name="콤_본관기초(가설계서)-9월단가_AC-14건설사무소환경개선공사설계서(제출)REV10" xfId="23724" xr:uid="{00000000-0005-0000-0000-0000B25C0000}"/>
    <cellStyle name="콤_본관기초(가설계서)-9월단가_AC-14건설사무소환경개선공사설계서(제출)REV10_AC-14(최종수정)" xfId="23725" xr:uid="{00000000-0005-0000-0000-0000B35C0000}"/>
    <cellStyle name="콤_본관기초(가설계서)-9월단가_AC-14건설사무소환경개선공사설계서(제출)REV10_AC-14(최종수정)_Book1" xfId="23726" xr:uid="{00000000-0005-0000-0000-0000B45C0000}"/>
    <cellStyle name="콤_본관기초(가설계서)-9월단가_AC-14건설사무소환경개선공사설계서(제출)REV10_AC-14(최종수정)_발전설비 보수공사" xfId="23727" xr:uid="{00000000-0005-0000-0000-0000B55C0000}"/>
    <cellStyle name="콤_본관기초(가설계서)-9월단가_AC-14건설사무소환경개선공사설계서(제출)REV10_AC-14(최종수정)_발전설비 보수공사_Book1" xfId="23728" xr:uid="{00000000-0005-0000-0000-0000B65C0000}"/>
    <cellStyle name="콤_본관기초(가설계서)-9월단가_AC-14건설사무소환경개선공사설계서(제출)REV10_Book1" xfId="23729" xr:uid="{00000000-0005-0000-0000-0000B75C0000}"/>
    <cellStyle name="콤_본관기초(가설계서)-9월단가_Book1" xfId="23730" xr:uid="{00000000-0005-0000-0000-0000B85C0000}"/>
    <cellStyle name="콤_본관기초(가설계서)-9월단가_공사비집계표" xfId="23731" xr:uid="{00000000-0005-0000-0000-0000B95C0000}"/>
    <cellStyle name="콤_본관기초(가설계서)-9월단가_공사비집계표_AC-14(최종수정)" xfId="23732" xr:uid="{00000000-0005-0000-0000-0000BA5C0000}"/>
    <cellStyle name="콤_본관기초(가설계서)-9월단가_공사비집계표_AC-14(최종수정)_Book1" xfId="23733" xr:uid="{00000000-0005-0000-0000-0000BB5C0000}"/>
    <cellStyle name="콤_본관기초(가설계서)-9월단가_공사비집계표_AC-14(최종수정)_발전설비 보수공사" xfId="23734" xr:uid="{00000000-0005-0000-0000-0000BC5C0000}"/>
    <cellStyle name="콤_본관기초(가설계서)-9월단가_공사비집계표_AC-14(최종수정)_발전설비 보수공사_Book1" xfId="23735" xr:uid="{00000000-0005-0000-0000-0000BD5C0000}"/>
    <cellStyle name="콤_본관기초(가설계서)-9월단가_공사비집계표_Book1" xfId="23736" xr:uid="{00000000-0005-0000-0000-0000BE5C0000}"/>
    <cellStyle name="콤_본관기초(가설계서)-9월단가_발전설비 보수공사" xfId="23737" xr:uid="{00000000-0005-0000-0000-0000BF5C0000}"/>
    <cellStyle name="콤_본관기초(가설계서)-9월단가_발전설비 보수공사_Book1" xfId="23738" xr:uid="{00000000-0005-0000-0000-0000C05C0000}"/>
    <cellStyle name="콤_부대공사" xfId="23739" xr:uid="{00000000-0005-0000-0000-0000C15C0000}"/>
    <cellStyle name="콤_부대공사단위수량" xfId="23740" xr:uid="{00000000-0005-0000-0000-0000C25C0000}"/>
    <cellStyle name="콤_부대공사단위수량_구조물공사" xfId="23741" xr:uid="{00000000-0005-0000-0000-0000C35C0000}"/>
    <cellStyle name="콤_부대공사단위수량_포장공사" xfId="23742" xr:uid="{00000000-0005-0000-0000-0000C45C0000}"/>
    <cellStyle name="콤_부대공사단위수량_하수공사" xfId="23743" xr:uid="{00000000-0005-0000-0000-0000C55C0000}"/>
    <cellStyle name="콤_사급재료비및운반비" xfId="23744" xr:uid="{00000000-0005-0000-0000-0000C65C0000}"/>
    <cellStyle name="콤_사급재료비및운반비_AC-01 보일러 설계서 수정" xfId="23745" xr:uid="{00000000-0005-0000-0000-0000C75C0000}"/>
    <cellStyle name="콤_사급재료비및운반비_AC-01 보일러 설계서 수정_AC-14(최종수정)" xfId="23746" xr:uid="{00000000-0005-0000-0000-0000C85C0000}"/>
    <cellStyle name="콤_사급재료비및운반비_AC-01 보일러 설계서 수정_AC-14(최종수정)_Book1" xfId="23747" xr:uid="{00000000-0005-0000-0000-0000C95C0000}"/>
    <cellStyle name="콤_사급재료비및운반비_AC-01 보일러 설계서 수정_AC-14(최종수정)_발전설비 보수공사" xfId="23748" xr:uid="{00000000-0005-0000-0000-0000CA5C0000}"/>
    <cellStyle name="콤_사급재료비및운반비_AC-01 보일러 설계서 수정_AC-14(최종수정)_발전설비 보수공사_Book1" xfId="23749" xr:uid="{00000000-0005-0000-0000-0000CB5C0000}"/>
    <cellStyle name="콤_사급재료비및운반비_AC-01 보일러 설계서 수정_Book1" xfId="23750" xr:uid="{00000000-0005-0000-0000-0000CC5C0000}"/>
    <cellStyle name="콤_사급재료비및운반비_AC-01 본관기초(가설계서 9월단가)" xfId="23751" xr:uid="{00000000-0005-0000-0000-0000CD5C0000}"/>
    <cellStyle name="콤_사급재료비및운반비_AC-01 본관기초(가설계서 9월단가)_AC-14(최종수정)" xfId="23752" xr:uid="{00000000-0005-0000-0000-0000CE5C0000}"/>
    <cellStyle name="콤_사급재료비및운반비_AC-01 본관기초(가설계서 9월단가)_AC-14(최종수정)_Book1" xfId="23753" xr:uid="{00000000-0005-0000-0000-0000CF5C0000}"/>
    <cellStyle name="콤_사급재료비및운반비_AC-01 본관기초(가설계서 9월단가)_AC-14(최종수정)_발전설비 보수공사" xfId="23754" xr:uid="{00000000-0005-0000-0000-0000D05C0000}"/>
    <cellStyle name="콤_사급재료비및운반비_AC-01 본관기초(가설계서 9월단가)_AC-14(최종수정)_발전설비 보수공사_Book1" xfId="23755" xr:uid="{00000000-0005-0000-0000-0000D15C0000}"/>
    <cellStyle name="콤_사급재료비및운반비_AC-01 본관기초(가설계서 9월단가)_Book1" xfId="23756" xr:uid="{00000000-0005-0000-0000-0000D25C0000}"/>
    <cellStyle name="콤_사급재료비및운반비_AC-01 본관기초(가설계서 9월단가)-2" xfId="23757" xr:uid="{00000000-0005-0000-0000-0000D35C0000}"/>
    <cellStyle name="콤_사급재료비및운반비_AC-01 본관기초(가설계서 9월단가)-2_AC-14(최종수정)" xfId="23758" xr:uid="{00000000-0005-0000-0000-0000D45C0000}"/>
    <cellStyle name="콤_사급재료비및운반비_AC-01 본관기초(가설계서 9월단가)-2_AC-14(최종수정)_Book1" xfId="23759" xr:uid="{00000000-0005-0000-0000-0000D55C0000}"/>
    <cellStyle name="콤_사급재료비및운반비_AC-01 본관기초(가설계서 9월단가)-2_AC-14(최종수정)_발전설비 보수공사" xfId="23760" xr:uid="{00000000-0005-0000-0000-0000D65C0000}"/>
    <cellStyle name="콤_사급재료비및운반비_AC-01 본관기초(가설계서 9월단가)-2_AC-14(최종수정)_발전설비 보수공사_Book1" xfId="23761" xr:uid="{00000000-0005-0000-0000-0000D75C0000}"/>
    <cellStyle name="콤_사급재료비및운반비_AC-01 본관기초(가설계서 9월단가)-2_Book1" xfId="23762" xr:uid="{00000000-0005-0000-0000-0000D85C0000}"/>
    <cellStyle name="콤_사급재료비및운반비_AC-14건설사무소환경개선공사설계서(제출)REV10" xfId="23763" xr:uid="{00000000-0005-0000-0000-0000D95C0000}"/>
    <cellStyle name="콤_사급재료비및운반비_AC-14건설사무소환경개선공사설계서(제출)REV10_AC-14(최종수정)" xfId="23764" xr:uid="{00000000-0005-0000-0000-0000DA5C0000}"/>
    <cellStyle name="콤_사급재료비및운반비_AC-14건설사무소환경개선공사설계서(제출)REV10_AC-14(최종수정)_Book1" xfId="23765" xr:uid="{00000000-0005-0000-0000-0000DB5C0000}"/>
    <cellStyle name="콤_사급재료비및운반비_AC-14건설사무소환경개선공사설계서(제출)REV10_AC-14(최종수정)_발전설비 보수공사" xfId="23766" xr:uid="{00000000-0005-0000-0000-0000DC5C0000}"/>
    <cellStyle name="콤_사급재료비및운반비_AC-14건설사무소환경개선공사설계서(제출)REV10_AC-14(최종수정)_발전설비 보수공사_Book1" xfId="23767" xr:uid="{00000000-0005-0000-0000-0000DD5C0000}"/>
    <cellStyle name="콤_사급재료비및운반비_AC-14건설사무소환경개선공사설계서(제출)REV10_Book1" xfId="23768" xr:uid="{00000000-0005-0000-0000-0000DE5C0000}"/>
    <cellStyle name="콤_사급재료비및운반비_Book1" xfId="23769" xr:uid="{00000000-0005-0000-0000-0000DF5C0000}"/>
    <cellStyle name="콤_사급재료비및운반비_공사비집계표" xfId="23770" xr:uid="{00000000-0005-0000-0000-0000E05C0000}"/>
    <cellStyle name="콤_사급재료비및운반비_공사비집계표_AC-14(최종수정)" xfId="23771" xr:uid="{00000000-0005-0000-0000-0000E15C0000}"/>
    <cellStyle name="콤_사급재료비및운반비_공사비집계표_AC-14(최종수정)_Book1" xfId="23772" xr:uid="{00000000-0005-0000-0000-0000E25C0000}"/>
    <cellStyle name="콤_사급재료비및운반비_공사비집계표_AC-14(최종수정)_발전설비 보수공사" xfId="23773" xr:uid="{00000000-0005-0000-0000-0000E35C0000}"/>
    <cellStyle name="콤_사급재료비및운반비_공사비집계표_AC-14(최종수정)_발전설비 보수공사_Book1" xfId="23774" xr:uid="{00000000-0005-0000-0000-0000E45C0000}"/>
    <cellStyle name="콤_사급재료비및운반비_공사비집계표_Book1" xfId="23775" xr:uid="{00000000-0005-0000-0000-0000E55C0000}"/>
    <cellStyle name="콤_사급재료비및운반비_발전설비 보수공사" xfId="23776" xr:uid="{00000000-0005-0000-0000-0000E65C0000}"/>
    <cellStyle name="콤_사급재료비및운반비_발전설비 보수공사_Book1" xfId="23777" xr:uid="{00000000-0005-0000-0000-0000E75C0000}"/>
    <cellStyle name="콤_수량및 단가 산출내용표" xfId="23778" xr:uid="{00000000-0005-0000-0000-0000E85C0000}"/>
    <cellStyle name="콤_수량및 단가 산출내용표_AC-01 보일러 설계서 수정" xfId="23779" xr:uid="{00000000-0005-0000-0000-0000E95C0000}"/>
    <cellStyle name="콤_수량및 단가 산출내용표_AC-01 보일러 설계서 수정_AC-14(최종수정)" xfId="23780" xr:uid="{00000000-0005-0000-0000-0000EA5C0000}"/>
    <cellStyle name="콤_수량및 단가 산출내용표_AC-01 보일러 설계서 수정_AC-14(최종수정)_Book1" xfId="23781" xr:uid="{00000000-0005-0000-0000-0000EB5C0000}"/>
    <cellStyle name="콤_수량및 단가 산출내용표_AC-01 보일러 설계서 수정_AC-14(최종수정)_발전설비 보수공사" xfId="23782" xr:uid="{00000000-0005-0000-0000-0000EC5C0000}"/>
    <cellStyle name="콤_수량및 단가 산출내용표_AC-01 보일러 설계서 수정_AC-14(최종수정)_발전설비 보수공사_Book1" xfId="23783" xr:uid="{00000000-0005-0000-0000-0000ED5C0000}"/>
    <cellStyle name="콤_수량및 단가 산출내용표_AC-01 보일러 설계서 수정_Book1" xfId="23784" xr:uid="{00000000-0005-0000-0000-0000EE5C0000}"/>
    <cellStyle name="콤_수량및 단가 산출내용표_AC-01 본관기초(가설계서 9월단가)" xfId="23785" xr:uid="{00000000-0005-0000-0000-0000EF5C0000}"/>
    <cellStyle name="콤_수량및 단가 산출내용표_AC-01 본관기초(가설계서 9월단가)_AC-14(최종수정)" xfId="23786" xr:uid="{00000000-0005-0000-0000-0000F05C0000}"/>
    <cellStyle name="콤_수량및 단가 산출내용표_AC-01 본관기초(가설계서 9월단가)_AC-14(최종수정)_Book1" xfId="23787" xr:uid="{00000000-0005-0000-0000-0000F15C0000}"/>
    <cellStyle name="콤_수량및 단가 산출내용표_AC-01 본관기초(가설계서 9월단가)_AC-14(최종수정)_발전설비 보수공사" xfId="23788" xr:uid="{00000000-0005-0000-0000-0000F25C0000}"/>
    <cellStyle name="콤_수량및 단가 산출내용표_AC-01 본관기초(가설계서 9월단가)_AC-14(최종수정)_발전설비 보수공사_Book1" xfId="23789" xr:uid="{00000000-0005-0000-0000-0000F35C0000}"/>
    <cellStyle name="콤_수량및 단가 산출내용표_AC-01 본관기초(가설계서 9월단가)_Book1" xfId="23790" xr:uid="{00000000-0005-0000-0000-0000F45C0000}"/>
    <cellStyle name="콤_수량및 단가 산출내용표_AC-01 본관기초(가설계서 9월단가)-2" xfId="23791" xr:uid="{00000000-0005-0000-0000-0000F55C0000}"/>
    <cellStyle name="콤_수량및 단가 산출내용표_AC-01 본관기초(가설계서 9월단가)-2_AC-14(최종수정)" xfId="23792" xr:uid="{00000000-0005-0000-0000-0000F65C0000}"/>
    <cellStyle name="콤_수량및 단가 산출내용표_AC-01 본관기초(가설계서 9월단가)-2_AC-14(최종수정)_Book1" xfId="23793" xr:uid="{00000000-0005-0000-0000-0000F75C0000}"/>
    <cellStyle name="콤_수량및 단가 산출내용표_AC-01 본관기초(가설계서 9월단가)-2_AC-14(최종수정)_발전설비 보수공사" xfId="23794" xr:uid="{00000000-0005-0000-0000-0000F85C0000}"/>
    <cellStyle name="콤_수량및 단가 산출내용표_AC-01 본관기초(가설계서 9월단가)-2_AC-14(최종수정)_발전설비 보수공사_Book1" xfId="23795" xr:uid="{00000000-0005-0000-0000-0000F95C0000}"/>
    <cellStyle name="콤_수량및 단가 산출내용표_AC-01 본관기초(가설계서 9월단가)-2_Book1" xfId="23796" xr:uid="{00000000-0005-0000-0000-0000FA5C0000}"/>
    <cellStyle name="콤_수량및 단가 산출내용표_AC-14건설사무소환경개선공사설계서(제출)REV10" xfId="23797" xr:uid="{00000000-0005-0000-0000-0000FB5C0000}"/>
    <cellStyle name="콤_수량및 단가 산출내용표_AC-14건설사무소환경개선공사설계서(제출)REV10_AC-14(최종수정)" xfId="23798" xr:uid="{00000000-0005-0000-0000-0000FC5C0000}"/>
    <cellStyle name="콤_수량및 단가 산출내용표_AC-14건설사무소환경개선공사설계서(제출)REV10_AC-14(최종수정)_Book1" xfId="23799" xr:uid="{00000000-0005-0000-0000-0000FD5C0000}"/>
    <cellStyle name="콤_수량및 단가 산출내용표_AC-14건설사무소환경개선공사설계서(제출)REV10_AC-14(최종수정)_발전설비 보수공사" xfId="23800" xr:uid="{00000000-0005-0000-0000-0000FE5C0000}"/>
    <cellStyle name="콤_수량및 단가 산출내용표_AC-14건설사무소환경개선공사설계서(제출)REV10_AC-14(최종수정)_발전설비 보수공사_Book1" xfId="23801" xr:uid="{00000000-0005-0000-0000-0000FF5C0000}"/>
    <cellStyle name="콤_수량및 단가 산출내용표_AC-14건설사무소환경개선공사설계서(제출)REV10_Book1" xfId="23802" xr:uid="{00000000-0005-0000-0000-0000005D0000}"/>
    <cellStyle name="콤_수량및 단가 산출내용표_Book1" xfId="23803" xr:uid="{00000000-0005-0000-0000-0000015D0000}"/>
    <cellStyle name="콤_수량및 단가 산출내용표_공사비집계표" xfId="23804" xr:uid="{00000000-0005-0000-0000-0000025D0000}"/>
    <cellStyle name="콤_수량및 단가 산출내용표_공사비집계표_AC-14(최종수정)" xfId="23805" xr:uid="{00000000-0005-0000-0000-0000035D0000}"/>
    <cellStyle name="콤_수량및 단가 산출내용표_공사비집계표_AC-14(최종수정)_Book1" xfId="23806" xr:uid="{00000000-0005-0000-0000-0000045D0000}"/>
    <cellStyle name="콤_수량및 단가 산출내용표_공사비집계표_AC-14(최종수정)_발전설비 보수공사" xfId="23807" xr:uid="{00000000-0005-0000-0000-0000055D0000}"/>
    <cellStyle name="콤_수량및 단가 산출내용표_공사비집계표_AC-14(최종수정)_발전설비 보수공사_Book1" xfId="23808" xr:uid="{00000000-0005-0000-0000-0000065D0000}"/>
    <cellStyle name="콤_수량및 단가 산출내용표_공사비집계표_Book1" xfId="23809" xr:uid="{00000000-0005-0000-0000-0000075D0000}"/>
    <cellStyle name="콤_수량및 단가 산출내용표_발전설비 보수공사" xfId="23810" xr:uid="{00000000-0005-0000-0000-0000085D0000}"/>
    <cellStyle name="콤_수량및 단가 산출내용표_발전설비 보수공사_Book1" xfId="23811" xr:uid="{00000000-0005-0000-0000-0000095D0000}"/>
    <cellStyle name="콤_장비부표(2004 하반기)" xfId="23812" xr:uid="{00000000-0005-0000-0000-00000A5D0000}"/>
    <cellStyle name="콤_장비부표(2004 하반기)_Book1" xfId="23813" xr:uid="{00000000-0005-0000-0000-00000B5D0000}"/>
    <cellStyle name="콤_포장공사" xfId="23814" xr:uid="{00000000-0005-0000-0000-00000C5D0000}"/>
    <cellStyle name="콤_하수공사" xfId="23815" xr:uid="{00000000-0005-0000-0000-00000D5D0000}"/>
    <cellStyle name="콤냡?&lt;_x000f_$??: `1_1 " xfId="23816" xr:uid="{00000000-0005-0000-0000-00000E5D0000}"/>
    <cellStyle name="콤냡?&lt;_x000f_$??:_x0009_`1_1 " xfId="23817" xr:uid="{00000000-0005-0000-0000-00000F5D0000}"/>
    <cellStyle name="콤마 [" xfId="23818" xr:uid="{00000000-0005-0000-0000-0000105D0000}"/>
    <cellStyle name="콤마 [ 2" xfId="23819" xr:uid="{00000000-0005-0000-0000-0000115D0000}"/>
    <cellStyle name="콤마 [#]" xfId="23820" xr:uid="{00000000-0005-0000-0000-0000125D0000}"/>
    <cellStyle name="콤마 [#] 2" xfId="23821" xr:uid="{00000000-0005-0000-0000-0000135D0000}"/>
    <cellStyle name="콤마 []" xfId="23822" xr:uid="{00000000-0005-0000-0000-0000145D0000}"/>
    <cellStyle name="콤마 [] 2" xfId="23823" xr:uid="{00000000-0005-0000-0000-0000155D0000}"/>
    <cellStyle name="콤마 [] 3" xfId="23824" xr:uid="{00000000-0005-0000-0000-0000165D0000}"/>
    <cellStyle name="콤마 [0]" xfId="23825" xr:uid="{00000000-0005-0000-0000-0000175D0000}"/>
    <cellStyle name="콤마 [0] 10" xfId="23826" xr:uid="{00000000-0005-0000-0000-0000185D0000}"/>
    <cellStyle name="콤마 [0] 10 2" xfId="23827" xr:uid="{00000000-0005-0000-0000-0000195D0000}"/>
    <cellStyle name="콤마 [0] 11" xfId="23828" xr:uid="{00000000-0005-0000-0000-00001A5D0000}"/>
    <cellStyle name="콤마 [0] 11 2" xfId="23829" xr:uid="{00000000-0005-0000-0000-00001B5D0000}"/>
    <cellStyle name="콤마 [0] 12" xfId="23830" xr:uid="{00000000-0005-0000-0000-00001C5D0000}"/>
    <cellStyle name="콤마 [0] 12 2" xfId="23831" xr:uid="{00000000-0005-0000-0000-00001D5D0000}"/>
    <cellStyle name="콤마 [0] 13" xfId="23832" xr:uid="{00000000-0005-0000-0000-00001E5D0000}"/>
    <cellStyle name="콤마 [0] 13 2" xfId="23833" xr:uid="{00000000-0005-0000-0000-00001F5D0000}"/>
    <cellStyle name="콤마 [0] 14" xfId="23834" xr:uid="{00000000-0005-0000-0000-0000205D0000}"/>
    <cellStyle name="콤마 [0] 15" xfId="23835" xr:uid="{00000000-0005-0000-0000-0000215D0000}"/>
    <cellStyle name="콤마 [0] 16" xfId="23836" xr:uid="{00000000-0005-0000-0000-0000225D0000}"/>
    <cellStyle name="콤마 [0] 2" xfId="23837" xr:uid="{00000000-0005-0000-0000-0000235D0000}"/>
    <cellStyle name="콤마 [0] 2 2" xfId="23838" xr:uid="{00000000-0005-0000-0000-0000245D0000}"/>
    <cellStyle name="콤마 [0] 2 2 2" xfId="23839" xr:uid="{00000000-0005-0000-0000-0000255D0000}"/>
    <cellStyle name="콤마 [0] 2 3" xfId="23840" xr:uid="{00000000-0005-0000-0000-0000265D0000}"/>
    <cellStyle name="콤마 [0] 2 4" xfId="23841" xr:uid="{00000000-0005-0000-0000-0000275D0000}"/>
    <cellStyle name="콤마 [0] 2 5" xfId="23842" xr:uid="{00000000-0005-0000-0000-0000285D0000}"/>
    <cellStyle name="콤마 [0] 3" xfId="23843" xr:uid="{00000000-0005-0000-0000-0000295D0000}"/>
    <cellStyle name="콤마 [0] 3 2" xfId="23844" xr:uid="{00000000-0005-0000-0000-00002A5D0000}"/>
    <cellStyle name="콤마 [0] 4" xfId="23845" xr:uid="{00000000-0005-0000-0000-00002B5D0000}"/>
    <cellStyle name="콤마 [0] 4 2" xfId="23846" xr:uid="{00000000-0005-0000-0000-00002C5D0000}"/>
    <cellStyle name="콤마 [0] 5" xfId="23847" xr:uid="{00000000-0005-0000-0000-00002D5D0000}"/>
    <cellStyle name="콤마 [0] 5 2" xfId="23848" xr:uid="{00000000-0005-0000-0000-00002E5D0000}"/>
    <cellStyle name="콤마 [0] 6" xfId="23849" xr:uid="{00000000-0005-0000-0000-00002F5D0000}"/>
    <cellStyle name="콤마 [0] 6 2" xfId="23850" xr:uid="{00000000-0005-0000-0000-0000305D0000}"/>
    <cellStyle name="콤마 [0] 7" xfId="23851" xr:uid="{00000000-0005-0000-0000-0000315D0000}"/>
    <cellStyle name="콤마 [0] 7 2" xfId="23852" xr:uid="{00000000-0005-0000-0000-0000325D0000}"/>
    <cellStyle name="콤마 [0] 8" xfId="23853" xr:uid="{00000000-0005-0000-0000-0000335D0000}"/>
    <cellStyle name="콤마 [0] 8 2" xfId="23854" xr:uid="{00000000-0005-0000-0000-0000345D0000}"/>
    <cellStyle name="콤마 [0] 9" xfId="23855" xr:uid="{00000000-0005-0000-0000-0000355D0000}"/>
    <cellStyle name="콤마 [0] 9 2" xfId="23856" xr:uid="{00000000-0005-0000-0000-0000365D0000}"/>
    <cellStyle name="콤마 [0]_  종  합  " xfId="23857" xr:uid="{00000000-0005-0000-0000-0000375D0000}"/>
    <cellStyle name="콤마 [0]kich" xfId="23858" xr:uid="{00000000-0005-0000-0000-0000385D0000}"/>
    <cellStyle name="콤마 [0]kich1" xfId="23859" xr:uid="{00000000-0005-0000-0000-0000395D0000}"/>
    <cellStyle name="콤마 [0]기기자재비" xfId="23860" xr:uid="{00000000-0005-0000-0000-00003A5D0000}"/>
    <cellStyle name="콤마 [0-1]" xfId="23861" xr:uid="{00000000-0005-0000-0000-00003B5D0000}"/>
    <cellStyle name="콤마 [0기성]" xfId="23862" xr:uid="{00000000-0005-0000-0000-00003C5D0000}"/>
    <cellStyle name="콤마 [2]" xfId="23863" xr:uid="{00000000-0005-0000-0000-00003D5D0000}"/>
    <cellStyle name="콤마 [2] 10" xfId="23864" xr:uid="{00000000-0005-0000-0000-00003E5D0000}"/>
    <cellStyle name="콤마 [2] 10 2" xfId="23865" xr:uid="{00000000-0005-0000-0000-00003F5D0000}"/>
    <cellStyle name="콤마 [2] 11" xfId="23866" xr:uid="{00000000-0005-0000-0000-0000405D0000}"/>
    <cellStyle name="콤마 [2] 11 2" xfId="23867" xr:uid="{00000000-0005-0000-0000-0000415D0000}"/>
    <cellStyle name="콤마 [2] 12" xfId="23868" xr:uid="{00000000-0005-0000-0000-0000425D0000}"/>
    <cellStyle name="콤마 [2] 12 2" xfId="23869" xr:uid="{00000000-0005-0000-0000-0000435D0000}"/>
    <cellStyle name="콤마 [2] 13" xfId="23870" xr:uid="{00000000-0005-0000-0000-0000445D0000}"/>
    <cellStyle name="콤마 [2] 13 2" xfId="23871" xr:uid="{00000000-0005-0000-0000-0000455D0000}"/>
    <cellStyle name="콤마 [2] 14" xfId="23872" xr:uid="{00000000-0005-0000-0000-0000465D0000}"/>
    <cellStyle name="콤마 [2] 14 2" xfId="23873" xr:uid="{00000000-0005-0000-0000-0000475D0000}"/>
    <cellStyle name="콤마 [2] 15" xfId="23874" xr:uid="{00000000-0005-0000-0000-0000485D0000}"/>
    <cellStyle name="콤마 [2] 15 2" xfId="23875" xr:uid="{00000000-0005-0000-0000-0000495D0000}"/>
    <cellStyle name="콤마 [2] 16" xfId="23876" xr:uid="{00000000-0005-0000-0000-00004A5D0000}"/>
    <cellStyle name="콤마 [2] 16 2" xfId="23877" xr:uid="{00000000-0005-0000-0000-00004B5D0000}"/>
    <cellStyle name="콤마 [2] 17" xfId="23878" xr:uid="{00000000-0005-0000-0000-00004C5D0000}"/>
    <cellStyle name="콤마 [2] 17 2" xfId="23879" xr:uid="{00000000-0005-0000-0000-00004D5D0000}"/>
    <cellStyle name="콤마 [2] 18" xfId="23880" xr:uid="{00000000-0005-0000-0000-00004E5D0000}"/>
    <cellStyle name="콤마 [2] 18 2" xfId="23881" xr:uid="{00000000-0005-0000-0000-00004F5D0000}"/>
    <cellStyle name="콤마 [2] 19" xfId="23882" xr:uid="{00000000-0005-0000-0000-0000505D0000}"/>
    <cellStyle name="콤마 [2] 19 2" xfId="23883" xr:uid="{00000000-0005-0000-0000-0000515D0000}"/>
    <cellStyle name="콤마 [2] 2" xfId="23884" xr:uid="{00000000-0005-0000-0000-0000525D0000}"/>
    <cellStyle name="콤마 [2] 2 2" xfId="23885" xr:uid="{00000000-0005-0000-0000-0000535D0000}"/>
    <cellStyle name="콤마 [2] 2 2 2" xfId="23886" xr:uid="{00000000-0005-0000-0000-0000545D0000}"/>
    <cellStyle name="콤마 [2] 2 3" xfId="23887" xr:uid="{00000000-0005-0000-0000-0000555D0000}"/>
    <cellStyle name="콤마 [2] 2 4" xfId="23888" xr:uid="{00000000-0005-0000-0000-0000565D0000}"/>
    <cellStyle name="콤마 [2] 2 5" xfId="23889" xr:uid="{00000000-0005-0000-0000-0000575D0000}"/>
    <cellStyle name="콤마 [2] 20" xfId="23890" xr:uid="{00000000-0005-0000-0000-0000585D0000}"/>
    <cellStyle name="콤마 [2] 20 2" xfId="23891" xr:uid="{00000000-0005-0000-0000-0000595D0000}"/>
    <cellStyle name="콤마 [2] 21" xfId="23892" xr:uid="{00000000-0005-0000-0000-00005A5D0000}"/>
    <cellStyle name="콤마 [2] 21 2" xfId="23893" xr:uid="{00000000-0005-0000-0000-00005B5D0000}"/>
    <cellStyle name="콤마 [2] 22" xfId="23894" xr:uid="{00000000-0005-0000-0000-00005C5D0000}"/>
    <cellStyle name="콤마 [2] 22 2" xfId="23895" xr:uid="{00000000-0005-0000-0000-00005D5D0000}"/>
    <cellStyle name="콤마 [2] 23" xfId="23896" xr:uid="{00000000-0005-0000-0000-00005E5D0000}"/>
    <cellStyle name="콤마 [2] 23 2" xfId="23897" xr:uid="{00000000-0005-0000-0000-00005F5D0000}"/>
    <cellStyle name="콤마 [2] 24" xfId="23898" xr:uid="{00000000-0005-0000-0000-0000605D0000}"/>
    <cellStyle name="콤마 [2] 24 2" xfId="23899" xr:uid="{00000000-0005-0000-0000-0000615D0000}"/>
    <cellStyle name="콤마 [2] 25" xfId="23900" xr:uid="{00000000-0005-0000-0000-0000625D0000}"/>
    <cellStyle name="콤마 [2] 25 2" xfId="23901" xr:uid="{00000000-0005-0000-0000-0000635D0000}"/>
    <cellStyle name="콤마 [2] 26" xfId="23902" xr:uid="{00000000-0005-0000-0000-0000645D0000}"/>
    <cellStyle name="콤마 [2] 26 2" xfId="23903" xr:uid="{00000000-0005-0000-0000-0000655D0000}"/>
    <cellStyle name="콤마 [2] 27" xfId="23904" xr:uid="{00000000-0005-0000-0000-0000665D0000}"/>
    <cellStyle name="콤마 [2] 27 2" xfId="23905" xr:uid="{00000000-0005-0000-0000-0000675D0000}"/>
    <cellStyle name="콤마 [2] 28" xfId="23906" xr:uid="{00000000-0005-0000-0000-0000685D0000}"/>
    <cellStyle name="콤마 [2] 28 2" xfId="23907" xr:uid="{00000000-0005-0000-0000-0000695D0000}"/>
    <cellStyle name="콤마 [2] 29" xfId="23908" xr:uid="{00000000-0005-0000-0000-00006A5D0000}"/>
    <cellStyle name="콤마 [2] 29 2" xfId="23909" xr:uid="{00000000-0005-0000-0000-00006B5D0000}"/>
    <cellStyle name="콤마 [2] 3" xfId="23910" xr:uid="{00000000-0005-0000-0000-00006C5D0000}"/>
    <cellStyle name="콤마 [2] 3 2" xfId="23911" xr:uid="{00000000-0005-0000-0000-00006D5D0000}"/>
    <cellStyle name="콤마 [2] 30" xfId="23912" xr:uid="{00000000-0005-0000-0000-00006E5D0000}"/>
    <cellStyle name="콤마 [2] 30 2" xfId="23913" xr:uid="{00000000-0005-0000-0000-00006F5D0000}"/>
    <cellStyle name="콤마 [2] 31" xfId="23914" xr:uid="{00000000-0005-0000-0000-0000705D0000}"/>
    <cellStyle name="콤마 [2] 31 2" xfId="23915" xr:uid="{00000000-0005-0000-0000-0000715D0000}"/>
    <cellStyle name="콤마 [2] 32" xfId="23916" xr:uid="{00000000-0005-0000-0000-0000725D0000}"/>
    <cellStyle name="콤마 [2] 32 2" xfId="23917" xr:uid="{00000000-0005-0000-0000-0000735D0000}"/>
    <cellStyle name="콤마 [2] 33" xfId="23918" xr:uid="{00000000-0005-0000-0000-0000745D0000}"/>
    <cellStyle name="콤마 [2] 33 2" xfId="23919" xr:uid="{00000000-0005-0000-0000-0000755D0000}"/>
    <cellStyle name="콤마 [2] 34" xfId="23920" xr:uid="{00000000-0005-0000-0000-0000765D0000}"/>
    <cellStyle name="콤마 [2] 34 2" xfId="23921" xr:uid="{00000000-0005-0000-0000-0000775D0000}"/>
    <cellStyle name="콤마 [2] 35" xfId="23922" xr:uid="{00000000-0005-0000-0000-0000785D0000}"/>
    <cellStyle name="콤마 [2] 35 2" xfId="23923" xr:uid="{00000000-0005-0000-0000-0000795D0000}"/>
    <cellStyle name="콤마 [2] 36" xfId="23924" xr:uid="{00000000-0005-0000-0000-00007A5D0000}"/>
    <cellStyle name="콤마 [2] 36 2" xfId="23925" xr:uid="{00000000-0005-0000-0000-00007B5D0000}"/>
    <cellStyle name="콤마 [2] 37" xfId="23926" xr:uid="{00000000-0005-0000-0000-00007C5D0000}"/>
    <cellStyle name="콤마 [2] 37 2" xfId="23927" xr:uid="{00000000-0005-0000-0000-00007D5D0000}"/>
    <cellStyle name="콤마 [2] 38" xfId="23928" xr:uid="{00000000-0005-0000-0000-00007E5D0000}"/>
    <cellStyle name="콤마 [2] 38 2" xfId="23929" xr:uid="{00000000-0005-0000-0000-00007F5D0000}"/>
    <cellStyle name="콤마 [2] 39" xfId="23930" xr:uid="{00000000-0005-0000-0000-0000805D0000}"/>
    <cellStyle name="콤마 [2] 39 2" xfId="23931" xr:uid="{00000000-0005-0000-0000-0000815D0000}"/>
    <cellStyle name="콤마 [2] 4" xfId="23932" xr:uid="{00000000-0005-0000-0000-0000825D0000}"/>
    <cellStyle name="콤마 [2] 4 2" xfId="23933" xr:uid="{00000000-0005-0000-0000-0000835D0000}"/>
    <cellStyle name="콤마 [2] 40" xfId="23934" xr:uid="{00000000-0005-0000-0000-0000845D0000}"/>
    <cellStyle name="콤마 [2] 40 2" xfId="23935" xr:uid="{00000000-0005-0000-0000-0000855D0000}"/>
    <cellStyle name="콤마 [2] 41" xfId="23936" xr:uid="{00000000-0005-0000-0000-0000865D0000}"/>
    <cellStyle name="콤마 [2] 41 2" xfId="23937" xr:uid="{00000000-0005-0000-0000-0000875D0000}"/>
    <cellStyle name="콤마 [2] 42" xfId="23938" xr:uid="{00000000-0005-0000-0000-0000885D0000}"/>
    <cellStyle name="콤마 [2] 42 2" xfId="23939" xr:uid="{00000000-0005-0000-0000-0000895D0000}"/>
    <cellStyle name="콤마 [2] 43" xfId="23940" xr:uid="{00000000-0005-0000-0000-00008A5D0000}"/>
    <cellStyle name="콤마 [2] 43 2" xfId="23941" xr:uid="{00000000-0005-0000-0000-00008B5D0000}"/>
    <cellStyle name="콤마 [2] 44" xfId="23942" xr:uid="{00000000-0005-0000-0000-00008C5D0000}"/>
    <cellStyle name="콤마 [2] 45" xfId="23943" xr:uid="{00000000-0005-0000-0000-00008D5D0000}"/>
    <cellStyle name="콤마 [2] 46" xfId="23944" xr:uid="{00000000-0005-0000-0000-00008E5D0000}"/>
    <cellStyle name="콤마 [2] 5" xfId="23945" xr:uid="{00000000-0005-0000-0000-00008F5D0000}"/>
    <cellStyle name="콤마 [2] 5 2" xfId="23946" xr:uid="{00000000-0005-0000-0000-0000905D0000}"/>
    <cellStyle name="콤마 [2] 6" xfId="23947" xr:uid="{00000000-0005-0000-0000-0000915D0000}"/>
    <cellStyle name="콤마 [2] 6 2" xfId="23948" xr:uid="{00000000-0005-0000-0000-0000925D0000}"/>
    <cellStyle name="콤마 [2] 7" xfId="23949" xr:uid="{00000000-0005-0000-0000-0000935D0000}"/>
    <cellStyle name="콤마 [2] 7 2" xfId="23950" xr:uid="{00000000-0005-0000-0000-0000945D0000}"/>
    <cellStyle name="콤마 [2] 8" xfId="23951" xr:uid="{00000000-0005-0000-0000-0000955D0000}"/>
    <cellStyle name="콤마 [2] 8 2" xfId="23952" xr:uid="{00000000-0005-0000-0000-0000965D0000}"/>
    <cellStyle name="콤마 [2] 9" xfId="23953" xr:uid="{00000000-0005-0000-0000-0000975D0000}"/>
    <cellStyle name="콤마 [2] 9 2" xfId="23954" xr:uid="{00000000-0005-0000-0000-0000985D0000}"/>
    <cellStyle name="콤마 [2]_1부여부지 콘도미니엄 신축공사 AV설비 견적서_20100121" xfId="23955" xr:uid="{00000000-0005-0000-0000-0000995D0000}"/>
    <cellStyle name="콤마 [금액]" xfId="23956" xr:uid="{00000000-0005-0000-0000-00009A5D0000}"/>
    <cellStyle name="콤마 [금액] 2" xfId="23957" xr:uid="{00000000-0005-0000-0000-00009B5D0000}"/>
    <cellStyle name="콤마 [소수]" xfId="23958" xr:uid="{00000000-0005-0000-0000-00009C5D0000}"/>
    <cellStyle name="콤마 [소수] 2" xfId="23959" xr:uid="{00000000-0005-0000-0000-00009D5D0000}"/>
    <cellStyle name="콤마 [수량]" xfId="23960" xr:uid="{00000000-0005-0000-0000-00009E5D0000}"/>
    <cellStyle name="콤마 [수량] 2" xfId="23961" xr:uid="{00000000-0005-0000-0000-00009F5D0000}"/>
    <cellStyle name="콤마(BLANK1)" xfId="23962" xr:uid="{00000000-0005-0000-0000-0000A05D0000}"/>
    <cellStyle name="콤마(BLANK1) 2" xfId="23963" xr:uid="{00000000-0005-0000-0000-0000A15D0000}"/>
    <cellStyle name="콤마(BLANK1) 2 2" xfId="23964" xr:uid="{00000000-0005-0000-0000-0000A25D0000}"/>
    <cellStyle name="콤마(BLANK1) 2 3" xfId="23965" xr:uid="{00000000-0005-0000-0000-0000A35D0000}"/>
    <cellStyle name="콤마(BLANK1) 2 4" xfId="23966" xr:uid="{00000000-0005-0000-0000-0000A45D0000}"/>
    <cellStyle name="콤마(BLANK1) 2 5" xfId="23967" xr:uid="{00000000-0005-0000-0000-0000A55D0000}"/>
    <cellStyle name="콤마(BLANK1-0)" xfId="23968" xr:uid="{00000000-0005-0000-0000-0000A65D0000}"/>
    <cellStyle name="콤마(BLANK1-1)" xfId="23969" xr:uid="{00000000-0005-0000-0000-0000A75D0000}"/>
    <cellStyle name="콤마(BLANK1-2)" xfId="23970" xr:uid="{00000000-0005-0000-0000-0000A85D0000}"/>
    <cellStyle name="콤마(zero)" xfId="23971" xr:uid="{00000000-0005-0000-0000-0000A95D0000}"/>
    <cellStyle name="콤마[ ]" xfId="23972" xr:uid="{00000000-0005-0000-0000-0000AA5D0000}"/>
    <cellStyle name="콤마[ ] 2" xfId="23973" xr:uid="{00000000-0005-0000-0000-0000AB5D0000}"/>
    <cellStyle name="콤마[ ] 3" xfId="23974" xr:uid="{00000000-0005-0000-0000-0000AC5D0000}"/>
    <cellStyle name="콤마[ ] 4" xfId="23975" xr:uid="{00000000-0005-0000-0000-0000AD5D0000}"/>
    <cellStyle name="콤마[*]" xfId="23976" xr:uid="{00000000-0005-0000-0000-0000AE5D0000}"/>
    <cellStyle name="콤마[*] 2" xfId="23977" xr:uid="{00000000-0005-0000-0000-0000AF5D0000}"/>
    <cellStyle name="콤마[*] 3" xfId="23978" xr:uid="{00000000-0005-0000-0000-0000B05D0000}"/>
    <cellStyle name="콤마[.]" xfId="23979" xr:uid="{00000000-0005-0000-0000-0000B15D0000}"/>
    <cellStyle name="콤마[.] 2" xfId="23980" xr:uid="{00000000-0005-0000-0000-0000B25D0000}"/>
    <cellStyle name="콤마[.] 3" xfId="23981" xr:uid="{00000000-0005-0000-0000-0000B35D0000}"/>
    <cellStyle name="콤마[.] 4" xfId="23982" xr:uid="{00000000-0005-0000-0000-0000B45D0000}"/>
    <cellStyle name="콤마[0]" xfId="23983" xr:uid="{00000000-0005-0000-0000-0000B55D0000}"/>
    <cellStyle name="콤마[0] 10" xfId="23984" xr:uid="{00000000-0005-0000-0000-0000B65D0000}"/>
    <cellStyle name="콤마[0] 10 2" xfId="23985" xr:uid="{00000000-0005-0000-0000-0000B75D0000}"/>
    <cellStyle name="콤마[0] 11" xfId="23986" xr:uid="{00000000-0005-0000-0000-0000B85D0000}"/>
    <cellStyle name="콤마[0] 11 2" xfId="23987" xr:uid="{00000000-0005-0000-0000-0000B95D0000}"/>
    <cellStyle name="콤마[0] 12" xfId="23988" xr:uid="{00000000-0005-0000-0000-0000BA5D0000}"/>
    <cellStyle name="콤마[0] 12 2" xfId="23989" xr:uid="{00000000-0005-0000-0000-0000BB5D0000}"/>
    <cellStyle name="콤마[0] 13" xfId="23990" xr:uid="{00000000-0005-0000-0000-0000BC5D0000}"/>
    <cellStyle name="콤마[0] 13 2" xfId="23991" xr:uid="{00000000-0005-0000-0000-0000BD5D0000}"/>
    <cellStyle name="콤마[0] 14" xfId="23992" xr:uid="{00000000-0005-0000-0000-0000BE5D0000}"/>
    <cellStyle name="콤마[0] 15" xfId="23993" xr:uid="{00000000-0005-0000-0000-0000BF5D0000}"/>
    <cellStyle name="콤마[0] 16" xfId="23994" xr:uid="{00000000-0005-0000-0000-0000C05D0000}"/>
    <cellStyle name="콤마[0] 17" xfId="23995" xr:uid="{00000000-0005-0000-0000-0000C15D0000}"/>
    <cellStyle name="콤마[0] 2" xfId="23996" xr:uid="{00000000-0005-0000-0000-0000C25D0000}"/>
    <cellStyle name="콤마[0] 2 2" xfId="23997" xr:uid="{00000000-0005-0000-0000-0000C35D0000}"/>
    <cellStyle name="콤마[0] 2 2 2" xfId="23998" xr:uid="{00000000-0005-0000-0000-0000C45D0000}"/>
    <cellStyle name="콤마[0] 2 3" xfId="23999" xr:uid="{00000000-0005-0000-0000-0000C55D0000}"/>
    <cellStyle name="콤마[0] 2 4" xfId="24000" xr:uid="{00000000-0005-0000-0000-0000C65D0000}"/>
    <cellStyle name="콤마[0] 3" xfId="24001" xr:uid="{00000000-0005-0000-0000-0000C75D0000}"/>
    <cellStyle name="콤마[0] 3 2" xfId="24002" xr:uid="{00000000-0005-0000-0000-0000C85D0000}"/>
    <cellStyle name="콤마[0] 3 3" xfId="24003" xr:uid="{00000000-0005-0000-0000-0000C95D0000}"/>
    <cellStyle name="콤마[0] 4" xfId="24004" xr:uid="{00000000-0005-0000-0000-0000CA5D0000}"/>
    <cellStyle name="콤마[0] 4 2" xfId="24005" xr:uid="{00000000-0005-0000-0000-0000CB5D0000}"/>
    <cellStyle name="콤마[0] 4 3" xfId="24006" xr:uid="{00000000-0005-0000-0000-0000CC5D0000}"/>
    <cellStyle name="콤마[0] 5" xfId="24007" xr:uid="{00000000-0005-0000-0000-0000CD5D0000}"/>
    <cellStyle name="콤마[0] 5 2" xfId="24008" xr:uid="{00000000-0005-0000-0000-0000CE5D0000}"/>
    <cellStyle name="콤마[0] 6" xfId="24009" xr:uid="{00000000-0005-0000-0000-0000CF5D0000}"/>
    <cellStyle name="콤마[0] 6 2" xfId="24010" xr:uid="{00000000-0005-0000-0000-0000D05D0000}"/>
    <cellStyle name="콤마[0] 7" xfId="24011" xr:uid="{00000000-0005-0000-0000-0000D15D0000}"/>
    <cellStyle name="콤마[0] 7 2" xfId="24012" xr:uid="{00000000-0005-0000-0000-0000D25D0000}"/>
    <cellStyle name="콤마[0] 8" xfId="24013" xr:uid="{00000000-0005-0000-0000-0000D35D0000}"/>
    <cellStyle name="콤마[0] 8 2" xfId="24014" xr:uid="{00000000-0005-0000-0000-0000D45D0000}"/>
    <cellStyle name="콤마[0] 9" xfId="24015" xr:uid="{00000000-0005-0000-0000-0000D55D0000}"/>
    <cellStyle name="콤마[0] 9 2" xfId="24016" xr:uid="{00000000-0005-0000-0000-0000D65D0000}"/>
    <cellStyle name="콤마_  종  합  " xfId="24017" xr:uid="{00000000-0005-0000-0000-0000D75D0000}"/>
    <cellStyle name="콤마宛 " xfId="24018" xr:uid="{00000000-0005-0000-0000-0000D85D0000}"/>
    <cellStyle name="콤마桓?琉?업종별 " xfId="24019" xr:uid="{00000000-0005-0000-0000-0000D95D0000}"/>
    <cellStyle name="콤마쇔[0]_대총괄표 " xfId="24020" xr:uid="{00000000-0005-0000-0000-0000DA5D0000}"/>
    <cellStyle name="콤마숫자" xfId="24021" xr:uid="{00000000-0005-0000-0000-0000DB5D0000}"/>
    <cellStyle name="콤막 [0]_수출실적 _양식98" xfId="24022" xr:uid="{00000000-0005-0000-0000-0000DC5D0000}"/>
    <cellStyle name="통" xfId="24023" xr:uid="{00000000-0005-0000-0000-0000DD5D0000}"/>
    <cellStyle name="통 2" xfId="24024" xr:uid="{00000000-0005-0000-0000-0000DE5D0000}"/>
    <cellStyle name="통_2. 창원감계가로등" xfId="24025" xr:uid="{00000000-0005-0000-0000-0000DF5D0000}"/>
    <cellStyle name="통_20030218144011020-E1C865BF" xfId="24026" xr:uid="{00000000-0005-0000-0000-0000E05D0000}"/>
    <cellStyle name="통_20030218144011020-E1C865BF_AC-01 보일러 설계서 수정" xfId="24027" xr:uid="{00000000-0005-0000-0000-0000E15D0000}"/>
    <cellStyle name="통_20030218144011020-E1C865BF_AC-01 보일러 설계서 수정_AC-14(최종수정)" xfId="24028" xr:uid="{00000000-0005-0000-0000-0000E25D0000}"/>
    <cellStyle name="통_20030218144011020-E1C865BF_AC-01 보일러 설계서 수정_AC-14(최종수정)_Book1" xfId="24029" xr:uid="{00000000-0005-0000-0000-0000E35D0000}"/>
    <cellStyle name="통_20030218144011020-E1C865BF_AC-01 보일러 설계서 수정_AC-14(최종수정)_발전설비 보수공사" xfId="24030" xr:uid="{00000000-0005-0000-0000-0000E45D0000}"/>
    <cellStyle name="통_20030218144011020-E1C865BF_AC-01 보일러 설계서 수정_AC-14(최종수정)_발전설비 보수공사_Book1" xfId="24031" xr:uid="{00000000-0005-0000-0000-0000E55D0000}"/>
    <cellStyle name="통_20030218144011020-E1C865BF_AC-01 보일러 설계서 수정_Book1" xfId="24032" xr:uid="{00000000-0005-0000-0000-0000E65D0000}"/>
    <cellStyle name="통_20030218144011020-E1C865BF_AC-01 본관기초(가설계서 9월단가)" xfId="24033" xr:uid="{00000000-0005-0000-0000-0000E75D0000}"/>
    <cellStyle name="통_20030218144011020-E1C865BF_AC-01 본관기초(가설계서 9월단가)_AC-14(최종수정)" xfId="24034" xr:uid="{00000000-0005-0000-0000-0000E85D0000}"/>
    <cellStyle name="통_20030218144011020-E1C865BF_AC-01 본관기초(가설계서 9월단가)_AC-14(최종수정)_Book1" xfId="24035" xr:uid="{00000000-0005-0000-0000-0000E95D0000}"/>
    <cellStyle name="통_20030218144011020-E1C865BF_AC-01 본관기초(가설계서 9월단가)_AC-14(최종수정)_발전설비 보수공사" xfId="24036" xr:uid="{00000000-0005-0000-0000-0000EA5D0000}"/>
    <cellStyle name="통_20030218144011020-E1C865BF_AC-01 본관기초(가설계서 9월단가)_AC-14(최종수정)_발전설비 보수공사_Book1" xfId="24037" xr:uid="{00000000-0005-0000-0000-0000EB5D0000}"/>
    <cellStyle name="통_20030218144011020-E1C865BF_AC-01 본관기초(가설계서 9월단가)_Book1" xfId="24038" xr:uid="{00000000-0005-0000-0000-0000EC5D0000}"/>
    <cellStyle name="통_20030218144011020-E1C865BF_AC-01 본관기초(가설계서 9월단가)-2" xfId="24039" xr:uid="{00000000-0005-0000-0000-0000ED5D0000}"/>
    <cellStyle name="통_20030218144011020-E1C865BF_AC-01 본관기초(가설계서 9월단가)-2_AC-14(최종수정)" xfId="24040" xr:uid="{00000000-0005-0000-0000-0000EE5D0000}"/>
    <cellStyle name="통_20030218144011020-E1C865BF_AC-01 본관기초(가설계서 9월단가)-2_AC-14(최종수정)_Book1" xfId="24041" xr:uid="{00000000-0005-0000-0000-0000EF5D0000}"/>
    <cellStyle name="통_20030218144011020-E1C865BF_AC-01 본관기초(가설계서 9월단가)-2_AC-14(최종수정)_발전설비 보수공사" xfId="24042" xr:uid="{00000000-0005-0000-0000-0000F05D0000}"/>
    <cellStyle name="통_20030218144011020-E1C865BF_AC-01 본관기초(가설계서 9월단가)-2_AC-14(최종수정)_발전설비 보수공사_Book1" xfId="24043" xr:uid="{00000000-0005-0000-0000-0000F15D0000}"/>
    <cellStyle name="통_20030218144011020-E1C865BF_AC-01 본관기초(가설계서 9월단가)-2_Book1" xfId="24044" xr:uid="{00000000-0005-0000-0000-0000F25D0000}"/>
    <cellStyle name="통_20030218144011020-E1C865BF_AC-14건설사무소환경개선공사설계서(제출)REV10" xfId="24045" xr:uid="{00000000-0005-0000-0000-0000F35D0000}"/>
    <cellStyle name="통_20030218144011020-E1C865BF_AC-14건설사무소환경개선공사설계서(제출)REV10_AC-14(최종수정)" xfId="24046" xr:uid="{00000000-0005-0000-0000-0000F45D0000}"/>
    <cellStyle name="통_20030218144011020-E1C865BF_AC-14건설사무소환경개선공사설계서(제출)REV10_AC-14(최종수정)_Book1" xfId="24047" xr:uid="{00000000-0005-0000-0000-0000F55D0000}"/>
    <cellStyle name="통_20030218144011020-E1C865BF_AC-14건설사무소환경개선공사설계서(제출)REV10_AC-14(최종수정)_발전설비 보수공사" xfId="24048" xr:uid="{00000000-0005-0000-0000-0000F65D0000}"/>
    <cellStyle name="통_20030218144011020-E1C865BF_AC-14건설사무소환경개선공사설계서(제출)REV10_AC-14(최종수정)_발전설비 보수공사_Book1" xfId="24049" xr:uid="{00000000-0005-0000-0000-0000F75D0000}"/>
    <cellStyle name="통_20030218144011020-E1C865BF_AC-14건설사무소환경개선공사설계서(제출)REV10_Book1" xfId="24050" xr:uid="{00000000-0005-0000-0000-0000F85D0000}"/>
    <cellStyle name="통_20030218144011020-E1C865BF_Book1" xfId="24051" xr:uid="{00000000-0005-0000-0000-0000F95D0000}"/>
    <cellStyle name="통_20030218144011020-E1C865BF_공사비집계표" xfId="24052" xr:uid="{00000000-0005-0000-0000-0000FA5D0000}"/>
    <cellStyle name="통_20030218144011020-E1C865BF_공사비집계표_AC-14(최종수정)" xfId="24053" xr:uid="{00000000-0005-0000-0000-0000FB5D0000}"/>
    <cellStyle name="통_20030218144011020-E1C865BF_공사비집계표_AC-14(최종수정)_Book1" xfId="24054" xr:uid="{00000000-0005-0000-0000-0000FC5D0000}"/>
    <cellStyle name="통_20030218144011020-E1C865BF_공사비집계표_AC-14(최종수정)_발전설비 보수공사" xfId="24055" xr:uid="{00000000-0005-0000-0000-0000FD5D0000}"/>
    <cellStyle name="통_20030218144011020-E1C865BF_공사비집계표_AC-14(최종수정)_발전설비 보수공사_Book1" xfId="24056" xr:uid="{00000000-0005-0000-0000-0000FE5D0000}"/>
    <cellStyle name="통_20030218144011020-E1C865BF_공사비집계표_Book1" xfId="24057" xr:uid="{00000000-0005-0000-0000-0000FF5D0000}"/>
    <cellStyle name="통_20030218144011020-E1C865BF_발전설비 보수공사" xfId="24058" xr:uid="{00000000-0005-0000-0000-0000005E0000}"/>
    <cellStyle name="통_20030218144011020-E1C865BF_발전설비 보수공사_Book1" xfId="24059" xr:uid="{00000000-0005-0000-0000-0000015E0000}"/>
    <cellStyle name="통_5. 공원예산내역서" xfId="24060" xr:uid="{00000000-0005-0000-0000-0000025E0000}"/>
    <cellStyle name="통_AC-01 보일러 설계서 수정" xfId="24061" xr:uid="{00000000-0005-0000-0000-0000035E0000}"/>
    <cellStyle name="통_AC-01 보일러 설계서 수정_AC-14(최종수정)" xfId="24062" xr:uid="{00000000-0005-0000-0000-0000045E0000}"/>
    <cellStyle name="통_AC-01 보일러 설계서 수정_AC-14(최종수정)_Book1" xfId="24063" xr:uid="{00000000-0005-0000-0000-0000055E0000}"/>
    <cellStyle name="통_AC-01 보일러 설계서 수정_AC-14(최종수정)_발전설비 보수공사" xfId="24064" xr:uid="{00000000-0005-0000-0000-0000065E0000}"/>
    <cellStyle name="통_AC-01 보일러 설계서 수정_AC-14(최종수정)_발전설비 보수공사_Book1" xfId="24065" xr:uid="{00000000-0005-0000-0000-0000075E0000}"/>
    <cellStyle name="통_AC-01 보일러 설계서 수정_Book1" xfId="24066" xr:uid="{00000000-0005-0000-0000-0000085E0000}"/>
    <cellStyle name="통_AC-01 본관기초(가설계서 9월단가)" xfId="24067" xr:uid="{00000000-0005-0000-0000-0000095E0000}"/>
    <cellStyle name="통_AC-01 본관기초(가설계서 9월단가)_AC-14(최종수정)" xfId="24068" xr:uid="{00000000-0005-0000-0000-00000A5E0000}"/>
    <cellStyle name="통_AC-01 본관기초(가설계서 9월단가)_AC-14(최종수정)_Book1" xfId="24069" xr:uid="{00000000-0005-0000-0000-00000B5E0000}"/>
    <cellStyle name="통_AC-01 본관기초(가설계서 9월단가)_AC-14(최종수정)_발전설비 보수공사" xfId="24070" xr:uid="{00000000-0005-0000-0000-00000C5E0000}"/>
    <cellStyle name="통_AC-01 본관기초(가설계서 9월단가)_AC-14(최종수정)_발전설비 보수공사_Book1" xfId="24071" xr:uid="{00000000-0005-0000-0000-00000D5E0000}"/>
    <cellStyle name="통_AC-01 본관기초(가설계서 9월단가)_Book1" xfId="24072" xr:uid="{00000000-0005-0000-0000-00000E5E0000}"/>
    <cellStyle name="통_AC-01 본관기초(가설계서 9월단가)-2" xfId="24073" xr:uid="{00000000-0005-0000-0000-00000F5E0000}"/>
    <cellStyle name="통_AC-01 본관기초(가설계서 9월단가)-2_AC-14(최종수정)" xfId="24074" xr:uid="{00000000-0005-0000-0000-0000105E0000}"/>
    <cellStyle name="통_AC-01 본관기초(가설계서 9월단가)-2_AC-14(최종수정)_Book1" xfId="24075" xr:uid="{00000000-0005-0000-0000-0000115E0000}"/>
    <cellStyle name="통_AC-01 본관기초(가설계서 9월단가)-2_AC-14(최종수정)_발전설비 보수공사" xfId="24076" xr:uid="{00000000-0005-0000-0000-0000125E0000}"/>
    <cellStyle name="통_AC-01 본관기초(가설계서 9월단가)-2_AC-14(최종수정)_발전설비 보수공사_Book1" xfId="24077" xr:uid="{00000000-0005-0000-0000-0000135E0000}"/>
    <cellStyle name="통_AC-01 본관기초(가설계서 9월단가)-2_Book1" xfId="24078" xr:uid="{00000000-0005-0000-0000-0000145E0000}"/>
    <cellStyle name="통_AC-14 건설사무소 환경개선공사 설계서(제출)" xfId="24079" xr:uid="{00000000-0005-0000-0000-0000155E0000}"/>
    <cellStyle name="통_건설사무소 환경개선공사 설계서" xfId="24080" xr:uid="{00000000-0005-0000-0000-0000165E0000}"/>
    <cellStyle name="통_계산서" xfId="24081" xr:uid="{00000000-0005-0000-0000-0000175E0000}"/>
    <cellStyle name="통_구조물공사" xfId="24082" xr:uid="{00000000-0005-0000-0000-0000185E0000}"/>
    <cellStyle name="통_본관기초(가설계서)-9월단가" xfId="24083" xr:uid="{00000000-0005-0000-0000-0000195E0000}"/>
    <cellStyle name="통_본관기초(가설계서)-9월단가_AC-01 보일러 설계서 수정" xfId="24084" xr:uid="{00000000-0005-0000-0000-00001A5E0000}"/>
    <cellStyle name="통_본관기초(가설계서)-9월단가_AC-01 보일러 설계서 수정_AC-14(최종수정)" xfId="24085" xr:uid="{00000000-0005-0000-0000-00001B5E0000}"/>
    <cellStyle name="통_본관기초(가설계서)-9월단가_AC-01 보일러 설계서 수정_AC-14(최종수정)_Book1" xfId="24086" xr:uid="{00000000-0005-0000-0000-00001C5E0000}"/>
    <cellStyle name="통_본관기초(가설계서)-9월단가_AC-01 보일러 설계서 수정_AC-14(최종수정)_발전설비 보수공사" xfId="24087" xr:uid="{00000000-0005-0000-0000-00001D5E0000}"/>
    <cellStyle name="통_본관기초(가설계서)-9월단가_AC-01 보일러 설계서 수정_AC-14(최종수정)_발전설비 보수공사_Book1" xfId="24088" xr:uid="{00000000-0005-0000-0000-00001E5E0000}"/>
    <cellStyle name="통_본관기초(가설계서)-9월단가_AC-01 보일러 설계서 수정_Book1" xfId="24089" xr:uid="{00000000-0005-0000-0000-00001F5E0000}"/>
    <cellStyle name="통_본관기초(가설계서)-9월단가_AC-01 본관기초(가설계서 9월단가)" xfId="24090" xr:uid="{00000000-0005-0000-0000-0000205E0000}"/>
    <cellStyle name="통_본관기초(가설계서)-9월단가_AC-01 본관기초(가설계서 9월단가)_AC-14(최종수정)" xfId="24091" xr:uid="{00000000-0005-0000-0000-0000215E0000}"/>
    <cellStyle name="통_본관기초(가설계서)-9월단가_AC-01 본관기초(가설계서 9월단가)_AC-14(최종수정)_Book1" xfId="24092" xr:uid="{00000000-0005-0000-0000-0000225E0000}"/>
    <cellStyle name="통_본관기초(가설계서)-9월단가_AC-01 본관기초(가설계서 9월단가)_AC-14(최종수정)_발전설비 보수공사" xfId="24093" xr:uid="{00000000-0005-0000-0000-0000235E0000}"/>
    <cellStyle name="통_본관기초(가설계서)-9월단가_AC-01 본관기초(가설계서 9월단가)_AC-14(최종수정)_발전설비 보수공사_Book1" xfId="24094" xr:uid="{00000000-0005-0000-0000-0000245E0000}"/>
    <cellStyle name="통_본관기초(가설계서)-9월단가_AC-01 본관기초(가설계서 9월단가)_Book1" xfId="24095" xr:uid="{00000000-0005-0000-0000-0000255E0000}"/>
    <cellStyle name="통_본관기초(가설계서)-9월단가_AC-01 본관기초(가설계서 9월단가)-2" xfId="24096" xr:uid="{00000000-0005-0000-0000-0000265E0000}"/>
    <cellStyle name="통_본관기초(가설계서)-9월단가_AC-01 본관기초(가설계서 9월단가)-2_AC-14(최종수정)" xfId="24097" xr:uid="{00000000-0005-0000-0000-0000275E0000}"/>
    <cellStyle name="통_본관기초(가설계서)-9월단가_AC-01 본관기초(가설계서 9월단가)-2_AC-14(최종수정)_Book1" xfId="24098" xr:uid="{00000000-0005-0000-0000-0000285E0000}"/>
    <cellStyle name="통_본관기초(가설계서)-9월단가_AC-01 본관기초(가설계서 9월단가)-2_AC-14(최종수정)_발전설비 보수공사" xfId="24099" xr:uid="{00000000-0005-0000-0000-0000295E0000}"/>
    <cellStyle name="통_본관기초(가설계서)-9월단가_AC-01 본관기초(가설계서 9월단가)-2_AC-14(최종수정)_발전설비 보수공사_Book1" xfId="24100" xr:uid="{00000000-0005-0000-0000-00002A5E0000}"/>
    <cellStyle name="통_본관기초(가설계서)-9월단가_AC-01 본관기초(가설계서 9월단가)-2_Book1" xfId="24101" xr:uid="{00000000-0005-0000-0000-00002B5E0000}"/>
    <cellStyle name="통_본관기초(가설계서)-9월단가_AC-14건설사무소환경개선공사설계서(제출)REV10" xfId="24102" xr:uid="{00000000-0005-0000-0000-00002C5E0000}"/>
    <cellStyle name="통_본관기초(가설계서)-9월단가_AC-14건설사무소환경개선공사설계서(제출)REV10_AC-14(최종수정)" xfId="24103" xr:uid="{00000000-0005-0000-0000-00002D5E0000}"/>
    <cellStyle name="통_본관기초(가설계서)-9월단가_AC-14건설사무소환경개선공사설계서(제출)REV10_AC-14(최종수정)_Book1" xfId="24104" xr:uid="{00000000-0005-0000-0000-00002E5E0000}"/>
    <cellStyle name="통_본관기초(가설계서)-9월단가_AC-14건설사무소환경개선공사설계서(제출)REV10_AC-14(최종수정)_발전설비 보수공사" xfId="24105" xr:uid="{00000000-0005-0000-0000-00002F5E0000}"/>
    <cellStyle name="통_본관기초(가설계서)-9월단가_AC-14건설사무소환경개선공사설계서(제출)REV10_AC-14(최종수정)_발전설비 보수공사_Book1" xfId="24106" xr:uid="{00000000-0005-0000-0000-0000305E0000}"/>
    <cellStyle name="통_본관기초(가설계서)-9월단가_AC-14건설사무소환경개선공사설계서(제출)REV10_Book1" xfId="24107" xr:uid="{00000000-0005-0000-0000-0000315E0000}"/>
    <cellStyle name="통_본관기초(가설계서)-9월단가_Book1" xfId="24108" xr:uid="{00000000-0005-0000-0000-0000325E0000}"/>
    <cellStyle name="통_본관기초(가설계서)-9월단가_공사비집계표" xfId="24109" xr:uid="{00000000-0005-0000-0000-0000335E0000}"/>
    <cellStyle name="통_본관기초(가설계서)-9월단가_공사비집계표_AC-14(최종수정)" xfId="24110" xr:uid="{00000000-0005-0000-0000-0000345E0000}"/>
    <cellStyle name="통_본관기초(가설계서)-9월단가_공사비집계표_AC-14(최종수정)_Book1" xfId="24111" xr:uid="{00000000-0005-0000-0000-0000355E0000}"/>
    <cellStyle name="통_본관기초(가설계서)-9월단가_공사비집계표_AC-14(최종수정)_발전설비 보수공사" xfId="24112" xr:uid="{00000000-0005-0000-0000-0000365E0000}"/>
    <cellStyle name="통_본관기초(가설계서)-9월단가_공사비집계표_AC-14(최종수정)_발전설비 보수공사_Book1" xfId="24113" xr:uid="{00000000-0005-0000-0000-0000375E0000}"/>
    <cellStyle name="통_본관기초(가설계서)-9월단가_공사비집계표_Book1" xfId="24114" xr:uid="{00000000-0005-0000-0000-0000385E0000}"/>
    <cellStyle name="통_본관기초(가설계서)-9월단가_발전설비 보수공사" xfId="24115" xr:uid="{00000000-0005-0000-0000-0000395E0000}"/>
    <cellStyle name="통_본관기초(가설계서)-9월단가_발전설비 보수공사_Book1" xfId="24116" xr:uid="{00000000-0005-0000-0000-00003A5E0000}"/>
    <cellStyle name="통_부대공사" xfId="24117" xr:uid="{00000000-0005-0000-0000-00003B5E0000}"/>
    <cellStyle name="통_부대공사단위수량" xfId="24118" xr:uid="{00000000-0005-0000-0000-00003C5E0000}"/>
    <cellStyle name="통_부대공사단위수량_구조물공사" xfId="24119" xr:uid="{00000000-0005-0000-0000-00003D5E0000}"/>
    <cellStyle name="통_부대공사단위수량_포장공사" xfId="24120" xr:uid="{00000000-0005-0000-0000-00003E5E0000}"/>
    <cellStyle name="통_부대공사단위수량_하수공사" xfId="24121" xr:uid="{00000000-0005-0000-0000-00003F5E0000}"/>
    <cellStyle name="통_사급재료비및운반비" xfId="24122" xr:uid="{00000000-0005-0000-0000-0000405E0000}"/>
    <cellStyle name="통_사급재료비및운반비_AC-01 보일러 설계서 수정" xfId="24123" xr:uid="{00000000-0005-0000-0000-0000415E0000}"/>
    <cellStyle name="통_사급재료비및운반비_AC-01 보일러 설계서 수정_AC-14(최종수정)" xfId="24124" xr:uid="{00000000-0005-0000-0000-0000425E0000}"/>
    <cellStyle name="통_사급재료비및운반비_AC-01 보일러 설계서 수정_AC-14(최종수정)_Book1" xfId="24125" xr:uid="{00000000-0005-0000-0000-0000435E0000}"/>
    <cellStyle name="통_사급재료비및운반비_AC-01 보일러 설계서 수정_AC-14(최종수정)_발전설비 보수공사" xfId="24126" xr:uid="{00000000-0005-0000-0000-0000445E0000}"/>
    <cellStyle name="통_사급재료비및운반비_AC-01 보일러 설계서 수정_AC-14(최종수정)_발전설비 보수공사_Book1" xfId="24127" xr:uid="{00000000-0005-0000-0000-0000455E0000}"/>
    <cellStyle name="통_사급재료비및운반비_AC-01 보일러 설계서 수정_Book1" xfId="24128" xr:uid="{00000000-0005-0000-0000-0000465E0000}"/>
    <cellStyle name="통_사급재료비및운반비_AC-01 본관기초(가설계서 9월단가)" xfId="24129" xr:uid="{00000000-0005-0000-0000-0000475E0000}"/>
    <cellStyle name="통_사급재료비및운반비_AC-01 본관기초(가설계서 9월단가)_AC-14(최종수정)" xfId="24130" xr:uid="{00000000-0005-0000-0000-0000485E0000}"/>
    <cellStyle name="통_사급재료비및운반비_AC-01 본관기초(가설계서 9월단가)_AC-14(최종수정)_Book1" xfId="24131" xr:uid="{00000000-0005-0000-0000-0000495E0000}"/>
    <cellStyle name="통_사급재료비및운반비_AC-01 본관기초(가설계서 9월단가)_AC-14(최종수정)_발전설비 보수공사" xfId="24132" xr:uid="{00000000-0005-0000-0000-00004A5E0000}"/>
    <cellStyle name="통_사급재료비및운반비_AC-01 본관기초(가설계서 9월단가)_AC-14(최종수정)_발전설비 보수공사_Book1" xfId="24133" xr:uid="{00000000-0005-0000-0000-00004B5E0000}"/>
    <cellStyle name="통_사급재료비및운반비_AC-01 본관기초(가설계서 9월단가)_Book1" xfId="24134" xr:uid="{00000000-0005-0000-0000-00004C5E0000}"/>
    <cellStyle name="통_사급재료비및운반비_AC-01 본관기초(가설계서 9월단가)-2" xfId="24135" xr:uid="{00000000-0005-0000-0000-00004D5E0000}"/>
    <cellStyle name="통_사급재료비및운반비_AC-01 본관기초(가설계서 9월단가)-2_AC-14(최종수정)" xfId="24136" xr:uid="{00000000-0005-0000-0000-00004E5E0000}"/>
    <cellStyle name="통_사급재료비및운반비_AC-01 본관기초(가설계서 9월단가)-2_AC-14(최종수정)_Book1" xfId="24137" xr:uid="{00000000-0005-0000-0000-00004F5E0000}"/>
    <cellStyle name="통_사급재료비및운반비_AC-01 본관기초(가설계서 9월단가)-2_AC-14(최종수정)_발전설비 보수공사" xfId="24138" xr:uid="{00000000-0005-0000-0000-0000505E0000}"/>
    <cellStyle name="통_사급재료비및운반비_AC-01 본관기초(가설계서 9월단가)-2_AC-14(최종수정)_발전설비 보수공사_Book1" xfId="24139" xr:uid="{00000000-0005-0000-0000-0000515E0000}"/>
    <cellStyle name="통_사급재료비및운반비_AC-01 본관기초(가설계서 9월단가)-2_Book1" xfId="24140" xr:uid="{00000000-0005-0000-0000-0000525E0000}"/>
    <cellStyle name="통_사급재료비및운반비_AC-14건설사무소환경개선공사설계서(제출)REV10" xfId="24141" xr:uid="{00000000-0005-0000-0000-0000535E0000}"/>
    <cellStyle name="통_사급재료비및운반비_AC-14건설사무소환경개선공사설계서(제출)REV10_AC-14(최종수정)" xfId="24142" xr:uid="{00000000-0005-0000-0000-0000545E0000}"/>
    <cellStyle name="통_사급재료비및운반비_AC-14건설사무소환경개선공사설계서(제출)REV10_AC-14(최종수정)_Book1" xfId="24143" xr:uid="{00000000-0005-0000-0000-0000555E0000}"/>
    <cellStyle name="통_사급재료비및운반비_AC-14건설사무소환경개선공사설계서(제출)REV10_AC-14(최종수정)_발전설비 보수공사" xfId="24144" xr:uid="{00000000-0005-0000-0000-0000565E0000}"/>
    <cellStyle name="통_사급재료비및운반비_AC-14건설사무소환경개선공사설계서(제출)REV10_AC-14(최종수정)_발전설비 보수공사_Book1" xfId="24145" xr:uid="{00000000-0005-0000-0000-0000575E0000}"/>
    <cellStyle name="통_사급재료비및운반비_AC-14건설사무소환경개선공사설계서(제출)REV10_Book1" xfId="24146" xr:uid="{00000000-0005-0000-0000-0000585E0000}"/>
    <cellStyle name="통_사급재료비및운반비_Book1" xfId="24147" xr:uid="{00000000-0005-0000-0000-0000595E0000}"/>
    <cellStyle name="통_사급재료비및운반비_공사비집계표" xfId="24148" xr:uid="{00000000-0005-0000-0000-00005A5E0000}"/>
    <cellStyle name="통_사급재료비및운반비_공사비집계표_AC-14(최종수정)" xfId="24149" xr:uid="{00000000-0005-0000-0000-00005B5E0000}"/>
    <cellStyle name="통_사급재료비및운반비_공사비집계표_AC-14(최종수정)_Book1" xfId="24150" xr:uid="{00000000-0005-0000-0000-00005C5E0000}"/>
    <cellStyle name="통_사급재료비및운반비_공사비집계표_AC-14(최종수정)_발전설비 보수공사" xfId="24151" xr:uid="{00000000-0005-0000-0000-00005D5E0000}"/>
    <cellStyle name="통_사급재료비및운반비_공사비집계표_AC-14(최종수정)_발전설비 보수공사_Book1" xfId="24152" xr:uid="{00000000-0005-0000-0000-00005E5E0000}"/>
    <cellStyle name="통_사급재료비및운반비_공사비집계표_Book1" xfId="24153" xr:uid="{00000000-0005-0000-0000-00005F5E0000}"/>
    <cellStyle name="통_사급재료비및운반비_발전설비 보수공사" xfId="24154" xr:uid="{00000000-0005-0000-0000-0000605E0000}"/>
    <cellStyle name="통_사급재료비및운반비_발전설비 보수공사_Book1" xfId="24155" xr:uid="{00000000-0005-0000-0000-0000615E0000}"/>
    <cellStyle name="통_수량및 단가 산출내용표" xfId="24156" xr:uid="{00000000-0005-0000-0000-0000625E0000}"/>
    <cellStyle name="통_수량및 단가 산출내용표_AC-01 보일러 설계서 수정" xfId="24157" xr:uid="{00000000-0005-0000-0000-0000635E0000}"/>
    <cellStyle name="통_수량및 단가 산출내용표_AC-01 보일러 설계서 수정_AC-14(최종수정)" xfId="24158" xr:uid="{00000000-0005-0000-0000-0000645E0000}"/>
    <cellStyle name="통_수량및 단가 산출내용표_AC-01 보일러 설계서 수정_AC-14(최종수정)_Book1" xfId="24159" xr:uid="{00000000-0005-0000-0000-0000655E0000}"/>
    <cellStyle name="통_수량및 단가 산출내용표_AC-01 보일러 설계서 수정_AC-14(최종수정)_발전설비 보수공사" xfId="24160" xr:uid="{00000000-0005-0000-0000-0000665E0000}"/>
    <cellStyle name="통_수량및 단가 산출내용표_AC-01 보일러 설계서 수정_AC-14(최종수정)_발전설비 보수공사_Book1" xfId="24161" xr:uid="{00000000-0005-0000-0000-0000675E0000}"/>
    <cellStyle name="통_수량및 단가 산출내용표_AC-01 보일러 설계서 수정_Book1" xfId="24162" xr:uid="{00000000-0005-0000-0000-0000685E0000}"/>
    <cellStyle name="통_수량및 단가 산출내용표_AC-01 본관기초(가설계서 9월단가)" xfId="24163" xr:uid="{00000000-0005-0000-0000-0000695E0000}"/>
    <cellStyle name="통_수량및 단가 산출내용표_AC-01 본관기초(가설계서 9월단가)_AC-14(최종수정)" xfId="24164" xr:uid="{00000000-0005-0000-0000-00006A5E0000}"/>
    <cellStyle name="통_수량및 단가 산출내용표_AC-01 본관기초(가설계서 9월단가)_AC-14(최종수정)_Book1" xfId="24165" xr:uid="{00000000-0005-0000-0000-00006B5E0000}"/>
    <cellStyle name="통_수량및 단가 산출내용표_AC-01 본관기초(가설계서 9월단가)_AC-14(최종수정)_발전설비 보수공사" xfId="24166" xr:uid="{00000000-0005-0000-0000-00006C5E0000}"/>
    <cellStyle name="통_수량및 단가 산출내용표_AC-01 본관기초(가설계서 9월단가)_AC-14(최종수정)_발전설비 보수공사_Book1" xfId="24167" xr:uid="{00000000-0005-0000-0000-00006D5E0000}"/>
    <cellStyle name="통_수량및 단가 산출내용표_AC-01 본관기초(가설계서 9월단가)_Book1" xfId="24168" xr:uid="{00000000-0005-0000-0000-00006E5E0000}"/>
    <cellStyle name="통_수량및 단가 산출내용표_AC-01 본관기초(가설계서 9월단가)-2" xfId="24169" xr:uid="{00000000-0005-0000-0000-00006F5E0000}"/>
    <cellStyle name="통_수량및 단가 산출내용표_AC-01 본관기초(가설계서 9월단가)-2_AC-14(최종수정)" xfId="24170" xr:uid="{00000000-0005-0000-0000-0000705E0000}"/>
    <cellStyle name="통_수량및 단가 산출내용표_AC-01 본관기초(가설계서 9월단가)-2_AC-14(최종수정)_Book1" xfId="24171" xr:uid="{00000000-0005-0000-0000-0000715E0000}"/>
    <cellStyle name="통_수량및 단가 산출내용표_AC-01 본관기초(가설계서 9월단가)-2_AC-14(최종수정)_발전설비 보수공사" xfId="24172" xr:uid="{00000000-0005-0000-0000-0000725E0000}"/>
    <cellStyle name="통_수량및 단가 산출내용표_AC-01 본관기초(가설계서 9월단가)-2_AC-14(최종수정)_발전설비 보수공사_Book1" xfId="24173" xr:uid="{00000000-0005-0000-0000-0000735E0000}"/>
    <cellStyle name="통_수량및 단가 산출내용표_AC-01 본관기초(가설계서 9월단가)-2_Book1" xfId="24174" xr:uid="{00000000-0005-0000-0000-0000745E0000}"/>
    <cellStyle name="통_수량및 단가 산출내용표_AC-14건설사무소환경개선공사설계서(제출)REV10" xfId="24175" xr:uid="{00000000-0005-0000-0000-0000755E0000}"/>
    <cellStyle name="통_수량및 단가 산출내용표_AC-14건설사무소환경개선공사설계서(제출)REV10_AC-14(최종수정)" xfId="24176" xr:uid="{00000000-0005-0000-0000-0000765E0000}"/>
    <cellStyle name="통_수량및 단가 산출내용표_AC-14건설사무소환경개선공사설계서(제출)REV10_AC-14(최종수정)_Book1" xfId="24177" xr:uid="{00000000-0005-0000-0000-0000775E0000}"/>
    <cellStyle name="통_수량및 단가 산출내용표_AC-14건설사무소환경개선공사설계서(제출)REV10_AC-14(최종수정)_발전설비 보수공사" xfId="24178" xr:uid="{00000000-0005-0000-0000-0000785E0000}"/>
    <cellStyle name="통_수량및 단가 산출내용표_AC-14건설사무소환경개선공사설계서(제출)REV10_AC-14(최종수정)_발전설비 보수공사_Book1" xfId="24179" xr:uid="{00000000-0005-0000-0000-0000795E0000}"/>
    <cellStyle name="통_수량및 단가 산출내용표_AC-14건설사무소환경개선공사설계서(제출)REV10_Book1" xfId="24180" xr:uid="{00000000-0005-0000-0000-00007A5E0000}"/>
    <cellStyle name="통_수량및 단가 산출내용표_Book1" xfId="24181" xr:uid="{00000000-0005-0000-0000-00007B5E0000}"/>
    <cellStyle name="통_수량및 단가 산출내용표_공사비집계표" xfId="24182" xr:uid="{00000000-0005-0000-0000-00007C5E0000}"/>
    <cellStyle name="통_수량및 단가 산출내용표_공사비집계표_AC-14(최종수정)" xfId="24183" xr:uid="{00000000-0005-0000-0000-00007D5E0000}"/>
    <cellStyle name="통_수량및 단가 산출내용표_공사비집계표_AC-14(최종수정)_Book1" xfId="24184" xr:uid="{00000000-0005-0000-0000-00007E5E0000}"/>
    <cellStyle name="통_수량및 단가 산출내용표_공사비집계표_AC-14(최종수정)_발전설비 보수공사" xfId="24185" xr:uid="{00000000-0005-0000-0000-00007F5E0000}"/>
    <cellStyle name="통_수량및 단가 산출내용표_공사비집계표_AC-14(최종수정)_발전설비 보수공사_Book1" xfId="24186" xr:uid="{00000000-0005-0000-0000-0000805E0000}"/>
    <cellStyle name="통_수량및 단가 산출내용표_공사비집계표_Book1" xfId="24187" xr:uid="{00000000-0005-0000-0000-0000815E0000}"/>
    <cellStyle name="통_수량및 단가 산출내용표_발전설비 보수공사" xfId="24188" xr:uid="{00000000-0005-0000-0000-0000825E0000}"/>
    <cellStyle name="통_수량및 단가 산출내용표_발전설비 보수공사_Book1" xfId="24189" xr:uid="{00000000-0005-0000-0000-0000835E0000}"/>
    <cellStyle name="통_장비부표(2004 하반기)" xfId="24190" xr:uid="{00000000-0005-0000-0000-0000845E0000}"/>
    <cellStyle name="통_장비부표(2004 하반기)_Book1" xfId="24191" xr:uid="{00000000-0005-0000-0000-0000855E0000}"/>
    <cellStyle name="통_포장공사" xfId="24192" xr:uid="{00000000-0005-0000-0000-0000865E0000}"/>
    <cellStyle name="통_하수공사" xfId="24193" xr:uid="{00000000-0005-0000-0000-0000875E0000}"/>
    <cellStyle name="통화 [" xfId="24194" xr:uid="{00000000-0005-0000-0000-0000885E0000}"/>
    <cellStyle name="통화 [ 2" xfId="24195" xr:uid="{00000000-0005-0000-0000-0000895E0000}"/>
    <cellStyle name="통화 [ 3" xfId="24196" xr:uid="{00000000-0005-0000-0000-00008A5E0000}"/>
    <cellStyle name="通貨 [0.00]_laroux" xfId="24197" xr:uid="{00000000-0005-0000-0000-00008B5E0000}"/>
    <cellStyle name="통화 [0] 2" xfId="24198" xr:uid="{00000000-0005-0000-0000-00008C5E0000}"/>
    <cellStyle name="통화 [0] 2 2" xfId="24199" xr:uid="{00000000-0005-0000-0000-00008D5E0000}"/>
    <cellStyle name="통화 [0] 2 2 2" xfId="24200" xr:uid="{00000000-0005-0000-0000-00008E5E0000}"/>
    <cellStyle name="통화 [0] 2 2 2 2" xfId="24201" xr:uid="{00000000-0005-0000-0000-00008F5E0000}"/>
    <cellStyle name="통화 [0] 2 2 2 3" xfId="24202" xr:uid="{00000000-0005-0000-0000-0000905E0000}"/>
    <cellStyle name="통화 [0] 2 2 3" xfId="24203" xr:uid="{00000000-0005-0000-0000-0000915E0000}"/>
    <cellStyle name="통화 [0] 2 2 3 2" xfId="24204" xr:uid="{00000000-0005-0000-0000-0000925E0000}"/>
    <cellStyle name="통화 [0] 2 2 4" xfId="24205" xr:uid="{00000000-0005-0000-0000-0000935E0000}"/>
    <cellStyle name="통화 [0] 2 2 4 2" xfId="24206" xr:uid="{00000000-0005-0000-0000-0000945E0000}"/>
    <cellStyle name="통화 [0] 2 2 5" xfId="24207" xr:uid="{00000000-0005-0000-0000-0000955E0000}"/>
    <cellStyle name="통화 [0] 2 2 5 2" xfId="24208" xr:uid="{00000000-0005-0000-0000-0000965E0000}"/>
    <cellStyle name="통화 [0] 2 3" xfId="24209" xr:uid="{00000000-0005-0000-0000-0000975E0000}"/>
    <cellStyle name="통화 [0] 2 3 2" xfId="24210" xr:uid="{00000000-0005-0000-0000-0000985E0000}"/>
    <cellStyle name="통화 [0] 2 3 2 2" xfId="24211" xr:uid="{00000000-0005-0000-0000-0000995E0000}"/>
    <cellStyle name="통화 [0] 2 3 2 3" xfId="24212" xr:uid="{00000000-0005-0000-0000-00009A5E0000}"/>
    <cellStyle name="통화 [0] 2 3 3" xfId="24213" xr:uid="{00000000-0005-0000-0000-00009B5E0000}"/>
    <cellStyle name="통화 [0] 2 3 4" xfId="24214" xr:uid="{00000000-0005-0000-0000-00009C5E0000}"/>
    <cellStyle name="통화 [0] 2 4" xfId="24215" xr:uid="{00000000-0005-0000-0000-00009D5E0000}"/>
    <cellStyle name="통화 [0] 2 4 2" xfId="24216" xr:uid="{00000000-0005-0000-0000-00009E5E0000}"/>
    <cellStyle name="통화 [0] 2 4 3" xfId="24217" xr:uid="{00000000-0005-0000-0000-00009F5E0000}"/>
    <cellStyle name="통화 [0] 2 5" xfId="24218" xr:uid="{00000000-0005-0000-0000-0000A05E0000}"/>
    <cellStyle name="통화 [0] 2 5 2" xfId="24219" xr:uid="{00000000-0005-0000-0000-0000A15E0000}"/>
    <cellStyle name="통화 [0] 2 6" xfId="24220" xr:uid="{00000000-0005-0000-0000-0000A25E0000}"/>
    <cellStyle name="통화 [0] 2 6 2" xfId="24221" xr:uid="{00000000-0005-0000-0000-0000A35E0000}"/>
    <cellStyle name="통화 [0] 3" xfId="24222" xr:uid="{00000000-0005-0000-0000-0000A45E0000}"/>
    <cellStyle name="통화 [0] 3 2" xfId="24223" xr:uid="{00000000-0005-0000-0000-0000A55E0000}"/>
    <cellStyle name="통화 [0] 3 2 2" xfId="24224" xr:uid="{00000000-0005-0000-0000-0000A65E0000}"/>
    <cellStyle name="통화 [0] 3 2 3" xfId="24225" xr:uid="{00000000-0005-0000-0000-0000A75E0000}"/>
    <cellStyle name="통화 [0] 3 3" xfId="24226" xr:uid="{00000000-0005-0000-0000-0000A85E0000}"/>
    <cellStyle name="통화 [0] 3 3 2" xfId="24227" xr:uid="{00000000-0005-0000-0000-0000A95E0000}"/>
    <cellStyle name="통화 [0] 3 4" xfId="24228" xr:uid="{00000000-0005-0000-0000-0000AA5E0000}"/>
    <cellStyle name="통화 [0] 4" xfId="24229" xr:uid="{00000000-0005-0000-0000-0000AB5E0000}"/>
    <cellStyle name="통화 [0] 4 2" xfId="24230" xr:uid="{00000000-0005-0000-0000-0000AC5E0000}"/>
    <cellStyle name="통화 [0] 4 2 2" xfId="24231" xr:uid="{00000000-0005-0000-0000-0000AD5E0000}"/>
    <cellStyle name="통화 [0] 5" xfId="24232" xr:uid="{00000000-0005-0000-0000-0000AE5E0000}"/>
    <cellStyle name="통화 [0] 5 2" xfId="24233" xr:uid="{00000000-0005-0000-0000-0000AF5E0000}"/>
    <cellStyle name="통화 [0] 5 2 2" xfId="24234" xr:uid="{00000000-0005-0000-0000-0000B05E0000}"/>
    <cellStyle name="통화 [0] 5 3" xfId="24235" xr:uid="{00000000-0005-0000-0000-0000B15E0000}"/>
    <cellStyle name="통화 [0] 5 4" xfId="24236" xr:uid="{00000000-0005-0000-0000-0000B25E0000}"/>
    <cellStyle name="통화 [0] 6" xfId="24237" xr:uid="{00000000-0005-0000-0000-0000B35E0000}"/>
    <cellStyle name="통화 [0] 6 2" xfId="24238" xr:uid="{00000000-0005-0000-0000-0000B45E0000}"/>
    <cellStyle name="통화 [0] 7" xfId="24239" xr:uid="{00000000-0005-0000-0000-0000B55E0000}"/>
    <cellStyle name="통화 [0] 7 2" xfId="24240" xr:uid="{00000000-0005-0000-0000-0000B65E0000}"/>
    <cellStyle name="통화 [0㉝〸" xfId="24241" xr:uid="{00000000-0005-0000-0000-0000B75E0000}"/>
    <cellStyle name="通貨_laroux" xfId="24242" xr:uid="{00000000-0005-0000-0000-0000B85E0000}"/>
    <cellStyle name="퍼센트" xfId="24243" xr:uid="{00000000-0005-0000-0000-0000B95E0000}"/>
    <cellStyle name="퍼센트 10" xfId="24244" xr:uid="{00000000-0005-0000-0000-0000BA5E0000}"/>
    <cellStyle name="퍼센트 2" xfId="24245" xr:uid="{00000000-0005-0000-0000-0000BB5E0000}"/>
    <cellStyle name="퍼센트 2 2" xfId="24246" xr:uid="{00000000-0005-0000-0000-0000BC5E0000}"/>
    <cellStyle name="퍼센트 2 2 2" xfId="24247" xr:uid="{00000000-0005-0000-0000-0000BD5E0000}"/>
    <cellStyle name="퍼센트 2 2 3" xfId="24248" xr:uid="{00000000-0005-0000-0000-0000BE5E0000}"/>
    <cellStyle name="퍼센트 2 3" xfId="24249" xr:uid="{00000000-0005-0000-0000-0000BF5E0000}"/>
    <cellStyle name="퍼센트 2 4" xfId="24250" xr:uid="{00000000-0005-0000-0000-0000C05E0000}"/>
    <cellStyle name="퍼센트 2 5" xfId="24251" xr:uid="{00000000-0005-0000-0000-0000C15E0000}"/>
    <cellStyle name="퍼센트 3" xfId="24252" xr:uid="{00000000-0005-0000-0000-0000C25E0000}"/>
    <cellStyle name="퍼센트 3 2" xfId="24253" xr:uid="{00000000-0005-0000-0000-0000C35E0000}"/>
    <cellStyle name="퍼센트 3 3" xfId="24254" xr:uid="{00000000-0005-0000-0000-0000C45E0000}"/>
    <cellStyle name="퍼센트 3 4" xfId="24255" xr:uid="{00000000-0005-0000-0000-0000C55E0000}"/>
    <cellStyle name="퍼센트 4" xfId="24256" xr:uid="{00000000-0005-0000-0000-0000C65E0000}"/>
    <cellStyle name="퍼센트 4 2" xfId="24257" xr:uid="{00000000-0005-0000-0000-0000C75E0000}"/>
    <cellStyle name="퍼센트 4 3" xfId="24258" xr:uid="{00000000-0005-0000-0000-0000C85E0000}"/>
    <cellStyle name="퍼센트 4 4" xfId="24259" xr:uid="{00000000-0005-0000-0000-0000C95E0000}"/>
    <cellStyle name="퍼센트 5" xfId="24260" xr:uid="{00000000-0005-0000-0000-0000CA5E0000}"/>
    <cellStyle name="퍼센트 5 2" xfId="24261" xr:uid="{00000000-0005-0000-0000-0000CB5E0000}"/>
    <cellStyle name="퍼센트 6" xfId="24262" xr:uid="{00000000-0005-0000-0000-0000CC5E0000}"/>
    <cellStyle name="퍼센트 6 2" xfId="24263" xr:uid="{00000000-0005-0000-0000-0000CD5E0000}"/>
    <cellStyle name="퍼센트 7" xfId="24264" xr:uid="{00000000-0005-0000-0000-0000CE5E0000}"/>
    <cellStyle name="퍼센트 7 2" xfId="24265" xr:uid="{00000000-0005-0000-0000-0000CF5E0000}"/>
    <cellStyle name="퍼센트 8" xfId="24266" xr:uid="{00000000-0005-0000-0000-0000D05E0000}"/>
    <cellStyle name="퍼센트 8 2" xfId="24267" xr:uid="{00000000-0005-0000-0000-0000D15E0000}"/>
    <cellStyle name="퍼센트 9" xfId="24268" xr:uid="{00000000-0005-0000-0000-0000D25E0000}"/>
    <cellStyle name="퍼센트_태양광견적서(부안고)" xfId="24269" xr:uid="{00000000-0005-0000-0000-0000D35E0000}"/>
    <cellStyle name="표" xfId="24270" xr:uid="{00000000-0005-0000-0000-0000D45E0000}"/>
    <cellStyle name="표 2" xfId="24271" xr:uid="{00000000-0005-0000-0000-0000D55E0000}"/>
    <cellStyle name="표(가는선,가운데,중앙)" xfId="24272" xr:uid="{00000000-0005-0000-0000-0000D65E0000}"/>
    <cellStyle name="표(가는선,가운데,중앙) 2" xfId="24273" xr:uid="{00000000-0005-0000-0000-0000D75E0000}"/>
    <cellStyle name="표(가는선,가운데,중앙) 3" xfId="24274" xr:uid="{00000000-0005-0000-0000-0000D85E0000}"/>
    <cellStyle name="표(가는선,왼쪽,중앙)" xfId="24275" xr:uid="{00000000-0005-0000-0000-0000D95E0000}"/>
    <cellStyle name="표(가는선,왼쪽,중앙) 2" xfId="24276" xr:uid="{00000000-0005-0000-0000-0000DA5E0000}"/>
    <cellStyle name="표(가는선,왼쪽,중앙) 3" xfId="24277" xr:uid="{00000000-0005-0000-0000-0000DB5E0000}"/>
    <cellStyle name="표(세로쓰기)" xfId="24278" xr:uid="{00000000-0005-0000-0000-0000DC5E0000}"/>
    <cellStyle name="표(세로쓰기) 2" xfId="24279" xr:uid="{00000000-0005-0000-0000-0000DD5E0000}"/>
    <cellStyle name="표(세로쓰기) 3" xfId="24280" xr:uid="{00000000-0005-0000-0000-0000DE5E0000}"/>
    <cellStyle name="표_2. 창원감계가로등" xfId="24281" xr:uid="{00000000-0005-0000-0000-0000DF5E0000}"/>
    <cellStyle name="표_20030218144011020-E1C865BF" xfId="24282" xr:uid="{00000000-0005-0000-0000-0000E05E0000}"/>
    <cellStyle name="표_20030218144011020-E1C865BF_AC-01 보일러 설계서 수정" xfId="24283" xr:uid="{00000000-0005-0000-0000-0000E15E0000}"/>
    <cellStyle name="표_20030218144011020-E1C865BF_AC-01 보일러 설계서 수정_AC-14(최종수정)" xfId="24284" xr:uid="{00000000-0005-0000-0000-0000E25E0000}"/>
    <cellStyle name="표_20030218144011020-E1C865BF_AC-01 보일러 설계서 수정_AC-14(최종수정)_Book1" xfId="24285" xr:uid="{00000000-0005-0000-0000-0000E35E0000}"/>
    <cellStyle name="표_20030218144011020-E1C865BF_AC-01 보일러 설계서 수정_AC-14(최종수정)_발전설비 보수공사" xfId="24286" xr:uid="{00000000-0005-0000-0000-0000E45E0000}"/>
    <cellStyle name="표_20030218144011020-E1C865BF_AC-01 보일러 설계서 수정_AC-14(최종수정)_발전설비 보수공사_Book1" xfId="24287" xr:uid="{00000000-0005-0000-0000-0000E55E0000}"/>
    <cellStyle name="표_20030218144011020-E1C865BF_AC-01 보일러 설계서 수정_Book1" xfId="24288" xr:uid="{00000000-0005-0000-0000-0000E65E0000}"/>
    <cellStyle name="표_20030218144011020-E1C865BF_AC-01 본관기초(가설계서 9월단가)" xfId="24289" xr:uid="{00000000-0005-0000-0000-0000E75E0000}"/>
    <cellStyle name="표_20030218144011020-E1C865BF_AC-01 본관기초(가설계서 9월단가)_AC-14(최종수정)" xfId="24290" xr:uid="{00000000-0005-0000-0000-0000E85E0000}"/>
    <cellStyle name="표_20030218144011020-E1C865BF_AC-01 본관기초(가설계서 9월단가)_AC-14(최종수정)_Book1" xfId="24291" xr:uid="{00000000-0005-0000-0000-0000E95E0000}"/>
    <cellStyle name="표_20030218144011020-E1C865BF_AC-01 본관기초(가설계서 9월단가)_AC-14(최종수정)_발전설비 보수공사" xfId="24292" xr:uid="{00000000-0005-0000-0000-0000EA5E0000}"/>
    <cellStyle name="표_20030218144011020-E1C865BF_AC-01 본관기초(가설계서 9월단가)_AC-14(최종수정)_발전설비 보수공사_Book1" xfId="24293" xr:uid="{00000000-0005-0000-0000-0000EB5E0000}"/>
    <cellStyle name="표_20030218144011020-E1C865BF_AC-01 본관기초(가설계서 9월단가)_Book1" xfId="24294" xr:uid="{00000000-0005-0000-0000-0000EC5E0000}"/>
    <cellStyle name="표_20030218144011020-E1C865BF_AC-01 본관기초(가설계서 9월단가)-2" xfId="24295" xr:uid="{00000000-0005-0000-0000-0000ED5E0000}"/>
    <cellStyle name="표_20030218144011020-E1C865BF_AC-01 본관기초(가설계서 9월단가)-2_AC-14(최종수정)" xfId="24296" xr:uid="{00000000-0005-0000-0000-0000EE5E0000}"/>
    <cellStyle name="표_20030218144011020-E1C865BF_AC-01 본관기초(가설계서 9월단가)-2_AC-14(최종수정)_Book1" xfId="24297" xr:uid="{00000000-0005-0000-0000-0000EF5E0000}"/>
    <cellStyle name="표_20030218144011020-E1C865BF_AC-01 본관기초(가설계서 9월단가)-2_AC-14(최종수정)_발전설비 보수공사" xfId="24298" xr:uid="{00000000-0005-0000-0000-0000F05E0000}"/>
    <cellStyle name="표_20030218144011020-E1C865BF_AC-01 본관기초(가설계서 9월단가)-2_AC-14(최종수정)_발전설비 보수공사_Book1" xfId="24299" xr:uid="{00000000-0005-0000-0000-0000F15E0000}"/>
    <cellStyle name="표_20030218144011020-E1C865BF_AC-01 본관기초(가설계서 9월단가)-2_Book1" xfId="24300" xr:uid="{00000000-0005-0000-0000-0000F25E0000}"/>
    <cellStyle name="표_20030218144011020-E1C865BF_AC-14건설사무소환경개선공사설계서(제출)REV10" xfId="24301" xr:uid="{00000000-0005-0000-0000-0000F35E0000}"/>
    <cellStyle name="표_20030218144011020-E1C865BF_AC-14건설사무소환경개선공사설계서(제출)REV10_AC-14(최종수정)" xfId="24302" xr:uid="{00000000-0005-0000-0000-0000F45E0000}"/>
    <cellStyle name="표_20030218144011020-E1C865BF_AC-14건설사무소환경개선공사설계서(제출)REV10_AC-14(최종수정)_Book1" xfId="24303" xr:uid="{00000000-0005-0000-0000-0000F55E0000}"/>
    <cellStyle name="표_20030218144011020-E1C865BF_AC-14건설사무소환경개선공사설계서(제출)REV10_AC-14(최종수정)_발전설비 보수공사" xfId="24304" xr:uid="{00000000-0005-0000-0000-0000F65E0000}"/>
    <cellStyle name="표_20030218144011020-E1C865BF_AC-14건설사무소환경개선공사설계서(제출)REV10_AC-14(최종수정)_발전설비 보수공사_Book1" xfId="24305" xr:uid="{00000000-0005-0000-0000-0000F75E0000}"/>
    <cellStyle name="표_20030218144011020-E1C865BF_AC-14건설사무소환경개선공사설계서(제출)REV10_Book1" xfId="24306" xr:uid="{00000000-0005-0000-0000-0000F85E0000}"/>
    <cellStyle name="표_20030218144011020-E1C865BF_Book1" xfId="24307" xr:uid="{00000000-0005-0000-0000-0000F95E0000}"/>
    <cellStyle name="표_20030218144011020-E1C865BF_공사비집계표" xfId="24308" xr:uid="{00000000-0005-0000-0000-0000FA5E0000}"/>
    <cellStyle name="표_20030218144011020-E1C865BF_공사비집계표_AC-14(최종수정)" xfId="24309" xr:uid="{00000000-0005-0000-0000-0000FB5E0000}"/>
    <cellStyle name="표_20030218144011020-E1C865BF_공사비집계표_AC-14(최종수정)_Book1" xfId="24310" xr:uid="{00000000-0005-0000-0000-0000FC5E0000}"/>
    <cellStyle name="표_20030218144011020-E1C865BF_공사비집계표_AC-14(최종수정)_발전설비 보수공사" xfId="24311" xr:uid="{00000000-0005-0000-0000-0000FD5E0000}"/>
    <cellStyle name="표_20030218144011020-E1C865BF_공사비집계표_AC-14(최종수정)_발전설비 보수공사_Book1" xfId="24312" xr:uid="{00000000-0005-0000-0000-0000FE5E0000}"/>
    <cellStyle name="표_20030218144011020-E1C865BF_공사비집계표_Book1" xfId="24313" xr:uid="{00000000-0005-0000-0000-0000FF5E0000}"/>
    <cellStyle name="표_20030218144011020-E1C865BF_발전설비 보수공사" xfId="24314" xr:uid="{00000000-0005-0000-0000-0000005F0000}"/>
    <cellStyle name="표_20030218144011020-E1C865BF_발전설비 보수공사_Book1" xfId="24315" xr:uid="{00000000-0005-0000-0000-0000015F0000}"/>
    <cellStyle name="표_5. 공원예산내역서" xfId="24316" xr:uid="{00000000-0005-0000-0000-0000025F0000}"/>
    <cellStyle name="표_AC-01 보일러 설계서 수정" xfId="24317" xr:uid="{00000000-0005-0000-0000-0000035F0000}"/>
    <cellStyle name="표_AC-01 보일러 설계서 수정_AC-14(최종수정)" xfId="24318" xr:uid="{00000000-0005-0000-0000-0000045F0000}"/>
    <cellStyle name="표_AC-01 보일러 설계서 수정_AC-14(최종수정)_Book1" xfId="24319" xr:uid="{00000000-0005-0000-0000-0000055F0000}"/>
    <cellStyle name="표_AC-01 보일러 설계서 수정_AC-14(최종수정)_발전설비 보수공사" xfId="24320" xr:uid="{00000000-0005-0000-0000-0000065F0000}"/>
    <cellStyle name="표_AC-01 보일러 설계서 수정_AC-14(최종수정)_발전설비 보수공사_Book1" xfId="24321" xr:uid="{00000000-0005-0000-0000-0000075F0000}"/>
    <cellStyle name="표_AC-01 보일러 설계서 수정_Book1" xfId="24322" xr:uid="{00000000-0005-0000-0000-0000085F0000}"/>
    <cellStyle name="표_AC-01 본관기초(가설계서 9월단가)" xfId="24323" xr:uid="{00000000-0005-0000-0000-0000095F0000}"/>
    <cellStyle name="표_AC-01 본관기초(가설계서 9월단가)_AC-14(최종수정)" xfId="24324" xr:uid="{00000000-0005-0000-0000-00000A5F0000}"/>
    <cellStyle name="표_AC-01 본관기초(가설계서 9월단가)_AC-14(최종수정)_Book1" xfId="24325" xr:uid="{00000000-0005-0000-0000-00000B5F0000}"/>
    <cellStyle name="표_AC-01 본관기초(가설계서 9월단가)_AC-14(최종수정)_발전설비 보수공사" xfId="24326" xr:uid="{00000000-0005-0000-0000-00000C5F0000}"/>
    <cellStyle name="표_AC-01 본관기초(가설계서 9월단가)_AC-14(최종수정)_발전설비 보수공사_Book1" xfId="24327" xr:uid="{00000000-0005-0000-0000-00000D5F0000}"/>
    <cellStyle name="표_AC-01 본관기초(가설계서 9월단가)_Book1" xfId="24328" xr:uid="{00000000-0005-0000-0000-00000E5F0000}"/>
    <cellStyle name="표_AC-01 본관기초(가설계서 9월단가)-2" xfId="24329" xr:uid="{00000000-0005-0000-0000-00000F5F0000}"/>
    <cellStyle name="표_AC-01 본관기초(가설계서 9월단가)-2_AC-14(최종수정)" xfId="24330" xr:uid="{00000000-0005-0000-0000-0000105F0000}"/>
    <cellStyle name="표_AC-01 본관기초(가설계서 9월단가)-2_AC-14(최종수정)_Book1" xfId="24331" xr:uid="{00000000-0005-0000-0000-0000115F0000}"/>
    <cellStyle name="표_AC-01 본관기초(가설계서 9월단가)-2_AC-14(최종수정)_발전설비 보수공사" xfId="24332" xr:uid="{00000000-0005-0000-0000-0000125F0000}"/>
    <cellStyle name="표_AC-01 본관기초(가설계서 9월단가)-2_AC-14(최종수정)_발전설비 보수공사_Book1" xfId="24333" xr:uid="{00000000-0005-0000-0000-0000135F0000}"/>
    <cellStyle name="표_AC-01 본관기초(가설계서 9월단가)-2_Book1" xfId="24334" xr:uid="{00000000-0005-0000-0000-0000145F0000}"/>
    <cellStyle name="표_AC-14 건설사무소 환경개선공사 설계서(제출)" xfId="24335" xr:uid="{00000000-0005-0000-0000-0000155F0000}"/>
    <cellStyle name="표_건설사무소 환경개선공사 설계서" xfId="24336" xr:uid="{00000000-0005-0000-0000-0000165F0000}"/>
    <cellStyle name="표_계산서" xfId="24337" xr:uid="{00000000-0005-0000-0000-0000175F0000}"/>
    <cellStyle name="표_구조물공사" xfId="24338" xr:uid="{00000000-0005-0000-0000-0000185F0000}"/>
    <cellStyle name="표_본관기초(가설계서)-9월단가" xfId="24339" xr:uid="{00000000-0005-0000-0000-0000195F0000}"/>
    <cellStyle name="표_본관기초(가설계서)-9월단가_AC-01 보일러 설계서 수정" xfId="24340" xr:uid="{00000000-0005-0000-0000-00001A5F0000}"/>
    <cellStyle name="표_본관기초(가설계서)-9월단가_AC-01 보일러 설계서 수정_AC-14(최종수정)" xfId="24341" xr:uid="{00000000-0005-0000-0000-00001B5F0000}"/>
    <cellStyle name="표_본관기초(가설계서)-9월단가_AC-01 보일러 설계서 수정_AC-14(최종수정)_Book1" xfId="24342" xr:uid="{00000000-0005-0000-0000-00001C5F0000}"/>
    <cellStyle name="표_본관기초(가설계서)-9월단가_AC-01 보일러 설계서 수정_AC-14(최종수정)_발전설비 보수공사" xfId="24343" xr:uid="{00000000-0005-0000-0000-00001D5F0000}"/>
    <cellStyle name="표_본관기초(가설계서)-9월단가_AC-01 보일러 설계서 수정_AC-14(최종수정)_발전설비 보수공사_Book1" xfId="24344" xr:uid="{00000000-0005-0000-0000-00001E5F0000}"/>
    <cellStyle name="표_본관기초(가설계서)-9월단가_AC-01 보일러 설계서 수정_Book1" xfId="24345" xr:uid="{00000000-0005-0000-0000-00001F5F0000}"/>
    <cellStyle name="표_본관기초(가설계서)-9월단가_AC-01 본관기초(가설계서 9월단가)" xfId="24346" xr:uid="{00000000-0005-0000-0000-0000205F0000}"/>
    <cellStyle name="표_본관기초(가설계서)-9월단가_AC-01 본관기초(가설계서 9월단가)_AC-14(최종수정)" xfId="24347" xr:uid="{00000000-0005-0000-0000-0000215F0000}"/>
    <cellStyle name="표_본관기초(가설계서)-9월단가_AC-01 본관기초(가설계서 9월단가)_AC-14(최종수정)_Book1" xfId="24348" xr:uid="{00000000-0005-0000-0000-0000225F0000}"/>
    <cellStyle name="표_본관기초(가설계서)-9월단가_AC-01 본관기초(가설계서 9월단가)_AC-14(최종수정)_발전설비 보수공사" xfId="24349" xr:uid="{00000000-0005-0000-0000-0000235F0000}"/>
    <cellStyle name="표_본관기초(가설계서)-9월단가_AC-01 본관기초(가설계서 9월단가)_AC-14(최종수정)_발전설비 보수공사_Book1" xfId="24350" xr:uid="{00000000-0005-0000-0000-0000245F0000}"/>
    <cellStyle name="표_본관기초(가설계서)-9월단가_AC-01 본관기초(가설계서 9월단가)_Book1" xfId="24351" xr:uid="{00000000-0005-0000-0000-0000255F0000}"/>
    <cellStyle name="표_본관기초(가설계서)-9월단가_AC-01 본관기초(가설계서 9월단가)-2" xfId="24352" xr:uid="{00000000-0005-0000-0000-0000265F0000}"/>
    <cellStyle name="표_본관기초(가설계서)-9월단가_AC-01 본관기초(가설계서 9월단가)-2_AC-14(최종수정)" xfId="24353" xr:uid="{00000000-0005-0000-0000-0000275F0000}"/>
    <cellStyle name="표_본관기초(가설계서)-9월단가_AC-01 본관기초(가설계서 9월단가)-2_AC-14(최종수정)_Book1" xfId="24354" xr:uid="{00000000-0005-0000-0000-0000285F0000}"/>
    <cellStyle name="표_본관기초(가설계서)-9월단가_AC-01 본관기초(가설계서 9월단가)-2_AC-14(최종수정)_발전설비 보수공사" xfId="24355" xr:uid="{00000000-0005-0000-0000-0000295F0000}"/>
    <cellStyle name="표_본관기초(가설계서)-9월단가_AC-01 본관기초(가설계서 9월단가)-2_AC-14(최종수정)_발전설비 보수공사_Book1" xfId="24356" xr:uid="{00000000-0005-0000-0000-00002A5F0000}"/>
    <cellStyle name="표_본관기초(가설계서)-9월단가_AC-01 본관기초(가설계서 9월단가)-2_Book1" xfId="24357" xr:uid="{00000000-0005-0000-0000-00002B5F0000}"/>
    <cellStyle name="표_본관기초(가설계서)-9월단가_AC-14건설사무소환경개선공사설계서(제출)REV10" xfId="24358" xr:uid="{00000000-0005-0000-0000-00002C5F0000}"/>
    <cellStyle name="표_본관기초(가설계서)-9월단가_AC-14건설사무소환경개선공사설계서(제출)REV10_AC-14(최종수정)" xfId="24359" xr:uid="{00000000-0005-0000-0000-00002D5F0000}"/>
    <cellStyle name="표_본관기초(가설계서)-9월단가_AC-14건설사무소환경개선공사설계서(제출)REV10_AC-14(최종수정)_Book1" xfId="24360" xr:uid="{00000000-0005-0000-0000-00002E5F0000}"/>
    <cellStyle name="표_본관기초(가설계서)-9월단가_AC-14건설사무소환경개선공사설계서(제출)REV10_AC-14(최종수정)_발전설비 보수공사" xfId="24361" xr:uid="{00000000-0005-0000-0000-00002F5F0000}"/>
    <cellStyle name="표_본관기초(가설계서)-9월단가_AC-14건설사무소환경개선공사설계서(제출)REV10_AC-14(최종수정)_발전설비 보수공사_Book1" xfId="24362" xr:uid="{00000000-0005-0000-0000-0000305F0000}"/>
    <cellStyle name="표_본관기초(가설계서)-9월단가_AC-14건설사무소환경개선공사설계서(제출)REV10_Book1" xfId="24363" xr:uid="{00000000-0005-0000-0000-0000315F0000}"/>
    <cellStyle name="표_본관기초(가설계서)-9월단가_Book1" xfId="24364" xr:uid="{00000000-0005-0000-0000-0000325F0000}"/>
    <cellStyle name="표_본관기초(가설계서)-9월단가_공사비집계표" xfId="24365" xr:uid="{00000000-0005-0000-0000-0000335F0000}"/>
    <cellStyle name="표_본관기초(가설계서)-9월단가_공사비집계표_AC-14(최종수정)" xfId="24366" xr:uid="{00000000-0005-0000-0000-0000345F0000}"/>
    <cellStyle name="표_본관기초(가설계서)-9월단가_공사비집계표_AC-14(최종수정)_Book1" xfId="24367" xr:uid="{00000000-0005-0000-0000-0000355F0000}"/>
    <cellStyle name="표_본관기초(가설계서)-9월단가_공사비집계표_AC-14(최종수정)_발전설비 보수공사" xfId="24368" xr:uid="{00000000-0005-0000-0000-0000365F0000}"/>
    <cellStyle name="표_본관기초(가설계서)-9월단가_공사비집계표_AC-14(최종수정)_발전설비 보수공사_Book1" xfId="24369" xr:uid="{00000000-0005-0000-0000-0000375F0000}"/>
    <cellStyle name="표_본관기초(가설계서)-9월단가_공사비집계표_Book1" xfId="24370" xr:uid="{00000000-0005-0000-0000-0000385F0000}"/>
    <cellStyle name="표_본관기초(가설계서)-9월단가_발전설비 보수공사" xfId="24371" xr:uid="{00000000-0005-0000-0000-0000395F0000}"/>
    <cellStyle name="표_본관기초(가설계서)-9월단가_발전설비 보수공사_Book1" xfId="24372" xr:uid="{00000000-0005-0000-0000-00003A5F0000}"/>
    <cellStyle name="표_부대공사" xfId="24373" xr:uid="{00000000-0005-0000-0000-00003B5F0000}"/>
    <cellStyle name="표_부대공사단위수량" xfId="24374" xr:uid="{00000000-0005-0000-0000-00003C5F0000}"/>
    <cellStyle name="표_부대공사단위수량_구조물공사" xfId="24375" xr:uid="{00000000-0005-0000-0000-00003D5F0000}"/>
    <cellStyle name="표_부대공사단위수량_포장공사" xfId="24376" xr:uid="{00000000-0005-0000-0000-00003E5F0000}"/>
    <cellStyle name="표_부대공사단위수량_하수공사" xfId="24377" xr:uid="{00000000-0005-0000-0000-00003F5F0000}"/>
    <cellStyle name="표_사급재료비및운반비" xfId="24378" xr:uid="{00000000-0005-0000-0000-0000405F0000}"/>
    <cellStyle name="표_사급재료비및운반비_AC-01 보일러 설계서 수정" xfId="24379" xr:uid="{00000000-0005-0000-0000-0000415F0000}"/>
    <cellStyle name="표_사급재료비및운반비_AC-01 보일러 설계서 수정_AC-14(최종수정)" xfId="24380" xr:uid="{00000000-0005-0000-0000-0000425F0000}"/>
    <cellStyle name="표_사급재료비및운반비_AC-01 보일러 설계서 수정_AC-14(최종수정)_Book1" xfId="24381" xr:uid="{00000000-0005-0000-0000-0000435F0000}"/>
    <cellStyle name="표_사급재료비및운반비_AC-01 보일러 설계서 수정_AC-14(최종수정)_발전설비 보수공사" xfId="24382" xr:uid="{00000000-0005-0000-0000-0000445F0000}"/>
    <cellStyle name="표_사급재료비및운반비_AC-01 보일러 설계서 수정_AC-14(최종수정)_발전설비 보수공사_Book1" xfId="24383" xr:uid="{00000000-0005-0000-0000-0000455F0000}"/>
    <cellStyle name="표_사급재료비및운반비_AC-01 보일러 설계서 수정_Book1" xfId="24384" xr:uid="{00000000-0005-0000-0000-0000465F0000}"/>
    <cellStyle name="표_사급재료비및운반비_AC-01 본관기초(가설계서 9월단가)" xfId="24385" xr:uid="{00000000-0005-0000-0000-0000475F0000}"/>
    <cellStyle name="표_사급재료비및운반비_AC-01 본관기초(가설계서 9월단가)_AC-14(최종수정)" xfId="24386" xr:uid="{00000000-0005-0000-0000-0000485F0000}"/>
    <cellStyle name="표_사급재료비및운반비_AC-01 본관기초(가설계서 9월단가)_AC-14(최종수정)_Book1" xfId="24387" xr:uid="{00000000-0005-0000-0000-0000495F0000}"/>
    <cellStyle name="표_사급재료비및운반비_AC-01 본관기초(가설계서 9월단가)_AC-14(최종수정)_발전설비 보수공사" xfId="24388" xr:uid="{00000000-0005-0000-0000-00004A5F0000}"/>
    <cellStyle name="표_사급재료비및운반비_AC-01 본관기초(가설계서 9월단가)_AC-14(최종수정)_발전설비 보수공사_Book1" xfId="24389" xr:uid="{00000000-0005-0000-0000-00004B5F0000}"/>
    <cellStyle name="표_사급재료비및운반비_AC-01 본관기초(가설계서 9월단가)_Book1" xfId="24390" xr:uid="{00000000-0005-0000-0000-00004C5F0000}"/>
    <cellStyle name="표_사급재료비및운반비_AC-01 본관기초(가설계서 9월단가)-2" xfId="24391" xr:uid="{00000000-0005-0000-0000-00004D5F0000}"/>
    <cellStyle name="표_사급재료비및운반비_AC-01 본관기초(가설계서 9월단가)-2_AC-14(최종수정)" xfId="24392" xr:uid="{00000000-0005-0000-0000-00004E5F0000}"/>
    <cellStyle name="표_사급재료비및운반비_AC-01 본관기초(가설계서 9월단가)-2_AC-14(최종수정)_Book1" xfId="24393" xr:uid="{00000000-0005-0000-0000-00004F5F0000}"/>
    <cellStyle name="표_사급재료비및운반비_AC-01 본관기초(가설계서 9월단가)-2_AC-14(최종수정)_발전설비 보수공사" xfId="24394" xr:uid="{00000000-0005-0000-0000-0000505F0000}"/>
    <cellStyle name="표_사급재료비및운반비_AC-01 본관기초(가설계서 9월단가)-2_AC-14(최종수정)_발전설비 보수공사_Book1" xfId="24395" xr:uid="{00000000-0005-0000-0000-0000515F0000}"/>
    <cellStyle name="표_사급재료비및운반비_AC-01 본관기초(가설계서 9월단가)-2_Book1" xfId="24396" xr:uid="{00000000-0005-0000-0000-0000525F0000}"/>
    <cellStyle name="표_사급재료비및운반비_AC-14건설사무소환경개선공사설계서(제출)REV10" xfId="24397" xr:uid="{00000000-0005-0000-0000-0000535F0000}"/>
    <cellStyle name="표_사급재료비및운반비_AC-14건설사무소환경개선공사설계서(제출)REV10_AC-14(최종수정)" xfId="24398" xr:uid="{00000000-0005-0000-0000-0000545F0000}"/>
    <cellStyle name="표_사급재료비및운반비_AC-14건설사무소환경개선공사설계서(제출)REV10_AC-14(최종수정)_Book1" xfId="24399" xr:uid="{00000000-0005-0000-0000-0000555F0000}"/>
    <cellStyle name="표_사급재료비및운반비_AC-14건설사무소환경개선공사설계서(제출)REV10_AC-14(최종수정)_발전설비 보수공사" xfId="24400" xr:uid="{00000000-0005-0000-0000-0000565F0000}"/>
    <cellStyle name="표_사급재료비및운반비_AC-14건설사무소환경개선공사설계서(제출)REV10_AC-14(최종수정)_발전설비 보수공사_Book1" xfId="24401" xr:uid="{00000000-0005-0000-0000-0000575F0000}"/>
    <cellStyle name="표_사급재료비및운반비_AC-14건설사무소환경개선공사설계서(제출)REV10_Book1" xfId="24402" xr:uid="{00000000-0005-0000-0000-0000585F0000}"/>
    <cellStyle name="표_사급재료비및운반비_Book1" xfId="24403" xr:uid="{00000000-0005-0000-0000-0000595F0000}"/>
    <cellStyle name="표_사급재료비및운반비_공사비집계표" xfId="24404" xr:uid="{00000000-0005-0000-0000-00005A5F0000}"/>
    <cellStyle name="표_사급재료비및운반비_공사비집계표_AC-14(최종수정)" xfId="24405" xr:uid="{00000000-0005-0000-0000-00005B5F0000}"/>
    <cellStyle name="표_사급재료비및운반비_공사비집계표_AC-14(최종수정)_Book1" xfId="24406" xr:uid="{00000000-0005-0000-0000-00005C5F0000}"/>
    <cellStyle name="표_사급재료비및운반비_공사비집계표_AC-14(최종수정)_발전설비 보수공사" xfId="24407" xr:uid="{00000000-0005-0000-0000-00005D5F0000}"/>
    <cellStyle name="표_사급재료비및운반비_공사비집계표_AC-14(최종수정)_발전설비 보수공사_Book1" xfId="24408" xr:uid="{00000000-0005-0000-0000-00005E5F0000}"/>
    <cellStyle name="표_사급재료비및운반비_공사비집계표_Book1" xfId="24409" xr:uid="{00000000-0005-0000-0000-00005F5F0000}"/>
    <cellStyle name="표_사급재료비및운반비_발전설비 보수공사" xfId="24410" xr:uid="{00000000-0005-0000-0000-0000605F0000}"/>
    <cellStyle name="표_사급재료비및운반비_발전설비 보수공사_Book1" xfId="24411" xr:uid="{00000000-0005-0000-0000-0000615F0000}"/>
    <cellStyle name="표_수량및 단가 산출내용표" xfId="24412" xr:uid="{00000000-0005-0000-0000-0000625F0000}"/>
    <cellStyle name="표_수량및 단가 산출내용표_AC-01 보일러 설계서 수정" xfId="24413" xr:uid="{00000000-0005-0000-0000-0000635F0000}"/>
    <cellStyle name="표_수량및 단가 산출내용표_AC-01 보일러 설계서 수정_AC-14(최종수정)" xfId="24414" xr:uid="{00000000-0005-0000-0000-0000645F0000}"/>
    <cellStyle name="표_수량및 단가 산출내용표_AC-01 보일러 설계서 수정_AC-14(최종수정)_Book1" xfId="24415" xr:uid="{00000000-0005-0000-0000-0000655F0000}"/>
    <cellStyle name="표_수량및 단가 산출내용표_AC-01 보일러 설계서 수정_AC-14(최종수정)_발전설비 보수공사" xfId="24416" xr:uid="{00000000-0005-0000-0000-0000665F0000}"/>
    <cellStyle name="표_수량및 단가 산출내용표_AC-01 보일러 설계서 수정_AC-14(최종수정)_발전설비 보수공사_Book1" xfId="24417" xr:uid="{00000000-0005-0000-0000-0000675F0000}"/>
    <cellStyle name="표_수량및 단가 산출내용표_AC-01 보일러 설계서 수정_Book1" xfId="24418" xr:uid="{00000000-0005-0000-0000-0000685F0000}"/>
    <cellStyle name="표_수량및 단가 산출내용표_AC-01 본관기초(가설계서 9월단가)" xfId="24419" xr:uid="{00000000-0005-0000-0000-0000695F0000}"/>
    <cellStyle name="표_수량및 단가 산출내용표_AC-01 본관기초(가설계서 9월단가)_AC-14(최종수정)" xfId="24420" xr:uid="{00000000-0005-0000-0000-00006A5F0000}"/>
    <cellStyle name="표_수량및 단가 산출내용표_AC-01 본관기초(가설계서 9월단가)_AC-14(최종수정)_Book1" xfId="24421" xr:uid="{00000000-0005-0000-0000-00006B5F0000}"/>
    <cellStyle name="표_수량및 단가 산출내용표_AC-01 본관기초(가설계서 9월단가)_AC-14(최종수정)_발전설비 보수공사" xfId="24422" xr:uid="{00000000-0005-0000-0000-00006C5F0000}"/>
    <cellStyle name="표_수량및 단가 산출내용표_AC-01 본관기초(가설계서 9월단가)_AC-14(최종수정)_발전설비 보수공사_Book1" xfId="24423" xr:uid="{00000000-0005-0000-0000-00006D5F0000}"/>
    <cellStyle name="표_수량및 단가 산출내용표_AC-01 본관기초(가설계서 9월단가)_Book1" xfId="24424" xr:uid="{00000000-0005-0000-0000-00006E5F0000}"/>
    <cellStyle name="표_수량및 단가 산출내용표_AC-01 본관기초(가설계서 9월단가)-2" xfId="24425" xr:uid="{00000000-0005-0000-0000-00006F5F0000}"/>
    <cellStyle name="표_수량및 단가 산출내용표_AC-01 본관기초(가설계서 9월단가)-2_AC-14(최종수정)" xfId="24426" xr:uid="{00000000-0005-0000-0000-0000705F0000}"/>
    <cellStyle name="표_수량및 단가 산출내용표_AC-01 본관기초(가설계서 9월단가)-2_AC-14(최종수정)_Book1" xfId="24427" xr:uid="{00000000-0005-0000-0000-0000715F0000}"/>
    <cellStyle name="표_수량및 단가 산출내용표_AC-01 본관기초(가설계서 9월단가)-2_AC-14(최종수정)_발전설비 보수공사" xfId="24428" xr:uid="{00000000-0005-0000-0000-0000725F0000}"/>
    <cellStyle name="표_수량및 단가 산출내용표_AC-01 본관기초(가설계서 9월단가)-2_AC-14(최종수정)_발전설비 보수공사_Book1" xfId="24429" xr:uid="{00000000-0005-0000-0000-0000735F0000}"/>
    <cellStyle name="표_수량및 단가 산출내용표_AC-01 본관기초(가설계서 9월단가)-2_Book1" xfId="24430" xr:uid="{00000000-0005-0000-0000-0000745F0000}"/>
    <cellStyle name="표_수량및 단가 산출내용표_AC-14건설사무소환경개선공사설계서(제출)REV10" xfId="24431" xr:uid="{00000000-0005-0000-0000-0000755F0000}"/>
    <cellStyle name="표_수량및 단가 산출내용표_AC-14건설사무소환경개선공사설계서(제출)REV10_AC-14(최종수정)" xfId="24432" xr:uid="{00000000-0005-0000-0000-0000765F0000}"/>
    <cellStyle name="표_수량및 단가 산출내용표_AC-14건설사무소환경개선공사설계서(제출)REV10_AC-14(최종수정)_Book1" xfId="24433" xr:uid="{00000000-0005-0000-0000-0000775F0000}"/>
    <cellStyle name="표_수량및 단가 산출내용표_AC-14건설사무소환경개선공사설계서(제출)REV10_AC-14(최종수정)_발전설비 보수공사" xfId="24434" xr:uid="{00000000-0005-0000-0000-0000785F0000}"/>
    <cellStyle name="표_수량및 단가 산출내용표_AC-14건설사무소환경개선공사설계서(제출)REV10_AC-14(최종수정)_발전설비 보수공사_Book1" xfId="24435" xr:uid="{00000000-0005-0000-0000-0000795F0000}"/>
    <cellStyle name="표_수량및 단가 산출내용표_AC-14건설사무소환경개선공사설계서(제출)REV10_Book1" xfId="24436" xr:uid="{00000000-0005-0000-0000-00007A5F0000}"/>
    <cellStyle name="표_수량및 단가 산출내용표_Book1" xfId="24437" xr:uid="{00000000-0005-0000-0000-00007B5F0000}"/>
    <cellStyle name="표_수량및 단가 산출내용표_공사비집계표" xfId="24438" xr:uid="{00000000-0005-0000-0000-00007C5F0000}"/>
    <cellStyle name="표_수량및 단가 산출내용표_공사비집계표_AC-14(최종수정)" xfId="24439" xr:uid="{00000000-0005-0000-0000-00007D5F0000}"/>
    <cellStyle name="표_수량및 단가 산출내용표_공사비집계표_AC-14(최종수정)_Book1" xfId="24440" xr:uid="{00000000-0005-0000-0000-00007E5F0000}"/>
    <cellStyle name="표_수량및 단가 산출내용표_공사비집계표_AC-14(최종수정)_발전설비 보수공사" xfId="24441" xr:uid="{00000000-0005-0000-0000-00007F5F0000}"/>
    <cellStyle name="표_수량및 단가 산출내용표_공사비집계표_AC-14(최종수정)_발전설비 보수공사_Book1" xfId="24442" xr:uid="{00000000-0005-0000-0000-0000805F0000}"/>
    <cellStyle name="표_수량및 단가 산출내용표_공사비집계표_Book1" xfId="24443" xr:uid="{00000000-0005-0000-0000-0000815F0000}"/>
    <cellStyle name="표_수량및 단가 산출내용표_발전설비 보수공사" xfId="24444" xr:uid="{00000000-0005-0000-0000-0000825F0000}"/>
    <cellStyle name="표_수량및 단가 산출내용표_발전설비 보수공사_Book1" xfId="24445" xr:uid="{00000000-0005-0000-0000-0000835F0000}"/>
    <cellStyle name="표_장비부표(2004 하반기)" xfId="24446" xr:uid="{00000000-0005-0000-0000-0000845F0000}"/>
    <cellStyle name="표_장비부표(2004 하반기)_Book1" xfId="24447" xr:uid="{00000000-0005-0000-0000-0000855F0000}"/>
    <cellStyle name="표_포장공사" xfId="24448" xr:uid="{00000000-0005-0000-0000-0000865F0000}"/>
    <cellStyle name="표_하수공사" xfId="24449" xr:uid="{00000000-0005-0000-0000-0000875F0000}"/>
    <cellStyle name="표머릿글(上)" xfId="24450" xr:uid="{00000000-0005-0000-0000-0000885F0000}"/>
    <cellStyle name="표머릿글(上) 2" xfId="24451" xr:uid="{00000000-0005-0000-0000-0000895F0000}"/>
    <cellStyle name="표머릿글(上) 2 2" xfId="24452" xr:uid="{00000000-0005-0000-0000-00008A5F0000}"/>
    <cellStyle name="표머릿글(上) 2 2 2" xfId="24453" xr:uid="{00000000-0005-0000-0000-00008B5F0000}"/>
    <cellStyle name="표머릿글(上) 2 2 3" xfId="24454" xr:uid="{00000000-0005-0000-0000-00008C5F0000}"/>
    <cellStyle name="표머릿글(上) 2 2 4" xfId="24455" xr:uid="{00000000-0005-0000-0000-00008D5F0000}"/>
    <cellStyle name="표머릿글(上) 2 2 5" xfId="24456" xr:uid="{00000000-0005-0000-0000-00008E5F0000}"/>
    <cellStyle name="표머릿글(上) 3" xfId="24457" xr:uid="{00000000-0005-0000-0000-00008F5F0000}"/>
    <cellStyle name="표머릿글(上) 3 2" xfId="24458" xr:uid="{00000000-0005-0000-0000-0000905F0000}"/>
    <cellStyle name="표머릿글(上) 3 3" xfId="24459" xr:uid="{00000000-0005-0000-0000-0000915F0000}"/>
    <cellStyle name="표머릿글(上) 3 4" xfId="24460" xr:uid="{00000000-0005-0000-0000-0000925F0000}"/>
    <cellStyle name="표머릿글(上) 3 5" xfId="24461" xr:uid="{00000000-0005-0000-0000-0000935F0000}"/>
    <cellStyle name="표머릿글(上) 4" xfId="24462" xr:uid="{00000000-0005-0000-0000-0000945F0000}"/>
    <cellStyle name="표머릿글(中)" xfId="24463" xr:uid="{00000000-0005-0000-0000-0000955F0000}"/>
    <cellStyle name="표머릿글(中) 2" xfId="24464" xr:uid="{00000000-0005-0000-0000-0000965F0000}"/>
    <cellStyle name="표머릿글(中) 3" xfId="24465" xr:uid="{00000000-0005-0000-0000-0000975F0000}"/>
    <cellStyle name="표머릿글(下)" xfId="24466" xr:uid="{00000000-0005-0000-0000-0000985F0000}"/>
    <cellStyle name="표머릿글(下) 2" xfId="24467" xr:uid="{00000000-0005-0000-0000-0000995F0000}"/>
    <cellStyle name="표머릿글(下) 3" xfId="24468" xr:uid="{00000000-0005-0000-0000-00009A5F0000}"/>
    <cellStyle name="表示済みのハイパーリンク" xfId="24469" xr:uid="{00000000-0005-0000-0000-00009B5F0000}"/>
    <cellStyle name="표준" xfId="0" builtinId="0"/>
    <cellStyle name="표준 - Styl1" xfId="24470" xr:uid="{00000000-0005-0000-0000-00009D5F0000}"/>
    <cellStyle name="표준 - Styl1 2" xfId="24471" xr:uid="{00000000-0005-0000-0000-00009E5F0000}"/>
    <cellStyle name="표준 - Styl2" xfId="24472" xr:uid="{00000000-0005-0000-0000-00009F5F0000}"/>
    <cellStyle name="표준 - Styl2 2" xfId="24473" xr:uid="{00000000-0005-0000-0000-0000A05F0000}"/>
    <cellStyle name="표준 - Styl3" xfId="24474" xr:uid="{00000000-0005-0000-0000-0000A15F0000}"/>
    <cellStyle name="표준 - Styl3 2" xfId="24475" xr:uid="{00000000-0005-0000-0000-0000A25F0000}"/>
    <cellStyle name="표준 - Styl4" xfId="24476" xr:uid="{00000000-0005-0000-0000-0000A35F0000}"/>
    <cellStyle name="표준 - Styl4 2" xfId="24477" xr:uid="{00000000-0005-0000-0000-0000A45F0000}"/>
    <cellStyle name="표준 - Styl5" xfId="24478" xr:uid="{00000000-0005-0000-0000-0000A55F0000}"/>
    <cellStyle name="표준 - Styl5 2" xfId="24479" xr:uid="{00000000-0005-0000-0000-0000A65F0000}"/>
    <cellStyle name="표준 - Styl6" xfId="24480" xr:uid="{00000000-0005-0000-0000-0000A75F0000}"/>
    <cellStyle name="표준 - Styl6 2" xfId="24481" xr:uid="{00000000-0005-0000-0000-0000A85F0000}"/>
    <cellStyle name="표준 - Styl7" xfId="24482" xr:uid="{00000000-0005-0000-0000-0000A95F0000}"/>
    <cellStyle name="표준 - Styl7 2" xfId="24483" xr:uid="{00000000-0005-0000-0000-0000AA5F0000}"/>
    <cellStyle name="표준 - Styl8" xfId="24484" xr:uid="{00000000-0005-0000-0000-0000AB5F0000}"/>
    <cellStyle name="표준 - Styl8 2" xfId="24485" xr:uid="{00000000-0005-0000-0000-0000AC5F0000}"/>
    <cellStyle name="표준 10" xfId="24486" xr:uid="{00000000-0005-0000-0000-0000AD5F0000}"/>
    <cellStyle name="표준 10 2" xfId="24487" xr:uid="{00000000-0005-0000-0000-0000AE5F0000}"/>
    <cellStyle name="표준 10 2 2" xfId="24488" xr:uid="{00000000-0005-0000-0000-0000AF5F0000}"/>
    <cellStyle name="표준 10 3" xfId="24489" xr:uid="{00000000-0005-0000-0000-0000B05F0000}"/>
    <cellStyle name="표준 10 4" xfId="24490" xr:uid="{00000000-0005-0000-0000-0000B15F0000}"/>
    <cellStyle name="표준 10 5" xfId="24491" xr:uid="{00000000-0005-0000-0000-0000B25F0000}"/>
    <cellStyle name="표준 11" xfId="24492" xr:uid="{00000000-0005-0000-0000-0000B35F0000}"/>
    <cellStyle name="표준 11 2" xfId="24493" xr:uid="{00000000-0005-0000-0000-0000B45F0000}"/>
    <cellStyle name="표준 11 2 2" xfId="24494" xr:uid="{00000000-0005-0000-0000-0000B55F0000}"/>
    <cellStyle name="표준 11 2 3" xfId="24495" xr:uid="{00000000-0005-0000-0000-0000B65F0000}"/>
    <cellStyle name="표준 11 3" xfId="24496" xr:uid="{00000000-0005-0000-0000-0000B75F0000}"/>
    <cellStyle name="표준 11 4" xfId="24497" xr:uid="{00000000-0005-0000-0000-0000B85F0000}"/>
    <cellStyle name="표준 11 5" xfId="24498" xr:uid="{00000000-0005-0000-0000-0000B95F0000}"/>
    <cellStyle name="표준 12" xfId="24499" xr:uid="{00000000-0005-0000-0000-0000BA5F0000}"/>
    <cellStyle name="표준 12 2" xfId="24500" xr:uid="{00000000-0005-0000-0000-0000BB5F0000}"/>
    <cellStyle name="표준 12 2 2" xfId="24501" xr:uid="{00000000-0005-0000-0000-0000BC5F0000}"/>
    <cellStyle name="표준 12 3" xfId="24502" xr:uid="{00000000-0005-0000-0000-0000BD5F0000}"/>
    <cellStyle name="표준 12 3 2" xfId="24503" xr:uid="{00000000-0005-0000-0000-0000BE5F0000}"/>
    <cellStyle name="표준 12 4" xfId="24504" xr:uid="{00000000-0005-0000-0000-0000BF5F0000}"/>
    <cellStyle name="표준 12 5" xfId="24505" xr:uid="{00000000-0005-0000-0000-0000C05F0000}"/>
    <cellStyle name="표준 12 6" xfId="24506" xr:uid="{00000000-0005-0000-0000-0000C15F0000}"/>
    <cellStyle name="표준 12 7" xfId="24507" xr:uid="{00000000-0005-0000-0000-0000C25F0000}"/>
    <cellStyle name="표준 13" xfId="24508" xr:uid="{00000000-0005-0000-0000-0000C35F0000}"/>
    <cellStyle name="표준 13 2" xfId="24509" xr:uid="{00000000-0005-0000-0000-0000C45F0000}"/>
    <cellStyle name="표준 13 2 2" xfId="24510" xr:uid="{00000000-0005-0000-0000-0000C55F0000}"/>
    <cellStyle name="표준 13 2 2 2" xfId="24511" xr:uid="{00000000-0005-0000-0000-0000C65F0000}"/>
    <cellStyle name="표준 13 2 3" xfId="24512" xr:uid="{00000000-0005-0000-0000-0000C75F0000}"/>
    <cellStyle name="표준 13 2 4" xfId="24513" xr:uid="{00000000-0005-0000-0000-0000C85F0000}"/>
    <cellStyle name="표준 13 3" xfId="24514" xr:uid="{00000000-0005-0000-0000-0000C95F0000}"/>
    <cellStyle name="표준 13 3 2" xfId="24515" xr:uid="{00000000-0005-0000-0000-0000CA5F0000}"/>
    <cellStyle name="표준 13 3 2 2" xfId="24516" xr:uid="{00000000-0005-0000-0000-0000CB5F0000}"/>
    <cellStyle name="표준 13 3 3" xfId="24517" xr:uid="{00000000-0005-0000-0000-0000CC5F0000}"/>
    <cellStyle name="표준 13 3 4" xfId="24518" xr:uid="{00000000-0005-0000-0000-0000CD5F0000}"/>
    <cellStyle name="표준 13 4" xfId="24519" xr:uid="{00000000-0005-0000-0000-0000CE5F0000}"/>
    <cellStyle name="표준 13 4 2" xfId="24520" xr:uid="{00000000-0005-0000-0000-0000CF5F0000}"/>
    <cellStyle name="표준 13 4 3" xfId="24521" xr:uid="{00000000-0005-0000-0000-0000D05F0000}"/>
    <cellStyle name="표준 13 5" xfId="24522" xr:uid="{00000000-0005-0000-0000-0000D15F0000}"/>
    <cellStyle name="표준 13 6" xfId="24523" xr:uid="{00000000-0005-0000-0000-0000D25F0000}"/>
    <cellStyle name="표준 13 7" xfId="24524" xr:uid="{00000000-0005-0000-0000-0000D35F0000}"/>
    <cellStyle name="표준 14" xfId="24525" xr:uid="{00000000-0005-0000-0000-0000D45F0000}"/>
    <cellStyle name="표준 14 2" xfId="24526" xr:uid="{00000000-0005-0000-0000-0000D55F0000}"/>
    <cellStyle name="표준 14 2 2" xfId="24527" xr:uid="{00000000-0005-0000-0000-0000D65F0000}"/>
    <cellStyle name="표준 14 3" xfId="24528" xr:uid="{00000000-0005-0000-0000-0000D75F0000}"/>
    <cellStyle name="표준 14 3 2" xfId="24529" xr:uid="{00000000-0005-0000-0000-0000D85F0000}"/>
    <cellStyle name="표준 14 3 2 2" xfId="24530" xr:uid="{00000000-0005-0000-0000-0000D95F0000}"/>
    <cellStyle name="표준 14 3 3" xfId="24531" xr:uid="{00000000-0005-0000-0000-0000DA5F0000}"/>
    <cellStyle name="표준 14 3 4" xfId="24532" xr:uid="{00000000-0005-0000-0000-0000DB5F0000}"/>
    <cellStyle name="표준 14 4" xfId="24533" xr:uid="{00000000-0005-0000-0000-0000DC5F0000}"/>
    <cellStyle name="표준 14 4 2" xfId="24534" xr:uid="{00000000-0005-0000-0000-0000DD5F0000}"/>
    <cellStyle name="표준 14 4 2 2" xfId="24535" xr:uid="{00000000-0005-0000-0000-0000DE5F0000}"/>
    <cellStyle name="표준 14 4 3" xfId="24536" xr:uid="{00000000-0005-0000-0000-0000DF5F0000}"/>
    <cellStyle name="표준 14 4 4" xfId="24537" xr:uid="{00000000-0005-0000-0000-0000E05F0000}"/>
    <cellStyle name="표준 14 5" xfId="24538" xr:uid="{00000000-0005-0000-0000-0000E15F0000}"/>
    <cellStyle name="표준 14 5 2" xfId="24539" xr:uid="{00000000-0005-0000-0000-0000E25F0000}"/>
    <cellStyle name="표준 14 6" xfId="24540" xr:uid="{00000000-0005-0000-0000-0000E35F0000}"/>
    <cellStyle name="표준 14 7" xfId="24541" xr:uid="{00000000-0005-0000-0000-0000E45F0000}"/>
    <cellStyle name="표준 14 8" xfId="24542" xr:uid="{00000000-0005-0000-0000-0000E55F0000}"/>
    <cellStyle name="표준 15" xfId="24543" xr:uid="{00000000-0005-0000-0000-0000E65F0000}"/>
    <cellStyle name="표준 15 2" xfId="24544" xr:uid="{00000000-0005-0000-0000-0000E75F0000}"/>
    <cellStyle name="표준 15 2 2" xfId="24545" xr:uid="{00000000-0005-0000-0000-0000E85F0000}"/>
    <cellStyle name="표준 15 2 2 2" xfId="24546" xr:uid="{00000000-0005-0000-0000-0000E95F0000}"/>
    <cellStyle name="표준 15 2 3" xfId="24547" xr:uid="{00000000-0005-0000-0000-0000EA5F0000}"/>
    <cellStyle name="표준 15 2 4" xfId="24548" xr:uid="{00000000-0005-0000-0000-0000EB5F0000}"/>
    <cellStyle name="표준 15 2 5" xfId="24549" xr:uid="{00000000-0005-0000-0000-0000EC5F0000}"/>
    <cellStyle name="표준 15 3" xfId="24550" xr:uid="{00000000-0005-0000-0000-0000ED5F0000}"/>
    <cellStyle name="표준 15 3 2" xfId="24551" xr:uid="{00000000-0005-0000-0000-0000EE5F0000}"/>
    <cellStyle name="표준 15 3 2 2" xfId="24552" xr:uid="{00000000-0005-0000-0000-0000EF5F0000}"/>
    <cellStyle name="표준 15 3 2 3" xfId="24553" xr:uid="{00000000-0005-0000-0000-0000F05F0000}"/>
    <cellStyle name="표준 15 3 3" xfId="24554" xr:uid="{00000000-0005-0000-0000-0000F15F0000}"/>
    <cellStyle name="표준 15 3 3 2" xfId="24555" xr:uid="{00000000-0005-0000-0000-0000F25F0000}"/>
    <cellStyle name="표준 15 3 4" xfId="24556" xr:uid="{00000000-0005-0000-0000-0000F35F0000}"/>
    <cellStyle name="표준 15 3 5" xfId="24557" xr:uid="{00000000-0005-0000-0000-0000F45F0000}"/>
    <cellStyle name="표준 15 4" xfId="24558" xr:uid="{00000000-0005-0000-0000-0000F55F0000}"/>
    <cellStyle name="표준 15 4 2" xfId="24559" xr:uid="{00000000-0005-0000-0000-0000F65F0000}"/>
    <cellStyle name="표준 15 4 3" xfId="24560" xr:uid="{00000000-0005-0000-0000-0000F75F0000}"/>
    <cellStyle name="표준 15 4 4" xfId="24561" xr:uid="{00000000-0005-0000-0000-0000F85F0000}"/>
    <cellStyle name="표준 15 5" xfId="24562" xr:uid="{00000000-0005-0000-0000-0000F95F0000}"/>
    <cellStyle name="표준 15 5 2" xfId="24563" xr:uid="{00000000-0005-0000-0000-0000FA5F0000}"/>
    <cellStyle name="표준 15 6" xfId="24564" xr:uid="{00000000-0005-0000-0000-0000FB5F0000}"/>
    <cellStyle name="표준 15 7" xfId="24565" xr:uid="{00000000-0005-0000-0000-0000FC5F0000}"/>
    <cellStyle name="표준 16" xfId="24566" xr:uid="{00000000-0005-0000-0000-0000FD5F0000}"/>
    <cellStyle name="표준 16 2" xfId="24567" xr:uid="{00000000-0005-0000-0000-0000FE5F0000}"/>
    <cellStyle name="표준 16 3" xfId="24568" xr:uid="{00000000-0005-0000-0000-0000FF5F0000}"/>
    <cellStyle name="표준 16 4" xfId="24569" xr:uid="{00000000-0005-0000-0000-000000600000}"/>
    <cellStyle name="표준 16 5" xfId="24570" xr:uid="{00000000-0005-0000-0000-000001600000}"/>
    <cellStyle name="표준 17" xfId="24571" xr:uid="{00000000-0005-0000-0000-000002600000}"/>
    <cellStyle name="표준 17 2" xfId="24572" xr:uid="{00000000-0005-0000-0000-000003600000}"/>
    <cellStyle name="표준 17 2 2" xfId="24573" xr:uid="{00000000-0005-0000-0000-000004600000}"/>
    <cellStyle name="표준 17 3" xfId="24574" xr:uid="{00000000-0005-0000-0000-000005600000}"/>
    <cellStyle name="표준 17 3 2" xfId="24575" xr:uid="{00000000-0005-0000-0000-000006600000}"/>
    <cellStyle name="표준 17 4" xfId="24576" xr:uid="{00000000-0005-0000-0000-000007600000}"/>
    <cellStyle name="표준 17 5" xfId="24577" xr:uid="{00000000-0005-0000-0000-000008600000}"/>
    <cellStyle name="표준 173 2" xfId="24578" xr:uid="{00000000-0005-0000-0000-000009600000}"/>
    <cellStyle name="표준 179" xfId="24579" xr:uid="{00000000-0005-0000-0000-00000A600000}"/>
    <cellStyle name="표준 18" xfId="24580" xr:uid="{00000000-0005-0000-0000-00000B600000}"/>
    <cellStyle name="표준 18 10" xfId="24581" xr:uid="{00000000-0005-0000-0000-00000C600000}"/>
    <cellStyle name="표준 18 10 2" xfId="24582" xr:uid="{00000000-0005-0000-0000-00000D600000}"/>
    <cellStyle name="표준 18 10 2 2" xfId="24583" xr:uid="{00000000-0005-0000-0000-00000E600000}"/>
    <cellStyle name="표준 18 10 2 2 2" xfId="24584" xr:uid="{00000000-0005-0000-0000-00000F600000}"/>
    <cellStyle name="표준 18 10 2 2 2 2" xfId="24585" xr:uid="{00000000-0005-0000-0000-000010600000}"/>
    <cellStyle name="표준 18 10 2 2 2 2 2" xfId="24586" xr:uid="{00000000-0005-0000-0000-000011600000}"/>
    <cellStyle name="표준 18 10 2 2 2 3" xfId="24587" xr:uid="{00000000-0005-0000-0000-000012600000}"/>
    <cellStyle name="표준 18 10 2 2 3" xfId="24588" xr:uid="{00000000-0005-0000-0000-000013600000}"/>
    <cellStyle name="표준 18 10 2 2 3 2" xfId="24589" xr:uid="{00000000-0005-0000-0000-000014600000}"/>
    <cellStyle name="표준 18 10 2 2 4" xfId="24590" xr:uid="{00000000-0005-0000-0000-000015600000}"/>
    <cellStyle name="표준 18 10 2 3" xfId="24591" xr:uid="{00000000-0005-0000-0000-000016600000}"/>
    <cellStyle name="표준 18 10 2 3 2" xfId="24592" xr:uid="{00000000-0005-0000-0000-000017600000}"/>
    <cellStyle name="표준 18 10 2 3 2 2" xfId="24593" xr:uid="{00000000-0005-0000-0000-000018600000}"/>
    <cellStyle name="표준 18 10 2 3 3" xfId="24594" xr:uid="{00000000-0005-0000-0000-000019600000}"/>
    <cellStyle name="표준 18 10 2 4" xfId="24595" xr:uid="{00000000-0005-0000-0000-00001A600000}"/>
    <cellStyle name="표준 18 10 2 4 2" xfId="24596" xr:uid="{00000000-0005-0000-0000-00001B600000}"/>
    <cellStyle name="표준 18 10 2 5" xfId="24597" xr:uid="{00000000-0005-0000-0000-00001C600000}"/>
    <cellStyle name="표준 18 10 3" xfId="24598" xr:uid="{00000000-0005-0000-0000-00001D600000}"/>
    <cellStyle name="표준 18 10 3 2" xfId="24599" xr:uid="{00000000-0005-0000-0000-00001E600000}"/>
    <cellStyle name="표준 18 10 3 2 2" xfId="24600" xr:uid="{00000000-0005-0000-0000-00001F600000}"/>
    <cellStyle name="표준 18 10 3 2 2 2" xfId="24601" xr:uid="{00000000-0005-0000-0000-000020600000}"/>
    <cellStyle name="표준 18 10 3 2 2 2 2" xfId="24602" xr:uid="{00000000-0005-0000-0000-000021600000}"/>
    <cellStyle name="표준 18 10 3 2 2 3" xfId="24603" xr:uid="{00000000-0005-0000-0000-000022600000}"/>
    <cellStyle name="표준 18 10 3 2 3" xfId="24604" xr:uid="{00000000-0005-0000-0000-000023600000}"/>
    <cellStyle name="표준 18 10 3 2 3 2" xfId="24605" xr:uid="{00000000-0005-0000-0000-000024600000}"/>
    <cellStyle name="표준 18 10 3 2 4" xfId="24606" xr:uid="{00000000-0005-0000-0000-000025600000}"/>
    <cellStyle name="표준 18 10 3 3" xfId="24607" xr:uid="{00000000-0005-0000-0000-000026600000}"/>
    <cellStyle name="표준 18 10 3 3 2" xfId="24608" xr:uid="{00000000-0005-0000-0000-000027600000}"/>
    <cellStyle name="표준 18 10 3 3 2 2" xfId="24609" xr:uid="{00000000-0005-0000-0000-000028600000}"/>
    <cellStyle name="표준 18 10 3 3 3" xfId="24610" xr:uid="{00000000-0005-0000-0000-000029600000}"/>
    <cellStyle name="표준 18 10 3 4" xfId="24611" xr:uid="{00000000-0005-0000-0000-00002A600000}"/>
    <cellStyle name="표준 18 10 3 4 2" xfId="24612" xr:uid="{00000000-0005-0000-0000-00002B600000}"/>
    <cellStyle name="표준 18 10 3 5" xfId="24613" xr:uid="{00000000-0005-0000-0000-00002C600000}"/>
    <cellStyle name="표준 18 10 4" xfId="24614" xr:uid="{00000000-0005-0000-0000-00002D600000}"/>
    <cellStyle name="표준 18 10 4 2" xfId="24615" xr:uid="{00000000-0005-0000-0000-00002E600000}"/>
    <cellStyle name="표준 18 10 4 2 2" xfId="24616" xr:uid="{00000000-0005-0000-0000-00002F600000}"/>
    <cellStyle name="표준 18 10 4 2 2 2" xfId="24617" xr:uid="{00000000-0005-0000-0000-000030600000}"/>
    <cellStyle name="표준 18 10 4 2 3" xfId="24618" xr:uid="{00000000-0005-0000-0000-000031600000}"/>
    <cellStyle name="표준 18 10 4 3" xfId="24619" xr:uid="{00000000-0005-0000-0000-000032600000}"/>
    <cellStyle name="표준 18 10 4 3 2" xfId="24620" xr:uid="{00000000-0005-0000-0000-000033600000}"/>
    <cellStyle name="표준 18 10 4 4" xfId="24621" xr:uid="{00000000-0005-0000-0000-000034600000}"/>
    <cellStyle name="표준 18 10 5" xfId="24622" xr:uid="{00000000-0005-0000-0000-000035600000}"/>
    <cellStyle name="표준 18 10 5 2" xfId="24623" xr:uid="{00000000-0005-0000-0000-000036600000}"/>
    <cellStyle name="표준 18 10 5 2 2" xfId="24624" xr:uid="{00000000-0005-0000-0000-000037600000}"/>
    <cellStyle name="표준 18 10 5 3" xfId="24625" xr:uid="{00000000-0005-0000-0000-000038600000}"/>
    <cellStyle name="표준 18 10 6" xfId="24626" xr:uid="{00000000-0005-0000-0000-000039600000}"/>
    <cellStyle name="표준 18 10 6 2" xfId="24627" xr:uid="{00000000-0005-0000-0000-00003A600000}"/>
    <cellStyle name="표준 18 10 6 2 2" xfId="24628" xr:uid="{00000000-0005-0000-0000-00003B600000}"/>
    <cellStyle name="표준 18 10 6 3" xfId="24629" xr:uid="{00000000-0005-0000-0000-00003C600000}"/>
    <cellStyle name="표준 18 10 7" xfId="24630" xr:uid="{00000000-0005-0000-0000-00003D600000}"/>
    <cellStyle name="표준 18 10 7 2" xfId="24631" xr:uid="{00000000-0005-0000-0000-00003E600000}"/>
    <cellStyle name="표준 18 10 8" xfId="24632" xr:uid="{00000000-0005-0000-0000-00003F600000}"/>
    <cellStyle name="표준 18 11" xfId="24633" xr:uid="{00000000-0005-0000-0000-000040600000}"/>
    <cellStyle name="표준 18 11 2" xfId="24634" xr:uid="{00000000-0005-0000-0000-000041600000}"/>
    <cellStyle name="표준 18 11 2 2" xfId="24635" xr:uid="{00000000-0005-0000-0000-000042600000}"/>
    <cellStyle name="표준 18 11 2 2 2" xfId="24636" xr:uid="{00000000-0005-0000-0000-000043600000}"/>
    <cellStyle name="표준 18 11 2 2 2 2" xfId="24637" xr:uid="{00000000-0005-0000-0000-000044600000}"/>
    <cellStyle name="표준 18 11 2 2 3" xfId="24638" xr:uid="{00000000-0005-0000-0000-000045600000}"/>
    <cellStyle name="표준 18 11 2 3" xfId="24639" xr:uid="{00000000-0005-0000-0000-000046600000}"/>
    <cellStyle name="표준 18 11 2 3 2" xfId="24640" xr:uid="{00000000-0005-0000-0000-000047600000}"/>
    <cellStyle name="표준 18 11 2 4" xfId="24641" xr:uid="{00000000-0005-0000-0000-000048600000}"/>
    <cellStyle name="표준 18 11 3" xfId="24642" xr:uid="{00000000-0005-0000-0000-000049600000}"/>
    <cellStyle name="표준 18 11 3 2" xfId="24643" xr:uid="{00000000-0005-0000-0000-00004A600000}"/>
    <cellStyle name="표준 18 11 3 2 2" xfId="24644" xr:uid="{00000000-0005-0000-0000-00004B600000}"/>
    <cellStyle name="표준 18 11 3 3" xfId="24645" xr:uid="{00000000-0005-0000-0000-00004C600000}"/>
    <cellStyle name="표준 18 11 4" xfId="24646" xr:uid="{00000000-0005-0000-0000-00004D600000}"/>
    <cellStyle name="표준 18 11 4 2" xfId="24647" xr:uid="{00000000-0005-0000-0000-00004E600000}"/>
    <cellStyle name="표준 18 11 5" xfId="24648" xr:uid="{00000000-0005-0000-0000-00004F600000}"/>
    <cellStyle name="표준 18 12" xfId="24649" xr:uid="{00000000-0005-0000-0000-000050600000}"/>
    <cellStyle name="표준 18 12 2" xfId="24650" xr:uid="{00000000-0005-0000-0000-000051600000}"/>
    <cellStyle name="표준 18 12 2 2" xfId="24651" xr:uid="{00000000-0005-0000-0000-000052600000}"/>
    <cellStyle name="표준 18 12 2 2 2" xfId="24652" xr:uid="{00000000-0005-0000-0000-000053600000}"/>
    <cellStyle name="표준 18 12 2 2 2 2" xfId="24653" xr:uid="{00000000-0005-0000-0000-000054600000}"/>
    <cellStyle name="표준 18 12 2 2 3" xfId="24654" xr:uid="{00000000-0005-0000-0000-000055600000}"/>
    <cellStyle name="표준 18 12 2 3" xfId="24655" xr:uid="{00000000-0005-0000-0000-000056600000}"/>
    <cellStyle name="표준 18 12 2 3 2" xfId="24656" xr:uid="{00000000-0005-0000-0000-000057600000}"/>
    <cellStyle name="표준 18 12 2 4" xfId="24657" xr:uid="{00000000-0005-0000-0000-000058600000}"/>
    <cellStyle name="표준 18 12 3" xfId="24658" xr:uid="{00000000-0005-0000-0000-000059600000}"/>
    <cellStyle name="표준 18 12 3 2" xfId="24659" xr:uid="{00000000-0005-0000-0000-00005A600000}"/>
    <cellStyle name="표준 18 12 3 2 2" xfId="24660" xr:uid="{00000000-0005-0000-0000-00005B600000}"/>
    <cellStyle name="표준 18 12 3 3" xfId="24661" xr:uid="{00000000-0005-0000-0000-00005C600000}"/>
    <cellStyle name="표준 18 12 4" xfId="24662" xr:uid="{00000000-0005-0000-0000-00005D600000}"/>
    <cellStyle name="표준 18 12 4 2" xfId="24663" xr:uid="{00000000-0005-0000-0000-00005E600000}"/>
    <cellStyle name="표준 18 12 5" xfId="24664" xr:uid="{00000000-0005-0000-0000-00005F600000}"/>
    <cellStyle name="표준 18 13" xfId="24665" xr:uid="{00000000-0005-0000-0000-000060600000}"/>
    <cellStyle name="표준 18 13 2" xfId="24666" xr:uid="{00000000-0005-0000-0000-000061600000}"/>
    <cellStyle name="표준 18 13 2 2" xfId="24667" xr:uid="{00000000-0005-0000-0000-000062600000}"/>
    <cellStyle name="표준 18 13 2 2 2" xfId="24668" xr:uid="{00000000-0005-0000-0000-000063600000}"/>
    <cellStyle name="표준 18 13 2 3" xfId="24669" xr:uid="{00000000-0005-0000-0000-000064600000}"/>
    <cellStyle name="표준 18 13 3" xfId="24670" xr:uid="{00000000-0005-0000-0000-000065600000}"/>
    <cellStyle name="표준 18 13 3 2" xfId="24671" xr:uid="{00000000-0005-0000-0000-000066600000}"/>
    <cellStyle name="표준 18 13 4" xfId="24672" xr:uid="{00000000-0005-0000-0000-000067600000}"/>
    <cellStyle name="표준 18 14" xfId="24673" xr:uid="{00000000-0005-0000-0000-000068600000}"/>
    <cellStyle name="표준 18 14 2" xfId="24674" xr:uid="{00000000-0005-0000-0000-000069600000}"/>
    <cellStyle name="표준 18 14 2 2" xfId="24675" xr:uid="{00000000-0005-0000-0000-00006A600000}"/>
    <cellStyle name="표준 18 14 3" xfId="24676" xr:uid="{00000000-0005-0000-0000-00006B600000}"/>
    <cellStyle name="표준 18 15" xfId="24677" xr:uid="{00000000-0005-0000-0000-00006C600000}"/>
    <cellStyle name="표준 18 15 2" xfId="24678" xr:uid="{00000000-0005-0000-0000-00006D600000}"/>
    <cellStyle name="표준 18 15 2 2" xfId="24679" xr:uid="{00000000-0005-0000-0000-00006E600000}"/>
    <cellStyle name="표준 18 15 3" xfId="24680" xr:uid="{00000000-0005-0000-0000-00006F600000}"/>
    <cellStyle name="표준 18 16" xfId="24681" xr:uid="{00000000-0005-0000-0000-000070600000}"/>
    <cellStyle name="표준 18 16 2" xfId="24682" xr:uid="{00000000-0005-0000-0000-000071600000}"/>
    <cellStyle name="표준 18 17" xfId="24683" xr:uid="{00000000-0005-0000-0000-000072600000}"/>
    <cellStyle name="표준 18 18" xfId="24684" xr:uid="{00000000-0005-0000-0000-000073600000}"/>
    <cellStyle name="표준 18 2" xfId="24685" xr:uid="{00000000-0005-0000-0000-000074600000}"/>
    <cellStyle name="표준 18 2 10" xfId="24686" xr:uid="{00000000-0005-0000-0000-000075600000}"/>
    <cellStyle name="표준 18 2 10 2" xfId="24687" xr:uid="{00000000-0005-0000-0000-000076600000}"/>
    <cellStyle name="표준 18 2 10 2 2" xfId="24688" xr:uid="{00000000-0005-0000-0000-000077600000}"/>
    <cellStyle name="표준 18 2 10 2 2 2" xfId="24689" xr:uid="{00000000-0005-0000-0000-000078600000}"/>
    <cellStyle name="표준 18 2 10 2 2 2 2" xfId="24690" xr:uid="{00000000-0005-0000-0000-000079600000}"/>
    <cellStyle name="표준 18 2 10 2 2 3" xfId="24691" xr:uid="{00000000-0005-0000-0000-00007A600000}"/>
    <cellStyle name="표준 18 2 10 2 3" xfId="24692" xr:uid="{00000000-0005-0000-0000-00007B600000}"/>
    <cellStyle name="표준 18 2 10 2 3 2" xfId="24693" xr:uid="{00000000-0005-0000-0000-00007C600000}"/>
    <cellStyle name="표준 18 2 10 2 4" xfId="24694" xr:uid="{00000000-0005-0000-0000-00007D600000}"/>
    <cellStyle name="표준 18 2 10 3" xfId="24695" xr:uid="{00000000-0005-0000-0000-00007E600000}"/>
    <cellStyle name="표준 18 2 10 3 2" xfId="24696" xr:uid="{00000000-0005-0000-0000-00007F600000}"/>
    <cellStyle name="표준 18 2 10 3 2 2" xfId="24697" xr:uid="{00000000-0005-0000-0000-000080600000}"/>
    <cellStyle name="표준 18 2 10 3 3" xfId="24698" xr:uid="{00000000-0005-0000-0000-000081600000}"/>
    <cellStyle name="표준 18 2 10 4" xfId="24699" xr:uid="{00000000-0005-0000-0000-000082600000}"/>
    <cellStyle name="표준 18 2 10 4 2" xfId="24700" xr:uid="{00000000-0005-0000-0000-000083600000}"/>
    <cellStyle name="표준 18 2 10 5" xfId="24701" xr:uid="{00000000-0005-0000-0000-000084600000}"/>
    <cellStyle name="표준 18 2 11" xfId="24702" xr:uid="{00000000-0005-0000-0000-000085600000}"/>
    <cellStyle name="표준 18 2 11 2" xfId="24703" xr:uid="{00000000-0005-0000-0000-000086600000}"/>
    <cellStyle name="표준 18 2 11 2 2" xfId="24704" xr:uid="{00000000-0005-0000-0000-000087600000}"/>
    <cellStyle name="표준 18 2 11 2 2 2" xfId="24705" xr:uid="{00000000-0005-0000-0000-000088600000}"/>
    <cellStyle name="표준 18 2 11 2 3" xfId="24706" xr:uid="{00000000-0005-0000-0000-000089600000}"/>
    <cellStyle name="표준 18 2 11 3" xfId="24707" xr:uid="{00000000-0005-0000-0000-00008A600000}"/>
    <cellStyle name="표준 18 2 11 3 2" xfId="24708" xr:uid="{00000000-0005-0000-0000-00008B600000}"/>
    <cellStyle name="표준 18 2 11 4" xfId="24709" xr:uid="{00000000-0005-0000-0000-00008C600000}"/>
    <cellStyle name="표준 18 2 12" xfId="24710" xr:uid="{00000000-0005-0000-0000-00008D600000}"/>
    <cellStyle name="표준 18 2 12 2" xfId="24711" xr:uid="{00000000-0005-0000-0000-00008E600000}"/>
    <cellStyle name="표준 18 2 12 2 2" xfId="24712" xr:uid="{00000000-0005-0000-0000-00008F600000}"/>
    <cellStyle name="표준 18 2 12 3" xfId="24713" xr:uid="{00000000-0005-0000-0000-000090600000}"/>
    <cellStyle name="표준 18 2 13" xfId="24714" xr:uid="{00000000-0005-0000-0000-000091600000}"/>
    <cellStyle name="표준 18 2 13 2" xfId="24715" xr:uid="{00000000-0005-0000-0000-000092600000}"/>
    <cellStyle name="표준 18 2 13 2 2" xfId="24716" xr:uid="{00000000-0005-0000-0000-000093600000}"/>
    <cellStyle name="표준 18 2 13 3" xfId="24717" xr:uid="{00000000-0005-0000-0000-000094600000}"/>
    <cellStyle name="표준 18 2 14" xfId="24718" xr:uid="{00000000-0005-0000-0000-000095600000}"/>
    <cellStyle name="표준 18 2 14 2" xfId="24719" xr:uid="{00000000-0005-0000-0000-000096600000}"/>
    <cellStyle name="표준 18 2 15" xfId="24720" xr:uid="{00000000-0005-0000-0000-000097600000}"/>
    <cellStyle name="표준 18 2 16" xfId="24721" xr:uid="{00000000-0005-0000-0000-000098600000}"/>
    <cellStyle name="표준 18 2 2" xfId="24722" xr:uid="{00000000-0005-0000-0000-000099600000}"/>
    <cellStyle name="표준 18 2 2 10" xfId="24723" xr:uid="{00000000-0005-0000-0000-00009A600000}"/>
    <cellStyle name="표준 18 2 2 10 2" xfId="24724" xr:uid="{00000000-0005-0000-0000-00009B600000}"/>
    <cellStyle name="표준 18 2 2 10 2 2" xfId="24725" xr:uid="{00000000-0005-0000-0000-00009C600000}"/>
    <cellStyle name="표준 18 2 2 10 2 2 2" xfId="24726" xr:uid="{00000000-0005-0000-0000-00009D600000}"/>
    <cellStyle name="표준 18 2 2 10 2 3" xfId="24727" xr:uid="{00000000-0005-0000-0000-00009E600000}"/>
    <cellStyle name="표준 18 2 2 10 3" xfId="24728" xr:uid="{00000000-0005-0000-0000-00009F600000}"/>
    <cellStyle name="표준 18 2 2 10 3 2" xfId="24729" xr:uid="{00000000-0005-0000-0000-0000A0600000}"/>
    <cellStyle name="표준 18 2 2 10 4" xfId="24730" xr:uid="{00000000-0005-0000-0000-0000A1600000}"/>
    <cellStyle name="표준 18 2 2 11" xfId="24731" xr:uid="{00000000-0005-0000-0000-0000A2600000}"/>
    <cellStyle name="표준 18 2 2 11 2" xfId="24732" xr:uid="{00000000-0005-0000-0000-0000A3600000}"/>
    <cellStyle name="표준 18 2 2 11 2 2" xfId="24733" xr:uid="{00000000-0005-0000-0000-0000A4600000}"/>
    <cellStyle name="표준 18 2 2 11 3" xfId="24734" xr:uid="{00000000-0005-0000-0000-0000A5600000}"/>
    <cellStyle name="표준 18 2 2 12" xfId="24735" xr:uid="{00000000-0005-0000-0000-0000A6600000}"/>
    <cellStyle name="표준 18 2 2 12 2" xfId="24736" xr:uid="{00000000-0005-0000-0000-0000A7600000}"/>
    <cellStyle name="표준 18 2 2 12 2 2" xfId="24737" xr:uid="{00000000-0005-0000-0000-0000A8600000}"/>
    <cellStyle name="표준 18 2 2 12 3" xfId="24738" xr:uid="{00000000-0005-0000-0000-0000A9600000}"/>
    <cellStyle name="표준 18 2 2 13" xfId="24739" xr:uid="{00000000-0005-0000-0000-0000AA600000}"/>
    <cellStyle name="표준 18 2 2 13 2" xfId="24740" xr:uid="{00000000-0005-0000-0000-0000AB600000}"/>
    <cellStyle name="표준 18 2 2 14" xfId="24741" xr:uid="{00000000-0005-0000-0000-0000AC600000}"/>
    <cellStyle name="표준 18 2 2 2" xfId="24742" xr:uid="{00000000-0005-0000-0000-0000AD600000}"/>
    <cellStyle name="표준 18 2 2 2 10" xfId="24743" xr:uid="{00000000-0005-0000-0000-0000AE600000}"/>
    <cellStyle name="표준 18 2 2 2 10 2" xfId="24744" xr:uid="{00000000-0005-0000-0000-0000AF600000}"/>
    <cellStyle name="표준 18 2 2 2 10 2 2" xfId="24745" xr:uid="{00000000-0005-0000-0000-0000B0600000}"/>
    <cellStyle name="표준 18 2 2 2 10 3" xfId="24746" xr:uid="{00000000-0005-0000-0000-0000B1600000}"/>
    <cellStyle name="표준 18 2 2 2 11" xfId="24747" xr:uid="{00000000-0005-0000-0000-0000B2600000}"/>
    <cellStyle name="표준 18 2 2 2 11 2" xfId="24748" xr:uid="{00000000-0005-0000-0000-0000B3600000}"/>
    <cellStyle name="표준 18 2 2 2 11 2 2" xfId="24749" xr:uid="{00000000-0005-0000-0000-0000B4600000}"/>
    <cellStyle name="표준 18 2 2 2 11 3" xfId="24750" xr:uid="{00000000-0005-0000-0000-0000B5600000}"/>
    <cellStyle name="표준 18 2 2 2 12" xfId="24751" xr:uid="{00000000-0005-0000-0000-0000B6600000}"/>
    <cellStyle name="표준 18 2 2 2 12 2" xfId="24752" xr:uid="{00000000-0005-0000-0000-0000B7600000}"/>
    <cellStyle name="표준 18 2 2 2 13" xfId="24753" xr:uid="{00000000-0005-0000-0000-0000B8600000}"/>
    <cellStyle name="표준 18 2 2 2 2" xfId="24754" xr:uid="{00000000-0005-0000-0000-0000B9600000}"/>
    <cellStyle name="표준 18 2 2 2 2 10" xfId="24755" xr:uid="{00000000-0005-0000-0000-0000BA600000}"/>
    <cellStyle name="표준 18 2 2 2 2 2" xfId="24756" xr:uid="{00000000-0005-0000-0000-0000BB600000}"/>
    <cellStyle name="표준 18 2 2 2 2 2 2" xfId="24757" xr:uid="{00000000-0005-0000-0000-0000BC600000}"/>
    <cellStyle name="표준 18 2 2 2 2 2 2 2" xfId="24758" xr:uid="{00000000-0005-0000-0000-0000BD600000}"/>
    <cellStyle name="표준 18 2 2 2 2 2 2 2 2" xfId="24759" xr:uid="{00000000-0005-0000-0000-0000BE600000}"/>
    <cellStyle name="표준 18 2 2 2 2 2 2 2 2 2" xfId="24760" xr:uid="{00000000-0005-0000-0000-0000BF600000}"/>
    <cellStyle name="표준 18 2 2 2 2 2 2 2 2 2 2" xfId="24761" xr:uid="{00000000-0005-0000-0000-0000C0600000}"/>
    <cellStyle name="표준 18 2 2 2 2 2 2 2 2 3" xfId="24762" xr:uid="{00000000-0005-0000-0000-0000C1600000}"/>
    <cellStyle name="표준 18 2 2 2 2 2 2 2 3" xfId="24763" xr:uid="{00000000-0005-0000-0000-0000C2600000}"/>
    <cellStyle name="표준 18 2 2 2 2 2 2 2 3 2" xfId="24764" xr:uid="{00000000-0005-0000-0000-0000C3600000}"/>
    <cellStyle name="표준 18 2 2 2 2 2 2 2 4" xfId="24765" xr:uid="{00000000-0005-0000-0000-0000C4600000}"/>
    <cellStyle name="표준 18 2 2 2 2 2 2 3" xfId="24766" xr:uid="{00000000-0005-0000-0000-0000C5600000}"/>
    <cellStyle name="표준 18 2 2 2 2 2 2 3 2" xfId="24767" xr:uid="{00000000-0005-0000-0000-0000C6600000}"/>
    <cellStyle name="표준 18 2 2 2 2 2 2 3 2 2" xfId="24768" xr:uid="{00000000-0005-0000-0000-0000C7600000}"/>
    <cellStyle name="표준 18 2 2 2 2 2 2 3 3" xfId="24769" xr:uid="{00000000-0005-0000-0000-0000C8600000}"/>
    <cellStyle name="표준 18 2 2 2 2 2 2 4" xfId="24770" xr:uid="{00000000-0005-0000-0000-0000C9600000}"/>
    <cellStyle name="표준 18 2 2 2 2 2 2 4 2" xfId="24771" xr:uid="{00000000-0005-0000-0000-0000CA600000}"/>
    <cellStyle name="표준 18 2 2 2 2 2 2 5" xfId="24772" xr:uid="{00000000-0005-0000-0000-0000CB600000}"/>
    <cellStyle name="표준 18 2 2 2 2 2 3" xfId="24773" xr:uid="{00000000-0005-0000-0000-0000CC600000}"/>
    <cellStyle name="표준 18 2 2 2 2 2 3 2" xfId="24774" xr:uid="{00000000-0005-0000-0000-0000CD600000}"/>
    <cellStyle name="표준 18 2 2 2 2 2 3 2 2" xfId="24775" xr:uid="{00000000-0005-0000-0000-0000CE600000}"/>
    <cellStyle name="표준 18 2 2 2 2 2 3 2 2 2" xfId="24776" xr:uid="{00000000-0005-0000-0000-0000CF600000}"/>
    <cellStyle name="표준 18 2 2 2 2 2 3 2 2 2 2" xfId="24777" xr:uid="{00000000-0005-0000-0000-0000D0600000}"/>
    <cellStyle name="표준 18 2 2 2 2 2 3 2 2 3" xfId="24778" xr:uid="{00000000-0005-0000-0000-0000D1600000}"/>
    <cellStyle name="표준 18 2 2 2 2 2 3 2 3" xfId="24779" xr:uid="{00000000-0005-0000-0000-0000D2600000}"/>
    <cellStyle name="표준 18 2 2 2 2 2 3 2 3 2" xfId="24780" xr:uid="{00000000-0005-0000-0000-0000D3600000}"/>
    <cellStyle name="표준 18 2 2 2 2 2 3 2 4" xfId="24781" xr:uid="{00000000-0005-0000-0000-0000D4600000}"/>
    <cellStyle name="표준 18 2 2 2 2 2 3 3" xfId="24782" xr:uid="{00000000-0005-0000-0000-0000D5600000}"/>
    <cellStyle name="표준 18 2 2 2 2 2 3 3 2" xfId="24783" xr:uid="{00000000-0005-0000-0000-0000D6600000}"/>
    <cellStyle name="표준 18 2 2 2 2 2 3 3 2 2" xfId="24784" xr:uid="{00000000-0005-0000-0000-0000D7600000}"/>
    <cellStyle name="표준 18 2 2 2 2 2 3 3 3" xfId="24785" xr:uid="{00000000-0005-0000-0000-0000D8600000}"/>
    <cellStyle name="표준 18 2 2 2 2 2 3 4" xfId="24786" xr:uid="{00000000-0005-0000-0000-0000D9600000}"/>
    <cellStyle name="표준 18 2 2 2 2 2 3 4 2" xfId="24787" xr:uid="{00000000-0005-0000-0000-0000DA600000}"/>
    <cellStyle name="표준 18 2 2 2 2 2 3 5" xfId="24788" xr:uid="{00000000-0005-0000-0000-0000DB600000}"/>
    <cellStyle name="표준 18 2 2 2 2 2 4" xfId="24789" xr:uid="{00000000-0005-0000-0000-0000DC600000}"/>
    <cellStyle name="표준 18 2 2 2 2 2 4 2" xfId="24790" xr:uid="{00000000-0005-0000-0000-0000DD600000}"/>
    <cellStyle name="표준 18 2 2 2 2 2 4 2 2" xfId="24791" xr:uid="{00000000-0005-0000-0000-0000DE600000}"/>
    <cellStyle name="표준 18 2 2 2 2 2 4 2 2 2" xfId="24792" xr:uid="{00000000-0005-0000-0000-0000DF600000}"/>
    <cellStyle name="표준 18 2 2 2 2 2 4 2 3" xfId="24793" xr:uid="{00000000-0005-0000-0000-0000E0600000}"/>
    <cellStyle name="표준 18 2 2 2 2 2 4 3" xfId="24794" xr:uid="{00000000-0005-0000-0000-0000E1600000}"/>
    <cellStyle name="표준 18 2 2 2 2 2 4 3 2" xfId="24795" xr:uid="{00000000-0005-0000-0000-0000E2600000}"/>
    <cellStyle name="표준 18 2 2 2 2 2 4 4" xfId="24796" xr:uid="{00000000-0005-0000-0000-0000E3600000}"/>
    <cellStyle name="표준 18 2 2 2 2 2 5" xfId="24797" xr:uid="{00000000-0005-0000-0000-0000E4600000}"/>
    <cellStyle name="표준 18 2 2 2 2 2 5 2" xfId="24798" xr:uid="{00000000-0005-0000-0000-0000E5600000}"/>
    <cellStyle name="표준 18 2 2 2 2 2 5 2 2" xfId="24799" xr:uid="{00000000-0005-0000-0000-0000E6600000}"/>
    <cellStyle name="표준 18 2 2 2 2 2 5 3" xfId="24800" xr:uid="{00000000-0005-0000-0000-0000E7600000}"/>
    <cellStyle name="표준 18 2 2 2 2 2 6" xfId="24801" xr:uid="{00000000-0005-0000-0000-0000E8600000}"/>
    <cellStyle name="표준 18 2 2 2 2 2 6 2" xfId="24802" xr:uid="{00000000-0005-0000-0000-0000E9600000}"/>
    <cellStyle name="표준 18 2 2 2 2 2 6 2 2" xfId="24803" xr:uid="{00000000-0005-0000-0000-0000EA600000}"/>
    <cellStyle name="표준 18 2 2 2 2 2 6 3" xfId="24804" xr:uid="{00000000-0005-0000-0000-0000EB600000}"/>
    <cellStyle name="표준 18 2 2 2 2 2 7" xfId="24805" xr:uid="{00000000-0005-0000-0000-0000EC600000}"/>
    <cellStyle name="표준 18 2 2 2 2 2 7 2" xfId="24806" xr:uid="{00000000-0005-0000-0000-0000ED600000}"/>
    <cellStyle name="표준 18 2 2 2 2 2 8" xfId="24807" xr:uid="{00000000-0005-0000-0000-0000EE600000}"/>
    <cellStyle name="표준 18 2 2 2 2 3" xfId="24808" xr:uid="{00000000-0005-0000-0000-0000EF600000}"/>
    <cellStyle name="표준 18 2 2 2 2 3 2" xfId="24809" xr:uid="{00000000-0005-0000-0000-0000F0600000}"/>
    <cellStyle name="표준 18 2 2 2 2 3 2 2" xfId="24810" xr:uid="{00000000-0005-0000-0000-0000F1600000}"/>
    <cellStyle name="표준 18 2 2 2 2 3 2 2 2" xfId="24811" xr:uid="{00000000-0005-0000-0000-0000F2600000}"/>
    <cellStyle name="표준 18 2 2 2 2 3 2 2 2 2" xfId="24812" xr:uid="{00000000-0005-0000-0000-0000F3600000}"/>
    <cellStyle name="표준 18 2 2 2 2 3 2 2 2 2 2" xfId="24813" xr:uid="{00000000-0005-0000-0000-0000F4600000}"/>
    <cellStyle name="표준 18 2 2 2 2 3 2 2 2 3" xfId="24814" xr:uid="{00000000-0005-0000-0000-0000F5600000}"/>
    <cellStyle name="표준 18 2 2 2 2 3 2 2 3" xfId="24815" xr:uid="{00000000-0005-0000-0000-0000F6600000}"/>
    <cellStyle name="표준 18 2 2 2 2 3 2 2 3 2" xfId="24816" xr:uid="{00000000-0005-0000-0000-0000F7600000}"/>
    <cellStyle name="표준 18 2 2 2 2 3 2 2 4" xfId="24817" xr:uid="{00000000-0005-0000-0000-0000F8600000}"/>
    <cellStyle name="표준 18 2 2 2 2 3 2 3" xfId="24818" xr:uid="{00000000-0005-0000-0000-0000F9600000}"/>
    <cellStyle name="표준 18 2 2 2 2 3 2 3 2" xfId="24819" xr:uid="{00000000-0005-0000-0000-0000FA600000}"/>
    <cellStyle name="표준 18 2 2 2 2 3 2 3 2 2" xfId="24820" xr:uid="{00000000-0005-0000-0000-0000FB600000}"/>
    <cellStyle name="표준 18 2 2 2 2 3 2 3 3" xfId="24821" xr:uid="{00000000-0005-0000-0000-0000FC600000}"/>
    <cellStyle name="표준 18 2 2 2 2 3 2 4" xfId="24822" xr:uid="{00000000-0005-0000-0000-0000FD600000}"/>
    <cellStyle name="표준 18 2 2 2 2 3 2 4 2" xfId="24823" xr:uid="{00000000-0005-0000-0000-0000FE600000}"/>
    <cellStyle name="표준 18 2 2 2 2 3 2 5" xfId="24824" xr:uid="{00000000-0005-0000-0000-0000FF600000}"/>
    <cellStyle name="표준 18 2 2 2 2 3 3" xfId="24825" xr:uid="{00000000-0005-0000-0000-000000610000}"/>
    <cellStyle name="표준 18 2 2 2 2 3 3 2" xfId="24826" xr:uid="{00000000-0005-0000-0000-000001610000}"/>
    <cellStyle name="표준 18 2 2 2 2 3 3 2 2" xfId="24827" xr:uid="{00000000-0005-0000-0000-000002610000}"/>
    <cellStyle name="표준 18 2 2 2 2 3 3 2 2 2" xfId="24828" xr:uid="{00000000-0005-0000-0000-000003610000}"/>
    <cellStyle name="표준 18 2 2 2 2 3 3 2 2 2 2" xfId="24829" xr:uid="{00000000-0005-0000-0000-000004610000}"/>
    <cellStyle name="표준 18 2 2 2 2 3 3 2 2 3" xfId="24830" xr:uid="{00000000-0005-0000-0000-000005610000}"/>
    <cellStyle name="표준 18 2 2 2 2 3 3 2 3" xfId="24831" xr:uid="{00000000-0005-0000-0000-000006610000}"/>
    <cellStyle name="표준 18 2 2 2 2 3 3 2 3 2" xfId="24832" xr:uid="{00000000-0005-0000-0000-000007610000}"/>
    <cellStyle name="표준 18 2 2 2 2 3 3 2 4" xfId="24833" xr:uid="{00000000-0005-0000-0000-000008610000}"/>
    <cellStyle name="표준 18 2 2 2 2 3 3 3" xfId="24834" xr:uid="{00000000-0005-0000-0000-000009610000}"/>
    <cellStyle name="표준 18 2 2 2 2 3 3 3 2" xfId="24835" xr:uid="{00000000-0005-0000-0000-00000A610000}"/>
    <cellStyle name="표준 18 2 2 2 2 3 3 3 2 2" xfId="24836" xr:uid="{00000000-0005-0000-0000-00000B610000}"/>
    <cellStyle name="표준 18 2 2 2 2 3 3 3 3" xfId="24837" xr:uid="{00000000-0005-0000-0000-00000C610000}"/>
    <cellStyle name="표준 18 2 2 2 2 3 3 4" xfId="24838" xr:uid="{00000000-0005-0000-0000-00000D610000}"/>
    <cellStyle name="표준 18 2 2 2 2 3 3 4 2" xfId="24839" xr:uid="{00000000-0005-0000-0000-00000E610000}"/>
    <cellStyle name="표준 18 2 2 2 2 3 3 5" xfId="24840" xr:uid="{00000000-0005-0000-0000-00000F610000}"/>
    <cellStyle name="표준 18 2 2 2 2 3 4" xfId="24841" xr:uid="{00000000-0005-0000-0000-000010610000}"/>
    <cellStyle name="표준 18 2 2 2 2 3 4 2" xfId="24842" xr:uid="{00000000-0005-0000-0000-000011610000}"/>
    <cellStyle name="표준 18 2 2 2 2 3 4 2 2" xfId="24843" xr:uid="{00000000-0005-0000-0000-000012610000}"/>
    <cellStyle name="표준 18 2 2 2 2 3 4 2 2 2" xfId="24844" xr:uid="{00000000-0005-0000-0000-000013610000}"/>
    <cellStyle name="표준 18 2 2 2 2 3 4 2 3" xfId="24845" xr:uid="{00000000-0005-0000-0000-000014610000}"/>
    <cellStyle name="표준 18 2 2 2 2 3 4 3" xfId="24846" xr:uid="{00000000-0005-0000-0000-000015610000}"/>
    <cellStyle name="표준 18 2 2 2 2 3 4 3 2" xfId="24847" xr:uid="{00000000-0005-0000-0000-000016610000}"/>
    <cellStyle name="표준 18 2 2 2 2 3 4 4" xfId="24848" xr:uid="{00000000-0005-0000-0000-000017610000}"/>
    <cellStyle name="표준 18 2 2 2 2 3 5" xfId="24849" xr:uid="{00000000-0005-0000-0000-000018610000}"/>
    <cellStyle name="표준 18 2 2 2 2 3 5 2" xfId="24850" xr:uid="{00000000-0005-0000-0000-000019610000}"/>
    <cellStyle name="표준 18 2 2 2 2 3 5 2 2" xfId="24851" xr:uid="{00000000-0005-0000-0000-00001A610000}"/>
    <cellStyle name="표준 18 2 2 2 2 3 5 3" xfId="24852" xr:uid="{00000000-0005-0000-0000-00001B610000}"/>
    <cellStyle name="표준 18 2 2 2 2 3 6" xfId="24853" xr:uid="{00000000-0005-0000-0000-00001C610000}"/>
    <cellStyle name="표준 18 2 2 2 2 3 6 2" xfId="24854" xr:uid="{00000000-0005-0000-0000-00001D610000}"/>
    <cellStyle name="표준 18 2 2 2 2 3 6 2 2" xfId="24855" xr:uid="{00000000-0005-0000-0000-00001E610000}"/>
    <cellStyle name="표준 18 2 2 2 2 3 6 3" xfId="24856" xr:uid="{00000000-0005-0000-0000-00001F610000}"/>
    <cellStyle name="표준 18 2 2 2 2 3 7" xfId="24857" xr:uid="{00000000-0005-0000-0000-000020610000}"/>
    <cellStyle name="표준 18 2 2 2 2 3 7 2" xfId="24858" xr:uid="{00000000-0005-0000-0000-000021610000}"/>
    <cellStyle name="표준 18 2 2 2 2 3 8" xfId="24859" xr:uid="{00000000-0005-0000-0000-000022610000}"/>
    <cellStyle name="표준 18 2 2 2 2 4" xfId="24860" xr:uid="{00000000-0005-0000-0000-000023610000}"/>
    <cellStyle name="표준 18 2 2 2 2 4 2" xfId="24861" xr:uid="{00000000-0005-0000-0000-000024610000}"/>
    <cellStyle name="표준 18 2 2 2 2 4 2 2" xfId="24862" xr:uid="{00000000-0005-0000-0000-000025610000}"/>
    <cellStyle name="표준 18 2 2 2 2 4 2 2 2" xfId="24863" xr:uid="{00000000-0005-0000-0000-000026610000}"/>
    <cellStyle name="표준 18 2 2 2 2 4 2 2 2 2" xfId="24864" xr:uid="{00000000-0005-0000-0000-000027610000}"/>
    <cellStyle name="표준 18 2 2 2 2 4 2 2 3" xfId="24865" xr:uid="{00000000-0005-0000-0000-000028610000}"/>
    <cellStyle name="표준 18 2 2 2 2 4 2 3" xfId="24866" xr:uid="{00000000-0005-0000-0000-000029610000}"/>
    <cellStyle name="표준 18 2 2 2 2 4 2 3 2" xfId="24867" xr:uid="{00000000-0005-0000-0000-00002A610000}"/>
    <cellStyle name="표준 18 2 2 2 2 4 2 4" xfId="24868" xr:uid="{00000000-0005-0000-0000-00002B610000}"/>
    <cellStyle name="표준 18 2 2 2 2 4 3" xfId="24869" xr:uid="{00000000-0005-0000-0000-00002C610000}"/>
    <cellStyle name="표준 18 2 2 2 2 4 3 2" xfId="24870" xr:uid="{00000000-0005-0000-0000-00002D610000}"/>
    <cellStyle name="표준 18 2 2 2 2 4 3 2 2" xfId="24871" xr:uid="{00000000-0005-0000-0000-00002E610000}"/>
    <cellStyle name="표준 18 2 2 2 2 4 3 3" xfId="24872" xr:uid="{00000000-0005-0000-0000-00002F610000}"/>
    <cellStyle name="표준 18 2 2 2 2 4 4" xfId="24873" xr:uid="{00000000-0005-0000-0000-000030610000}"/>
    <cellStyle name="표준 18 2 2 2 2 4 4 2" xfId="24874" xr:uid="{00000000-0005-0000-0000-000031610000}"/>
    <cellStyle name="표준 18 2 2 2 2 4 5" xfId="24875" xr:uid="{00000000-0005-0000-0000-000032610000}"/>
    <cellStyle name="표준 18 2 2 2 2 5" xfId="24876" xr:uid="{00000000-0005-0000-0000-000033610000}"/>
    <cellStyle name="표준 18 2 2 2 2 5 2" xfId="24877" xr:uid="{00000000-0005-0000-0000-000034610000}"/>
    <cellStyle name="표준 18 2 2 2 2 5 2 2" xfId="24878" xr:uid="{00000000-0005-0000-0000-000035610000}"/>
    <cellStyle name="표준 18 2 2 2 2 5 2 2 2" xfId="24879" xr:uid="{00000000-0005-0000-0000-000036610000}"/>
    <cellStyle name="표준 18 2 2 2 2 5 2 2 2 2" xfId="24880" xr:uid="{00000000-0005-0000-0000-000037610000}"/>
    <cellStyle name="표준 18 2 2 2 2 5 2 2 3" xfId="24881" xr:uid="{00000000-0005-0000-0000-000038610000}"/>
    <cellStyle name="표준 18 2 2 2 2 5 2 3" xfId="24882" xr:uid="{00000000-0005-0000-0000-000039610000}"/>
    <cellStyle name="표준 18 2 2 2 2 5 2 3 2" xfId="24883" xr:uid="{00000000-0005-0000-0000-00003A610000}"/>
    <cellStyle name="표준 18 2 2 2 2 5 2 4" xfId="24884" xr:uid="{00000000-0005-0000-0000-00003B610000}"/>
    <cellStyle name="표준 18 2 2 2 2 5 3" xfId="24885" xr:uid="{00000000-0005-0000-0000-00003C610000}"/>
    <cellStyle name="표준 18 2 2 2 2 5 3 2" xfId="24886" xr:uid="{00000000-0005-0000-0000-00003D610000}"/>
    <cellStyle name="표준 18 2 2 2 2 5 3 2 2" xfId="24887" xr:uid="{00000000-0005-0000-0000-00003E610000}"/>
    <cellStyle name="표준 18 2 2 2 2 5 3 3" xfId="24888" xr:uid="{00000000-0005-0000-0000-00003F610000}"/>
    <cellStyle name="표준 18 2 2 2 2 5 4" xfId="24889" xr:uid="{00000000-0005-0000-0000-000040610000}"/>
    <cellStyle name="표준 18 2 2 2 2 5 4 2" xfId="24890" xr:uid="{00000000-0005-0000-0000-000041610000}"/>
    <cellStyle name="표준 18 2 2 2 2 5 5" xfId="24891" xr:uid="{00000000-0005-0000-0000-000042610000}"/>
    <cellStyle name="표준 18 2 2 2 2 6" xfId="24892" xr:uid="{00000000-0005-0000-0000-000043610000}"/>
    <cellStyle name="표준 18 2 2 2 2 6 2" xfId="24893" xr:uid="{00000000-0005-0000-0000-000044610000}"/>
    <cellStyle name="표준 18 2 2 2 2 6 2 2" xfId="24894" xr:uid="{00000000-0005-0000-0000-000045610000}"/>
    <cellStyle name="표준 18 2 2 2 2 6 2 2 2" xfId="24895" xr:uid="{00000000-0005-0000-0000-000046610000}"/>
    <cellStyle name="표준 18 2 2 2 2 6 2 3" xfId="24896" xr:uid="{00000000-0005-0000-0000-000047610000}"/>
    <cellStyle name="표준 18 2 2 2 2 6 3" xfId="24897" xr:uid="{00000000-0005-0000-0000-000048610000}"/>
    <cellStyle name="표준 18 2 2 2 2 6 3 2" xfId="24898" xr:uid="{00000000-0005-0000-0000-000049610000}"/>
    <cellStyle name="표준 18 2 2 2 2 6 4" xfId="24899" xr:uid="{00000000-0005-0000-0000-00004A610000}"/>
    <cellStyle name="표준 18 2 2 2 2 7" xfId="24900" xr:uid="{00000000-0005-0000-0000-00004B610000}"/>
    <cellStyle name="표준 18 2 2 2 2 7 2" xfId="24901" xr:uid="{00000000-0005-0000-0000-00004C610000}"/>
    <cellStyle name="표준 18 2 2 2 2 7 2 2" xfId="24902" xr:uid="{00000000-0005-0000-0000-00004D610000}"/>
    <cellStyle name="표준 18 2 2 2 2 7 3" xfId="24903" xr:uid="{00000000-0005-0000-0000-00004E610000}"/>
    <cellStyle name="표준 18 2 2 2 2 8" xfId="24904" xr:uid="{00000000-0005-0000-0000-00004F610000}"/>
    <cellStyle name="표준 18 2 2 2 2 8 2" xfId="24905" xr:uid="{00000000-0005-0000-0000-000050610000}"/>
    <cellStyle name="표준 18 2 2 2 2 8 2 2" xfId="24906" xr:uid="{00000000-0005-0000-0000-000051610000}"/>
    <cellStyle name="표준 18 2 2 2 2 8 3" xfId="24907" xr:uid="{00000000-0005-0000-0000-000052610000}"/>
    <cellStyle name="표준 18 2 2 2 2 9" xfId="24908" xr:uid="{00000000-0005-0000-0000-000053610000}"/>
    <cellStyle name="표준 18 2 2 2 2 9 2" xfId="24909" xr:uid="{00000000-0005-0000-0000-000054610000}"/>
    <cellStyle name="표준 18 2 2 2 3" xfId="24910" xr:uid="{00000000-0005-0000-0000-000055610000}"/>
    <cellStyle name="표준 18 2 2 2 3 10" xfId="24911" xr:uid="{00000000-0005-0000-0000-000056610000}"/>
    <cellStyle name="표준 18 2 2 2 3 2" xfId="24912" xr:uid="{00000000-0005-0000-0000-000057610000}"/>
    <cellStyle name="표준 18 2 2 2 3 2 2" xfId="24913" xr:uid="{00000000-0005-0000-0000-000058610000}"/>
    <cellStyle name="표준 18 2 2 2 3 2 2 2" xfId="24914" xr:uid="{00000000-0005-0000-0000-000059610000}"/>
    <cellStyle name="표준 18 2 2 2 3 2 2 2 2" xfId="24915" xr:uid="{00000000-0005-0000-0000-00005A610000}"/>
    <cellStyle name="표준 18 2 2 2 3 2 2 2 2 2" xfId="24916" xr:uid="{00000000-0005-0000-0000-00005B610000}"/>
    <cellStyle name="표준 18 2 2 2 3 2 2 2 2 2 2" xfId="24917" xr:uid="{00000000-0005-0000-0000-00005C610000}"/>
    <cellStyle name="표준 18 2 2 2 3 2 2 2 2 3" xfId="24918" xr:uid="{00000000-0005-0000-0000-00005D610000}"/>
    <cellStyle name="표준 18 2 2 2 3 2 2 2 3" xfId="24919" xr:uid="{00000000-0005-0000-0000-00005E610000}"/>
    <cellStyle name="표준 18 2 2 2 3 2 2 2 3 2" xfId="24920" xr:uid="{00000000-0005-0000-0000-00005F610000}"/>
    <cellStyle name="표준 18 2 2 2 3 2 2 2 4" xfId="24921" xr:uid="{00000000-0005-0000-0000-000060610000}"/>
    <cellStyle name="표준 18 2 2 2 3 2 2 3" xfId="24922" xr:uid="{00000000-0005-0000-0000-000061610000}"/>
    <cellStyle name="표준 18 2 2 2 3 2 2 3 2" xfId="24923" xr:uid="{00000000-0005-0000-0000-000062610000}"/>
    <cellStyle name="표준 18 2 2 2 3 2 2 3 2 2" xfId="24924" xr:uid="{00000000-0005-0000-0000-000063610000}"/>
    <cellStyle name="표준 18 2 2 2 3 2 2 3 3" xfId="24925" xr:uid="{00000000-0005-0000-0000-000064610000}"/>
    <cellStyle name="표준 18 2 2 2 3 2 2 4" xfId="24926" xr:uid="{00000000-0005-0000-0000-000065610000}"/>
    <cellStyle name="표준 18 2 2 2 3 2 2 4 2" xfId="24927" xr:uid="{00000000-0005-0000-0000-000066610000}"/>
    <cellStyle name="표준 18 2 2 2 3 2 2 5" xfId="24928" xr:uid="{00000000-0005-0000-0000-000067610000}"/>
    <cellStyle name="표준 18 2 2 2 3 2 3" xfId="24929" xr:uid="{00000000-0005-0000-0000-000068610000}"/>
    <cellStyle name="표준 18 2 2 2 3 2 3 2" xfId="24930" xr:uid="{00000000-0005-0000-0000-000069610000}"/>
    <cellStyle name="표준 18 2 2 2 3 2 3 2 2" xfId="24931" xr:uid="{00000000-0005-0000-0000-00006A610000}"/>
    <cellStyle name="표준 18 2 2 2 3 2 3 2 2 2" xfId="24932" xr:uid="{00000000-0005-0000-0000-00006B610000}"/>
    <cellStyle name="표준 18 2 2 2 3 2 3 2 2 2 2" xfId="24933" xr:uid="{00000000-0005-0000-0000-00006C610000}"/>
    <cellStyle name="표준 18 2 2 2 3 2 3 2 2 3" xfId="24934" xr:uid="{00000000-0005-0000-0000-00006D610000}"/>
    <cellStyle name="표준 18 2 2 2 3 2 3 2 3" xfId="24935" xr:uid="{00000000-0005-0000-0000-00006E610000}"/>
    <cellStyle name="표준 18 2 2 2 3 2 3 2 3 2" xfId="24936" xr:uid="{00000000-0005-0000-0000-00006F610000}"/>
    <cellStyle name="표준 18 2 2 2 3 2 3 2 4" xfId="24937" xr:uid="{00000000-0005-0000-0000-000070610000}"/>
    <cellStyle name="표준 18 2 2 2 3 2 3 3" xfId="24938" xr:uid="{00000000-0005-0000-0000-000071610000}"/>
    <cellStyle name="표준 18 2 2 2 3 2 3 3 2" xfId="24939" xr:uid="{00000000-0005-0000-0000-000072610000}"/>
    <cellStyle name="표준 18 2 2 2 3 2 3 3 2 2" xfId="24940" xr:uid="{00000000-0005-0000-0000-000073610000}"/>
    <cellStyle name="표준 18 2 2 2 3 2 3 3 3" xfId="24941" xr:uid="{00000000-0005-0000-0000-000074610000}"/>
    <cellStyle name="표준 18 2 2 2 3 2 3 4" xfId="24942" xr:uid="{00000000-0005-0000-0000-000075610000}"/>
    <cellStyle name="표준 18 2 2 2 3 2 3 4 2" xfId="24943" xr:uid="{00000000-0005-0000-0000-000076610000}"/>
    <cellStyle name="표준 18 2 2 2 3 2 3 5" xfId="24944" xr:uid="{00000000-0005-0000-0000-000077610000}"/>
    <cellStyle name="표준 18 2 2 2 3 2 4" xfId="24945" xr:uid="{00000000-0005-0000-0000-000078610000}"/>
    <cellStyle name="표준 18 2 2 2 3 2 4 2" xfId="24946" xr:uid="{00000000-0005-0000-0000-000079610000}"/>
    <cellStyle name="표준 18 2 2 2 3 2 4 2 2" xfId="24947" xr:uid="{00000000-0005-0000-0000-00007A610000}"/>
    <cellStyle name="표준 18 2 2 2 3 2 4 2 2 2" xfId="24948" xr:uid="{00000000-0005-0000-0000-00007B610000}"/>
    <cellStyle name="표준 18 2 2 2 3 2 4 2 3" xfId="24949" xr:uid="{00000000-0005-0000-0000-00007C610000}"/>
    <cellStyle name="표준 18 2 2 2 3 2 4 3" xfId="24950" xr:uid="{00000000-0005-0000-0000-00007D610000}"/>
    <cellStyle name="표준 18 2 2 2 3 2 4 3 2" xfId="24951" xr:uid="{00000000-0005-0000-0000-00007E610000}"/>
    <cellStyle name="표준 18 2 2 2 3 2 4 4" xfId="24952" xr:uid="{00000000-0005-0000-0000-00007F610000}"/>
    <cellStyle name="표준 18 2 2 2 3 2 5" xfId="24953" xr:uid="{00000000-0005-0000-0000-000080610000}"/>
    <cellStyle name="표준 18 2 2 2 3 2 5 2" xfId="24954" xr:uid="{00000000-0005-0000-0000-000081610000}"/>
    <cellStyle name="표준 18 2 2 2 3 2 5 2 2" xfId="24955" xr:uid="{00000000-0005-0000-0000-000082610000}"/>
    <cellStyle name="표준 18 2 2 2 3 2 5 3" xfId="24956" xr:uid="{00000000-0005-0000-0000-000083610000}"/>
    <cellStyle name="표준 18 2 2 2 3 2 6" xfId="24957" xr:uid="{00000000-0005-0000-0000-000084610000}"/>
    <cellStyle name="표준 18 2 2 2 3 2 6 2" xfId="24958" xr:uid="{00000000-0005-0000-0000-000085610000}"/>
    <cellStyle name="표준 18 2 2 2 3 2 6 2 2" xfId="24959" xr:uid="{00000000-0005-0000-0000-000086610000}"/>
    <cellStyle name="표준 18 2 2 2 3 2 6 3" xfId="24960" xr:uid="{00000000-0005-0000-0000-000087610000}"/>
    <cellStyle name="표준 18 2 2 2 3 2 7" xfId="24961" xr:uid="{00000000-0005-0000-0000-000088610000}"/>
    <cellStyle name="표준 18 2 2 2 3 2 7 2" xfId="24962" xr:uid="{00000000-0005-0000-0000-000089610000}"/>
    <cellStyle name="표준 18 2 2 2 3 2 8" xfId="24963" xr:uid="{00000000-0005-0000-0000-00008A610000}"/>
    <cellStyle name="표준 18 2 2 2 3 3" xfId="24964" xr:uid="{00000000-0005-0000-0000-00008B610000}"/>
    <cellStyle name="표준 18 2 2 2 3 3 2" xfId="24965" xr:uid="{00000000-0005-0000-0000-00008C610000}"/>
    <cellStyle name="표준 18 2 2 2 3 3 2 2" xfId="24966" xr:uid="{00000000-0005-0000-0000-00008D610000}"/>
    <cellStyle name="표준 18 2 2 2 3 3 2 2 2" xfId="24967" xr:uid="{00000000-0005-0000-0000-00008E610000}"/>
    <cellStyle name="표준 18 2 2 2 3 3 2 2 2 2" xfId="24968" xr:uid="{00000000-0005-0000-0000-00008F610000}"/>
    <cellStyle name="표준 18 2 2 2 3 3 2 2 2 2 2" xfId="24969" xr:uid="{00000000-0005-0000-0000-000090610000}"/>
    <cellStyle name="표준 18 2 2 2 3 3 2 2 2 3" xfId="24970" xr:uid="{00000000-0005-0000-0000-000091610000}"/>
    <cellStyle name="표준 18 2 2 2 3 3 2 2 3" xfId="24971" xr:uid="{00000000-0005-0000-0000-000092610000}"/>
    <cellStyle name="표준 18 2 2 2 3 3 2 2 3 2" xfId="24972" xr:uid="{00000000-0005-0000-0000-000093610000}"/>
    <cellStyle name="표준 18 2 2 2 3 3 2 2 4" xfId="24973" xr:uid="{00000000-0005-0000-0000-000094610000}"/>
    <cellStyle name="표준 18 2 2 2 3 3 2 3" xfId="24974" xr:uid="{00000000-0005-0000-0000-000095610000}"/>
    <cellStyle name="표준 18 2 2 2 3 3 2 3 2" xfId="24975" xr:uid="{00000000-0005-0000-0000-000096610000}"/>
    <cellStyle name="표준 18 2 2 2 3 3 2 3 2 2" xfId="24976" xr:uid="{00000000-0005-0000-0000-000097610000}"/>
    <cellStyle name="표준 18 2 2 2 3 3 2 3 3" xfId="24977" xr:uid="{00000000-0005-0000-0000-000098610000}"/>
    <cellStyle name="표준 18 2 2 2 3 3 2 4" xfId="24978" xr:uid="{00000000-0005-0000-0000-000099610000}"/>
    <cellStyle name="표준 18 2 2 2 3 3 2 4 2" xfId="24979" xr:uid="{00000000-0005-0000-0000-00009A610000}"/>
    <cellStyle name="표준 18 2 2 2 3 3 2 5" xfId="24980" xr:uid="{00000000-0005-0000-0000-00009B610000}"/>
    <cellStyle name="표준 18 2 2 2 3 3 3" xfId="24981" xr:uid="{00000000-0005-0000-0000-00009C610000}"/>
    <cellStyle name="표준 18 2 2 2 3 3 3 2" xfId="24982" xr:uid="{00000000-0005-0000-0000-00009D610000}"/>
    <cellStyle name="표준 18 2 2 2 3 3 3 2 2" xfId="24983" xr:uid="{00000000-0005-0000-0000-00009E610000}"/>
    <cellStyle name="표준 18 2 2 2 3 3 3 2 2 2" xfId="24984" xr:uid="{00000000-0005-0000-0000-00009F610000}"/>
    <cellStyle name="표준 18 2 2 2 3 3 3 2 2 2 2" xfId="24985" xr:uid="{00000000-0005-0000-0000-0000A0610000}"/>
    <cellStyle name="표준 18 2 2 2 3 3 3 2 2 3" xfId="24986" xr:uid="{00000000-0005-0000-0000-0000A1610000}"/>
    <cellStyle name="표준 18 2 2 2 3 3 3 2 3" xfId="24987" xr:uid="{00000000-0005-0000-0000-0000A2610000}"/>
    <cellStyle name="표준 18 2 2 2 3 3 3 2 3 2" xfId="24988" xr:uid="{00000000-0005-0000-0000-0000A3610000}"/>
    <cellStyle name="표준 18 2 2 2 3 3 3 2 4" xfId="24989" xr:uid="{00000000-0005-0000-0000-0000A4610000}"/>
    <cellStyle name="표준 18 2 2 2 3 3 3 3" xfId="24990" xr:uid="{00000000-0005-0000-0000-0000A5610000}"/>
    <cellStyle name="표준 18 2 2 2 3 3 3 3 2" xfId="24991" xr:uid="{00000000-0005-0000-0000-0000A6610000}"/>
    <cellStyle name="표준 18 2 2 2 3 3 3 3 2 2" xfId="24992" xr:uid="{00000000-0005-0000-0000-0000A7610000}"/>
    <cellStyle name="표준 18 2 2 2 3 3 3 3 3" xfId="24993" xr:uid="{00000000-0005-0000-0000-0000A8610000}"/>
    <cellStyle name="표준 18 2 2 2 3 3 3 4" xfId="24994" xr:uid="{00000000-0005-0000-0000-0000A9610000}"/>
    <cellStyle name="표준 18 2 2 2 3 3 3 4 2" xfId="24995" xr:uid="{00000000-0005-0000-0000-0000AA610000}"/>
    <cellStyle name="표준 18 2 2 2 3 3 3 5" xfId="24996" xr:uid="{00000000-0005-0000-0000-0000AB610000}"/>
    <cellStyle name="표준 18 2 2 2 3 3 4" xfId="24997" xr:uid="{00000000-0005-0000-0000-0000AC610000}"/>
    <cellStyle name="표준 18 2 2 2 3 3 4 2" xfId="24998" xr:uid="{00000000-0005-0000-0000-0000AD610000}"/>
    <cellStyle name="표준 18 2 2 2 3 3 4 2 2" xfId="24999" xr:uid="{00000000-0005-0000-0000-0000AE610000}"/>
    <cellStyle name="표준 18 2 2 2 3 3 4 2 2 2" xfId="25000" xr:uid="{00000000-0005-0000-0000-0000AF610000}"/>
    <cellStyle name="표준 18 2 2 2 3 3 4 2 3" xfId="25001" xr:uid="{00000000-0005-0000-0000-0000B0610000}"/>
    <cellStyle name="표준 18 2 2 2 3 3 4 3" xfId="25002" xr:uid="{00000000-0005-0000-0000-0000B1610000}"/>
    <cellStyle name="표준 18 2 2 2 3 3 4 3 2" xfId="25003" xr:uid="{00000000-0005-0000-0000-0000B2610000}"/>
    <cellStyle name="표준 18 2 2 2 3 3 4 4" xfId="25004" xr:uid="{00000000-0005-0000-0000-0000B3610000}"/>
    <cellStyle name="표준 18 2 2 2 3 3 5" xfId="25005" xr:uid="{00000000-0005-0000-0000-0000B4610000}"/>
    <cellStyle name="표준 18 2 2 2 3 3 5 2" xfId="25006" xr:uid="{00000000-0005-0000-0000-0000B5610000}"/>
    <cellStyle name="표준 18 2 2 2 3 3 5 2 2" xfId="25007" xr:uid="{00000000-0005-0000-0000-0000B6610000}"/>
    <cellStyle name="표준 18 2 2 2 3 3 5 3" xfId="25008" xr:uid="{00000000-0005-0000-0000-0000B7610000}"/>
    <cellStyle name="표준 18 2 2 2 3 3 6" xfId="25009" xr:uid="{00000000-0005-0000-0000-0000B8610000}"/>
    <cellStyle name="표준 18 2 2 2 3 3 6 2" xfId="25010" xr:uid="{00000000-0005-0000-0000-0000B9610000}"/>
    <cellStyle name="표준 18 2 2 2 3 3 6 2 2" xfId="25011" xr:uid="{00000000-0005-0000-0000-0000BA610000}"/>
    <cellStyle name="표준 18 2 2 2 3 3 6 3" xfId="25012" xr:uid="{00000000-0005-0000-0000-0000BB610000}"/>
    <cellStyle name="표준 18 2 2 2 3 3 7" xfId="25013" xr:uid="{00000000-0005-0000-0000-0000BC610000}"/>
    <cellStyle name="표준 18 2 2 2 3 3 7 2" xfId="25014" xr:uid="{00000000-0005-0000-0000-0000BD610000}"/>
    <cellStyle name="표준 18 2 2 2 3 3 8" xfId="25015" xr:uid="{00000000-0005-0000-0000-0000BE610000}"/>
    <cellStyle name="표준 18 2 2 2 3 4" xfId="25016" xr:uid="{00000000-0005-0000-0000-0000BF610000}"/>
    <cellStyle name="표준 18 2 2 2 3 4 2" xfId="25017" xr:uid="{00000000-0005-0000-0000-0000C0610000}"/>
    <cellStyle name="표준 18 2 2 2 3 4 2 2" xfId="25018" xr:uid="{00000000-0005-0000-0000-0000C1610000}"/>
    <cellStyle name="표준 18 2 2 2 3 4 2 2 2" xfId="25019" xr:uid="{00000000-0005-0000-0000-0000C2610000}"/>
    <cellStyle name="표준 18 2 2 2 3 4 2 2 2 2" xfId="25020" xr:uid="{00000000-0005-0000-0000-0000C3610000}"/>
    <cellStyle name="표준 18 2 2 2 3 4 2 2 3" xfId="25021" xr:uid="{00000000-0005-0000-0000-0000C4610000}"/>
    <cellStyle name="표준 18 2 2 2 3 4 2 3" xfId="25022" xr:uid="{00000000-0005-0000-0000-0000C5610000}"/>
    <cellStyle name="표준 18 2 2 2 3 4 2 3 2" xfId="25023" xr:uid="{00000000-0005-0000-0000-0000C6610000}"/>
    <cellStyle name="표준 18 2 2 2 3 4 2 4" xfId="25024" xr:uid="{00000000-0005-0000-0000-0000C7610000}"/>
    <cellStyle name="표준 18 2 2 2 3 4 3" xfId="25025" xr:uid="{00000000-0005-0000-0000-0000C8610000}"/>
    <cellStyle name="표준 18 2 2 2 3 4 3 2" xfId="25026" xr:uid="{00000000-0005-0000-0000-0000C9610000}"/>
    <cellStyle name="표준 18 2 2 2 3 4 3 2 2" xfId="25027" xr:uid="{00000000-0005-0000-0000-0000CA610000}"/>
    <cellStyle name="표준 18 2 2 2 3 4 3 3" xfId="25028" xr:uid="{00000000-0005-0000-0000-0000CB610000}"/>
    <cellStyle name="표준 18 2 2 2 3 4 4" xfId="25029" xr:uid="{00000000-0005-0000-0000-0000CC610000}"/>
    <cellStyle name="표준 18 2 2 2 3 4 4 2" xfId="25030" xr:uid="{00000000-0005-0000-0000-0000CD610000}"/>
    <cellStyle name="표준 18 2 2 2 3 4 5" xfId="25031" xr:uid="{00000000-0005-0000-0000-0000CE610000}"/>
    <cellStyle name="표준 18 2 2 2 3 5" xfId="25032" xr:uid="{00000000-0005-0000-0000-0000CF610000}"/>
    <cellStyle name="표준 18 2 2 2 3 5 2" xfId="25033" xr:uid="{00000000-0005-0000-0000-0000D0610000}"/>
    <cellStyle name="표준 18 2 2 2 3 5 2 2" xfId="25034" xr:uid="{00000000-0005-0000-0000-0000D1610000}"/>
    <cellStyle name="표준 18 2 2 2 3 5 2 2 2" xfId="25035" xr:uid="{00000000-0005-0000-0000-0000D2610000}"/>
    <cellStyle name="표준 18 2 2 2 3 5 2 2 2 2" xfId="25036" xr:uid="{00000000-0005-0000-0000-0000D3610000}"/>
    <cellStyle name="표준 18 2 2 2 3 5 2 2 3" xfId="25037" xr:uid="{00000000-0005-0000-0000-0000D4610000}"/>
    <cellStyle name="표준 18 2 2 2 3 5 2 3" xfId="25038" xr:uid="{00000000-0005-0000-0000-0000D5610000}"/>
    <cellStyle name="표준 18 2 2 2 3 5 2 3 2" xfId="25039" xr:uid="{00000000-0005-0000-0000-0000D6610000}"/>
    <cellStyle name="표준 18 2 2 2 3 5 2 4" xfId="25040" xr:uid="{00000000-0005-0000-0000-0000D7610000}"/>
    <cellStyle name="표준 18 2 2 2 3 5 3" xfId="25041" xr:uid="{00000000-0005-0000-0000-0000D8610000}"/>
    <cellStyle name="표준 18 2 2 2 3 5 3 2" xfId="25042" xr:uid="{00000000-0005-0000-0000-0000D9610000}"/>
    <cellStyle name="표준 18 2 2 2 3 5 3 2 2" xfId="25043" xr:uid="{00000000-0005-0000-0000-0000DA610000}"/>
    <cellStyle name="표준 18 2 2 2 3 5 3 3" xfId="25044" xr:uid="{00000000-0005-0000-0000-0000DB610000}"/>
    <cellStyle name="표준 18 2 2 2 3 5 4" xfId="25045" xr:uid="{00000000-0005-0000-0000-0000DC610000}"/>
    <cellStyle name="표준 18 2 2 2 3 5 4 2" xfId="25046" xr:uid="{00000000-0005-0000-0000-0000DD610000}"/>
    <cellStyle name="표준 18 2 2 2 3 5 5" xfId="25047" xr:uid="{00000000-0005-0000-0000-0000DE610000}"/>
    <cellStyle name="표준 18 2 2 2 3 6" xfId="25048" xr:uid="{00000000-0005-0000-0000-0000DF610000}"/>
    <cellStyle name="표준 18 2 2 2 3 6 2" xfId="25049" xr:uid="{00000000-0005-0000-0000-0000E0610000}"/>
    <cellStyle name="표준 18 2 2 2 3 6 2 2" xfId="25050" xr:uid="{00000000-0005-0000-0000-0000E1610000}"/>
    <cellStyle name="표준 18 2 2 2 3 6 2 2 2" xfId="25051" xr:uid="{00000000-0005-0000-0000-0000E2610000}"/>
    <cellStyle name="표준 18 2 2 2 3 6 2 3" xfId="25052" xr:uid="{00000000-0005-0000-0000-0000E3610000}"/>
    <cellStyle name="표준 18 2 2 2 3 6 3" xfId="25053" xr:uid="{00000000-0005-0000-0000-0000E4610000}"/>
    <cellStyle name="표준 18 2 2 2 3 6 3 2" xfId="25054" xr:uid="{00000000-0005-0000-0000-0000E5610000}"/>
    <cellStyle name="표준 18 2 2 2 3 6 4" xfId="25055" xr:uid="{00000000-0005-0000-0000-0000E6610000}"/>
    <cellStyle name="표준 18 2 2 2 3 7" xfId="25056" xr:uid="{00000000-0005-0000-0000-0000E7610000}"/>
    <cellStyle name="표준 18 2 2 2 3 7 2" xfId="25057" xr:uid="{00000000-0005-0000-0000-0000E8610000}"/>
    <cellStyle name="표준 18 2 2 2 3 7 2 2" xfId="25058" xr:uid="{00000000-0005-0000-0000-0000E9610000}"/>
    <cellStyle name="표준 18 2 2 2 3 7 3" xfId="25059" xr:uid="{00000000-0005-0000-0000-0000EA610000}"/>
    <cellStyle name="표준 18 2 2 2 3 8" xfId="25060" xr:uid="{00000000-0005-0000-0000-0000EB610000}"/>
    <cellStyle name="표준 18 2 2 2 3 8 2" xfId="25061" xr:uid="{00000000-0005-0000-0000-0000EC610000}"/>
    <cellStyle name="표준 18 2 2 2 3 8 2 2" xfId="25062" xr:uid="{00000000-0005-0000-0000-0000ED610000}"/>
    <cellStyle name="표준 18 2 2 2 3 8 3" xfId="25063" xr:uid="{00000000-0005-0000-0000-0000EE610000}"/>
    <cellStyle name="표준 18 2 2 2 3 9" xfId="25064" xr:uid="{00000000-0005-0000-0000-0000EF610000}"/>
    <cellStyle name="표준 18 2 2 2 3 9 2" xfId="25065" xr:uid="{00000000-0005-0000-0000-0000F0610000}"/>
    <cellStyle name="표준 18 2 2 2 4" xfId="25066" xr:uid="{00000000-0005-0000-0000-0000F1610000}"/>
    <cellStyle name="표준 18 2 2 2 4 2" xfId="25067" xr:uid="{00000000-0005-0000-0000-0000F2610000}"/>
    <cellStyle name="표준 18 2 2 2 4 2 2" xfId="25068" xr:uid="{00000000-0005-0000-0000-0000F3610000}"/>
    <cellStyle name="표준 18 2 2 2 4 2 2 2" xfId="25069" xr:uid="{00000000-0005-0000-0000-0000F4610000}"/>
    <cellStyle name="표준 18 2 2 2 4 2 2 2 2" xfId="25070" xr:uid="{00000000-0005-0000-0000-0000F5610000}"/>
    <cellStyle name="표준 18 2 2 2 4 2 2 2 2 2" xfId="25071" xr:uid="{00000000-0005-0000-0000-0000F6610000}"/>
    <cellStyle name="표준 18 2 2 2 4 2 2 2 2 2 2" xfId="25072" xr:uid="{00000000-0005-0000-0000-0000F7610000}"/>
    <cellStyle name="표준 18 2 2 2 4 2 2 2 2 3" xfId="25073" xr:uid="{00000000-0005-0000-0000-0000F8610000}"/>
    <cellStyle name="표준 18 2 2 2 4 2 2 2 3" xfId="25074" xr:uid="{00000000-0005-0000-0000-0000F9610000}"/>
    <cellStyle name="표준 18 2 2 2 4 2 2 2 3 2" xfId="25075" xr:uid="{00000000-0005-0000-0000-0000FA610000}"/>
    <cellStyle name="표준 18 2 2 2 4 2 2 2 4" xfId="25076" xr:uid="{00000000-0005-0000-0000-0000FB610000}"/>
    <cellStyle name="표준 18 2 2 2 4 2 2 3" xfId="25077" xr:uid="{00000000-0005-0000-0000-0000FC610000}"/>
    <cellStyle name="표준 18 2 2 2 4 2 2 3 2" xfId="25078" xr:uid="{00000000-0005-0000-0000-0000FD610000}"/>
    <cellStyle name="표준 18 2 2 2 4 2 2 3 2 2" xfId="25079" xr:uid="{00000000-0005-0000-0000-0000FE610000}"/>
    <cellStyle name="표준 18 2 2 2 4 2 2 3 3" xfId="25080" xr:uid="{00000000-0005-0000-0000-0000FF610000}"/>
    <cellStyle name="표준 18 2 2 2 4 2 2 4" xfId="25081" xr:uid="{00000000-0005-0000-0000-000000620000}"/>
    <cellStyle name="표준 18 2 2 2 4 2 2 4 2" xfId="25082" xr:uid="{00000000-0005-0000-0000-000001620000}"/>
    <cellStyle name="표준 18 2 2 2 4 2 2 5" xfId="25083" xr:uid="{00000000-0005-0000-0000-000002620000}"/>
    <cellStyle name="표준 18 2 2 2 4 2 3" xfId="25084" xr:uid="{00000000-0005-0000-0000-000003620000}"/>
    <cellStyle name="표준 18 2 2 2 4 2 3 2" xfId="25085" xr:uid="{00000000-0005-0000-0000-000004620000}"/>
    <cellStyle name="표준 18 2 2 2 4 2 3 2 2" xfId="25086" xr:uid="{00000000-0005-0000-0000-000005620000}"/>
    <cellStyle name="표준 18 2 2 2 4 2 3 2 2 2" xfId="25087" xr:uid="{00000000-0005-0000-0000-000006620000}"/>
    <cellStyle name="표준 18 2 2 2 4 2 3 2 2 2 2" xfId="25088" xr:uid="{00000000-0005-0000-0000-000007620000}"/>
    <cellStyle name="표준 18 2 2 2 4 2 3 2 2 3" xfId="25089" xr:uid="{00000000-0005-0000-0000-000008620000}"/>
    <cellStyle name="표준 18 2 2 2 4 2 3 2 3" xfId="25090" xr:uid="{00000000-0005-0000-0000-000009620000}"/>
    <cellStyle name="표준 18 2 2 2 4 2 3 2 3 2" xfId="25091" xr:uid="{00000000-0005-0000-0000-00000A620000}"/>
    <cellStyle name="표준 18 2 2 2 4 2 3 2 4" xfId="25092" xr:uid="{00000000-0005-0000-0000-00000B620000}"/>
    <cellStyle name="표준 18 2 2 2 4 2 3 3" xfId="25093" xr:uid="{00000000-0005-0000-0000-00000C620000}"/>
    <cellStyle name="표준 18 2 2 2 4 2 3 3 2" xfId="25094" xr:uid="{00000000-0005-0000-0000-00000D620000}"/>
    <cellStyle name="표준 18 2 2 2 4 2 3 3 2 2" xfId="25095" xr:uid="{00000000-0005-0000-0000-00000E620000}"/>
    <cellStyle name="표준 18 2 2 2 4 2 3 3 3" xfId="25096" xr:uid="{00000000-0005-0000-0000-00000F620000}"/>
    <cellStyle name="표준 18 2 2 2 4 2 3 4" xfId="25097" xr:uid="{00000000-0005-0000-0000-000010620000}"/>
    <cellStyle name="표준 18 2 2 2 4 2 3 4 2" xfId="25098" xr:uid="{00000000-0005-0000-0000-000011620000}"/>
    <cellStyle name="표준 18 2 2 2 4 2 3 5" xfId="25099" xr:uid="{00000000-0005-0000-0000-000012620000}"/>
    <cellStyle name="표준 18 2 2 2 4 2 4" xfId="25100" xr:uid="{00000000-0005-0000-0000-000013620000}"/>
    <cellStyle name="표준 18 2 2 2 4 2 4 2" xfId="25101" xr:uid="{00000000-0005-0000-0000-000014620000}"/>
    <cellStyle name="표준 18 2 2 2 4 2 4 2 2" xfId="25102" xr:uid="{00000000-0005-0000-0000-000015620000}"/>
    <cellStyle name="표준 18 2 2 2 4 2 4 2 2 2" xfId="25103" xr:uid="{00000000-0005-0000-0000-000016620000}"/>
    <cellStyle name="표준 18 2 2 2 4 2 4 2 3" xfId="25104" xr:uid="{00000000-0005-0000-0000-000017620000}"/>
    <cellStyle name="표준 18 2 2 2 4 2 4 3" xfId="25105" xr:uid="{00000000-0005-0000-0000-000018620000}"/>
    <cellStyle name="표준 18 2 2 2 4 2 4 3 2" xfId="25106" xr:uid="{00000000-0005-0000-0000-000019620000}"/>
    <cellStyle name="표준 18 2 2 2 4 2 4 4" xfId="25107" xr:uid="{00000000-0005-0000-0000-00001A620000}"/>
    <cellStyle name="표준 18 2 2 2 4 2 5" xfId="25108" xr:uid="{00000000-0005-0000-0000-00001B620000}"/>
    <cellStyle name="표준 18 2 2 2 4 2 5 2" xfId="25109" xr:uid="{00000000-0005-0000-0000-00001C620000}"/>
    <cellStyle name="표준 18 2 2 2 4 2 5 2 2" xfId="25110" xr:uid="{00000000-0005-0000-0000-00001D620000}"/>
    <cellStyle name="표준 18 2 2 2 4 2 5 3" xfId="25111" xr:uid="{00000000-0005-0000-0000-00001E620000}"/>
    <cellStyle name="표준 18 2 2 2 4 2 6" xfId="25112" xr:uid="{00000000-0005-0000-0000-00001F620000}"/>
    <cellStyle name="표준 18 2 2 2 4 2 6 2" xfId="25113" xr:uid="{00000000-0005-0000-0000-000020620000}"/>
    <cellStyle name="표준 18 2 2 2 4 2 6 2 2" xfId="25114" xr:uid="{00000000-0005-0000-0000-000021620000}"/>
    <cellStyle name="표준 18 2 2 2 4 2 6 3" xfId="25115" xr:uid="{00000000-0005-0000-0000-000022620000}"/>
    <cellStyle name="표준 18 2 2 2 4 2 7" xfId="25116" xr:uid="{00000000-0005-0000-0000-000023620000}"/>
    <cellStyle name="표준 18 2 2 2 4 2 7 2" xfId="25117" xr:uid="{00000000-0005-0000-0000-000024620000}"/>
    <cellStyle name="표준 18 2 2 2 4 2 8" xfId="25118" xr:uid="{00000000-0005-0000-0000-000025620000}"/>
    <cellStyle name="표준 18 2 2 2 4 3" xfId="25119" xr:uid="{00000000-0005-0000-0000-000026620000}"/>
    <cellStyle name="표준 18 2 2 2 4 3 2" xfId="25120" xr:uid="{00000000-0005-0000-0000-000027620000}"/>
    <cellStyle name="표준 18 2 2 2 4 3 2 2" xfId="25121" xr:uid="{00000000-0005-0000-0000-000028620000}"/>
    <cellStyle name="표준 18 2 2 2 4 3 2 2 2" xfId="25122" xr:uid="{00000000-0005-0000-0000-000029620000}"/>
    <cellStyle name="표준 18 2 2 2 4 3 2 2 2 2" xfId="25123" xr:uid="{00000000-0005-0000-0000-00002A620000}"/>
    <cellStyle name="표준 18 2 2 2 4 3 2 2 3" xfId="25124" xr:uid="{00000000-0005-0000-0000-00002B620000}"/>
    <cellStyle name="표준 18 2 2 2 4 3 2 3" xfId="25125" xr:uid="{00000000-0005-0000-0000-00002C620000}"/>
    <cellStyle name="표준 18 2 2 2 4 3 2 3 2" xfId="25126" xr:uid="{00000000-0005-0000-0000-00002D620000}"/>
    <cellStyle name="표준 18 2 2 2 4 3 2 4" xfId="25127" xr:uid="{00000000-0005-0000-0000-00002E620000}"/>
    <cellStyle name="표준 18 2 2 2 4 3 3" xfId="25128" xr:uid="{00000000-0005-0000-0000-00002F620000}"/>
    <cellStyle name="표준 18 2 2 2 4 3 3 2" xfId="25129" xr:uid="{00000000-0005-0000-0000-000030620000}"/>
    <cellStyle name="표준 18 2 2 2 4 3 3 2 2" xfId="25130" xr:uid="{00000000-0005-0000-0000-000031620000}"/>
    <cellStyle name="표준 18 2 2 2 4 3 3 3" xfId="25131" xr:uid="{00000000-0005-0000-0000-000032620000}"/>
    <cellStyle name="표준 18 2 2 2 4 3 4" xfId="25132" xr:uid="{00000000-0005-0000-0000-000033620000}"/>
    <cellStyle name="표준 18 2 2 2 4 3 4 2" xfId="25133" xr:uid="{00000000-0005-0000-0000-000034620000}"/>
    <cellStyle name="표준 18 2 2 2 4 3 5" xfId="25134" xr:uid="{00000000-0005-0000-0000-000035620000}"/>
    <cellStyle name="표준 18 2 2 2 4 4" xfId="25135" xr:uid="{00000000-0005-0000-0000-000036620000}"/>
    <cellStyle name="표준 18 2 2 2 4 4 2" xfId="25136" xr:uid="{00000000-0005-0000-0000-000037620000}"/>
    <cellStyle name="표준 18 2 2 2 4 4 2 2" xfId="25137" xr:uid="{00000000-0005-0000-0000-000038620000}"/>
    <cellStyle name="표준 18 2 2 2 4 4 2 2 2" xfId="25138" xr:uid="{00000000-0005-0000-0000-000039620000}"/>
    <cellStyle name="표준 18 2 2 2 4 4 2 2 2 2" xfId="25139" xr:uid="{00000000-0005-0000-0000-00003A620000}"/>
    <cellStyle name="표준 18 2 2 2 4 4 2 2 3" xfId="25140" xr:uid="{00000000-0005-0000-0000-00003B620000}"/>
    <cellStyle name="표준 18 2 2 2 4 4 2 3" xfId="25141" xr:uid="{00000000-0005-0000-0000-00003C620000}"/>
    <cellStyle name="표준 18 2 2 2 4 4 2 3 2" xfId="25142" xr:uid="{00000000-0005-0000-0000-00003D620000}"/>
    <cellStyle name="표준 18 2 2 2 4 4 2 4" xfId="25143" xr:uid="{00000000-0005-0000-0000-00003E620000}"/>
    <cellStyle name="표준 18 2 2 2 4 4 3" xfId="25144" xr:uid="{00000000-0005-0000-0000-00003F620000}"/>
    <cellStyle name="표준 18 2 2 2 4 4 3 2" xfId="25145" xr:uid="{00000000-0005-0000-0000-000040620000}"/>
    <cellStyle name="표준 18 2 2 2 4 4 3 2 2" xfId="25146" xr:uid="{00000000-0005-0000-0000-000041620000}"/>
    <cellStyle name="표준 18 2 2 2 4 4 3 3" xfId="25147" xr:uid="{00000000-0005-0000-0000-000042620000}"/>
    <cellStyle name="표준 18 2 2 2 4 4 4" xfId="25148" xr:uid="{00000000-0005-0000-0000-000043620000}"/>
    <cellStyle name="표준 18 2 2 2 4 4 4 2" xfId="25149" xr:uid="{00000000-0005-0000-0000-000044620000}"/>
    <cellStyle name="표준 18 2 2 2 4 4 5" xfId="25150" xr:uid="{00000000-0005-0000-0000-000045620000}"/>
    <cellStyle name="표준 18 2 2 2 4 5" xfId="25151" xr:uid="{00000000-0005-0000-0000-000046620000}"/>
    <cellStyle name="표준 18 2 2 2 4 5 2" xfId="25152" xr:uid="{00000000-0005-0000-0000-000047620000}"/>
    <cellStyle name="표준 18 2 2 2 4 5 2 2" xfId="25153" xr:uid="{00000000-0005-0000-0000-000048620000}"/>
    <cellStyle name="표준 18 2 2 2 4 5 2 2 2" xfId="25154" xr:uid="{00000000-0005-0000-0000-000049620000}"/>
    <cellStyle name="표준 18 2 2 2 4 5 2 3" xfId="25155" xr:uid="{00000000-0005-0000-0000-00004A620000}"/>
    <cellStyle name="표준 18 2 2 2 4 5 3" xfId="25156" xr:uid="{00000000-0005-0000-0000-00004B620000}"/>
    <cellStyle name="표준 18 2 2 2 4 5 3 2" xfId="25157" xr:uid="{00000000-0005-0000-0000-00004C620000}"/>
    <cellStyle name="표준 18 2 2 2 4 5 4" xfId="25158" xr:uid="{00000000-0005-0000-0000-00004D620000}"/>
    <cellStyle name="표준 18 2 2 2 4 6" xfId="25159" xr:uid="{00000000-0005-0000-0000-00004E620000}"/>
    <cellStyle name="표준 18 2 2 2 4 6 2" xfId="25160" xr:uid="{00000000-0005-0000-0000-00004F620000}"/>
    <cellStyle name="표준 18 2 2 2 4 6 2 2" xfId="25161" xr:uid="{00000000-0005-0000-0000-000050620000}"/>
    <cellStyle name="표준 18 2 2 2 4 6 3" xfId="25162" xr:uid="{00000000-0005-0000-0000-000051620000}"/>
    <cellStyle name="표준 18 2 2 2 4 7" xfId="25163" xr:uid="{00000000-0005-0000-0000-000052620000}"/>
    <cellStyle name="표준 18 2 2 2 4 7 2" xfId="25164" xr:uid="{00000000-0005-0000-0000-000053620000}"/>
    <cellStyle name="표준 18 2 2 2 4 7 2 2" xfId="25165" xr:uid="{00000000-0005-0000-0000-000054620000}"/>
    <cellStyle name="표준 18 2 2 2 4 7 3" xfId="25166" xr:uid="{00000000-0005-0000-0000-000055620000}"/>
    <cellStyle name="표준 18 2 2 2 4 8" xfId="25167" xr:uid="{00000000-0005-0000-0000-000056620000}"/>
    <cellStyle name="표준 18 2 2 2 4 8 2" xfId="25168" xr:uid="{00000000-0005-0000-0000-000057620000}"/>
    <cellStyle name="표준 18 2 2 2 4 9" xfId="25169" xr:uid="{00000000-0005-0000-0000-000058620000}"/>
    <cellStyle name="표준 18 2 2 2 5" xfId="25170" xr:uid="{00000000-0005-0000-0000-000059620000}"/>
    <cellStyle name="표준 18 2 2 2 5 2" xfId="25171" xr:uid="{00000000-0005-0000-0000-00005A620000}"/>
    <cellStyle name="표준 18 2 2 2 5 2 2" xfId="25172" xr:uid="{00000000-0005-0000-0000-00005B620000}"/>
    <cellStyle name="표준 18 2 2 2 5 2 2 2" xfId="25173" xr:uid="{00000000-0005-0000-0000-00005C620000}"/>
    <cellStyle name="표준 18 2 2 2 5 2 2 2 2" xfId="25174" xr:uid="{00000000-0005-0000-0000-00005D620000}"/>
    <cellStyle name="표준 18 2 2 2 5 2 2 2 2 2" xfId="25175" xr:uid="{00000000-0005-0000-0000-00005E620000}"/>
    <cellStyle name="표준 18 2 2 2 5 2 2 2 3" xfId="25176" xr:uid="{00000000-0005-0000-0000-00005F620000}"/>
    <cellStyle name="표준 18 2 2 2 5 2 2 3" xfId="25177" xr:uid="{00000000-0005-0000-0000-000060620000}"/>
    <cellStyle name="표준 18 2 2 2 5 2 2 3 2" xfId="25178" xr:uid="{00000000-0005-0000-0000-000061620000}"/>
    <cellStyle name="표준 18 2 2 2 5 2 2 4" xfId="25179" xr:uid="{00000000-0005-0000-0000-000062620000}"/>
    <cellStyle name="표준 18 2 2 2 5 2 3" xfId="25180" xr:uid="{00000000-0005-0000-0000-000063620000}"/>
    <cellStyle name="표준 18 2 2 2 5 2 3 2" xfId="25181" xr:uid="{00000000-0005-0000-0000-000064620000}"/>
    <cellStyle name="표준 18 2 2 2 5 2 3 2 2" xfId="25182" xr:uid="{00000000-0005-0000-0000-000065620000}"/>
    <cellStyle name="표준 18 2 2 2 5 2 3 3" xfId="25183" xr:uid="{00000000-0005-0000-0000-000066620000}"/>
    <cellStyle name="표준 18 2 2 2 5 2 4" xfId="25184" xr:uid="{00000000-0005-0000-0000-000067620000}"/>
    <cellStyle name="표준 18 2 2 2 5 2 4 2" xfId="25185" xr:uid="{00000000-0005-0000-0000-000068620000}"/>
    <cellStyle name="표준 18 2 2 2 5 2 5" xfId="25186" xr:uid="{00000000-0005-0000-0000-000069620000}"/>
    <cellStyle name="표준 18 2 2 2 5 3" xfId="25187" xr:uid="{00000000-0005-0000-0000-00006A620000}"/>
    <cellStyle name="표준 18 2 2 2 5 3 2" xfId="25188" xr:uid="{00000000-0005-0000-0000-00006B620000}"/>
    <cellStyle name="표준 18 2 2 2 5 3 2 2" xfId="25189" xr:uid="{00000000-0005-0000-0000-00006C620000}"/>
    <cellStyle name="표준 18 2 2 2 5 3 2 2 2" xfId="25190" xr:uid="{00000000-0005-0000-0000-00006D620000}"/>
    <cellStyle name="표준 18 2 2 2 5 3 2 2 2 2" xfId="25191" xr:uid="{00000000-0005-0000-0000-00006E620000}"/>
    <cellStyle name="표준 18 2 2 2 5 3 2 2 3" xfId="25192" xr:uid="{00000000-0005-0000-0000-00006F620000}"/>
    <cellStyle name="표준 18 2 2 2 5 3 2 3" xfId="25193" xr:uid="{00000000-0005-0000-0000-000070620000}"/>
    <cellStyle name="표준 18 2 2 2 5 3 2 3 2" xfId="25194" xr:uid="{00000000-0005-0000-0000-000071620000}"/>
    <cellStyle name="표준 18 2 2 2 5 3 2 4" xfId="25195" xr:uid="{00000000-0005-0000-0000-000072620000}"/>
    <cellStyle name="표준 18 2 2 2 5 3 3" xfId="25196" xr:uid="{00000000-0005-0000-0000-000073620000}"/>
    <cellStyle name="표준 18 2 2 2 5 3 3 2" xfId="25197" xr:uid="{00000000-0005-0000-0000-000074620000}"/>
    <cellStyle name="표준 18 2 2 2 5 3 3 2 2" xfId="25198" xr:uid="{00000000-0005-0000-0000-000075620000}"/>
    <cellStyle name="표준 18 2 2 2 5 3 3 3" xfId="25199" xr:uid="{00000000-0005-0000-0000-000076620000}"/>
    <cellStyle name="표준 18 2 2 2 5 3 4" xfId="25200" xr:uid="{00000000-0005-0000-0000-000077620000}"/>
    <cellStyle name="표준 18 2 2 2 5 3 4 2" xfId="25201" xr:uid="{00000000-0005-0000-0000-000078620000}"/>
    <cellStyle name="표준 18 2 2 2 5 3 5" xfId="25202" xr:uid="{00000000-0005-0000-0000-000079620000}"/>
    <cellStyle name="표준 18 2 2 2 5 4" xfId="25203" xr:uid="{00000000-0005-0000-0000-00007A620000}"/>
    <cellStyle name="표준 18 2 2 2 5 4 2" xfId="25204" xr:uid="{00000000-0005-0000-0000-00007B620000}"/>
    <cellStyle name="표준 18 2 2 2 5 4 2 2" xfId="25205" xr:uid="{00000000-0005-0000-0000-00007C620000}"/>
    <cellStyle name="표준 18 2 2 2 5 4 2 2 2" xfId="25206" xr:uid="{00000000-0005-0000-0000-00007D620000}"/>
    <cellStyle name="표준 18 2 2 2 5 4 2 3" xfId="25207" xr:uid="{00000000-0005-0000-0000-00007E620000}"/>
    <cellStyle name="표준 18 2 2 2 5 4 3" xfId="25208" xr:uid="{00000000-0005-0000-0000-00007F620000}"/>
    <cellStyle name="표준 18 2 2 2 5 4 3 2" xfId="25209" xr:uid="{00000000-0005-0000-0000-000080620000}"/>
    <cellStyle name="표준 18 2 2 2 5 4 4" xfId="25210" xr:uid="{00000000-0005-0000-0000-000081620000}"/>
    <cellStyle name="표준 18 2 2 2 5 5" xfId="25211" xr:uid="{00000000-0005-0000-0000-000082620000}"/>
    <cellStyle name="표준 18 2 2 2 5 5 2" xfId="25212" xr:uid="{00000000-0005-0000-0000-000083620000}"/>
    <cellStyle name="표준 18 2 2 2 5 5 2 2" xfId="25213" xr:uid="{00000000-0005-0000-0000-000084620000}"/>
    <cellStyle name="표준 18 2 2 2 5 5 3" xfId="25214" xr:uid="{00000000-0005-0000-0000-000085620000}"/>
    <cellStyle name="표준 18 2 2 2 5 6" xfId="25215" xr:uid="{00000000-0005-0000-0000-000086620000}"/>
    <cellStyle name="표준 18 2 2 2 5 6 2" xfId="25216" xr:uid="{00000000-0005-0000-0000-000087620000}"/>
    <cellStyle name="표준 18 2 2 2 5 6 2 2" xfId="25217" xr:uid="{00000000-0005-0000-0000-000088620000}"/>
    <cellStyle name="표준 18 2 2 2 5 6 3" xfId="25218" xr:uid="{00000000-0005-0000-0000-000089620000}"/>
    <cellStyle name="표준 18 2 2 2 5 7" xfId="25219" xr:uid="{00000000-0005-0000-0000-00008A620000}"/>
    <cellStyle name="표준 18 2 2 2 5 7 2" xfId="25220" xr:uid="{00000000-0005-0000-0000-00008B620000}"/>
    <cellStyle name="표준 18 2 2 2 5 8" xfId="25221" xr:uid="{00000000-0005-0000-0000-00008C620000}"/>
    <cellStyle name="표준 18 2 2 2 6" xfId="25222" xr:uid="{00000000-0005-0000-0000-00008D620000}"/>
    <cellStyle name="표준 18 2 2 2 6 2" xfId="25223" xr:uid="{00000000-0005-0000-0000-00008E620000}"/>
    <cellStyle name="표준 18 2 2 2 6 2 2" xfId="25224" xr:uid="{00000000-0005-0000-0000-00008F620000}"/>
    <cellStyle name="표준 18 2 2 2 6 2 2 2" xfId="25225" xr:uid="{00000000-0005-0000-0000-000090620000}"/>
    <cellStyle name="표준 18 2 2 2 6 2 2 2 2" xfId="25226" xr:uid="{00000000-0005-0000-0000-000091620000}"/>
    <cellStyle name="표준 18 2 2 2 6 2 2 2 2 2" xfId="25227" xr:uid="{00000000-0005-0000-0000-000092620000}"/>
    <cellStyle name="표준 18 2 2 2 6 2 2 2 3" xfId="25228" xr:uid="{00000000-0005-0000-0000-000093620000}"/>
    <cellStyle name="표준 18 2 2 2 6 2 2 3" xfId="25229" xr:uid="{00000000-0005-0000-0000-000094620000}"/>
    <cellStyle name="표준 18 2 2 2 6 2 2 3 2" xfId="25230" xr:uid="{00000000-0005-0000-0000-000095620000}"/>
    <cellStyle name="표준 18 2 2 2 6 2 2 4" xfId="25231" xr:uid="{00000000-0005-0000-0000-000096620000}"/>
    <cellStyle name="표준 18 2 2 2 6 2 3" xfId="25232" xr:uid="{00000000-0005-0000-0000-000097620000}"/>
    <cellStyle name="표준 18 2 2 2 6 2 3 2" xfId="25233" xr:uid="{00000000-0005-0000-0000-000098620000}"/>
    <cellStyle name="표준 18 2 2 2 6 2 3 2 2" xfId="25234" xr:uid="{00000000-0005-0000-0000-000099620000}"/>
    <cellStyle name="표준 18 2 2 2 6 2 3 3" xfId="25235" xr:uid="{00000000-0005-0000-0000-00009A620000}"/>
    <cellStyle name="표준 18 2 2 2 6 2 4" xfId="25236" xr:uid="{00000000-0005-0000-0000-00009B620000}"/>
    <cellStyle name="표준 18 2 2 2 6 2 4 2" xfId="25237" xr:uid="{00000000-0005-0000-0000-00009C620000}"/>
    <cellStyle name="표준 18 2 2 2 6 2 5" xfId="25238" xr:uid="{00000000-0005-0000-0000-00009D620000}"/>
    <cellStyle name="표준 18 2 2 2 6 3" xfId="25239" xr:uid="{00000000-0005-0000-0000-00009E620000}"/>
    <cellStyle name="표준 18 2 2 2 6 3 2" xfId="25240" xr:uid="{00000000-0005-0000-0000-00009F620000}"/>
    <cellStyle name="표준 18 2 2 2 6 3 2 2" xfId="25241" xr:uid="{00000000-0005-0000-0000-0000A0620000}"/>
    <cellStyle name="표준 18 2 2 2 6 3 2 2 2" xfId="25242" xr:uid="{00000000-0005-0000-0000-0000A1620000}"/>
    <cellStyle name="표준 18 2 2 2 6 3 2 2 2 2" xfId="25243" xr:uid="{00000000-0005-0000-0000-0000A2620000}"/>
    <cellStyle name="표준 18 2 2 2 6 3 2 2 3" xfId="25244" xr:uid="{00000000-0005-0000-0000-0000A3620000}"/>
    <cellStyle name="표준 18 2 2 2 6 3 2 3" xfId="25245" xr:uid="{00000000-0005-0000-0000-0000A4620000}"/>
    <cellStyle name="표준 18 2 2 2 6 3 2 3 2" xfId="25246" xr:uid="{00000000-0005-0000-0000-0000A5620000}"/>
    <cellStyle name="표준 18 2 2 2 6 3 2 4" xfId="25247" xr:uid="{00000000-0005-0000-0000-0000A6620000}"/>
    <cellStyle name="표준 18 2 2 2 6 3 3" xfId="25248" xr:uid="{00000000-0005-0000-0000-0000A7620000}"/>
    <cellStyle name="표준 18 2 2 2 6 3 3 2" xfId="25249" xr:uid="{00000000-0005-0000-0000-0000A8620000}"/>
    <cellStyle name="표준 18 2 2 2 6 3 3 2 2" xfId="25250" xr:uid="{00000000-0005-0000-0000-0000A9620000}"/>
    <cellStyle name="표준 18 2 2 2 6 3 3 3" xfId="25251" xr:uid="{00000000-0005-0000-0000-0000AA620000}"/>
    <cellStyle name="표준 18 2 2 2 6 3 4" xfId="25252" xr:uid="{00000000-0005-0000-0000-0000AB620000}"/>
    <cellStyle name="표준 18 2 2 2 6 3 4 2" xfId="25253" xr:uid="{00000000-0005-0000-0000-0000AC620000}"/>
    <cellStyle name="표준 18 2 2 2 6 3 5" xfId="25254" xr:uid="{00000000-0005-0000-0000-0000AD620000}"/>
    <cellStyle name="표준 18 2 2 2 6 4" xfId="25255" xr:uid="{00000000-0005-0000-0000-0000AE620000}"/>
    <cellStyle name="표준 18 2 2 2 6 4 2" xfId="25256" xr:uid="{00000000-0005-0000-0000-0000AF620000}"/>
    <cellStyle name="표준 18 2 2 2 6 4 2 2" xfId="25257" xr:uid="{00000000-0005-0000-0000-0000B0620000}"/>
    <cellStyle name="표준 18 2 2 2 6 4 2 2 2" xfId="25258" xr:uid="{00000000-0005-0000-0000-0000B1620000}"/>
    <cellStyle name="표준 18 2 2 2 6 4 2 3" xfId="25259" xr:uid="{00000000-0005-0000-0000-0000B2620000}"/>
    <cellStyle name="표준 18 2 2 2 6 4 3" xfId="25260" xr:uid="{00000000-0005-0000-0000-0000B3620000}"/>
    <cellStyle name="표준 18 2 2 2 6 4 3 2" xfId="25261" xr:uid="{00000000-0005-0000-0000-0000B4620000}"/>
    <cellStyle name="표준 18 2 2 2 6 4 4" xfId="25262" xr:uid="{00000000-0005-0000-0000-0000B5620000}"/>
    <cellStyle name="표준 18 2 2 2 6 5" xfId="25263" xr:uid="{00000000-0005-0000-0000-0000B6620000}"/>
    <cellStyle name="표준 18 2 2 2 6 5 2" xfId="25264" xr:uid="{00000000-0005-0000-0000-0000B7620000}"/>
    <cellStyle name="표준 18 2 2 2 6 5 2 2" xfId="25265" xr:uid="{00000000-0005-0000-0000-0000B8620000}"/>
    <cellStyle name="표준 18 2 2 2 6 5 3" xfId="25266" xr:uid="{00000000-0005-0000-0000-0000B9620000}"/>
    <cellStyle name="표준 18 2 2 2 6 6" xfId="25267" xr:uid="{00000000-0005-0000-0000-0000BA620000}"/>
    <cellStyle name="표준 18 2 2 2 6 6 2" xfId="25268" xr:uid="{00000000-0005-0000-0000-0000BB620000}"/>
    <cellStyle name="표준 18 2 2 2 6 6 2 2" xfId="25269" xr:uid="{00000000-0005-0000-0000-0000BC620000}"/>
    <cellStyle name="표준 18 2 2 2 6 6 3" xfId="25270" xr:uid="{00000000-0005-0000-0000-0000BD620000}"/>
    <cellStyle name="표준 18 2 2 2 6 7" xfId="25271" xr:uid="{00000000-0005-0000-0000-0000BE620000}"/>
    <cellStyle name="표준 18 2 2 2 6 7 2" xfId="25272" xr:uid="{00000000-0005-0000-0000-0000BF620000}"/>
    <cellStyle name="표준 18 2 2 2 6 8" xfId="25273" xr:uid="{00000000-0005-0000-0000-0000C0620000}"/>
    <cellStyle name="표준 18 2 2 2 7" xfId="25274" xr:uid="{00000000-0005-0000-0000-0000C1620000}"/>
    <cellStyle name="표준 18 2 2 2 7 2" xfId="25275" xr:uid="{00000000-0005-0000-0000-0000C2620000}"/>
    <cellStyle name="표준 18 2 2 2 7 2 2" xfId="25276" xr:uid="{00000000-0005-0000-0000-0000C3620000}"/>
    <cellStyle name="표준 18 2 2 2 7 2 2 2" xfId="25277" xr:uid="{00000000-0005-0000-0000-0000C4620000}"/>
    <cellStyle name="표준 18 2 2 2 7 2 2 2 2" xfId="25278" xr:uid="{00000000-0005-0000-0000-0000C5620000}"/>
    <cellStyle name="표준 18 2 2 2 7 2 2 3" xfId="25279" xr:uid="{00000000-0005-0000-0000-0000C6620000}"/>
    <cellStyle name="표준 18 2 2 2 7 2 3" xfId="25280" xr:uid="{00000000-0005-0000-0000-0000C7620000}"/>
    <cellStyle name="표준 18 2 2 2 7 2 3 2" xfId="25281" xr:uid="{00000000-0005-0000-0000-0000C8620000}"/>
    <cellStyle name="표준 18 2 2 2 7 2 4" xfId="25282" xr:uid="{00000000-0005-0000-0000-0000C9620000}"/>
    <cellStyle name="표준 18 2 2 2 7 3" xfId="25283" xr:uid="{00000000-0005-0000-0000-0000CA620000}"/>
    <cellStyle name="표준 18 2 2 2 7 3 2" xfId="25284" xr:uid="{00000000-0005-0000-0000-0000CB620000}"/>
    <cellStyle name="표준 18 2 2 2 7 3 2 2" xfId="25285" xr:uid="{00000000-0005-0000-0000-0000CC620000}"/>
    <cellStyle name="표준 18 2 2 2 7 3 3" xfId="25286" xr:uid="{00000000-0005-0000-0000-0000CD620000}"/>
    <cellStyle name="표준 18 2 2 2 7 4" xfId="25287" xr:uid="{00000000-0005-0000-0000-0000CE620000}"/>
    <cellStyle name="표준 18 2 2 2 7 4 2" xfId="25288" xr:uid="{00000000-0005-0000-0000-0000CF620000}"/>
    <cellStyle name="표준 18 2 2 2 7 5" xfId="25289" xr:uid="{00000000-0005-0000-0000-0000D0620000}"/>
    <cellStyle name="표준 18 2 2 2 8" xfId="25290" xr:uid="{00000000-0005-0000-0000-0000D1620000}"/>
    <cellStyle name="표준 18 2 2 2 8 2" xfId="25291" xr:uid="{00000000-0005-0000-0000-0000D2620000}"/>
    <cellStyle name="표준 18 2 2 2 8 2 2" xfId="25292" xr:uid="{00000000-0005-0000-0000-0000D3620000}"/>
    <cellStyle name="표준 18 2 2 2 8 2 2 2" xfId="25293" xr:uid="{00000000-0005-0000-0000-0000D4620000}"/>
    <cellStyle name="표준 18 2 2 2 8 2 2 2 2" xfId="25294" xr:uid="{00000000-0005-0000-0000-0000D5620000}"/>
    <cellStyle name="표준 18 2 2 2 8 2 2 3" xfId="25295" xr:uid="{00000000-0005-0000-0000-0000D6620000}"/>
    <cellStyle name="표준 18 2 2 2 8 2 3" xfId="25296" xr:uid="{00000000-0005-0000-0000-0000D7620000}"/>
    <cellStyle name="표준 18 2 2 2 8 2 3 2" xfId="25297" xr:uid="{00000000-0005-0000-0000-0000D8620000}"/>
    <cellStyle name="표준 18 2 2 2 8 2 4" xfId="25298" xr:uid="{00000000-0005-0000-0000-0000D9620000}"/>
    <cellStyle name="표준 18 2 2 2 8 3" xfId="25299" xr:uid="{00000000-0005-0000-0000-0000DA620000}"/>
    <cellStyle name="표준 18 2 2 2 8 3 2" xfId="25300" xr:uid="{00000000-0005-0000-0000-0000DB620000}"/>
    <cellStyle name="표준 18 2 2 2 8 3 2 2" xfId="25301" xr:uid="{00000000-0005-0000-0000-0000DC620000}"/>
    <cellStyle name="표준 18 2 2 2 8 3 3" xfId="25302" xr:uid="{00000000-0005-0000-0000-0000DD620000}"/>
    <cellStyle name="표준 18 2 2 2 8 4" xfId="25303" xr:uid="{00000000-0005-0000-0000-0000DE620000}"/>
    <cellStyle name="표준 18 2 2 2 8 4 2" xfId="25304" xr:uid="{00000000-0005-0000-0000-0000DF620000}"/>
    <cellStyle name="표준 18 2 2 2 8 5" xfId="25305" xr:uid="{00000000-0005-0000-0000-0000E0620000}"/>
    <cellStyle name="표준 18 2 2 2 9" xfId="25306" xr:uid="{00000000-0005-0000-0000-0000E1620000}"/>
    <cellStyle name="표준 18 2 2 2 9 2" xfId="25307" xr:uid="{00000000-0005-0000-0000-0000E2620000}"/>
    <cellStyle name="표준 18 2 2 2 9 2 2" xfId="25308" xr:uid="{00000000-0005-0000-0000-0000E3620000}"/>
    <cellStyle name="표준 18 2 2 2 9 2 2 2" xfId="25309" xr:uid="{00000000-0005-0000-0000-0000E4620000}"/>
    <cellStyle name="표준 18 2 2 2 9 2 3" xfId="25310" xr:uid="{00000000-0005-0000-0000-0000E5620000}"/>
    <cellStyle name="표준 18 2 2 2 9 3" xfId="25311" xr:uid="{00000000-0005-0000-0000-0000E6620000}"/>
    <cellStyle name="표준 18 2 2 2 9 3 2" xfId="25312" xr:uid="{00000000-0005-0000-0000-0000E7620000}"/>
    <cellStyle name="표준 18 2 2 2 9 4" xfId="25313" xr:uid="{00000000-0005-0000-0000-0000E8620000}"/>
    <cellStyle name="표준 18 2 2 3" xfId="25314" xr:uid="{00000000-0005-0000-0000-0000E9620000}"/>
    <cellStyle name="표준 18 2 2 3 10" xfId="25315" xr:uid="{00000000-0005-0000-0000-0000EA620000}"/>
    <cellStyle name="표준 18 2 2 3 2" xfId="25316" xr:uid="{00000000-0005-0000-0000-0000EB620000}"/>
    <cellStyle name="표준 18 2 2 3 2 2" xfId="25317" xr:uid="{00000000-0005-0000-0000-0000EC620000}"/>
    <cellStyle name="표준 18 2 2 3 2 2 2" xfId="25318" xr:uid="{00000000-0005-0000-0000-0000ED620000}"/>
    <cellStyle name="표준 18 2 2 3 2 2 2 2" xfId="25319" xr:uid="{00000000-0005-0000-0000-0000EE620000}"/>
    <cellStyle name="표준 18 2 2 3 2 2 2 2 2" xfId="25320" xr:uid="{00000000-0005-0000-0000-0000EF620000}"/>
    <cellStyle name="표준 18 2 2 3 2 2 2 2 2 2" xfId="25321" xr:uid="{00000000-0005-0000-0000-0000F0620000}"/>
    <cellStyle name="표준 18 2 2 3 2 2 2 2 3" xfId="25322" xr:uid="{00000000-0005-0000-0000-0000F1620000}"/>
    <cellStyle name="표준 18 2 2 3 2 2 2 3" xfId="25323" xr:uid="{00000000-0005-0000-0000-0000F2620000}"/>
    <cellStyle name="표준 18 2 2 3 2 2 2 3 2" xfId="25324" xr:uid="{00000000-0005-0000-0000-0000F3620000}"/>
    <cellStyle name="표준 18 2 2 3 2 2 2 4" xfId="25325" xr:uid="{00000000-0005-0000-0000-0000F4620000}"/>
    <cellStyle name="표준 18 2 2 3 2 2 3" xfId="25326" xr:uid="{00000000-0005-0000-0000-0000F5620000}"/>
    <cellStyle name="표준 18 2 2 3 2 2 3 2" xfId="25327" xr:uid="{00000000-0005-0000-0000-0000F6620000}"/>
    <cellStyle name="표준 18 2 2 3 2 2 3 2 2" xfId="25328" xr:uid="{00000000-0005-0000-0000-0000F7620000}"/>
    <cellStyle name="표준 18 2 2 3 2 2 3 3" xfId="25329" xr:uid="{00000000-0005-0000-0000-0000F8620000}"/>
    <cellStyle name="표준 18 2 2 3 2 2 4" xfId="25330" xr:uid="{00000000-0005-0000-0000-0000F9620000}"/>
    <cellStyle name="표준 18 2 2 3 2 2 4 2" xfId="25331" xr:uid="{00000000-0005-0000-0000-0000FA620000}"/>
    <cellStyle name="표준 18 2 2 3 2 2 5" xfId="25332" xr:uid="{00000000-0005-0000-0000-0000FB620000}"/>
    <cellStyle name="표준 18 2 2 3 2 3" xfId="25333" xr:uid="{00000000-0005-0000-0000-0000FC620000}"/>
    <cellStyle name="표준 18 2 2 3 2 3 2" xfId="25334" xr:uid="{00000000-0005-0000-0000-0000FD620000}"/>
    <cellStyle name="표준 18 2 2 3 2 3 2 2" xfId="25335" xr:uid="{00000000-0005-0000-0000-0000FE620000}"/>
    <cellStyle name="표준 18 2 2 3 2 3 2 2 2" xfId="25336" xr:uid="{00000000-0005-0000-0000-0000FF620000}"/>
    <cellStyle name="표준 18 2 2 3 2 3 2 2 2 2" xfId="25337" xr:uid="{00000000-0005-0000-0000-000000630000}"/>
    <cellStyle name="표준 18 2 2 3 2 3 2 2 3" xfId="25338" xr:uid="{00000000-0005-0000-0000-000001630000}"/>
    <cellStyle name="표준 18 2 2 3 2 3 2 3" xfId="25339" xr:uid="{00000000-0005-0000-0000-000002630000}"/>
    <cellStyle name="표준 18 2 2 3 2 3 2 3 2" xfId="25340" xr:uid="{00000000-0005-0000-0000-000003630000}"/>
    <cellStyle name="표준 18 2 2 3 2 3 2 4" xfId="25341" xr:uid="{00000000-0005-0000-0000-000004630000}"/>
    <cellStyle name="표준 18 2 2 3 2 3 3" xfId="25342" xr:uid="{00000000-0005-0000-0000-000005630000}"/>
    <cellStyle name="표준 18 2 2 3 2 3 3 2" xfId="25343" xr:uid="{00000000-0005-0000-0000-000006630000}"/>
    <cellStyle name="표준 18 2 2 3 2 3 3 2 2" xfId="25344" xr:uid="{00000000-0005-0000-0000-000007630000}"/>
    <cellStyle name="표준 18 2 2 3 2 3 3 3" xfId="25345" xr:uid="{00000000-0005-0000-0000-000008630000}"/>
    <cellStyle name="표준 18 2 2 3 2 3 4" xfId="25346" xr:uid="{00000000-0005-0000-0000-000009630000}"/>
    <cellStyle name="표준 18 2 2 3 2 3 4 2" xfId="25347" xr:uid="{00000000-0005-0000-0000-00000A630000}"/>
    <cellStyle name="표준 18 2 2 3 2 3 5" xfId="25348" xr:uid="{00000000-0005-0000-0000-00000B630000}"/>
    <cellStyle name="표준 18 2 2 3 2 4" xfId="25349" xr:uid="{00000000-0005-0000-0000-00000C630000}"/>
    <cellStyle name="표준 18 2 2 3 2 4 2" xfId="25350" xr:uid="{00000000-0005-0000-0000-00000D630000}"/>
    <cellStyle name="표준 18 2 2 3 2 4 2 2" xfId="25351" xr:uid="{00000000-0005-0000-0000-00000E630000}"/>
    <cellStyle name="표준 18 2 2 3 2 4 2 2 2" xfId="25352" xr:uid="{00000000-0005-0000-0000-00000F630000}"/>
    <cellStyle name="표준 18 2 2 3 2 4 2 3" xfId="25353" xr:uid="{00000000-0005-0000-0000-000010630000}"/>
    <cellStyle name="표준 18 2 2 3 2 4 3" xfId="25354" xr:uid="{00000000-0005-0000-0000-000011630000}"/>
    <cellStyle name="표준 18 2 2 3 2 4 3 2" xfId="25355" xr:uid="{00000000-0005-0000-0000-000012630000}"/>
    <cellStyle name="표준 18 2 2 3 2 4 4" xfId="25356" xr:uid="{00000000-0005-0000-0000-000013630000}"/>
    <cellStyle name="표준 18 2 2 3 2 5" xfId="25357" xr:uid="{00000000-0005-0000-0000-000014630000}"/>
    <cellStyle name="표준 18 2 2 3 2 5 2" xfId="25358" xr:uid="{00000000-0005-0000-0000-000015630000}"/>
    <cellStyle name="표준 18 2 2 3 2 5 2 2" xfId="25359" xr:uid="{00000000-0005-0000-0000-000016630000}"/>
    <cellStyle name="표준 18 2 2 3 2 5 3" xfId="25360" xr:uid="{00000000-0005-0000-0000-000017630000}"/>
    <cellStyle name="표준 18 2 2 3 2 6" xfId="25361" xr:uid="{00000000-0005-0000-0000-000018630000}"/>
    <cellStyle name="표준 18 2 2 3 2 6 2" xfId="25362" xr:uid="{00000000-0005-0000-0000-000019630000}"/>
    <cellStyle name="표준 18 2 2 3 2 6 2 2" xfId="25363" xr:uid="{00000000-0005-0000-0000-00001A630000}"/>
    <cellStyle name="표준 18 2 2 3 2 6 3" xfId="25364" xr:uid="{00000000-0005-0000-0000-00001B630000}"/>
    <cellStyle name="표준 18 2 2 3 2 7" xfId="25365" xr:uid="{00000000-0005-0000-0000-00001C630000}"/>
    <cellStyle name="표준 18 2 2 3 2 7 2" xfId="25366" xr:uid="{00000000-0005-0000-0000-00001D630000}"/>
    <cellStyle name="표준 18 2 2 3 2 8" xfId="25367" xr:uid="{00000000-0005-0000-0000-00001E630000}"/>
    <cellStyle name="표준 18 2 2 3 3" xfId="25368" xr:uid="{00000000-0005-0000-0000-00001F630000}"/>
    <cellStyle name="표준 18 2 2 3 3 2" xfId="25369" xr:uid="{00000000-0005-0000-0000-000020630000}"/>
    <cellStyle name="표준 18 2 2 3 3 2 2" xfId="25370" xr:uid="{00000000-0005-0000-0000-000021630000}"/>
    <cellStyle name="표준 18 2 2 3 3 2 2 2" xfId="25371" xr:uid="{00000000-0005-0000-0000-000022630000}"/>
    <cellStyle name="표준 18 2 2 3 3 2 2 2 2" xfId="25372" xr:uid="{00000000-0005-0000-0000-000023630000}"/>
    <cellStyle name="표준 18 2 2 3 3 2 2 2 2 2" xfId="25373" xr:uid="{00000000-0005-0000-0000-000024630000}"/>
    <cellStyle name="표준 18 2 2 3 3 2 2 2 3" xfId="25374" xr:uid="{00000000-0005-0000-0000-000025630000}"/>
    <cellStyle name="표준 18 2 2 3 3 2 2 3" xfId="25375" xr:uid="{00000000-0005-0000-0000-000026630000}"/>
    <cellStyle name="표준 18 2 2 3 3 2 2 3 2" xfId="25376" xr:uid="{00000000-0005-0000-0000-000027630000}"/>
    <cellStyle name="표준 18 2 2 3 3 2 2 4" xfId="25377" xr:uid="{00000000-0005-0000-0000-000028630000}"/>
    <cellStyle name="표준 18 2 2 3 3 2 3" xfId="25378" xr:uid="{00000000-0005-0000-0000-000029630000}"/>
    <cellStyle name="표준 18 2 2 3 3 2 3 2" xfId="25379" xr:uid="{00000000-0005-0000-0000-00002A630000}"/>
    <cellStyle name="표준 18 2 2 3 3 2 3 2 2" xfId="25380" xr:uid="{00000000-0005-0000-0000-00002B630000}"/>
    <cellStyle name="표준 18 2 2 3 3 2 3 3" xfId="25381" xr:uid="{00000000-0005-0000-0000-00002C630000}"/>
    <cellStyle name="표준 18 2 2 3 3 2 4" xfId="25382" xr:uid="{00000000-0005-0000-0000-00002D630000}"/>
    <cellStyle name="표준 18 2 2 3 3 2 4 2" xfId="25383" xr:uid="{00000000-0005-0000-0000-00002E630000}"/>
    <cellStyle name="표준 18 2 2 3 3 2 5" xfId="25384" xr:uid="{00000000-0005-0000-0000-00002F630000}"/>
    <cellStyle name="표준 18 2 2 3 3 3" xfId="25385" xr:uid="{00000000-0005-0000-0000-000030630000}"/>
    <cellStyle name="표준 18 2 2 3 3 3 2" xfId="25386" xr:uid="{00000000-0005-0000-0000-000031630000}"/>
    <cellStyle name="표준 18 2 2 3 3 3 2 2" xfId="25387" xr:uid="{00000000-0005-0000-0000-000032630000}"/>
    <cellStyle name="표준 18 2 2 3 3 3 2 2 2" xfId="25388" xr:uid="{00000000-0005-0000-0000-000033630000}"/>
    <cellStyle name="표준 18 2 2 3 3 3 2 2 2 2" xfId="25389" xr:uid="{00000000-0005-0000-0000-000034630000}"/>
    <cellStyle name="표준 18 2 2 3 3 3 2 2 3" xfId="25390" xr:uid="{00000000-0005-0000-0000-000035630000}"/>
    <cellStyle name="표준 18 2 2 3 3 3 2 3" xfId="25391" xr:uid="{00000000-0005-0000-0000-000036630000}"/>
    <cellStyle name="표준 18 2 2 3 3 3 2 3 2" xfId="25392" xr:uid="{00000000-0005-0000-0000-000037630000}"/>
    <cellStyle name="표준 18 2 2 3 3 3 2 4" xfId="25393" xr:uid="{00000000-0005-0000-0000-000038630000}"/>
    <cellStyle name="표준 18 2 2 3 3 3 3" xfId="25394" xr:uid="{00000000-0005-0000-0000-000039630000}"/>
    <cellStyle name="표준 18 2 2 3 3 3 3 2" xfId="25395" xr:uid="{00000000-0005-0000-0000-00003A630000}"/>
    <cellStyle name="표준 18 2 2 3 3 3 3 2 2" xfId="25396" xr:uid="{00000000-0005-0000-0000-00003B630000}"/>
    <cellStyle name="표준 18 2 2 3 3 3 3 3" xfId="25397" xr:uid="{00000000-0005-0000-0000-00003C630000}"/>
    <cellStyle name="표준 18 2 2 3 3 3 4" xfId="25398" xr:uid="{00000000-0005-0000-0000-00003D630000}"/>
    <cellStyle name="표준 18 2 2 3 3 3 4 2" xfId="25399" xr:uid="{00000000-0005-0000-0000-00003E630000}"/>
    <cellStyle name="표준 18 2 2 3 3 3 5" xfId="25400" xr:uid="{00000000-0005-0000-0000-00003F630000}"/>
    <cellStyle name="표준 18 2 2 3 3 4" xfId="25401" xr:uid="{00000000-0005-0000-0000-000040630000}"/>
    <cellStyle name="표준 18 2 2 3 3 4 2" xfId="25402" xr:uid="{00000000-0005-0000-0000-000041630000}"/>
    <cellStyle name="표준 18 2 2 3 3 4 2 2" xfId="25403" xr:uid="{00000000-0005-0000-0000-000042630000}"/>
    <cellStyle name="표준 18 2 2 3 3 4 2 2 2" xfId="25404" xr:uid="{00000000-0005-0000-0000-000043630000}"/>
    <cellStyle name="표준 18 2 2 3 3 4 2 3" xfId="25405" xr:uid="{00000000-0005-0000-0000-000044630000}"/>
    <cellStyle name="표준 18 2 2 3 3 4 3" xfId="25406" xr:uid="{00000000-0005-0000-0000-000045630000}"/>
    <cellStyle name="표준 18 2 2 3 3 4 3 2" xfId="25407" xr:uid="{00000000-0005-0000-0000-000046630000}"/>
    <cellStyle name="표준 18 2 2 3 3 4 4" xfId="25408" xr:uid="{00000000-0005-0000-0000-000047630000}"/>
    <cellStyle name="표준 18 2 2 3 3 5" xfId="25409" xr:uid="{00000000-0005-0000-0000-000048630000}"/>
    <cellStyle name="표준 18 2 2 3 3 5 2" xfId="25410" xr:uid="{00000000-0005-0000-0000-000049630000}"/>
    <cellStyle name="표준 18 2 2 3 3 5 2 2" xfId="25411" xr:uid="{00000000-0005-0000-0000-00004A630000}"/>
    <cellStyle name="표준 18 2 2 3 3 5 3" xfId="25412" xr:uid="{00000000-0005-0000-0000-00004B630000}"/>
    <cellStyle name="표준 18 2 2 3 3 6" xfId="25413" xr:uid="{00000000-0005-0000-0000-00004C630000}"/>
    <cellStyle name="표준 18 2 2 3 3 6 2" xfId="25414" xr:uid="{00000000-0005-0000-0000-00004D630000}"/>
    <cellStyle name="표준 18 2 2 3 3 6 2 2" xfId="25415" xr:uid="{00000000-0005-0000-0000-00004E630000}"/>
    <cellStyle name="표준 18 2 2 3 3 6 3" xfId="25416" xr:uid="{00000000-0005-0000-0000-00004F630000}"/>
    <cellStyle name="표준 18 2 2 3 3 7" xfId="25417" xr:uid="{00000000-0005-0000-0000-000050630000}"/>
    <cellStyle name="표준 18 2 2 3 3 7 2" xfId="25418" xr:uid="{00000000-0005-0000-0000-000051630000}"/>
    <cellStyle name="표준 18 2 2 3 3 8" xfId="25419" xr:uid="{00000000-0005-0000-0000-000052630000}"/>
    <cellStyle name="표준 18 2 2 3 4" xfId="25420" xr:uid="{00000000-0005-0000-0000-000053630000}"/>
    <cellStyle name="표준 18 2 2 3 4 2" xfId="25421" xr:uid="{00000000-0005-0000-0000-000054630000}"/>
    <cellStyle name="표준 18 2 2 3 4 2 2" xfId="25422" xr:uid="{00000000-0005-0000-0000-000055630000}"/>
    <cellStyle name="표준 18 2 2 3 4 2 2 2" xfId="25423" xr:uid="{00000000-0005-0000-0000-000056630000}"/>
    <cellStyle name="표준 18 2 2 3 4 2 2 2 2" xfId="25424" xr:uid="{00000000-0005-0000-0000-000057630000}"/>
    <cellStyle name="표준 18 2 2 3 4 2 2 3" xfId="25425" xr:uid="{00000000-0005-0000-0000-000058630000}"/>
    <cellStyle name="표준 18 2 2 3 4 2 3" xfId="25426" xr:uid="{00000000-0005-0000-0000-000059630000}"/>
    <cellStyle name="표준 18 2 2 3 4 2 3 2" xfId="25427" xr:uid="{00000000-0005-0000-0000-00005A630000}"/>
    <cellStyle name="표준 18 2 2 3 4 2 4" xfId="25428" xr:uid="{00000000-0005-0000-0000-00005B630000}"/>
    <cellStyle name="표준 18 2 2 3 4 3" xfId="25429" xr:uid="{00000000-0005-0000-0000-00005C630000}"/>
    <cellStyle name="표준 18 2 2 3 4 3 2" xfId="25430" xr:uid="{00000000-0005-0000-0000-00005D630000}"/>
    <cellStyle name="표준 18 2 2 3 4 3 2 2" xfId="25431" xr:uid="{00000000-0005-0000-0000-00005E630000}"/>
    <cellStyle name="표준 18 2 2 3 4 3 3" xfId="25432" xr:uid="{00000000-0005-0000-0000-00005F630000}"/>
    <cellStyle name="표준 18 2 2 3 4 4" xfId="25433" xr:uid="{00000000-0005-0000-0000-000060630000}"/>
    <cellStyle name="표준 18 2 2 3 4 4 2" xfId="25434" xr:uid="{00000000-0005-0000-0000-000061630000}"/>
    <cellStyle name="표준 18 2 2 3 4 5" xfId="25435" xr:uid="{00000000-0005-0000-0000-000062630000}"/>
    <cellStyle name="표준 18 2 2 3 5" xfId="25436" xr:uid="{00000000-0005-0000-0000-000063630000}"/>
    <cellStyle name="표준 18 2 2 3 5 2" xfId="25437" xr:uid="{00000000-0005-0000-0000-000064630000}"/>
    <cellStyle name="표준 18 2 2 3 5 2 2" xfId="25438" xr:uid="{00000000-0005-0000-0000-000065630000}"/>
    <cellStyle name="표준 18 2 2 3 5 2 2 2" xfId="25439" xr:uid="{00000000-0005-0000-0000-000066630000}"/>
    <cellStyle name="표준 18 2 2 3 5 2 2 2 2" xfId="25440" xr:uid="{00000000-0005-0000-0000-000067630000}"/>
    <cellStyle name="표준 18 2 2 3 5 2 2 3" xfId="25441" xr:uid="{00000000-0005-0000-0000-000068630000}"/>
    <cellStyle name="표준 18 2 2 3 5 2 3" xfId="25442" xr:uid="{00000000-0005-0000-0000-000069630000}"/>
    <cellStyle name="표준 18 2 2 3 5 2 3 2" xfId="25443" xr:uid="{00000000-0005-0000-0000-00006A630000}"/>
    <cellStyle name="표준 18 2 2 3 5 2 4" xfId="25444" xr:uid="{00000000-0005-0000-0000-00006B630000}"/>
    <cellStyle name="표준 18 2 2 3 5 3" xfId="25445" xr:uid="{00000000-0005-0000-0000-00006C630000}"/>
    <cellStyle name="표준 18 2 2 3 5 3 2" xfId="25446" xr:uid="{00000000-0005-0000-0000-00006D630000}"/>
    <cellStyle name="표준 18 2 2 3 5 3 2 2" xfId="25447" xr:uid="{00000000-0005-0000-0000-00006E630000}"/>
    <cellStyle name="표준 18 2 2 3 5 3 3" xfId="25448" xr:uid="{00000000-0005-0000-0000-00006F630000}"/>
    <cellStyle name="표준 18 2 2 3 5 4" xfId="25449" xr:uid="{00000000-0005-0000-0000-000070630000}"/>
    <cellStyle name="표준 18 2 2 3 5 4 2" xfId="25450" xr:uid="{00000000-0005-0000-0000-000071630000}"/>
    <cellStyle name="표준 18 2 2 3 5 5" xfId="25451" xr:uid="{00000000-0005-0000-0000-000072630000}"/>
    <cellStyle name="표준 18 2 2 3 6" xfId="25452" xr:uid="{00000000-0005-0000-0000-000073630000}"/>
    <cellStyle name="표준 18 2 2 3 6 2" xfId="25453" xr:uid="{00000000-0005-0000-0000-000074630000}"/>
    <cellStyle name="표준 18 2 2 3 6 2 2" xfId="25454" xr:uid="{00000000-0005-0000-0000-000075630000}"/>
    <cellStyle name="표준 18 2 2 3 6 2 2 2" xfId="25455" xr:uid="{00000000-0005-0000-0000-000076630000}"/>
    <cellStyle name="표준 18 2 2 3 6 2 3" xfId="25456" xr:uid="{00000000-0005-0000-0000-000077630000}"/>
    <cellStyle name="표준 18 2 2 3 6 3" xfId="25457" xr:uid="{00000000-0005-0000-0000-000078630000}"/>
    <cellStyle name="표준 18 2 2 3 6 3 2" xfId="25458" xr:uid="{00000000-0005-0000-0000-000079630000}"/>
    <cellStyle name="표준 18 2 2 3 6 4" xfId="25459" xr:uid="{00000000-0005-0000-0000-00007A630000}"/>
    <cellStyle name="표준 18 2 2 3 7" xfId="25460" xr:uid="{00000000-0005-0000-0000-00007B630000}"/>
    <cellStyle name="표준 18 2 2 3 7 2" xfId="25461" xr:uid="{00000000-0005-0000-0000-00007C630000}"/>
    <cellStyle name="표준 18 2 2 3 7 2 2" xfId="25462" xr:uid="{00000000-0005-0000-0000-00007D630000}"/>
    <cellStyle name="표준 18 2 2 3 7 3" xfId="25463" xr:uid="{00000000-0005-0000-0000-00007E630000}"/>
    <cellStyle name="표준 18 2 2 3 8" xfId="25464" xr:uid="{00000000-0005-0000-0000-00007F630000}"/>
    <cellStyle name="표준 18 2 2 3 8 2" xfId="25465" xr:uid="{00000000-0005-0000-0000-000080630000}"/>
    <cellStyle name="표준 18 2 2 3 8 2 2" xfId="25466" xr:uid="{00000000-0005-0000-0000-000081630000}"/>
    <cellStyle name="표준 18 2 2 3 8 3" xfId="25467" xr:uid="{00000000-0005-0000-0000-000082630000}"/>
    <cellStyle name="표준 18 2 2 3 9" xfId="25468" xr:uid="{00000000-0005-0000-0000-000083630000}"/>
    <cellStyle name="표준 18 2 2 3 9 2" xfId="25469" xr:uid="{00000000-0005-0000-0000-000084630000}"/>
    <cellStyle name="표준 18 2 2 4" xfId="25470" xr:uid="{00000000-0005-0000-0000-000085630000}"/>
    <cellStyle name="표준 18 2 2 4 10" xfId="25471" xr:uid="{00000000-0005-0000-0000-000086630000}"/>
    <cellStyle name="표준 18 2 2 4 2" xfId="25472" xr:uid="{00000000-0005-0000-0000-000087630000}"/>
    <cellStyle name="표준 18 2 2 4 2 2" xfId="25473" xr:uid="{00000000-0005-0000-0000-000088630000}"/>
    <cellStyle name="표준 18 2 2 4 2 2 2" xfId="25474" xr:uid="{00000000-0005-0000-0000-000089630000}"/>
    <cellStyle name="표준 18 2 2 4 2 2 2 2" xfId="25475" xr:uid="{00000000-0005-0000-0000-00008A630000}"/>
    <cellStyle name="표준 18 2 2 4 2 2 2 2 2" xfId="25476" xr:uid="{00000000-0005-0000-0000-00008B630000}"/>
    <cellStyle name="표준 18 2 2 4 2 2 2 2 2 2" xfId="25477" xr:uid="{00000000-0005-0000-0000-00008C630000}"/>
    <cellStyle name="표준 18 2 2 4 2 2 2 2 3" xfId="25478" xr:uid="{00000000-0005-0000-0000-00008D630000}"/>
    <cellStyle name="표준 18 2 2 4 2 2 2 3" xfId="25479" xr:uid="{00000000-0005-0000-0000-00008E630000}"/>
    <cellStyle name="표준 18 2 2 4 2 2 2 3 2" xfId="25480" xr:uid="{00000000-0005-0000-0000-00008F630000}"/>
    <cellStyle name="표준 18 2 2 4 2 2 2 4" xfId="25481" xr:uid="{00000000-0005-0000-0000-000090630000}"/>
    <cellStyle name="표준 18 2 2 4 2 2 3" xfId="25482" xr:uid="{00000000-0005-0000-0000-000091630000}"/>
    <cellStyle name="표준 18 2 2 4 2 2 3 2" xfId="25483" xr:uid="{00000000-0005-0000-0000-000092630000}"/>
    <cellStyle name="표준 18 2 2 4 2 2 3 2 2" xfId="25484" xr:uid="{00000000-0005-0000-0000-000093630000}"/>
    <cellStyle name="표준 18 2 2 4 2 2 3 3" xfId="25485" xr:uid="{00000000-0005-0000-0000-000094630000}"/>
    <cellStyle name="표준 18 2 2 4 2 2 4" xfId="25486" xr:uid="{00000000-0005-0000-0000-000095630000}"/>
    <cellStyle name="표준 18 2 2 4 2 2 4 2" xfId="25487" xr:uid="{00000000-0005-0000-0000-000096630000}"/>
    <cellStyle name="표준 18 2 2 4 2 2 5" xfId="25488" xr:uid="{00000000-0005-0000-0000-000097630000}"/>
    <cellStyle name="표준 18 2 2 4 2 3" xfId="25489" xr:uid="{00000000-0005-0000-0000-000098630000}"/>
    <cellStyle name="표준 18 2 2 4 2 3 2" xfId="25490" xr:uid="{00000000-0005-0000-0000-000099630000}"/>
    <cellStyle name="표준 18 2 2 4 2 3 2 2" xfId="25491" xr:uid="{00000000-0005-0000-0000-00009A630000}"/>
    <cellStyle name="표준 18 2 2 4 2 3 2 2 2" xfId="25492" xr:uid="{00000000-0005-0000-0000-00009B630000}"/>
    <cellStyle name="표준 18 2 2 4 2 3 2 2 2 2" xfId="25493" xr:uid="{00000000-0005-0000-0000-00009C630000}"/>
    <cellStyle name="표준 18 2 2 4 2 3 2 2 3" xfId="25494" xr:uid="{00000000-0005-0000-0000-00009D630000}"/>
    <cellStyle name="표준 18 2 2 4 2 3 2 3" xfId="25495" xr:uid="{00000000-0005-0000-0000-00009E630000}"/>
    <cellStyle name="표준 18 2 2 4 2 3 2 3 2" xfId="25496" xr:uid="{00000000-0005-0000-0000-00009F630000}"/>
    <cellStyle name="표준 18 2 2 4 2 3 2 4" xfId="25497" xr:uid="{00000000-0005-0000-0000-0000A0630000}"/>
    <cellStyle name="표준 18 2 2 4 2 3 3" xfId="25498" xr:uid="{00000000-0005-0000-0000-0000A1630000}"/>
    <cellStyle name="표준 18 2 2 4 2 3 3 2" xfId="25499" xr:uid="{00000000-0005-0000-0000-0000A2630000}"/>
    <cellStyle name="표준 18 2 2 4 2 3 3 2 2" xfId="25500" xr:uid="{00000000-0005-0000-0000-0000A3630000}"/>
    <cellStyle name="표준 18 2 2 4 2 3 3 3" xfId="25501" xr:uid="{00000000-0005-0000-0000-0000A4630000}"/>
    <cellStyle name="표준 18 2 2 4 2 3 4" xfId="25502" xr:uid="{00000000-0005-0000-0000-0000A5630000}"/>
    <cellStyle name="표준 18 2 2 4 2 3 4 2" xfId="25503" xr:uid="{00000000-0005-0000-0000-0000A6630000}"/>
    <cellStyle name="표준 18 2 2 4 2 3 5" xfId="25504" xr:uid="{00000000-0005-0000-0000-0000A7630000}"/>
    <cellStyle name="표준 18 2 2 4 2 4" xfId="25505" xr:uid="{00000000-0005-0000-0000-0000A8630000}"/>
    <cellStyle name="표준 18 2 2 4 2 4 2" xfId="25506" xr:uid="{00000000-0005-0000-0000-0000A9630000}"/>
    <cellStyle name="표준 18 2 2 4 2 4 2 2" xfId="25507" xr:uid="{00000000-0005-0000-0000-0000AA630000}"/>
    <cellStyle name="표준 18 2 2 4 2 4 2 2 2" xfId="25508" xr:uid="{00000000-0005-0000-0000-0000AB630000}"/>
    <cellStyle name="표준 18 2 2 4 2 4 2 3" xfId="25509" xr:uid="{00000000-0005-0000-0000-0000AC630000}"/>
    <cellStyle name="표준 18 2 2 4 2 4 3" xfId="25510" xr:uid="{00000000-0005-0000-0000-0000AD630000}"/>
    <cellStyle name="표준 18 2 2 4 2 4 3 2" xfId="25511" xr:uid="{00000000-0005-0000-0000-0000AE630000}"/>
    <cellStyle name="표준 18 2 2 4 2 4 4" xfId="25512" xr:uid="{00000000-0005-0000-0000-0000AF630000}"/>
    <cellStyle name="표준 18 2 2 4 2 5" xfId="25513" xr:uid="{00000000-0005-0000-0000-0000B0630000}"/>
    <cellStyle name="표준 18 2 2 4 2 5 2" xfId="25514" xr:uid="{00000000-0005-0000-0000-0000B1630000}"/>
    <cellStyle name="표준 18 2 2 4 2 5 2 2" xfId="25515" xr:uid="{00000000-0005-0000-0000-0000B2630000}"/>
    <cellStyle name="표준 18 2 2 4 2 5 3" xfId="25516" xr:uid="{00000000-0005-0000-0000-0000B3630000}"/>
    <cellStyle name="표준 18 2 2 4 2 6" xfId="25517" xr:uid="{00000000-0005-0000-0000-0000B4630000}"/>
    <cellStyle name="표준 18 2 2 4 2 6 2" xfId="25518" xr:uid="{00000000-0005-0000-0000-0000B5630000}"/>
    <cellStyle name="표준 18 2 2 4 2 6 2 2" xfId="25519" xr:uid="{00000000-0005-0000-0000-0000B6630000}"/>
    <cellStyle name="표준 18 2 2 4 2 6 3" xfId="25520" xr:uid="{00000000-0005-0000-0000-0000B7630000}"/>
    <cellStyle name="표준 18 2 2 4 2 7" xfId="25521" xr:uid="{00000000-0005-0000-0000-0000B8630000}"/>
    <cellStyle name="표준 18 2 2 4 2 7 2" xfId="25522" xr:uid="{00000000-0005-0000-0000-0000B9630000}"/>
    <cellStyle name="표준 18 2 2 4 2 8" xfId="25523" xr:uid="{00000000-0005-0000-0000-0000BA630000}"/>
    <cellStyle name="표준 18 2 2 4 3" xfId="25524" xr:uid="{00000000-0005-0000-0000-0000BB630000}"/>
    <cellStyle name="표준 18 2 2 4 3 2" xfId="25525" xr:uid="{00000000-0005-0000-0000-0000BC630000}"/>
    <cellStyle name="표준 18 2 2 4 3 2 2" xfId="25526" xr:uid="{00000000-0005-0000-0000-0000BD630000}"/>
    <cellStyle name="표준 18 2 2 4 3 2 2 2" xfId="25527" xr:uid="{00000000-0005-0000-0000-0000BE630000}"/>
    <cellStyle name="표준 18 2 2 4 3 2 2 2 2" xfId="25528" xr:uid="{00000000-0005-0000-0000-0000BF630000}"/>
    <cellStyle name="표준 18 2 2 4 3 2 2 2 2 2" xfId="25529" xr:uid="{00000000-0005-0000-0000-0000C0630000}"/>
    <cellStyle name="표준 18 2 2 4 3 2 2 2 3" xfId="25530" xr:uid="{00000000-0005-0000-0000-0000C1630000}"/>
    <cellStyle name="표준 18 2 2 4 3 2 2 3" xfId="25531" xr:uid="{00000000-0005-0000-0000-0000C2630000}"/>
    <cellStyle name="표준 18 2 2 4 3 2 2 3 2" xfId="25532" xr:uid="{00000000-0005-0000-0000-0000C3630000}"/>
    <cellStyle name="표준 18 2 2 4 3 2 2 4" xfId="25533" xr:uid="{00000000-0005-0000-0000-0000C4630000}"/>
    <cellStyle name="표준 18 2 2 4 3 2 3" xfId="25534" xr:uid="{00000000-0005-0000-0000-0000C5630000}"/>
    <cellStyle name="표준 18 2 2 4 3 2 3 2" xfId="25535" xr:uid="{00000000-0005-0000-0000-0000C6630000}"/>
    <cellStyle name="표준 18 2 2 4 3 2 3 2 2" xfId="25536" xr:uid="{00000000-0005-0000-0000-0000C7630000}"/>
    <cellStyle name="표준 18 2 2 4 3 2 3 3" xfId="25537" xr:uid="{00000000-0005-0000-0000-0000C8630000}"/>
    <cellStyle name="표준 18 2 2 4 3 2 4" xfId="25538" xr:uid="{00000000-0005-0000-0000-0000C9630000}"/>
    <cellStyle name="표준 18 2 2 4 3 2 4 2" xfId="25539" xr:uid="{00000000-0005-0000-0000-0000CA630000}"/>
    <cellStyle name="표준 18 2 2 4 3 2 5" xfId="25540" xr:uid="{00000000-0005-0000-0000-0000CB630000}"/>
    <cellStyle name="표준 18 2 2 4 3 3" xfId="25541" xr:uid="{00000000-0005-0000-0000-0000CC630000}"/>
    <cellStyle name="표준 18 2 2 4 3 3 2" xfId="25542" xr:uid="{00000000-0005-0000-0000-0000CD630000}"/>
    <cellStyle name="표준 18 2 2 4 3 3 2 2" xfId="25543" xr:uid="{00000000-0005-0000-0000-0000CE630000}"/>
    <cellStyle name="표준 18 2 2 4 3 3 2 2 2" xfId="25544" xr:uid="{00000000-0005-0000-0000-0000CF630000}"/>
    <cellStyle name="표준 18 2 2 4 3 3 2 2 2 2" xfId="25545" xr:uid="{00000000-0005-0000-0000-0000D0630000}"/>
    <cellStyle name="표준 18 2 2 4 3 3 2 2 3" xfId="25546" xr:uid="{00000000-0005-0000-0000-0000D1630000}"/>
    <cellStyle name="표준 18 2 2 4 3 3 2 3" xfId="25547" xr:uid="{00000000-0005-0000-0000-0000D2630000}"/>
    <cellStyle name="표준 18 2 2 4 3 3 2 3 2" xfId="25548" xr:uid="{00000000-0005-0000-0000-0000D3630000}"/>
    <cellStyle name="표준 18 2 2 4 3 3 2 4" xfId="25549" xr:uid="{00000000-0005-0000-0000-0000D4630000}"/>
    <cellStyle name="표준 18 2 2 4 3 3 3" xfId="25550" xr:uid="{00000000-0005-0000-0000-0000D5630000}"/>
    <cellStyle name="표준 18 2 2 4 3 3 3 2" xfId="25551" xr:uid="{00000000-0005-0000-0000-0000D6630000}"/>
    <cellStyle name="표준 18 2 2 4 3 3 3 2 2" xfId="25552" xr:uid="{00000000-0005-0000-0000-0000D7630000}"/>
    <cellStyle name="표준 18 2 2 4 3 3 3 3" xfId="25553" xr:uid="{00000000-0005-0000-0000-0000D8630000}"/>
    <cellStyle name="표준 18 2 2 4 3 3 4" xfId="25554" xr:uid="{00000000-0005-0000-0000-0000D9630000}"/>
    <cellStyle name="표준 18 2 2 4 3 3 4 2" xfId="25555" xr:uid="{00000000-0005-0000-0000-0000DA630000}"/>
    <cellStyle name="표준 18 2 2 4 3 3 5" xfId="25556" xr:uid="{00000000-0005-0000-0000-0000DB630000}"/>
    <cellStyle name="표준 18 2 2 4 3 4" xfId="25557" xr:uid="{00000000-0005-0000-0000-0000DC630000}"/>
    <cellStyle name="표준 18 2 2 4 3 4 2" xfId="25558" xr:uid="{00000000-0005-0000-0000-0000DD630000}"/>
    <cellStyle name="표준 18 2 2 4 3 4 2 2" xfId="25559" xr:uid="{00000000-0005-0000-0000-0000DE630000}"/>
    <cellStyle name="표준 18 2 2 4 3 4 2 2 2" xfId="25560" xr:uid="{00000000-0005-0000-0000-0000DF630000}"/>
    <cellStyle name="표준 18 2 2 4 3 4 2 3" xfId="25561" xr:uid="{00000000-0005-0000-0000-0000E0630000}"/>
    <cellStyle name="표준 18 2 2 4 3 4 3" xfId="25562" xr:uid="{00000000-0005-0000-0000-0000E1630000}"/>
    <cellStyle name="표준 18 2 2 4 3 4 3 2" xfId="25563" xr:uid="{00000000-0005-0000-0000-0000E2630000}"/>
    <cellStyle name="표준 18 2 2 4 3 4 4" xfId="25564" xr:uid="{00000000-0005-0000-0000-0000E3630000}"/>
    <cellStyle name="표준 18 2 2 4 3 5" xfId="25565" xr:uid="{00000000-0005-0000-0000-0000E4630000}"/>
    <cellStyle name="표준 18 2 2 4 3 5 2" xfId="25566" xr:uid="{00000000-0005-0000-0000-0000E5630000}"/>
    <cellStyle name="표준 18 2 2 4 3 5 2 2" xfId="25567" xr:uid="{00000000-0005-0000-0000-0000E6630000}"/>
    <cellStyle name="표준 18 2 2 4 3 5 3" xfId="25568" xr:uid="{00000000-0005-0000-0000-0000E7630000}"/>
    <cellStyle name="표준 18 2 2 4 3 6" xfId="25569" xr:uid="{00000000-0005-0000-0000-0000E8630000}"/>
    <cellStyle name="표준 18 2 2 4 3 6 2" xfId="25570" xr:uid="{00000000-0005-0000-0000-0000E9630000}"/>
    <cellStyle name="표준 18 2 2 4 3 6 2 2" xfId="25571" xr:uid="{00000000-0005-0000-0000-0000EA630000}"/>
    <cellStyle name="표준 18 2 2 4 3 6 3" xfId="25572" xr:uid="{00000000-0005-0000-0000-0000EB630000}"/>
    <cellStyle name="표준 18 2 2 4 3 7" xfId="25573" xr:uid="{00000000-0005-0000-0000-0000EC630000}"/>
    <cellStyle name="표준 18 2 2 4 3 7 2" xfId="25574" xr:uid="{00000000-0005-0000-0000-0000ED630000}"/>
    <cellStyle name="표준 18 2 2 4 3 8" xfId="25575" xr:uid="{00000000-0005-0000-0000-0000EE630000}"/>
    <cellStyle name="표준 18 2 2 4 4" xfId="25576" xr:uid="{00000000-0005-0000-0000-0000EF630000}"/>
    <cellStyle name="표준 18 2 2 4 4 2" xfId="25577" xr:uid="{00000000-0005-0000-0000-0000F0630000}"/>
    <cellStyle name="표준 18 2 2 4 4 2 2" xfId="25578" xr:uid="{00000000-0005-0000-0000-0000F1630000}"/>
    <cellStyle name="표준 18 2 2 4 4 2 2 2" xfId="25579" xr:uid="{00000000-0005-0000-0000-0000F2630000}"/>
    <cellStyle name="표준 18 2 2 4 4 2 2 2 2" xfId="25580" xr:uid="{00000000-0005-0000-0000-0000F3630000}"/>
    <cellStyle name="표준 18 2 2 4 4 2 2 3" xfId="25581" xr:uid="{00000000-0005-0000-0000-0000F4630000}"/>
    <cellStyle name="표준 18 2 2 4 4 2 3" xfId="25582" xr:uid="{00000000-0005-0000-0000-0000F5630000}"/>
    <cellStyle name="표준 18 2 2 4 4 2 3 2" xfId="25583" xr:uid="{00000000-0005-0000-0000-0000F6630000}"/>
    <cellStyle name="표준 18 2 2 4 4 2 4" xfId="25584" xr:uid="{00000000-0005-0000-0000-0000F7630000}"/>
    <cellStyle name="표준 18 2 2 4 4 3" xfId="25585" xr:uid="{00000000-0005-0000-0000-0000F8630000}"/>
    <cellStyle name="표준 18 2 2 4 4 3 2" xfId="25586" xr:uid="{00000000-0005-0000-0000-0000F9630000}"/>
    <cellStyle name="표준 18 2 2 4 4 3 2 2" xfId="25587" xr:uid="{00000000-0005-0000-0000-0000FA630000}"/>
    <cellStyle name="표준 18 2 2 4 4 3 3" xfId="25588" xr:uid="{00000000-0005-0000-0000-0000FB630000}"/>
    <cellStyle name="표준 18 2 2 4 4 4" xfId="25589" xr:uid="{00000000-0005-0000-0000-0000FC630000}"/>
    <cellStyle name="표준 18 2 2 4 4 4 2" xfId="25590" xr:uid="{00000000-0005-0000-0000-0000FD630000}"/>
    <cellStyle name="표준 18 2 2 4 4 5" xfId="25591" xr:uid="{00000000-0005-0000-0000-0000FE630000}"/>
    <cellStyle name="표준 18 2 2 4 5" xfId="25592" xr:uid="{00000000-0005-0000-0000-0000FF630000}"/>
    <cellStyle name="표준 18 2 2 4 5 2" xfId="25593" xr:uid="{00000000-0005-0000-0000-000000640000}"/>
    <cellStyle name="표준 18 2 2 4 5 2 2" xfId="25594" xr:uid="{00000000-0005-0000-0000-000001640000}"/>
    <cellStyle name="표준 18 2 2 4 5 2 2 2" xfId="25595" xr:uid="{00000000-0005-0000-0000-000002640000}"/>
    <cellStyle name="표준 18 2 2 4 5 2 2 2 2" xfId="25596" xr:uid="{00000000-0005-0000-0000-000003640000}"/>
    <cellStyle name="표준 18 2 2 4 5 2 2 3" xfId="25597" xr:uid="{00000000-0005-0000-0000-000004640000}"/>
    <cellStyle name="표준 18 2 2 4 5 2 3" xfId="25598" xr:uid="{00000000-0005-0000-0000-000005640000}"/>
    <cellStyle name="표준 18 2 2 4 5 2 3 2" xfId="25599" xr:uid="{00000000-0005-0000-0000-000006640000}"/>
    <cellStyle name="표준 18 2 2 4 5 2 4" xfId="25600" xr:uid="{00000000-0005-0000-0000-000007640000}"/>
    <cellStyle name="표준 18 2 2 4 5 3" xfId="25601" xr:uid="{00000000-0005-0000-0000-000008640000}"/>
    <cellStyle name="표준 18 2 2 4 5 3 2" xfId="25602" xr:uid="{00000000-0005-0000-0000-000009640000}"/>
    <cellStyle name="표준 18 2 2 4 5 3 2 2" xfId="25603" xr:uid="{00000000-0005-0000-0000-00000A640000}"/>
    <cellStyle name="표준 18 2 2 4 5 3 3" xfId="25604" xr:uid="{00000000-0005-0000-0000-00000B640000}"/>
    <cellStyle name="표준 18 2 2 4 5 4" xfId="25605" xr:uid="{00000000-0005-0000-0000-00000C640000}"/>
    <cellStyle name="표준 18 2 2 4 5 4 2" xfId="25606" xr:uid="{00000000-0005-0000-0000-00000D640000}"/>
    <cellStyle name="표준 18 2 2 4 5 5" xfId="25607" xr:uid="{00000000-0005-0000-0000-00000E640000}"/>
    <cellStyle name="표준 18 2 2 4 6" xfId="25608" xr:uid="{00000000-0005-0000-0000-00000F640000}"/>
    <cellStyle name="표준 18 2 2 4 6 2" xfId="25609" xr:uid="{00000000-0005-0000-0000-000010640000}"/>
    <cellStyle name="표준 18 2 2 4 6 2 2" xfId="25610" xr:uid="{00000000-0005-0000-0000-000011640000}"/>
    <cellStyle name="표준 18 2 2 4 6 2 2 2" xfId="25611" xr:uid="{00000000-0005-0000-0000-000012640000}"/>
    <cellStyle name="표준 18 2 2 4 6 2 3" xfId="25612" xr:uid="{00000000-0005-0000-0000-000013640000}"/>
    <cellStyle name="표준 18 2 2 4 6 3" xfId="25613" xr:uid="{00000000-0005-0000-0000-000014640000}"/>
    <cellStyle name="표준 18 2 2 4 6 3 2" xfId="25614" xr:uid="{00000000-0005-0000-0000-000015640000}"/>
    <cellStyle name="표준 18 2 2 4 6 4" xfId="25615" xr:uid="{00000000-0005-0000-0000-000016640000}"/>
    <cellStyle name="표준 18 2 2 4 7" xfId="25616" xr:uid="{00000000-0005-0000-0000-000017640000}"/>
    <cellStyle name="표준 18 2 2 4 7 2" xfId="25617" xr:uid="{00000000-0005-0000-0000-000018640000}"/>
    <cellStyle name="표준 18 2 2 4 7 2 2" xfId="25618" xr:uid="{00000000-0005-0000-0000-000019640000}"/>
    <cellStyle name="표준 18 2 2 4 7 3" xfId="25619" xr:uid="{00000000-0005-0000-0000-00001A640000}"/>
    <cellStyle name="표준 18 2 2 4 8" xfId="25620" xr:uid="{00000000-0005-0000-0000-00001B640000}"/>
    <cellStyle name="표준 18 2 2 4 8 2" xfId="25621" xr:uid="{00000000-0005-0000-0000-00001C640000}"/>
    <cellStyle name="표준 18 2 2 4 8 2 2" xfId="25622" xr:uid="{00000000-0005-0000-0000-00001D640000}"/>
    <cellStyle name="표준 18 2 2 4 8 3" xfId="25623" xr:uid="{00000000-0005-0000-0000-00001E640000}"/>
    <cellStyle name="표준 18 2 2 4 9" xfId="25624" xr:uid="{00000000-0005-0000-0000-00001F640000}"/>
    <cellStyle name="표준 18 2 2 4 9 2" xfId="25625" xr:uid="{00000000-0005-0000-0000-000020640000}"/>
    <cellStyle name="표준 18 2 2 5" xfId="25626" xr:uid="{00000000-0005-0000-0000-000021640000}"/>
    <cellStyle name="표준 18 2 2 5 2" xfId="25627" xr:uid="{00000000-0005-0000-0000-000022640000}"/>
    <cellStyle name="표준 18 2 2 5 2 2" xfId="25628" xr:uid="{00000000-0005-0000-0000-000023640000}"/>
    <cellStyle name="표준 18 2 2 5 2 2 2" xfId="25629" xr:uid="{00000000-0005-0000-0000-000024640000}"/>
    <cellStyle name="표준 18 2 2 5 2 2 2 2" xfId="25630" xr:uid="{00000000-0005-0000-0000-000025640000}"/>
    <cellStyle name="표준 18 2 2 5 2 2 2 2 2" xfId="25631" xr:uid="{00000000-0005-0000-0000-000026640000}"/>
    <cellStyle name="표준 18 2 2 5 2 2 2 2 2 2" xfId="25632" xr:uid="{00000000-0005-0000-0000-000027640000}"/>
    <cellStyle name="표준 18 2 2 5 2 2 2 2 3" xfId="25633" xr:uid="{00000000-0005-0000-0000-000028640000}"/>
    <cellStyle name="표준 18 2 2 5 2 2 2 3" xfId="25634" xr:uid="{00000000-0005-0000-0000-000029640000}"/>
    <cellStyle name="표준 18 2 2 5 2 2 2 3 2" xfId="25635" xr:uid="{00000000-0005-0000-0000-00002A640000}"/>
    <cellStyle name="표준 18 2 2 5 2 2 2 4" xfId="25636" xr:uid="{00000000-0005-0000-0000-00002B640000}"/>
    <cellStyle name="표준 18 2 2 5 2 2 3" xfId="25637" xr:uid="{00000000-0005-0000-0000-00002C640000}"/>
    <cellStyle name="표준 18 2 2 5 2 2 3 2" xfId="25638" xr:uid="{00000000-0005-0000-0000-00002D640000}"/>
    <cellStyle name="표준 18 2 2 5 2 2 3 2 2" xfId="25639" xr:uid="{00000000-0005-0000-0000-00002E640000}"/>
    <cellStyle name="표준 18 2 2 5 2 2 3 3" xfId="25640" xr:uid="{00000000-0005-0000-0000-00002F640000}"/>
    <cellStyle name="표준 18 2 2 5 2 2 4" xfId="25641" xr:uid="{00000000-0005-0000-0000-000030640000}"/>
    <cellStyle name="표준 18 2 2 5 2 2 4 2" xfId="25642" xr:uid="{00000000-0005-0000-0000-000031640000}"/>
    <cellStyle name="표준 18 2 2 5 2 2 5" xfId="25643" xr:uid="{00000000-0005-0000-0000-000032640000}"/>
    <cellStyle name="표준 18 2 2 5 2 3" xfId="25644" xr:uid="{00000000-0005-0000-0000-000033640000}"/>
    <cellStyle name="표준 18 2 2 5 2 3 2" xfId="25645" xr:uid="{00000000-0005-0000-0000-000034640000}"/>
    <cellStyle name="표준 18 2 2 5 2 3 2 2" xfId="25646" xr:uid="{00000000-0005-0000-0000-000035640000}"/>
    <cellStyle name="표준 18 2 2 5 2 3 2 2 2" xfId="25647" xr:uid="{00000000-0005-0000-0000-000036640000}"/>
    <cellStyle name="표준 18 2 2 5 2 3 2 2 2 2" xfId="25648" xr:uid="{00000000-0005-0000-0000-000037640000}"/>
    <cellStyle name="표준 18 2 2 5 2 3 2 2 3" xfId="25649" xr:uid="{00000000-0005-0000-0000-000038640000}"/>
    <cellStyle name="표준 18 2 2 5 2 3 2 3" xfId="25650" xr:uid="{00000000-0005-0000-0000-000039640000}"/>
    <cellStyle name="표준 18 2 2 5 2 3 2 3 2" xfId="25651" xr:uid="{00000000-0005-0000-0000-00003A640000}"/>
    <cellStyle name="표준 18 2 2 5 2 3 2 4" xfId="25652" xr:uid="{00000000-0005-0000-0000-00003B640000}"/>
    <cellStyle name="표준 18 2 2 5 2 3 3" xfId="25653" xr:uid="{00000000-0005-0000-0000-00003C640000}"/>
    <cellStyle name="표준 18 2 2 5 2 3 3 2" xfId="25654" xr:uid="{00000000-0005-0000-0000-00003D640000}"/>
    <cellStyle name="표준 18 2 2 5 2 3 3 2 2" xfId="25655" xr:uid="{00000000-0005-0000-0000-00003E640000}"/>
    <cellStyle name="표준 18 2 2 5 2 3 3 3" xfId="25656" xr:uid="{00000000-0005-0000-0000-00003F640000}"/>
    <cellStyle name="표준 18 2 2 5 2 3 4" xfId="25657" xr:uid="{00000000-0005-0000-0000-000040640000}"/>
    <cellStyle name="표준 18 2 2 5 2 3 4 2" xfId="25658" xr:uid="{00000000-0005-0000-0000-000041640000}"/>
    <cellStyle name="표준 18 2 2 5 2 3 5" xfId="25659" xr:uid="{00000000-0005-0000-0000-000042640000}"/>
    <cellStyle name="표준 18 2 2 5 2 4" xfId="25660" xr:uid="{00000000-0005-0000-0000-000043640000}"/>
    <cellStyle name="표준 18 2 2 5 2 4 2" xfId="25661" xr:uid="{00000000-0005-0000-0000-000044640000}"/>
    <cellStyle name="표준 18 2 2 5 2 4 2 2" xfId="25662" xr:uid="{00000000-0005-0000-0000-000045640000}"/>
    <cellStyle name="표준 18 2 2 5 2 4 2 2 2" xfId="25663" xr:uid="{00000000-0005-0000-0000-000046640000}"/>
    <cellStyle name="표준 18 2 2 5 2 4 2 3" xfId="25664" xr:uid="{00000000-0005-0000-0000-000047640000}"/>
    <cellStyle name="표준 18 2 2 5 2 4 3" xfId="25665" xr:uid="{00000000-0005-0000-0000-000048640000}"/>
    <cellStyle name="표준 18 2 2 5 2 4 3 2" xfId="25666" xr:uid="{00000000-0005-0000-0000-000049640000}"/>
    <cellStyle name="표준 18 2 2 5 2 4 4" xfId="25667" xr:uid="{00000000-0005-0000-0000-00004A640000}"/>
    <cellStyle name="표준 18 2 2 5 2 5" xfId="25668" xr:uid="{00000000-0005-0000-0000-00004B640000}"/>
    <cellStyle name="표준 18 2 2 5 2 5 2" xfId="25669" xr:uid="{00000000-0005-0000-0000-00004C640000}"/>
    <cellStyle name="표준 18 2 2 5 2 5 2 2" xfId="25670" xr:uid="{00000000-0005-0000-0000-00004D640000}"/>
    <cellStyle name="표준 18 2 2 5 2 5 3" xfId="25671" xr:uid="{00000000-0005-0000-0000-00004E640000}"/>
    <cellStyle name="표준 18 2 2 5 2 6" xfId="25672" xr:uid="{00000000-0005-0000-0000-00004F640000}"/>
    <cellStyle name="표준 18 2 2 5 2 6 2" xfId="25673" xr:uid="{00000000-0005-0000-0000-000050640000}"/>
    <cellStyle name="표준 18 2 2 5 2 6 2 2" xfId="25674" xr:uid="{00000000-0005-0000-0000-000051640000}"/>
    <cellStyle name="표준 18 2 2 5 2 6 3" xfId="25675" xr:uid="{00000000-0005-0000-0000-000052640000}"/>
    <cellStyle name="표준 18 2 2 5 2 7" xfId="25676" xr:uid="{00000000-0005-0000-0000-000053640000}"/>
    <cellStyle name="표준 18 2 2 5 2 7 2" xfId="25677" xr:uid="{00000000-0005-0000-0000-000054640000}"/>
    <cellStyle name="표준 18 2 2 5 2 8" xfId="25678" xr:uid="{00000000-0005-0000-0000-000055640000}"/>
    <cellStyle name="표준 18 2 2 5 3" xfId="25679" xr:uid="{00000000-0005-0000-0000-000056640000}"/>
    <cellStyle name="표준 18 2 2 5 3 2" xfId="25680" xr:uid="{00000000-0005-0000-0000-000057640000}"/>
    <cellStyle name="표준 18 2 2 5 3 2 2" xfId="25681" xr:uid="{00000000-0005-0000-0000-000058640000}"/>
    <cellStyle name="표준 18 2 2 5 3 2 2 2" xfId="25682" xr:uid="{00000000-0005-0000-0000-000059640000}"/>
    <cellStyle name="표준 18 2 2 5 3 2 2 2 2" xfId="25683" xr:uid="{00000000-0005-0000-0000-00005A640000}"/>
    <cellStyle name="표준 18 2 2 5 3 2 2 3" xfId="25684" xr:uid="{00000000-0005-0000-0000-00005B640000}"/>
    <cellStyle name="표준 18 2 2 5 3 2 3" xfId="25685" xr:uid="{00000000-0005-0000-0000-00005C640000}"/>
    <cellStyle name="표준 18 2 2 5 3 2 3 2" xfId="25686" xr:uid="{00000000-0005-0000-0000-00005D640000}"/>
    <cellStyle name="표준 18 2 2 5 3 2 4" xfId="25687" xr:uid="{00000000-0005-0000-0000-00005E640000}"/>
    <cellStyle name="표준 18 2 2 5 3 3" xfId="25688" xr:uid="{00000000-0005-0000-0000-00005F640000}"/>
    <cellStyle name="표준 18 2 2 5 3 3 2" xfId="25689" xr:uid="{00000000-0005-0000-0000-000060640000}"/>
    <cellStyle name="표준 18 2 2 5 3 3 2 2" xfId="25690" xr:uid="{00000000-0005-0000-0000-000061640000}"/>
    <cellStyle name="표준 18 2 2 5 3 3 3" xfId="25691" xr:uid="{00000000-0005-0000-0000-000062640000}"/>
    <cellStyle name="표준 18 2 2 5 3 4" xfId="25692" xr:uid="{00000000-0005-0000-0000-000063640000}"/>
    <cellStyle name="표준 18 2 2 5 3 4 2" xfId="25693" xr:uid="{00000000-0005-0000-0000-000064640000}"/>
    <cellStyle name="표준 18 2 2 5 3 5" xfId="25694" xr:uid="{00000000-0005-0000-0000-000065640000}"/>
    <cellStyle name="표준 18 2 2 5 4" xfId="25695" xr:uid="{00000000-0005-0000-0000-000066640000}"/>
    <cellStyle name="표준 18 2 2 5 4 2" xfId="25696" xr:uid="{00000000-0005-0000-0000-000067640000}"/>
    <cellStyle name="표준 18 2 2 5 4 2 2" xfId="25697" xr:uid="{00000000-0005-0000-0000-000068640000}"/>
    <cellStyle name="표준 18 2 2 5 4 2 2 2" xfId="25698" xr:uid="{00000000-0005-0000-0000-000069640000}"/>
    <cellStyle name="표준 18 2 2 5 4 2 2 2 2" xfId="25699" xr:uid="{00000000-0005-0000-0000-00006A640000}"/>
    <cellStyle name="표준 18 2 2 5 4 2 2 3" xfId="25700" xr:uid="{00000000-0005-0000-0000-00006B640000}"/>
    <cellStyle name="표준 18 2 2 5 4 2 3" xfId="25701" xr:uid="{00000000-0005-0000-0000-00006C640000}"/>
    <cellStyle name="표준 18 2 2 5 4 2 3 2" xfId="25702" xr:uid="{00000000-0005-0000-0000-00006D640000}"/>
    <cellStyle name="표준 18 2 2 5 4 2 4" xfId="25703" xr:uid="{00000000-0005-0000-0000-00006E640000}"/>
    <cellStyle name="표준 18 2 2 5 4 3" xfId="25704" xr:uid="{00000000-0005-0000-0000-00006F640000}"/>
    <cellStyle name="표준 18 2 2 5 4 3 2" xfId="25705" xr:uid="{00000000-0005-0000-0000-000070640000}"/>
    <cellStyle name="표준 18 2 2 5 4 3 2 2" xfId="25706" xr:uid="{00000000-0005-0000-0000-000071640000}"/>
    <cellStyle name="표준 18 2 2 5 4 3 3" xfId="25707" xr:uid="{00000000-0005-0000-0000-000072640000}"/>
    <cellStyle name="표준 18 2 2 5 4 4" xfId="25708" xr:uid="{00000000-0005-0000-0000-000073640000}"/>
    <cellStyle name="표준 18 2 2 5 4 4 2" xfId="25709" xr:uid="{00000000-0005-0000-0000-000074640000}"/>
    <cellStyle name="표준 18 2 2 5 4 5" xfId="25710" xr:uid="{00000000-0005-0000-0000-000075640000}"/>
    <cellStyle name="표준 18 2 2 5 5" xfId="25711" xr:uid="{00000000-0005-0000-0000-000076640000}"/>
    <cellStyle name="표준 18 2 2 5 5 2" xfId="25712" xr:uid="{00000000-0005-0000-0000-000077640000}"/>
    <cellStyle name="표준 18 2 2 5 5 2 2" xfId="25713" xr:uid="{00000000-0005-0000-0000-000078640000}"/>
    <cellStyle name="표준 18 2 2 5 5 2 2 2" xfId="25714" xr:uid="{00000000-0005-0000-0000-000079640000}"/>
    <cellStyle name="표준 18 2 2 5 5 2 3" xfId="25715" xr:uid="{00000000-0005-0000-0000-00007A640000}"/>
    <cellStyle name="표준 18 2 2 5 5 3" xfId="25716" xr:uid="{00000000-0005-0000-0000-00007B640000}"/>
    <cellStyle name="표준 18 2 2 5 5 3 2" xfId="25717" xr:uid="{00000000-0005-0000-0000-00007C640000}"/>
    <cellStyle name="표준 18 2 2 5 5 4" xfId="25718" xr:uid="{00000000-0005-0000-0000-00007D640000}"/>
    <cellStyle name="표준 18 2 2 5 6" xfId="25719" xr:uid="{00000000-0005-0000-0000-00007E640000}"/>
    <cellStyle name="표준 18 2 2 5 6 2" xfId="25720" xr:uid="{00000000-0005-0000-0000-00007F640000}"/>
    <cellStyle name="표준 18 2 2 5 6 2 2" xfId="25721" xr:uid="{00000000-0005-0000-0000-000080640000}"/>
    <cellStyle name="표준 18 2 2 5 6 3" xfId="25722" xr:uid="{00000000-0005-0000-0000-000081640000}"/>
    <cellStyle name="표준 18 2 2 5 7" xfId="25723" xr:uid="{00000000-0005-0000-0000-000082640000}"/>
    <cellStyle name="표준 18 2 2 5 7 2" xfId="25724" xr:uid="{00000000-0005-0000-0000-000083640000}"/>
    <cellStyle name="표준 18 2 2 5 7 2 2" xfId="25725" xr:uid="{00000000-0005-0000-0000-000084640000}"/>
    <cellStyle name="표준 18 2 2 5 7 3" xfId="25726" xr:uid="{00000000-0005-0000-0000-000085640000}"/>
    <cellStyle name="표준 18 2 2 5 8" xfId="25727" xr:uid="{00000000-0005-0000-0000-000086640000}"/>
    <cellStyle name="표준 18 2 2 5 8 2" xfId="25728" xr:uid="{00000000-0005-0000-0000-000087640000}"/>
    <cellStyle name="표준 18 2 2 5 9" xfId="25729" xr:uid="{00000000-0005-0000-0000-000088640000}"/>
    <cellStyle name="표준 18 2 2 6" xfId="25730" xr:uid="{00000000-0005-0000-0000-000089640000}"/>
    <cellStyle name="표준 18 2 2 6 2" xfId="25731" xr:uid="{00000000-0005-0000-0000-00008A640000}"/>
    <cellStyle name="표준 18 2 2 6 2 2" xfId="25732" xr:uid="{00000000-0005-0000-0000-00008B640000}"/>
    <cellStyle name="표준 18 2 2 6 2 2 2" xfId="25733" xr:uid="{00000000-0005-0000-0000-00008C640000}"/>
    <cellStyle name="표준 18 2 2 6 2 2 2 2" xfId="25734" xr:uid="{00000000-0005-0000-0000-00008D640000}"/>
    <cellStyle name="표준 18 2 2 6 2 2 2 2 2" xfId="25735" xr:uid="{00000000-0005-0000-0000-00008E640000}"/>
    <cellStyle name="표준 18 2 2 6 2 2 2 3" xfId="25736" xr:uid="{00000000-0005-0000-0000-00008F640000}"/>
    <cellStyle name="표준 18 2 2 6 2 2 3" xfId="25737" xr:uid="{00000000-0005-0000-0000-000090640000}"/>
    <cellStyle name="표준 18 2 2 6 2 2 3 2" xfId="25738" xr:uid="{00000000-0005-0000-0000-000091640000}"/>
    <cellStyle name="표준 18 2 2 6 2 2 4" xfId="25739" xr:uid="{00000000-0005-0000-0000-000092640000}"/>
    <cellStyle name="표준 18 2 2 6 2 3" xfId="25740" xr:uid="{00000000-0005-0000-0000-000093640000}"/>
    <cellStyle name="표준 18 2 2 6 2 3 2" xfId="25741" xr:uid="{00000000-0005-0000-0000-000094640000}"/>
    <cellStyle name="표준 18 2 2 6 2 3 2 2" xfId="25742" xr:uid="{00000000-0005-0000-0000-000095640000}"/>
    <cellStyle name="표준 18 2 2 6 2 3 3" xfId="25743" xr:uid="{00000000-0005-0000-0000-000096640000}"/>
    <cellStyle name="표준 18 2 2 6 2 4" xfId="25744" xr:uid="{00000000-0005-0000-0000-000097640000}"/>
    <cellStyle name="표준 18 2 2 6 2 4 2" xfId="25745" xr:uid="{00000000-0005-0000-0000-000098640000}"/>
    <cellStyle name="표준 18 2 2 6 2 5" xfId="25746" xr:uid="{00000000-0005-0000-0000-000099640000}"/>
    <cellStyle name="표준 18 2 2 6 3" xfId="25747" xr:uid="{00000000-0005-0000-0000-00009A640000}"/>
    <cellStyle name="표준 18 2 2 6 3 2" xfId="25748" xr:uid="{00000000-0005-0000-0000-00009B640000}"/>
    <cellStyle name="표준 18 2 2 6 3 2 2" xfId="25749" xr:uid="{00000000-0005-0000-0000-00009C640000}"/>
    <cellStyle name="표준 18 2 2 6 3 2 2 2" xfId="25750" xr:uid="{00000000-0005-0000-0000-00009D640000}"/>
    <cellStyle name="표준 18 2 2 6 3 2 2 2 2" xfId="25751" xr:uid="{00000000-0005-0000-0000-00009E640000}"/>
    <cellStyle name="표준 18 2 2 6 3 2 2 3" xfId="25752" xr:uid="{00000000-0005-0000-0000-00009F640000}"/>
    <cellStyle name="표준 18 2 2 6 3 2 3" xfId="25753" xr:uid="{00000000-0005-0000-0000-0000A0640000}"/>
    <cellStyle name="표준 18 2 2 6 3 2 3 2" xfId="25754" xr:uid="{00000000-0005-0000-0000-0000A1640000}"/>
    <cellStyle name="표준 18 2 2 6 3 2 4" xfId="25755" xr:uid="{00000000-0005-0000-0000-0000A2640000}"/>
    <cellStyle name="표준 18 2 2 6 3 3" xfId="25756" xr:uid="{00000000-0005-0000-0000-0000A3640000}"/>
    <cellStyle name="표준 18 2 2 6 3 3 2" xfId="25757" xr:uid="{00000000-0005-0000-0000-0000A4640000}"/>
    <cellStyle name="표준 18 2 2 6 3 3 2 2" xfId="25758" xr:uid="{00000000-0005-0000-0000-0000A5640000}"/>
    <cellStyle name="표준 18 2 2 6 3 3 3" xfId="25759" xr:uid="{00000000-0005-0000-0000-0000A6640000}"/>
    <cellStyle name="표준 18 2 2 6 3 4" xfId="25760" xr:uid="{00000000-0005-0000-0000-0000A7640000}"/>
    <cellStyle name="표준 18 2 2 6 3 4 2" xfId="25761" xr:uid="{00000000-0005-0000-0000-0000A8640000}"/>
    <cellStyle name="표준 18 2 2 6 3 5" xfId="25762" xr:uid="{00000000-0005-0000-0000-0000A9640000}"/>
    <cellStyle name="표준 18 2 2 6 4" xfId="25763" xr:uid="{00000000-0005-0000-0000-0000AA640000}"/>
    <cellStyle name="표준 18 2 2 6 4 2" xfId="25764" xr:uid="{00000000-0005-0000-0000-0000AB640000}"/>
    <cellStyle name="표준 18 2 2 6 4 2 2" xfId="25765" xr:uid="{00000000-0005-0000-0000-0000AC640000}"/>
    <cellStyle name="표준 18 2 2 6 4 2 2 2" xfId="25766" xr:uid="{00000000-0005-0000-0000-0000AD640000}"/>
    <cellStyle name="표준 18 2 2 6 4 2 3" xfId="25767" xr:uid="{00000000-0005-0000-0000-0000AE640000}"/>
    <cellStyle name="표준 18 2 2 6 4 3" xfId="25768" xr:uid="{00000000-0005-0000-0000-0000AF640000}"/>
    <cellStyle name="표준 18 2 2 6 4 3 2" xfId="25769" xr:uid="{00000000-0005-0000-0000-0000B0640000}"/>
    <cellStyle name="표준 18 2 2 6 4 4" xfId="25770" xr:uid="{00000000-0005-0000-0000-0000B1640000}"/>
    <cellStyle name="표준 18 2 2 6 5" xfId="25771" xr:uid="{00000000-0005-0000-0000-0000B2640000}"/>
    <cellStyle name="표준 18 2 2 6 5 2" xfId="25772" xr:uid="{00000000-0005-0000-0000-0000B3640000}"/>
    <cellStyle name="표준 18 2 2 6 5 2 2" xfId="25773" xr:uid="{00000000-0005-0000-0000-0000B4640000}"/>
    <cellStyle name="표준 18 2 2 6 5 3" xfId="25774" xr:uid="{00000000-0005-0000-0000-0000B5640000}"/>
    <cellStyle name="표준 18 2 2 6 6" xfId="25775" xr:uid="{00000000-0005-0000-0000-0000B6640000}"/>
    <cellStyle name="표준 18 2 2 6 6 2" xfId="25776" xr:uid="{00000000-0005-0000-0000-0000B7640000}"/>
    <cellStyle name="표준 18 2 2 6 6 2 2" xfId="25777" xr:uid="{00000000-0005-0000-0000-0000B8640000}"/>
    <cellStyle name="표준 18 2 2 6 6 3" xfId="25778" xr:uid="{00000000-0005-0000-0000-0000B9640000}"/>
    <cellStyle name="표준 18 2 2 6 7" xfId="25779" xr:uid="{00000000-0005-0000-0000-0000BA640000}"/>
    <cellStyle name="표준 18 2 2 6 7 2" xfId="25780" xr:uid="{00000000-0005-0000-0000-0000BB640000}"/>
    <cellStyle name="표준 18 2 2 6 8" xfId="25781" xr:uid="{00000000-0005-0000-0000-0000BC640000}"/>
    <cellStyle name="표준 18 2 2 7" xfId="25782" xr:uid="{00000000-0005-0000-0000-0000BD640000}"/>
    <cellStyle name="표준 18 2 2 7 2" xfId="25783" xr:uid="{00000000-0005-0000-0000-0000BE640000}"/>
    <cellStyle name="표준 18 2 2 7 2 2" xfId="25784" xr:uid="{00000000-0005-0000-0000-0000BF640000}"/>
    <cellStyle name="표준 18 2 2 7 2 2 2" xfId="25785" xr:uid="{00000000-0005-0000-0000-0000C0640000}"/>
    <cellStyle name="표준 18 2 2 7 2 2 2 2" xfId="25786" xr:uid="{00000000-0005-0000-0000-0000C1640000}"/>
    <cellStyle name="표준 18 2 2 7 2 2 2 2 2" xfId="25787" xr:uid="{00000000-0005-0000-0000-0000C2640000}"/>
    <cellStyle name="표준 18 2 2 7 2 2 2 3" xfId="25788" xr:uid="{00000000-0005-0000-0000-0000C3640000}"/>
    <cellStyle name="표준 18 2 2 7 2 2 3" xfId="25789" xr:uid="{00000000-0005-0000-0000-0000C4640000}"/>
    <cellStyle name="표준 18 2 2 7 2 2 3 2" xfId="25790" xr:uid="{00000000-0005-0000-0000-0000C5640000}"/>
    <cellStyle name="표준 18 2 2 7 2 2 4" xfId="25791" xr:uid="{00000000-0005-0000-0000-0000C6640000}"/>
    <cellStyle name="표준 18 2 2 7 2 3" xfId="25792" xr:uid="{00000000-0005-0000-0000-0000C7640000}"/>
    <cellStyle name="표준 18 2 2 7 2 3 2" xfId="25793" xr:uid="{00000000-0005-0000-0000-0000C8640000}"/>
    <cellStyle name="표준 18 2 2 7 2 3 2 2" xfId="25794" xr:uid="{00000000-0005-0000-0000-0000C9640000}"/>
    <cellStyle name="표준 18 2 2 7 2 3 3" xfId="25795" xr:uid="{00000000-0005-0000-0000-0000CA640000}"/>
    <cellStyle name="표준 18 2 2 7 2 4" xfId="25796" xr:uid="{00000000-0005-0000-0000-0000CB640000}"/>
    <cellStyle name="표준 18 2 2 7 2 4 2" xfId="25797" xr:uid="{00000000-0005-0000-0000-0000CC640000}"/>
    <cellStyle name="표준 18 2 2 7 2 5" xfId="25798" xr:uid="{00000000-0005-0000-0000-0000CD640000}"/>
    <cellStyle name="표준 18 2 2 7 3" xfId="25799" xr:uid="{00000000-0005-0000-0000-0000CE640000}"/>
    <cellStyle name="표준 18 2 2 7 3 2" xfId="25800" xr:uid="{00000000-0005-0000-0000-0000CF640000}"/>
    <cellStyle name="표준 18 2 2 7 3 2 2" xfId="25801" xr:uid="{00000000-0005-0000-0000-0000D0640000}"/>
    <cellStyle name="표준 18 2 2 7 3 2 2 2" xfId="25802" xr:uid="{00000000-0005-0000-0000-0000D1640000}"/>
    <cellStyle name="표준 18 2 2 7 3 2 2 2 2" xfId="25803" xr:uid="{00000000-0005-0000-0000-0000D2640000}"/>
    <cellStyle name="표준 18 2 2 7 3 2 2 3" xfId="25804" xr:uid="{00000000-0005-0000-0000-0000D3640000}"/>
    <cellStyle name="표준 18 2 2 7 3 2 3" xfId="25805" xr:uid="{00000000-0005-0000-0000-0000D4640000}"/>
    <cellStyle name="표준 18 2 2 7 3 2 3 2" xfId="25806" xr:uid="{00000000-0005-0000-0000-0000D5640000}"/>
    <cellStyle name="표준 18 2 2 7 3 2 4" xfId="25807" xr:uid="{00000000-0005-0000-0000-0000D6640000}"/>
    <cellStyle name="표준 18 2 2 7 3 3" xfId="25808" xr:uid="{00000000-0005-0000-0000-0000D7640000}"/>
    <cellStyle name="표준 18 2 2 7 3 3 2" xfId="25809" xr:uid="{00000000-0005-0000-0000-0000D8640000}"/>
    <cellStyle name="표준 18 2 2 7 3 3 2 2" xfId="25810" xr:uid="{00000000-0005-0000-0000-0000D9640000}"/>
    <cellStyle name="표준 18 2 2 7 3 3 3" xfId="25811" xr:uid="{00000000-0005-0000-0000-0000DA640000}"/>
    <cellStyle name="표준 18 2 2 7 3 4" xfId="25812" xr:uid="{00000000-0005-0000-0000-0000DB640000}"/>
    <cellStyle name="표준 18 2 2 7 3 4 2" xfId="25813" xr:uid="{00000000-0005-0000-0000-0000DC640000}"/>
    <cellStyle name="표준 18 2 2 7 3 5" xfId="25814" xr:uid="{00000000-0005-0000-0000-0000DD640000}"/>
    <cellStyle name="표준 18 2 2 7 4" xfId="25815" xr:uid="{00000000-0005-0000-0000-0000DE640000}"/>
    <cellStyle name="표준 18 2 2 7 4 2" xfId="25816" xr:uid="{00000000-0005-0000-0000-0000DF640000}"/>
    <cellStyle name="표준 18 2 2 7 4 2 2" xfId="25817" xr:uid="{00000000-0005-0000-0000-0000E0640000}"/>
    <cellStyle name="표준 18 2 2 7 4 2 2 2" xfId="25818" xr:uid="{00000000-0005-0000-0000-0000E1640000}"/>
    <cellStyle name="표준 18 2 2 7 4 2 3" xfId="25819" xr:uid="{00000000-0005-0000-0000-0000E2640000}"/>
    <cellStyle name="표준 18 2 2 7 4 3" xfId="25820" xr:uid="{00000000-0005-0000-0000-0000E3640000}"/>
    <cellStyle name="표준 18 2 2 7 4 3 2" xfId="25821" xr:uid="{00000000-0005-0000-0000-0000E4640000}"/>
    <cellStyle name="표준 18 2 2 7 4 4" xfId="25822" xr:uid="{00000000-0005-0000-0000-0000E5640000}"/>
    <cellStyle name="표준 18 2 2 7 5" xfId="25823" xr:uid="{00000000-0005-0000-0000-0000E6640000}"/>
    <cellStyle name="표준 18 2 2 7 5 2" xfId="25824" xr:uid="{00000000-0005-0000-0000-0000E7640000}"/>
    <cellStyle name="표준 18 2 2 7 5 2 2" xfId="25825" xr:uid="{00000000-0005-0000-0000-0000E8640000}"/>
    <cellStyle name="표준 18 2 2 7 5 3" xfId="25826" xr:uid="{00000000-0005-0000-0000-0000E9640000}"/>
    <cellStyle name="표준 18 2 2 7 6" xfId="25827" xr:uid="{00000000-0005-0000-0000-0000EA640000}"/>
    <cellStyle name="표준 18 2 2 7 6 2" xfId="25828" xr:uid="{00000000-0005-0000-0000-0000EB640000}"/>
    <cellStyle name="표준 18 2 2 7 6 2 2" xfId="25829" xr:uid="{00000000-0005-0000-0000-0000EC640000}"/>
    <cellStyle name="표준 18 2 2 7 6 3" xfId="25830" xr:uid="{00000000-0005-0000-0000-0000ED640000}"/>
    <cellStyle name="표준 18 2 2 7 7" xfId="25831" xr:uid="{00000000-0005-0000-0000-0000EE640000}"/>
    <cellStyle name="표준 18 2 2 7 7 2" xfId="25832" xr:uid="{00000000-0005-0000-0000-0000EF640000}"/>
    <cellStyle name="표준 18 2 2 7 8" xfId="25833" xr:uid="{00000000-0005-0000-0000-0000F0640000}"/>
    <cellStyle name="표준 18 2 2 8" xfId="25834" xr:uid="{00000000-0005-0000-0000-0000F1640000}"/>
    <cellStyle name="표준 18 2 2 8 2" xfId="25835" xr:uid="{00000000-0005-0000-0000-0000F2640000}"/>
    <cellStyle name="표준 18 2 2 8 2 2" xfId="25836" xr:uid="{00000000-0005-0000-0000-0000F3640000}"/>
    <cellStyle name="표준 18 2 2 8 2 2 2" xfId="25837" xr:uid="{00000000-0005-0000-0000-0000F4640000}"/>
    <cellStyle name="표준 18 2 2 8 2 2 2 2" xfId="25838" xr:uid="{00000000-0005-0000-0000-0000F5640000}"/>
    <cellStyle name="표준 18 2 2 8 2 2 3" xfId="25839" xr:uid="{00000000-0005-0000-0000-0000F6640000}"/>
    <cellStyle name="표준 18 2 2 8 2 3" xfId="25840" xr:uid="{00000000-0005-0000-0000-0000F7640000}"/>
    <cellStyle name="표준 18 2 2 8 2 3 2" xfId="25841" xr:uid="{00000000-0005-0000-0000-0000F8640000}"/>
    <cellStyle name="표준 18 2 2 8 2 4" xfId="25842" xr:uid="{00000000-0005-0000-0000-0000F9640000}"/>
    <cellStyle name="표준 18 2 2 8 3" xfId="25843" xr:uid="{00000000-0005-0000-0000-0000FA640000}"/>
    <cellStyle name="표준 18 2 2 8 3 2" xfId="25844" xr:uid="{00000000-0005-0000-0000-0000FB640000}"/>
    <cellStyle name="표준 18 2 2 8 3 2 2" xfId="25845" xr:uid="{00000000-0005-0000-0000-0000FC640000}"/>
    <cellStyle name="표준 18 2 2 8 3 3" xfId="25846" xr:uid="{00000000-0005-0000-0000-0000FD640000}"/>
    <cellStyle name="표준 18 2 2 8 4" xfId="25847" xr:uid="{00000000-0005-0000-0000-0000FE640000}"/>
    <cellStyle name="표준 18 2 2 8 4 2" xfId="25848" xr:uid="{00000000-0005-0000-0000-0000FF640000}"/>
    <cellStyle name="표준 18 2 2 8 5" xfId="25849" xr:uid="{00000000-0005-0000-0000-000000650000}"/>
    <cellStyle name="표준 18 2 2 9" xfId="25850" xr:uid="{00000000-0005-0000-0000-000001650000}"/>
    <cellStyle name="표준 18 2 2 9 2" xfId="25851" xr:uid="{00000000-0005-0000-0000-000002650000}"/>
    <cellStyle name="표준 18 2 2 9 2 2" xfId="25852" xr:uid="{00000000-0005-0000-0000-000003650000}"/>
    <cellStyle name="표준 18 2 2 9 2 2 2" xfId="25853" xr:uid="{00000000-0005-0000-0000-000004650000}"/>
    <cellStyle name="표준 18 2 2 9 2 2 2 2" xfId="25854" xr:uid="{00000000-0005-0000-0000-000005650000}"/>
    <cellStyle name="표준 18 2 2 9 2 2 3" xfId="25855" xr:uid="{00000000-0005-0000-0000-000006650000}"/>
    <cellStyle name="표준 18 2 2 9 2 3" xfId="25856" xr:uid="{00000000-0005-0000-0000-000007650000}"/>
    <cellStyle name="표준 18 2 2 9 2 3 2" xfId="25857" xr:uid="{00000000-0005-0000-0000-000008650000}"/>
    <cellStyle name="표준 18 2 2 9 2 4" xfId="25858" xr:uid="{00000000-0005-0000-0000-000009650000}"/>
    <cellStyle name="표준 18 2 2 9 3" xfId="25859" xr:uid="{00000000-0005-0000-0000-00000A650000}"/>
    <cellStyle name="표준 18 2 2 9 3 2" xfId="25860" xr:uid="{00000000-0005-0000-0000-00000B650000}"/>
    <cellStyle name="표준 18 2 2 9 3 2 2" xfId="25861" xr:uid="{00000000-0005-0000-0000-00000C650000}"/>
    <cellStyle name="표준 18 2 2 9 3 3" xfId="25862" xr:uid="{00000000-0005-0000-0000-00000D650000}"/>
    <cellStyle name="표준 18 2 2 9 4" xfId="25863" xr:uid="{00000000-0005-0000-0000-00000E650000}"/>
    <cellStyle name="표준 18 2 2 9 4 2" xfId="25864" xr:uid="{00000000-0005-0000-0000-00000F650000}"/>
    <cellStyle name="표준 18 2 2 9 5" xfId="25865" xr:uid="{00000000-0005-0000-0000-000010650000}"/>
    <cellStyle name="표준 18 2 3" xfId="25866" xr:uid="{00000000-0005-0000-0000-000011650000}"/>
    <cellStyle name="표준 18 2 3 10" xfId="25867" xr:uid="{00000000-0005-0000-0000-000012650000}"/>
    <cellStyle name="표준 18 2 3 10 2" xfId="25868" xr:uid="{00000000-0005-0000-0000-000013650000}"/>
    <cellStyle name="표준 18 2 3 10 2 2" xfId="25869" xr:uid="{00000000-0005-0000-0000-000014650000}"/>
    <cellStyle name="표준 18 2 3 10 3" xfId="25870" xr:uid="{00000000-0005-0000-0000-000015650000}"/>
    <cellStyle name="표준 18 2 3 11" xfId="25871" xr:uid="{00000000-0005-0000-0000-000016650000}"/>
    <cellStyle name="표준 18 2 3 11 2" xfId="25872" xr:uid="{00000000-0005-0000-0000-000017650000}"/>
    <cellStyle name="표준 18 2 3 11 2 2" xfId="25873" xr:uid="{00000000-0005-0000-0000-000018650000}"/>
    <cellStyle name="표준 18 2 3 11 3" xfId="25874" xr:uid="{00000000-0005-0000-0000-000019650000}"/>
    <cellStyle name="표준 18 2 3 12" xfId="25875" xr:uid="{00000000-0005-0000-0000-00001A650000}"/>
    <cellStyle name="표준 18 2 3 12 2" xfId="25876" xr:uid="{00000000-0005-0000-0000-00001B650000}"/>
    <cellStyle name="표준 18 2 3 13" xfId="25877" xr:uid="{00000000-0005-0000-0000-00001C650000}"/>
    <cellStyle name="표준 18 2 3 2" xfId="25878" xr:uid="{00000000-0005-0000-0000-00001D650000}"/>
    <cellStyle name="표준 18 2 3 2 10" xfId="25879" xr:uid="{00000000-0005-0000-0000-00001E650000}"/>
    <cellStyle name="표준 18 2 3 2 2" xfId="25880" xr:uid="{00000000-0005-0000-0000-00001F650000}"/>
    <cellStyle name="표준 18 2 3 2 2 2" xfId="25881" xr:uid="{00000000-0005-0000-0000-000020650000}"/>
    <cellStyle name="표준 18 2 3 2 2 2 2" xfId="25882" xr:uid="{00000000-0005-0000-0000-000021650000}"/>
    <cellStyle name="표준 18 2 3 2 2 2 2 2" xfId="25883" xr:uid="{00000000-0005-0000-0000-000022650000}"/>
    <cellStyle name="표준 18 2 3 2 2 2 2 2 2" xfId="25884" xr:uid="{00000000-0005-0000-0000-000023650000}"/>
    <cellStyle name="표준 18 2 3 2 2 2 2 2 2 2" xfId="25885" xr:uid="{00000000-0005-0000-0000-000024650000}"/>
    <cellStyle name="표준 18 2 3 2 2 2 2 2 3" xfId="25886" xr:uid="{00000000-0005-0000-0000-000025650000}"/>
    <cellStyle name="표준 18 2 3 2 2 2 2 3" xfId="25887" xr:uid="{00000000-0005-0000-0000-000026650000}"/>
    <cellStyle name="표준 18 2 3 2 2 2 2 3 2" xfId="25888" xr:uid="{00000000-0005-0000-0000-000027650000}"/>
    <cellStyle name="표준 18 2 3 2 2 2 2 4" xfId="25889" xr:uid="{00000000-0005-0000-0000-000028650000}"/>
    <cellStyle name="표준 18 2 3 2 2 2 3" xfId="25890" xr:uid="{00000000-0005-0000-0000-000029650000}"/>
    <cellStyle name="표준 18 2 3 2 2 2 3 2" xfId="25891" xr:uid="{00000000-0005-0000-0000-00002A650000}"/>
    <cellStyle name="표준 18 2 3 2 2 2 3 2 2" xfId="25892" xr:uid="{00000000-0005-0000-0000-00002B650000}"/>
    <cellStyle name="표준 18 2 3 2 2 2 3 3" xfId="25893" xr:uid="{00000000-0005-0000-0000-00002C650000}"/>
    <cellStyle name="표준 18 2 3 2 2 2 4" xfId="25894" xr:uid="{00000000-0005-0000-0000-00002D650000}"/>
    <cellStyle name="표준 18 2 3 2 2 2 4 2" xfId="25895" xr:uid="{00000000-0005-0000-0000-00002E650000}"/>
    <cellStyle name="표준 18 2 3 2 2 2 5" xfId="25896" xr:uid="{00000000-0005-0000-0000-00002F650000}"/>
    <cellStyle name="표준 18 2 3 2 2 3" xfId="25897" xr:uid="{00000000-0005-0000-0000-000030650000}"/>
    <cellStyle name="표준 18 2 3 2 2 3 2" xfId="25898" xr:uid="{00000000-0005-0000-0000-000031650000}"/>
    <cellStyle name="표준 18 2 3 2 2 3 2 2" xfId="25899" xr:uid="{00000000-0005-0000-0000-000032650000}"/>
    <cellStyle name="표준 18 2 3 2 2 3 2 2 2" xfId="25900" xr:uid="{00000000-0005-0000-0000-000033650000}"/>
    <cellStyle name="표준 18 2 3 2 2 3 2 2 2 2" xfId="25901" xr:uid="{00000000-0005-0000-0000-000034650000}"/>
    <cellStyle name="표준 18 2 3 2 2 3 2 2 3" xfId="25902" xr:uid="{00000000-0005-0000-0000-000035650000}"/>
    <cellStyle name="표준 18 2 3 2 2 3 2 3" xfId="25903" xr:uid="{00000000-0005-0000-0000-000036650000}"/>
    <cellStyle name="표준 18 2 3 2 2 3 2 3 2" xfId="25904" xr:uid="{00000000-0005-0000-0000-000037650000}"/>
    <cellStyle name="표준 18 2 3 2 2 3 2 4" xfId="25905" xr:uid="{00000000-0005-0000-0000-000038650000}"/>
    <cellStyle name="표준 18 2 3 2 2 3 3" xfId="25906" xr:uid="{00000000-0005-0000-0000-000039650000}"/>
    <cellStyle name="표준 18 2 3 2 2 3 3 2" xfId="25907" xr:uid="{00000000-0005-0000-0000-00003A650000}"/>
    <cellStyle name="표준 18 2 3 2 2 3 3 2 2" xfId="25908" xr:uid="{00000000-0005-0000-0000-00003B650000}"/>
    <cellStyle name="표준 18 2 3 2 2 3 3 3" xfId="25909" xr:uid="{00000000-0005-0000-0000-00003C650000}"/>
    <cellStyle name="표준 18 2 3 2 2 3 4" xfId="25910" xr:uid="{00000000-0005-0000-0000-00003D650000}"/>
    <cellStyle name="표준 18 2 3 2 2 3 4 2" xfId="25911" xr:uid="{00000000-0005-0000-0000-00003E650000}"/>
    <cellStyle name="표준 18 2 3 2 2 3 5" xfId="25912" xr:uid="{00000000-0005-0000-0000-00003F650000}"/>
    <cellStyle name="표준 18 2 3 2 2 4" xfId="25913" xr:uid="{00000000-0005-0000-0000-000040650000}"/>
    <cellStyle name="표준 18 2 3 2 2 4 2" xfId="25914" xr:uid="{00000000-0005-0000-0000-000041650000}"/>
    <cellStyle name="표준 18 2 3 2 2 4 2 2" xfId="25915" xr:uid="{00000000-0005-0000-0000-000042650000}"/>
    <cellStyle name="표준 18 2 3 2 2 4 2 2 2" xfId="25916" xr:uid="{00000000-0005-0000-0000-000043650000}"/>
    <cellStyle name="표준 18 2 3 2 2 4 2 3" xfId="25917" xr:uid="{00000000-0005-0000-0000-000044650000}"/>
    <cellStyle name="표준 18 2 3 2 2 4 3" xfId="25918" xr:uid="{00000000-0005-0000-0000-000045650000}"/>
    <cellStyle name="표준 18 2 3 2 2 4 3 2" xfId="25919" xr:uid="{00000000-0005-0000-0000-000046650000}"/>
    <cellStyle name="표준 18 2 3 2 2 4 4" xfId="25920" xr:uid="{00000000-0005-0000-0000-000047650000}"/>
    <cellStyle name="표준 18 2 3 2 2 5" xfId="25921" xr:uid="{00000000-0005-0000-0000-000048650000}"/>
    <cellStyle name="표준 18 2 3 2 2 5 2" xfId="25922" xr:uid="{00000000-0005-0000-0000-000049650000}"/>
    <cellStyle name="표준 18 2 3 2 2 5 2 2" xfId="25923" xr:uid="{00000000-0005-0000-0000-00004A650000}"/>
    <cellStyle name="표준 18 2 3 2 2 5 3" xfId="25924" xr:uid="{00000000-0005-0000-0000-00004B650000}"/>
    <cellStyle name="표준 18 2 3 2 2 6" xfId="25925" xr:uid="{00000000-0005-0000-0000-00004C650000}"/>
    <cellStyle name="표준 18 2 3 2 2 6 2" xfId="25926" xr:uid="{00000000-0005-0000-0000-00004D650000}"/>
    <cellStyle name="표준 18 2 3 2 2 6 2 2" xfId="25927" xr:uid="{00000000-0005-0000-0000-00004E650000}"/>
    <cellStyle name="표준 18 2 3 2 2 6 3" xfId="25928" xr:uid="{00000000-0005-0000-0000-00004F650000}"/>
    <cellStyle name="표준 18 2 3 2 2 7" xfId="25929" xr:uid="{00000000-0005-0000-0000-000050650000}"/>
    <cellStyle name="표준 18 2 3 2 2 7 2" xfId="25930" xr:uid="{00000000-0005-0000-0000-000051650000}"/>
    <cellStyle name="표준 18 2 3 2 2 8" xfId="25931" xr:uid="{00000000-0005-0000-0000-000052650000}"/>
    <cellStyle name="표준 18 2 3 2 3" xfId="25932" xr:uid="{00000000-0005-0000-0000-000053650000}"/>
    <cellStyle name="표준 18 2 3 2 3 2" xfId="25933" xr:uid="{00000000-0005-0000-0000-000054650000}"/>
    <cellStyle name="표준 18 2 3 2 3 2 2" xfId="25934" xr:uid="{00000000-0005-0000-0000-000055650000}"/>
    <cellStyle name="표준 18 2 3 2 3 2 2 2" xfId="25935" xr:uid="{00000000-0005-0000-0000-000056650000}"/>
    <cellStyle name="표준 18 2 3 2 3 2 2 2 2" xfId="25936" xr:uid="{00000000-0005-0000-0000-000057650000}"/>
    <cellStyle name="표준 18 2 3 2 3 2 2 2 2 2" xfId="25937" xr:uid="{00000000-0005-0000-0000-000058650000}"/>
    <cellStyle name="표준 18 2 3 2 3 2 2 2 3" xfId="25938" xr:uid="{00000000-0005-0000-0000-000059650000}"/>
    <cellStyle name="표준 18 2 3 2 3 2 2 3" xfId="25939" xr:uid="{00000000-0005-0000-0000-00005A650000}"/>
    <cellStyle name="표준 18 2 3 2 3 2 2 3 2" xfId="25940" xr:uid="{00000000-0005-0000-0000-00005B650000}"/>
    <cellStyle name="표준 18 2 3 2 3 2 2 4" xfId="25941" xr:uid="{00000000-0005-0000-0000-00005C650000}"/>
    <cellStyle name="표준 18 2 3 2 3 2 3" xfId="25942" xr:uid="{00000000-0005-0000-0000-00005D650000}"/>
    <cellStyle name="표준 18 2 3 2 3 2 3 2" xfId="25943" xr:uid="{00000000-0005-0000-0000-00005E650000}"/>
    <cellStyle name="표준 18 2 3 2 3 2 3 2 2" xfId="25944" xr:uid="{00000000-0005-0000-0000-00005F650000}"/>
    <cellStyle name="표준 18 2 3 2 3 2 3 3" xfId="25945" xr:uid="{00000000-0005-0000-0000-000060650000}"/>
    <cellStyle name="표준 18 2 3 2 3 2 4" xfId="25946" xr:uid="{00000000-0005-0000-0000-000061650000}"/>
    <cellStyle name="표준 18 2 3 2 3 2 4 2" xfId="25947" xr:uid="{00000000-0005-0000-0000-000062650000}"/>
    <cellStyle name="표준 18 2 3 2 3 2 5" xfId="25948" xr:uid="{00000000-0005-0000-0000-000063650000}"/>
    <cellStyle name="표준 18 2 3 2 3 3" xfId="25949" xr:uid="{00000000-0005-0000-0000-000064650000}"/>
    <cellStyle name="표준 18 2 3 2 3 3 2" xfId="25950" xr:uid="{00000000-0005-0000-0000-000065650000}"/>
    <cellStyle name="표준 18 2 3 2 3 3 2 2" xfId="25951" xr:uid="{00000000-0005-0000-0000-000066650000}"/>
    <cellStyle name="표준 18 2 3 2 3 3 2 2 2" xfId="25952" xr:uid="{00000000-0005-0000-0000-000067650000}"/>
    <cellStyle name="표준 18 2 3 2 3 3 2 2 2 2" xfId="25953" xr:uid="{00000000-0005-0000-0000-000068650000}"/>
    <cellStyle name="표준 18 2 3 2 3 3 2 2 3" xfId="25954" xr:uid="{00000000-0005-0000-0000-000069650000}"/>
    <cellStyle name="표준 18 2 3 2 3 3 2 3" xfId="25955" xr:uid="{00000000-0005-0000-0000-00006A650000}"/>
    <cellStyle name="표준 18 2 3 2 3 3 2 3 2" xfId="25956" xr:uid="{00000000-0005-0000-0000-00006B650000}"/>
    <cellStyle name="표준 18 2 3 2 3 3 2 4" xfId="25957" xr:uid="{00000000-0005-0000-0000-00006C650000}"/>
    <cellStyle name="표준 18 2 3 2 3 3 3" xfId="25958" xr:uid="{00000000-0005-0000-0000-00006D650000}"/>
    <cellStyle name="표준 18 2 3 2 3 3 3 2" xfId="25959" xr:uid="{00000000-0005-0000-0000-00006E650000}"/>
    <cellStyle name="표준 18 2 3 2 3 3 3 2 2" xfId="25960" xr:uid="{00000000-0005-0000-0000-00006F650000}"/>
    <cellStyle name="표준 18 2 3 2 3 3 3 3" xfId="25961" xr:uid="{00000000-0005-0000-0000-000070650000}"/>
    <cellStyle name="표준 18 2 3 2 3 3 4" xfId="25962" xr:uid="{00000000-0005-0000-0000-000071650000}"/>
    <cellStyle name="표준 18 2 3 2 3 3 4 2" xfId="25963" xr:uid="{00000000-0005-0000-0000-000072650000}"/>
    <cellStyle name="표준 18 2 3 2 3 3 5" xfId="25964" xr:uid="{00000000-0005-0000-0000-000073650000}"/>
    <cellStyle name="표준 18 2 3 2 3 4" xfId="25965" xr:uid="{00000000-0005-0000-0000-000074650000}"/>
    <cellStyle name="표준 18 2 3 2 3 4 2" xfId="25966" xr:uid="{00000000-0005-0000-0000-000075650000}"/>
    <cellStyle name="표준 18 2 3 2 3 4 2 2" xfId="25967" xr:uid="{00000000-0005-0000-0000-000076650000}"/>
    <cellStyle name="표준 18 2 3 2 3 4 2 2 2" xfId="25968" xr:uid="{00000000-0005-0000-0000-000077650000}"/>
    <cellStyle name="표준 18 2 3 2 3 4 2 3" xfId="25969" xr:uid="{00000000-0005-0000-0000-000078650000}"/>
    <cellStyle name="표준 18 2 3 2 3 4 3" xfId="25970" xr:uid="{00000000-0005-0000-0000-000079650000}"/>
    <cellStyle name="표준 18 2 3 2 3 4 3 2" xfId="25971" xr:uid="{00000000-0005-0000-0000-00007A650000}"/>
    <cellStyle name="표준 18 2 3 2 3 4 4" xfId="25972" xr:uid="{00000000-0005-0000-0000-00007B650000}"/>
    <cellStyle name="표준 18 2 3 2 3 5" xfId="25973" xr:uid="{00000000-0005-0000-0000-00007C650000}"/>
    <cellStyle name="표준 18 2 3 2 3 5 2" xfId="25974" xr:uid="{00000000-0005-0000-0000-00007D650000}"/>
    <cellStyle name="표준 18 2 3 2 3 5 2 2" xfId="25975" xr:uid="{00000000-0005-0000-0000-00007E650000}"/>
    <cellStyle name="표준 18 2 3 2 3 5 3" xfId="25976" xr:uid="{00000000-0005-0000-0000-00007F650000}"/>
    <cellStyle name="표준 18 2 3 2 3 6" xfId="25977" xr:uid="{00000000-0005-0000-0000-000080650000}"/>
    <cellStyle name="표준 18 2 3 2 3 6 2" xfId="25978" xr:uid="{00000000-0005-0000-0000-000081650000}"/>
    <cellStyle name="표준 18 2 3 2 3 6 2 2" xfId="25979" xr:uid="{00000000-0005-0000-0000-000082650000}"/>
    <cellStyle name="표준 18 2 3 2 3 6 3" xfId="25980" xr:uid="{00000000-0005-0000-0000-000083650000}"/>
    <cellStyle name="표준 18 2 3 2 3 7" xfId="25981" xr:uid="{00000000-0005-0000-0000-000084650000}"/>
    <cellStyle name="표준 18 2 3 2 3 7 2" xfId="25982" xr:uid="{00000000-0005-0000-0000-000085650000}"/>
    <cellStyle name="표준 18 2 3 2 3 8" xfId="25983" xr:uid="{00000000-0005-0000-0000-000086650000}"/>
    <cellStyle name="표준 18 2 3 2 4" xfId="25984" xr:uid="{00000000-0005-0000-0000-000087650000}"/>
    <cellStyle name="표준 18 2 3 2 4 2" xfId="25985" xr:uid="{00000000-0005-0000-0000-000088650000}"/>
    <cellStyle name="표준 18 2 3 2 4 2 2" xfId="25986" xr:uid="{00000000-0005-0000-0000-000089650000}"/>
    <cellStyle name="표준 18 2 3 2 4 2 2 2" xfId="25987" xr:uid="{00000000-0005-0000-0000-00008A650000}"/>
    <cellStyle name="표준 18 2 3 2 4 2 2 2 2" xfId="25988" xr:uid="{00000000-0005-0000-0000-00008B650000}"/>
    <cellStyle name="표준 18 2 3 2 4 2 2 3" xfId="25989" xr:uid="{00000000-0005-0000-0000-00008C650000}"/>
    <cellStyle name="표준 18 2 3 2 4 2 3" xfId="25990" xr:uid="{00000000-0005-0000-0000-00008D650000}"/>
    <cellStyle name="표준 18 2 3 2 4 2 3 2" xfId="25991" xr:uid="{00000000-0005-0000-0000-00008E650000}"/>
    <cellStyle name="표준 18 2 3 2 4 2 4" xfId="25992" xr:uid="{00000000-0005-0000-0000-00008F650000}"/>
    <cellStyle name="표준 18 2 3 2 4 3" xfId="25993" xr:uid="{00000000-0005-0000-0000-000090650000}"/>
    <cellStyle name="표준 18 2 3 2 4 3 2" xfId="25994" xr:uid="{00000000-0005-0000-0000-000091650000}"/>
    <cellStyle name="표준 18 2 3 2 4 3 2 2" xfId="25995" xr:uid="{00000000-0005-0000-0000-000092650000}"/>
    <cellStyle name="표준 18 2 3 2 4 3 3" xfId="25996" xr:uid="{00000000-0005-0000-0000-000093650000}"/>
    <cellStyle name="표준 18 2 3 2 4 4" xfId="25997" xr:uid="{00000000-0005-0000-0000-000094650000}"/>
    <cellStyle name="표준 18 2 3 2 4 4 2" xfId="25998" xr:uid="{00000000-0005-0000-0000-000095650000}"/>
    <cellStyle name="표준 18 2 3 2 4 5" xfId="25999" xr:uid="{00000000-0005-0000-0000-000096650000}"/>
    <cellStyle name="표준 18 2 3 2 5" xfId="26000" xr:uid="{00000000-0005-0000-0000-000097650000}"/>
    <cellStyle name="표준 18 2 3 2 5 2" xfId="26001" xr:uid="{00000000-0005-0000-0000-000098650000}"/>
    <cellStyle name="표준 18 2 3 2 5 2 2" xfId="26002" xr:uid="{00000000-0005-0000-0000-000099650000}"/>
    <cellStyle name="표준 18 2 3 2 5 2 2 2" xfId="26003" xr:uid="{00000000-0005-0000-0000-00009A650000}"/>
    <cellStyle name="표준 18 2 3 2 5 2 2 2 2" xfId="26004" xr:uid="{00000000-0005-0000-0000-00009B650000}"/>
    <cellStyle name="표준 18 2 3 2 5 2 2 3" xfId="26005" xr:uid="{00000000-0005-0000-0000-00009C650000}"/>
    <cellStyle name="표준 18 2 3 2 5 2 3" xfId="26006" xr:uid="{00000000-0005-0000-0000-00009D650000}"/>
    <cellStyle name="표준 18 2 3 2 5 2 3 2" xfId="26007" xr:uid="{00000000-0005-0000-0000-00009E650000}"/>
    <cellStyle name="표준 18 2 3 2 5 2 4" xfId="26008" xr:uid="{00000000-0005-0000-0000-00009F650000}"/>
    <cellStyle name="표준 18 2 3 2 5 3" xfId="26009" xr:uid="{00000000-0005-0000-0000-0000A0650000}"/>
    <cellStyle name="표준 18 2 3 2 5 3 2" xfId="26010" xr:uid="{00000000-0005-0000-0000-0000A1650000}"/>
    <cellStyle name="표준 18 2 3 2 5 3 2 2" xfId="26011" xr:uid="{00000000-0005-0000-0000-0000A2650000}"/>
    <cellStyle name="표준 18 2 3 2 5 3 3" xfId="26012" xr:uid="{00000000-0005-0000-0000-0000A3650000}"/>
    <cellStyle name="표준 18 2 3 2 5 4" xfId="26013" xr:uid="{00000000-0005-0000-0000-0000A4650000}"/>
    <cellStyle name="표준 18 2 3 2 5 4 2" xfId="26014" xr:uid="{00000000-0005-0000-0000-0000A5650000}"/>
    <cellStyle name="표준 18 2 3 2 5 5" xfId="26015" xr:uid="{00000000-0005-0000-0000-0000A6650000}"/>
    <cellStyle name="표준 18 2 3 2 6" xfId="26016" xr:uid="{00000000-0005-0000-0000-0000A7650000}"/>
    <cellStyle name="표준 18 2 3 2 6 2" xfId="26017" xr:uid="{00000000-0005-0000-0000-0000A8650000}"/>
    <cellStyle name="표준 18 2 3 2 6 2 2" xfId="26018" xr:uid="{00000000-0005-0000-0000-0000A9650000}"/>
    <cellStyle name="표준 18 2 3 2 6 2 2 2" xfId="26019" xr:uid="{00000000-0005-0000-0000-0000AA650000}"/>
    <cellStyle name="표준 18 2 3 2 6 2 3" xfId="26020" xr:uid="{00000000-0005-0000-0000-0000AB650000}"/>
    <cellStyle name="표준 18 2 3 2 6 3" xfId="26021" xr:uid="{00000000-0005-0000-0000-0000AC650000}"/>
    <cellStyle name="표준 18 2 3 2 6 3 2" xfId="26022" xr:uid="{00000000-0005-0000-0000-0000AD650000}"/>
    <cellStyle name="표준 18 2 3 2 6 4" xfId="26023" xr:uid="{00000000-0005-0000-0000-0000AE650000}"/>
    <cellStyle name="표준 18 2 3 2 7" xfId="26024" xr:uid="{00000000-0005-0000-0000-0000AF650000}"/>
    <cellStyle name="표준 18 2 3 2 7 2" xfId="26025" xr:uid="{00000000-0005-0000-0000-0000B0650000}"/>
    <cellStyle name="표준 18 2 3 2 7 2 2" xfId="26026" xr:uid="{00000000-0005-0000-0000-0000B1650000}"/>
    <cellStyle name="표준 18 2 3 2 7 3" xfId="26027" xr:uid="{00000000-0005-0000-0000-0000B2650000}"/>
    <cellStyle name="표준 18 2 3 2 8" xfId="26028" xr:uid="{00000000-0005-0000-0000-0000B3650000}"/>
    <cellStyle name="표준 18 2 3 2 8 2" xfId="26029" xr:uid="{00000000-0005-0000-0000-0000B4650000}"/>
    <cellStyle name="표준 18 2 3 2 8 2 2" xfId="26030" xr:uid="{00000000-0005-0000-0000-0000B5650000}"/>
    <cellStyle name="표준 18 2 3 2 8 3" xfId="26031" xr:uid="{00000000-0005-0000-0000-0000B6650000}"/>
    <cellStyle name="표준 18 2 3 2 9" xfId="26032" xr:uid="{00000000-0005-0000-0000-0000B7650000}"/>
    <cellStyle name="표준 18 2 3 2 9 2" xfId="26033" xr:uid="{00000000-0005-0000-0000-0000B8650000}"/>
    <cellStyle name="표준 18 2 3 3" xfId="26034" xr:uid="{00000000-0005-0000-0000-0000B9650000}"/>
    <cellStyle name="표준 18 2 3 3 10" xfId="26035" xr:uid="{00000000-0005-0000-0000-0000BA650000}"/>
    <cellStyle name="표준 18 2 3 3 2" xfId="26036" xr:uid="{00000000-0005-0000-0000-0000BB650000}"/>
    <cellStyle name="표준 18 2 3 3 2 2" xfId="26037" xr:uid="{00000000-0005-0000-0000-0000BC650000}"/>
    <cellStyle name="표준 18 2 3 3 2 2 2" xfId="26038" xr:uid="{00000000-0005-0000-0000-0000BD650000}"/>
    <cellStyle name="표준 18 2 3 3 2 2 2 2" xfId="26039" xr:uid="{00000000-0005-0000-0000-0000BE650000}"/>
    <cellStyle name="표준 18 2 3 3 2 2 2 2 2" xfId="26040" xr:uid="{00000000-0005-0000-0000-0000BF650000}"/>
    <cellStyle name="표준 18 2 3 3 2 2 2 2 2 2" xfId="26041" xr:uid="{00000000-0005-0000-0000-0000C0650000}"/>
    <cellStyle name="표준 18 2 3 3 2 2 2 2 3" xfId="26042" xr:uid="{00000000-0005-0000-0000-0000C1650000}"/>
    <cellStyle name="표준 18 2 3 3 2 2 2 3" xfId="26043" xr:uid="{00000000-0005-0000-0000-0000C2650000}"/>
    <cellStyle name="표준 18 2 3 3 2 2 2 3 2" xfId="26044" xr:uid="{00000000-0005-0000-0000-0000C3650000}"/>
    <cellStyle name="표준 18 2 3 3 2 2 2 4" xfId="26045" xr:uid="{00000000-0005-0000-0000-0000C4650000}"/>
    <cellStyle name="표준 18 2 3 3 2 2 3" xfId="26046" xr:uid="{00000000-0005-0000-0000-0000C5650000}"/>
    <cellStyle name="표준 18 2 3 3 2 2 3 2" xfId="26047" xr:uid="{00000000-0005-0000-0000-0000C6650000}"/>
    <cellStyle name="표준 18 2 3 3 2 2 3 2 2" xfId="26048" xr:uid="{00000000-0005-0000-0000-0000C7650000}"/>
    <cellStyle name="표준 18 2 3 3 2 2 3 3" xfId="26049" xr:uid="{00000000-0005-0000-0000-0000C8650000}"/>
    <cellStyle name="표준 18 2 3 3 2 2 4" xfId="26050" xr:uid="{00000000-0005-0000-0000-0000C9650000}"/>
    <cellStyle name="표준 18 2 3 3 2 2 4 2" xfId="26051" xr:uid="{00000000-0005-0000-0000-0000CA650000}"/>
    <cellStyle name="표준 18 2 3 3 2 2 5" xfId="26052" xr:uid="{00000000-0005-0000-0000-0000CB650000}"/>
    <cellStyle name="표준 18 2 3 3 2 3" xfId="26053" xr:uid="{00000000-0005-0000-0000-0000CC650000}"/>
    <cellStyle name="표준 18 2 3 3 2 3 2" xfId="26054" xr:uid="{00000000-0005-0000-0000-0000CD650000}"/>
    <cellStyle name="표준 18 2 3 3 2 3 2 2" xfId="26055" xr:uid="{00000000-0005-0000-0000-0000CE650000}"/>
    <cellStyle name="표준 18 2 3 3 2 3 2 2 2" xfId="26056" xr:uid="{00000000-0005-0000-0000-0000CF650000}"/>
    <cellStyle name="표준 18 2 3 3 2 3 2 2 2 2" xfId="26057" xr:uid="{00000000-0005-0000-0000-0000D0650000}"/>
    <cellStyle name="표준 18 2 3 3 2 3 2 2 3" xfId="26058" xr:uid="{00000000-0005-0000-0000-0000D1650000}"/>
    <cellStyle name="표준 18 2 3 3 2 3 2 3" xfId="26059" xr:uid="{00000000-0005-0000-0000-0000D2650000}"/>
    <cellStyle name="표준 18 2 3 3 2 3 2 3 2" xfId="26060" xr:uid="{00000000-0005-0000-0000-0000D3650000}"/>
    <cellStyle name="표준 18 2 3 3 2 3 2 4" xfId="26061" xr:uid="{00000000-0005-0000-0000-0000D4650000}"/>
    <cellStyle name="표준 18 2 3 3 2 3 3" xfId="26062" xr:uid="{00000000-0005-0000-0000-0000D5650000}"/>
    <cellStyle name="표준 18 2 3 3 2 3 3 2" xfId="26063" xr:uid="{00000000-0005-0000-0000-0000D6650000}"/>
    <cellStyle name="표준 18 2 3 3 2 3 3 2 2" xfId="26064" xr:uid="{00000000-0005-0000-0000-0000D7650000}"/>
    <cellStyle name="표준 18 2 3 3 2 3 3 3" xfId="26065" xr:uid="{00000000-0005-0000-0000-0000D8650000}"/>
    <cellStyle name="표준 18 2 3 3 2 3 4" xfId="26066" xr:uid="{00000000-0005-0000-0000-0000D9650000}"/>
    <cellStyle name="표준 18 2 3 3 2 3 4 2" xfId="26067" xr:uid="{00000000-0005-0000-0000-0000DA650000}"/>
    <cellStyle name="표준 18 2 3 3 2 3 5" xfId="26068" xr:uid="{00000000-0005-0000-0000-0000DB650000}"/>
    <cellStyle name="표준 18 2 3 3 2 4" xfId="26069" xr:uid="{00000000-0005-0000-0000-0000DC650000}"/>
    <cellStyle name="표준 18 2 3 3 2 4 2" xfId="26070" xr:uid="{00000000-0005-0000-0000-0000DD650000}"/>
    <cellStyle name="표준 18 2 3 3 2 4 2 2" xfId="26071" xr:uid="{00000000-0005-0000-0000-0000DE650000}"/>
    <cellStyle name="표준 18 2 3 3 2 4 2 2 2" xfId="26072" xr:uid="{00000000-0005-0000-0000-0000DF650000}"/>
    <cellStyle name="표준 18 2 3 3 2 4 2 3" xfId="26073" xr:uid="{00000000-0005-0000-0000-0000E0650000}"/>
    <cellStyle name="표준 18 2 3 3 2 4 3" xfId="26074" xr:uid="{00000000-0005-0000-0000-0000E1650000}"/>
    <cellStyle name="표준 18 2 3 3 2 4 3 2" xfId="26075" xr:uid="{00000000-0005-0000-0000-0000E2650000}"/>
    <cellStyle name="표준 18 2 3 3 2 4 4" xfId="26076" xr:uid="{00000000-0005-0000-0000-0000E3650000}"/>
    <cellStyle name="표준 18 2 3 3 2 5" xfId="26077" xr:uid="{00000000-0005-0000-0000-0000E4650000}"/>
    <cellStyle name="표준 18 2 3 3 2 5 2" xfId="26078" xr:uid="{00000000-0005-0000-0000-0000E5650000}"/>
    <cellStyle name="표준 18 2 3 3 2 5 2 2" xfId="26079" xr:uid="{00000000-0005-0000-0000-0000E6650000}"/>
    <cellStyle name="표준 18 2 3 3 2 5 3" xfId="26080" xr:uid="{00000000-0005-0000-0000-0000E7650000}"/>
    <cellStyle name="표준 18 2 3 3 2 6" xfId="26081" xr:uid="{00000000-0005-0000-0000-0000E8650000}"/>
    <cellStyle name="표준 18 2 3 3 2 6 2" xfId="26082" xr:uid="{00000000-0005-0000-0000-0000E9650000}"/>
    <cellStyle name="표준 18 2 3 3 2 6 2 2" xfId="26083" xr:uid="{00000000-0005-0000-0000-0000EA650000}"/>
    <cellStyle name="표준 18 2 3 3 2 6 3" xfId="26084" xr:uid="{00000000-0005-0000-0000-0000EB650000}"/>
    <cellStyle name="표준 18 2 3 3 2 7" xfId="26085" xr:uid="{00000000-0005-0000-0000-0000EC650000}"/>
    <cellStyle name="표준 18 2 3 3 2 7 2" xfId="26086" xr:uid="{00000000-0005-0000-0000-0000ED650000}"/>
    <cellStyle name="표준 18 2 3 3 2 8" xfId="26087" xr:uid="{00000000-0005-0000-0000-0000EE650000}"/>
    <cellStyle name="표준 18 2 3 3 3" xfId="26088" xr:uid="{00000000-0005-0000-0000-0000EF650000}"/>
    <cellStyle name="표준 18 2 3 3 3 2" xfId="26089" xr:uid="{00000000-0005-0000-0000-0000F0650000}"/>
    <cellStyle name="표준 18 2 3 3 3 2 2" xfId="26090" xr:uid="{00000000-0005-0000-0000-0000F1650000}"/>
    <cellStyle name="표준 18 2 3 3 3 2 2 2" xfId="26091" xr:uid="{00000000-0005-0000-0000-0000F2650000}"/>
    <cellStyle name="표준 18 2 3 3 3 2 2 2 2" xfId="26092" xr:uid="{00000000-0005-0000-0000-0000F3650000}"/>
    <cellStyle name="표준 18 2 3 3 3 2 2 2 2 2" xfId="26093" xr:uid="{00000000-0005-0000-0000-0000F4650000}"/>
    <cellStyle name="표준 18 2 3 3 3 2 2 2 3" xfId="26094" xr:uid="{00000000-0005-0000-0000-0000F5650000}"/>
    <cellStyle name="표준 18 2 3 3 3 2 2 3" xfId="26095" xr:uid="{00000000-0005-0000-0000-0000F6650000}"/>
    <cellStyle name="표준 18 2 3 3 3 2 2 3 2" xfId="26096" xr:uid="{00000000-0005-0000-0000-0000F7650000}"/>
    <cellStyle name="표준 18 2 3 3 3 2 2 4" xfId="26097" xr:uid="{00000000-0005-0000-0000-0000F8650000}"/>
    <cellStyle name="표준 18 2 3 3 3 2 3" xfId="26098" xr:uid="{00000000-0005-0000-0000-0000F9650000}"/>
    <cellStyle name="표준 18 2 3 3 3 2 3 2" xfId="26099" xr:uid="{00000000-0005-0000-0000-0000FA650000}"/>
    <cellStyle name="표준 18 2 3 3 3 2 3 2 2" xfId="26100" xr:uid="{00000000-0005-0000-0000-0000FB650000}"/>
    <cellStyle name="표준 18 2 3 3 3 2 3 3" xfId="26101" xr:uid="{00000000-0005-0000-0000-0000FC650000}"/>
    <cellStyle name="표준 18 2 3 3 3 2 4" xfId="26102" xr:uid="{00000000-0005-0000-0000-0000FD650000}"/>
    <cellStyle name="표준 18 2 3 3 3 2 4 2" xfId="26103" xr:uid="{00000000-0005-0000-0000-0000FE650000}"/>
    <cellStyle name="표준 18 2 3 3 3 2 5" xfId="26104" xr:uid="{00000000-0005-0000-0000-0000FF650000}"/>
    <cellStyle name="표준 18 2 3 3 3 3" xfId="26105" xr:uid="{00000000-0005-0000-0000-000000660000}"/>
    <cellStyle name="표준 18 2 3 3 3 3 2" xfId="26106" xr:uid="{00000000-0005-0000-0000-000001660000}"/>
    <cellStyle name="표준 18 2 3 3 3 3 2 2" xfId="26107" xr:uid="{00000000-0005-0000-0000-000002660000}"/>
    <cellStyle name="표준 18 2 3 3 3 3 2 2 2" xfId="26108" xr:uid="{00000000-0005-0000-0000-000003660000}"/>
    <cellStyle name="표준 18 2 3 3 3 3 2 2 2 2" xfId="26109" xr:uid="{00000000-0005-0000-0000-000004660000}"/>
    <cellStyle name="표준 18 2 3 3 3 3 2 2 3" xfId="26110" xr:uid="{00000000-0005-0000-0000-000005660000}"/>
    <cellStyle name="표준 18 2 3 3 3 3 2 3" xfId="26111" xr:uid="{00000000-0005-0000-0000-000006660000}"/>
    <cellStyle name="표준 18 2 3 3 3 3 2 3 2" xfId="26112" xr:uid="{00000000-0005-0000-0000-000007660000}"/>
    <cellStyle name="표준 18 2 3 3 3 3 2 4" xfId="26113" xr:uid="{00000000-0005-0000-0000-000008660000}"/>
    <cellStyle name="표준 18 2 3 3 3 3 3" xfId="26114" xr:uid="{00000000-0005-0000-0000-000009660000}"/>
    <cellStyle name="표준 18 2 3 3 3 3 3 2" xfId="26115" xr:uid="{00000000-0005-0000-0000-00000A660000}"/>
    <cellStyle name="표준 18 2 3 3 3 3 3 2 2" xfId="26116" xr:uid="{00000000-0005-0000-0000-00000B660000}"/>
    <cellStyle name="표준 18 2 3 3 3 3 3 3" xfId="26117" xr:uid="{00000000-0005-0000-0000-00000C660000}"/>
    <cellStyle name="표준 18 2 3 3 3 3 4" xfId="26118" xr:uid="{00000000-0005-0000-0000-00000D660000}"/>
    <cellStyle name="표준 18 2 3 3 3 3 4 2" xfId="26119" xr:uid="{00000000-0005-0000-0000-00000E660000}"/>
    <cellStyle name="표준 18 2 3 3 3 3 5" xfId="26120" xr:uid="{00000000-0005-0000-0000-00000F660000}"/>
    <cellStyle name="표준 18 2 3 3 3 4" xfId="26121" xr:uid="{00000000-0005-0000-0000-000010660000}"/>
    <cellStyle name="표준 18 2 3 3 3 4 2" xfId="26122" xr:uid="{00000000-0005-0000-0000-000011660000}"/>
    <cellStyle name="표준 18 2 3 3 3 4 2 2" xfId="26123" xr:uid="{00000000-0005-0000-0000-000012660000}"/>
    <cellStyle name="표준 18 2 3 3 3 4 2 2 2" xfId="26124" xr:uid="{00000000-0005-0000-0000-000013660000}"/>
    <cellStyle name="표준 18 2 3 3 3 4 2 3" xfId="26125" xr:uid="{00000000-0005-0000-0000-000014660000}"/>
    <cellStyle name="표준 18 2 3 3 3 4 3" xfId="26126" xr:uid="{00000000-0005-0000-0000-000015660000}"/>
    <cellStyle name="표준 18 2 3 3 3 4 3 2" xfId="26127" xr:uid="{00000000-0005-0000-0000-000016660000}"/>
    <cellStyle name="표준 18 2 3 3 3 4 4" xfId="26128" xr:uid="{00000000-0005-0000-0000-000017660000}"/>
    <cellStyle name="표준 18 2 3 3 3 5" xfId="26129" xr:uid="{00000000-0005-0000-0000-000018660000}"/>
    <cellStyle name="표준 18 2 3 3 3 5 2" xfId="26130" xr:uid="{00000000-0005-0000-0000-000019660000}"/>
    <cellStyle name="표준 18 2 3 3 3 5 2 2" xfId="26131" xr:uid="{00000000-0005-0000-0000-00001A660000}"/>
    <cellStyle name="표준 18 2 3 3 3 5 3" xfId="26132" xr:uid="{00000000-0005-0000-0000-00001B660000}"/>
    <cellStyle name="표준 18 2 3 3 3 6" xfId="26133" xr:uid="{00000000-0005-0000-0000-00001C660000}"/>
    <cellStyle name="표준 18 2 3 3 3 6 2" xfId="26134" xr:uid="{00000000-0005-0000-0000-00001D660000}"/>
    <cellStyle name="표준 18 2 3 3 3 6 2 2" xfId="26135" xr:uid="{00000000-0005-0000-0000-00001E660000}"/>
    <cellStyle name="표준 18 2 3 3 3 6 3" xfId="26136" xr:uid="{00000000-0005-0000-0000-00001F660000}"/>
    <cellStyle name="표준 18 2 3 3 3 7" xfId="26137" xr:uid="{00000000-0005-0000-0000-000020660000}"/>
    <cellStyle name="표준 18 2 3 3 3 7 2" xfId="26138" xr:uid="{00000000-0005-0000-0000-000021660000}"/>
    <cellStyle name="표준 18 2 3 3 3 8" xfId="26139" xr:uid="{00000000-0005-0000-0000-000022660000}"/>
    <cellStyle name="표준 18 2 3 3 4" xfId="26140" xr:uid="{00000000-0005-0000-0000-000023660000}"/>
    <cellStyle name="표준 18 2 3 3 4 2" xfId="26141" xr:uid="{00000000-0005-0000-0000-000024660000}"/>
    <cellStyle name="표준 18 2 3 3 4 2 2" xfId="26142" xr:uid="{00000000-0005-0000-0000-000025660000}"/>
    <cellStyle name="표준 18 2 3 3 4 2 2 2" xfId="26143" xr:uid="{00000000-0005-0000-0000-000026660000}"/>
    <cellStyle name="표준 18 2 3 3 4 2 2 2 2" xfId="26144" xr:uid="{00000000-0005-0000-0000-000027660000}"/>
    <cellStyle name="표준 18 2 3 3 4 2 2 3" xfId="26145" xr:uid="{00000000-0005-0000-0000-000028660000}"/>
    <cellStyle name="표준 18 2 3 3 4 2 3" xfId="26146" xr:uid="{00000000-0005-0000-0000-000029660000}"/>
    <cellStyle name="표준 18 2 3 3 4 2 3 2" xfId="26147" xr:uid="{00000000-0005-0000-0000-00002A660000}"/>
    <cellStyle name="표준 18 2 3 3 4 2 4" xfId="26148" xr:uid="{00000000-0005-0000-0000-00002B660000}"/>
    <cellStyle name="표준 18 2 3 3 4 3" xfId="26149" xr:uid="{00000000-0005-0000-0000-00002C660000}"/>
    <cellStyle name="표준 18 2 3 3 4 3 2" xfId="26150" xr:uid="{00000000-0005-0000-0000-00002D660000}"/>
    <cellStyle name="표준 18 2 3 3 4 3 2 2" xfId="26151" xr:uid="{00000000-0005-0000-0000-00002E660000}"/>
    <cellStyle name="표준 18 2 3 3 4 3 3" xfId="26152" xr:uid="{00000000-0005-0000-0000-00002F660000}"/>
    <cellStyle name="표준 18 2 3 3 4 4" xfId="26153" xr:uid="{00000000-0005-0000-0000-000030660000}"/>
    <cellStyle name="표준 18 2 3 3 4 4 2" xfId="26154" xr:uid="{00000000-0005-0000-0000-000031660000}"/>
    <cellStyle name="표준 18 2 3 3 4 5" xfId="26155" xr:uid="{00000000-0005-0000-0000-000032660000}"/>
    <cellStyle name="표준 18 2 3 3 5" xfId="26156" xr:uid="{00000000-0005-0000-0000-000033660000}"/>
    <cellStyle name="표준 18 2 3 3 5 2" xfId="26157" xr:uid="{00000000-0005-0000-0000-000034660000}"/>
    <cellStyle name="표준 18 2 3 3 5 2 2" xfId="26158" xr:uid="{00000000-0005-0000-0000-000035660000}"/>
    <cellStyle name="표준 18 2 3 3 5 2 2 2" xfId="26159" xr:uid="{00000000-0005-0000-0000-000036660000}"/>
    <cellStyle name="표준 18 2 3 3 5 2 2 2 2" xfId="26160" xr:uid="{00000000-0005-0000-0000-000037660000}"/>
    <cellStyle name="표준 18 2 3 3 5 2 2 3" xfId="26161" xr:uid="{00000000-0005-0000-0000-000038660000}"/>
    <cellStyle name="표준 18 2 3 3 5 2 3" xfId="26162" xr:uid="{00000000-0005-0000-0000-000039660000}"/>
    <cellStyle name="표준 18 2 3 3 5 2 3 2" xfId="26163" xr:uid="{00000000-0005-0000-0000-00003A660000}"/>
    <cellStyle name="표준 18 2 3 3 5 2 4" xfId="26164" xr:uid="{00000000-0005-0000-0000-00003B660000}"/>
    <cellStyle name="표준 18 2 3 3 5 3" xfId="26165" xr:uid="{00000000-0005-0000-0000-00003C660000}"/>
    <cellStyle name="표준 18 2 3 3 5 3 2" xfId="26166" xr:uid="{00000000-0005-0000-0000-00003D660000}"/>
    <cellStyle name="표준 18 2 3 3 5 3 2 2" xfId="26167" xr:uid="{00000000-0005-0000-0000-00003E660000}"/>
    <cellStyle name="표준 18 2 3 3 5 3 3" xfId="26168" xr:uid="{00000000-0005-0000-0000-00003F660000}"/>
    <cellStyle name="표준 18 2 3 3 5 4" xfId="26169" xr:uid="{00000000-0005-0000-0000-000040660000}"/>
    <cellStyle name="표준 18 2 3 3 5 4 2" xfId="26170" xr:uid="{00000000-0005-0000-0000-000041660000}"/>
    <cellStyle name="표준 18 2 3 3 5 5" xfId="26171" xr:uid="{00000000-0005-0000-0000-000042660000}"/>
    <cellStyle name="표준 18 2 3 3 6" xfId="26172" xr:uid="{00000000-0005-0000-0000-000043660000}"/>
    <cellStyle name="표준 18 2 3 3 6 2" xfId="26173" xr:uid="{00000000-0005-0000-0000-000044660000}"/>
    <cellStyle name="표준 18 2 3 3 6 2 2" xfId="26174" xr:uid="{00000000-0005-0000-0000-000045660000}"/>
    <cellStyle name="표준 18 2 3 3 6 2 2 2" xfId="26175" xr:uid="{00000000-0005-0000-0000-000046660000}"/>
    <cellStyle name="표준 18 2 3 3 6 2 3" xfId="26176" xr:uid="{00000000-0005-0000-0000-000047660000}"/>
    <cellStyle name="표준 18 2 3 3 6 3" xfId="26177" xr:uid="{00000000-0005-0000-0000-000048660000}"/>
    <cellStyle name="표준 18 2 3 3 6 3 2" xfId="26178" xr:uid="{00000000-0005-0000-0000-000049660000}"/>
    <cellStyle name="표준 18 2 3 3 6 4" xfId="26179" xr:uid="{00000000-0005-0000-0000-00004A660000}"/>
    <cellStyle name="표준 18 2 3 3 7" xfId="26180" xr:uid="{00000000-0005-0000-0000-00004B660000}"/>
    <cellStyle name="표준 18 2 3 3 7 2" xfId="26181" xr:uid="{00000000-0005-0000-0000-00004C660000}"/>
    <cellStyle name="표준 18 2 3 3 7 2 2" xfId="26182" xr:uid="{00000000-0005-0000-0000-00004D660000}"/>
    <cellStyle name="표준 18 2 3 3 7 3" xfId="26183" xr:uid="{00000000-0005-0000-0000-00004E660000}"/>
    <cellStyle name="표준 18 2 3 3 8" xfId="26184" xr:uid="{00000000-0005-0000-0000-00004F660000}"/>
    <cellStyle name="표준 18 2 3 3 8 2" xfId="26185" xr:uid="{00000000-0005-0000-0000-000050660000}"/>
    <cellStyle name="표준 18 2 3 3 8 2 2" xfId="26186" xr:uid="{00000000-0005-0000-0000-000051660000}"/>
    <cellStyle name="표준 18 2 3 3 8 3" xfId="26187" xr:uid="{00000000-0005-0000-0000-000052660000}"/>
    <cellStyle name="표준 18 2 3 3 9" xfId="26188" xr:uid="{00000000-0005-0000-0000-000053660000}"/>
    <cellStyle name="표준 18 2 3 3 9 2" xfId="26189" xr:uid="{00000000-0005-0000-0000-000054660000}"/>
    <cellStyle name="표준 18 2 3 4" xfId="26190" xr:uid="{00000000-0005-0000-0000-000055660000}"/>
    <cellStyle name="표준 18 2 3 4 2" xfId="26191" xr:uid="{00000000-0005-0000-0000-000056660000}"/>
    <cellStyle name="표준 18 2 3 4 2 2" xfId="26192" xr:uid="{00000000-0005-0000-0000-000057660000}"/>
    <cellStyle name="표준 18 2 3 4 2 2 2" xfId="26193" xr:uid="{00000000-0005-0000-0000-000058660000}"/>
    <cellStyle name="표준 18 2 3 4 2 2 2 2" xfId="26194" xr:uid="{00000000-0005-0000-0000-000059660000}"/>
    <cellStyle name="표준 18 2 3 4 2 2 2 2 2" xfId="26195" xr:uid="{00000000-0005-0000-0000-00005A660000}"/>
    <cellStyle name="표준 18 2 3 4 2 2 2 2 2 2" xfId="26196" xr:uid="{00000000-0005-0000-0000-00005B660000}"/>
    <cellStyle name="표준 18 2 3 4 2 2 2 2 3" xfId="26197" xr:uid="{00000000-0005-0000-0000-00005C660000}"/>
    <cellStyle name="표준 18 2 3 4 2 2 2 3" xfId="26198" xr:uid="{00000000-0005-0000-0000-00005D660000}"/>
    <cellStyle name="표준 18 2 3 4 2 2 2 3 2" xfId="26199" xr:uid="{00000000-0005-0000-0000-00005E660000}"/>
    <cellStyle name="표준 18 2 3 4 2 2 2 4" xfId="26200" xr:uid="{00000000-0005-0000-0000-00005F660000}"/>
    <cellStyle name="표준 18 2 3 4 2 2 3" xfId="26201" xr:uid="{00000000-0005-0000-0000-000060660000}"/>
    <cellStyle name="표준 18 2 3 4 2 2 3 2" xfId="26202" xr:uid="{00000000-0005-0000-0000-000061660000}"/>
    <cellStyle name="표준 18 2 3 4 2 2 3 2 2" xfId="26203" xr:uid="{00000000-0005-0000-0000-000062660000}"/>
    <cellStyle name="표준 18 2 3 4 2 2 3 3" xfId="26204" xr:uid="{00000000-0005-0000-0000-000063660000}"/>
    <cellStyle name="표준 18 2 3 4 2 2 4" xfId="26205" xr:uid="{00000000-0005-0000-0000-000064660000}"/>
    <cellStyle name="표준 18 2 3 4 2 2 4 2" xfId="26206" xr:uid="{00000000-0005-0000-0000-000065660000}"/>
    <cellStyle name="표준 18 2 3 4 2 2 5" xfId="26207" xr:uid="{00000000-0005-0000-0000-000066660000}"/>
    <cellStyle name="표준 18 2 3 4 2 3" xfId="26208" xr:uid="{00000000-0005-0000-0000-000067660000}"/>
    <cellStyle name="표준 18 2 3 4 2 3 2" xfId="26209" xr:uid="{00000000-0005-0000-0000-000068660000}"/>
    <cellStyle name="표준 18 2 3 4 2 3 2 2" xfId="26210" xr:uid="{00000000-0005-0000-0000-000069660000}"/>
    <cellStyle name="표준 18 2 3 4 2 3 2 2 2" xfId="26211" xr:uid="{00000000-0005-0000-0000-00006A660000}"/>
    <cellStyle name="표준 18 2 3 4 2 3 2 2 2 2" xfId="26212" xr:uid="{00000000-0005-0000-0000-00006B660000}"/>
    <cellStyle name="표준 18 2 3 4 2 3 2 2 3" xfId="26213" xr:uid="{00000000-0005-0000-0000-00006C660000}"/>
    <cellStyle name="표준 18 2 3 4 2 3 2 3" xfId="26214" xr:uid="{00000000-0005-0000-0000-00006D660000}"/>
    <cellStyle name="표준 18 2 3 4 2 3 2 3 2" xfId="26215" xr:uid="{00000000-0005-0000-0000-00006E660000}"/>
    <cellStyle name="표준 18 2 3 4 2 3 2 4" xfId="26216" xr:uid="{00000000-0005-0000-0000-00006F660000}"/>
    <cellStyle name="표준 18 2 3 4 2 3 3" xfId="26217" xr:uid="{00000000-0005-0000-0000-000070660000}"/>
    <cellStyle name="표준 18 2 3 4 2 3 3 2" xfId="26218" xr:uid="{00000000-0005-0000-0000-000071660000}"/>
    <cellStyle name="표준 18 2 3 4 2 3 3 2 2" xfId="26219" xr:uid="{00000000-0005-0000-0000-000072660000}"/>
    <cellStyle name="표준 18 2 3 4 2 3 3 3" xfId="26220" xr:uid="{00000000-0005-0000-0000-000073660000}"/>
    <cellStyle name="표준 18 2 3 4 2 3 4" xfId="26221" xr:uid="{00000000-0005-0000-0000-000074660000}"/>
    <cellStyle name="표준 18 2 3 4 2 3 4 2" xfId="26222" xr:uid="{00000000-0005-0000-0000-000075660000}"/>
    <cellStyle name="표준 18 2 3 4 2 3 5" xfId="26223" xr:uid="{00000000-0005-0000-0000-000076660000}"/>
    <cellStyle name="표준 18 2 3 4 2 4" xfId="26224" xr:uid="{00000000-0005-0000-0000-000077660000}"/>
    <cellStyle name="표준 18 2 3 4 2 4 2" xfId="26225" xr:uid="{00000000-0005-0000-0000-000078660000}"/>
    <cellStyle name="표준 18 2 3 4 2 4 2 2" xfId="26226" xr:uid="{00000000-0005-0000-0000-000079660000}"/>
    <cellStyle name="표준 18 2 3 4 2 4 2 2 2" xfId="26227" xr:uid="{00000000-0005-0000-0000-00007A660000}"/>
    <cellStyle name="표준 18 2 3 4 2 4 2 3" xfId="26228" xr:uid="{00000000-0005-0000-0000-00007B660000}"/>
    <cellStyle name="표준 18 2 3 4 2 4 3" xfId="26229" xr:uid="{00000000-0005-0000-0000-00007C660000}"/>
    <cellStyle name="표준 18 2 3 4 2 4 3 2" xfId="26230" xr:uid="{00000000-0005-0000-0000-00007D660000}"/>
    <cellStyle name="표준 18 2 3 4 2 4 4" xfId="26231" xr:uid="{00000000-0005-0000-0000-00007E660000}"/>
    <cellStyle name="표준 18 2 3 4 2 5" xfId="26232" xr:uid="{00000000-0005-0000-0000-00007F660000}"/>
    <cellStyle name="표준 18 2 3 4 2 5 2" xfId="26233" xr:uid="{00000000-0005-0000-0000-000080660000}"/>
    <cellStyle name="표준 18 2 3 4 2 5 2 2" xfId="26234" xr:uid="{00000000-0005-0000-0000-000081660000}"/>
    <cellStyle name="표준 18 2 3 4 2 5 3" xfId="26235" xr:uid="{00000000-0005-0000-0000-000082660000}"/>
    <cellStyle name="표준 18 2 3 4 2 6" xfId="26236" xr:uid="{00000000-0005-0000-0000-000083660000}"/>
    <cellStyle name="표준 18 2 3 4 2 6 2" xfId="26237" xr:uid="{00000000-0005-0000-0000-000084660000}"/>
    <cellStyle name="표준 18 2 3 4 2 6 2 2" xfId="26238" xr:uid="{00000000-0005-0000-0000-000085660000}"/>
    <cellStyle name="표준 18 2 3 4 2 6 3" xfId="26239" xr:uid="{00000000-0005-0000-0000-000086660000}"/>
    <cellStyle name="표준 18 2 3 4 2 7" xfId="26240" xr:uid="{00000000-0005-0000-0000-000087660000}"/>
    <cellStyle name="표준 18 2 3 4 2 7 2" xfId="26241" xr:uid="{00000000-0005-0000-0000-000088660000}"/>
    <cellStyle name="표준 18 2 3 4 2 8" xfId="26242" xr:uid="{00000000-0005-0000-0000-000089660000}"/>
    <cellStyle name="표준 18 2 3 4 3" xfId="26243" xr:uid="{00000000-0005-0000-0000-00008A660000}"/>
    <cellStyle name="표준 18 2 3 4 3 2" xfId="26244" xr:uid="{00000000-0005-0000-0000-00008B660000}"/>
    <cellStyle name="표준 18 2 3 4 3 2 2" xfId="26245" xr:uid="{00000000-0005-0000-0000-00008C660000}"/>
    <cellStyle name="표준 18 2 3 4 3 2 2 2" xfId="26246" xr:uid="{00000000-0005-0000-0000-00008D660000}"/>
    <cellStyle name="표준 18 2 3 4 3 2 2 2 2" xfId="26247" xr:uid="{00000000-0005-0000-0000-00008E660000}"/>
    <cellStyle name="표준 18 2 3 4 3 2 2 3" xfId="26248" xr:uid="{00000000-0005-0000-0000-00008F660000}"/>
    <cellStyle name="표준 18 2 3 4 3 2 3" xfId="26249" xr:uid="{00000000-0005-0000-0000-000090660000}"/>
    <cellStyle name="표준 18 2 3 4 3 2 3 2" xfId="26250" xr:uid="{00000000-0005-0000-0000-000091660000}"/>
    <cellStyle name="표준 18 2 3 4 3 2 4" xfId="26251" xr:uid="{00000000-0005-0000-0000-000092660000}"/>
    <cellStyle name="표준 18 2 3 4 3 3" xfId="26252" xr:uid="{00000000-0005-0000-0000-000093660000}"/>
    <cellStyle name="표준 18 2 3 4 3 3 2" xfId="26253" xr:uid="{00000000-0005-0000-0000-000094660000}"/>
    <cellStyle name="표준 18 2 3 4 3 3 2 2" xfId="26254" xr:uid="{00000000-0005-0000-0000-000095660000}"/>
    <cellStyle name="표준 18 2 3 4 3 3 3" xfId="26255" xr:uid="{00000000-0005-0000-0000-000096660000}"/>
    <cellStyle name="표준 18 2 3 4 3 4" xfId="26256" xr:uid="{00000000-0005-0000-0000-000097660000}"/>
    <cellStyle name="표준 18 2 3 4 3 4 2" xfId="26257" xr:uid="{00000000-0005-0000-0000-000098660000}"/>
    <cellStyle name="표준 18 2 3 4 3 5" xfId="26258" xr:uid="{00000000-0005-0000-0000-000099660000}"/>
    <cellStyle name="표준 18 2 3 4 4" xfId="26259" xr:uid="{00000000-0005-0000-0000-00009A660000}"/>
    <cellStyle name="표준 18 2 3 4 4 2" xfId="26260" xr:uid="{00000000-0005-0000-0000-00009B660000}"/>
    <cellStyle name="표준 18 2 3 4 4 2 2" xfId="26261" xr:uid="{00000000-0005-0000-0000-00009C660000}"/>
    <cellStyle name="표준 18 2 3 4 4 2 2 2" xfId="26262" xr:uid="{00000000-0005-0000-0000-00009D660000}"/>
    <cellStyle name="표준 18 2 3 4 4 2 2 2 2" xfId="26263" xr:uid="{00000000-0005-0000-0000-00009E660000}"/>
    <cellStyle name="표준 18 2 3 4 4 2 2 3" xfId="26264" xr:uid="{00000000-0005-0000-0000-00009F660000}"/>
    <cellStyle name="표준 18 2 3 4 4 2 3" xfId="26265" xr:uid="{00000000-0005-0000-0000-0000A0660000}"/>
    <cellStyle name="표준 18 2 3 4 4 2 3 2" xfId="26266" xr:uid="{00000000-0005-0000-0000-0000A1660000}"/>
    <cellStyle name="표준 18 2 3 4 4 2 4" xfId="26267" xr:uid="{00000000-0005-0000-0000-0000A2660000}"/>
    <cellStyle name="표준 18 2 3 4 4 3" xfId="26268" xr:uid="{00000000-0005-0000-0000-0000A3660000}"/>
    <cellStyle name="표준 18 2 3 4 4 3 2" xfId="26269" xr:uid="{00000000-0005-0000-0000-0000A4660000}"/>
    <cellStyle name="표준 18 2 3 4 4 3 2 2" xfId="26270" xr:uid="{00000000-0005-0000-0000-0000A5660000}"/>
    <cellStyle name="표준 18 2 3 4 4 3 3" xfId="26271" xr:uid="{00000000-0005-0000-0000-0000A6660000}"/>
    <cellStyle name="표준 18 2 3 4 4 4" xfId="26272" xr:uid="{00000000-0005-0000-0000-0000A7660000}"/>
    <cellStyle name="표준 18 2 3 4 4 4 2" xfId="26273" xr:uid="{00000000-0005-0000-0000-0000A8660000}"/>
    <cellStyle name="표준 18 2 3 4 4 5" xfId="26274" xr:uid="{00000000-0005-0000-0000-0000A9660000}"/>
    <cellStyle name="표준 18 2 3 4 5" xfId="26275" xr:uid="{00000000-0005-0000-0000-0000AA660000}"/>
    <cellStyle name="표준 18 2 3 4 5 2" xfId="26276" xr:uid="{00000000-0005-0000-0000-0000AB660000}"/>
    <cellStyle name="표준 18 2 3 4 5 2 2" xfId="26277" xr:uid="{00000000-0005-0000-0000-0000AC660000}"/>
    <cellStyle name="표준 18 2 3 4 5 2 2 2" xfId="26278" xr:uid="{00000000-0005-0000-0000-0000AD660000}"/>
    <cellStyle name="표준 18 2 3 4 5 2 3" xfId="26279" xr:uid="{00000000-0005-0000-0000-0000AE660000}"/>
    <cellStyle name="표준 18 2 3 4 5 3" xfId="26280" xr:uid="{00000000-0005-0000-0000-0000AF660000}"/>
    <cellStyle name="표준 18 2 3 4 5 3 2" xfId="26281" xr:uid="{00000000-0005-0000-0000-0000B0660000}"/>
    <cellStyle name="표준 18 2 3 4 5 4" xfId="26282" xr:uid="{00000000-0005-0000-0000-0000B1660000}"/>
    <cellStyle name="표준 18 2 3 4 6" xfId="26283" xr:uid="{00000000-0005-0000-0000-0000B2660000}"/>
    <cellStyle name="표준 18 2 3 4 6 2" xfId="26284" xr:uid="{00000000-0005-0000-0000-0000B3660000}"/>
    <cellStyle name="표준 18 2 3 4 6 2 2" xfId="26285" xr:uid="{00000000-0005-0000-0000-0000B4660000}"/>
    <cellStyle name="표준 18 2 3 4 6 3" xfId="26286" xr:uid="{00000000-0005-0000-0000-0000B5660000}"/>
    <cellStyle name="표준 18 2 3 4 7" xfId="26287" xr:uid="{00000000-0005-0000-0000-0000B6660000}"/>
    <cellStyle name="표준 18 2 3 4 7 2" xfId="26288" xr:uid="{00000000-0005-0000-0000-0000B7660000}"/>
    <cellStyle name="표준 18 2 3 4 7 2 2" xfId="26289" xr:uid="{00000000-0005-0000-0000-0000B8660000}"/>
    <cellStyle name="표준 18 2 3 4 7 3" xfId="26290" xr:uid="{00000000-0005-0000-0000-0000B9660000}"/>
    <cellStyle name="표준 18 2 3 4 8" xfId="26291" xr:uid="{00000000-0005-0000-0000-0000BA660000}"/>
    <cellStyle name="표준 18 2 3 4 8 2" xfId="26292" xr:uid="{00000000-0005-0000-0000-0000BB660000}"/>
    <cellStyle name="표준 18 2 3 4 9" xfId="26293" xr:uid="{00000000-0005-0000-0000-0000BC660000}"/>
    <cellStyle name="표준 18 2 3 5" xfId="26294" xr:uid="{00000000-0005-0000-0000-0000BD660000}"/>
    <cellStyle name="표준 18 2 3 5 2" xfId="26295" xr:uid="{00000000-0005-0000-0000-0000BE660000}"/>
    <cellStyle name="표준 18 2 3 5 2 2" xfId="26296" xr:uid="{00000000-0005-0000-0000-0000BF660000}"/>
    <cellStyle name="표준 18 2 3 5 2 2 2" xfId="26297" xr:uid="{00000000-0005-0000-0000-0000C0660000}"/>
    <cellStyle name="표준 18 2 3 5 2 2 2 2" xfId="26298" xr:uid="{00000000-0005-0000-0000-0000C1660000}"/>
    <cellStyle name="표준 18 2 3 5 2 2 2 2 2" xfId="26299" xr:uid="{00000000-0005-0000-0000-0000C2660000}"/>
    <cellStyle name="표준 18 2 3 5 2 2 2 3" xfId="26300" xr:uid="{00000000-0005-0000-0000-0000C3660000}"/>
    <cellStyle name="표준 18 2 3 5 2 2 3" xfId="26301" xr:uid="{00000000-0005-0000-0000-0000C4660000}"/>
    <cellStyle name="표준 18 2 3 5 2 2 3 2" xfId="26302" xr:uid="{00000000-0005-0000-0000-0000C5660000}"/>
    <cellStyle name="표준 18 2 3 5 2 2 4" xfId="26303" xr:uid="{00000000-0005-0000-0000-0000C6660000}"/>
    <cellStyle name="표준 18 2 3 5 2 3" xfId="26304" xr:uid="{00000000-0005-0000-0000-0000C7660000}"/>
    <cellStyle name="표준 18 2 3 5 2 3 2" xfId="26305" xr:uid="{00000000-0005-0000-0000-0000C8660000}"/>
    <cellStyle name="표준 18 2 3 5 2 3 2 2" xfId="26306" xr:uid="{00000000-0005-0000-0000-0000C9660000}"/>
    <cellStyle name="표준 18 2 3 5 2 3 3" xfId="26307" xr:uid="{00000000-0005-0000-0000-0000CA660000}"/>
    <cellStyle name="표준 18 2 3 5 2 4" xfId="26308" xr:uid="{00000000-0005-0000-0000-0000CB660000}"/>
    <cellStyle name="표준 18 2 3 5 2 4 2" xfId="26309" xr:uid="{00000000-0005-0000-0000-0000CC660000}"/>
    <cellStyle name="표준 18 2 3 5 2 5" xfId="26310" xr:uid="{00000000-0005-0000-0000-0000CD660000}"/>
    <cellStyle name="표준 18 2 3 5 3" xfId="26311" xr:uid="{00000000-0005-0000-0000-0000CE660000}"/>
    <cellStyle name="표준 18 2 3 5 3 2" xfId="26312" xr:uid="{00000000-0005-0000-0000-0000CF660000}"/>
    <cellStyle name="표준 18 2 3 5 3 2 2" xfId="26313" xr:uid="{00000000-0005-0000-0000-0000D0660000}"/>
    <cellStyle name="표준 18 2 3 5 3 2 2 2" xfId="26314" xr:uid="{00000000-0005-0000-0000-0000D1660000}"/>
    <cellStyle name="표준 18 2 3 5 3 2 2 2 2" xfId="26315" xr:uid="{00000000-0005-0000-0000-0000D2660000}"/>
    <cellStyle name="표준 18 2 3 5 3 2 2 3" xfId="26316" xr:uid="{00000000-0005-0000-0000-0000D3660000}"/>
    <cellStyle name="표준 18 2 3 5 3 2 3" xfId="26317" xr:uid="{00000000-0005-0000-0000-0000D4660000}"/>
    <cellStyle name="표준 18 2 3 5 3 2 3 2" xfId="26318" xr:uid="{00000000-0005-0000-0000-0000D5660000}"/>
    <cellStyle name="표준 18 2 3 5 3 2 4" xfId="26319" xr:uid="{00000000-0005-0000-0000-0000D6660000}"/>
    <cellStyle name="표준 18 2 3 5 3 3" xfId="26320" xr:uid="{00000000-0005-0000-0000-0000D7660000}"/>
    <cellStyle name="표준 18 2 3 5 3 3 2" xfId="26321" xr:uid="{00000000-0005-0000-0000-0000D8660000}"/>
    <cellStyle name="표준 18 2 3 5 3 3 2 2" xfId="26322" xr:uid="{00000000-0005-0000-0000-0000D9660000}"/>
    <cellStyle name="표준 18 2 3 5 3 3 3" xfId="26323" xr:uid="{00000000-0005-0000-0000-0000DA660000}"/>
    <cellStyle name="표준 18 2 3 5 3 4" xfId="26324" xr:uid="{00000000-0005-0000-0000-0000DB660000}"/>
    <cellStyle name="표준 18 2 3 5 3 4 2" xfId="26325" xr:uid="{00000000-0005-0000-0000-0000DC660000}"/>
    <cellStyle name="표준 18 2 3 5 3 5" xfId="26326" xr:uid="{00000000-0005-0000-0000-0000DD660000}"/>
    <cellStyle name="표준 18 2 3 5 4" xfId="26327" xr:uid="{00000000-0005-0000-0000-0000DE660000}"/>
    <cellStyle name="표준 18 2 3 5 4 2" xfId="26328" xr:uid="{00000000-0005-0000-0000-0000DF660000}"/>
    <cellStyle name="표준 18 2 3 5 4 2 2" xfId="26329" xr:uid="{00000000-0005-0000-0000-0000E0660000}"/>
    <cellStyle name="표준 18 2 3 5 4 2 2 2" xfId="26330" xr:uid="{00000000-0005-0000-0000-0000E1660000}"/>
    <cellStyle name="표준 18 2 3 5 4 2 3" xfId="26331" xr:uid="{00000000-0005-0000-0000-0000E2660000}"/>
    <cellStyle name="표준 18 2 3 5 4 3" xfId="26332" xr:uid="{00000000-0005-0000-0000-0000E3660000}"/>
    <cellStyle name="표준 18 2 3 5 4 3 2" xfId="26333" xr:uid="{00000000-0005-0000-0000-0000E4660000}"/>
    <cellStyle name="표준 18 2 3 5 4 4" xfId="26334" xr:uid="{00000000-0005-0000-0000-0000E5660000}"/>
    <cellStyle name="표준 18 2 3 5 5" xfId="26335" xr:uid="{00000000-0005-0000-0000-0000E6660000}"/>
    <cellStyle name="표준 18 2 3 5 5 2" xfId="26336" xr:uid="{00000000-0005-0000-0000-0000E7660000}"/>
    <cellStyle name="표준 18 2 3 5 5 2 2" xfId="26337" xr:uid="{00000000-0005-0000-0000-0000E8660000}"/>
    <cellStyle name="표준 18 2 3 5 5 3" xfId="26338" xr:uid="{00000000-0005-0000-0000-0000E9660000}"/>
    <cellStyle name="표준 18 2 3 5 6" xfId="26339" xr:uid="{00000000-0005-0000-0000-0000EA660000}"/>
    <cellStyle name="표준 18 2 3 5 6 2" xfId="26340" xr:uid="{00000000-0005-0000-0000-0000EB660000}"/>
    <cellStyle name="표준 18 2 3 5 6 2 2" xfId="26341" xr:uid="{00000000-0005-0000-0000-0000EC660000}"/>
    <cellStyle name="표준 18 2 3 5 6 3" xfId="26342" xr:uid="{00000000-0005-0000-0000-0000ED660000}"/>
    <cellStyle name="표준 18 2 3 5 7" xfId="26343" xr:uid="{00000000-0005-0000-0000-0000EE660000}"/>
    <cellStyle name="표준 18 2 3 5 7 2" xfId="26344" xr:uid="{00000000-0005-0000-0000-0000EF660000}"/>
    <cellStyle name="표준 18 2 3 5 8" xfId="26345" xr:uid="{00000000-0005-0000-0000-0000F0660000}"/>
    <cellStyle name="표준 18 2 3 6" xfId="26346" xr:uid="{00000000-0005-0000-0000-0000F1660000}"/>
    <cellStyle name="표준 18 2 3 6 2" xfId="26347" xr:uid="{00000000-0005-0000-0000-0000F2660000}"/>
    <cellStyle name="표준 18 2 3 6 2 2" xfId="26348" xr:uid="{00000000-0005-0000-0000-0000F3660000}"/>
    <cellStyle name="표준 18 2 3 6 2 2 2" xfId="26349" xr:uid="{00000000-0005-0000-0000-0000F4660000}"/>
    <cellStyle name="표준 18 2 3 6 2 2 2 2" xfId="26350" xr:uid="{00000000-0005-0000-0000-0000F5660000}"/>
    <cellStyle name="표준 18 2 3 6 2 2 2 2 2" xfId="26351" xr:uid="{00000000-0005-0000-0000-0000F6660000}"/>
    <cellStyle name="표준 18 2 3 6 2 2 2 3" xfId="26352" xr:uid="{00000000-0005-0000-0000-0000F7660000}"/>
    <cellStyle name="표준 18 2 3 6 2 2 3" xfId="26353" xr:uid="{00000000-0005-0000-0000-0000F8660000}"/>
    <cellStyle name="표준 18 2 3 6 2 2 3 2" xfId="26354" xr:uid="{00000000-0005-0000-0000-0000F9660000}"/>
    <cellStyle name="표준 18 2 3 6 2 2 4" xfId="26355" xr:uid="{00000000-0005-0000-0000-0000FA660000}"/>
    <cellStyle name="표준 18 2 3 6 2 3" xfId="26356" xr:uid="{00000000-0005-0000-0000-0000FB660000}"/>
    <cellStyle name="표준 18 2 3 6 2 3 2" xfId="26357" xr:uid="{00000000-0005-0000-0000-0000FC660000}"/>
    <cellStyle name="표준 18 2 3 6 2 3 2 2" xfId="26358" xr:uid="{00000000-0005-0000-0000-0000FD660000}"/>
    <cellStyle name="표준 18 2 3 6 2 3 3" xfId="26359" xr:uid="{00000000-0005-0000-0000-0000FE660000}"/>
    <cellStyle name="표준 18 2 3 6 2 4" xfId="26360" xr:uid="{00000000-0005-0000-0000-0000FF660000}"/>
    <cellStyle name="표준 18 2 3 6 2 4 2" xfId="26361" xr:uid="{00000000-0005-0000-0000-000000670000}"/>
    <cellStyle name="표준 18 2 3 6 2 5" xfId="26362" xr:uid="{00000000-0005-0000-0000-000001670000}"/>
    <cellStyle name="표준 18 2 3 6 3" xfId="26363" xr:uid="{00000000-0005-0000-0000-000002670000}"/>
    <cellStyle name="표준 18 2 3 6 3 2" xfId="26364" xr:uid="{00000000-0005-0000-0000-000003670000}"/>
    <cellStyle name="표준 18 2 3 6 3 2 2" xfId="26365" xr:uid="{00000000-0005-0000-0000-000004670000}"/>
    <cellStyle name="표준 18 2 3 6 3 2 2 2" xfId="26366" xr:uid="{00000000-0005-0000-0000-000005670000}"/>
    <cellStyle name="표준 18 2 3 6 3 2 2 2 2" xfId="26367" xr:uid="{00000000-0005-0000-0000-000006670000}"/>
    <cellStyle name="표준 18 2 3 6 3 2 2 3" xfId="26368" xr:uid="{00000000-0005-0000-0000-000007670000}"/>
    <cellStyle name="표준 18 2 3 6 3 2 3" xfId="26369" xr:uid="{00000000-0005-0000-0000-000008670000}"/>
    <cellStyle name="표준 18 2 3 6 3 2 3 2" xfId="26370" xr:uid="{00000000-0005-0000-0000-000009670000}"/>
    <cellStyle name="표준 18 2 3 6 3 2 4" xfId="26371" xr:uid="{00000000-0005-0000-0000-00000A670000}"/>
    <cellStyle name="표준 18 2 3 6 3 3" xfId="26372" xr:uid="{00000000-0005-0000-0000-00000B670000}"/>
    <cellStyle name="표준 18 2 3 6 3 3 2" xfId="26373" xr:uid="{00000000-0005-0000-0000-00000C670000}"/>
    <cellStyle name="표준 18 2 3 6 3 3 2 2" xfId="26374" xr:uid="{00000000-0005-0000-0000-00000D670000}"/>
    <cellStyle name="표준 18 2 3 6 3 3 3" xfId="26375" xr:uid="{00000000-0005-0000-0000-00000E670000}"/>
    <cellStyle name="표준 18 2 3 6 3 4" xfId="26376" xr:uid="{00000000-0005-0000-0000-00000F670000}"/>
    <cellStyle name="표준 18 2 3 6 3 4 2" xfId="26377" xr:uid="{00000000-0005-0000-0000-000010670000}"/>
    <cellStyle name="표준 18 2 3 6 3 5" xfId="26378" xr:uid="{00000000-0005-0000-0000-000011670000}"/>
    <cellStyle name="표준 18 2 3 6 4" xfId="26379" xr:uid="{00000000-0005-0000-0000-000012670000}"/>
    <cellStyle name="표준 18 2 3 6 4 2" xfId="26380" xr:uid="{00000000-0005-0000-0000-000013670000}"/>
    <cellStyle name="표준 18 2 3 6 4 2 2" xfId="26381" xr:uid="{00000000-0005-0000-0000-000014670000}"/>
    <cellStyle name="표준 18 2 3 6 4 2 2 2" xfId="26382" xr:uid="{00000000-0005-0000-0000-000015670000}"/>
    <cellStyle name="표준 18 2 3 6 4 2 3" xfId="26383" xr:uid="{00000000-0005-0000-0000-000016670000}"/>
    <cellStyle name="표준 18 2 3 6 4 3" xfId="26384" xr:uid="{00000000-0005-0000-0000-000017670000}"/>
    <cellStyle name="표준 18 2 3 6 4 3 2" xfId="26385" xr:uid="{00000000-0005-0000-0000-000018670000}"/>
    <cellStyle name="표준 18 2 3 6 4 4" xfId="26386" xr:uid="{00000000-0005-0000-0000-000019670000}"/>
    <cellStyle name="표준 18 2 3 6 5" xfId="26387" xr:uid="{00000000-0005-0000-0000-00001A670000}"/>
    <cellStyle name="표준 18 2 3 6 5 2" xfId="26388" xr:uid="{00000000-0005-0000-0000-00001B670000}"/>
    <cellStyle name="표준 18 2 3 6 5 2 2" xfId="26389" xr:uid="{00000000-0005-0000-0000-00001C670000}"/>
    <cellStyle name="표준 18 2 3 6 5 3" xfId="26390" xr:uid="{00000000-0005-0000-0000-00001D670000}"/>
    <cellStyle name="표준 18 2 3 6 6" xfId="26391" xr:uid="{00000000-0005-0000-0000-00001E670000}"/>
    <cellStyle name="표준 18 2 3 6 6 2" xfId="26392" xr:uid="{00000000-0005-0000-0000-00001F670000}"/>
    <cellStyle name="표준 18 2 3 6 6 2 2" xfId="26393" xr:uid="{00000000-0005-0000-0000-000020670000}"/>
    <cellStyle name="표준 18 2 3 6 6 3" xfId="26394" xr:uid="{00000000-0005-0000-0000-000021670000}"/>
    <cellStyle name="표준 18 2 3 6 7" xfId="26395" xr:uid="{00000000-0005-0000-0000-000022670000}"/>
    <cellStyle name="표준 18 2 3 6 7 2" xfId="26396" xr:uid="{00000000-0005-0000-0000-000023670000}"/>
    <cellStyle name="표준 18 2 3 6 8" xfId="26397" xr:uid="{00000000-0005-0000-0000-000024670000}"/>
    <cellStyle name="표준 18 2 3 7" xfId="26398" xr:uid="{00000000-0005-0000-0000-000025670000}"/>
    <cellStyle name="표준 18 2 3 7 2" xfId="26399" xr:uid="{00000000-0005-0000-0000-000026670000}"/>
    <cellStyle name="표준 18 2 3 7 2 2" xfId="26400" xr:uid="{00000000-0005-0000-0000-000027670000}"/>
    <cellStyle name="표준 18 2 3 7 2 2 2" xfId="26401" xr:uid="{00000000-0005-0000-0000-000028670000}"/>
    <cellStyle name="표준 18 2 3 7 2 2 2 2" xfId="26402" xr:uid="{00000000-0005-0000-0000-000029670000}"/>
    <cellStyle name="표준 18 2 3 7 2 2 3" xfId="26403" xr:uid="{00000000-0005-0000-0000-00002A670000}"/>
    <cellStyle name="표준 18 2 3 7 2 3" xfId="26404" xr:uid="{00000000-0005-0000-0000-00002B670000}"/>
    <cellStyle name="표준 18 2 3 7 2 3 2" xfId="26405" xr:uid="{00000000-0005-0000-0000-00002C670000}"/>
    <cellStyle name="표준 18 2 3 7 2 4" xfId="26406" xr:uid="{00000000-0005-0000-0000-00002D670000}"/>
    <cellStyle name="표준 18 2 3 7 3" xfId="26407" xr:uid="{00000000-0005-0000-0000-00002E670000}"/>
    <cellStyle name="표준 18 2 3 7 3 2" xfId="26408" xr:uid="{00000000-0005-0000-0000-00002F670000}"/>
    <cellStyle name="표준 18 2 3 7 3 2 2" xfId="26409" xr:uid="{00000000-0005-0000-0000-000030670000}"/>
    <cellStyle name="표준 18 2 3 7 3 3" xfId="26410" xr:uid="{00000000-0005-0000-0000-000031670000}"/>
    <cellStyle name="표준 18 2 3 7 4" xfId="26411" xr:uid="{00000000-0005-0000-0000-000032670000}"/>
    <cellStyle name="표준 18 2 3 7 4 2" xfId="26412" xr:uid="{00000000-0005-0000-0000-000033670000}"/>
    <cellStyle name="표준 18 2 3 7 5" xfId="26413" xr:uid="{00000000-0005-0000-0000-000034670000}"/>
    <cellStyle name="표준 18 2 3 8" xfId="26414" xr:uid="{00000000-0005-0000-0000-000035670000}"/>
    <cellStyle name="표준 18 2 3 8 2" xfId="26415" xr:uid="{00000000-0005-0000-0000-000036670000}"/>
    <cellStyle name="표준 18 2 3 8 2 2" xfId="26416" xr:uid="{00000000-0005-0000-0000-000037670000}"/>
    <cellStyle name="표준 18 2 3 8 2 2 2" xfId="26417" xr:uid="{00000000-0005-0000-0000-000038670000}"/>
    <cellStyle name="표준 18 2 3 8 2 2 2 2" xfId="26418" xr:uid="{00000000-0005-0000-0000-000039670000}"/>
    <cellStyle name="표준 18 2 3 8 2 2 3" xfId="26419" xr:uid="{00000000-0005-0000-0000-00003A670000}"/>
    <cellStyle name="표준 18 2 3 8 2 3" xfId="26420" xr:uid="{00000000-0005-0000-0000-00003B670000}"/>
    <cellStyle name="표준 18 2 3 8 2 3 2" xfId="26421" xr:uid="{00000000-0005-0000-0000-00003C670000}"/>
    <cellStyle name="표준 18 2 3 8 2 4" xfId="26422" xr:uid="{00000000-0005-0000-0000-00003D670000}"/>
    <cellStyle name="표준 18 2 3 8 3" xfId="26423" xr:uid="{00000000-0005-0000-0000-00003E670000}"/>
    <cellStyle name="표준 18 2 3 8 3 2" xfId="26424" xr:uid="{00000000-0005-0000-0000-00003F670000}"/>
    <cellStyle name="표준 18 2 3 8 3 2 2" xfId="26425" xr:uid="{00000000-0005-0000-0000-000040670000}"/>
    <cellStyle name="표준 18 2 3 8 3 3" xfId="26426" xr:uid="{00000000-0005-0000-0000-000041670000}"/>
    <cellStyle name="표준 18 2 3 8 4" xfId="26427" xr:uid="{00000000-0005-0000-0000-000042670000}"/>
    <cellStyle name="표준 18 2 3 8 4 2" xfId="26428" xr:uid="{00000000-0005-0000-0000-000043670000}"/>
    <cellStyle name="표준 18 2 3 8 5" xfId="26429" xr:uid="{00000000-0005-0000-0000-000044670000}"/>
    <cellStyle name="표준 18 2 3 9" xfId="26430" xr:uid="{00000000-0005-0000-0000-000045670000}"/>
    <cellStyle name="표준 18 2 3 9 2" xfId="26431" xr:uid="{00000000-0005-0000-0000-000046670000}"/>
    <cellStyle name="표준 18 2 3 9 2 2" xfId="26432" xr:uid="{00000000-0005-0000-0000-000047670000}"/>
    <cellStyle name="표준 18 2 3 9 2 2 2" xfId="26433" xr:uid="{00000000-0005-0000-0000-000048670000}"/>
    <cellStyle name="표준 18 2 3 9 2 3" xfId="26434" xr:uid="{00000000-0005-0000-0000-000049670000}"/>
    <cellStyle name="표준 18 2 3 9 3" xfId="26435" xr:uid="{00000000-0005-0000-0000-00004A670000}"/>
    <cellStyle name="표준 18 2 3 9 3 2" xfId="26436" xr:uid="{00000000-0005-0000-0000-00004B670000}"/>
    <cellStyle name="표준 18 2 3 9 4" xfId="26437" xr:uid="{00000000-0005-0000-0000-00004C670000}"/>
    <cellStyle name="표준 18 2 4" xfId="26438" xr:uid="{00000000-0005-0000-0000-00004D670000}"/>
    <cellStyle name="표준 18 2 4 10" xfId="26439" xr:uid="{00000000-0005-0000-0000-00004E670000}"/>
    <cellStyle name="표준 18 2 4 2" xfId="26440" xr:uid="{00000000-0005-0000-0000-00004F670000}"/>
    <cellStyle name="표준 18 2 4 2 2" xfId="26441" xr:uid="{00000000-0005-0000-0000-000050670000}"/>
    <cellStyle name="표준 18 2 4 2 2 2" xfId="26442" xr:uid="{00000000-0005-0000-0000-000051670000}"/>
    <cellStyle name="표준 18 2 4 2 2 2 2" xfId="26443" xr:uid="{00000000-0005-0000-0000-000052670000}"/>
    <cellStyle name="표준 18 2 4 2 2 2 2 2" xfId="26444" xr:uid="{00000000-0005-0000-0000-000053670000}"/>
    <cellStyle name="표준 18 2 4 2 2 2 2 2 2" xfId="26445" xr:uid="{00000000-0005-0000-0000-000054670000}"/>
    <cellStyle name="표준 18 2 4 2 2 2 2 3" xfId="26446" xr:uid="{00000000-0005-0000-0000-000055670000}"/>
    <cellStyle name="표준 18 2 4 2 2 2 3" xfId="26447" xr:uid="{00000000-0005-0000-0000-000056670000}"/>
    <cellStyle name="표준 18 2 4 2 2 2 3 2" xfId="26448" xr:uid="{00000000-0005-0000-0000-000057670000}"/>
    <cellStyle name="표준 18 2 4 2 2 2 4" xfId="26449" xr:uid="{00000000-0005-0000-0000-000058670000}"/>
    <cellStyle name="표준 18 2 4 2 2 3" xfId="26450" xr:uid="{00000000-0005-0000-0000-000059670000}"/>
    <cellStyle name="표준 18 2 4 2 2 3 2" xfId="26451" xr:uid="{00000000-0005-0000-0000-00005A670000}"/>
    <cellStyle name="표준 18 2 4 2 2 3 2 2" xfId="26452" xr:uid="{00000000-0005-0000-0000-00005B670000}"/>
    <cellStyle name="표준 18 2 4 2 2 3 3" xfId="26453" xr:uid="{00000000-0005-0000-0000-00005C670000}"/>
    <cellStyle name="표준 18 2 4 2 2 4" xfId="26454" xr:uid="{00000000-0005-0000-0000-00005D670000}"/>
    <cellStyle name="표준 18 2 4 2 2 4 2" xfId="26455" xr:uid="{00000000-0005-0000-0000-00005E670000}"/>
    <cellStyle name="표준 18 2 4 2 2 5" xfId="26456" xr:uid="{00000000-0005-0000-0000-00005F670000}"/>
    <cellStyle name="표준 18 2 4 2 3" xfId="26457" xr:uid="{00000000-0005-0000-0000-000060670000}"/>
    <cellStyle name="표준 18 2 4 2 3 2" xfId="26458" xr:uid="{00000000-0005-0000-0000-000061670000}"/>
    <cellStyle name="표준 18 2 4 2 3 2 2" xfId="26459" xr:uid="{00000000-0005-0000-0000-000062670000}"/>
    <cellStyle name="표준 18 2 4 2 3 2 2 2" xfId="26460" xr:uid="{00000000-0005-0000-0000-000063670000}"/>
    <cellStyle name="표준 18 2 4 2 3 2 2 2 2" xfId="26461" xr:uid="{00000000-0005-0000-0000-000064670000}"/>
    <cellStyle name="표준 18 2 4 2 3 2 2 3" xfId="26462" xr:uid="{00000000-0005-0000-0000-000065670000}"/>
    <cellStyle name="표준 18 2 4 2 3 2 3" xfId="26463" xr:uid="{00000000-0005-0000-0000-000066670000}"/>
    <cellStyle name="표준 18 2 4 2 3 2 3 2" xfId="26464" xr:uid="{00000000-0005-0000-0000-000067670000}"/>
    <cellStyle name="표준 18 2 4 2 3 2 4" xfId="26465" xr:uid="{00000000-0005-0000-0000-000068670000}"/>
    <cellStyle name="표준 18 2 4 2 3 3" xfId="26466" xr:uid="{00000000-0005-0000-0000-000069670000}"/>
    <cellStyle name="표준 18 2 4 2 3 3 2" xfId="26467" xr:uid="{00000000-0005-0000-0000-00006A670000}"/>
    <cellStyle name="표준 18 2 4 2 3 3 2 2" xfId="26468" xr:uid="{00000000-0005-0000-0000-00006B670000}"/>
    <cellStyle name="표준 18 2 4 2 3 3 3" xfId="26469" xr:uid="{00000000-0005-0000-0000-00006C670000}"/>
    <cellStyle name="표준 18 2 4 2 3 4" xfId="26470" xr:uid="{00000000-0005-0000-0000-00006D670000}"/>
    <cellStyle name="표준 18 2 4 2 3 4 2" xfId="26471" xr:uid="{00000000-0005-0000-0000-00006E670000}"/>
    <cellStyle name="표준 18 2 4 2 3 5" xfId="26472" xr:uid="{00000000-0005-0000-0000-00006F670000}"/>
    <cellStyle name="표준 18 2 4 2 4" xfId="26473" xr:uid="{00000000-0005-0000-0000-000070670000}"/>
    <cellStyle name="표준 18 2 4 2 4 2" xfId="26474" xr:uid="{00000000-0005-0000-0000-000071670000}"/>
    <cellStyle name="표준 18 2 4 2 4 2 2" xfId="26475" xr:uid="{00000000-0005-0000-0000-000072670000}"/>
    <cellStyle name="표준 18 2 4 2 4 2 2 2" xfId="26476" xr:uid="{00000000-0005-0000-0000-000073670000}"/>
    <cellStyle name="표준 18 2 4 2 4 2 3" xfId="26477" xr:uid="{00000000-0005-0000-0000-000074670000}"/>
    <cellStyle name="표준 18 2 4 2 4 3" xfId="26478" xr:uid="{00000000-0005-0000-0000-000075670000}"/>
    <cellStyle name="표준 18 2 4 2 4 3 2" xfId="26479" xr:uid="{00000000-0005-0000-0000-000076670000}"/>
    <cellStyle name="표준 18 2 4 2 4 4" xfId="26480" xr:uid="{00000000-0005-0000-0000-000077670000}"/>
    <cellStyle name="표준 18 2 4 2 5" xfId="26481" xr:uid="{00000000-0005-0000-0000-000078670000}"/>
    <cellStyle name="표준 18 2 4 2 5 2" xfId="26482" xr:uid="{00000000-0005-0000-0000-000079670000}"/>
    <cellStyle name="표준 18 2 4 2 5 2 2" xfId="26483" xr:uid="{00000000-0005-0000-0000-00007A670000}"/>
    <cellStyle name="표준 18 2 4 2 5 3" xfId="26484" xr:uid="{00000000-0005-0000-0000-00007B670000}"/>
    <cellStyle name="표준 18 2 4 2 6" xfId="26485" xr:uid="{00000000-0005-0000-0000-00007C670000}"/>
    <cellStyle name="표준 18 2 4 2 6 2" xfId="26486" xr:uid="{00000000-0005-0000-0000-00007D670000}"/>
    <cellStyle name="표준 18 2 4 2 6 2 2" xfId="26487" xr:uid="{00000000-0005-0000-0000-00007E670000}"/>
    <cellStyle name="표준 18 2 4 2 6 3" xfId="26488" xr:uid="{00000000-0005-0000-0000-00007F670000}"/>
    <cellStyle name="표준 18 2 4 2 7" xfId="26489" xr:uid="{00000000-0005-0000-0000-000080670000}"/>
    <cellStyle name="표준 18 2 4 2 7 2" xfId="26490" xr:uid="{00000000-0005-0000-0000-000081670000}"/>
    <cellStyle name="표준 18 2 4 2 8" xfId="26491" xr:uid="{00000000-0005-0000-0000-000082670000}"/>
    <cellStyle name="표준 18 2 4 3" xfId="26492" xr:uid="{00000000-0005-0000-0000-000083670000}"/>
    <cellStyle name="표준 18 2 4 3 2" xfId="26493" xr:uid="{00000000-0005-0000-0000-000084670000}"/>
    <cellStyle name="표준 18 2 4 3 2 2" xfId="26494" xr:uid="{00000000-0005-0000-0000-000085670000}"/>
    <cellStyle name="표준 18 2 4 3 2 2 2" xfId="26495" xr:uid="{00000000-0005-0000-0000-000086670000}"/>
    <cellStyle name="표준 18 2 4 3 2 2 2 2" xfId="26496" xr:uid="{00000000-0005-0000-0000-000087670000}"/>
    <cellStyle name="표준 18 2 4 3 2 2 2 2 2" xfId="26497" xr:uid="{00000000-0005-0000-0000-000088670000}"/>
    <cellStyle name="표준 18 2 4 3 2 2 2 3" xfId="26498" xr:uid="{00000000-0005-0000-0000-000089670000}"/>
    <cellStyle name="표준 18 2 4 3 2 2 3" xfId="26499" xr:uid="{00000000-0005-0000-0000-00008A670000}"/>
    <cellStyle name="표준 18 2 4 3 2 2 3 2" xfId="26500" xr:uid="{00000000-0005-0000-0000-00008B670000}"/>
    <cellStyle name="표준 18 2 4 3 2 2 4" xfId="26501" xr:uid="{00000000-0005-0000-0000-00008C670000}"/>
    <cellStyle name="표준 18 2 4 3 2 3" xfId="26502" xr:uid="{00000000-0005-0000-0000-00008D670000}"/>
    <cellStyle name="표준 18 2 4 3 2 3 2" xfId="26503" xr:uid="{00000000-0005-0000-0000-00008E670000}"/>
    <cellStyle name="표준 18 2 4 3 2 3 2 2" xfId="26504" xr:uid="{00000000-0005-0000-0000-00008F670000}"/>
    <cellStyle name="표준 18 2 4 3 2 3 3" xfId="26505" xr:uid="{00000000-0005-0000-0000-000090670000}"/>
    <cellStyle name="표준 18 2 4 3 2 4" xfId="26506" xr:uid="{00000000-0005-0000-0000-000091670000}"/>
    <cellStyle name="표준 18 2 4 3 2 4 2" xfId="26507" xr:uid="{00000000-0005-0000-0000-000092670000}"/>
    <cellStyle name="표준 18 2 4 3 2 5" xfId="26508" xr:uid="{00000000-0005-0000-0000-000093670000}"/>
    <cellStyle name="표준 18 2 4 3 3" xfId="26509" xr:uid="{00000000-0005-0000-0000-000094670000}"/>
    <cellStyle name="표준 18 2 4 3 3 2" xfId="26510" xr:uid="{00000000-0005-0000-0000-000095670000}"/>
    <cellStyle name="표준 18 2 4 3 3 2 2" xfId="26511" xr:uid="{00000000-0005-0000-0000-000096670000}"/>
    <cellStyle name="표준 18 2 4 3 3 2 2 2" xfId="26512" xr:uid="{00000000-0005-0000-0000-000097670000}"/>
    <cellStyle name="표준 18 2 4 3 3 2 2 2 2" xfId="26513" xr:uid="{00000000-0005-0000-0000-000098670000}"/>
    <cellStyle name="표준 18 2 4 3 3 2 2 3" xfId="26514" xr:uid="{00000000-0005-0000-0000-000099670000}"/>
    <cellStyle name="표준 18 2 4 3 3 2 3" xfId="26515" xr:uid="{00000000-0005-0000-0000-00009A670000}"/>
    <cellStyle name="표준 18 2 4 3 3 2 3 2" xfId="26516" xr:uid="{00000000-0005-0000-0000-00009B670000}"/>
    <cellStyle name="표준 18 2 4 3 3 2 4" xfId="26517" xr:uid="{00000000-0005-0000-0000-00009C670000}"/>
    <cellStyle name="표준 18 2 4 3 3 3" xfId="26518" xr:uid="{00000000-0005-0000-0000-00009D670000}"/>
    <cellStyle name="표준 18 2 4 3 3 3 2" xfId="26519" xr:uid="{00000000-0005-0000-0000-00009E670000}"/>
    <cellStyle name="표준 18 2 4 3 3 3 2 2" xfId="26520" xr:uid="{00000000-0005-0000-0000-00009F670000}"/>
    <cellStyle name="표준 18 2 4 3 3 3 3" xfId="26521" xr:uid="{00000000-0005-0000-0000-0000A0670000}"/>
    <cellStyle name="표준 18 2 4 3 3 4" xfId="26522" xr:uid="{00000000-0005-0000-0000-0000A1670000}"/>
    <cellStyle name="표준 18 2 4 3 3 4 2" xfId="26523" xr:uid="{00000000-0005-0000-0000-0000A2670000}"/>
    <cellStyle name="표준 18 2 4 3 3 5" xfId="26524" xr:uid="{00000000-0005-0000-0000-0000A3670000}"/>
    <cellStyle name="표준 18 2 4 3 4" xfId="26525" xr:uid="{00000000-0005-0000-0000-0000A4670000}"/>
    <cellStyle name="표준 18 2 4 3 4 2" xfId="26526" xr:uid="{00000000-0005-0000-0000-0000A5670000}"/>
    <cellStyle name="표준 18 2 4 3 4 2 2" xfId="26527" xr:uid="{00000000-0005-0000-0000-0000A6670000}"/>
    <cellStyle name="표준 18 2 4 3 4 2 2 2" xfId="26528" xr:uid="{00000000-0005-0000-0000-0000A7670000}"/>
    <cellStyle name="표준 18 2 4 3 4 2 3" xfId="26529" xr:uid="{00000000-0005-0000-0000-0000A8670000}"/>
    <cellStyle name="표준 18 2 4 3 4 3" xfId="26530" xr:uid="{00000000-0005-0000-0000-0000A9670000}"/>
    <cellStyle name="표준 18 2 4 3 4 3 2" xfId="26531" xr:uid="{00000000-0005-0000-0000-0000AA670000}"/>
    <cellStyle name="표준 18 2 4 3 4 4" xfId="26532" xr:uid="{00000000-0005-0000-0000-0000AB670000}"/>
    <cellStyle name="표준 18 2 4 3 5" xfId="26533" xr:uid="{00000000-0005-0000-0000-0000AC670000}"/>
    <cellStyle name="표준 18 2 4 3 5 2" xfId="26534" xr:uid="{00000000-0005-0000-0000-0000AD670000}"/>
    <cellStyle name="표준 18 2 4 3 5 2 2" xfId="26535" xr:uid="{00000000-0005-0000-0000-0000AE670000}"/>
    <cellStyle name="표준 18 2 4 3 5 3" xfId="26536" xr:uid="{00000000-0005-0000-0000-0000AF670000}"/>
    <cellStyle name="표준 18 2 4 3 6" xfId="26537" xr:uid="{00000000-0005-0000-0000-0000B0670000}"/>
    <cellStyle name="표준 18 2 4 3 6 2" xfId="26538" xr:uid="{00000000-0005-0000-0000-0000B1670000}"/>
    <cellStyle name="표준 18 2 4 3 6 2 2" xfId="26539" xr:uid="{00000000-0005-0000-0000-0000B2670000}"/>
    <cellStyle name="표준 18 2 4 3 6 3" xfId="26540" xr:uid="{00000000-0005-0000-0000-0000B3670000}"/>
    <cellStyle name="표준 18 2 4 3 7" xfId="26541" xr:uid="{00000000-0005-0000-0000-0000B4670000}"/>
    <cellStyle name="표준 18 2 4 3 7 2" xfId="26542" xr:uid="{00000000-0005-0000-0000-0000B5670000}"/>
    <cellStyle name="표준 18 2 4 3 8" xfId="26543" xr:uid="{00000000-0005-0000-0000-0000B6670000}"/>
    <cellStyle name="표준 18 2 4 4" xfId="26544" xr:uid="{00000000-0005-0000-0000-0000B7670000}"/>
    <cellStyle name="표준 18 2 4 4 2" xfId="26545" xr:uid="{00000000-0005-0000-0000-0000B8670000}"/>
    <cellStyle name="표준 18 2 4 4 2 2" xfId="26546" xr:uid="{00000000-0005-0000-0000-0000B9670000}"/>
    <cellStyle name="표준 18 2 4 4 2 2 2" xfId="26547" xr:uid="{00000000-0005-0000-0000-0000BA670000}"/>
    <cellStyle name="표준 18 2 4 4 2 2 2 2" xfId="26548" xr:uid="{00000000-0005-0000-0000-0000BB670000}"/>
    <cellStyle name="표준 18 2 4 4 2 2 3" xfId="26549" xr:uid="{00000000-0005-0000-0000-0000BC670000}"/>
    <cellStyle name="표준 18 2 4 4 2 3" xfId="26550" xr:uid="{00000000-0005-0000-0000-0000BD670000}"/>
    <cellStyle name="표준 18 2 4 4 2 3 2" xfId="26551" xr:uid="{00000000-0005-0000-0000-0000BE670000}"/>
    <cellStyle name="표준 18 2 4 4 2 4" xfId="26552" xr:uid="{00000000-0005-0000-0000-0000BF670000}"/>
    <cellStyle name="표준 18 2 4 4 3" xfId="26553" xr:uid="{00000000-0005-0000-0000-0000C0670000}"/>
    <cellStyle name="표준 18 2 4 4 3 2" xfId="26554" xr:uid="{00000000-0005-0000-0000-0000C1670000}"/>
    <cellStyle name="표준 18 2 4 4 3 2 2" xfId="26555" xr:uid="{00000000-0005-0000-0000-0000C2670000}"/>
    <cellStyle name="표준 18 2 4 4 3 3" xfId="26556" xr:uid="{00000000-0005-0000-0000-0000C3670000}"/>
    <cellStyle name="표준 18 2 4 4 4" xfId="26557" xr:uid="{00000000-0005-0000-0000-0000C4670000}"/>
    <cellStyle name="표준 18 2 4 4 4 2" xfId="26558" xr:uid="{00000000-0005-0000-0000-0000C5670000}"/>
    <cellStyle name="표준 18 2 4 4 5" xfId="26559" xr:uid="{00000000-0005-0000-0000-0000C6670000}"/>
    <cellStyle name="표준 18 2 4 5" xfId="26560" xr:uid="{00000000-0005-0000-0000-0000C7670000}"/>
    <cellStyle name="표준 18 2 4 5 2" xfId="26561" xr:uid="{00000000-0005-0000-0000-0000C8670000}"/>
    <cellStyle name="표준 18 2 4 5 2 2" xfId="26562" xr:uid="{00000000-0005-0000-0000-0000C9670000}"/>
    <cellStyle name="표준 18 2 4 5 2 2 2" xfId="26563" xr:uid="{00000000-0005-0000-0000-0000CA670000}"/>
    <cellStyle name="표준 18 2 4 5 2 2 2 2" xfId="26564" xr:uid="{00000000-0005-0000-0000-0000CB670000}"/>
    <cellStyle name="표준 18 2 4 5 2 2 3" xfId="26565" xr:uid="{00000000-0005-0000-0000-0000CC670000}"/>
    <cellStyle name="표준 18 2 4 5 2 3" xfId="26566" xr:uid="{00000000-0005-0000-0000-0000CD670000}"/>
    <cellStyle name="표준 18 2 4 5 2 3 2" xfId="26567" xr:uid="{00000000-0005-0000-0000-0000CE670000}"/>
    <cellStyle name="표준 18 2 4 5 2 4" xfId="26568" xr:uid="{00000000-0005-0000-0000-0000CF670000}"/>
    <cellStyle name="표준 18 2 4 5 3" xfId="26569" xr:uid="{00000000-0005-0000-0000-0000D0670000}"/>
    <cellStyle name="표준 18 2 4 5 3 2" xfId="26570" xr:uid="{00000000-0005-0000-0000-0000D1670000}"/>
    <cellStyle name="표준 18 2 4 5 3 2 2" xfId="26571" xr:uid="{00000000-0005-0000-0000-0000D2670000}"/>
    <cellStyle name="표준 18 2 4 5 3 3" xfId="26572" xr:uid="{00000000-0005-0000-0000-0000D3670000}"/>
    <cellStyle name="표준 18 2 4 5 4" xfId="26573" xr:uid="{00000000-0005-0000-0000-0000D4670000}"/>
    <cellStyle name="표준 18 2 4 5 4 2" xfId="26574" xr:uid="{00000000-0005-0000-0000-0000D5670000}"/>
    <cellStyle name="표준 18 2 4 5 5" xfId="26575" xr:uid="{00000000-0005-0000-0000-0000D6670000}"/>
    <cellStyle name="표준 18 2 4 6" xfId="26576" xr:uid="{00000000-0005-0000-0000-0000D7670000}"/>
    <cellStyle name="표준 18 2 4 6 2" xfId="26577" xr:uid="{00000000-0005-0000-0000-0000D8670000}"/>
    <cellStyle name="표준 18 2 4 6 2 2" xfId="26578" xr:uid="{00000000-0005-0000-0000-0000D9670000}"/>
    <cellStyle name="표준 18 2 4 6 2 2 2" xfId="26579" xr:uid="{00000000-0005-0000-0000-0000DA670000}"/>
    <cellStyle name="표준 18 2 4 6 2 3" xfId="26580" xr:uid="{00000000-0005-0000-0000-0000DB670000}"/>
    <cellStyle name="표준 18 2 4 6 3" xfId="26581" xr:uid="{00000000-0005-0000-0000-0000DC670000}"/>
    <cellStyle name="표준 18 2 4 6 3 2" xfId="26582" xr:uid="{00000000-0005-0000-0000-0000DD670000}"/>
    <cellStyle name="표준 18 2 4 6 4" xfId="26583" xr:uid="{00000000-0005-0000-0000-0000DE670000}"/>
    <cellStyle name="표준 18 2 4 7" xfId="26584" xr:uid="{00000000-0005-0000-0000-0000DF670000}"/>
    <cellStyle name="표준 18 2 4 7 2" xfId="26585" xr:uid="{00000000-0005-0000-0000-0000E0670000}"/>
    <cellStyle name="표준 18 2 4 7 2 2" xfId="26586" xr:uid="{00000000-0005-0000-0000-0000E1670000}"/>
    <cellStyle name="표준 18 2 4 7 3" xfId="26587" xr:uid="{00000000-0005-0000-0000-0000E2670000}"/>
    <cellStyle name="표준 18 2 4 8" xfId="26588" xr:uid="{00000000-0005-0000-0000-0000E3670000}"/>
    <cellStyle name="표준 18 2 4 8 2" xfId="26589" xr:uid="{00000000-0005-0000-0000-0000E4670000}"/>
    <cellStyle name="표준 18 2 4 8 2 2" xfId="26590" xr:uid="{00000000-0005-0000-0000-0000E5670000}"/>
    <cellStyle name="표준 18 2 4 8 3" xfId="26591" xr:uid="{00000000-0005-0000-0000-0000E6670000}"/>
    <cellStyle name="표준 18 2 4 9" xfId="26592" xr:uid="{00000000-0005-0000-0000-0000E7670000}"/>
    <cellStyle name="표준 18 2 4 9 2" xfId="26593" xr:uid="{00000000-0005-0000-0000-0000E8670000}"/>
    <cellStyle name="표준 18 2 5" xfId="26594" xr:uid="{00000000-0005-0000-0000-0000E9670000}"/>
    <cellStyle name="표준 18 2 5 10" xfId="26595" xr:uid="{00000000-0005-0000-0000-0000EA670000}"/>
    <cellStyle name="표준 18 2 5 2" xfId="26596" xr:uid="{00000000-0005-0000-0000-0000EB670000}"/>
    <cellStyle name="표준 18 2 5 2 2" xfId="26597" xr:uid="{00000000-0005-0000-0000-0000EC670000}"/>
    <cellStyle name="표준 18 2 5 2 2 2" xfId="26598" xr:uid="{00000000-0005-0000-0000-0000ED670000}"/>
    <cellStyle name="표준 18 2 5 2 2 2 2" xfId="26599" xr:uid="{00000000-0005-0000-0000-0000EE670000}"/>
    <cellStyle name="표준 18 2 5 2 2 2 2 2" xfId="26600" xr:uid="{00000000-0005-0000-0000-0000EF670000}"/>
    <cellStyle name="표준 18 2 5 2 2 2 2 2 2" xfId="26601" xr:uid="{00000000-0005-0000-0000-0000F0670000}"/>
    <cellStyle name="표준 18 2 5 2 2 2 2 3" xfId="26602" xr:uid="{00000000-0005-0000-0000-0000F1670000}"/>
    <cellStyle name="표준 18 2 5 2 2 2 3" xfId="26603" xr:uid="{00000000-0005-0000-0000-0000F2670000}"/>
    <cellStyle name="표준 18 2 5 2 2 2 3 2" xfId="26604" xr:uid="{00000000-0005-0000-0000-0000F3670000}"/>
    <cellStyle name="표준 18 2 5 2 2 2 4" xfId="26605" xr:uid="{00000000-0005-0000-0000-0000F4670000}"/>
    <cellStyle name="표준 18 2 5 2 2 3" xfId="26606" xr:uid="{00000000-0005-0000-0000-0000F5670000}"/>
    <cellStyle name="표준 18 2 5 2 2 3 2" xfId="26607" xr:uid="{00000000-0005-0000-0000-0000F6670000}"/>
    <cellStyle name="표준 18 2 5 2 2 3 2 2" xfId="26608" xr:uid="{00000000-0005-0000-0000-0000F7670000}"/>
    <cellStyle name="표준 18 2 5 2 2 3 3" xfId="26609" xr:uid="{00000000-0005-0000-0000-0000F8670000}"/>
    <cellStyle name="표준 18 2 5 2 2 4" xfId="26610" xr:uid="{00000000-0005-0000-0000-0000F9670000}"/>
    <cellStyle name="표준 18 2 5 2 2 4 2" xfId="26611" xr:uid="{00000000-0005-0000-0000-0000FA670000}"/>
    <cellStyle name="표준 18 2 5 2 2 5" xfId="26612" xr:uid="{00000000-0005-0000-0000-0000FB670000}"/>
    <cellStyle name="표준 18 2 5 2 3" xfId="26613" xr:uid="{00000000-0005-0000-0000-0000FC670000}"/>
    <cellStyle name="표준 18 2 5 2 3 2" xfId="26614" xr:uid="{00000000-0005-0000-0000-0000FD670000}"/>
    <cellStyle name="표준 18 2 5 2 3 2 2" xfId="26615" xr:uid="{00000000-0005-0000-0000-0000FE670000}"/>
    <cellStyle name="표준 18 2 5 2 3 2 2 2" xfId="26616" xr:uid="{00000000-0005-0000-0000-0000FF670000}"/>
    <cellStyle name="표준 18 2 5 2 3 2 2 2 2" xfId="26617" xr:uid="{00000000-0005-0000-0000-000000680000}"/>
    <cellStyle name="표준 18 2 5 2 3 2 2 3" xfId="26618" xr:uid="{00000000-0005-0000-0000-000001680000}"/>
    <cellStyle name="표준 18 2 5 2 3 2 3" xfId="26619" xr:uid="{00000000-0005-0000-0000-000002680000}"/>
    <cellStyle name="표준 18 2 5 2 3 2 3 2" xfId="26620" xr:uid="{00000000-0005-0000-0000-000003680000}"/>
    <cellStyle name="표준 18 2 5 2 3 2 4" xfId="26621" xr:uid="{00000000-0005-0000-0000-000004680000}"/>
    <cellStyle name="표준 18 2 5 2 3 3" xfId="26622" xr:uid="{00000000-0005-0000-0000-000005680000}"/>
    <cellStyle name="표준 18 2 5 2 3 3 2" xfId="26623" xr:uid="{00000000-0005-0000-0000-000006680000}"/>
    <cellStyle name="표준 18 2 5 2 3 3 2 2" xfId="26624" xr:uid="{00000000-0005-0000-0000-000007680000}"/>
    <cellStyle name="표준 18 2 5 2 3 3 3" xfId="26625" xr:uid="{00000000-0005-0000-0000-000008680000}"/>
    <cellStyle name="표준 18 2 5 2 3 4" xfId="26626" xr:uid="{00000000-0005-0000-0000-000009680000}"/>
    <cellStyle name="표준 18 2 5 2 3 4 2" xfId="26627" xr:uid="{00000000-0005-0000-0000-00000A680000}"/>
    <cellStyle name="표준 18 2 5 2 3 5" xfId="26628" xr:uid="{00000000-0005-0000-0000-00000B680000}"/>
    <cellStyle name="표준 18 2 5 2 4" xfId="26629" xr:uid="{00000000-0005-0000-0000-00000C680000}"/>
    <cellStyle name="표준 18 2 5 2 4 2" xfId="26630" xr:uid="{00000000-0005-0000-0000-00000D680000}"/>
    <cellStyle name="표준 18 2 5 2 4 2 2" xfId="26631" xr:uid="{00000000-0005-0000-0000-00000E680000}"/>
    <cellStyle name="표준 18 2 5 2 4 2 2 2" xfId="26632" xr:uid="{00000000-0005-0000-0000-00000F680000}"/>
    <cellStyle name="표준 18 2 5 2 4 2 3" xfId="26633" xr:uid="{00000000-0005-0000-0000-000010680000}"/>
    <cellStyle name="표준 18 2 5 2 4 3" xfId="26634" xr:uid="{00000000-0005-0000-0000-000011680000}"/>
    <cellStyle name="표준 18 2 5 2 4 3 2" xfId="26635" xr:uid="{00000000-0005-0000-0000-000012680000}"/>
    <cellStyle name="표준 18 2 5 2 4 4" xfId="26636" xr:uid="{00000000-0005-0000-0000-000013680000}"/>
    <cellStyle name="표준 18 2 5 2 5" xfId="26637" xr:uid="{00000000-0005-0000-0000-000014680000}"/>
    <cellStyle name="표준 18 2 5 2 5 2" xfId="26638" xr:uid="{00000000-0005-0000-0000-000015680000}"/>
    <cellStyle name="표준 18 2 5 2 5 2 2" xfId="26639" xr:uid="{00000000-0005-0000-0000-000016680000}"/>
    <cellStyle name="표준 18 2 5 2 5 3" xfId="26640" xr:uid="{00000000-0005-0000-0000-000017680000}"/>
    <cellStyle name="표준 18 2 5 2 6" xfId="26641" xr:uid="{00000000-0005-0000-0000-000018680000}"/>
    <cellStyle name="표준 18 2 5 2 6 2" xfId="26642" xr:uid="{00000000-0005-0000-0000-000019680000}"/>
    <cellStyle name="표준 18 2 5 2 6 2 2" xfId="26643" xr:uid="{00000000-0005-0000-0000-00001A680000}"/>
    <cellStyle name="표준 18 2 5 2 6 3" xfId="26644" xr:uid="{00000000-0005-0000-0000-00001B680000}"/>
    <cellStyle name="표준 18 2 5 2 7" xfId="26645" xr:uid="{00000000-0005-0000-0000-00001C680000}"/>
    <cellStyle name="표준 18 2 5 2 7 2" xfId="26646" xr:uid="{00000000-0005-0000-0000-00001D680000}"/>
    <cellStyle name="표준 18 2 5 2 8" xfId="26647" xr:uid="{00000000-0005-0000-0000-00001E680000}"/>
    <cellStyle name="표준 18 2 5 3" xfId="26648" xr:uid="{00000000-0005-0000-0000-00001F680000}"/>
    <cellStyle name="표준 18 2 5 3 2" xfId="26649" xr:uid="{00000000-0005-0000-0000-000020680000}"/>
    <cellStyle name="표준 18 2 5 3 2 2" xfId="26650" xr:uid="{00000000-0005-0000-0000-000021680000}"/>
    <cellStyle name="표준 18 2 5 3 2 2 2" xfId="26651" xr:uid="{00000000-0005-0000-0000-000022680000}"/>
    <cellStyle name="표준 18 2 5 3 2 2 2 2" xfId="26652" xr:uid="{00000000-0005-0000-0000-000023680000}"/>
    <cellStyle name="표준 18 2 5 3 2 2 2 2 2" xfId="26653" xr:uid="{00000000-0005-0000-0000-000024680000}"/>
    <cellStyle name="표준 18 2 5 3 2 2 2 3" xfId="26654" xr:uid="{00000000-0005-0000-0000-000025680000}"/>
    <cellStyle name="표준 18 2 5 3 2 2 3" xfId="26655" xr:uid="{00000000-0005-0000-0000-000026680000}"/>
    <cellStyle name="표준 18 2 5 3 2 2 3 2" xfId="26656" xr:uid="{00000000-0005-0000-0000-000027680000}"/>
    <cellStyle name="표준 18 2 5 3 2 2 4" xfId="26657" xr:uid="{00000000-0005-0000-0000-000028680000}"/>
    <cellStyle name="표준 18 2 5 3 2 3" xfId="26658" xr:uid="{00000000-0005-0000-0000-000029680000}"/>
    <cellStyle name="표준 18 2 5 3 2 3 2" xfId="26659" xr:uid="{00000000-0005-0000-0000-00002A680000}"/>
    <cellStyle name="표준 18 2 5 3 2 3 2 2" xfId="26660" xr:uid="{00000000-0005-0000-0000-00002B680000}"/>
    <cellStyle name="표준 18 2 5 3 2 3 3" xfId="26661" xr:uid="{00000000-0005-0000-0000-00002C680000}"/>
    <cellStyle name="표준 18 2 5 3 2 4" xfId="26662" xr:uid="{00000000-0005-0000-0000-00002D680000}"/>
    <cellStyle name="표준 18 2 5 3 2 4 2" xfId="26663" xr:uid="{00000000-0005-0000-0000-00002E680000}"/>
    <cellStyle name="표준 18 2 5 3 2 5" xfId="26664" xr:uid="{00000000-0005-0000-0000-00002F680000}"/>
    <cellStyle name="표준 18 2 5 3 3" xfId="26665" xr:uid="{00000000-0005-0000-0000-000030680000}"/>
    <cellStyle name="표준 18 2 5 3 3 2" xfId="26666" xr:uid="{00000000-0005-0000-0000-000031680000}"/>
    <cellStyle name="표준 18 2 5 3 3 2 2" xfId="26667" xr:uid="{00000000-0005-0000-0000-000032680000}"/>
    <cellStyle name="표준 18 2 5 3 3 2 2 2" xfId="26668" xr:uid="{00000000-0005-0000-0000-000033680000}"/>
    <cellStyle name="표준 18 2 5 3 3 2 2 2 2" xfId="26669" xr:uid="{00000000-0005-0000-0000-000034680000}"/>
    <cellStyle name="표준 18 2 5 3 3 2 2 3" xfId="26670" xr:uid="{00000000-0005-0000-0000-000035680000}"/>
    <cellStyle name="표준 18 2 5 3 3 2 3" xfId="26671" xr:uid="{00000000-0005-0000-0000-000036680000}"/>
    <cellStyle name="표준 18 2 5 3 3 2 3 2" xfId="26672" xr:uid="{00000000-0005-0000-0000-000037680000}"/>
    <cellStyle name="표준 18 2 5 3 3 2 4" xfId="26673" xr:uid="{00000000-0005-0000-0000-000038680000}"/>
    <cellStyle name="표준 18 2 5 3 3 3" xfId="26674" xr:uid="{00000000-0005-0000-0000-000039680000}"/>
    <cellStyle name="표준 18 2 5 3 3 3 2" xfId="26675" xr:uid="{00000000-0005-0000-0000-00003A680000}"/>
    <cellStyle name="표준 18 2 5 3 3 3 2 2" xfId="26676" xr:uid="{00000000-0005-0000-0000-00003B680000}"/>
    <cellStyle name="표준 18 2 5 3 3 3 3" xfId="26677" xr:uid="{00000000-0005-0000-0000-00003C680000}"/>
    <cellStyle name="표준 18 2 5 3 3 4" xfId="26678" xr:uid="{00000000-0005-0000-0000-00003D680000}"/>
    <cellStyle name="표준 18 2 5 3 3 4 2" xfId="26679" xr:uid="{00000000-0005-0000-0000-00003E680000}"/>
    <cellStyle name="표준 18 2 5 3 3 5" xfId="26680" xr:uid="{00000000-0005-0000-0000-00003F680000}"/>
    <cellStyle name="표준 18 2 5 3 4" xfId="26681" xr:uid="{00000000-0005-0000-0000-000040680000}"/>
    <cellStyle name="표준 18 2 5 3 4 2" xfId="26682" xr:uid="{00000000-0005-0000-0000-000041680000}"/>
    <cellStyle name="표준 18 2 5 3 4 2 2" xfId="26683" xr:uid="{00000000-0005-0000-0000-000042680000}"/>
    <cellStyle name="표준 18 2 5 3 4 2 2 2" xfId="26684" xr:uid="{00000000-0005-0000-0000-000043680000}"/>
    <cellStyle name="표준 18 2 5 3 4 2 3" xfId="26685" xr:uid="{00000000-0005-0000-0000-000044680000}"/>
    <cellStyle name="표준 18 2 5 3 4 3" xfId="26686" xr:uid="{00000000-0005-0000-0000-000045680000}"/>
    <cellStyle name="표준 18 2 5 3 4 3 2" xfId="26687" xr:uid="{00000000-0005-0000-0000-000046680000}"/>
    <cellStyle name="표준 18 2 5 3 4 4" xfId="26688" xr:uid="{00000000-0005-0000-0000-000047680000}"/>
    <cellStyle name="표준 18 2 5 3 5" xfId="26689" xr:uid="{00000000-0005-0000-0000-000048680000}"/>
    <cellStyle name="표준 18 2 5 3 5 2" xfId="26690" xr:uid="{00000000-0005-0000-0000-000049680000}"/>
    <cellStyle name="표준 18 2 5 3 5 2 2" xfId="26691" xr:uid="{00000000-0005-0000-0000-00004A680000}"/>
    <cellStyle name="표준 18 2 5 3 5 3" xfId="26692" xr:uid="{00000000-0005-0000-0000-00004B680000}"/>
    <cellStyle name="표준 18 2 5 3 6" xfId="26693" xr:uid="{00000000-0005-0000-0000-00004C680000}"/>
    <cellStyle name="표준 18 2 5 3 6 2" xfId="26694" xr:uid="{00000000-0005-0000-0000-00004D680000}"/>
    <cellStyle name="표준 18 2 5 3 6 2 2" xfId="26695" xr:uid="{00000000-0005-0000-0000-00004E680000}"/>
    <cellStyle name="표준 18 2 5 3 6 3" xfId="26696" xr:uid="{00000000-0005-0000-0000-00004F680000}"/>
    <cellStyle name="표준 18 2 5 3 7" xfId="26697" xr:uid="{00000000-0005-0000-0000-000050680000}"/>
    <cellStyle name="표준 18 2 5 3 7 2" xfId="26698" xr:uid="{00000000-0005-0000-0000-000051680000}"/>
    <cellStyle name="표준 18 2 5 3 8" xfId="26699" xr:uid="{00000000-0005-0000-0000-000052680000}"/>
    <cellStyle name="표준 18 2 5 4" xfId="26700" xr:uid="{00000000-0005-0000-0000-000053680000}"/>
    <cellStyle name="표준 18 2 5 4 2" xfId="26701" xr:uid="{00000000-0005-0000-0000-000054680000}"/>
    <cellStyle name="표준 18 2 5 4 2 2" xfId="26702" xr:uid="{00000000-0005-0000-0000-000055680000}"/>
    <cellStyle name="표준 18 2 5 4 2 2 2" xfId="26703" xr:uid="{00000000-0005-0000-0000-000056680000}"/>
    <cellStyle name="표준 18 2 5 4 2 2 2 2" xfId="26704" xr:uid="{00000000-0005-0000-0000-000057680000}"/>
    <cellStyle name="표준 18 2 5 4 2 2 3" xfId="26705" xr:uid="{00000000-0005-0000-0000-000058680000}"/>
    <cellStyle name="표준 18 2 5 4 2 3" xfId="26706" xr:uid="{00000000-0005-0000-0000-000059680000}"/>
    <cellStyle name="표준 18 2 5 4 2 3 2" xfId="26707" xr:uid="{00000000-0005-0000-0000-00005A680000}"/>
    <cellStyle name="표준 18 2 5 4 2 4" xfId="26708" xr:uid="{00000000-0005-0000-0000-00005B680000}"/>
    <cellStyle name="표준 18 2 5 4 3" xfId="26709" xr:uid="{00000000-0005-0000-0000-00005C680000}"/>
    <cellStyle name="표준 18 2 5 4 3 2" xfId="26710" xr:uid="{00000000-0005-0000-0000-00005D680000}"/>
    <cellStyle name="표준 18 2 5 4 3 2 2" xfId="26711" xr:uid="{00000000-0005-0000-0000-00005E680000}"/>
    <cellStyle name="표준 18 2 5 4 3 3" xfId="26712" xr:uid="{00000000-0005-0000-0000-00005F680000}"/>
    <cellStyle name="표준 18 2 5 4 4" xfId="26713" xr:uid="{00000000-0005-0000-0000-000060680000}"/>
    <cellStyle name="표준 18 2 5 4 4 2" xfId="26714" xr:uid="{00000000-0005-0000-0000-000061680000}"/>
    <cellStyle name="표준 18 2 5 4 5" xfId="26715" xr:uid="{00000000-0005-0000-0000-000062680000}"/>
    <cellStyle name="표준 18 2 5 5" xfId="26716" xr:uid="{00000000-0005-0000-0000-000063680000}"/>
    <cellStyle name="표준 18 2 5 5 2" xfId="26717" xr:uid="{00000000-0005-0000-0000-000064680000}"/>
    <cellStyle name="표준 18 2 5 5 2 2" xfId="26718" xr:uid="{00000000-0005-0000-0000-000065680000}"/>
    <cellStyle name="표준 18 2 5 5 2 2 2" xfId="26719" xr:uid="{00000000-0005-0000-0000-000066680000}"/>
    <cellStyle name="표준 18 2 5 5 2 2 2 2" xfId="26720" xr:uid="{00000000-0005-0000-0000-000067680000}"/>
    <cellStyle name="표준 18 2 5 5 2 2 3" xfId="26721" xr:uid="{00000000-0005-0000-0000-000068680000}"/>
    <cellStyle name="표준 18 2 5 5 2 3" xfId="26722" xr:uid="{00000000-0005-0000-0000-000069680000}"/>
    <cellStyle name="표준 18 2 5 5 2 3 2" xfId="26723" xr:uid="{00000000-0005-0000-0000-00006A680000}"/>
    <cellStyle name="표준 18 2 5 5 2 4" xfId="26724" xr:uid="{00000000-0005-0000-0000-00006B680000}"/>
    <cellStyle name="표준 18 2 5 5 3" xfId="26725" xr:uid="{00000000-0005-0000-0000-00006C680000}"/>
    <cellStyle name="표준 18 2 5 5 3 2" xfId="26726" xr:uid="{00000000-0005-0000-0000-00006D680000}"/>
    <cellStyle name="표준 18 2 5 5 3 2 2" xfId="26727" xr:uid="{00000000-0005-0000-0000-00006E680000}"/>
    <cellStyle name="표준 18 2 5 5 3 3" xfId="26728" xr:uid="{00000000-0005-0000-0000-00006F680000}"/>
    <cellStyle name="표준 18 2 5 5 4" xfId="26729" xr:uid="{00000000-0005-0000-0000-000070680000}"/>
    <cellStyle name="표준 18 2 5 5 4 2" xfId="26730" xr:uid="{00000000-0005-0000-0000-000071680000}"/>
    <cellStyle name="표준 18 2 5 5 5" xfId="26731" xr:uid="{00000000-0005-0000-0000-000072680000}"/>
    <cellStyle name="표준 18 2 5 6" xfId="26732" xr:uid="{00000000-0005-0000-0000-000073680000}"/>
    <cellStyle name="표준 18 2 5 6 2" xfId="26733" xr:uid="{00000000-0005-0000-0000-000074680000}"/>
    <cellStyle name="표준 18 2 5 6 2 2" xfId="26734" xr:uid="{00000000-0005-0000-0000-000075680000}"/>
    <cellStyle name="표준 18 2 5 6 2 2 2" xfId="26735" xr:uid="{00000000-0005-0000-0000-000076680000}"/>
    <cellStyle name="표준 18 2 5 6 2 3" xfId="26736" xr:uid="{00000000-0005-0000-0000-000077680000}"/>
    <cellStyle name="표준 18 2 5 6 3" xfId="26737" xr:uid="{00000000-0005-0000-0000-000078680000}"/>
    <cellStyle name="표준 18 2 5 6 3 2" xfId="26738" xr:uid="{00000000-0005-0000-0000-000079680000}"/>
    <cellStyle name="표준 18 2 5 6 4" xfId="26739" xr:uid="{00000000-0005-0000-0000-00007A680000}"/>
    <cellStyle name="표준 18 2 5 7" xfId="26740" xr:uid="{00000000-0005-0000-0000-00007B680000}"/>
    <cellStyle name="표준 18 2 5 7 2" xfId="26741" xr:uid="{00000000-0005-0000-0000-00007C680000}"/>
    <cellStyle name="표준 18 2 5 7 2 2" xfId="26742" xr:uid="{00000000-0005-0000-0000-00007D680000}"/>
    <cellStyle name="표준 18 2 5 7 3" xfId="26743" xr:uid="{00000000-0005-0000-0000-00007E680000}"/>
    <cellStyle name="표준 18 2 5 8" xfId="26744" xr:uid="{00000000-0005-0000-0000-00007F680000}"/>
    <cellStyle name="표준 18 2 5 8 2" xfId="26745" xr:uid="{00000000-0005-0000-0000-000080680000}"/>
    <cellStyle name="표준 18 2 5 8 2 2" xfId="26746" xr:uid="{00000000-0005-0000-0000-000081680000}"/>
    <cellStyle name="표준 18 2 5 8 3" xfId="26747" xr:uid="{00000000-0005-0000-0000-000082680000}"/>
    <cellStyle name="표준 18 2 5 9" xfId="26748" xr:uid="{00000000-0005-0000-0000-000083680000}"/>
    <cellStyle name="표준 18 2 5 9 2" xfId="26749" xr:uid="{00000000-0005-0000-0000-000084680000}"/>
    <cellStyle name="표준 18 2 6" xfId="26750" xr:uid="{00000000-0005-0000-0000-000085680000}"/>
    <cellStyle name="표준 18 2 6 2" xfId="26751" xr:uid="{00000000-0005-0000-0000-000086680000}"/>
    <cellStyle name="표준 18 2 6 2 2" xfId="26752" xr:uid="{00000000-0005-0000-0000-000087680000}"/>
    <cellStyle name="표준 18 2 6 2 2 2" xfId="26753" xr:uid="{00000000-0005-0000-0000-000088680000}"/>
    <cellStyle name="표준 18 2 6 2 2 2 2" xfId="26754" xr:uid="{00000000-0005-0000-0000-000089680000}"/>
    <cellStyle name="표준 18 2 6 2 2 2 2 2" xfId="26755" xr:uid="{00000000-0005-0000-0000-00008A680000}"/>
    <cellStyle name="표준 18 2 6 2 2 2 2 2 2" xfId="26756" xr:uid="{00000000-0005-0000-0000-00008B680000}"/>
    <cellStyle name="표준 18 2 6 2 2 2 2 3" xfId="26757" xr:uid="{00000000-0005-0000-0000-00008C680000}"/>
    <cellStyle name="표준 18 2 6 2 2 2 3" xfId="26758" xr:uid="{00000000-0005-0000-0000-00008D680000}"/>
    <cellStyle name="표준 18 2 6 2 2 2 3 2" xfId="26759" xr:uid="{00000000-0005-0000-0000-00008E680000}"/>
    <cellStyle name="표준 18 2 6 2 2 2 4" xfId="26760" xr:uid="{00000000-0005-0000-0000-00008F680000}"/>
    <cellStyle name="표준 18 2 6 2 2 3" xfId="26761" xr:uid="{00000000-0005-0000-0000-000090680000}"/>
    <cellStyle name="표준 18 2 6 2 2 3 2" xfId="26762" xr:uid="{00000000-0005-0000-0000-000091680000}"/>
    <cellStyle name="표준 18 2 6 2 2 3 2 2" xfId="26763" xr:uid="{00000000-0005-0000-0000-000092680000}"/>
    <cellStyle name="표준 18 2 6 2 2 3 3" xfId="26764" xr:uid="{00000000-0005-0000-0000-000093680000}"/>
    <cellStyle name="표준 18 2 6 2 2 4" xfId="26765" xr:uid="{00000000-0005-0000-0000-000094680000}"/>
    <cellStyle name="표준 18 2 6 2 2 4 2" xfId="26766" xr:uid="{00000000-0005-0000-0000-000095680000}"/>
    <cellStyle name="표준 18 2 6 2 2 5" xfId="26767" xr:uid="{00000000-0005-0000-0000-000096680000}"/>
    <cellStyle name="표준 18 2 6 2 3" xfId="26768" xr:uid="{00000000-0005-0000-0000-000097680000}"/>
    <cellStyle name="표준 18 2 6 2 3 2" xfId="26769" xr:uid="{00000000-0005-0000-0000-000098680000}"/>
    <cellStyle name="표준 18 2 6 2 3 2 2" xfId="26770" xr:uid="{00000000-0005-0000-0000-000099680000}"/>
    <cellStyle name="표준 18 2 6 2 3 2 2 2" xfId="26771" xr:uid="{00000000-0005-0000-0000-00009A680000}"/>
    <cellStyle name="표준 18 2 6 2 3 2 2 2 2" xfId="26772" xr:uid="{00000000-0005-0000-0000-00009B680000}"/>
    <cellStyle name="표준 18 2 6 2 3 2 2 3" xfId="26773" xr:uid="{00000000-0005-0000-0000-00009C680000}"/>
    <cellStyle name="표준 18 2 6 2 3 2 3" xfId="26774" xr:uid="{00000000-0005-0000-0000-00009D680000}"/>
    <cellStyle name="표준 18 2 6 2 3 2 3 2" xfId="26775" xr:uid="{00000000-0005-0000-0000-00009E680000}"/>
    <cellStyle name="표준 18 2 6 2 3 2 4" xfId="26776" xr:uid="{00000000-0005-0000-0000-00009F680000}"/>
    <cellStyle name="표준 18 2 6 2 3 3" xfId="26777" xr:uid="{00000000-0005-0000-0000-0000A0680000}"/>
    <cellStyle name="표준 18 2 6 2 3 3 2" xfId="26778" xr:uid="{00000000-0005-0000-0000-0000A1680000}"/>
    <cellStyle name="표준 18 2 6 2 3 3 2 2" xfId="26779" xr:uid="{00000000-0005-0000-0000-0000A2680000}"/>
    <cellStyle name="표준 18 2 6 2 3 3 3" xfId="26780" xr:uid="{00000000-0005-0000-0000-0000A3680000}"/>
    <cellStyle name="표준 18 2 6 2 3 4" xfId="26781" xr:uid="{00000000-0005-0000-0000-0000A4680000}"/>
    <cellStyle name="표준 18 2 6 2 3 4 2" xfId="26782" xr:uid="{00000000-0005-0000-0000-0000A5680000}"/>
    <cellStyle name="표준 18 2 6 2 3 5" xfId="26783" xr:uid="{00000000-0005-0000-0000-0000A6680000}"/>
    <cellStyle name="표준 18 2 6 2 4" xfId="26784" xr:uid="{00000000-0005-0000-0000-0000A7680000}"/>
    <cellStyle name="표준 18 2 6 2 4 2" xfId="26785" xr:uid="{00000000-0005-0000-0000-0000A8680000}"/>
    <cellStyle name="표준 18 2 6 2 4 2 2" xfId="26786" xr:uid="{00000000-0005-0000-0000-0000A9680000}"/>
    <cellStyle name="표준 18 2 6 2 4 2 2 2" xfId="26787" xr:uid="{00000000-0005-0000-0000-0000AA680000}"/>
    <cellStyle name="표준 18 2 6 2 4 2 3" xfId="26788" xr:uid="{00000000-0005-0000-0000-0000AB680000}"/>
    <cellStyle name="표준 18 2 6 2 4 3" xfId="26789" xr:uid="{00000000-0005-0000-0000-0000AC680000}"/>
    <cellStyle name="표준 18 2 6 2 4 3 2" xfId="26790" xr:uid="{00000000-0005-0000-0000-0000AD680000}"/>
    <cellStyle name="표준 18 2 6 2 4 4" xfId="26791" xr:uid="{00000000-0005-0000-0000-0000AE680000}"/>
    <cellStyle name="표준 18 2 6 2 5" xfId="26792" xr:uid="{00000000-0005-0000-0000-0000AF680000}"/>
    <cellStyle name="표준 18 2 6 2 5 2" xfId="26793" xr:uid="{00000000-0005-0000-0000-0000B0680000}"/>
    <cellStyle name="표준 18 2 6 2 5 2 2" xfId="26794" xr:uid="{00000000-0005-0000-0000-0000B1680000}"/>
    <cellStyle name="표준 18 2 6 2 5 3" xfId="26795" xr:uid="{00000000-0005-0000-0000-0000B2680000}"/>
    <cellStyle name="표준 18 2 6 2 6" xfId="26796" xr:uid="{00000000-0005-0000-0000-0000B3680000}"/>
    <cellStyle name="표준 18 2 6 2 6 2" xfId="26797" xr:uid="{00000000-0005-0000-0000-0000B4680000}"/>
    <cellStyle name="표준 18 2 6 2 6 2 2" xfId="26798" xr:uid="{00000000-0005-0000-0000-0000B5680000}"/>
    <cellStyle name="표준 18 2 6 2 6 3" xfId="26799" xr:uid="{00000000-0005-0000-0000-0000B6680000}"/>
    <cellStyle name="표준 18 2 6 2 7" xfId="26800" xr:uid="{00000000-0005-0000-0000-0000B7680000}"/>
    <cellStyle name="표준 18 2 6 2 7 2" xfId="26801" xr:uid="{00000000-0005-0000-0000-0000B8680000}"/>
    <cellStyle name="표준 18 2 6 2 8" xfId="26802" xr:uid="{00000000-0005-0000-0000-0000B9680000}"/>
    <cellStyle name="표준 18 2 6 3" xfId="26803" xr:uid="{00000000-0005-0000-0000-0000BA680000}"/>
    <cellStyle name="표준 18 2 6 3 2" xfId="26804" xr:uid="{00000000-0005-0000-0000-0000BB680000}"/>
    <cellStyle name="표준 18 2 6 3 2 2" xfId="26805" xr:uid="{00000000-0005-0000-0000-0000BC680000}"/>
    <cellStyle name="표준 18 2 6 3 2 2 2" xfId="26806" xr:uid="{00000000-0005-0000-0000-0000BD680000}"/>
    <cellStyle name="표준 18 2 6 3 2 2 2 2" xfId="26807" xr:uid="{00000000-0005-0000-0000-0000BE680000}"/>
    <cellStyle name="표준 18 2 6 3 2 2 3" xfId="26808" xr:uid="{00000000-0005-0000-0000-0000BF680000}"/>
    <cellStyle name="표준 18 2 6 3 2 3" xfId="26809" xr:uid="{00000000-0005-0000-0000-0000C0680000}"/>
    <cellStyle name="표준 18 2 6 3 2 3 2" xfId="26810" xr:uid="{00000000-0005-0000-0000-0000C1680000}"/>
    <cellStyle name="표준 18 2 6 3 2 4" xfId="26811" xr:uid="{00000000-0005-0000-0000-0000C2680000}"/>
    <cellStyle name="표준 18 2 6 3 3" xfId="26812" xr:uid="{00000000-0005-0000-0000-0000C3680000}"/>
    <cellStyle name="표준 18 2 6 3 3 2" xfId="26813" xr:uid="{00000000-0005-0000-0000-0000C4680000}"/>
    <cellStyle name="표준 18 2 6 3 3 2 2" xfId="26814" xr:uid="{00000000-0005-0000-0000-0000C5680000}"/>
    <cellStyle name="표준 18 2 6 3 3 3" xfId="26815" xr:uid="{00000000-0005-0000-0000-0000C6680000}"/>
    <cellStyle name="표준 18 2 6 3 4" xfId="26816" xr:uid="{00000000-0005-0000-0000-0000C7680000}"/>
    <cellStyle name="표준 18 2 6 3 4 2" xfId="26817" xr:uid="{00000000-0005-0000-0000-0000C8680000}"/>
    <cellStyle name="표준 18 2 6 3 5" xfId="26818" xr:uid="{00000000-0005-0000-0000-0000C9680000}"/>
    <cellStyle name="표준 18 2 6 4" xfId="26819" xr:uid="{00000000-0005-0000-0000-0000CA680000}"/>
    <cellStyle name="표준 18 2 6 4 2" xfId="26820" xr:uid="{00000000-0005-0000-0000-0000CB680000}"/>
    <cellStyle name="표준 18 2 6 4 2 2" xfId="26821" xr:uid="{00000000-0005-0000-0000-0000CC680000}"/>
    <cellStyle name="표준 18 2 6 4 2 2 2" xfId="26822" xr:uid="{00000000-0005-0000-0000-0000CD680000}"/>
    <cellStyle name="표준 18 2 6 4 2 2 2 2" xfId="26823" xr:uid="{00000000-0005-0000-0000-0000CE680000}"/>
    <cellStyle name="표준 18 2 6 4 2 2 3" xfId="26824" xr:uid="{00000000-0005-0000-0000-0000CF680000}"/>
    <cellStyle name="표준 18 2 6 4 2 3" xfId="26825" xr:uid="{00000000-0005-0000-0000-0000D0680000}"/>
    <cellStyle name="표준 18 2 6 4 2 3 2" xfId="26826" xr:uid="{00000000-0005-0000-0000-0000D1680000}"/>
    <cellStyle name="표준 18 2 6 4 2 4" xfId="26827" xr:uid="{00000000-0005-0000-0000-0000D2680000}"/>
    <cellStyle name="표준 18 2 6 4 3" xfId="26828" xr:uid="{00000000-0005-0000-0000-0000D3680000}"/>
    <cellStyle name="표준 18 2 6 4 3 2" xfId="26829" xr:uid="{00000000-0005-0000-0000-0000D4680000}"/>
    <cellStyle name="표준 18 2 6 4 3 2 2" xfId="26830" xr:uid="{00000000-0005-0000-0000-0000D5680000}"/>
    <cellStyle name="표준 18 2 6 4 3 3" xfId="26831" xr:uid="{00000000-0005-0000-0000-0000D6680000}"/>
    <cellStyle name="표준 18 2 6 4 4" xfId="26832" xr:uid="{00000000-0005-0000-0000-0000D7680000}"/>
    <cellStyle name="표준 18 2 6 4 4 2" xfId="26833" xr:uid="{00000000-0005-0000-0000-0000D8680000}"/>
    <cellStyle name="표준 18 2 6 4 5" xfId="26834" xr:uid="{00000000-0005-0000-0000-0000D9680000}"/>
    <cellStyle name="표준 18 2 6 5" xfId="26835" xr:uid="{00000000-0005-0000-0000-0000DA680000}"/>
    <cellStyle name="표준 18 2 6 5 2" xfId="26836" xr:uid="{00000000-0005-0000-0000-0000DB680000}"/>
    <cellStyle name="표준 18 2 6 5 2 2" xfId="26837" xr:uid="{00000000-0005-0000-0000-0000DC680000}"/>
    <cellStyle name="표준 18 2 6 5 2 2 2" xfId="26838" xr:uid="{00000000-0005-0000-0000-0000DD680000}"/>
    <cellStyle name="표준 18 2 6 5 2 3" xfId="26839" xr:uid="{00000000-0005-0000-0000-0000DE680000}"/>
    <cellStyle name="표준 18 2 6 5 3" xfId="26840" xr:uid="{00000000-0005-0000-0000-0000DF680000}"/>
    <cellStyle name="표준 18 2 6 5 3 2" xfId="26841" xr:uid="{00000000-0005-0000-0000-0000E0680000}"/>
    <cellStyle name="표준 18 2 6 5 4" xfId="26842" xr:uid="{00000000-0005-0000-0000-0000E1680000}"/>
    <cellStyle name="표준 18 2 6 6" xfId="26843" xr:uid="{00000000-0005-0000-0000-0000E2680000}"/>
    <cellStyle name="표준 18 2 6 6 2" xfId="26844" xr:uid="{00000000-0005-0000-0000-0000E3680000}"/>
    <cellStyle name="표준 18 2 6 6 2 2" xfId="26845" xr:uid="{00000000-0005-0000-0000-0000E4680000}"/>
    <cellStyle name="표준 18 2 6 6 3" xfId="26846" xr:uid="{00000000-0005-0000-0000-0000E5680000}"/>
    <cellStyle name="표준 18 2 6 7" xfId="26847" xr:uid="{00000000-0005-0000-0000-0000E6680000}"/>
    <cellStyle name="표준 18 2 6 7 2" xfId="26848" xr:uid="{00000000-0005-0000-0000-0000E7680000}"/>
    <cellStyle name="표준 18 2 6 7 2 2" xfId="26849" xr:uid="{00000000-0005-0000-0000-0000E8680000}"/>
    <cellStyle name="표준 18 2 6 7 3" xfId="26850" xr:uid="{00000000-0005-0000-0000-0000E9680000}"/>
    <cellStyle name="표준 18 2 6 8" xfId="26851" xr:uid="{00000000-0005-0000-0000-0000EA680000}"/>
    <cellStyle name="표준 18 2 6 8 2" xfId="26852" xr:uid="{00000000-0005-0000-0000-0000EB680000}"/>
    <cellStyle name="표준 18 2 6 9" xfId="26853" xr:uid="{00000000-0005-0000-0000-0000EC680000}"/>
    <cellStyle name="표준 18 2 7" xfId="26854" xr:uid="{00000000-0005-0000-0000-0000ED680000}"/>
    <cellStyle name="표준 18 2 7 2" xfId="26855" xr:uid="{00000000-0005-0000-0000-0000EE680000}"/>
    <cellStyle name="표준 18 2 7 2 2" xfId="26856" xr:uid="{00000000-0005-0000-0000-0000EF680000}"/>
    <cellStyle name="표준 18 2 7 2 2 2" xfId="26857" xr:uid="{00000000-0005-0000-0000-0000F0680000}"/>
    <cellStyle name="표준 18 2 7 2 2 2 2" xfId="26858" xr:uid="{00000000-0005-0000-0000-0000F1680000}"/>
    <cellStyle name="표준 18 2 7 2 2 2 2 2" xfId="26859" xr:uid="{00000000-0005-0000-0000-0000F2680000}"/>
    <cellStyle name="표준 18 2 7 2 2 2 3" xfId="26860" xr:uid="{00000000-0005-0000-0000-0000F3680000}"/>
    <cellStyle name="표준 18 2 7 2 2 3" xfId="26861" xr:uid="{00000000-0005-0000-0000-0000F4680000}"/>
    <cellStyle name="표준 18 2 7 2 2 3 2" xfId="26862" xr:uid="{00000000-0005-0000-0000-0000F5680000}"/>
    <cellStyle name="표준 18 2 7 2 2 4" xfId="26863" xr:uid="{00000000-0005-0000-0000-0000F6680000}"/>
    <cellStyle name="표준 18 2 7 2 3" xfId="26864" xr:uid="{00000000-0005-0000-0000-0000F7680000}"/>
    <cellStyle name="표준 18 2 7 2 3 2" xfId="26865" xr:uid="{00000000-0005-0000-0000-0000F8680000}"/>
    <cellStyle name="표준 18 2 7 2 3 2 2" xfId="26866" xr:uid="{00000000-0005-0000-0000-0000F9680000}"/>
    <cellStyle name="표준 18 2 7 2 3 3" xfId="26867" xr:uid="{00000000-0005-0000-0000-0000FA680000}"/>
    <cellStyle name="표준 18 2 7 2 4" xfId="26868" xr:uid="{00000000-0005-0000-0000-0000FB680000}"/>
    <cellStyle name="표준 18 2 7 2 4 2" xfId="26869" xr:uid="{00000000-0005-0000-0000-0000FC680000}"/>
    <cellStyle name="표준 18 2 7 2 5" xfId="26870" xr:uid="{00000000-0005-0000-0000-0000FD680000}"/>
    <cellStyle name="표준 18 2 7 3" xfId="26871" xr:uid="{00000000-0005-0000-0000-0000FE680000}"/>
    <cellStyle name="표준 18 2 7 3 2" xfId="26872" xr:uid="{00000000-0005-0000-0000-0000FF680000}"/>
    <cellStyle name="표준 18 2 7 3 2 2" xfId="26873" xr:uid="{00000000-0005-0000-0000-000000690000}"/>
    <cellStyle name="표준 18 2 7 3 2 2 2" xfId="26874" xr:uid="{00000000-0005-0000-0000-000001690000}"/>
    <cellStyle name="표준 18 2 7 3 2 2 2 2" xfId="26875" xr:uid="{00000000-0005-0000-0000-000002690000}"/>
    <cellStyle name="표준 18 2 7 3 2 2 3" xfId="26876" xr:uid="{00000000-0005-0000-0000-000003690000}"/>
    <cellStyle name="표준 18 2 7 3 2 3" xfId="26877" xr:uid="{00000000-0005-0000-0000-000004690000}"/>
    <cellStyle name="표준 18 2 7 3 2 3 2" xfId="26878" xr:uid="{00000000-0005-0000-0000-000005690000}"/>
    <cellStyle name="표준 18 2 7 3 2 4" xfId="26879" xr:uid="{00000000-0005-0000-0000-000006690000}"/>
    <cellStyle name="표준 18 2 7 3 3" xfId="26880" xr:uid="{00000000-0005-0000-0000-000007690000}"/>
    <cellStyle name="표준 18 2 7 3 3 2" xfId="26881" xr:uid="{00000000-0005-0000-0000-000008690000}"/>
    <cellStyle name="표준 18 2 7 3 3 2 2" xfId="26882" xr:uid="{00000000-0005-0000-0000-000009690000}"/>
    <cellStyle name="표준 18 2 7 3 3 3" xfId="26883" xr:uid="{00000000-0005-0000-0000-00000A690000}"/>
    <cellStyle name="표준 18 2 7 3 4" xfId="26884" xr:uid="{00000000-0005-0000-0000-00000B690000}"/>
    <cellStyle name="표준 18 2 7 3 4 2" xfId="26885" xr:uid="{00000000-0005-0000-0000-00000C690000}"/>
    <cellStyle name="표준 18 2 7 3 5" xfId="26886" xr:uid="{00000000-0005-0000-0000-00000D690000}"/>
    <cellStyle name="표준 18 2 7 4" xfId="26887" xr:uid="{00000000-0005-0000-0000-00000E690000}"/>
    <cellStyle name="표준 18 2 7 4 2" xfId="26888" xr:uid="{00000000-0005-0000-0000-00000F690000}"/>
    <cellStyle name="표준 18 2 7 4 2 2" xfId="26889" xr:uid="{00000000-0005-0000-0000-000010690000}"/>
    <cellStyle name="표준 18 2 7 4 2 2 2" xfId="26890" xr:uid="{00000000-0005-0000-0000-000011690000}"/>
    <cellStyle name="표준 18 2 7 4 2 3" xfId="26891" xr:uid="{00000000-0005-0000-0000-000012690000}"/>
    <cellStyle name="표준 18 2 7 4 3" xfId="26892" xr:uid="{00000000-0005-0000-0000-000013690000}"/>
    <cellStyle name="표준 18 2 7 4 3 2" xfId="26893" xr:uid="{00000000-0005-0000-0000-000014690000}"/>
    <cellStyle name="표준 18 2 7 4 4" xfId="26894" xr:uid="{00000000-0005-0000-0000-000015690000}"/>
    <cellStyle name="표준 18 2 7 5" xfId="26895" xr:uid="{00000000-0005-0000-0000-000016690000}"/>
    <cellStyle name="표준 18 2 7 5 2" xfId="26896" xr:uid="{00000000-0005-0000-0000-000017690000}"/>
    <cellStyle name="표준 18 2 7 5 2 2" xfId="26897" xr:uid="{00000000-0005-0000-0000-000018690000}"/>
    <cellStyle name="표준 18 2 7 5 3" xfId="26898" xr:uid="{00000000-0005-0000-0000-000019690000}"/>
    <cellStyle name="표준 18 2 7 6" xfId="26899" xr:uid="{00000000-0005-0000-0000-00001A690000}"/>
    <cellStyle name="표준 18 2 7 6 2" xfId="26900" xr:uid="{00000000-0005-0000-0000-00001B690000}"/>
    <cellStyle name="표준 18 2 7 6 2 2" xfId="26901" xr:uid="{00000000-0005-0000-0000-00001C690000}"/>
    <cellStyle name="표준 18 2 7 6 3" xfId="26902" xr:uid="{00000000-0005-0000-0000-00001D690000}"/>
    <cellStyle name="표준 18 2 7 7" xfId="26903" xr:uid="{00000000-0005-0000-0000-00001E690000}"/>
    <cellStyle name="표준 18 2 7 7 2" xfId="26904" xr:uid="{00000000-0005-0000-0000-00001F690000}"/>
    <cellStyle name="표준 18 2 7 8" xfId="26905" xr:uid="{00000000-0005-0000-0000-000020690000}"/>
    <cellStyle name="표준 18 2 8" xfId="26906" xr:uid="{00000000-0005-0000-0000-000021690000}"/>
    <cellStyle name="표준 18 2 8 2" xfId="26907" xr:uid="{00000000-0005-0000-0000-000022690000}"/>
    <cellStyle name="표준 18 2 8 2 2" xfId="26908" xr:uid="{00000000-0005-0000-0000-000023690000}"/>
    <cellStyle name="표준 18 2 8 2 2 2" xfId="26909" xr:uid="{00000000-0005-0000-0000-000024690000}"/>
    <cellStyle name="표준 18 2 8 2 2 2 2" xfId="26910" xr:uid="{00000000-0005-0000-0000-000025690000}"/>
    <cellStyle name="표준 18 2 8 2 2 2 2 2" xfId="26911" xr:uid="{00000000-0005-0000-0000-000026690000}"/>
    <cellStyle name="표준 18 2 8 2 2 2 3" xfId="26912" xr:uid="{00000000-0005-0000-0000-000027690000}"/>
    <cellStyle name="표준 18 2 8 2 2 3" xfId="26913" xr:uid="{00000000-0005-0000-0000-000028690000}"/>
    <cellStyle name="표준 18 2 8 2 2 3 2" xfId="26914" xr:uid="{00000000-0005-0000-0000-000029690000}"/>
    <cellStyle name="표준 18 2 8 2 2 4" xfId="26915" xr:uid="{00000000-0005-0000-0000-00002A690000}"/>
    <cellStyle name="표준 18 2 8 2 3" xfId="26916" xr:uid="{00000000-0005-0000-0000-00002B690000}"/>
    <cellStyle name="표준 18 2 8 2 3 2" xfId="26917" xr:uid="{00000000-0005-0000-0000-00002C690000}"/>
    <cellStyle name="표준 18 2 8 2 3 2 2" xfId="26918" xr:uid="{00000000-0005-0000-0000-00002D690000}"/>
    <cellStyle name="표준 18 2 8 2 3 3" xfId="26919" xr:uid="{00000000-0005-0000-0000-00002E690000}"/>
    <cellStyle name="표준 18 2 8 2 4" xfId="26920" xr:uid="{00000000-0005-0000-0000-00002F690000}"/>
    <cellStyle name="표준 18 2 8 2 4 2" xfId="26921" xr:uid="{00000000-0005-0000-0000-000030690000}"/>
    <cellStyle name="표준 18 2 8 2 5" xfId="26922" xr:uid="{00000000-0005-0000-0000-000031690000}"/>
    <cellStyle name="표준 18 2 8 3" xfId="26923" xr:uid="{00000000-0005-0000-0000-000032690000}"/>
    <cellStyle name="표준 18 2 8 3 2" xfId="26924" xr:uid="{00000000-0005-0000-0000-000033690000}"/>
    <cellStyle name="표준 18 2 8 3 2 2" xfId="26925" xr:uid="{00000000-0005-0000-0000-000034690000}"/>
    <cellStyle name="표준 18 2 8 3 2 2 2" xfId="26926" xr:uid="{00000000-0005-0000-0000-000035690000}"/>
    <cellStyle name="표준 18 2 8 3 2 2 2 2" xfId="26927" xr:uid="{00000000-0005-0000-0000-000036690000}"/>
    <cellStyle name="표준 18 2 8 3 2 2 3" xfId="26928" xr:uid="{00000000-0005-0000-0000-000037690000}"/>
    <cellStyle name="표준 18 2 8 3 2 3" xfId="26929" xr:uid="{00000000-0005-0000-0000-000038690000}"/>
    <cellStyle name="표준 18 2 8 3 2 3 2" xfId="26930" xr:uid="{00000000-0005-0000-0000-000039690000}"/>
    <cellStyle name="표준 18 2 8 3 2 4" xfId="26931" xr:uid="{00000000-0005-0000-0000-00003A690000}"/>
    <cellStyle name="표준 18 2 8 3 3" xfId="26932" xr:uid="{00000000-0005-0000-0000-00003B690000}"/>
    <cellStyle name="표준 18 2 8 3 3 2" xfId="26933" xr:uid="{00000000-0005-0000-0000-00003C690000}"/>
    <cellStyle name="표준 18 2 8 3 3 2 2" xfId="26934" xr:uid="{00000000-0005-0000-0000-00003D690000}"/>
    <cellStyle name="표준 18 2 8 3 3 3" xfId="26935" xr:uid="{00000000-0005-0000-0000-00003E690000}"/>
    <cellStyle name="표준 18 2 8 3 4" xfId="26936" xr:uid="{00000000-0005-0000-0000-00003F690000}"/>
    <cellStyle name="표준 18 2 8 3 4 2" xfId="26937" xr:uid="{00000000-0005-0000-0000-000040690000}"/>
    <cellStyle name="표준 18 2 8 3 5" xfId="26938" xr:uid="{00000000-0005-0000-0000-000041690000}"/>
    <cellStyle name="표준 18 2 8 4" xfId="26939" xr:uid="{00000000-0005-0000-0000-000042690000}"/>
    <cellStyle name="표준 18 2 8 4 2" xfId="26940" xr:uid="{00000000-0005-0000-0000-000043690000}"/>
    <cellStyle name="표준 18 2 8 4 2 2" xfId="26941" xr:uid="{00000000-0005-0000-0000-000044690000}"/>
    <cellStyle name="표준 18 2 8 4 2 2 2" xfId="26942" xr:uid="{00000000-0005-0000-0000-000045690000}"/>
    <cellStyle name="표준 18 2 8 4 2 3" xfId="26943" xr:uid="{00000000-0005-0000-0000-000046690000}"/>
    <cellStyle name="표준 18 2 8 4 3" xfId="26944" xr:uid="{00000000-0005-0000-0000-000047690000}"/>
    <cellStyle name="표준 18 2 8 4 3 2" xfId="26945" xr:uid="{00000000-0005-0000-0000-000048690000}"/>
    <cellStyle name="표준 18 2 8 4 4" xfId="26946" xr:uid="{00000000-0005-0000-0000-000049690000}"/>
    <cellStyle name="표준 18 2 8 5" xfId="26947" xr:uid="{00000000-0005-0000-0000-00004A690000}"/>
    <cellStyle name="표준 18 2 8 5 2" xfId="26948" xr:uid="{00000000-0005-0000-0000-00004B690000}"/>
    <cellStyle name="표준 18 2 8 5 2 2" xfId="26949" xr:uid="{00000000-0005-0000-0000-00004C690000}"/>
    <cellStyle name="표준 18 2 8 5 3" xfId="26950" xr:uid="{00000000-0005-0000-0000-00004D690000}"/>
    <cellStyle name="표준 18 2 8 6" xfId="26951" xr:uid="{00000000-0005-0000-0000-00004E690000}"/>
    <cellStyle name="표준 18 2 8 6 2" xfId="26952" xr:uid="{00000000-0005-0000-0000-00004F690000}"/>
    <cellStyle name="표준 18 2 8 6 2 2" xfId="26953" xr:uid="{00000000-0005-0000-0000-000050690000}"/>
    <cellStyle name="표준 18 2 8 6 3" xfId="26954" xr:uid="{00000000-0005-0000-0000-000051690000}"/>
    <cellStyle name="표준 18 2 8 7" xfId="26955" xr:uid="{00000000-0005-0000-0000-000052690000}"/>
    <cellStyle name="표준 18 2 8 7 2" xfId="26956" xr:uid="{00000000-0005-0000-0000-000053690000}"/>
    <cellStyle name="표준 18 2 8 8" xfId="26957" xr:uid="{00000000-0005-0000-0000-000054690000}"/>
    <cellStyle name="표준 18 2 9" xfId="26958" xr:uid="{00000000-0005-0000-0000-000055690000}"/>
    <cellStyle name="표준 18 2 9 2" xfId="26959" xr:uid="{00000000-0005-0000-0000-000056690000}"/>
    <cellStyle name="표준 18 2 9 2 2" xfId="26960" xr:uid="{00000000-0005-0000-0000-000057690000}"/>
    <cellStyle name="표준 18 2 9 2 2 2" xfId="26961" xr:uid="{00000000-0005-0000-0000-000058690000}"/>
    <cellStyle name="표준 18 2 9 2 2 2 2" xfId="26962" xr:uid="{00000000-0005-0000-0000-000059690000}"/>
    <cellStyle name="표준 18 2 9 2 2 3" xfId="26963" xr:uid="{00000000-0005-0000-0000-00005A690000}"/>
    <cellStyle name="표준 18 2 9 2 3" xfId="26964" xr:uid="{00000000-0005-0000-0000-00005B690000}"/>
    <cellStyle name="표준 18 2 9 2 3 2" xfId="26965" xr:uid="{00000000-0005-0000-0000-00005C690000}"/>
    <cellStyle name="표준 18 2 9 2 4" xfId="26966" xr:uid="{00000000-0005-0000-0000-00005D690000}"/>
    <cellStyle name="표준 18 2 9 3" xfId="26967" xr:uid="{00000000-0005-0000-0000-00005E690000}"/>
    <cellStyle name="표준 18 2 9 3 2" xfId="26968" xr:uid="{00000000-0005-0000-0000-00005F690000}"/>
    <cellStyle name="표준 18 2 9 3 2 2" xfId="26969" xr:uid="{00000000-0005-0000-0000-000060690000}"/>
    <cellStyle name="표준 18 2 9 3 3" xfId="26970" xr:uid="{00000000-0005-0000-0000-000061690000}"/>
    <cellStyle name="표준 18 2 9 4" xfId="26971" xr:uid="{00000000-0005-0000-0000-000062690000}"/>
    <cellStyle name="표준 18 2 9 4 2" xfId="26972" xr:uid="{00000000-0005-0000-0000-000063690000}"/>
    <cellStyle name="표준 18 2 9 5" xfId="26973" xr:uid="{00000000-0005-0000-0000-000064690000}"/>
    <cellStyle name="표준 18 3" xfId="26974" xr:uid="{00000000-0005-0000-0000-000065690000}"/>
    <cellStyle name="표준 18 3 10" xfId="26975" xr:uid="{00000000-0005-0000-0000-000066690000}"/>
    <cellStyle name="표준 18 3 10 2" xfId="26976" xr:uid="{00000000-0005-0000-0000-000067690000}"/>
    <cellStyle name="표준 18 3 10 2 2" xfId="26977" xr:uid="{00000000-0005-0000-0000-000068690000}"/>
    <cellStyle name="표준 18 3 10 2 2 2" xfId="26978" xr:uid="{00000000-0005-0000-0000-000069690000}"/>
    <cellStyle name="표준 18 3 10 2 3" xfId="26979" xr:uid="{00000000-0005-0000-0000-00006A690000}"/>
    <cellStyle name="표준 18 3 10 3" xfId="26980" xr:uid="{00000000-0005-0000-0000-00006B690000}"/>
    <cellStyle name="표준 18 3 10 3 2" xfId="26981" xr:uid="{00000000-0005-0000-0000-00006C690000}"/>
    <cellStyle name="표준 18 3 10 4" xfId="26982" xr:uid="{00000000-0005-0000-0000-00006D690000}"/>
    <cellStyle name="표준 18 3 11" xfId="26983" xr:uid="{00000000-0005-0000-0000-00006E690000}"/>
    <cellStyle name="표준 18 3 11 2" xfId="26984" xr:uid="{00000000-0005-0000-0000-00006F690000}"/>
    <cellStyle name="표준 18 3 11 2 2" xfId="26985" xr:uid="{00000000-0005-0000-0000-000070690000}"/>
    <cellStyle name="표준 18 3 11 3" xfId="26986" xr:uid="{00000000-0005-0000-0000-000071690000}"/>
    <cellStyle name="표준 18 3 12" xfId="26987" xr:uid="{00000000-0005-0000-0000-000072690000}"/>
    <cellStyle name="표준 18 3 12 2" xfId="26988" xr:uid="{00000000-0005-0000-0000-000073690000}"/>
    <cellStyle name="표준 18 3 12 2 2" xfId="26989" xr:uid="{00000000-0005-0000-0000-000074690000}"/>
    <cellStyle name="표준 18 3 12 3" xfId="26990" xr:uid="{00000000-0005-0000-0000-000075690000}"/>
    <cellStyle name="표준 18 3 13" xfId="26991" xr:uid="{00000000-0005-0000-0000-000076690000}"/>
    <cellStyle name="표준 18 3 13 2" xfId="26992" xr:uid="{00000000-0005-0000-0000-000077690000}"/>
    <cellStyle name="표준 18 3 14" xfId="26993" xr:uid="{00000000-0005-0000-0000-000078690000}"/>
    <cellStyle name="표준 18 3 15" xfId="26994" xr:uid="{00000000-0005-0000-0000-000079690000}"/>
    <cellStyle name="표준 18 3 2" xfId="26995" xr:uid="{00000000-0005-0000-0000-00007A690000}"/>
    <cellStyle name="표준 18 3 2 10" xfId="26996" xr:uid="{00000000-0005-0000-0000-00007B690000}"/>
    <cellStyle name="표준 18 3 2 10 2" xfId="26997" xr:uid="{00000000-0005-0000-0000-00007C690000}"/>
    <cellStyle name="표준 18 3 2 10 2 2" xfId="26998" xr:uid="{00000000-0005-0000-0000-00007D690000}"/>
    <cellStyle name="표준 18 3 2 10 3" xfId="26999" xr:uid="{00000000-0005-0000-0000-00007E690000}"/>
    <cellStyle name="표준 18 3 2 11" xfId="27000" xr:uid="{00000000-0005-0000-0000-00007F690000}"/>
    <cellStyle name="표준 18 3 2 11 2" xfId="27001" xr:uid="{00000000-0005-0000-0000-000080690000}"/>
    <cellStyle name="표준 18 3 2 11 2 2" xfId="27002" xr:uid="{00000000-0005-0000-0000-000081690000}"/>
    <cellStyle name="표준 18 3 2 11 3" xfId="27003" xr:uid="{00000000-0005-0000-0000-000082690000}"/>
    <cellStyle name="표준 18 3 2 12" xfId="27004" xr:uid="{00000000-0005-0000-0000-000083690000}"/>
    <cellStyle name="표준 18 3 2 12 2" xfId="27005" xr:uid="{00000000-0005-0000-0000-000084690000}"/>
    <cellStyle name="표준 18 3 2 13" xfId="27006" xr:uid="{00000000-0005-0000-0000-000085690000}"/>
    <cellStyle name="표준 18 3 2 2" xfId="27007" xr:uid="{00000000-0005-0000-0000-000086690000}"/>
    <cellStyle name="표준 18 3 2 2 10" xfId="27008" xr:uid="{00000000-0005-0000-0000-000087690000}"/>
    <cellStyle name="표준 18 3 2 2 2" xfId="27009" xr:uid="{00000000-0005-0000-0000-000088690000}"/>
    <cellStyle name="표준 18 3 2 2 2 2" xfId="27010" xr:uid="{00000000-0005-0000-0000-000089690000}"/>
    <cellStyle name="표준 18 3 2 2 2 2 2" xfId="27011" xr:uid="{00000000-0005-0000-0000-00008A690000}"/>
    <cellStyle name="표준 18 3 2 2 2 2 2 2" xfId="27012" xr:uid="{00000000-0005-0000-0000-00008B690000}"/>
    <cellStyle name="표준 18 3 2 2 2 2 2 2 2" xfId="27013" xr:uid="{00000000-0005-0000-0000-00008C690000}"/>
    <cellStyle name="표준 18 3 2 2 2 2 2 2 2 2" xfId="27014" xr:uid="{00000000-0005-0000-0000-00008D690000}"/>
    <cellStyle name="표준 18 3 2 2 2 2 2 2 3" xfId="27015" xr:uid="{00000000-0005-0000-0000-00008E690000}"/>
    <cellStyle name="표준 18 3 2 2 2 2 2 3" xfId="27016" xr:uid="{00000000-0005-0000-0000-00008F690000}"/>
    <cellStyle name="표준 18 3 2 2 2 2 2 3 2" xfId="27017" xr:uid="{00000000-0005-0000-0000-000090690000}"/>
    <cellStyle name="표준 18 3 2 2 2 2 2 4" xfId="27018" xr:uid="{00000000-0005-0000-0000-000091690000}"/>
    <cellStyle name="표준 18 3 2 2 2 2 3" xfId="27019" xr:uid="{00000000-0005-0000-0000-000092690000}"/>
    <cellStyle name="표준 18 3 2 2 2 2 3 2" xfId="27020" xr:uid="{00000000-0005-0000-0000-000093690000}"/>
    <cellStyle name="표준 18 3 2 2 2 2 3 2 2" xfId="27021" xr:uid="{00000000-0005-0000-0000-000094690000}"/>
    <cellStyle name="표준 18 3 2 2 2 2 3 3" xfId="27022" xr:uid="{00000000-0005-0000-0000-000095690000}"/>
    <cellStyle name="표준 18 3 2 2 2 2 4" xfId="27023" xr:uid="{00000000-0005-0000-0000-000096690000}"/>
    <cellStyle name="표준 18 3 2 2 2 2 4 2" xfId="27024" xr:uid="{00000000-0005-0000-0000-000097690000}"/>
    <cellStyle name="표준 18 3 2 2 2 2 5" xfId="27025" xr:uid="{00000000-0005-0000-0000-000098690000}"/>
    <cellStyle name="표준 18 3 2 2 2 3" xfId="27026" xr:uid="{00000000-0005-0000-0000-000099690000}"/>
    <cellStyle name="표준 18 3 2 2 2 3 2" xfId="27027" xr:uid="{00000000-0005-0000-0000-00009A690000}"/>
    <cellStyle name="표준 18 3 2 2 2 3 2 2" xfId="27028" xr:uid="{00000000-0005-0000-0000-00009B690000}"/>
    <cellStyle name="표준 18 3 2 2 2 3 2 2 2" xfId="27029" xr:uid="{00000000-0005-0000-0000-00009C690000}"/>
    <cellStyle name="표준 18 3 2 2 2 3 2 2 2 2" xfId="27030" xr:uid="{00000000-0005-0000-0000-00009D690000}"/>
    <cellStyle name="표준 18 3 2 2 2 3 2 2 3" xfId="27031" xr:uid="{00000000-0005-0000-0000-00009E690000}"/>
    <cellStyle name="표준 18 3 2 2 2 3 2 3" xfId="27032" xr:uid="{00000000-0005-0000-0000-00009F690000}"/>
    <cellStyle name="표준 18 3 2 2 2 3 2 3 2" xfId="27033" xr:uid="{00000000-0005-0000-0000-0000A0690000}"/>
    <cellStyle name="표준 18 3 2 2 2 3 2 4" xfId="27034" xr:uid="{00000000-0005-0000-0000-0000A1690000}"/>
    <cellStyle name="표준 18 3 2 2 2 3 3" xfId="27035" xr:uid="{00000000-0005-0000-0000-0000A2690000}"/>
    <cellStyle name="표준 18 3 2 2 2 3 3 2" xfId="27036" xr:uid="{00000000-0005-0000-0000-0000A3690000}"/>
    <cellStyle name="표준 18 3 2 2 2 3 3 2 2" xfId="27037" xr:uid="{00000000-0005-0000-0000-0000A4690000}"/>
    <cellStyle name="표준 18 3 2 2 2 3 3 3" xfId="27038" xr:uid="{00000000-0005-0000-0000-0000A5690000}"/>
    <cellStyle name="표준 18 3 2 2 2 3 4" xfId="27039" xr:uid="{00000000-0005-0000-0000-0000A6690000}"/>
    <cellStyle name="표준 18 3 2 2 2 3 4 2" xfId="27040" xr:uid="{00000000-0005-0000-0000-0000A7690000}"/>
    <cellStyle name="표준 18 3 2 2 2 3 5" xfId="27041" xr:uid="{00000000-0005-0000-0000-0000A8690000}"/>
    <cellStyle name="표준 18 3 2 2 2 4" xfId="27042" xr:uid="{00000000-0005-0000-0000-0000A9690000}"/>
    <cellStyle name="표준 18 3 2 2 2 4 2" xfId="27043" xr:uid="{00000000-0005-0000-0000-0000AA690000}"/>
    <cellStyle name="표준 18 3 2 2 2 4 2 2" xfId="27044" xr:uid="{00000000-0005-0000-0000-0000AB690000}"/>
    <cellStyle name="표준 18 3 2 2 2 4 2 2 2" xfId="27045" xr:uid="{00000000-0005-0000-0000-0000AC690000}"/>
    <cellStyle name="표준 18 3 2 2 2 4 2 3" xfId="27046" xr:uid="{00000000-0005-0000-0000-0000AD690000}"/>
    <cellStyle name="표준 18 3 2 2 2 4 3" xfId="27047" xr:uid="{00000000-0005-0000-0000-0000AE690000}"/>
    <cellStyle name="표준 18 3 2 2 2 4 3 2" xfId="27048" xr:uid="{00000000-0005-0000-0000-0000AF690000}"/>
    <cellStyle name="표준 18 3 2 2 2 4 4" xfId="27049" xr:uid="{00000000-0005-0000-0000-0000B0690000}"/>
    <cellStyle name="표준 18 3 2 2 2 5" xfId="27050" xr:uid="{00000000-0005-0000-0000-0000B1690000}"/>
    <cellStyle name="표준 18 3 2 2 2 5 2" xfId="27051" xr:uid="{00000000-0005-0000-0000-0000B2690000}"/>
    <cellStyle name="표준 18 3 2 2 2 5 2 2" xfId="27052" xr:uid="{00000000-0005-0000-0000-0000B3690000}"/>
    <cellStyle name="표준 18 3 2 2 2 5 3" xfId="27053" xr:uid="{00000000-0005-0000-0000-0000B4690000}"/>
    <cellStyle name="표준 18 3 2 2 2 6" xfId="27054" xr:uid="{00000000-0005-0000-0000-0000B5690000}"/>
    <cellStyle name="표준 18 3 2 2 2 6 2" xfId="27055" xr:uid="{00000000-0005-0000-0000-0000B6690000}"/>
    <cellStyle name="표준 18 3 2 2 2 6 2 2" xfId="27056" xr:uid="{00000000-0005-0000-0000-0000B7690000}"/>
    <cellStyle name="표준 18 3 2 2 2 6 3" xfId="27057" xr:uid="{00000000-0005-0000-0000-0000B8690000}"/>
    <cellStyle name="표준 18 3 2 2 2 7" xfId="27058" xr:uid="{00000000-0005-0000-0000-0000B9690000}"/>
    <cellStyle name="표준 18 3 2 2 2 7 2" xfId="27059" xr:uid="{00000000-0005-0000-0000-0000BA690000}"/>
    <cellStyle name="표준 18 3 2 2 2 8" xfId="27060" xr:uid="{00000000-0005-0000-0000-0000BB690000}"/>
    <cellStyle name="표준 18 3 2 2 3" xfId="27061" xr:uid="{00000000-0005-0000-0000-0000BC690000}"/>
    <cellStyle name="표준 18 3 2 2 3 2" xfId="27062" xr:uid="{00000000-0005-0000-0000-0000BD690000}"/>
    <cellStyle name="표준 18 3 2 2 3 2 2" xfId="27063" xr:uid="{00000000-0005-0000-0000-0000BE690000}"/>
    <cellStyle name="표준 18 3 2 2 3 2 2 2" xfId="27064" xr:uid="{00000000-0005-0000-0000-0000BF690000}"/>
    <cellStyle name="표준 18 3 2 2 3 2 2 2 2" xfId="27065" xr:uid="{00000000-0005-0000-0000-0000C0690000}"/>
    <cellStyle name="표준 18 3 2 2 3 2 2 2 2 2" xfId="27066" xr:uid="{00000000-0005-0000-0000-0000C1690000}"/>
    <cellStyle name="표준 18 3 2 2 3 2 2 2 3" xfId="27067" xr:uid="{00000000-0005-0000-0000-0000C2690000}"/>
    <cellStyle name="표준 18 3 2 2 3 2 2 3" xfId="27068" xr:uid="{00000000-0005-0000-0000-0000C3690000}"/>
    <cellStyle name="표준 18 3 2 2 3 2 2 3 2" xfId="27069" xr:uid="{00000000-0005-0000-0000-0000C4690000}"/>
    <cellStyle name="표준 18 3 2 2 3 2 2 4" xfId="27070" xr:uid="{00000000-0005-0000-0000-0000C5690000}"/>
    <cellStyle name="표준 18 3 2 2 3 2 3" xfId="27071" xr:uid="{00000000-0005-0000-0000-0000C6690000}"/>
    <cellStyle name="표준 18 3 2 2 3 2 3 2" xfId="27072" xr:uid="{00000000-0005-0000-0000-0000C7690000}"/>
    <cellStyle name="표준 18 3 2 2 3 2 3 2 2" xfId="27073" xr:uid="{00000000-0005-0000-0000-0000C8690000}"/>
    <cellStyle name="표준 18 3 2 2 3 2 3 3" xfId="27074" xr:uid="{00000000-0005-0000-0000-0000C9690000}"/>
    <cellStyle name="표준 18 3 2 2 3 2 4" xfId="27075" xr:uid="{00000000-0005-0000-0000-0000CA690000}"/>
    <cellStyle name="표준 18 3 2 2 3 2 4 2" xfId="27076" xr:uid="{00000000-0005-0000-0000-0000CB690000}"/>
    <cellStyle name="표준 18 3 2 2 3 2 5" xfId="27077" xr:uid="{00000000-0005-0000-0000-0000CC690000}"/>
    <cellStyle name="표준 18 3 2 2 3 3" xfId="27078" xr:uid="{00000000-0005-0000-0000-0000CD690000}"/>
    <cellStyle name="표준 18 3 2 2 3 3 2" xfId="27079" xr:uid="{00000000-0005-0000-0000-0000CE690000}"/>
    <cellStyle name="표준 18 3 2 2 3 3 2 2" xfId="27080" xr:uid="{00000000-0005-0000-0000-0000CF690000}"/>
    <cellStyle name="표준 18 3 2 2 3 3 2 2 2" xfId="27081" xr:uid="{00000000-0005-0000-0000-0000D0690000}"/>
    <cellStyle name="표준 18 3 2 2 3 3 2 2 2 2" xfId="27082" xr:uid="{00000000-0005-0000-0000-0000D1690000}"/>
    <cellStyle name="표준 18 3 2 2 3 3 2 2 3" xfId="27083" xr:uid="{00000000-0005-0000-0000-0000D2690000}"/>
    <cellStyle name="표준 18 3 2 2 3 3 2 3" xfId="27084" xr:uid="{00000000-0005-0000-0000-0000D3690000}"/>
    <cellStyle name="표준 18 3 2 2 3 3 2 3 2" xfId="27085" xr:uid="{00000000-0005-0000-0000-0000D4690000}"/>
    <cellStyle name="표준 18 3 2 2 3 3 2 4" xfId="27086" xr:uid="{00000000-0005-0000-0000-0000D5690000}"/>
    <cellStyle name="표준 18 3 2 2 3 3 3" xfId="27087" xr:uid="{00000000-0005-0000-0000-0000D6690000}"/>
    <cellStyle name="표준 18 3 2 2 3 3 3 2" xfId="27088" xr:uid="{00000000-0005-0000-0000-0000D7690000}"/>
    <cellStyle name="표준 18 3 2 2 3 3 3 2 2" xfId="27089" xr:uid="{00000000-0005-0000-0000-0000D8690000}"/>
    <cellStyle name="표준 18 3 2 2 3 3 3 3" xfId="27090" xr:uid="{00000000-0005-0000-0000-0000D9690000}"/>
    <cellStyle name="표준 18 3 2 2 3 3 4" xfId="27091" xr:uid="{00000000-0005-0000-0000-0000DA690000}"/>
    <cellStyle name="표준 18 3 2 2 3 3 4 2" xfId="27092" xr:uid="{00000000-0005-0000-0000-0000DB690000}"/>
    <cellStyle name="표준 18 3 2 2 3 3 5" xfId="27093" xr:uid="{00000000-0005-0000-0000-0000DC690000}"/>
    <cellStyle name="표준 18 3 2 2 3 4" xfId="27094" xr:uid="{00000000-0005-0000-0000-0000DD690000}"/>
    <cellStyle name="표준 18 3 2 2 3 4 2" xfId="27095" xr:uid="{00000000-0005-0000-0000-0000DE690000}"/>
    <cellStyle name="표준 18 3 2 2 3 4 2 2" xfId="27096" xr:uid="{00000000-0005-0000-0000-0000DF690000}"/>
    <cellStyle name="표준 18 3 2 2 3 4 2 2 2" xfId="27097" xr:uid="{00000000-0005-0000-0000-0000E0690000}"/>
    <cellStyle name="표준 18 3 2 2 3 4 2 3" xfId="27098" xr:uid="{00000000-0005-0000-0000-0000E1690000}"/>
    <cellStyle name="표준 18 3 2 2 3 4 3" xfId="27099" xr:uid="{00000000-0005-0000-0000-0000E2690000}"/>
    <cellStyle name="표준 18 3 2 2 3 4 3 2" xfId="27100" xr:uid="{00000000-0005-0000-0000-0000E3690000}"/>
    <cellStyle name="표준 18 3 2 2 3 4 4" xfId="27101" xr:uid="{00000000-0005-0000-0000-0000E4690000}"/>
    <cellStyle name="표준 18 3 2 2 3 5" xfId="27102" xr:uid="{00000000-0005-0000-0000-0000E5690000}"/>
    <cellStyle name="표준 18 3 2 2 3 5 2" xfId="27103" xr:uid="{00000000-0005-0000-0000-0000E6690000}"/>
    <cellStyle name="표준 18 3 2 2 3 5 2 2" xfId="27104" xr:uid="{00000000-0005-0000-0000-0000E7690000}"/>
    <cellStyle name="표준 18 3 2 2 3 5 3" xfId="27105" xr:uid="{00000000-0005-0000-0000-0000E8690000}"/>
    <cellStyle name="표준 18 3 2 2 3 6" xfId="27106" xr:uid="{00000000-0005-0000-0000-0000E9690000}"/>
    <cellStyle name="표준 18 3 2 2 3 6 2" xfId="27107" xr:uid="{00000000-0005-0000-0000-0000EA690000}"/>
    <cellStyle name="표준 18 3 2 2 3 6 2 2" xfId="27108" xr:uid="{00000000-0005-0000-0000-0000EB690000}"/>
    <cellStyle name="표준 18 3 2 2 3 6 3" xfId="27109" xr:uid="{00000000-0005-0000-0000-0000EC690000}"/>
    <cellStyle name="표준 18 3 2 2 3 7" xfId="27110" xr:uid="{00000000-0005-0000-0000-0000ED690000}"/>
    <cellStyle name="표준 18 3 2 2 3 7 2" xfId="27111" xr:uid="{00000000-0005-0000-0000-0000EE690000}"/>
    <cellStyle name="표준 18 3 2 2 3 8" xfId="27112" xr:uid="{00000000-0005-0000-0000-0000EF690000}"/>
    <cellStyle name="표준 18 3 2 2 4" xfId="27113" xr:uid="{00000000-0005-0000-0000-0000F0690000}"/>
    <cellStyle name="표준 18 3 2 2 4 2" xfId="27114" xr:uid="{00000000-0005-0000-0000-0000F1690000}"/>
    <cellStyle name="표준 18 3 2 2 4 2 2" xfId="27115" xr:uid="{00000000-0005-0000-0000-0000F2690000}"/>
    <cellStyle name="표준 18 3 2 2 4 2 2 2" xfId="27116" xr:uid="{00000000-0005-0000-0000-0000F3690000}"/>
    <cellStyle name="표준 18 3 2 2 4 2 2 2 2" xfId="27117" xr:uid="{00000000-0005-0000-0000-0000F4690000}"/>
    <cellStyle name="표준 18 3 2 2 4 2 2 3" xfId="27118" xr:uid="{00000000-0005-0000-0000-0000F5690000}"/>
    <cellStyle name="표준 18 3 2 2 4 2 3" xfId="27119" xr:uid="{00000000-0005-0000-0000-0000F6690000}"/>
    <cellStyle name="표준 18 3 2 2 4 2 3 2" xfId="27120" xr:uid="{00000000-0005-0000-0000-0000F7690000}"/>
    <cellStyle name="표준 18 3 2 2 4 2 4" xfId="27121" xr:uid="{00000000-0005-0000-0000-0000F8690000}"/>
    <cellStyle name="표준 18 3 2 2 4 3" xfId="27122" xr:uid="{00000000-0005-0000-0000-0000F9690000}"/>
    <cellStyle name="표준 18 3 2 2 4 3 2" xfId="27123" xr:uid="{00000000-0005-0000-0000-0000FA690000}"/>
    <cellStyle name="표준 18 3 2 2 4 3 2 2" xfId="27124" xr:uid="{00000000-0005-0000-0000-0000FB690000}"/>
    <cellStyle name="표준 18 3 2 2 4 3 3" xfId="27125" xr:uid="{00000000-0005-0000-0000-0000FC690000}"/>
    <cellStyle name="표준 18 3 2 2 4 4" xfId="27126" xr:uid="{00000000-0005-0000-0000-0000FD690000}"/>
    <cellStyle name="표준 18 3 2 2 4 4 2" xfId="27127" xr:uid="{00000000-0005-0000-0000-0000FE690000}"/>
    <cellStyle name="표준 18 3 2 2 4 5" xfId="27128" xr:uid="{00000000-0005-0000-0000-0000FF690000}"/>
    <cellStyle name="표준 18 3 2 2 5" xfId="27129" xr:uid="{00000000-0005-0000-0000-0000006A0000}"/>
    <cellStyle name="표준 18 3 2 2 5 2" xfId="27130" xr:uid="{00000000-0005-0000-0000-0000016A0000}"/>
    <cellStyle name="표준 18 3 2 2 5 2 2" xfId="27131" xr:uid="{00000000-0005-0000-0000-0000026A0000}"/>
    <cellStyle name="표준 18 3 2 2 5 2 2 2" xfId="27132" xr:uid="{00000000-0005-0000-0000-0000036A0000}"/>
    <cellStyle name="표준 18 3 2 2 5 2 2 2 2" xfId="27133" xr:uid="{00000000-0005-0000-0000-0000046A0000}"/>
    <cellStyle name="표준 18 3 2 2 5 2 2 3" xfId="27134" xr:uid="{00000000-0005-0000-0000-0000056A0000}"/>
    <cellStyle name="표준 18 3 2 2 5 2 3" xfId="27135" xr:uid="{00000000-0005-0000-0000-0000066A0000}"/>
    <cellStyle name="표준 18 3 2 2 5 2 3 2" xfId="27136" xr:uid="{00000000-0005-0000-0000-0000076A0000}"/>
    <cellStyle name="표준 18 3 2 2 5 2 4" xfId="27137" xr:uid="{00000000-0005-0000-0000-0000086A0000}"/>
    <cellStyle name="표준 18 3 2 2 5 3" xfId="27138" xr:uid="{00000000-0005-0000-0000-0000096A0000}"/>
    <cellStyle name="표준 18 3 2 2 5 3 2" xfId="27139" xr:uid="{00000000-0005-0000-0000-00000A6A0000}"/>
    <cellStyle name="표준 18 3 2 2 5 3 2 2" xfId="27140" xr:uid="{00000000-0005-0000-0000-00000B6A0000}"/>
    <cellStyle name="표준 18 3 2 2 5 3 3" xfId="27141" xr:uid="{00000000-0005-0000-0000-00000C6A0000}"/>
    <cellStyle name="표준 18 3 2 2 5 4" xfId="27142" xr:uid="{00000000-0005-0000-0000-00000D6A0000}"/>
    <cellStyle name="표준 18 3 2 2 5 4 2" xfId="27143" xr:uid="{00000000-0005-0000-0000-00000E6A0000}"/>
    <cellStyle name="표준 18 3 2 2 5 5" xfId="27144" xr:uid="{00000000-0005-0000-0000-00000F6A0000}"/>
    <cellStyle name="표준 18 3 2 2 6" xfId="27145" xr:uid="{00000000-0005-0000-0000-0000106A0000}"/>
    <cellStyle name="표준 18 3 2 2 6 2" xfId="27146" xr:uid="{00000000-0005-0000-0000-0000116A0000}"/>
    <cellStyle name="표준 18 3 2 2 6 2 2" xfId="27147" xr:uid="{00000000-0005-0000-0000-0000126A0000}"/>
    <cellStyle name="표준 18 3 2 2 6 2 2 2" xfId="27148" xr:uid="{00000000-0005-0000-0000-0000136A0000}"/>
    <cellStyle name="표준 18 3 2 2 6 2 3" xfId="27149" xr:uid="{00000000-0005-0000-0000-0000146A0000}"/>
    <cellStyle name="표준 18 3 2 2 6 3" xfId="27150" xr:uid="{00000000-0005-0000-0000-0000156A0000}"/>
    <cellStyle name="표준 18 3 2 2 6 3 2" xfId="27151" xr:uid="{00000000-0005-0000-0000-0000166A0000}"/>
    <cellStyle name="표준 18 3 2 2 6 4" xfId="27152" xr:uid="{00000000-0005-0000-0000-0000176A0000}"/>
    <cellStyle name="표준 18 3 2 2 7" xfId="27153" xr:uid="{00000000-0005-0000-0000-0000186A0000}"/>
    <cellStyle name="표준 18 3 2 2 7 2" xfId="27154" xr:uid="{00000000-0005-0000-0000-0000196A0000}"/>
    <cellStyle name="표준 18 3 2 2 7 2 2" xfId="27155" xr:uid="{00000000-0005-0000-0000-00001A6A0000}"/>
    <cellStyle name="표준 18 3 2 2 7 3" xfId="27156" xr:uid="{00000000-0005-0000-0000-00001B6A0000}"/>
    <cellStyle name="표준 18 3 2 2 8" xfId="27157" xr:uid="{00000000-0005-0000-0000-00001C6A0000}"/>
    <cellStyle name="표준 18 3 2 2 8 2" xfId="27158" xr:uid="{00000000-0005-0000-0000-00001D6A0000}"/>
    <cellStyle name="표준 18 3 2 2 8 2 2" xfId="27159" xr:uid="{00000000-0005-0000-0000-00001E6A0000}"/>
    <cellStyle name="표준 18 3 2 2 8 3" xfId="27160" xr:uid="{00000000-0005-0000-0000-00001F6A0000}"/>
    <cellStyle name="표준 18 3 2 2 9" xfId="27161" xr:uid="{00000000-0005-0000-0000-0000206A0000}"/>
    <cellStyle name="표준 18 3 2 2 9 2" xfId="27162" xr:uid="{00000000-0005-0000-0000-0000216A0000}"/>
    <cellStyle name="표준 18 3 2 3" xfId="27163" xr:uid="{00000000-0005-0000-0000-0000226A0000}"/>
    <cellStyle name="표준 18 3 2 3 10" xfId="27164" xr:uid="{00000000-0005-0000-0000-0000236A0000}"/>
    <cellStyle name="표준 18 3 2 3 2" xfId="27165" xr:uid="{00000000-0005-0000-0000-0000246A0000}"/>
    <cellStyle name="표준 18 3 2 3 2 2" xfId="27166" xr:uid="{00000000-0005-0000-0000-0000256A0000}"/>
    <cellStyle name="표준 18 3 2 3 2 2 2" xfId="27167" xr:uid="{00000000-0005-0000-0000-0000266A0000}"/>
    <cellStyle name="표준 18 3 2 3 2 2 2 2" xfId="27168" xr:uid="{00000000-0005-0000-0000-0000276A0000}"/>
    <cellStyle name="표준 18 3 2 3 2 2 2 2 2" xfId="27169" xr:uid="{00000000-0005-0000-0000-0000286A0000}"/>
    <cellStyle name="표준 18 3 2 3 2 2 2 2 2 2" xfId="27170" xr:uid="{00000000-0005-0000-0000-0000296A0000}"/>
    <cellStyle name="표준 18 3 2 3 2 2 2 2 3" xfId="27171" xr:uid="{00000000-0005-0000-0000-00002A6A0000}"/>
    <cellStyle name="표준 18 3 2 3 2 2 2 3" xfId="27172" xr:uid="{00000000-0005-0000-0000-00002B6A0000}"/>
    <cellStyle name="표준 18 3 2 3 2 2 2 3 2" xfId="27173" xr:uid="{00000000-0005-0000-0000-00002C6A0000}"/>
    <cellStyle name="표준 18 3 2 3 2 2 2 4" xfId="27174" xr:uid="{00000000-0005-0000-0000-00002D6A0000}"/>
    <cellStyle name="표준 18 3 2 3 2 2 3" xfId="27175" xr:uid="{00000000-0005-0000-0000-00002E6A0000}"/>
    <cellStyle name="표준 18 3 2 3 2 2 3 2" xfId="27176" xr:uid="{00000000-0005-0000-0000-00002F6A0000}"/>
    <cellStyle name="표준 18 3 2 3 2 2 3 2 2" xfId="27177" xr:uid="{00000000-0005-0000-0000-0000306A0000}"/>
    <cellStyle name="표준 18 3 2 3 2 2 3 3" xfId="27178" xr:uid="{00000000-0005-0000-0000-0000316A0000}"/>
    <cellStyle name="표준 18 3 2 3 2 2 4" xfId="27179" xr:uid="{00000000-0005-0000-0000-0000326A0000}"/>
    <cellStyle name="표준 18 3 2 3 2 2 4 2" xfId="27180" xr:uid="{00000000-0005-0000-0000-0000336A0000}"/>
    <cellStyle name="표준 18 3 2 3 2 2 5" xfId="27181" xr:uid="{00000000-0005-0000-0000-0000346A0000}"/>
    <cellStyle name="표준 18 3 2 3 2 3" xfId="27182" xr:uid="{00000000-0005-0000-0000-0000356A0000}"/>
    <cellStyle name="표준 18 3 2 3 2 3 2" xfId="27183" xr:uid="{00000000-0005-0000-0000-0000366A0000}"/>
    <cellStyle name="표준 18 3 2 3 2 3 2 2" xfId="27184" xr:uid="{00000000-0005-0000-0000-0000376A0000}"/>
    <cellStyle name="표준 18 3 2 3 2 3 2 2 2" xfId="27185" xr:uid="{00000000-0005-0000-0000-0000386A0000}"/>
    <cellStyle name="표준 18 3 2 3 2 3 2 2 2 2" xfId="27186" xr:uid="{00000000-0005-0000-0000-0000396A0000}"/>
    <cellStyle name="표준 18 3 2 3 2 3 2 2 3" xfId="27187" xr:uid="{00000000-0005-0000-0000-00003A6A0000}"/>
    <cellStyle name="표준 18 3 2 3 2 3 2 3" xfId="27188" xr:uid="{00000000-0005-0000-0000-00003B6A0000}"/>
    <cellStyle name="표준 18 3 2 3 2 3 2 3 2" xfId="27189" xr:uid="{00000000-0005-0000-0000-00003C6A0000}"/>
    <cellStyle name="표준 18 3 2 3 2 3 2 4" xfId="27190" xr:uid="{00000000-0005-0000-0000-00003D6A0000}"/>
    <cellStyle name="표준 18 3 2 3 2 3 3" xfId="27191" xr:uid="{00000000-0005-0000-0000-00003E6A0000}"/>
    <cellStyle name="표준 18 3 2 3 2 3 3 2" xfId="27192" xr:uid="{00000000-0005-0000-0000-00003F6A0000}"/>
    <cellStyle name="표준 18 3 2 3 2 3 3 2 2" xfId="27193" xr:uid="{00000000-0005-0000-0000-0000406A0000}"/>
    <cellStyle name="표준 18 3 2 3 2 3 3 3" xfId="27194" xr:uid="{00000000-0005-0000-0000-0000416A0000}"/>
    <cellStyle name="표준 18 3 2 3 2 3 4" xfId="27195" xr:uid="{00000000-0005-0000-0000-0000426A0000}"/>
    <cellStyle name="표준 18 3 2 3 2 3 4 2" xfId="27196" xr:uid="{00000000-0005-0000-0000-0000436A0000}"/>
    <cellStyle name="표준 18 3 2 3 2 3 5" xfId="27197" xr:uid="{00000000-0005-0000-0000-0000446A0000}"/>
    <cellStyle name="표준 18 3 2 3 2 4" xfId="27198" xr:uid="{00000000-0005-0000-0000-0000456A0000}"/>
    <cellStyle name="표준 18 3 2 3 2 4 2" xfId="27199" xr:uid="{00000000-0005-0000-0000-0000466A0000}"/>
    <cellStyle name="표준 18 3 2 3 2 4 2 2" xfId="27200" xr:uid="{00000000-0005-0000-0000-0000476A0000}"/>
    <cellStyle name="표준 18 3 2 3 2 4 2 2 2" xfId="27201" xr:uid="{00000000-0005-0000-0000-0000486A0000}"/>
    <cellStyle name="표준 18 3 2 3 2 4 2 3" xfId="27202" xr:uid="{00000000-0005-0000-0000-0000496A0000}"/>
    <cellStyle name="표준 18 3 2 3 2 4 3" xfId="27203" xr:uid="{00000000-0005-0000-0000-00004A6A0000}"/>
    <cellStyle name="표준 18 3 2 3 2 4 3 2" xfId="27204" xr:uid="{00000000-0005-0000-0000-00004B6A0000}"/>
    <cellStyle name="표준 18 3 2 3 2 4 4" xfId="27205" xr:uid="{00000000-0005-0000-0000-00004C6A0000}"/>
    <cellStyle name="표준 18 3 2 3 2 5" xfId="27206" xr:uid="{00000000-0005-0000-0000-00004D6A0000}"/>
    <cellStyle name="표준 18 3 2 3 2 5 2" xfId="27207" xr:uid="{00000000-0005-0000-0000-00004E6A0000}"/>
    <cellStyle name="표준 18 3 2 3 2 5 2 2" xfId="27208" xr:uid="{00000000-0005-0000-0000-00004F6A0000}"/>
    <cellStyle name="표준 18 3 2 3 2 5 3" xfId="27209" xr:uid="{00000000-0005-0000-0000-0000506A0000}"/>
    <cellStyle name="표준 18 3 2 3 2 6" xfId="27210" xr:uid="{00000000-0005-0000-0000-0000516A0000}"/>
    <cellStyle name="표준 18 3 2 3 2 6 2" xfId="27211" xr:uid="{00000000-0005-0000-0000-0000526A0000}"/>
    <cellStyle name="표준 18 3 2 3 2 6 2 2" xfId="27212" xr:uid="{00000000-0005-0000-0000-0000536A0000}"/>
    <cellStyle name="표준 18 3 2 3 2 6 3" xfId="27213" xr:uid="{00000000-0005-0000-0000-0000546A0000}"/>
    <cellStyle name="표준 18 3 2 3 2 7" xfId="27214" xr:uid="{00000000-0005-0000-0000-0000556A0000}"/>
    <cellStyle name="표준 18 3 2 3 2 7 2" xfId="27215" xr:uid="{00000000-0005-0000-0000-0000566A0000}"/>
    <cellStyle name="표준 18 3 2 3 2 8" xfId="27216" xr:uid="{00000000-0005-0000-0000-0000576A0000}"/>
    <cellStyle name="표준 18 3 2 3 3" xfId="27217" xr:uid="{00000000-0005-0000-0000-0000586A0000}"/>
    <cellStyle name="표준 18 3 2 3 3 2" xfId="27218" xr:uid="{00000000-0005-0000-0000-0000596A0000}"/>
    <cellStyle name="표준 18 3 2 3 3 2 2" xfId="27219" xr:uid="{00000000-0005-0000-0000-00005A6A0000}"/>
    <cellStyle name="표준 18 3 2 3 3 2 2 2" xfId="27220" xr:uid="{00000000-0005-0000-0000-00005B6A0000}"/>
    <cellStyle name="표준 18 3 2 3 3 2 2 2 2" xfId="27221" xr:uid="{00000000-0005-0000-0000-00005C6A0000}"/>
    <cellStyle name="표준 18 3 2 3 3 2 2 2 2 2" xfId="27222" xr:uid="{00000000-0005-0000-0000-00005D6A0000}"/>
    <cellStyle name="표준 18 3 2 3 3 2 2 2 3" xfId="27223" xr:uid="{00000000-0005-0000-0000-00005E6A0000}"/>
    <cellStyle name="표준 18 3 2 3 3 2 2 3" xfId="27224" xr:uid="{00000000-0005-0000-0000-00005F6A0000}"/>
    <cellStyle name="표준 18 3 2 3 3 2 2 3 2" xfId="27225" xr:uid="{00000000-0005-0000-0000-0000606A0000}"/>
    <cellStyle name="표준 18 3 2 3 3 2 2 4" xfId="27226" xr:uid="{00000000-0005-0000-0000-0000616A0000}"/>
    <cellStyle name="표준 18 3 2 3 3 2 3" xfId="27227" xr:uid="{00000000-0005-0000-0000-0000626A0000}"/>
    <cellStyle name="표준 18 3 2 3 3 2 3 2" xfId="27228" xr:uid="{00000000-0005-0000-0000-0000636A0000}"/>
    <cellStyle name="표준 18 3 2 3 3 2 3 2 2" xfId="27229" xr:uid="{00000000-0005-0000-0000-0000646A0000}"/>
    <cellStyle name="표준 18 3 2 3 3 2 3 3" xfId="27230" xr:uid="{00000000-0005-0000-0000-0000656A0000}"/>
    <cellStyle name="표준 18 3 2 3 3 2 4" xfId="27231" xr:uid="{00000000-0005-0000-0000-0000666A0000}"/>
    <cellStyle name="표준 18 3 2 3 3 2 4 2" xfId="27232" xr:uid="{00000000-0005-0000-0000-0000676A0000}"/>
    <cellStyle name="표준 18 3 2 3 3 2 5" xfId="27233" xr:uid="{00000000-0005-0000-0000-0000686A0000}"/>
    <cellStyle name="표준 18 3 2 3 3 3" xfId="27234" xr:uid="{00000000-0005-0000-0000-0000696A0000}"/>
    <cellStyle name="표준 18 3 2 3 3 3 2" xfId="27235" xr:uid="{00000000-0005-0000-0000-00006A6A0000}"/>
    <cellStyle name="표준 18 3 2 3 3 3 2 2" xfId="27236" xr:uid="{00000000-0005-0000-0000-00006B6A0000}"/>
    <cellStyle name="표준 18 3 2 3 3 3 2 2 2" xfId="27237" xr:uid="{00000000-0005-0000-0000-00006C6A0000}"/>
    <cellStyle name="표준 18 3 2 3 3 3 2 2 2 2" xfId="27238" xr:uid="{00000000-0005-0000-0000-00006D6A0000}"/>
    <cellStyle name="표준 18 3 2 3 3 3 2 2 3" xfId="27239" xr:uid="{00000000-0005-0000-0000-00006E6A0000}"/>
    <cellStyle name="표준 18 3 2 3 3 3 2 3" xfId="27240" xr:uid="{00000000-0005-0000-0000-00006F6A0000}"/>
    <cellStyle name="표준 18 3 2 3 3 3 2 3 2" xfId="27241" xr:uid="{00000000-0005-0000-0000-0000706A0000}"/>
    <cellStyle name="표준 18 3 2 3 3 3 2 4" xfId="27242" xr:uid="{00000000-0005-0000-0000-0000716A0000}"/>
    <cellStyle name="표준 18 3 2 3 3 3 3" xfId="27243" xr:uid="{00000000-0005-0000-0000-0000726A0000}"/>
    <cellStyle name="표준 18 3 2 3 3 3 3 2" xfId="27244" xr:uid="{00000000-0005-0000-0000-0000736A0000}"/>
    <cellStyle name="표준 18 3 2 3 3 3 3 2 2" xfId="27245" xr:uid="{00000000-0005-0000-0000-0000746A0000}"/>
    <cellStyle name="표준 18 3 2 3 3 3 3 3" xfId="27246" xr:uid="{00000000-0005-0000-0000-0000756A0000}"/>
    <cellStyle name="표준 18 3 2 3 3 3 4" xfId="27247" xr:uid="{00000000-0005-0000-0000-0000766A0000}"/>
    <cellStyle name="표준 18 3 2 3 3 3 4 2" xfId="27248" xr:uid="{00000000-0005-0000-0000-0000776A0000}"/>
    <cellStyle name="표준 18 3 2 3 3 3 5" xfId="27249" xr:uid="{00000000-0005-0000-0000-0000786A0000}"/>
    <cellStyle name="표준 18 3 2 3 3 4" xfId="27250" xr:uid="{00000000-0005-0000-0000-0000796A0000}"/>
    <cellStyle name="표준 18 3 2 3 3 4 2" xfId="27251" xr:uid="{00000000-0005-0000-0000-00007A6A0000}"/>
    <cellStyle name="표준 18 3 2 3 3 4 2 2" xfId="27252" xr:uid="{00000000-0005-0000-0000-00007B6A0000}"/>
    <cellStyle name="표준 18 3 2 3 3 4 2 2 2" xfId="27253" xr:uid="{00000000-0005-0000-0000-00007C6A0000}"/>
    <cellStyle name="표준 18 3 2 3 3 4 2 3" xfId="27254" xr:uid="{00000000-0005-0000-0000-00007D6A0000}"/>
    <cellStyle name="표준 18 3 2 3 3 4 3" xfId="27255" xr:uid="{00000000-0005-0000-0000-00007E6A0000}"/>
    <cellStyle name="표준 18 3 2 3 3 4 3 2" xfId="27256" xr:uid="{00000000-0005-0000-0000-00007F6A0000}"/>
    <cellStyle name="표준 18 3 2 3 3 4 4" xfId="27257" xr:uid="{00000000-0005-0000-0000-0000806A0000}"/>
    <cellStyle name="표준 18 3 2 3 3 5" xfId="27258" xr:uid="{00000000-0005-0000-0000-0000816A0000}"/>
    <cellStyle name="표준 18 3 2 3 3 5 2" xfId="27259" xr:uid="{00000000-0005-0000-0000-0000826A0000}"/>
    <cellStyle name="표준 18 3 2 3 3 5 2 2" xfId="27260" xr:uid="{00000000-0005-0000-0000-0000836A0000}"/>
    <cellStyle name="표준 18 3 2 3 3 5 3" xfId="27261" xr:uid="{00000000-0005-0000-0000-0000846A0000}"/>
    <cellStyle name="표준 18 3 2 3 3 6" xfId="27262" xr:uid="{00000000-0005-0000-0000-0000856A0000}"/>
    <cellStyle name="표준 18 3 2 3 3 6 2" xfId="27263" xr:uid="{00000000-0005-0000-0000-0000866A0000}"/>
    <cellStyle name="표준 18 3 2 3 3 6 2 2" xfId="27264" xr:uid="{00000000-0005-0000-0000-0000876A0000}"/>
    <cellStyle name="표준 18 3 2 3 3 6 3" xfId="27265" xr:uid="{00000000-0005-0000-0000-0000886A0000}"/>
    <cellStyle name="표준 18 3 2 3 3 7" xfId="27266" xr:uid="{00000000-0005-0000-0000-0000896A0000}"/>
    <cellStyle name="표준 18 3 2 3 3 7 2" xfId="27267" xr:uid="{00000000-0005-0000-0000-00008A6A0000}"/>
    <cellStyle name="표준 18 3 2 3 3 8" xfId="27268" xr:uid="{00000000-0005-0000-0000-00008B6A0000}"/>
    <cellStyle name="표준 18 3 2 3 4" xfId="27269" xr:uid="{00000000-0005-0000-0000-00008C6A0000}"/>
    <cellStyle name="표준 18 3 2 3 4 2" xfId="27270" xr:uid="{00000000-0005-0000-0000-00008D6A0000}"/>
    <cellStyle name="표준 18 3 2 3 4 2 2" xfId="27271" xr:uid="{00000000-0005-0000-0000-00008E6A0000}"/>
    <cellStyle name="표준 18 3 2 3 4 2 2 2" xfId="27272" xr:uid="{00000000-0005-0000-0000-00008F6A0000}"/>
    <cellStyle name="표준 18 3 2 3 4 2 2 2 2" xfId="27273" xr:uid="{00000000-0005-0000-0000-0000906A0000}"/>
    <cellStyle name="표준 18 3 2 3 4 2 2 3" xfId="27274" xr:uid="{00000000-0005-0000-0000-0000916A0000}"/>
    <cellStyle name="표준 18 3 2 3 4 2 3" xfId="27275" xr:uid="{00000000-0005-0000-0000-0000926A0000}"/>
    <cellStyle name="표준 18 3 2 3 4 2 3 2" xfId="27276" xr:uid="{00000000-0005-0000-0000-0000936A0000}"/>
    <cellStyle name="표준 18 3 2 3 4 2 4" xfId="27277" xr:uid="{00000000-0005-0000-0000-0000946A0000}"/>
    <cellStyle name="표준 18 3 2 3 4 3" xfId="27278" xr:uid="{00000000-0005-0000-0000-0000956A0000}"/>
    <cellStyle name="표준 18 3 2 3 4 3 2" xfId="27279" xr:uid="{00000000-0005-0000-0000-0000966A0000}"/>
    <cellStyle name="표준 18 3 2 3 4 3 2 2" xfId="27280" xr:uid="{00000000-0005-0000-0000-0000976A0000}"/>
    <cellStyle name="표준 18 3 2 3 4 3 3" xfId="27281" xr:uid="{00000000-0005-0000-0000-0000986A0000}"/>
    <cellStyle name="표준 18 3 2 3 4 4" xfId="27282" xr:uid="{00000000-0005-0000-0000-0000996A0000}"/>
    <cellStyle name="표준 18 3 2 3 4 4 2" xfId="27283" xr:uid="{00000000-0005-0000-0000-00009A6A0000}"/>
    <cellStyle name="표준 18 3 2 3 4 5" xfId="27284" xr:uid="{00000000-0005-0000-0000-00009B6A0000}"/>
    <cellStyle name="표준 18 3 2 3 5" xfId="27285" xr:uid="{00000000-0005-0000-0000-00009C6A0000}"/>
    <cellStyle name="표준 18 3 2 3 5 2" xfId="27286" xr:uid="{00000000-0005-0000-0000-00009D6A0000}"/>
    <cellStyle name="표준 18 3 2 3 5 2 2" xfId="27287" xr:uid="{00000000-0005-0000-0000-00009E6A0000}"/>
    <cellStyle name="표준 18 3 2 3 5 2 2 2" xfId="27288" xr:uid="{00000000-0005-0000-0000-00009F6A0000}"/>
    <cellStyle name="표준 18 3 2 3 5 2 2 2 2" xfId="27289" xr:uid="{00000000-0005-0000-0000-0000A06A0000}"/>
    <cellStyle name="표준 18 3 2 3 5 2 2 3" xfId="27290" xr:uid="{00000000-0005-0000-0000-0000A16A0000}"/>
    <cellStyle name="표준 18 3 2 3 5 2 3" xfId="27291" xr:uid="{00000000-0005-0000-0000-0000A26A0000}"/>
    <cellStyle name="표준 18 3 2 3 5 2 3 2" xfId="27292" xr:uid="{00000000-0005-0000-0000-0000A36A0000}"/>
    <cellStyle name="표준 18 3 2 3 5 2 4" xfId="27293" xr:uid="{00000000-0005-0000-0000-0000A46A0000}"/>
    <cellStyle name="표준 18 3 2 3 5 3" xfId="27294" xr:uid="{00000000-0005-0000-0000-0000A56A0000}"/>
    <cellStyle name="표준 18 3 2 3 5 3 2" xfId="27295" xr:uid="{00000000-0005-0000-0000-0000A66A0000}"/>
    <cellStyle name="표준 18 3 2 3 5 3 2 2" xfId="27296" xr:uid="{00000000-0005-0000-0000-0000A76A0000}"/>
    <cellStyle name="표준 18 3 2 3 5 3 3" xfId="27297" xr:uid="{00000000-0005-0000-0000-0000A86A0000}"/>
    <cellStyle name="표준 18 3 2 3 5 4" xfId="27298" xr:uid="{00000000-0005-0000-0000-0000A96A0000}"/>
    <cellStyle name="표준 18 3 2 3 5 4 2" xfId="27299" xr:uid="{00000000-0005-0000-0000-0000AA6A0000}"/>
    <cellStyle name="표준 18 3 2 3 5 5" xfId="27300" xr:uid="{00000000-0005-0000-0000-0000AB6A0000}"/>
    <cellStyle name="표준 18 3 2 3 6" xfId="27301" xr:uid="{00000000-0005-0000-0000-0000AC6A0000}"/>
    <cellStyle name="표준 18 3 2 3 6 2" xfId="27302" xr:uid="{00000000-0005-0000-0000-0000AD6A0000}"/>
    <cellStyle name="표준 18 3 2 3 6 2 2" xfId="27303" xr:uid="{00000000-0005-0000-0000-0000AE6A0000}"/>
    <cellStyle name="표준 18 3 2 3 6 2 2 2" xfId="27304" xr:uid="{00000000-0005-0000-0000-0000AF6A0000}"/>
    <cellStyle name="표준 18 3 2 3 6 2 3" xfId="27305" xr:uid="{00000000-0005-0000-0000-0000B06A0000}"/>
    <cellStyle name="표준 18 3 2 3 6 3" xfId="27306" xr:uid="{00000000-0005-0000-0000-0000B16A0000}"/>
    <cellStyle name="표준 18 3 2 3 6 3 2" xfId="27307" xr:uid="{00000000-0005-0000-0000-0000B26A0000}"/>
    <cellStyle name="표준 18 3 2 3 6 4" xfId="27308" xr:uid="{00000000-0005-0000-0000-0000B36A0000}"/>
    <cellStyle name="표준 18 3 2 3 7" xfId="27309" xr:uid="{00000000-0005-0000-0000-0000B46A0000}"/>
    <cellStyle name="표준 18 3 2 3 7 2" xfId="27310" xr:uid="{00000000-0005-0000-0000-0000B56A0000}"/>
    <cellStyle name="표준 18 3 2 3 7 2 2" xfId="27311" xr:uid="{00000000-0005-0000-0000-0000B66A0000}"/>
    <cellStyle name="표준 18 3 2 3 7 3" xfId="27312" xr:uid="{00000000-0005-0000-0000-0000B76A0000}"/>
    <cellStyle name="표준 18 3 2 3 8" xfId="27313" xr:uid="{00000000-0005-0000-0000-0000B86A0000}"/>
    <cellStyle name="표준 18 3 2 3 8 2" xfId="27314" xr:uid="{00000000-0005-0000-0000-0000B96A0000}"/>
    <cellStyle name="표준 18 3 2 3 8 2 2" xfId="27315" xr:uid="{00000000-0005-0000-0000-0000BA6A0000}"/>
    <cellStyle name="표준 18 3 2 3 8 3" xfId="27316" xr:uid="{00000000-0005-0000-0000-0000BB6A0000}"/>
    <cellStyle name="표준 18 3 2 3 9" xfId="27317" xr:uid="{00000000-0005-0000-0000-0000BC6A0000}"/>
    <cellStyle name="표준 18 3 2 3 9 2" xfId="27318" xr:uid="{00000000-0005-0000-0000-0000BD6A0000}"/>
    <cellStyle name="표준 18 3 2 4" xfId="27319" xr:uid="{00000000-0005-0000-0000-0000BE6A0000}"/>
    <cellStyle name="표준 18 3 2 4 2" xfId="27320" xr:uid="{00000000-0005-0000-0000-0000BF6A0000}"/>
    <cellStyle name="표준 18 3 2 4 2 2" xfId="27321" xr:uid="{00000000-0005-0000-0000-0000C06A0000}"/>
    <cellStyle name="표준 18 3 2 4 2 2 2" xfId="27322" xr:uid="{00000000-0005-0000-0000-0000C16A0000}"/>
    <cellStyle name="표준 18 3 2 4 2 2 2 2" xfId="27323" xr:uid="{00000000-0005-0000-0000-0000C26A0000}"/>
    <cellStyle name="표준 18 3 2 4 2 2 2 2 2" xfId="27324" xr:uid="{00000000-0005-0000-0000-0000C36A0000}"/>
    <cellStyle name="표준 18 3 2 4 2 2 2 2 2 2" xfId="27325" xr:uid="{00000000-0005-0000-0000-0000C46A0000}"/>
    <cellStyle name="표준 18 3 2 4 2 2 2 2 3" xfId="27326" xr:uid="{00000000-0005-0000-0000-0000C56A0000}"/>
    <cellStyle name="표준 18 3 2 4 2 2 2 3" xfId="27327" xr:uid="{00000000-0005-0000-0000-0000C66A0000}"/>
    <cellStyle name="표준 18 3 2 4 2 2 2 3 2" xfId="27328" xr:uid="{00000000-0005-0000-0000-0000C76A0000}"/>
    <cellStyle name="표준 18 3 2 4 2 2 2 4" xfId="27329" xr:uid="{00000000-0005-0000-0000-0000C86A0000}"/>
    <cellStyle name="표준 18 3 2 4 2 2 3" xfId="27330" xr:uid="{00000000-0005-0000-0000-0000C96A0000}"/>
    <cellStyle name="표준 18 3 2 4 2 2 3 2" xfId="27331" xr:uid="{00000000-0005-0000-0000-0000CA6A0000}"/>
    <cellStyle name="표준 18 3 2 4 2 2 3 2 2" xfId="27332" xr:uid="{00000000-0005-0000-0000-0000CB6A0000}"/>
    <cellStyle name="표준 18 3 2 4 2 2 3 3" xfId="27333" xr:uid="{00000000-0005-0000-0000-0000CC6A0000}"/>
    <cellStyle name="표준 18 3 2 4 2 2 4" xfId="27334" xr:uid="{00000000-0005-0000-0000-0000CD6A0000}"/>
    <cellStyle name="표준 18 3 2 4 2 2 4 2" xfId="27335" xr:uid="{00000000-0005-0000-0000-0000CE6A0000}"/>
    <cellStyle name="표준 18 3 2 4 2 2 5" xfId="27336" xr:uid="{00000000-0005-0000-0000-0000CF6A0000}"/>
    <cellStyle name="표준 18 3 2 4 2 3" xfId="27337" xr:uid="{00000000-0005-0000-0000-0000D06A0000}"/>
    <cellStyle name="표준 18 3 2 4 2 3 2" xfId="27338" xr:uid="{00000000-0005-0000-0000-0000D16A0000}"/>
    <cellStyle name="표준 18 3 2 4 2 3 2 2" xfId="27339" xr:uid="{00000000-0005-0000-0000-0000D26A0000}"/>
    <cellStyle name="표준 18 3 2 4 2 3 2 2 2" xfId="27340" xr:uid="{00000000-0005-0000-0000-0000D36A0000}"/>
    <cellStyle name="표준 18 3 2 4 2 3 2 2 2 2" xfId="27341" xr:uid="{00000000-0005-0000-0000-0000D46A0000}"/>
    <cellStyle name="표준 18 3 2 4 2 3 2 2 3" xfId="27342" xr:uid="{00000000-0005-0000-0000-0000D56A0000}"/>
    <cellStyle name="표준 18 3 2 4 2 3 2 3" xfId="27343" xr:uid="{00000000-0005-0000-0000-0000D66A0000}"/>
    <cellStyle name="표준 18 3 2 4 2 3 2 3 2" xfId="27344" xr:uid="{00000000-0005-0000-0000-0000D76A0000}"/>
    <cellStyle name="표준 18 3 2 4 2 3 2 4" xfId="27345" xr:uid="{00000000-0005-0000-0000-0000D86A0000}"/>
    <cellStyle name="표준 18 3 2 4 2 3 3" xfId="27346" xr:uid="{00000000-0005-0000-0000-0000D96A0000}"/>
    <cellStyle name="표준 18 3 2 4 2 3 3 2" xfId="27347" xr:uid="{00000000-0005-0000-0000-0000DA6A0000}"/>
    <cellStyle name="표준 18 3 2 4 2 3 3 2 2" xfId="27348" xr:uid="{00000000-0005-0000-0000-0000DB6A0000}"/>
    <cellStyle name="표준 18 3 2 4 2 3 3 3" xfId="27349" xr:uid="{00000000-0005-0000-0000-0000DC6A0000}"/>
    <cellStyle name="표준 18 3 2 4 2 3 4" xfId="27350" xr:uid="{00000000-0005-0000-0000-0000DD6A0000}"/>
    <cellStyle name="표준 18 3 2 4 2 3 4 2" xfId="27351" xr:uid="{00000000-0005-0000-0000-0000DE6A0000}"/>
    <cellStyle name="표준 18 3 2 4 2 3 5" xfId="27352" xr:uid="{00000000-0005-0000-0000-0000DF6A0000}"/>
    <cellStyle name="표준 18 3 2 4 2 4" xfId="27353" xr:uid="{00000000-0005-0000-0000-0000E06A0000}"/>
    <cellStyle name="표준 18 3 2 4 2 4 2" xfId="27354" xr:uid="{00000000-0005-0000-0000-0000E16A0000}"/>
    <cellStyle name="표준 18 3 2 4 2 4 2 2" xfId="27355" xr:uid="{00000000-0005-0000-0000-0000E26A0000}"/>
    <cellStyle name="표준 18 3 2 4 2 4 2 2 2" xfId="27356" xr:uid="{00000000-0005-0000-0000-0000E36A0000}"/>
    <cellStyle name="표준 18 3 2 4 2 4 2 3" xfId="27357" xr:uid="{00000000-0005-0000-0000-0000E46A0000}"/>
    <cellStyle name="표준 18 3 2 4 2 4 3" xfId="27358" xr:uid="{00000000-0005-0000-0000-0000E56A0000}"/>
    <cellStyle name="표준 18 3 2 4 2 4 3 2" xfId="27359" xr:uid="{00000000-0005-0000-0000-0000E66A0000}"/>
    <cellStyle name="표준 18 3 2 4 2 4 4" xfId="27360" xr:uid="{00000000-0005-0000-0000-0000E76A0000}"/>
    <cellStyle name="표준 18 3 2 4 2 5" xfId="27361" xr:uid="{00000000-0005-0000-0000-0000E86A0000}"/>
    <cellStyle name="표준 18 3 2 4 2 5 2" xfId="27362" xr:uid="{00000000-0005-0000-0000-0000E96A0000}"/>
    <cellStyle name="표준 18 3 2 4 2 5 2 2" xfId="27363" xr:uid="{00000000-0005-0000-0000-0000EA6A0000}"/>
    <cellStyle name="표준 18 3 2 4 2 5 3" xfId="27364" xr:uid="{00000000-0005-0000-0000-0000EB6A0000}"/>
    <cellStyle name="표준 18 3 2 4 2 6" xfId="27365" xr:uid="{00000000-0005-0000-0000-0000EC6A0000}"/>
    <cellStyle name="표준 18 3 2 4 2 6 2" xfId="27366" xr:uid="{00000000-0005-0000-0000-0000ED6A0000}"/>
    <cellStyle name="표준 18 3 2 4 2 6 2 2" xfId="27367" xr:uid="{00000000-0005-0000-0000-0000EE6A0000}"/>
    <cellStyle name="표준 18 3 2 4 2 6 3" xfId="27368" xr:uid="{00000000-0005-0000-0000-0000EF6A0000}"/>
    <cellStyle name="표준 18 3 2 4 2 7" xfId="27369" xr:uid="{00000000-0005-0000-0000-0000F06A0000}"/>
    <cellStyle name="표준 18 3 2 4 2 7 2" xfId="27370" xr:uid="{00000000-0005-0000-0000-0000F16A0000}"/>
    <cellStyle name="표준 18 3 2 4 2 8" xfId="27371" xr:uid="{00000000-0005-0000-0000-0000F26A0000}"/>
    <cellStyle name="표준 18 3 2 4 3" xfId="27372" xr:uid="{00000000-0005-0000-0000-0000F36A0000}"/>
    <cellStyle name="표준 18 3 2 4 3 2" xfId="27373" xr:uid="{00000000-0005-0000-0000-0000F46A0000}"/>
    <cellStyle name="표준 18 3 2 4 3 2 2" xfId="27374" xr:uid="{00000000-0005-0000-0000-0000F56A0000}"/>
    <cellStyle name="표준 18 3 2 4 3 2 2 2" xfId="27375" xr:uid="{00000000-0005-0000-0000-0000F66A0000}"/>
    <cellStyle name="표준 18 3 2 4 3 2 2 2 2" xfId="27376" xr:uid="{00000000-0005-0000-0000-0000F76A0000}"/>
    <cellStyle name="표준 18 3 2 4 3 2 2 3" xfId="27377" xr:uid="{00000000-0005-0000-0000-0000F86A0000}"/>
    <cellStyle name="표준 18 3 2 4 3 2 3" xfId="27378" xr:uid="{00000000-0005-0000-0000-0000F96A0000}"/>
    <cellStyle name="표준 18 3 2 4 3 2 3 2" xfId="27379" xr:uid="{00000000-0005-0000-0000-0000FA6A0000}"/>
    <cellStyle name="표준 18 3 2 4 3 2 4" xfId="27380" xr:uid="{00000000-0005-0000-0000-0000FB6A0000}"/>
    <cellStyle name="표준 18 3 2 4 3 3" xfId="27381" xr:uid="{00000000-0005-0000-0000-0000FC6A0000}"/>
    <cellStyle name="표준 18 3 2 4 3 3 2" xfId="27382" xr:uid="{00000000-0005-0000-0000-0000FD6A0000}"/>
    <cellStyle name="표준 18 3 2 4 3 3 2 2" xfId="27383" xr:uid="{00000000-0005-0000-0000-0000FE6A0000}"/>
    <cellStyle name="표준 18 3 2 4 3 3 3" xfId="27384" xr:uid="{00000000-0005-0000-0000-0000FF6A0000}"/>
    <cellStyle name="표준 18 3 2 4 3 4" xfId="27385" xr:uid="{00000000-0005-0000-0000-0000006B0000}"/>
    <cellStyle name="표준 18 3 2 4 3 4 2" xfId="27386" xr:uid="{00000000-0005-0000-0000-0000016B0000}"/>
    <cellStyle name="표준 18 3 2 4 3 5" xfId="27387" xr:uid="{00000000-0005-0000-0000-0000026B0000}"/>
    <cellStyle name="표준 18 3 2 4 4" xfId="27388" xr:uid="{00000000-0005-0000-0000-0000036B0000}"/>
    <cellStyle name="표준 18 3 2 4 4 2" xfId="27389" xr:uid="{00000000-0005-0000-0000-0000046B0000}"/>
    <cellStyle name="표준 18 3 2 4 4 2 2" xfId="27390" xr:uid="{00000000-0005-0000-0000-0000056B0000}"/>
    <cellStyle name="표준 18 3 2 4 4 2 2 2" xfId="27391" xr:uid="{00000000-0005-0000-0000-0000066B0000}"/>
    <cellStyle name="표준 18 3 2 4 4 2 2 2 2" xfId="27392" xr:uid="{00000000-0005-0000-0000-0000076B0000}"/>
    <cellStyle name="표준 18 3 2 4 4 2 2 3" xfId="27393" xr:uid="{00000000-0005-0000-0000-0000086B0000}"/>
    <cellStyle name="표준 18 3 2 4 4 2 3" xfId="27394" xr:uid="{00000000-0005-0000-0000-0000096B0000}"/>
    <cellStyle name="표준 18 3 2 4 4 2 3 2" xfId="27395" xr:uid="{00000000-0005-0000-0000-00000A6B0000}"/>
    <cellStyle name="표준 18 3 2 4 4 2 4" xfId="27396" xr:uid="{00000000-0005-0000-0000-00000B6B0000}"/>
    <cellStyle name="표준 18 3 2 4 4 3" xfId="27397" xr:uid="{00000000-0005-0000-0000-00000C6B0000}"/>
    <cellStyle name="표준 18 3 2 4 4 3 2" xfId="27398" xr:uid="{00000000-0005-0000-0000-00000D6B0000}"/>
    <cellStyle name="표준 18 3 2 4 4 3 2 2" xfId="27399" xr:uid="{00000000-0005-0000-0000-00000E6B0000}"/>
    <cellStyle name="표준 18 3 2 4 4 3 3" xfId="27400" xr:uid="{00000000-0005-0000-0000-00000F6B0000}"/>
    <cellStyle name="표준 18 3 2 4 4 4" xfId="27401" xr:uid="{00000000-0005-0000-0000-0000106B0000}"/>
    <cellStyle name="표준 18 3 2 4 4 4 2" xfId="27402" xr:uid="{00000000-0005-0000-0000-0000116B0000}"/>
    <cellStyle name="표준 18 3 2 4 4 5" xfId="27403" xr:uid="{00000000-0005-0000-0000-0000126B0000}"/>
    <cellStyle name="표준 18 3 2 4 5" xfId="27404" xr:uid="{00000000-0005-0000-0000-0000136B0000}"/>
    <cellStyle name="표준 18 3 2 4 5 2" xfId="27405" xr:uid="{00000000-0005-0000-0000-0000146B0000}"/>
    <cellStyle name="표준 18 3 2 4 5 2 2" xfId="27406" xr:uid="{00000000-0005-0000-0000-0000156B0000}"/>
    <cellStyle name="표준 18 3 2 4 5 2 2 2" xfId="27407" xr:uid="{00000000-0005-0000-0000-0000166B0000}"/>
    <cellStyle name="표준 18 3 2 4 5 2 3" xfId="27408" xr:uid="{00000000-0005-0000-0000-0000176B0000}"/>
    <cellStyle name="표준 18 3 2 4 5 3" xfId="27409" xr:uid="{00000000-0005-0000-0000-0000186B0000}"/>
    <cellStyle name="표준 18 3 2 4 5 3 2" xfId="27410" xr:uid="{00000000-0005-0000-0000-0000196B0000}"/>
    <cellStyle name="표준 18 3 2 4 5 4" xfId="27411" xr:uid="{00000000-0005-0000-0000-00001A6B0000}"/>
    <cellStyle name="표준 18 3 2 4 6" xfId="27412" xr:uid="{00000000-0005-0000-0000-00001B6B0000}"/>
    <cellStyle name="표준 18 3 2 4 6 2" xfId="27413" xr:uid="{00000000-0005-0000-0000-00001C6B0000}"/>
    <cellStyle name="표준 18 3 2 4 6 2 2" xfId="27414" xr:uid="{00000000-0005-0000-0000-00001D6B0000}"/>
    <cellStyle name="표준 18 3 2 4 6 3" xfId="27415" xr:uid="{00000000-0005-0000-0000-00001E6B0000}"/>
    <cellStyle name="표준 18 3 2 4 7" xfId="27416" xr:uid="{00000000-0005-0000-0000-00001F6B0000}"/>
    <cellStyle name="표준 18 3 2 4 7 2" xfId="27417" xr:uid="{00000000-0005-0000-0000-0000206B0000}"/>
    <cellStyle name="표준 18 3 2 4 7 2 2" xfId="27418" xr:uid="{00000000-0005-0000-0000-0000216B0000}"/>
    <cellStyle name="표준 18 3 2 4 7 3" xfId="27419" xr:uid="{00000000-0005-0000-0000-0000226B0000}"/>
    <cellStyle name="표준 18 3 2 4 8" xfId="27420" xr:uid="{00000000-0005-0000-0000-0000236B0000}"/>
    <cellStyle name="표준 18 3 2 4 8 2" xfId="27421" xr:uid="{00000000-0005-0000-0000-0000246B0000}"/>
    <cellStyle name="표준 18 3 2 4 9" xfId="27422" xr:uid="{00000000-0005-0000-0000-0000256B0000}"/>
    <cellStyle name="표준 18 3 2 5" xfId="27423" xr:uid="{00000000-0005-0000-0000-0000266B0000}"/>
    <cellStyle name="표준 18 3 2 5 2" xfId="27424" xr:uid="{00000000-0005-0000-0000-0000276B0000}"/>
    <cellStyle name="표준 18 3 2 5 2 2" xfId="27425" xr:uid="{00000000-0005-0000-0000-0000286B0000}"/>
    <cellStyle name="표준 18 3 2 5 2 2 2" xfId="27426" xr:uid="{00000000-0005-0000-0000-0000296B0000}"/>
    <cellStyle name="표준 18 3 2 5 2 2 2 2" xfId="27427" xr:uid="{00000000-0005-0000-0000-00002A6B0000}"/>
    <cellStyle name="표준 18 3 2 5 2 2 2 2 2" xfId="27428" xr:uid="{00000000-0005-0000-0000-00002B6B0000}"/>
    <cellStyle name="표준 18 3 2 5 2 2 2 3" xfId="27429" xr:uid="{00000000-0005-0000-0000-00002C6B0000}"/>
    <cellStyle name="표준 18 3 2 5 2 2 3" xfId="27430" xr:uid="{00000000-0005-0000-0000-00002D6B0000}"/>
    <cellStyle name="표준 18 3 2 5 2 2 3 2" xfId="27431" xr:uid="{00000000-0005-0000-0000-00002E6B0000}"/>
    <cellStyle name="표준 18 3 2 5 2 2 4" xfId="27432" xr:uid="{00000000-0005-0000-0000-00002F6B0000}"/>
    <cellStyle name="표준 18 3 2 5 2 3" xfId="27433" xr:uid="{00000000-0005-0000-0000-0000306B0000}"/>
    <cellStyle name="표준 18 3 2 5 2 3 2" xfId="27434" xr:uid="{00000000-0005-0000-0000-0000316B0000}"/>
    <cellStyle name="표준 18 3 2 5 2 3 2 2" xfId="27435" xr:uid="{00000000-0005-0000-0000-0000326B0000}"/>
    <cellStyle name="표준 18 3 2 5 2 3 3" xfId="27436" xr:uid="{00000000-0005-0000-0000-0000336B0000}"/>
    <cellStyle name="표준 18 3 2 5 2 4" xfId="27437" xr:uid="{00000000-0005-0000-0000-0000346B0000}"/>
    <cellStyle name="표준 18 3 2 5 2 4 2" xfId="27438" xr:uid="{00000000-0005-0000-0000-0000356B0000}"/>
    <cellStyle name="표준 18 3 2 5 2 5" xfId="27439" xr:uid="{00000000-0005-0000-0000-0000366B0000}"/>
    <cellStyle name="표준 18 3 2 5 3" xfId="27440" xr:uid="{00000000-0005-0000-0000-0000376B0000}"/>
    <cellStyle name="표준 18 3 2 5 3 2" xfId="27441" xr:uid="{00000000-0005-0000-0000-0000386B0000}"/>
    <cellStyle name="표준 18 3 2 5 3 2 2" xfId="27442" xr:uid="{00000000-0005-0000-0000-0000396B0000}"/>
    <cellStyle name="표준 18 3 2 5 3 2 2 2" xfId="27443" xr:uid="{00000000-0005-0000-0000-00003A6B0000}"/>
    <cellStyle name="표준 18 3 2 5 3 2 2 2 2" xfId="27444" xr:uid="{00000000-0005-0000-0000-00003B6B0000}"/>
    <cellStyle name="표준 18 3 2 5 3 2 2 3" xfId="27445" xr:uid="{00000000-0005-0000-0000-00003C6B0000}"/>
    <cellStyle name="표준 18 3 2 5 3 2 3" xfId="27446" xr:uid="{00000000-0005-0000-0000-00003D6B0000}"/>
    <cellStyle name="표준 18 3 2 5 3 2 3 2" xfId="27447" xr:uid="{00000000-0005-0000-0000-00003E6B0000}"/>
    <cellStyle name="표준 18 3 2 5 3 2 4" xfId="27448" xr:uid="{00000000-0005-0000-0000-00003F6B0000}"/>
    <cellStyle name="표준 18 3 2 5 3 3" xfId="27449" xr:uid="{00000000-0005-0000-0000-0000406B0000}"/>
    <cellStyle name="표준 18 3 2 5 3 3 2" xfId="27450" xr:uid="{00000000-0005-0000-0000-0000416B0000}"/>
    <cellStyle name="표준 18 3 2 5 3 3 2 2" xfId="27451" xr:uid="{00000000-0005-0000-0000-0000426B0000}"/>
    <cellStyle name="표준 18 3 2 5 3 3 3" xfId="27452" xr:uid="{00000000-0005-0000-0000-0000436B0000}"/>
    <cellStyle name="표준 18 3 2 5 3 4" xfId="27453" xr:uid="{00000000-0005-0000-0000-0000446B0000}"/>
    <cellStyle name="표준 18 3 2 5 3 4 2" xfId="27454" xr:uid="{00000000-0005-0000-0000-0000456B0000}"/>
    <cellStyle name="표준 18 3 2 5 3 5" xfId="27455" xr:uid="{00000000-0005-0000-0000-0000466B0000}"/>
    <cellStyle name="표준 18 3 2 5 4" xfId="27456" xr:uid="{00000000-0005-0000-0000-0000476B0000}"/>
    <cellStyle name="표준 18 3 2 5 4 2" xfId="27457" xr:uid="{00000000-0005-0000-0000-0000486B0000}"/>
    <cellStyle name="표준 18 3 2 5 4 2 2" xfId="27458" xr:uid="{00000000-0005-0000-0000-0000496B0000}"/>
    <cellStyle name="표준 18 3 2 5 4 2 2 2" xfId="27459" xr:uid="{00000000-0005-0000-0000-00004A6B0000}"/>
    <cellStyle name="표준 18 3 2 5 4 2 3" xfId="27460" xr:uid="{00000000-0005-0000-0000-00004B6B0000}"/>
    <cellStyle name="표준 18 3 2 5 4 3" xfId="27461" xr:uid="{00000000-0005-0000-0000-00004C6B0000}"/>
    <cellStyle name="표준 18 3 2 5 4 3 2" xfId="27462" xr:uid="{00000000-0005-0000-0000-00004D6B0000}"/>
    <cellStyle name="표준 18 3 2 5 4 4" xfId="27463" xr:uid="{00000000-0005-0000-0000-00004E6B0000}"/>
    <cellStyle name="표준 18 3 2 5 5" xfId="27464" xr:uid="{00000000-0005-0000-0000-00004F6B0000}"/>
    <cellStyle name="표준 18 3 2 5 5 2" xfId="27465" xr:uid="{00000000-0005-0000-0000-0000506B0000}"/>
    <cellStyle name="표준 18 3 2 5 5 2 2" xfId="27466" xr:uid="{00000000-0005-0000-0000-0000516B0000}"/>
    <cellStyle name="표준 18 3 2 5 5 3" xfId="27467" xr:uid="{00000000-0005-0000-0000-0000526B0000}"/>
    <cellStyle name="표준 18 3 2 5 6" xfId="27468" xr:uid="{00000000-0005-0000-0000-0000536B0000}"/>
    <cellStyle name="표준 18 3 2 5 6 2" xfId="27469" xr:uid="{00000000-0005-0000-0000-0000546B0000}"/>
    <cellStyle name="표준 18 3 2 5 6 2 2" xfId="27470" xr:uid="{00000000-0005-0000-0000-0000556B0000}"/>
    <cellStyle name="표준 18 3 2 5 6 3" xfId="27471" xr:uid="{00000000-0005-0000-0000-0000566B0000}"/>
    <cellStyle name="표준 18 3 2 5 7" xfId="27472" xr:uid="{00000000-0005-0000-0000-0000576B0000}"/>
    <cellStyle name="표준 18 3 2 5 7 2" xfId="27473" xr:uid="{00000000-0005-0000-0000-0000586B0000}"/>
    <cellStyle name="표준 18 3 2 5 8" xfId="27474" xr:uid="{00000000-0005-0000-0000-0000596B0000}"/>
    <cellStyle name="표준 18 3 2 6" xfId="27475" xr:uid="{00000000-0005-0000-0000-00005A6B0000}"/>
    <cellStyle name="표준 18 3 2 6 2" xfId="27476" xr:uid="{00000000-0005-0000-0000-00005B6B0000}"/>
    <cellStyle name="표준 18 3 2 6 2 2" xfId="27477" xr:uid="{00000000-0005-0000-0000-00005C6B0000}"/>
    <cellStyle name="표준 18 3 2 6 2 2 2" xfId="27478" xr:uid="{00000000-0005-0000-0000-00005D6B0000}"/>
    <cellStyle name="표준 18 3 2 6 2 2 2 2" xfId="27479" xr:uid="{00000000-0005-0000-0000-00005E6B0000}"/>
    <cellStyle name="표준 18 3 2 6 2 2 2 2 2" xfId="27480" xr:uid="{00000000-0005-0000-0000-00005F6B0000}"/>
    <cellStyle name="표준 18 3 2 6 2 2 2 3" xfId="27481" xr:uid="{00000000-0005-0000-0000-0000606B0000}"/>
    <cellStyle name="표준 18 3 2 6 2 2 3" xfId="27482" xr:uid="{00000000-0005-0000-0000-0000616B0000}"/>
    <cellStyle name="표준 18 3 2 6 2 2 3 2" xfId="27483" xr:uid="{00000000-0005-0000-0000-0000626B0000}"/>
    <cellStyle name="표준 18 3 2 6 2 2 4" xfId="27484" xr:uid="{00000000-0005-0000-0000-0000636B0000}"/>
    <cellStyle name="표준 18 3 2 6 2 3" xfId="27485" xr:uid="{00000000-0005-0000-0000-0000646B0000}"/>
    <cellStyle name="표준 18 3 2 6 2 3 2" xfId="27486" xr:uid="{00000000-0005-0000-0000-0000656B0000}"/>
    <cellStyle name="표준 18 3 2 6 2 3 2 2" xfId="27487" xr:uid="{00000000-0005-0000-0000-0000666B0000}"/>
    <cellStyle name="표준 18 3 2 6 2 3 3" xfId="27488" xr:uid="{00000000-0005-0000-0000-0000676B0000}"/>
    <cellStyle name="표준 18 3 2 6 2 4" xfId="27489" xr:uid="{00000000-0005-0000-0000-0000686B0000}"/>
    <cellStyle name="표준 18 3 2 6 2 4 2" xfId="27490" xr:uid="{00000000-0005-0000-0000-0000696B0000}"/>
    <cellStyle name="표준 18 3 2 6 2 5" xfId="27491" xr:uid="{00000000-0005-0000-0000-00006A6B0000}"/>
    <cellStyle name="표준 18 3 2 6 3" xfId="27492" xr:uid="{00000000-0005-0000-0000-00006B6B0000}"/>
    <cellStyle name="표준 18 3 2 6 3 2" xfId="27493" xr:uid="{00000000-0005-0000-0000-00006C6B0000}"/>
    <cellStyle name="표준 18 3 2 6 3 2 2" xfId="27494" xr:uid="{00000000-0005-0000-0000-00006D6B0000}"/>
    <cellStyle name="표준 18 3 2 6 3 2 2 2" xfId="27495" xr:uid="{00000000-0005-0000-0000-00006E6B0000}"/>
    <cellStyle name="표준 18 3 2 6 3 2 2 2 2" xfId="27496" xr:uid="{00000000-0005-0000-0000-00006F6B0000}"/>
    <cellStyle name="표준 18 3 2 6 3 2 2 3" xfId="27497" xr:uid="{00000000-0005-0000-0000-0000706B0000}"/>
    <cellStyle name="표준 18 3 2 6 3 2 3" xfId="27498" xr:uid="{00000000-0005-0000-0000-0000716B0000}"/>
    <cellStyle name="표준 18 3 2 6 3 2 3 2" xfId="27499" xr:uid="{00000000-0005-0000-0000-0000726B0000}"/>
    <cellStyle name="표준 18 3 2 6 3 2 4" xfId="27500" xr:uid="{00000000-0005-0000-0000-0000736B0000}"/>
    <cellStyle name="표준 18 3 2 6 3 3" xfId="27501" xr:uid="{00000000-0005-0000-0000-0000746B0000}"/>
    <cellStyle name="표준 18 3 2 6 3 3 2" xfId="27502" xr:uid="{00000000-0005-0000-0000-0000756B0000}"/>
    <cellStyle name="표준 18 3 2 6 3 3 2 2" xfId="27503" xr:uid="{00000000-0005-0000-0000-0000766B0000}"/>
    <cellStyle name="표준 18 3 2 6 3 3 3" xfId="27504" xr:uid="{00000000-0005-0000-0000-0000776B0000}"/>
    <cellStyle name="표준 18 3 2 6 3 4" xfId="27505" xr:uid="{00000000-0005-0000-0000-0000786B0000}"/>
    <cellStyle name="표준 18 3 2 6 3 4 2" xfId="27506" xr:uid="{00000000-0005-0000-0000-0000796B0000}"/>
    <cellStyle name="표준 18 3 2 6 3 5" xfId="27507" xr:uid="{00000000-0005-0000-0000-00007A6B0000}"/>
    <cellStyle name="표준 18 3 2 6 4" xfId="27508" xr:uid="{00000000-0005-0000-0000-00007B6B0000}"/>
    <cellStyle name="표준 18 3 2 6 4 2" xfId="27509" xr:uid="{00000000-0005-0000-0000-00007C6B0000}"/>
    <cellStyle name="표준 18 3 2 6 4 2 2" xfId="27510" xr:uid="{00000000-0005-0000-0000-00007D6B0000}"/>
    <cellStyle name="표준 18 3 2 6 4 2 2 2" xfId="27511" xr:uid="{00000000-0005-0000-0000-00007E6B0000}"/>
    <cellStyle name="표준 18 3 2 6 4 2 3" xfId="27512" xr:uid="{00000000-0005-0000-0000-00007F6B0000}"/>
    <cellStyle name="표준 18 3 2 6 4 3" xfId="27513" xr:uid="{00000000-0005-0000-0000-0000806B0000}"/>
    <cellStyle name="표준 18 3 2 6 4 3 2" xfId="27514" xr:uid="{00000000-0005-0000-0000-0000816B0000}"/>
    <cellStyle name="표준 18 3 2 6 4 4" xfId="27515" xr:uid="{00000000-0005-0000-0000-0000826B0000}"/>
    <cellStyle name="표준 18 3 2 6 5" xfId="27516" xr:uid="{00000000-0005-0000-0000-0000836B0000}"/>
    <cellStyle name="표준 18 3 2 6 5 2" xfId="27517" xr:uid="{00000000-0005-0000-0000-0000846B0000}"/>
    <cellStyle name="표준 18 3 2 6 5 2 2" xfId="27518" xr:uid="{00000000-0005-0000-0000-0000856B0000}"/>
    <cellStyle name="표준 18 3 2 6 5 3" xfId="27519" xr:uid="{00000000-0005-0000-0000-0000866B0000}"/>
    <cellStyle name="표준 18 3 2 6 6" xfId="27520" xr:uid="{00000000-0005-0000-0000-0000876B0000}"/>
    <cellStyle name="표준 18 3 2 6 6 2" xfId="27521" xr:uid="{00000000-0005-0000-0000-0000886B0000}"/>
    <cellStyle name="표준 18 3 2 6 6 2 2" xfId="27522" xr:uid="{00000000-0005-0000-0000-0000896B0000}"/>
    <cellStyle name="표준 18 3 2 6 6 3" xfId="27523" xr:uid="{00000000-0005-0000-0000-00008A6B0000}"/>
    <cellStyle name="표준 18 3 2 6 7" xfId="27524" xr:uid="{00000000-0005-0000-0000-00008B6B0000}"/>
    <cellStyle name="표준 18 3 2 6 7 2" xfId="27525" xr:uid="{00000000-0005-0000-0000-00008C6B0000}"/>
    <cellStyle name="표준 18 3 2 6 8" xfId="27526" xr:uid="{00000000-0005-0000-0000-00008D6B0000}"/>
    <cellStyle name="표준 18 3 2 7" xfId="27527" xr:uid="{00000000-0005-0000-0000-00008E6B0000}"/>
    <cellStyle name="표준 18 3 2 7 2" xfId="27528" xr:uid="{00000000-0005-0000-0000-00008F6B0000}"/>
    <cellStyle name="표준 18 3 2 7 2 2" xfId="27529" xr:uid="{00000000-0005-0000-0000-0000906B0000}"/>
    <cellStyle name="표준 18 3 2 7 2 2 2" xfId="27530" xr:uid="{00000000-0005-0000-0000-0000916B0000}"/>
    <cellStyle name="표준 18 3 2 7 2 2 2 2" xfId="27531" xr:uid="{00000000-0005-0000-0000-0000926B0000}"/>
    <cellStyle name="표준 18 3 2 7 2 2 3" xfId="27532" xr:uid="{00000000-0005-0000-0000-0000936B0000}"/>
    <cellStyle name="표준 18 3 2 7 2 3" xfId="27533" xr:uid="{00000000-0005-0000-0000-0000946B0000}"/>
    <cellStyle name="표준 18 3 2 7 2 3 2" xfId="27534" xr:uid="{00000000-0005-0000-0000-0000956B0000}"/>
    <cellStyle name="표준 18 3 2 7 2 4" xfId="27535" xr:uid="{00000000-0005-0000-0000-0000966B0000}"/>
    <cellStyle name="표준 18 3 2 7 3" xfId="27536" xr:uid="{00000000-0005-0000-0000-0000976B0000}"/>
    <cellStyle name="표준 18 3 2 7 3 2" xfId="27537" xr:uid="{00000000-0005-0000-0000-0000986B0000}"/>
    <cellStyle name="표준 18 3 2 7 3 2 2" xfId="27538" xr:uid="{00000000-0005-0000-0000-0000996B0000}"/>
    <cellStyle name="표준 18 3 2 7 3 3" xfId="27539" xr:uid="{00000000-0005-0000-0000-00009A6B0000}"/>
    <cellStyle name="표준 18 3 2 7 4" xfId="27540" xr:uid="{00000000-0005-0000-0000-00009B6B0000}"/>
    <cellStyle name="표준 18 3 2 7 4 2" xfId="27541" xr:uid="{00000000-0005-0000-0000-00009C6B0000}"/>
    <cellStyle name="표준 18 3 2 7 5" xfId="27542" xr:uid="{00000000-0005-0000-0000-00009D6B0000}"/>
    <cellStyle name="표준 18 3 2 8" xfId="27543" xr:uid="{00000000-0005-0000-0000-00009E6B0000}"/>
    <cellStyle name="표준 18 3 2 8 2" xfId="27544" xr:uid="{00000000-0005-0000-0000-00009F6B0000}"/>
    <cellStyle name="표준 18 3 2 8 2 2" xfId="27545" xr:uid="{00000000-0005-0000-0000-0000A06B0000}"/>
    <cellStyle name="표준 18 3 2 8 2 2 2" xfId="27546" xr:uid="{00000000-0005-0000-0000-0000A16B0000}"/>
    <cellStyle name="표준 18 3 2 8 2 2 2 2" xfId="27547" xr:uid="{00000000-0005-0000-0000-0000A26B0000}"/>
    <cellStyle name="표준 18 3 2 8 2 2 3" xfId="27548" xr:uid="{00000000-0005-0000-0000-0000A36B0000}"/>
    <cellStyle name="표준 18 3 2 8 2 3" xfId="27549" xr:uid="{00000000-0005-0000-0000-0000A46B0000}"/>
    <cellStyle name="표준 18 3 2 8 2 3 2" xfId="27550" xr:uid="{00000000-0005-0000-0000-0000A56B0000}"/>
    <cellStyle name="표준 18 3 2 8 2 4" xfId="27551" xr:uid="{00000000-0005-0000-0000-0000A66B0000}"/>
    <cellStyle name="표준 18 3 2 8 3" xfId="27552" xr:uid="{00000000-0005-0000-0000-0000A76B0000}"/>
    <cellStyle name="표준 18 3 2 8 3 2" xfId="27553" xr:uid="{00000000-0005-0000-0000-0000A86B0000}"/>
    <cellStyle name="표준 18 3 2 8 3 2 2" xfId="27554" xr:uid="{00000000-0005-0000-0000-0000A96B0000}"/>
    <cellStyle name="표준 18 3 2 8 3 3" xfId="27555" xr:uid="{00000000-0005-0000-0000-0000AA6B0000}"/>
    <cellStyle name="표준 18 3 2 8 4" xfId="27556" xr:uid="{00000000-0005-0000-0000-0000AB6B0000}"/>
    <cellStyle name="표준 18 3 2 8 4 2" xfId="27557" xr:uid="{00000000-0005-0000-0000-0000AC6B0000}"/>
    <cellStyle name="표준 18 3 2 8 5" xfId="27558" xr:uid="{00000000-0005-0000-0000-0000AD6B0000}"/>
    <cellStyle name="표준 18 3 2 9" xfId="27559" xr:uid="{00000000-0005-0000-0000-0000AE6B0000}"/>
    <cellStyle name="표준 18 3 2 9 2" xfId="27560" xr:uid="{00000000-0005-0000-0000-0000AF6B0000}"/>
    <cellStyle name="표준 18 3 2 9 2 2" xfId="27561" xr:uid="{00000000-0005-0000-0000-0000B06B0000}"/>
    <cellStyle name="표준 18 3 2 9 2 2 2" xfId="27562" xr:uid="{00000000-0005-0000-0000-0000B16B0000}"/>
    <cellStyle name="표준 18 3 2 9 2 3" xfId="27563" xr:uid="{00000000-0005-0000-0000-0000B26B0000}"/>
    <cellStyle name="표준 18 3 2 9 3" xfId="27564" xr:uid="{00000000-0005-0000-0000-0000B36B0000}"/>
    <cellStyle name="표준 18 3 2 9 3 2" xfId="27565" xr:uid="{00000000-0005-0000-0000-0000B46B0000}"/>
    <cellStyle name="표준 18 3 2 9 4" xfId="27566" xr:uid="{00000000-0005-0000-0000-0000B56B0000}"/>
    <cellStyle name="표준 18 3 3" xfId="27567" xr:uid="{00000000-0005-0000-0000-0000B66B0000}"/>
    <cellStyle name="표준 18 3 3 10" xfId="27568" xr:uid="{00000000-0005-0000-0000-0000B76B0000}"/>
    <cellStyle name="표준 18 3 3 2" xfId="27569" xr:uid="{00000000-0005-0000-0000-0000B86B0000}"/>
    <cellStyle name="표준 18 3 3 2 2" xfId="27570" xr:uid="{00000000-0005-0000-0000-0000B96B0000}"/>
    <cellStyle name="표준 18 3 3 2 2 2" xfId="27571" xr:uid="{00000000-0005-0000-0000-0000BA6B0000}"/>
    <cellStyle name="표준 18 3 3 2 2 2 2" xfId="27572" xr:uid="{00000000-0005-0000-0000-0000BB6B0000}"/>
    <cellStyle name="표준 18 3 3 2 2 2 2 2" xfId="27573" xr:uid="{00000000-0005-0000-0000-0000BC6B0000}"/>
    <cellStyle name="표준 18 3 3 2 2 2 2 2 2" xfId="27574" xr:uid="{00000000-0005-0000-0000-0000BD6B0000}"/>
    <cellStyle name="표준 18 3 3 2 2 2 2 3" xfId="27575" xr:uid="{00000000-0005-0000-0000-0000BE6B0000}"/>
    <cellStyle name="표준 18 3 3 2 2 2 3" xfId="27576" xr:uid="{00000000-0005-0000-0000-0000BF6B0000}"/>
    <cellStyle name="표준 18 3 3 2 2 2 3 2" xfId="27577" xr:uid="{00000000-0005-0000-0000-0000C06B0000}"/>
    <cellStyle name="표준 18 3 3 2 2 2 4" xfId="27578" xr:uid="{00000000-0005-0000-0000-0000C16B0000}"/>
    <cellStyle name="표준 18 3 3 2 2 3" xfId="27579" xr:uid="{00000000-0005-0000-0000-0000C26B0000}"/>
    <cellStyle name="표준 18 3 3 2 2 3 2" xfId="27580" xr:uid="{00000000-0005-0000-0000-0000C36B0000}"/>
    <cellStyle name="표준 18 3 3 2 2 3 2 2" xfId="27581" xr:uid="{00000000-0005-0000-0000-0000C46B0000}"/>
    <cellStyle name="표준 18 3 3 2 2 3 3" xfId="27582" xr:uid="{00000000-0005-0000-0000-0000C56B0000}"/>
    <cellStyle name="표준 18 3 3 2 2 4" xfId="27583" xr:uid="{00000000-0005-0000-0000-0000C66B0000}"/>
    <cellStyle name="표준 18 3 3 2 2 4 2" xfId="27584" xr:uid="{00000000-0005-0000-0000-0000C76B0000}"/>
    <cellStyle name="표준 18 3 3 2 2 5" xfId="27585" xr:uid="{00000000-0005-0000-0000-0000C86B0000}"/>
    <cellStyle name="표준 18 3 3 2 3" xfId="27586" xr:uid="{00000000-0005-0000-0000-0000C96B0000}"/>
    <cellStyle name="표준 18 3 3 2 3 2" xfId="27587" xr:uid="{00000000-0005-0000-0000-0000CA6B0000}"/>
    <cellStyle name="표준 18 3 3 2 3 2 2" xfId="27588" xr:uid="{00000000-0005-0000-0000-0000CB6B0000}"/>
    <cellStyle name="표준 18 3 3 2 3 2 2 2" xfId="27589" xr:uid="{00000000-0005-0000-0000-0000CC6B0000}"/>
    <cellStyle name="표준 18 3 3 2 3 2 2 2 2" xfId="27590" xr:uid="{00000000-0005-0000-0000-0000CD6B0000}"/>
    <cellStyle name="표준 18 3 3 2 3 2 2 3" xfId="27591" xr:uid="{00000000-0005-0000-0000-0000CE6B0000}"/>
    <cellStyle name="표준 18 3 3 2 3 2 3" xfId="27592" xr:uid="{00000000-0005-0000-0000-0000CF6B0000}"/>
    <cellStyle name="표준 18 3 3 2 3 2 3 2" xfId="27593" xr:uid="{00000000-0005-0000-0000-0000D06B0000}"/>
    <cellStyle name="표준 18 3 3 2 3 2 4" xfId="27594" xr:uid="{00000000-0005-0000-0000-0000D16B0000}"/>
    <cellStyle name="표준 18 3 3 2 3 3" xfId="27595" xr:uid="{00000000-0005-0000-0000-0000D26B0000}"/>
    <cellStyle name="표준 18 3 3 2 3 3 2" xfId="27596" xr:uid="{00000000-0005-0000-0000-0000D36B0000}"/>
    <cellStyle name="표준 18 3 3 2 3 3 2 2" xfId="27597" xr:uid="{00000000-0005-0000-0000-0000D46B0000}"/>
    <cellStyle name="표준 18 3 3 2 3 3 3" xfId="27598" xr:uid="{00000000-0005-0000-0000-0000D56B0000}"/>
    <cellStyle name="표준 18 3 3 2 3 4" xfId="27599" xr:uid="{00000000-0005-0000-0000-0000D66B0000}"/>
    <cellStyle name="표준 18 3 3 2 3 4 2" xfId="27600" xr:uid="{00000000-0005-0000-0000-0000D76B0000}"/>
    <cellStyle name="표준 18 3 3 2 3 5" xfId="27601" xr:uid="{00000000-0005-0000-0000-0000D86B0000}"/>
    <cellStyle name="표준 18 3 3 2 4" xfId="27602" xr:uid="{00000000-0005-0000-0000-0000D96B0000}"/>
    <cellStyle name="표준 18 3 3 2 4 2" xfId="27603" xr:uid="{00000000-0005-0000-0000-0000DA6B0000}"/>
    <cellStyle name="표준 18 3 3 2 4 2 2" xfId="27604" xr:uid="{00000000-0005-0000-0000-0000DB6B0000}"/>
    <cellStyle name="표준 18 3 3 2 4 2 2 2" xfId="27605" xr:uid="{00000000-0005-0000-0000-0000DC6B0000}"/>
    <cellStyle name="표준 18 3 3 2 4 2 3" xfId="27606" xr:uid="{00000000-0005-0000-0000-0000DD6B0000}"/>
    <cellStyle name="표준 18 3 3 2 4 3" xfId="27607" xr:uid="{00000000-0005-0000-0000-0000DE6B0000}"/>
    <cellStyle name="표준 18 3 3 2 4 3 2" xfId="27608" xr:uid="{00000000-0005-0000-0000-0000DF6B0000}"/>
    <cellStyle name="표준 18 3 3 2 4 4" xfId="27609" xr:uid="{00000000-0005-0000-0000-0000E06B0000}"/>
    <cellStyle name="표준 18 3 3 2 5" xfId="27610" xr:uid="{00000000-0005-0000-0000-0000E16B0000}"/>
    <cellStyle name="표준 18 3 3 2 5 2" xfId="27611" xr:uid="{00000000-0005-0000-0000-0000E26B0000}"/>
    <cellStyle name="표준 18 3 3 2 5 2 2" xfId="27612" xr:uid="{00000000-0005-0000-0000-0000E36B0000}"/>
    <cellStyle name="표준 18 3 3 2 5 3" xfId="27613" xr:uid="{00000000-0005-0000-0000-0000E46B0000}"/>
    <cellStyle name="표준 18 3 3 2 6" xfId="27614" xr:uid="{00000000-0005-0000-0000-0000E56B0000}"/>
    <cellStyle name="표준 18 3 3 2 6 2" xfId="27615" xr:uid="{00000000-0005-0000-0000-0000E66B0000}"/>
    <cellStyle name="표준 18 3 3 2 6 2 2" xfId="27616" xr:uid="{00000000-0005-0000-0000-0000E76B0000}"/>
    <cellStyle name="표준 18 3 3 2 6 3" xfId="27617" xr:uid="{00000000-0005-0000-0000-0000E86B0000}"/>
    <cellStyle name="표준 18 3 3 2 7" xfId="27618" xr:uid="{00000000-0005-0000-0000-0000E96B0000}"/>
    <cellStyle name="표준 18 3 3 2 7 2" xfId="27619" xr:uid="{00000000-0005-0000-0000-0000EA6B0000}"/>
    <cellStyle name="표준 18 3 3 2 8" xfId="27620" xr:uid="{00000000-0005-0000-0000-0000EB6B0000}"/>
    <cellStyle name="표준 18 3 3 3" xfId="27621" xr:uid="{00000000-0005-0000-0000-0000EC6B0000}"/>
    <cellStyle name="표준 18 3 3 3 2" xfId="27622" xr:uid="{00000000-0005-0000-0000-0000ED6B0000}"/>
    <cellStyle name="표준 18 3 3 3 2 2" xfId="27623" xr:uid="{00000000-0005-0000-0000-0000EE6B0000}"/>
    <cellStyle name="표준 18 3 3 3 2 2 2" xfId="27624" xr:uid="{00000000-0005-0000-0000-0000EF6B0000}"/>
    <cellStyle name="표준 18 3 3 3 2 2 2 2" xfId="27625" xr:uid="{00000000-0005-0000-0000-0000F06B0000}"/>
    <cellStyle name="표준 18 3 3 3 2 2 2 2 2" xfId="27626" xr:uid="{00000000-0005-0000-0000-0000F16B0000}"/>
    <cellStyle name="표준 18 3 3 3 2 2 2 3" xfId="27627" xr:uid="{00000000-0005-0000-0000-0000F26B0000}"/>
    <cellStyle name="표준 18 3 3 3 2 2 3" xfId="27628" xr:uid="{00000000-0005-0000-0000-0000F36B0000}"/>
    <cellStyle name="표준 18 3 3 3 2 2 3 2" xfId="27629" xr:uid="{00000000-0005-0000-0000-0000F46B0000}"/>
    <cellStyle name="표준 18 3 3 3 2 2 4" xfId="27630" xr:uid="{00000000-0005-0000-0000-0000F56B0000}"/>
    <cellStyle name="표준 18 3 3 3 2 3" xfId="27631" xr:uid="{00000000-0005-0000-0000-0000F66B0000}"/>
    <cellStyle name="표준 18 3 3 3 2 3 2" xfId="27632" xr:uid="{00000000-0005-0000-0000-0000F76B0000}"/>
    <cellStyle name="표준 18 3 3 3 2 3 2 2" xfId="27633" xr:uid="{00000000-0005-0000-0000-0000F86B0000}"/>
    <cellStyle name="표준 18 3 3 3 2 3 3" xfId="27634" xr:uid="{00000000-0005-0000-0000-0000F96B0000}"/>
    <cellStyle name="표준 18 3 3 3 2 4" xfId="27635" xr:uid="{00000000-0005-0000-0000-0000FA6B0000}"/>
    <cellStyle name="표준 18 3 3 3 2 4 2" xfId="27636" xr:uid="{00000000-0005-0000-0000-0000FB6B0000}"/>
    <cellStyle name="표준 18 3 3 3 2 5" xfId="27637" xr:uid="{00000000-0005-0000-0000-0000FC6B0000}"/>
    <cellStyle name="표준 18 3 3 3 3" xfId="27638" xr:uid="{00000000-0005-0000-0000-0000FD6B0000}"/>
    <cellStyle name="표준 18 3 3 3 3 2" xfId="27639" xr:uid="{00000000-0005-0000-0000-0000FE6B0000}"/>
    <cellStyle name="표준 18 3 3 3 3 2 2" xfId="27640" xr:uid="{00000000-0005-0000-0000-0000FF6B0000}"/>
    <cellStyle name="표준 18 3 3 3 3 2 2 2" xfId="27641" xr:uid="{00000000-0005-0000-0000-0000006C0000}"/>
    <cellStyle name="표준 18 3 3 3 3 2 2 2 2" xfId="27642" xr:uid="{00000000-0005-0000-0000-0000016C0000}"/>
    <cellStyle name="표준 18 3 3 3 3 2 2 3" xfId="27643" xr:uid="{00000000-0005-0000-0000-0000026C0000}"/>
    <cellStyle name="표준 18 3 3 3 3 2 3" xfId="27644" xr:uid="{00000000-0005-0000-0000-0000036C0000}"/>
    <cellStyle name="표준 18 3 3 3 3 2 3 2" xfId="27645" xr:uid="{00000000-0005-0000-0000-0000046C0000}"/>
    <cellStyle name="표준 18 3 3 3 3 2 4" xfId="27646" xr:uid="{00000000-0005-0000-0000-0000056C0000}"/>
    <cellStyle name="표준 18 3 3 3 3 3" xfId="27647" xr:uid="{00000000-0005-0000-0000-0000066C0000}"/>
    <cellStyle name="표준 18 3 3 3 3 3 2" xfId="27648" xr:uid="{00000000-0005-0000-0000-0000076C0000}"/>
    <cellStyle name="표준 18 3 3 3 3 3 2 2" xfId="27649" xr:uid="{00000000-0005-0000-0000-0000086C0000}"/>
    <cellStyle name="표준 18 3 3 3 3 3 3" xfId="27650" xr:uid="{00000000-0005-0000-0000-0000096C0000}"/>
    <cellStyle name="표준 18 3 3 3 3 4" xfId="27651" xr:uid="{00000000-0005-0000-0000-00000A6C0000}"/>
    <cellStyle name="표준 18 3 3 3 3 4 2" xfId="27652" xr:uid="{00000000-0005-0000-0000-00000B6C0000}"/>
    <cellStyle name="표준 18 3 3 3 3 5" xfId="27653" xr:uid="{00000000-0005-0000-0000-00000C6C0000}"/>
    <cellStyle name="표준 18 3 3 3 4" xfId="27654" xr:uid="{00000000-0005-0000-0000-00000D6C0000}"/>
    <cellStyle name="표준 18 3 3 3 4 2" xfId="27655" xr:uid="{00000000-0005-0000-0000-00000E6C0000}"/>
    <cellStyle name="표준 18 3 3 3 4 2 2" xfId="27656" xr:uid="{00000000-0005-0000-0000-00000F6C0000}"/>
    <cellStyle name="표준 18 3 3 3 4 2 2 2" xfId="27657" xr:uid="{00000000-0005-0000-0000-0000106C0000}"/>
    <cellStyle name="표준 18 3 3 3 4 2 3" xfId="27658" xr:uid="{00000000-0005-0000-0000-0000116C0000}"/>
    <cellStyle name="표준 18 3 3 3 4 3" xfId="27659" xr:uid="{00000000-0005-0000-0000-0000126C0000}"/>
    <cellStyle name="표준 18 3 3 3 4 3 2" xfId="27660" xr:uid="{00000000-0005-0000-0000-0000136C0000}"/>
    <cellStyle name="표준 18 3 3 3 4 4" xfId="27661" xr:uid="{00000000-0005-0000-0000-0000146C0000}"/>
    <cellStyle name="표준 18 3 3 3 5" xfId="27662" xr:uid="{00000000-0005-0000-0000-0000156C0000}"/>
    <cellStyle name="표준 18 3 3 3 5 2" xfId="27663" xr:uid="{00000000-0005-0000-0000-0000166C0000}"/>
    <cellStyle name="표준 18 3 3 3 5 2 2" xfId="27664" xr:uid="{00000000-0005-0000-0000-0000176C0000}"/>
    <cellStyle name="표준 18 3 3 3 5 3" xfId="27665" xr:uid="{00000000-0005-0000-0000-0000186C0000}"/>
    <cellStyle name="표준 18 3 3 3 6" xfId="27666" xr:uid="{00000000-0005-0000-0000-0000196C0000}"/>
    <cellStyle name="표준 18 3 3 3 6 2" xfId="27667" xr:uid="{00000000-0005-0000-0000-00001A6C0000}"/>
    <cellStyle name="표준 18 3 3 3 6 2 2" xfId="27668" xr:uid="{00000000-0005-0000-0000-00001B6C0000}"/>
    <cellStyle name="표준 18 3 3 3 6 3" xfId="27669" xr:uid="{00000000-0005-0000-0000-00001C6C0000}"/>
    <cellStyle name="표준 18 3 3 3 7" xfId="27670" xr:uid="{00000000-0005-0000-0000-00001D6C0000}"/>
    <cellStyle name="표준 18 3 3 3 7 2" xfId="27671" xr:uid="{00000000-0005-0000-0000-00001E6C0000}"/>
    <cellStyle name="표준 18 3 3 3 8" xfId="27672" xr:uid="{00000000-0005-0000-0000-00001F6C0000}"/>
    <cellStyle name="표준 18 3 3 4" xfId="27673" xr:uid="{00000000-0005-0000-0000-0000206C0000}"/>
    <cellStyle name="표준 18 3 3 4 2" xfId="27674" xr:uid="{00000000-0005-0000-0000-0000216C0000}"/>
    <cellStyle name="표준 18 3 3 4 2 2" xfId="27675" xr:uid="{00000000-0005-0000-0000-0000226C0000}"/>
    <cellStyle name="표준 18 3 3 4 2 2 2" xfId="27676" xr:uid="{00000000-0005-0000-0000-0000236C0000}"/>
    <cellStyle name="표준 18 3 3 4 2 2 2 2" xfId="27677" xr:uid="{00000000-0005-0000-0000-0000246C0000}"/>
    <cellStyle name="표준 18 3 3 4 2 2 3" xfId="27678" xr:uid="{00000000-0005-0000-0000-0000256C0000}"/>
    <cellStyle name="표준 18 3 3 4 2 3" xfId="27679" xr:uid="{00000000-0005-0000-0000-0000266C0000}"/>
    <cellStyle name="표준 18 3 3 4 2 3 2" xfId="27680" xr:uid="{00000000-0005-0000-0000-0000276C0000}"/>
    <cellStyle name="표준 18 3 3 4 2 4" xfId="27681" xr:uid="{00000000-0005-0000-0000-0000286C0000}"/>
    <cellStyle name="표준 18 3 3 4 3" xfId="27682" xr:uid="{00000000-0005-0000-0000-0000296C0000}"/>
    <cellStyle name="표준 18 3 3 4 3 2" xfId="27683" xr:uid="{00000000-0005-0000-0000-00002A6C0000}"/>
    <cellStyle name="표준 18 3 3 4 3 2 2" xfId="27684" xr:uid="{00000000-0005-0000-0000-00002B6C0000}"/>
    <cellStyle name="표준 18 3 3 4 3 3" xfId="27685" xr:uid="{00000000-0005-0000-0000-00002C6C0000}"/>
    <cellStyle name="표준 18 3 3 4 4" xfId="27686" xr:uid="{00000000-0005-0000-0000-00002D6C0000}"/>
    <cellStyle name="표준 18 3 3 4 4 2" xfId="27687" xr:uid="{00000000-0005-0000-0000-00002E6C0000}"/>
    <cellStyle name="표준 18 3 3 4 5" xfId="27688" xr:uid="{00000000-0005-0000-0000-00002F6C0000}"/>
    <cellStyle name="표준 18 3 3 5" xfId="27689" xr:uid="{00000000-0005-0000-0000-0000306C0000}"/>
    <cellStyle name="표준 18 3 3 5 2" xfId="27690" xr:uid="{00000000-0005-0000-0000-0000316C0000}"/>
    <cellStyle name="표준 18 3 3 5 2 2" xfId="27691" xr:uid="{00000000-0005-0000-0000-0000326C0000}"/>
    <cellStyle name="표준 18 3 3 5 2 2 2" xfId="27692" xr:uid="{00000000-0005-0000-0000-0000336C0000}"/>
    <cellStyle name="표준 18 3 3 5 2 2 2 2" xfId="27693" xr:uid="{00000000-0005-0000-0000-0000346C0000}"/>
    <cellStyle name="표준 18 3 3 5 2 2 3" xfId="27694" xr:uid="{00000000-0005-0000-0000-0000356C0000}"/>
    <cellStyle name="표준 18 3 3 5 2 3" xfId="27695" xr:uid="{00000000-0005-0000-0000-0000366C0000}"/>
    <cellStyle name="표준 18 3 3 5 2 3 2" xfId="27696" xr:uid="{00000000-0005-0000-0000-0000376C0000}"/>
    <cellStyle name="표준 18 3 3 5 2 4" xfId="27697" xr:uid="{00000000-0005-0000-0000-0000386C0000}"/>
    <cellStyle name="표준 18 3 3 5 3" xfId="27698" xr:uid="{00000000-0005-0000-0000-0000396C0000}"/>
    <cellStyle name="표준 18 3 3 5 3 2" xfId="27699" xr:uid="{00000000-0005-0000-0000-00003A6C0000}"/>
    <cellStyle name="표준 18 3 3 5 3 2 2" xfId="27700" xr:uid="{00000000-0005-0000-0000-00003B6C0000}"/>
    <cellStyle name="표준 18 3 3 5 3 3" xfId="27701" xr:uid="{00000000-0005-0000-0000-00003C6C0000}"/>
    <cellStyle name="표준 18 3 3 5 4" xfId="27702" xr:uid="{00000000-0005-0000-0000-00003D6C0000}"/>
    <cellStyle name="표준 18 3 3 5 4 2" xfId="27703" xr:uid="{00000000-0005-0000-0000-00003E6C0000}"/>
    <cellStyle name="표준 18 3 3 5 5" xfId="27704" xr:uid="{00000000-0005-0000-0000-00003F6C0000}"/>
    <cellStyle name="표준 18 3 3 6" xfId="27705" xr:uid="{00000000-0005-0000-0000-0000406C0000}"/>
    <cellStyle name="표준 18 3 3 6 2" xfId="27706" xr:uid="{00000000-0005-0000-0000-0000416C0000}"/>
    <cellStyle name="표준 18 3 3 6 2 2" xfId="27707" xr:uid="{00000000-0005-0000-0000-0000426C0000}"/>
    <cellStyle name="표준 18 3 3 6 2 2 2" xfId="27708" xr:uid="{00000000-0005-0000-0000-0000436C0000}"/>
    <cellStyle name="표준 18 3 3 6 2 3" xfId="27709" xr:uid="{00000000-0005-0000-0000-0000446C0000}"/>
    <cellStyle name="표준 18 3 3 6 3" xfId="27710" xr:uid="{00000000-0005-0000-0000-0000456C0000}"/>
    <cellStyle name="표준 18 3 3 6 3 2" xfId="27711" xr:uid="{00000000-0005-0000-0000-0000466C0000}"/>
    <cellStyle name="표준 18 3 3 6 4" xfId="27712" xr:uid="{00000000-0005-0000-0000-0000476C0000}"/>
    <cellStyle name="표준 18 3 3 7" xfId="27713" xr:uid="{00000000-0005-0000-0000-0000486C0000}"/>
    <cellStyle name="표준 18 3 3 7 2" xfId="27714" xr:uid="{00000000-0005-0000-0000-0000496C0000}"/>
    <cellStyle name="표준 18 3 3 7 2 2" xfId="27715" xr:uid="{00000000-0005-0000-0000-00004A6C0000}"/>
    <cellStyle name="표준 18 3 3 7 3" xfId="27716" xr:uid="{00000000-0005-0000-0000-00004B6C0000}"/>
    <cellStyle name="표준 18 3 3 8" xfId="27717" xr:uid="{00000000-0005-0000-0000-00004C6C0000}"/>
    <cellStyle name="표준 18 3 3 8 2" xfId="27718" xr:uid="{00000000-0005-0000-0000-00004D6C0000}"/>
    <cellStyle name="표준 18 3 3 8 2 2" xfId="27719" xr:uid="{00000000-0005-0000-0000-00004E6C0000}"/>
    <cellStyle name="표준 18 3 3 8 3" xfId="27720" xr:uid="{00000000-0005-0000-0000-00004F6C0000}"/>
    <cellStyle name="표준 18 3 3 9" xfId="27721" xr:uid="{00000000-0005-0000-0000-0000506C0000}"/>
    <cellStyle name="표준 18 3 3 9 2" xfId="27722" xr:uid="{00000000-0005-0000-0000-0000516C0000}"/>
    <cellStyle name="표준 18 3 4" xfId="27723" xr:uid="{00000000-0005-0000-0000-0000526C0000}"/>
    <cellStyle name="표준 18 3 4 10" xfId="27724" xr:uid="{00000000-0005-0000-0000-0000536C0000}"/>
    <cellStyle name="표준 18 3 4 2" xfId="27725" xr:uid="{00000000-0005-0000-0000-0000546C0000}"/>
    <cellStyle name="표준 18 3 4 2 2" xfId="27726" xr:uid="{00000000-0005-0000-0000-0000556C0000}"/>
    <cellStyle name="표준 18 3 4 2 2 2" xfId="27727" xr:uid="{00000000-0005-0000-0000-0000566C0000}"/>
    <cellStyle name="표준 18 3 4 2 2 2 2" xfId="27728" xr:uid="{00000000-0005-0000-0000-0000576C0000}"/>
    <cellStyle name="표준 18 3 4 2 2 2 2 2" xfId="27729" xr:uid="{00000000-0005-0000-0000-0000586C0000}"/>
    <cellStyle name="표준 18 3 4 2 2 2 2 2 2" xfId="27730" xr:uid="{00000000-0005-0000-0000-0000596C0000}"/>
    <cellStyle name="표준 18 3 4 2 2 2 2 3" xfId="27731" xr:uid="{00000000-0005-0000-0000-00005A6C0000}"/>
    <cellStyle name="표준 18 3 4 2 2 2 3" xfId="27732" xr:uid="{00000000-0005-0000-0000-00005B6C0000}"/>
    <cellStyle name="표준 18 3 4 2 2 2 3 2" xfId="27733" xr:uid="{00000000-0005-0000-0000-00005C6C0000}"/>
    <cellStyle name="표준 18 3 4 2 2 2 4" xfId="27734" xr:uid="{00000000-0005-0000-0000-00005D6C0000}"/>
    <cellStyle name="표준 18 3 4 2 2 3" xfId="27735" xr:uid="{00000000-0005-0000-0000-00005E6C0000}"/>
    <cellStyle name="표준 18 3 4 2 2 3 2" xfId="27736" xr:uid="{00000000-0005-0000-0000-00005F6C0000}"/>
    <cellStyle name="표준 18 3 4 2 2 3 2 2" xfId="27737" xr:uid="{00000000-0005-0000-0000-0000606C0000}"/>
    <cellStyle name="표준 18 3 4 2 2 3 3" xfId="27738" xr:uid="{00000000-0005-0000-0000-0000616C0000}"/>
    <cellStyle name="표준 18 3 4 2 2 4" xfId="27739" xr:uid="{00000000-0005-0000-0000-0000626C0000}"/>
    <cellStyle name="표준 18 3 4 2 2 4 2" xfId="27740" xr:uid="{00000000-0005-0000-0000-0000636C0000}"/>
    <cellStyle name="표준 18 3 4 2 2 5" xfId="27741" xr:uid="{00000000-0005-0000-0000-0000646C0000}"/>
    <cellStyle name="표준 18 3 4 2 3" xfId="27742" xr:uid="{00000000-0005-0000-0000-0000656C0000}"/>
    <cellStyle name="표준 18 3 4 2 3 2" xfId="27743" xr:uid="{00000000-0005-0000-0000-0000666C0000}"/>
    <cellStyle name="표준 18 3 4 2 3 2 2" xfId="27744" xr:uid="{00000000-0005-0000-0000-0000676C0000}"/>
    <cellStyle name="표준 18 3 4 2 3 2 2 2" xfId="27745" xr:uid="{00000000-0005-0000-0000-0000686C0000}"/>
    <cellStyle name="표준 18 3 4 2 3 2 2 2 2" xfId="27746" xr:uid="{00000000-0005-0000-0000-0000696C0000}"/>
    <cellStyle name="표준 18 3 4 2 3 2 2 3" xfId="27747" xr:uid="{00000000-0005-0000-0000-00006A6C0000}"/>
    <cellStyle name="표준 18 3 4 2 3 2 3" xfId="27748" xr:uid="{00000000-0005-0000-0000-00006B6C0000}"/>
    <cellStyle name="표준 18 3 4 2 3 2 3 2" xfId="27749" xr:uid="{00000000-0005-0000-0000-00006C6C0000}"/>
    <cellStyle name="표준 18 3 4 2 3 2 4" xfId="27750" xr:uid="{00000000-0005-0000-0000-00006D6C0000}"/>
    <cellStyle name="표준 18 3 4 2 3 3" xfId="27751" xr:uid="{00000000-0005-0000-0000-00006E6C0000}"/>
    <cellStyle name="표준 18 3 4 2 3 3 2" xfId="27752" xr:uid="{00000000-0005-0000-0000-00006F6C0000}"/>
    <cellStyle name="표준 18 3 4 2 3 3 2 2" xfId="27753" xr:uid="{00000000-0005-0000-0000-0000706C0000}"/>
    <cellStyle name="표준 18 3 4 2 3 3 3" xfId="27754" xr:uid="{00000000-0005-0000-0000-0000716C0000}"/>
    <cellStyle name="표준 18 3 4 2 3 4" xfId="27755" xr:uid="{00000000-0005-0000-0000-0000726C0000}"/>
    <cellStyle name="표준 18 3 4 2 3 4 2" xfId="27756" xr:uid="{00000000-0005-0000-0000-0000736C0000}"/>
    <cellStyle name="표준 18 3 4 2 3 5" xfId="27757" xr:uid="{00000000-0005-0000-0000-0000746C0000}"/>
    <cellStyle name="표준 18 3 4 2 4" xfId="27758" xr:uid="{00000000-0005-0000-0000-0000756C0000}"/>
    <cellStyle name="표준 18 3 4 2 4 2" xfId="27759" xr:uid="{00000000-0005-0000-0000-0000766C0000}"/>
    <cellStyle name="표준 18 3 4 2 4 2 2" xfId="27760" xr:uid="{00000000-0005-0000-0000-0000776C0000}"/>
    <cellStyle name="표준 18 3 4 2 4 2 2 2" xfId="27761" xr:uid="{00000000-0005-0000-0000-0000786C0000}"/>
    <cellStyle name="표준 18 3 4 2 4 2 3" xfId="27762" xr:uid="{00000000-0005-0000-0000-0000796C0000}"/>
    <cellStyle name="표준 18 3 4 2 4 3" xfId="27763" xr:uid="{00000000-0005-0000-0000-00007A6C0000}"/>
    <cellStyle name="표준 18 3 4 2 4 3 2" xfId="27764" xr:uid="{00000000-0005-0000-0000-00007B6C0000}"/>
    <cellStyle name="표준 18 3 4 2 4 4" xfId="27765" xr:uid="{00000000-0005-0000-0000-00007C6C0000}"/>
    <cellStyle name="표준 18 3 4 2 5" xfId="27766" xr:uid="{00000000-0005-0000-0000-00007D6C0000}"/>
    <cellStyle name="표준 18 3 4 2 5 2" xfId="27767" xr:uid="{00000000-0005-0000-0000-00007E6C0000}"/>
    <cellStyle name="표준 18 3 4 2 5 2 2" xfId="27768" xr:uid="{00000000-0005-0000-0000-00007F6C0000}"/>
    <cellStyle name="표준 18 3 4 2 5 3" xfId="27769" xr:uid="{00000000-0005-0000-0000-0000806C0000}"/>
    <cellStyle name="표준 18 3 4 2 6" xfId="27770" xr:uid="{00000000-0005-0000-0000-0000816C0000}"/>
    <cellStyle name="표준 18 3 4 2 6 2" xfId="27771" xr:uid="{00000000-0005-0000-0000-0000826C0000}"/>
    <cellStyle name="표준 18 3 4 2 6 2 2" xfId="27772" xr:uid="{00000000-0005-0000-0000-0000836C0000}"/>
    <cellStyle name="표준 18 3 4 2 6 3" xfId="27773" xr:uid="{00000000-0005-0000-0000-0000846C0000}"/>
    <cellStyle name="표준 18 3 4 2 7" xfId="27774" xr:uid="{00000000-0005-0000-0000-0000856C0000}"/>
    <cellStyle name="표준 18 3 4 2 7 2" xfId="27775" xr:uid="{00000000-0005-0000-0000-0000866C0000}"/>
    <cellStyle name="표준 18 3 4 2 8" xfId="27776" xr:uid="{00000000-0005-0000-0000-0000876C0000}"/>
    <cellStyle name="표준 18 3 4 3" xfId="27777" xr:uid="{00000000-0005-0000-0000-0000886C0000}"/>
    <cellStyle name="표준 18 3 4 3 2" xfId="27778" xr:uid="{00000000-0005-0000-0000-0000896C0000}"/>
    <cellStyle name="표준 18 3 4 3 2 2" xfId="27779" xr:uid="{00000000-0005-0000-0000-00008A6C0000}"/>
    <cellStyle name="표준 18 3 4 3 2 2 2" xfId="27780" xr:uid="{00000000-0005-0000-0000-00008B6C0000}"/>
    <cellStyle name="표준 18 3 4 3 2 2 2 2" xfId="27781" xr:uid="{00000000-0005-0000-0000-00008C6C0000}"/>
    <cellStyle name="표준 18 3 4 3 2 2 2 2 2" xfId="27782" xr:uid="{00000000-0005-0000-0000-00008D6C0000}"/>
    <cellStyle name="표준 18 3 4 3 2 2 2 3" xfId="27783" xr:uid="{00000000-0005-0000-0000-00008E6C0000}"/>
    <cellStyle name="표준 18 3 4 3 2 2 3" xfId="27784" xr:uid="{00000000-0005-0000-0000-00008F6C0000}"/>
    <cellStyle name="표준 18 3 4 3 2 2 3 2" xfId="27785" xr:uid="{00000000-0005-0000-0000-0000906C0000}"/>
    <cellStyle name="표준 18 3 4 3 2 2 4" xfId="27786" xr:uid="{00000000-0005-0000-0000-0000916C0000}"/>
    <cellStyle name="표준 18 3 4 3 2 3" xfId="27787" xr:uid="{00000000-0005-0000-0000-0000926C0000}"/>
    <cellStyle name="표준 18 3 4 3 2 3 2" xfId="27788" xr:uid="{00000000-0005-0000-0000-0000936C0000}"/>
    <cellStyle name="표준 18 3 4 3 2 3 2 2" xfId="27789" xr:uid="{00000000-0005-0000-0000-0000946C0000}"/>
    <cellStyle name="표준 18 3 4 3 2 3 3" xfId="27790" xr:uid="{00000000-0005-0000-0000-0000956C0000}"/>
    <cellStyle name="표준 18 3 4 3 2 4" xfId="27791" xr:uid="{00000000-0005-0000-0000-0000966C0000}"/>
    <cellStyle name="표준 18 3 4 3 2 4 2" xfId="27792" xr:uid="{00000000-0005-0000-0000-0000976C0000}"/>
    <cellStyle name="표준 18 3 4 3 2 5" xfId="27793" xr:uid="{00000000-0005-0000-0000-0000986C0000}"/>
    <cellStyle name="표준 18 3 4 3 3" xfId="27794" xr:uid="{00000000-0005-0000-0000-0000996C0000}"/>
    <cellStyle name="표준 18 3 4 3 3 2" xfId="27795" xr:uid="{00000000-0005-0000-0000-00009A6C0000}"/>
    <cellStyle name="표준 18 3 4 3 3 2 2" xfId="27796" xr:uid="{00000000-0005-0000-0000-00009B6C0000}"/>
    <cellStyle name="표준 18 3 4 3 3 2 2 2" xfId="27797" xr:uid="{00000000-0005-0000-0000-00009C6C0000}"/>
    <cellStyle name="표준 18 3 4 3 3 2 2 2 2" xfId="27798" xr:uid="{00000000-0005-0000-0000-00009D6C0000}"/>
    <cellStyle name="표준 18 3 4 3 3 2 2 3" xfId="27799" xr:uid="{00000000-0005-0000-0000-00009E6C0000}"/>
    <cellStyle name="표준 18 3 4 3 3 2 3" xfId="27800" xr:uid="{00000000-0005-0000-0000-00009F6C0000}"/>
    <cellStyle name="표준 18 3 4 3 3 2 3 2" xfId="27801" xr:uid="{00000000-0005-0000-0000-0000A06C0000}"/>
    <cellStyle name="표준 18 3 4 3 3 2 4" xfId="27802" xr:uid="{00000000-0005-0000-0000-0000A16C0000}"/>
    <cellStyle name="표준 18 3 4 3 3 3" xfId="27803" xr:uid="{00000000-0005-0000-0000-0000A26C0000}"/>
    <cellStyle name="표준 18 3 4 3 3 3 2" xfId="27804" xr:uid="{00000000-0005-0000-0000-0000A36C0000}"/>
    <cellStyle name="표준 18 3 4 3 3 3 2 2" xfId="27805" xr:uid="{00000000-0005-0000-0000-0000A46C0000}"/>
    <cellStyle name="표준 18 3 4 3 3 3 3" xfId="27806" xr:uid="{00000000-0005-0000-0000-0000A56C0000}"/>
    <cellStyle name="표준 18 3 4 3 3 4" xfId="27807" xr:uid="{00000000-0005-0000-0000-0000A66C0000}"/>
    <cellStyle name="표준 18 3 4 3 3 4 2" xfId="27808" xr:uid="{00000000-0005-0000-0000-0000A76C0000}"/>
    <cellStyle name="표준 18 3 4 3 3 5" xfId="27809" xr:uid="{00000000-0005-0000-0000-0000A86C0000}"/>
    <cellStyle name="표준 18 3 4 3 4" xfId="27810" xr:uid="{00000000-0005-0000-0000-0000A96C0000}"/>
    <cellStyle name="표준 18 3 4 3 4 2" xfId="27811" xr:uid="{00000000-0005-0000-0000-0000AA6C0000}"/>
    <cellStyle name="표준 18 3 4 3 4 2 2" xfId="27812" xr:uid="{00000000-0005-0000-0000-0000AB6C0000}"/>
    <cellStyle name="표준 18 3 4 3 4 2 2 2" xfId="27813" xr:uid="{00000000-0005-0000-0000-0000AC6C0000}"/>
    <cellStyle name="표준 18 3 4 3 4 2 3" xfId="27814" xr:uid="{00000000-0005-0000-0000-0000AD6C0000}"/>
    <cellStyle name="표준 18 3 4 3 4 3" xfId="27815" xr:uid="{00000000-0005-0000-0000-0000AE6C0000}"/>
    <cellStyle name="표준 18 3 4 3 4 3 2" xfId="27816" xr:uid="{00000000-0005-0000-0000-0000AF6C0000}"/>
    <cellStyle name="표준 18 3 4 3 4 4" xfId="27817" xr:uid="{00000000-0005-0000-0000-0000B06C0000}"/>
    <cellStyle name="표준 18 3 4 3 5" xfId="27818" xr:uid="{00000000-0005-0000-0000-0000B16C0000}"/>
    <cellStyle name="표준 18 3 4 3 5 2" xfId="27819" xr:uid="{00000000-0005-0000-0000-0000B26C0000}"/>
    <cellStyle name="표준 18 3 4 3 5 2 2" xfId="27820" xr:uid="{00000000-0005-0000-0000-0000B36C0000}"/>
    <cellStyle name="표준 18 3 4 3 5 3" xfId="27821" xr:uid="{00000000-0005-0000-0000-0000B46C0000}"/>
    <cellStyle name="표준 18 3 4 3 6" xfId="27822" xr:uid="{00000000-0005-0000-0000-0000B56C0000}"/>
    <cellStyle name="표준 18 3 4 3 6 2" xfId="27823" xr:uid="{00000000-0005-0000-0000-0000B66C0000}"/>
    <cellStyle name="표준 18 3 4 3 6 2 2" xfId="27824" xr:uid="{00000000-0005-0000-0000-0000B76C0000}"/>
    <cellStyle name="표준 18 3 4 3 6 3" xfId="27825" xr:uid="{00000000-0005-0000-0000-0000B86C0000}"/>
    <cellStyle name="표준 18 3 4 3 7" xfId="27826" xr:uid="{00000000-0005-0000-0000-0000B96C0000}"/>
    <cellStyle name="표준 18 3 4 3 7 2" xfId="27827" xr:uid="{00000000-0005-0000-0000-0000BA6C0000}"/>
    <cellStyle name="표준 18 3 4 3 8" xfId="27828" xr:uid="{00000000-0005-0000-0000-0000BB6C0000}"/>
    <cellStyle name="표준 18 3 4 4" xfId="27829" xr:uid="{00000000-0005-0000-0000-0000BC6C0000}"/>
    <cellStyle name="표준 18 3 4 4 2" xfId="27830" xr:uid="{00000000-0005-0000-0000-0000BD6C0000}"/>
    <cellStyle name="표준 18 3 4 4 2 2" xfId="27831" xr:uid="{00000000-0005-0000-0000-0000BE6C0000}"/>
    <cellStyle name="표준 18 3 4 4 2 2 2" xfId="27832" xr:uid="{00000000-0005-0000-0000-0000BF6C0000}"/>
    <cellStyle name="표준 18 3 4 4 2 2 2 2" xfId="27833" xr:uid="{00000000-0005-0000-0000-0000C06C0000}"/>
    <cellStyle name="표준 18 3 4 4 2 2 3" xfId="27834" xr:uid="{00000000-0005-0000-0000-0000C16C0000}"/>
    <cellStyle name="표준 18 3 4 4 2 3" xfId="27835" xr:uid="{00000000-0005-0000-0000-0000C26C0000}"/>
    <cellStyle name="표준 18 3 4 4 2 3 2" xfId="27836" xr:uid="{00000000-0005-0000-0000-0000C36C0000}"/>
    <cellStyle name="표준 18 3 4 4 2 4" xfId="27837" xr:uid="{00000000-0005-0000-0000-0000C46C0000}"/>
    <cellStyle name="표준 18 3 4 4 3" xfId="27838" xr:uid="{00000000-0005-0000-0000-0000C56C0000}"/>
    <cellStyle name="표준 18 3 4 4 3 2" xfId="27839" xr:uid="{00000000-0005-0000-0000-0000C66C0000}"/>
    <cellStyle name="표준 18 3 4 4 3 2 2" xfId="27840" xr:uid="{00000000-0005-0000-0000-0000C76C0000}"/>
    <cellStyle name="표준 18 3 4 4 3 3" xfId="27841" xr:uid="{00000000-0005-0000-0000-0000C86C0000}"/>
    <cellStyle name="표준 18 3 4 4 4" xfId="27842" xr:uid="{00000000-0005-0000-0000-0000C96C0000}"/>
    <cellStyle name="표준 18 3 4 4 4 2" xfId="27843" xr:uid="{00000000-0005-0000-0000-0000CA6C0000}"/>
    <cellStyle name="표준 18 3 4 4 5" xfId="27844" xr:uid="{00000000-0005-0000-0000-0000CB6C0000}"/>
    <cellStyle name="표준 18 3 4 5" xfId="27845" xr:uid="{00000000-0005-0000-0000-0000CC6C0000}"/>
    <cellStyle name="표준 18 3 4 5 2" xfId="27846" xr:uid="{00000000-0005-0000-0000-0000CD6C0000}"/>
    <cellStyle name="표준 18 3 4 5 2 2" xfId="27847" xr:uid="{00000000-0005-0000-0000-0000CE6C0000}"/>
    <cellStyle name="표준 18 3 4 5 2 2 2" xfId="27848" xr:uid="{00000000-0005-0000-0000-0000CF6C0000}"/>
    <cellStyle name="표준 18 3 4 5 2 2 2 2" xfId="27849" xr:uid="{00000000-0005-0000-0000-0000D06C0000}"/>
    <cellStyle name="표준 18 3 4 5 2 2 3" xfId="27850" xr:uid="{00000000-0005-0000-0000-0000D16C0000}"/>
    <cellStyle name="표준 18 3 4 5 2 3" xfId="27851" xr:uid="{00000000-0005-0000-0000-0000D26C0000}"/>
    <cellStyle name="표준 18 3 4 5 2 3 2" xfId="27852" xr:uid="{00000000-0005-0000-0000-0000D36C0000}"/>
    <cellStyle name="표준 18 3 4 5 2 4" xfId="27853" xr:uid="{00000000-0005-0000-0000-0000D46C0000}"/>
    <cellStyle name="표준 18 3 4 5 3" xfId="27854" xr:uid="{00000000-0005-0000-0000-0000D56C0000}"/>
    <cellStyle name="표준 18 3 4 5 3 2" xfId="27855" xr:uid="{00000000-0005-0000-0000-0000D66C0000}"/>
    <cellStyle name="표준 18 3 4 5 3 2 2" xfId="27856" xr:uid="{00000000-0005-0000-0000-0000D76C0000}"/>
    <cellStyle name="표준 18 3 4 5 3 3" xfId="27857" xr:uid="{00000000-0005-0000-0000-0000D86C0000}"/>
    <cellStyle name="표준 18 3 4 5 4" xfId="27858" xr:uid="{00000000-0005-0000-0000-0000D96C0000}"/>
    <cellStyle name="표준 18 3 4 5 4 2" xfId="27859" xr:uid="{00000000-0005-0000-0000-0000DA6C0000}"/>
    <cellStyle name="표준 18 3 4 5 5" xfId="27860" xr:uid="{00000000-0005-0000-0000-0000DB6C0000}"/>
    <cellStyle name="표준 18 3 4 6" xfId="27861" xr:uid="{00000000-0005-0000-0000-0000DC6C0000}"/>
    <cellStyle name="표준 18 3 4 6 2" xfId="27862" xr:uid="{00000000-0005-0000-0000-0000DD6C0000}"/>
    <cellStyle name="표준 18 3 4 6 2 2" xfId="27863" xr:uid="{00000000-0005-0000-0000-0000DE6C0000}"/>
    <cellStyle name="표준 18 3 4 6 2 2 2" xfId="27864" xr:uid="{00000000-0005-0000-0000-0000DF6C0000}"/>
    <cellStyle name="표준 18 3 4 6 2 3" xfId="27865" xr:uid="{00000000-0005-0000-0000-0000E06C0000}"/>
    <cellStyle name="표준 18 3 4 6 3" xfId="27866" xr:uid="{00000000-0005-0000-0000-0000E16C0000}"/>
    <cellStyle name="표준 18 3 4 6 3 2" xfId="27867" xr:uid="{00000000-0005-0000-0000-0000E26C0000}"/>
    <cellStyle name="표준 18 3 4 6 4" xfId="27868" xr:uid="{00000000-0005-0000-0000-0000E36C0000}"/>
    <cellStyle name="표준 18 3 4 7" xfId="27869" xr:uid="{00000000-0005-0000-0000-0000E46C0000}"/>
    <cellStyle name="표준 18 3 4 7 2" xfId="27870" xr:uid="{00000000-0005-0000-0000-0000E56C0000}"/>
    <cellStyle name="표준 18 3 4 7 2 2" xfId="27871" xr:uid="{00000000-0005-0000-0000-0000E66C0000}"/>
    <cellStyle name="표준 18 3 4 7 3" xfId="27872" xr:uid="{00000000-0005-0000-0000-0000E76C0000}"/>
    <cellStyle name="표준 18 3 4 8" xfId="27873" xr:uid="{00000000-0005-0000-0000-0000E86C0000}"/>
    <cellStyle name="표준 18 3 4 8 2" xfId="27874" xr:uid="{00000000-0005-0000-0000-0000E96C0000}"/>
    <cellStyle name="표준 18 3 4 8 2 2" xfId="27875" xr:uid="{00000000-0005-0000-0000-0000EA6C0000}"/>
    <cellStyle name="표준 18 3 4 8 3" xfId="27876" xr:uid="{00000000-0005-0000-0000-0000EB6C0000}"/>
    <cellStyle name="표준 18 3 4 9" xfId="27877" xr:uid="{00000000-0005-0000-0000-0000EC6C0000}"/>
    <cellStyle name="표준 18 3 4 9 2" xfId="27878" xr:uid="{00000000-0005-0000-0000-0000ED6C0000}"/>
    <cellStyle name="표준 18 3 5" xfId="27879" xr:uid="{00000000-0005-0000-0000-0000EE6C0000}"/>
    <cellStyle name="표준 18 3 5 2" xfId="27880" xr:uid="{00000000-0005-0000-0000-0000EF6C0000}"/>
    <cellStyle name="표준 18 3 5 2 2" xfId="27881" xr:uid="{00000000-0005-0000-0000-0000F06C0000}"/>
    <cellStyle name="표준 18 3 5 2 2 2" xfId="27882" xr:uid="{00000000-0005-0000-0000-0000F16C0000}"/>
    <cellStyle name="표준 18 3 5 2 2 2 2" xfId="27883" xr:uid="{00000000-0005-0000-0000-0000F26C0000}"/>
    <cellStyle name="표준 18 3 5 2 2 2 2 2" xfId="27884" xr:uid="{00000000-0005-0000-0000-0000F36C0000}"/>
    <cellStyle name="표준 18 3 5 2 2 2 2 2 2" xfId="27885" xr:uid="{00000000-0005-0000-0000-0000F46C0000}"/>
    <cellStyle name="표준 18 3 5 2 2 2 2 3" xfId="27886" xr:uid="{00000000-0005-0000-0000-0000F56C0000}"/>
    <cellStyle name="표준 18 3 5 2 2 2 3" xfId="27887" xr:uid="{00000000-0005-0000-0000-0000F66C0000}"/>
    <cellStyle name="표준 18 3 5 2 2 2 3 2" xfId="27888" xr:uid="{00000000-0005-0000-0000-0000F76C0000}"/>
    <cellStyle name="표준 18 3 5 2 2 2 4" xfId="27889" xr:uid="{00000000-0005-0000-0000-0000F86C0000}"/>
    <cellStyle name="표준 18 3 5 2 2 3" xfId="27890" xr:uid="{00000000-0005-0000-0000-0000F96C0000}"/>
    <cellStyle name="표준 18 3 5 2 2 3 2" xfId="27891" xr:uid="{00000000-0005-0000-0000-0000FA6C0000}"/>
    <cellStyle name="표준 18 3 5 2 2 3 2 2" xfId="27892" xr:uid="{00000000-0005-0000-0000-0000FB6C0000}"/>
    <cellStyle name="표준 18 3 5 2 2 3 3" xfId="27893" xr:uid="{00000000-0005-0000-0000-0000FC6C0000}"/>
    <cellStyle name="표준 18 3 5 2 2 4" xfId="27894" xr:uid="{00000000-0005-0000-0000-0000FD6C0000}"/>
    <cellStyle name="표준 18 3 5 2 2 4 2" xfId="27895" xr:uid="{00000000-0005-0000-0000-0000FE6C0000}"/>
    <cellStyle name="표준 18 3 5 2 2 5" xfId="27896" xr:uid="{00000000-0005-0000-0000-0000FF6C0000}"/>
    <cellStyle name="표준 18 3 5 2 3" xfId="27897" xr:uid="{00000000-0005-0000-0000-0000006D0000}"/>
    <cellStyle name="표준 18 3 5 2 3 2" xfId="27898" xr:uid="{00000000-0005-0000-0000-0000016D0000}"/>
    <cellStyle name="표준 18 3 5 2 3 2 2" xfId="27899" xr:uid="{00000000-0005-0000-0000-0000026D0000}"/>
    <cellStyle name="표준 18 3 5 2 3 2 2 2" xfId="27900" xr:uid="{00000000-0005-0000-0000-0000036D0000}"/>
    <cellStyle name="표준 18 3 5 2 3 2 2 2 2" xfId="27901" xr:uid="{00000000-0005-0000-0000-0000046D0000}"/>
    <cellStyle name="표준 18 3 5 2 3 2 2 3" xfId="27902" xr:uid="{00000000-0005-0000-0000-0000056D0000}"/>
    <cellStyle name="표준 18 3 5 2 3 2 3" xfId="27903" xr:uid="{00000000-0005-0000-0000-0000066D0000}"/>
    <cellStyle name="표준 18 3 5 2 3 2 3 2" xfId="27904" xr:uid="{00000000-0005-0000-0000-0000076D0000}"/>
    <cellStyle name="표준 18 3 5 2 3 2 4" xfId="27905" xr:uid="{00000000-0005-0000-0000-0000086D0000}"/>
    <cellStyle name="표준 18 3 5 2 3 3" xfId="27906" xr:uid="{00000000-0005-0000-0000-0000096D0000}"/>
    <cellStyle name="표준 18 3 5 2 3 3 2" xfId="27907" xr:uid="{00000000-0005-0000-0000-00000A6D0000}"/>
    <cellStyle name="표준 18 3 5 2 3 3 2 2" xfId="27908" xr:uid="{00000000-0005-0000-0000-00000B6D0000}"/>
    <cellStyle name="표준 18 3 5 2 3 3 3" xfId="27909" xr:uid="{00000000-0005-0000-0000-00000C6D0000}"/>
    <cellStyle name="표준 18 3 5 2 3 4" xfId="27910" xr:uid="{00000000-0005-0000-0000-00000D6D0000}"/>
    <cellStyle name="표준 18 3 5 2 3 4 2" xfId="27911" xr:uid="{00000000-0005-0000-0000-00000E6D0000}"/>
    <cellStyle name="표준 18 3 5 2 3 5" xfId="27912" xr:uid="{00000000-0005-0000-0000-00000F6D0000}"/>
    <cellStyle name="표준 18 3 5 2 4" xfId="27913" xr:uid="{00000000-0005-0000-0000-0000106D0000}"/>
    <cellStyle name="표준 18 3 5 2 4 2" xfId="27914" xr:uid="{00000000-0005-0000-0000-0000116D0000}"/>
    <cellStyle name="표준 18 3 5 2 4 2 2" xfId="27915" xr:uid="{00000000-0005-0000-0000-0000126D0000}"/>
    <cellStyle name="표준 18 3 5 2 4 2 2 2" xfId="27916" xr:uid="{00000000-0005-0000-0000-0000136D0000}"/>
    <cellStyle name="표준 18 3 5 2 4 2 3" xfId="27917" xr:uid="{00000000-0005-0000-0000-0000146D0000}"/>
    <cellStyle name="표준 18 3 5 2 4 3" xfId="27918" xr:uid="{00000000-0005-0000-0000-0000156D0000}"/>
    <cellStyle name="표준 18 3 5 2 4 3 2" xfId="27919" xr:uid="{00000000-0005-0000-0000-0000166D0000}"/>
    <cellStyle name="표준 18 3 5 2 4 4" xfId="27920" xr:uid="{00000000-0005-0000-0000-0000176D0000}"/>
    <cellStyle name="표준 18 3 5 2 5" xfId="27921" xr:uid="{00000000-0005-0000-0000-0000186D0000}"/>
    <cellStyle name="표준 18 3 5 2 5 2" xfId="27922" xr:uid="{00000000-0005-0000-0000-0000196D0000}"/>
    <cellStyle name="표준 18 3 5 2 5 2 2" xfId="27923" xr:uid="{00000000-0005-0000-0000-00001A6D0000}"/>
    <cellStyle name="표준 18 3 5 2 5 3" xfId="27924" xr:uid="{00000000-0005-0000-0000-00001B6D0000}"/>
    <cellStyle name="표준 18 3 5 2 6" xfId="27925" xr:uid="{00000000-0005-0000-0000-00001C6D0000}"/>
    <cellStyle name="표준 18 3 5 2 6 2" xfId="27926" xr:uid="{00000000-0005-0000-0000-00001D6D0000}"/>
    <cellStyle name="표준 18 3 5 2 6 2 2" xfId="27927" xr:uid="{00000000-0005-0000-0000-00001E6D0000}"/>
    <cellStyle name="표준 18 3 5 2 6 3" xfId="27928" xr:uid="{00000000-0005-0000-0000-00001F6D0000}"/>
    <cellStyle name="표준 18 3 5 2 7" xfId="27929" xr:uid="{00000000-0005-0000-0000-0000206D0000}"/>
    <cellStyle name="표준 18 3 5 2 7 2" xfId="27930" xr:uid="{00000000-0005-0000-0000-0000216D0000}"/>
    <cellStyle name="표준 18 3 5 2 8" xfId="27931" xr:uid="{00000000-0005-0000-0000-0000226D0000}"/>
    <cellStyle name="표준 18 3 5 3" xfId="27932" xr:uid="{00000000-0005-0000-0000-0000236D0000}"/>
    <cellStyle name="표준 18 3 5 3 2" xfId="27933" xr:uid="{00000000-0005-0000-0000-0000246D0000}"/>
    <cellStyle name="표준 18 3 5 3 2 2" xfId="27934" xr:uid="{00000000-0005-0000-0000-0000256D0000}"/>
    <cellStyle name="표준 18 3 5 3 2 2 2" xfId="27935" xr:uid="{00000000-0005-0000-0000-0000266D0000}"/>
    <cellStyle name="표준 18 3 5 3 2 2 2 2" xfId="27936" xr:uid="{00000000-0005-0000-0000-0000276D0000}"/>
    <cellStyle name="표준 18 3 5 3 2 2 3" xfId="27937" xr:uid="{00000000-0005-0000-0000-0000286D0000}"/>
    <cellStyle name="표준 18 3 5 3 2 3" xfId="27938" xr:uid="{00000000-0005-0000-0000-0000296D0000}"/>
    <cellStyle name="표준 18 3 5 3 2 3 2" xfId="27939" xr:uid="{00000000-0005-0000-0000-00002A6D0000}"/>
    <cellStyle name="표준 18 3 5 3 2 4" xfId="27940" xr:uid="{00000000-0005-0000-0000-00002B6D0000}"/>
    <cellStyle name="표준 18 3 5 3 3" xfId="27941" xr:uid="{00000000-0005-0000-0000-00002C6D0000}"/>
    <cellStyle name="표준 18 3 5 3 3 2" xfId="27942" xr:uid="{00000000-0005-0000-0000-00002D6D0000}"/>
    <cellStyle name="표준 18 3 5 3 3 2 2" xfId="27943" xr:uid="{00000000-0005-0000-0000-00002E6D0000}"/>
    <cellStyle name="표준 18 3 5 3 3 3" xfId="27944" xr:uid="{00000000-0005-0000-0000-00002F6D0000}"/>
    <cellStyle name="표준 18 3 5 3 4" xfId="27945" xr:uid="{00000000-0005-0000-0000-0000306D0000}"/>
    <cellStyle name="표준 18 3 5 3 4 2" xfId="27946" xr:uid="{00000000-0005-0000-0000-0000316D0000}"/>
    <cellStyle name="표준 18 3 5 3 5" xfId="27947" xr:uid="{00000000-0005-0000-0000-0000326D0000}"/>
    <cellStyle name="표준 18 3 5 4" xfId="27948" xr:uid="{00000000-0005-0000-0000-0000336D0000}"/>
    <cellStyle name="표준 18 3 5 4 2" xfId="27949" xr:uid="{00000000-0005-0000-0000-0000346D0000}"/>
    <cellStyle name="표준 18 3 5 4 2 2" xfId="27950" xr:uid="{00000000-0005-0000-0000-0000356D0000}"/>
    <cellStyle name="표준 18 3 5 4 2 2 2" xfId="27951" xr:uid="{00000000-0005-0000-0000-0000366D0000}"/>
    <cellStyle name="표준 18 3 5 4 2 2 2 2" xfId="27952" xr:uid="{00000000-0005-0000-0000-0000376D0000}"/>
    <cellStyle name="표준 18 3 5 4 2 2 3" xfId="27953" xr:uid="{00000000-0005-0000-0000-0000386D0000}"/>
    <cellStyle name="표준 18 3 5 4 2 3" xfId="27954" xr:uid="{00000000-0005-0000-0000-0000396D0000}"/>
    <cellStyle name="표준 18 3 5 4 2 3 2" xfId="27955" xr:uid="{00000000-0005-0000-0000-00003A6D0000}"/>
    <cellStyle name="표준 18 3 5 4 2 4" xfId="27956" xr:uid="{00000000-0005-0000-0000-00003B6D0000}"/>
    <cellStyle name="표준 18 3 5 4 3" xfId="27957" xr:uid="{00000000-0005-0000-0000-00003C6D0000}"/>
    <cellStyle name="표준 18 3 5 4 3 2" xfId="27958" xr:uid="{00000000-0005-0000-0000-00003D6D0000}"/>
    <cellStyle name="표준 18 3 5 4 3 2 2" xfId="27959" xr:uid="{00000000-0005-0000-0000-00003E6D0000}"/>
    <cellStyle name="표준 18 3 5 4 3 3" xfId="27960" xr:uid="{00000000-0005-0000-0000-00003F6D0000}"/>
    <cellStyle name="표준 18 3 5 4 4" xfId="27961" xr:uid="{00000000-0005-0000-0000-0000406D0000}"/>
    <cellStyle name="표준 18 3 5 4 4 2" xfId="27962" xr:uid="{00000000-0005-0000-0000-0000416D0000}"/>
    <cellStyle name="표준 18 3 5 4 5" xfId="27963" xr:uid="{00000000-0005-0000-0000-0000426D0000}"/>
    <cellStyle name="표준 18 3 5 5" xfId="27964" xr:uid="{00000000-0005-0000-0000-0000436D0000}"/>
    <cellStyle name="표준 18 3 5 5 2" xfId="27965" xr:uid="{00000000-0005-0000-0000-0000446D0000}"/>
    <cellStyle name="표준 18 3 5 5 2 2" xfId="27966" xr:uid="{00000000-0005-0000-0000-0000456D0000}"/>
    <cellStyle name="표준 18 3 5 5 2 2 2" xfId="27967" xr:uid="{00000000-0005-0000-0000-0000466D0000}"/>
    <cellStyle name="표준 18 3 5 5 2 3" xfId="27968" xr:uid="{00000000-0005-0000-0000-0000476D0000}"/>
    <cellStyle name="표준 18 3 5 5 3" xfId="27969" xr:uid="{00000000-0005-0000-0000-0000486D0000}"/>
    <cellStyle name="표준 18 3 5 5 3 2" xfId="27970" xr:uid="{00000000-0005-0000-0000-0000496D0000}"/>
    <cellStyle name="표준 18 3 5 5 4" xfId="27971" xr:uid="{00000000-0005-0000-0000-00004A6D0000}"/>
    <cellStyle name="표준 18 3 5 6" xfId="27972" xr:uid="{00000000-0005-0000-0000-00004B6D0000}"/>
    <cellStyle name="표준 18 3 5 6 2" xfId="27973" xr:uid="{00000000-0005-0000-0000-00004C6D0000}"/>
    <cellStyle name="표준 18 3 5 6 2 2" xfId="27974" xr:uid="{00000000-0005-0000-0000-00004D6D0000}"/>
    <cellStyle name="표준 18 3 5 6 3" xfId="27975" xr:uid="{00000000-0005-0000-0000-00004E6D0000}"/>
    <cellStyle name="표준 18 3 5 7" xfId="27976" xr:uid="{00000000-0005-0000-0000-00004F6D0000}"/>
    <cellStyle name="표준 18 3 5 7 2" xfId="27977" xr:uid="{00000000-0005-0000-0000-0000506D0000}"/>
    <cellStyle name="표준 18 3 5 7 2 2" xfId="27978" xr:uid="{00000000-0005-0000-0000-0000516D0000}"/>
    <cellStyle name="표준 18 3 5 7 3" xfId="27979" xr:uid="{00000000-0005-0000-0000-0000526D0000}"/>
    <cellStyle name="표준 18 3 5 8" xfId="27980" xr:uid="{00000000-0005-0000-0000-0000536D0000}"/>
    <cellStyle name="표준 18 3 5 8 2" xfId="27981" xr:uid="{00000000-0005-0000-0000-0000546D0000}"/>
    <cellStyle name="표준 18 3 5 9" xfId="27982" xr:uid="{00000000-0005-0000-0000-0000556D0000}"/>
    <cellStyle name="표준 18 3 6" xfId="27983" xr:uid="{00000000-0005-0000-0000-0000566D0000}"/>
    <cellStyle name="표준 18 3 6 2" xfId="27984" xr:uid="{00000000-0005-0000-0000-0000576D0000}"/>
    <cellStyle name="표준 18 3 6 2 2" xfId="27985" xr:uid="{00000000-0005-0000-0000-0000586D0000}"/>
    <cellStyle name="표준 18 3 6 2 2 2" xfId="27986" xr:uid="{00000000-0005-0000-0000-0000596D0000}"/>
    <cellStyle name="표준 18 3 6 2 2 2 2" xfId="27987" xr:uid="{00000000-0005-0000-0000-00005A6D0000}"/>
    <cellStyle name="표준 18 3 6 2 2 2 2 2" xfId="27988" xr:uid="{00000000-0005-0000-0000-00005B6D0000}"/>
    <cellStyle name="표준 18 3 6 2 2 2 3" xfId="27989" xr:uid="{00000000-0005-0000-0000-00005C6D0000}"/>
    <cellStyle name="표준 18 3 6 2 2 3" xfId="27990" xr:uid="{00000000-0005-0000-0000-00005D6D0000}"/>
    <cellStyle name="표준 18 3 6 2 2 3 2" xfId="27991" xr:uid="{00000000-0005-0000-0000-00005E6D0000}"/>
    <cellStyle name="표준 18 3 6 2 2 4" xfId="27992" xr:uid="{00000000-0005-0000-0000-00005F6D0000}"/>
    <cellStyle name="표준 18 3 6 2 3" xfId="27993" xr:uid="{00000000-0005-0000-0000-0000606D0000}"/>
    <cellStyle name="표준 18 3 6 2 3 2" xfId="27994" xr:uid="{00000000-0005-0000-0000-0000616D0000}"/>
    <cellStyle name="표준 18 3 6 2 3 2 2" xfId="27995" xr:uid="{00000000-0005-0000-0000-0000626D0000}"/>
    <cellStyle name="표준 18 3 6 2 3 3" xfId="27996" xr:uid="{00000000-0005-0000-0000-0000636D0000}"/>
    <cellStyle name="표준 18 3 6 2 4" xfId="27997" xr:uid="{00000000-0005-0000-0000-0000646D0000}"/>
    <cellStyle name="표준 18 3 6 2 4 2" xfId="27998" xr:uid="{00000000-0005-0000-0000-0000656D0000}"/>
    <cellStyle name="표준 18 3 6 2 5" xfId="27999" xr:uid="{00000000-0005-0000-0000-0000666D0000}"/>
    <cellStyle name="표준 18 3 6 3" xfId="28000" xr:uid="{00000000-0005-0000-0000-0000676D0000}"/>
    <cellStyle name="표준 18 3 6 3 2" xfId="28001" xr:uid="{00000000-0005-0000-0000-0000686D0000}"/>
    <cellStyle name="표준 18 3 6 3 2 2" xfId="28002" xr:uid="{00000000-0005-0000-0000-0000696D0000}"/>
    <cellStyle name="표준 18 3 6 3 2 2 2" xfId="28003" xr:uid="{00000000-0005-0000-0000-00006A6D0000}"/>
    <cellStyle name="표준 18 3 6 3 2 2 2 2" xfId="28004" xr:uid="{00000000-0005-0000-0000-00006B6D0000}"/>
    <cellStyle name="표준 18 3 6 3 2 2 3" xfId="28005" xr:uid="{00000000-0005-0000-0000-00006C6D0000}"/>
    <cellStyle name="표준 18 3 6 3 2 3" xfId="28006" xr:uid="{00000000-0005-0000-0000-00006D6D0000}"/>
    <cellStyle name="표준 18 3 6 3 2 3 2" xfId="28007" xr:uid="{00000000-0005-0000-0000-00006E6D0000}"/>
    <cellStyle name="표준 18 3 6 3 2 4" xfId="28008" xr:uid="{00000000-0005-0000-0000-00006F6D0000}"/>
    <cellStyle name="표준 18 3 6 3 3" xfId="28009" xr:uid="{00000000-0005-0000-0000-0000706D0000}"/>
    <cellStyle name="표준 18 3 6 3 3 2" xfId="28010" xr:uid="{00000000-0005-0000-0000-0000716D0000}"/>
    <cellStyle name="표준 18 3 6 3 3 2 2" xfId="28011" xr:uid="{00000000-0005-0000-0000-0000726D0000}"/>
    <cellStyle name="표준 18 3 6 3 3 3" xfId="28012" xr:uid="{00000000-0005-0000-0000-0000736D0000}"/>
    <cellStyle name="표준 18 3 6 3 4" xfId="28013" xr:uid="{00000000-0005-0000-0000-0000746D0000}"/>
    <cellStyle name="표준 18 3 6 3 4 2" xfId="28014" xr:uid="{00000000-0005-0000-0000-0000756D0000}"/>
    <cellStyle name="표준 18 3 6 3 5" xfId="28015" xr:uid="{00000000-0005-0000-0000-0000766D0000}"/>
    <cellStyle name="표준 18 3 6 4" xfId="28016" xr:uid="{00000000-0005-0000-0000-0000776D0000}"/>
    <cellStyle name="표준 18 3 6 4 2" xfId="28017" xr:uid="{00000000-0005-0000-0000-0000786D0000}"/>
    <cellStyle name="표준 18 3 6 4 2 2" xfId="28018" xr:uid="{00000000-0005-0000-0000-0000796D0000}"/>
    <cellStyle name="표준 18 3 6 4 2 2 2" xfId="28019" xr:uid="{00000000-0005-0000-0000-00007A6D0000}"/>
    <cellStyle name="표준 18 3 6 4 2 3" xfId="28020" xr:uid="{00000000-0005-0000-0000-00007B6D0000}"/>
    <cellStyle name="표준 18 3 6 4 3" xfId="28021" xr:uid="{00000000-0005-0000-0000-00007C6D0000}"/>
    <cellStyle name="표준 18 3 6 4 3 2" xfId="28022" xr:uid="{00000000-0005-0000-0000-00007D6D0000}"/>
    <cellStyle name="표준 18 3 6 4 4" xfId="28023" xr:uid="{00000000-0005-0000-0000-00007E6D0000}"/>
    <cellStyle name="표준 18 3 6 5" xfId="28024" xr:uid="{00000000-0005-0000-0000-00007F6D0000}"/>
    <cellStyle name="표준 18 3 6 5 2" xfId="28025" xr:uid="{00000000-0005-0000-0000-0000806D0000}"/>
    <cellStyle name="표준 18 3 6 5 2 2" xfId="28026" xr:uid="{00000000-0005-0000-0000-0000816D0000}"/>
    <cellStyle name="표준 18 3 6 5 3" xfId="28027" xr:uid="{00000000-0005-0000-0000-0000826D0000}"/>
    <cellStyle name="표준 18 3 6 6" xfId="28028" xr:uid="{00000000-0005-0000-0000-0000836D0000}"/>
    <cellStyle name="표준 18 3 6 6 2" xfId="28029" xr:uid="{00000000-0005-0000-0000-0000846D0000}"/>
    <cellStyle name="표준 18 3 6 6 2 2" xfId="28030" xr:uid="{00000000-0005-0000-0000-0000856D0000}"/>
    <cellStyle name="표준 18 3 6 6 3" xfId="28031" xr:uid="{00000000-0005-0000-0000-0000866D0000}"/>
    <cellStyle name="표준 18 3 6 7" xfId="28032" xr:uid="{00000000-0005-0000-0000-0000876D0000}"/>
    <cellStyle name="표준 18 3 6 7 2" xfId="28033" xr:uid="{00000000-0005-0000-0000-0000886D0000}"/>
    <cellStyle name="표준 18 3 6 8" xfId="28034" xr:uid="{00000000-0005-0000-0000-0000896D0000}"/>
    <cellStyle name="표준 18 3 7" xfId="28035" xr:uid="{00000000-0005-0000-0000-00008A6D0000}"/>
    <cellStyle name="표준 18 3 7 2" xfId="28036" xr:uid="{00000000-0005-0000-0000-00008B6D0000}"/>
    <cellStyle name="표준 18 3 7 2 2" xfId="28037" xr:uid="{00000000-0005-0000-0000-00008C6D0000}"/>
    <cellStyle name="표준 18 3 7 2 2 2" xfId="28038" xr:uid="{00000000-0005-0000-0000-00008D6D0000}"/>
    <cellStyle name="표준 18 3 7 2 2 2 2" xfId="28039" xr:uid="{00000000-0005-0000-0000-00008E6D0000}"/>
    <cellStyle name="표준 18 3 7 2 2 2 2 2" xfId="28040" xr:uid="{00000000-0005-0000-0000-00008F6D0000}"/>
    <cellStyle name="표준 18 3 7 2 2 2 3" xfId="28041" xr:uid="{00000000-0005-0000-0000-0000906D0000}"/>
    <cellStyle name="표준 18 3 7 2 2 3" xfId="28042" xr:uid="{00000000-0005-0000-0000-0000916D0000}"/>
    <cellStyle name="표준 18 3 7 2 2 3 2" xfId="28043" xr:uid="{00000000-0005-0000-0000-0000926D0000}"/>
    <cellStyle name="표준 18 3 7 2 2 4" xfId="28044" xr:uid="{00000000-0005-0000-0000-0000936D0000}"/>
    <cellStyle name="표준 18 3 7 2 3" xfId="28045" xr:uid="{00000000-0005-0000-0000-0000946D0000}"/>
    <cellStyle name="표준 18 3 7 2 3 2" xfId="28046" xr:uid="{00000000-0005-0000-0000-0000956D0000}"/>
    <cellStyle name="표준 18 3 7 2 3 2 2" xfId="28047" xr:uid="{00000000-0005-0000-0000-0000966D0000}"/>
    <cellStyle name="표준 18 3 7 2 3 3" xfId="28048" xr:uid="{00000000-0005-0000-0000-0000976D0000}"/>
    <cellStyle name="표준 18 3 7 2 4" xfId="28049" xr:uid="{00000000-0005-0000-0000-0000986D0000}"/>
    <cellStyle name="표준 18 3 7 2 4 2" xfId="28050" xr:uid="{00000000-0005-0000-0000-0000996D0000}"/>
    <cellStyle name="표준 18 3 7 2 5" xfId="28051" xr:uid="{00000000-0005-0000-0000-00009A6D0000}"/>
    <cellStyle name="표준 18 3 7 3" xfId="28052" xr:uid="{00000000-0005-0000-0000-00009B6D0000}"/>
    <cellStyle name="표준 18 3 7 3 2" xfId="28053" xr:uid="{00000000-0005-0000-0000-00009C6D0000}"/>
    <cellStyle name="표준 18 3 7 3 2 2" xfId="28054" xr:uid="{00000000-0005-0000-0000-00009D6D0000}"/>
    <cellStyle name="표준 18 3 7 3 2 2 2" xfId="28055" xr:uid="{00000000-0005-0000-0000-00009E6D0000}"/>
    <cellStyle name="표준 18 3 7 3 2 2 2 2" xfId="28056" xr:uid="{00000000-0005-0000-0000-00009F6D0000}"/>
    <cellStyle name="표준 18 3 7 3 2 2 3" xfId="28057" xr:uid="{00000000-0005-0000-0000-0000A06D0000}"/>
    <cellStyle name="표준 18 3 7 3 2 3" xfId="28058" xr:uid="{00000000-0005-0000-0000-0000A16D0000}"/>
    <cellStyle name="표준 18 3 7 3 2 3 2" xfId="28059" xr:uid="{00000000-0005-0000-0000-0000A26D0000}"/>
    <cellStyle name="표준 18 3 7 3 2 4" xfId="28060" xr:uid="{00000000-0005-0000-0000-0000A36D0000}"/>
    <cellStyle name="표준 18 3 7 3 3" xfId="28061" xr:uid="{00000000-0005-0000-0000-0000A46D0000}"/>
    <cellStyle name="표준 18 3 7 3 3 2" xfId="28062" xr:uid="{00000000-0005-0000-0000-0000A56D0000}"/>
    <cellStyle name="표준 18 3 7 3 3 2 2" xfId="28063" xr:uid="{00000000-0005-0000-0000-0000A66D0000}"/>
    <cellStyle name="표준 18 3 7 3 3 3" xfId="28064" xr:uid="{00000000-0005-0000-0000-0000A76D0000}"/>
    <cellStyle name="표준 18 3 7 3 4" xfId="28065" xr:uid="{00000000-0005-0000-0000-0000A86D0000}"/>
    <cellStyle name="표준 18 3 7 3 4 2" xfId="28066" xr:uid="{00000000-0005-0000-0000-0000A96D0000}"/>
    <cellStyle name="표준 18 3 7 3 5" xfId="28067" xr:uid="{00000000-0005-0000-0000-0000AA6D0000}"/>
    <cellStyle name="표준 18 3 7 4" xfId="28068" xr:uid="{00000000-0005-0000-0000-0000AB6D0000}"/>
    <cellStyle name="표준 18 3 7 4 2" xfId="28069" xr:uid="{00000000-0005-0000-0000-0000AC6D0000}"/>
    <cellStyle name="표준 18 3 7 4 2 2" xfId="28070" xr:uid="{00000000-0005-0000-0000-0000AD6D0000}"/>
    <cellStyle name="표준 18 3 7 4 2 2 2" xfId="28071" xr:uid="{00000000-0005-0000-0000-0000AE6D0000}"/>
    <cellStyle name="표준 18 3 7 4 2 3" xfId="28072" xr:uid="{00000000-0005-0000-0000-0000AF6D0000}"/>
    <cellStyle name="표준 18 3 7 4 3" xfId="28073" xr:uid="{00000000-0005-0000-0000-0000B06D0000}"/>
    <cellStyle name="표준 18 3 7 4 3 2" xfId="28074" xr:uid="{00000000-0005-0000-0000-0000B16D0000}"/>
    <cellStyle name="표준 18 3 7 4 4" xfId="28075" xr:uid="{00000000-0005-0000-0000-0000B26D0000}"/>
    <cellStyle name="표준 18 3 7 5" xfId="28076" xr:uid="{00000000-0005-0000-0000-0000B36D0000}"/>
    <cellStyle name="표준 18 3 7 5 2" xfId="28077" xr:uid="{00000000-0005-0000-0000-0000B46D0000}"/>
    <cellStyle name="표준 18 3 7 5 2 2" xfId="28078" xr:uid="{00000000-0005-0000-0000-0000B56D0000}"/>
    <cellStyle name="표준 18 3 7 5 3" xfId="28079" xr:uid="{00000000-0005-0000-0000-0000B66D0000}"/>
    <cellStyle name="표준 18 3 7 6" xfId="28080" xr:uid="{00000000-0005-0000-0000-0000B76D0000}"/>
    <cellStyle name="표준 18 3 7 6 2" xfId="28081" xr:uid="{00000000-0005-0000-0000-0000B86D0000}"/>
    <cellStyle name="표준 18 3 7 6 2 2" xfId="28082" xr:uid="{00000000-0005-0000-0000-0000B96D0000}"/>
    <cellStyle name="표준 18 3 7 6 3" xfId="28083" xr:uid="{00000000-0005-0000-0000-0000BA6D0000}"/>
    <cellStyle name="표준 18 3 7 7" xfId="28084" xr:uid="{00000000-0005-0000-0000-0000BB6D0000}"/>
    <cellStyle name="표준 18 3 7 7 2" xfId="28085" xr:uid="{00000000-0005-0000-0000-0000BC6D0000}"/>
    <cellStyle name="표준 18 3 7 8" xfId="28086" xr:uid="{00000000-0005-0000-0000-0000BD6D0000}"/>
    <cellStyle name="표준 18 3 8" xfId="28087" xr:uid="{00000000-0005-0000-0000-0000BE6D0000}"/>
    <cellStyle name="표준 18 3 8 2" xfId="28088" xr:uid="{00000000-0005-0000-0000-0000BF6D0000}"/>
    <cellStyle name="표준 18 3 8 2 2" xfId="28089" xr:uid="{00000000-0005-0000-0000-0000C06D0000}"/>
    <cellStyle name="표준 18 3 8 2 2 2" xfId="28090" xr:uid="{00000000-0005-0000-0000-0000C16D0000}"/>
    <cellStyle name="표준 18 3 8 2 2 2 2" xfId="28091" xr:uid="{00000000-0005-0000-0000-0000C26D0000}"/>
    <cellStyle name="표준 18 3 8 2 2 3" xfId="28092" xr:uid="{00000000-0005-0000-0000-0000C36D0000}"/>
    <cellStyle name="표준 18 3 8 2 3" xfId="28093" xr:uid="{00000000-0005-0000-0000-0000C46D0000}"/>
    <cellStyle name="표준 18 3 8 2 3 2" xfId="28094" xr:uid="{00000000-0005-0000-0000-0000C56D0000}"/>
    <cellStyle name="표준 18 3 8 2 4" xfId="28095" xr:uid="{00000000-0005-0000-0000-0000C66D0000}"/>
    <cellStyle name="표준 18 3 8 3" xfId="28096" xr:uid="{00000000-0005-0000-0000-0000C76D0000}"/>
    <cellStyle name="표준 18 3 8 3 2" xfId="28097" xr:uid="{00000000-0005-0000-0000-0000C86D0000}"/>
    <cellStyle name="표준 18 3 8 3 2 2" xfId="28098" xr:uid="{00000000-0005-0000-0000-0000C96D0000}"/>
    <cellStyle name="표준 18 3 8 3 3" xfId="28099" xr:uid="{00000000-0005-0000-0000-0000CA6D0000}"/>
    <cellStyle name="표준 18 3 8 4" xfId="28100" xr:uid="{00000000-0005-0000-0000-0000CB6D0000}"/>
    <cellStyle name="표준 18 3 8 4 2" xfId="28101" xr:uid="{00000000-0005-0000-0000-0000CC6D0000}"/>
    <cellStyle name="표준 18 3 8 5" xfId="28102" xr:uid="{00000000-0005-0000-0000-0000CD6D0000}"/>
    <cellStyle name="표준 18 3 9" xfId="28103" xr:uid="{00000000-0005-0000-0000-0000CE6D0000}"/>
    <cellStyle name="표준 18 3 9 2" xfId="28104" xr:uid="{00000000-0005-0000-0000-0000CF6D0000}"/>
    <cellStyle name="표준 18 3 9 2 2" xfId="28105" xr:uid="{00000000-0005-0000-0000-0000D06D0000}"/>
    <cellStyle name="표준 18 3 9 2 2 2" xfId="28106" xr:uid="{00000000-0005-0000-0000-0000D16D0000}"/>
    <cellStyle name="표준 18 3 9 2 2 2 2" xfId="28107" xr:uid="{00000000-0005-0000-0000-0000D26D0000}"/>
    <cellStyle name="표준 18 3 9 2 2 3" xfId="28108" xr:uid="{00000000-0005-0000-0000-0000D36D0000}"/>
    <cellStyle name="표준 18 3 9 2 3" xfId="28109" xr:uid="{00000000-0005-0000-0000-0000D46D0000}"/>
    <cellStyle name="표준 18 3 9 2 3 2" xfId="28110" xr:uid="{00000000-0005-0000-0000-0000D56D0000}"/>
    <cellStyle name="표준 18 3 9 2 4" xfId="28111" xr:uid="{00000000-0005-0000-0000-0000D66D0000}"/>
    <cellStyle name="표준 18 3 9 3" xfId="28112" xr:uid="{00000000-0005-0000-0000-0000D76D0000}"/>
    <cellStyle name="표준 18 3 9 3 2" xfId="28113" xr:uid="{00000000-0005-0000-0000-0000D86D0000}"/>
    <cellStyle name="표준 18 3 9 3 2 2" xfId="28114" xr:uid="{00000000-0005-0000-0000-0000D96D0000}"/>
    <cellStyle name="표준 18 3 9 3 3" xfId="28115" xr:uid="{00000000-0005-0000-0000-0000DA6D0000}"/>
    <cellStyle name="표준 18 3 9 4" xfId="28116" xr:uid="{00000000-0005-0000-0000-0000DB6D0000}"/>
    <cellStyle name="표준 18 3 9 4 2" xfId="28117" xr:uid="{00000000-0005-0000-0000-0000DC6D0000}"/>
    <cellStyle name="표준 18 3 9 5" xfId="28118" xr:uid="{00000000-0005-0000-0000-0000DD6D0000}"/>
    <cellStyle name="표준 18 4" xfId="28119" xr:uid="{00000000-0005-0000-0000-0000DE6D0000}"/>
    <cellStyle name="표준 18 4 10" xfId="28120" xr:uid="{00000000-0005-0000-0000-0000DF6D0000}"/>
    <cellStyle name="표준 18 4 10 2" xfId="28121" xr:uid="{00000000-0005-0000-0000-0000E06D0000}"/>
    <cellStyle name="표준 18 4 10 2 2" xfId="28122" xr:uid="{00000000-0005-0000-0000-0000E16D0000}"/>
    <cellStyle name="표준 18 4 10 3" xfId="28123" xr:uid="{00000000-0005-0000-0000-0000E26D0000}"/>
    <cellStyle name="표준 18 4 11" xfId="28124" xr:uid="{00000000-0005-0000-0000-0000E36D0000}"/>
    <cellStyle name="표준 18 4 11 2" xfId="28125" xr:uid="{00000000-0005-0000-0000-0000E46D0000}"/>
    <cellStyle name="표준 18 4 11 2 2" xfId="28126" xr:uid="{00000000-0005-0000-0000-0000E56D0000}"/>
    <cellStyle name="표준 18 4 11 3" xfId="28127" xr:uid="{00000000-0005-0000-0000-0000E66D0000}"/>
    <cellStyle name="표준 18 4 12" xfId="28128" xr:uid="{00000000-0005-0000-0000-0000E76D0000}"/>
    <cellStyle name="표준 18 4 12 2" xfId="28129" xr:uid="{00000000-0005-0000-0000-0000E86D0000}"/>
    <cellStyle name="표준 18 4 13" xfId="28130" xr:uid="{00000000-0005-0000-0000-0000E96D0000}"/>
    <cellStyle name="표준 18 4 14" xfId="28131" xr:uid="{00000000-0005-0000-0000-0000EA6D0000}"/>
    <cellStyle name="표준 18 4 2" xfId="28132" xr:uid="{00000000-0005-0000-0000-0000EB6D0000}"/>
    <cellStyle name="표준 18 4 2 10" xfId="28133" xr:uid="{00000000-0005-0000-0000-0000EC6D0000}"/>
    <cellStyle name="표준 18 4 2 2" xfId="28134" xr:uid="{00000000-0005-0000-0000-0000ED6D0000}"/>
    <cellStyle name="표준 18 4 2 2 2" xfId="28135" xr:uid="{00000000-0005-0000-0000-0000EE6D0000}"/>
    <cellStyle name="표준 18 4 2 2 2 2" xfId="28136" xr:uid="{00000000-0005-0000-0000-0000EF6D0000}"/>
    <cellStyle name="표준 18 4 2 2 2 2 2" xfId="28137" xr:uid="{00000000-0005-0000-0000-0000F06D0000}"/>
    <cellStyle name="표준 18 4 2 2 2 2 2 2" xfId="28138" xr:uid="{00000000-0005-0000-0000-0000F16D0000}"/>
    <cellStyle name="표준 18 4 2 2 2 2 2 2 2" xfId="28139" xr:uid="{00000000-0005-0000-0000-0000F26D0000}"/>
    <cellStyle name="표준 18 4 2 2 2 2 2 3" xfId="28140" xr:uid="{00000000-0005-0000-0000-0000F36D0000}"/>
    <cellStyle name="표준 18 4 2 2 2 2 3" xfId="28141" xr:uid="{00000000-0005-0000-0000-0000F46D0000}"/>
    <cellStyle name="표준 18 4 2 2 2 2 3 2" xfId="28142" xr:uid="{00000000-0005-0000-0000-0000F56D0000}"/>
    <cellStyle name="표준 18 4 2 2 2 2 4" xfId="28143" xr:uid="{00000000-0005-0000-0000-0000F66D0000}"/>
    <cellStyle name="표준 18 4 2 2 2 3" xfId="28144" xr:uid="{00000000-0005-0000-0000-0000F76D0000}"/>
    <cellStyle name="표준 18 4 2 2 2 3 2" xfId="28145" xr:uid="{00000000-0005-0000-0000-0000F86D0000}"/>
    <cellStyle name="표준 18 4 2 2 2 3 2 2" xfId="28146" xr:uid="{00000000-0005-0000-0000-0000F96D0000}"/>
    <cellStyle name="표준 18 4 2 2 2 3 3" xfId="28147" xr:uid="{00000000-0005-0000-0000-0000FA6D0000}"/>
    <cellStyle name="표준 18 4 2 2 2 4" xfId="28148" xr:uid="{00000000-0005-0000-0000-0000FB6D0000}"/>
    <cellStyle name="표준 18 4 2 2 2 4 2" xfId="28149" xr:uid="{00000000-0005-0000-0000-0000FC6D0000}"/>
    <cellStyle name="표준 18 4 2 2 2 5" xfId="28150" xr:uid="{00000000-0005-0000-0000-0000FD6D0000}"/>
    <cellStyle name="표준 18 4 2 2 3" xfId="28151" xr:uid="{00000000-0005-0000-0000-0000FE6D0000}"/>
    <cellStyle name="표준 18 4 2 2 3 2" xfId="28152" xr:uid="{00000000-0005-0000-0000-0000FF6D0000}"/>
    <cellStyle name="표준 18 4 2 2 3 2 2" xfId="28153" xr:uid="{00000000-0005-0000-0000-0000006E0000}"/>
    <cellStyle name="표준 18 4 2 2 3 2 2 2" xfId="28154" xr:uid="{00000000-0005-0000-0000-0000016E0000}"/>
    <cellStyle name="표준 18 4 2 2 3 2 2 2 2" xfId="28155" xr:uid="{00000000-0005-0000-0000-0000026E0000}"/>
    <cellStyle name="표준 18 4 2 2 3 2 2 3" xfId="28156" xr:uid="{00000000-0005-0000-0000-0000036E0000}"/>
    <cellStyle name="표준 18 4 2 2 3 2 3" xfId="28157" xr:uid="{00000000-0005-0000-0000-0000046E0000}"/>
    <cellStyle name="표준 18 4 2 2 3 2 3 2" xfId="28158" xr:uid="{00000000-0005-0000-0000-0000056E0000}"/>
    <cellStyle name="표준 18 4 2 2 3 2 4" xfId="28159" xr:uid="{00000000-0005-0000-0000-0000066E0000}"/>
    <cellStyle name="표준 18 4 2 2 3 3" xfId="28160" xr:uid="{00000000-0005-0000-0000-0000076E0000}"/>
    <cellStyle name="표준 18 4 2 2 3 3 2" xfId="28161" xr:uid="{00000000-0005-0000-0000-0000086E0000}"/>
    <cellStyle name="표준 18 4 2 2 3 3 2 2" xfId="28162" xr:uid="{00000000-0005-0000-0000-0000096E0000}"/>
    <cellStyle name="표준 18 4 2 2 3 3 3" xfId="28163" xr:uid="{00000000-0005-0000-0000-00000A6E0000}"/>
    <cellStyle name="표준 18 4 2 2 3 4" xfId="28164" xr:uid="{00000000-0005-0000-0000-00000B6E0000}"/>
    <cellStyle name="표준 18 4 2 2 3 4 2" xfId="28165" xr:uid="{00000000-0005-0000-0000-00000C6E0000}"/>
    <cellStyle name="표준 18 4 2 2 3 5" xfId="28166" xr:uid="{00000000-0005-0000-0000-00000D6E0000}"/>
    <cellStyle name="표준 18 4 2 2 4" xfId="28167" xr:uid="{00000000-0005-0000-0000-00000E6E0000}"/>
    <cellStyle name="표준 18 4 2 2 4 2" xfId="28168" xr:uid="{00000000-0005-0000-0000-00000F6E0000}"/>
    <cellStyle name="표준 18 4 2 2 4 2 2" xfId="28169" xr:uid="{00000000-0005-0000-0000-0000106E0000}"/>
    <cellStyle name="표준 18 4 2 2 4 2 2 2" xfId="28170" xr:uid="{00000000-0005-0000-0000-0000116E0000}"/>
    <cellStyle name="표준 18 4 2 2 4 2 3" xfId="28171" xr:uid="{00000000-0005-0000-0000-0000126E0000}"/>
    <cellStyle name="표준 18 4 2 2 4 3" xfId="28172" xr:uid="{00000000-0005-0000-0000-0000136E0000}"/>
    <cellStyle name="표준 18 4 2 2 4 3 2" xfId="28173" xr:uid="{00000000-0005-0000-0000-0000146E0000}"/>
    <cellStyle name="표준 18 4 2 2 4 4" xfId="28174" xr:uid="{00000000-0005-0000-0000-0000156E0000}"/>
    <cellStyle name="표준 18 4 2 2 5" xfId="28175" xr:uid="{00000000-0005-0000-0000-0000166E0000}"/>
    <cellStyle name="표준 18 4 2 2 5 2" xfId="28176" xr:uid="{00000000-0005-0000-0000-0000176E0000}"/>
    <cellStyle name="표준 18 4 2 2 5 2 2" xfId="28177" xr:uid="{00000000-0005-0000-0000-0000186E0000}"/>
    <cellStyle name="표준 18 4 2 2 5 3" xfId="28178" xr:uid="{00000000-0005-0000-0000-0000196E0000}"/>
    <cellStyle name="표준 18 4 2 2 6" xfId="28179" xr:uid="{00000000-0005-0000-0000-00001A6E0000}"/>
    <cellStyle name="표준 18 4 2 2 6 2" xfId="28180" xr:uid="{00000000-0005-0000-0000-00001B6E0000}"/>
    <cellStyle name="표준 18 4 2 2 6 2 2" xfId="28181" xr:uid="{00000000-0005-0000-0000-00001C6E0000}"/>
    <cellStyle name="표준 18 4 2 2 6 3" xfId="28182" xr:uid="{00000000-0005-0000-0000-00001D6E0000}"/>
    <cellStyle name="표준 18 4 2 2 7" xfId="28183" xr:uid="{00000000-0005-0000-0000-00001E6E0000}"/>
    <cellStyle name="표준 18 4 2 2 7 2" xfId="28184" xr:uid="{00000000-0005-0000-0000-00001F6E0000}"/>
    <cellStyle name="표준 18 4 2 2 8" xfId="28185" xr:uid="{00000000-0005-0000-0000-0000206E0000}"/>
    <cellStyle name="표준 18 4 2 3" xfId="28186" xr:uid="{00000000-0005-0000-0000-0000216E0000}"/>
    <cellStyle name="표준 18 4 2 3 2" xfId="28187" xr:uid="{00000000-0005-0000-0000-0000226E0000}"/>
    <cellStyle name="표준 18 4 2 3 2 2" xfId="28188" xr:uid="{00000000-0005-0000-0000-0000236E0000}"/>
    <cellStyle name="표준 18 4 2 3 2 2 2" xfId="28189" xr:uid="{00000000-0005-0000-0000-0000246E0000}"/>
    <cellStyle name="표준 18 4 2 3 2 2 2 2" xfId="28190" xr:uid="{00000000-0005-0000-0000-0000256E0000}"/>
    <cellStyle name="표준 18 4 2 3 2 2 2 2 2" xfId="28191" xr:uid="{00000000-0005-0000-0000-0000266E0000}"/>
    <cellStyle name="표준 18 4 2 3 2 2 2 3" xfId="28192" xr:uid="{00000000-0005-0000-0000-0000276E0000}"/>
    <cellStyle name="표준 18 4 2 3 2 2 3" xfId="28193" xr:uid="{00000000-0005-0000-0000-0000286E0000}"/>
    <cellStyle name="표준 18 4 2 3 2 2 3 2" xfId="28194" xr:uid="{00000000-0005-0000-0000-0000296E0000}"/>
    <cellStyle name="표준 18 4 2 3 2 2 4" xfId="28195" xr:uid="{00000000-0005-0000-0000-00002A6E0000}"/>
    <cellStyle name="표준 18 4 2 3 2 3" xfId="28196" xr:uid="{00000000-0005-0000-0000-00002B6E0000}"/>
    <cellStyle name="표준 18 4 2 3 2 3 2" xfId="28197" xr:uid="{00000000-0005-0000-0000-00002C6E0000}"/>
    <cellStyle name="표준 18 4 2 3 2 3 2 2" xfId="28198" xr:uid="{00000000-0005-0000-0000-00002D6E0000}"/>
    <cellStyle name="표준 18 4 2 3 2 3 3" xfId="28199" xr:uid="{00000000-0005-0000-0000-00002E6E0000}"/>
    <cellStyle name="표준 18 4 2 3 2 4" xfId="28200" xr:uid="{00000000-0005-0000-0000-00002F6E0000}"/>
    <cellStyle name="표준 18 4 2 3 2 4 2" xfId="28201" xr:uid="{00000000-0005-0000-0000-0000306E0000}"/>
    <cellStyle name="표준 18 4 2 3 2 5" xfId="28202" xr:uid="{00000000-0005-0000-0000-0000316E0000}"/>
    <cellStyle name="표준 18 4 2 3 3" xfId="28203" xr:uid="{00000000-0005-0000-0000-0000326E0000}"/>
    <cellStyle name="표준 18 4 2 3 3 2" xfId="28204" xr:uid="{00000000-0005-0000-0000-0000336E0000}"/>
    <cellStyle name="표준 18 4 2 3 3 2 2" xfId="28205" xr:uid="{00000000-0005-0000-0000-0000346E0000}"/>
    <cellStyle name="표준 18 4 2 3 3 2 2 2" xfId="28206" xr:uid="{00000000-0005-0000-0000-0000356E0000}"/>
    <cellStyle name="표준 18 4 2 3 3 2 2 2 2" xfId="28207" xr:uid="{00000000-0005-0000-0000-0000366E0000}"/>
    <cellStyle name="표준 18 4 2 3 3 2 2 3" xfId="28208" xr:uid="{00000000-0005-0000-0000-0000376E0000}"/>
    <cellStyle name="표준 18 4 2 3 3 2 3" xfId="28209" xr:uid="{00000000-0005-0000-0000-0000386E0000}"/>
    <cellStyle name="표준 18 4 2 3 3 2 3 2" xfId="28210" xr:uid="{00000000-0005-0000-0000-0000396E0000}"/>
    <cellStyle name="표준 18 4 2 3 3 2 4" xfId="28211" xr:uid="{00000000-0005-0000-0000-00003A6E0000}"/>
    <cellStyle name="표준 18 4 2 3 3 3" xfId="28212" xr:uid="{00000000-0005-0000-0000-00003B6E0000}"/>
    <cellStyle name="표준 18 4 2 3 3 3 2" xfId="28213" xr:uid="{00000000-0005-0000-0000-00003C6E0000}"/>
    <cellStyle name="표준 18 4 2 3 3 3 2 2" xfId="28214" xr:uid="{00000000-0005-0000-0000-00003D6E0000}"/>
    <cellStyle name="표준 18 4 2 3 3 3 3" xfId="28215" xr:uid="{00000000-0005-0000-0000-00003E6E0000}"/>
    <cellStyle name="표준 18 4 2 3 3 4" xfId="28216" xr:uid="{00000000-0005-0000-0000-00003F6E0000}"/>
    <cellStyle name="표준 18 4 2 3 3 4 2" xfId="28217" xr:uid="{00000000-0005-0000-0000-0000406E0000}"/>
    <cellStyle name="표준 18 4 2 3 3 5" xfId="28218" xr:uid="{00000000-0005-0000-0000-0000416E0000}"/>
    <cellStyle name="표준 18 4 2 3 4" xfId="28219" xr:uid="{00000000-0005-0000-0000-0000426E0000}"/>
    <cellStyle name="표준 18 4 2 3 4 2" xfId="28220" xr:uid="{00000000-0005-0000-0000-0000436E0000}"/>
    <cellStyle name="표준 18 4 2 3 4 2 2" xfId="28221" xr:uid="{00000000-0005-0000-0000-0000446E0000}"/>
    <cellStyle name="표준 18 4 2 3 4 2 2 2" xfId="28222" xr:uid="{00000000-0005-0000-0000-0000456E0000}"/>
    <cellStyle name="표준 18 4 2 3 4 2 3" xfId="28223" xr:uid="{00000000-0005-0000-0000-0000466E0000}"/>
    <cellStyle name="표준 18 4 2 3 4 3" xfId="28224" xr:uid="{00000000-0005-0000-0000-0000476E0000}"/>
    <cellStyle name="표준 18 4 2 3 4 3 2" xfId="28225" xr:uid="{00000000-0005-0000-0000-0000486E0000}"/>
    <cellStyle name="표준 18 4 2 3 4 4" xfId="28226" xr:uid="{00000000-0005-0000-0000-0000496E0000}"/>
    <cellStyle name="표준 18 4 2 3 5" xfId="28227" xr:uid="{00000000-0005-0000-0000-00004A6E0000}"/>
    <cellStyle name="표준 18 4 2 3 5 2" xfId="28228" xr:uid="{00000000-0005-0000-0000-00004B6E0000}"/>
    <cellStyle name="표준 18 4 2 3 5 2 2" xfId="28229" xr:uid="{00000000-0005-0000-0000-00004C6E0000}"/>
    <cellStyle name="표준 18 4 2 3 5 3" xfId="28230" xr:uid="{00000000-0005-0000-0000-00004D6E0000}"/>
    <cellStyle name="표준 18 4 2 3 6" xfId="28231" xr:uid="{00000000-0005-0000-0000-00004E6E0000}"/>
    <cellStyle name="표준 18 4 2 3 6 2" xfId="28232" xr:uid="{00000000-0005-0000-0000-00004F6E0000}"/>
    <cellStyle name="표준 18 4 2 3 6 2 2" xfId="28233" xr:uid="{00000000-0005-0000-0000-0000506E0000}"/>
    <cellStyle name="표준 18 4 2 3 6 3" xfId="28234" xr:uid="{00000000-0005-0000-0000-0000516E0000}"/>
    <cellStyle name="표준 18 4 2 3 7" xfId="28235" xr:uid="{00000000-0005-0000-0000-0000526E0000}"/>
    <cellStyle name="표준 18 4 2 3 7 2" xfId="28236" xr:uid="{00000000-0005-0000-0000-0000536E0000}"/>
    <cellStyle name="표준 18 4 2 3 8" xfId="28237" xr:uid="{00000000-0005-0000-0000-0000546E0000}"/>
    <cellStyle name="표준 18 4 2 4" xfId="28238" xr:uid="{00000000-0005-0000-0000-0000556E0000}"/>
    <cellStyle name="표준 18 4 2 4 2" xfId="28239" xr:uid="{00000000-0005-0000-0000-0000566E0000}"/>
    <cellStyle name="표준 18 4 2 4 2 2" xfId="28240" xr:uid="{00000000-0005-0000-0000-0000576E0000}"/>
    <cellStyle name="표준 18 4 2 4 2 2 2" xfId="28241" xr:uid="{00000000-0005-0000-0000-0000586E0000}"/>
    <cellStyle name="표준 18 4 2 4 2 2 2 2" xfId="28242" xr:uid="{00000000-0005-0000-0000-0000596E0000}"/>
    <cellStyle name="표준 18 4 2 4 2 2 3" xfId="28243" xr:uid="{00000000-0005-0000-0000-00005A6E0000}"/>
    <cellStyle name="표준 18 4 2 4 2 3" xfId="28244" xr:uid="{00000000-0005-0000-0000-00005B6E0000}"/>
    <cellStyle name="표준 18 4 2 4 2 3 2" xfId="28245" xr:uid="{00000000-0005-0000-0000-00005C6E0000}"/>
    <cellStyle name="표준 18 4 2 4 2 4" xfId="28246" xr:uid="{00000000-0005-0000-0000-00005D6E0000}"/>
    <cellStyle name="표준 18 4 2 4 3" xfId="28247" xr:uid="{00000000-0005-0000-0000-00005E6E0000}"/>
    <cellStyle name="표준 18 4 2 4 3 2" xfId="28248" xr:uid="{00000000-0005-0000-0000-00005F6E0000}"/>
    <cellStyle name="표준 18 4 2 4 3 2 2" xfId="28249" xr:uid="{00000000-0005-0000-0000-0000606E0000}"/>
    <cellStyle name="표준 18 4 2 4 3 3" xfId="28250" xr:uid="{00000000-0005-0000-0000-0000616E0000}"/>
    <cellStyle name="표준 18 4 2 4 4" xfId="28251" xr:uid="{00000000-0005-0000-0000-0000626E0000}"/>
    <cellStyle name="표준 18 4 2 4 4 2" xfId="28252" xr:uid="{00000000-0005-0000-0000-0000636E0000}"/>
    <cellStyle name="표준 18 4 2 4 5" xfId="28253" xr:uid="{00000000-0005-0000-0000-0000646E0000}"/>
    <cellStyle name="표준 18 4 2 5" xfId="28254" xr:uid="{00000000-0005-0000-0000-0000656E0000}"/>
    <cellStyle name="표준 18 4 2 5 2" xfId="28255" xr:uid="{00000000-0005-0000-0000-0000666E0000}"/>
    <cellStyle name="표준 18 4 2 5 2 2" xfId="28256" xr:uid="{00000000-0005-0000-0000-0000676E0000}"/>
    <cellStyle name="표준 18 4 2 5 2 2 2" xfId="28257" xr:uid="{00000000-0005-0000-0000-0000686E0000}"/>
    <cellStyle name="표준 18 4 2 5 2 2 2 2" xfId="28258" xr:uid="{00000000-0005-0000-0000-0000696E0000}"/>
    <cellStyle name="표준 18 4 2 5 2 2 3" xfId="28259" xr:uid="{00000000-0005-0000-0000-00006A6E0000}"/>
    <cellStyle name="표준 18 4 2 5 2 3" xfId="28260" xr:uid="{00000000-0005-0000-0000-00006B6E0000}"/>
    <cellStyle name="표준 18 4 2 5 2 3 2" xfId="28261" xr:uid="{00000000-0005-0000-0000-00006C6E0000}"/>
    <cellStyle name="표준 18 4 2 5 2 4" xfId="28262" xr:uid="{00000000-0005-0000-0000-00006D6E0000}"/>
    <cellStyle name="표준 18 4 2 5 3" xfId="28263" xr:uid="{00000000-0005-0000-0000-00006E6E0000}"/>
    <cellStyle name="표준 18 4 2 5 3 2" xfId="28264" xr:uid="{00000000-0005-0000-0000-00006F6E0000}"/>
    <cellStyle name="표준 18 4 2 5 3 2 2" xfId="28265" xr:uid="{00000000-0005-0000-0000-0000706E0000}"/>
    <cellStyle name="표준 18 4 2 5 3 3" xfId="28266" xr:uid="{00000000-0005-0000-0000-0000716E0000}"/>
    <cellStyle name="표준 18 4 2 5 4" xfId="28267" xr:uid="{00000000-0005-0000-0000-0000726E0000}"/>
    <cellStyle name="표준 18 4 2 5 4 2" xfId="28268" xr:uid="{00000000-0005-0000-0000-0000736E0000}"/>
    <cellStyle name="표준 18 4 2 5 5" xfId="28269" xr:uid="{00000000-0005-0000-0000-0000746E0000}"/>
    <cellStyle name="표준 18 4 2 6" xfId="28270" xr:uid="{00000000-0005-0000-0000-0000756E0000}"/>
    <cellStyle name="표준 18 4 2 6 2" xfId="28271" xr:uid="{00000000-0005-0000-0000-0000766E0000}"/>
    <cellStyle name="표준 18 4 2 6 2 2" xfId="28272" xr:uid="{00000000-0005-0000-0000-0000776E0000}"/>
    <cellStyle name="표준 18 4 2 6 2 2 2" xfId="28273" xr:uid="{00000000-0005-0000-0000-0000786E0000}"/>
    <cellStyle name="표준 18 4 2 6 2 3" xfId="28274" xr:uid="{00000000-0005-0000-0000-0000796E0000}"/>
    <cellStyle name="표준 18 4 2 6 3" xfId="28275" xr:uid="{00000000-0005-0000-0000-00007A6E0000}"/>
    <cellStyle name="표준 18 4 2 6 3 2" xfId="28276" xr:uid="{00000000-0005-0000-0000-00007B6E0000}"/>
    <cellStyle name="표준 18 4 2 6 4" xfId="28277" xr:uid="{00000000-0005-0000-0000-00007C6E0000}"/>
    <cellStyle name="표준 18 4 2 7" xfId="28278" xr:uid="{00000000-0005-0000-0000-00007D6E0000}"/>
    <cellStyle name="표준 18 4 2 7 2" xfId="28279" xr:uid="{00000000-0005-0000-0000-00007E6E0000}"/>
    <cellStyle name="표준 18 4 2 7 2 2" xfId="28280" xr:uid="{00000000-0005-0000-0000-00007F6E0000}"/>
    <cellStyle name="표준 18 4 2 7 3" xfId="28281" xr:uid="{00000000-0005-0000-0000-0000806E0000}"/>
    <cellStyle name="표준 18 4 2 8" xfId="28282" xr:uid="{00000000-0005-0000-0000-0000816E0000}"/>
    <cellStyle name="표준 18 4 2 8 2" xfId="28283" xr:uid="{00000000-0005-0000-0000-0000826E0000}"/>
    <cellStyle name="표준 18 4 2 8 2 2" xfId="28284" xr:uid="{00000000-0005-0000-0000-0000836E0000}"/>
    <cellStyle name="표준 18 4 2 8 3" xfId="28285" xr:uid="{00000000-0005-0000-0000-0000846E0000}"/>
    <cellStyle name="표준 18 4 2 9" xfId="28286" xr:uid="{00000000-0005-0000-0000-0000856E0000}"/>
    <cellStyle name="표준 18 4 2 9 2" xfId="28287" xr:uid="{00000000-0005-0000-0000-0000866E0000}"/>
    <cellStyle name="표준 18 4 3" xfId="28288" xr:uid="{00000000-0005-0000-0000-0000876E0000}"/>
    <cellStyle name="표준 18 4 3 10" xfId="28289" xr:uid="{00000000-0005-0000-0000-0000886E0000}"/>
    <cellStyle name="표준 18 4 3 2" xfId="28290" xr:uid="{00000000-0005-0000-0000-0000896E0000}"/>
    <cellStyle name="표준 18 4 3 2 2" xfId="28291" xr:uid="{00000000-0005-0000-0000-00008A6E0000}"/>
    <cellStyle name="표준 18 4 3 2 2 2" xfId="28292" xr:uid="{00000000-0005-0000-0000-00008B6E0000}"/>
    <cellStyle name="표준 18 4 3 2 2 2 2" xfId="28293" xr:uid="{00000000-0005-0000-0000-00008C6E0000}"/>
    <cellStyle name="표준 18 4 3 2 2 2 2 2" xfId="28294" xr:uid="{00000000-0005-0000-0000-00008D6E0000}"/>
    <cellStyle name="표준 18 4 3 2 2 2 2 2 2" xfId="28295" xr:uid="{00000000-0005-0000-0000-00008E6E0000}"/>
    <cellStyle name="표준 18 4 3 2 2 2 2 3" xfId="28296" xr:uid="{00000000-0005-0000-0000-00008F6E0000}"/>
    <cellStyle name="표준 18 4 3 2 2 2 3" xfId="28297" xr:uid="{00000000-0005-0000-0000-0000906E0000}"/>
    <cellStyle name="표준 18 4 3 2 2 2 3 2" xfId="28298" xr:uid="{00000000-0005-0000-0000-0000916E0000}"/>
    <cellStyle name="표준 18 4 3 2 2 2 4" xfId="28299" xr:uid="{00000000-0005-0000-0000-0000926E0000}"/>
    <cellStyle name="표준 18 4 3 2 2 3" xfId="28300" xr:uid="{00000000-0005-0000-0000-0000936E0000}"/>
    <cellStyle name="표준 18 4 3 2 2 3 2" xfId="28301" xr:uid="{00000000-0005-0000-0000-0000946E0000}"/>
    <cellStyle name="표준 18 4 3 2 2 3 2 2" xfId="28302" xr:uid="{00000000-0005-0000-0000-0000956E0000}"/>
    <cellStyle name="표준 18 4 3 2 2 3 3" xfId="28303" xr:uid="{00000000-0005-0000-0000-0000966E0000}"/>
    <cellStyle name="표준 18 4 3 2 2 4" xfId="28304" xr:uid="{00000000-0005-0000-0000-0000976E0000}"/>
    <cellStyle name="표준 18 4 3 2 2 4 2" xfId="28305" xr:uid="{00000000-0005-0000-0000-0000986E0000}"/>
    <cellStyle name="표준 18 4 3 2 2 5" xfId="28306" xr:uid="{00000000-0005-0000-0000-0000996E0000}"/>
    <cellStyle name="표준 18 4 3 2 3" xfId="28307" xr:uid="{00000000-0005-0000-0000-00009A6E0000}"/>
    <cellStyle name="표준 18 4 3 2 3 2" xfId="28308" xr:uid="{00000000-0005-0000-0000-00009B6E0000}"/>
    <cellStyle name="표준 18 4 3 2 3 2 2" xfId="28309" xr:uid="{00000000-0005-0000-0000-00009C6E0000}"/>
    <cellStyle name="표준 18 4 3 2 3 2 2 2" xfId="28310" xr:uid="{00000000-0005-0000-0000-00009D6E0000}"/>
    <cellStyle name="표준 18 4 3 2 3 2 2 2 2" xfId="28311" xr:uid="{00000000-0005-0000-0000-00009E6E0000}"/>
    <cellStyle name="표준 18 4 3 2 3 2 2 3" xfId="28312" xr:uid="{00000000-0005-0000-0000-00009F6E0000}"/>
    <cellStyle name="표준 18 4 3 2 3 2 3" xfId="28313" xr:uid="{00000000-0005-0000-0000-0000A06E0000}"/>
    <cellStyle name="표준 18 4 3 2 3 2 3 2" xfId="28314" xr:uid="{00000000-0005-0000-0000-0000A16E0000}"/>
    <cellStyle name="표준 18 4 3 2 3 2 4" xfId="28315" xr:uid="{00000000-0005-0000-0000-0000A26E0000}"/>
    <cellStyle name="표준 18 4 3 2 3 3" xfId="28316" xr:uid="{00000000-0005-0000-0000-0000A36E0000}"/>
    <cellStyle name="표준 18 4 3 2 3 3 2" xfId="28317" xr:uid="{00000000-0005-0000-0000-0000A46E0000}"/>
    <cellStyle name="표준 18 4 3 2 3 3 2 2" xfId="28318" xr:uid="{00000000-0005-0000-0000-0000A56E0000}"/>
    <cellStyle name="표준 18 4 3 2 3 3 3" xfId="28319" xr:uid="{00000000-0005-0000-0000-0000A66E0000}"/>
    <cellStyle name="표준 18 4 3 2 3 4" xfId="28320" xr:uid="{00000000-0005-0000-0000-0000A76E0000}"/>
    <cellStyle name="표준 18 4 3 2 3 4 2" xfId="28321" xr:uid="{00000000-0005-0000-0000-0000A86E0000}"/>
    <cellStyle name="표준 18 4 3 2 3 5" xfId="28322" xr:uid="{00000000-0005-0000-0000-0000A96E0000}"/>
    <cellStyle name="표준 18 4 3 2 4" xfId="28323" xr:uid="{00000000-0005-0000-0000-0000AA6E0000}"/>
    <cellStyle name="표준 18 4 3 2 4 2" xfId="28324" xr:uid="{00000000-0005-0000-0000-0000AB6E0000}"/>
    <cellStyle name="표준 18 4 3 2 4 2 2" xfId="28325" xr:uid="{00000000-0005-0000-0000-0000AC6E0000}"/>
    <cellStyle name="표준 18 4 3 2 4 2 2 2" xfId="28326" xr:uid="{00000000-0005-0000-0000-0000AD6E0000}"/>
    <cellStyle name="표준 18 4 3 2 4 2 3" xfId="28327" xr:uid="{00000000-0005-0000-0000-0000AE6E0000}"/>
    <cellStyle name="표준 18 4 3 2 4 3" xfId="28328" xr:uid="{00000000-0005-0000-0000-0000AF6E0000}"/>
    <cellStyle name="표준 18 4 3 2 4 3 2" xfId="28329" xr:uid="{00000000-0005-0000-0000-0000B06E0000}"/>
    <cellStyle name="표준 18 4 3 2 4 4" xfId="28330" xr:uid="{00000000-0005-0000-0000-0000B16E0000}"/>
    <cellStyle name="표준 18 4 3 2 5" xfId="28331" xr:uid="{00000000-0005-0000-0000-0000B26E0000}"/>
    <cellStyle name="표준 18 4 3 2 5 2" xfId="28332" xr:uid="{00000000-0005-0000-0000-0000B36E0000}"/>
    <cellStyle name="표준 18 4 3 2 5 2 2" xfId="28333" xr:uid="{00000000-0005-0000-0000-0000B46E0000}"/>
    <cellStyle name="표준 18 4 3 2 5 3" xfId="28334" xr:uid="{00000000-0005-0000-0000-0000B56E0000}"/>
    <cellStyle name="표준 18 4 3 2 6" xfId="28335" xr:uid="{00000000-0005-0000-0000-0000B66E0000}"/>
    <cellStyle name="표준 18 4 3 2 6 2" xfId="28336" xr:uid="{00000000-0005-0000-0000-0000B76E0000}"/>
    <cellStyle name="표준 18 4 3 2 6 2 2" xfId="28337" xr:uid="{00000000-0005-0000-0000-0000B86E0000}"/>
    <cellStyle name="표준 18 4 3 2 6 3" xfId="28338" xr:uid="{00000000-0005-0000-0000-0000B96E0000}"/>
    <cellStyle name="표준 18 4 3 2 7" xfId="28339" xr:uid="{00000000-0005-0000-0000-0000BA6E0000}"/>
    <cellStyle name="표준 18 4 3 2 7 2" xfId="28340" xr:uid="{00000000-0005-0000-0000-0000BB6E0000}"/>
    <cellStyle name="표준 18 4 3 2 8" xfId="28341" xr:uid="{00000000-0005-0000-0000-0000BC6E0000}"/>
    <cellStyle name="표준 18 4 3 3" xfId="28342" xr:uid="{00000000-0005-0000-0000-0000BD6E0000}"/>
    <cellStyle name="표준 18 4 3 3 2" xfId="28343" xr:uid="{00000000-0005-0000-0000-0000BE6E0000}"/>
    <cellStyle name="표준 18 4 3 3 2 2" xfId="28344" xr:uid="{00000000-0005-0000-0000-0000BF6E0000}"/>
    <cellStyle name="표준 18 4 3 3 2 2 2" xfId="28345" xr:uid="{00000000-0005-0000-0000-0000C06E0000}"/>
    <cellStyle name="표준 18 4 3 3 2 2 2 2" xfId="28346" xr:uid="{00000000-0005-0000-0000-0000C16E0000}"/>
    <cellStyle name="표준 18 4 3 3 2 2 2 2 2" xfId="28347" xr:uid="{00000000-0005-0000-0000-0000C26E0000}"/>
    <cellStyle name="표준 18 4 3 3 2 2 2 3" xfId="28348" xr:uid="{00000000-0005-0000-0000-0000C36E0000}"/>
    <cellStyle name="표준 18 4 3 3 2 2 3" xfId="28349" xr:uid="{00000000-0005-0000-0000-0000C46E0000}"/>
    <cellStyle name="표준 18 4 3 3 2 2 3 2" xfId="28350" xr:uid="{00000000-0005-0000-0000-0000C56E0000}"/>
    <cellStyle name="표준 18 4 3 3 2 2 4" xfId="28351" xr:uid="{00000000-0005-0000-0000-0000C66E0000}"/>
    <cellStyle name="표준 18 4 3 3 2 3" xfId="28352" xr:uid="{00000000-0005-0000-0000-0000C76E0000}"/>
    <cellStyle name="표준 18 4 3 3 2 3 2" xfId="28353" xr:uid="{00000000-0005-0000-0000-0000C86E0000}"/>
    <cellStyle name="표준 18 4 3 3 2 3 2 2" xfId="28354" xr:uid="{00000000-0005-0000-0000-0000C96E0000}"/>
    <cellStyle name="표준 18 4 3 3 2 3 3" xfId="28355" xr:uid="{00000000-0005-0000-0000-0000CA6E0000}"/>
    <cellStyle name="표준 18 4 3 3 2 4" xfId="28356" xr:uid="{00000000-0005-0000-0000-0000CB6E0000}"/>
    <cellStyle name="표준 18 4 3 3 2 4 2" xfId="28357" xr:uid="{00000000-0005-0000-0000-0000CC6E0000}"/>
    <cellStyle name="표준 18 4 3 3 2 5" xfId="28358" xr:uid="{00000000-0005-0000-0000-0000CD6E0000}"/>
    <cellStyle name="표준 18 4 3 3 3" xfId="28359" xr:uid="{00000000-0005-0000-0000-0000CE6E0000}"/>
    <cellStyle name="표준 18 4 3 3 3 2" xfId="28360" xr:uid="{00000000-0005-0000-0000-0000CF6E0000}"/>
    <cellStyle name="표준 18 4 3 3 3 2 2" xfId="28361" xr:uid="{00000000-0005-0000-0000-0000D06E0000}"/>
    <cellStyle name="표준 18 4 3 3 3 2 2 2" xfId="28362" xr:uid="{00000000-0005-0000-0000-0000D16E0000}"/>
    <cellStyle name="표준 18 4 3 3 3 2 2 2 2" xfId="28363" xr:uid="{00000000-0005-0000-0000-0000D26E0000}"/>
    <cellStyle name="표준 18 4 3 3 3 2 2 3" xfId="28364" xr:uid="{00000000-0005-0000-0000-0000D36E0000}"/>
    <cellStyle name="표준 18 4 3 3 3 2 3" xfId="28365" xr:uid="{00000000-0005-0000-0000-0000D46E0000}"/>
    <cellStyle name="표준 18 4 3 3 3 2 3 2" xfId="28366" xr:uid="{00000000-0005-0000-0000-0000D56E0000}"/>
    <cellStyle name="표준 18 4 3 3 3 2 4" xfId="28367" xr:uid="{00000000-0005-0000-0000-0000D66E0000}"/>
    <cellStyle name="표준 18 4 3 3 3 3" xfId="28368" xr:uid="{00000000-0005-0000-0000-0000D76E0000}"/>
    <cellStyle name="표준 18 4 3 3 3 3 2" xfId="28369" xr:uid="{00000000-0005-0000-0000-0000D86E0000}"/>
    <cellStyle name="표준 18 4 3 3 3 3 2 2" xfId="28370" xr:uid="{00000000-0005-0000-0000-0000D96E0000}"/>
    <cellStyle name="표준 18 4 3 3 3 3 3" xfId="28371" xr:uid="{00000000-0005-0000-0000-0000DA6E0000}"/>
    <cellStyle name="표준 18 4 3 3 3 4" xfId="28372" xr:uid="{00000000-0005-0000-0000-0000DB6E0000}"/>
    <cellStyle name="표준 18 4 3 3 3 4 2" xfId="28373" xr:uid="{00000000-0005-0000-0000-0000DC6E0000}"/>
    <cellStyle name="표준 18 4 3 3 3 5" xfId="28374" xr:uid="{00000000-0005-0000-0000-0000DD6E0000}"/>
    <cellStyle name="표준 18 4 3 3 4" xfId="28375" xr:uid="{00000000-0005-0000-0000-0000DE6E0000}"/>
    <cellStyle name="표준 18 4 3 3 4 2" xfId="28376" xr:uid="{00000000-0005-0000-0000-0000DF6E0000}"/>
    <cellStyle name="표준 18 4 3 3 4 2 2" xfId="28377" xr:uid="{00000000-0005-0000-0000-0000E06E0000}"/>
    <cellStyle name="표준 18 4 3 3 4 2 2 2" xfId="28378" xr:uid="{00000000-0005-0000-0000-0000E16E0000}"/>
    <cellStyle name="표준 18 4 3 3 4 2 3" xfId="28379" xr:uid="{00000000-0005-0000-0000-0000E26E0000}"/>
    <cellStyle name="표준 18 4 3 3 4 3" xfId="28380" xr:uid="{00000000-0005-0000-0000-0000E36E0000}"/>
    <cellStyle name="표준 18 4 3 3 4 3 2" xfId="28381" xr:uid="{00000000-0005-0000-0000-0000E46E0000}"/>
    <cellStyle name="표준 18 4 3 3 4 4" xfId="28382" xr:uid="{00000000-0005-0000-0000-0000E56E0000}"/>
    <cellStyle name="표준 18 4 3 3 5" xfId="28383" xr:uid="{00000000-0005-0000-0000-0000E66E0000}"/>
    <cellStyle name="표준 18 4 3 3 5 2" xfId="28384" xr:uid="{00000000-0005-0000-0000-0000E76E0000}"/>
    <cellStyle name="표준 18 4 3 3 5 2 2" xfId="28385" xr:uid="{00000000-0005-0000-0000-0000E86E0000}"/>
    <cellStyle name="표준 18 4 3 3 5 3" xfId="28386" xr:uid="{00000000-0005-0000-0000-0000E96E0000}"/>
    <cellStyle name="표준 18 4 3 3 6" xfId="28387" xr:uid="{00000000-0005-0000-0000-0000EA6E0000}"/>
    <cellStyle name="표준 18 4 3 3 6 2" xfId="28388" xr:uid="{00000000-0005-0000-0000-0000EB6E0000}"/>
    <cellStyle name="표준 18 4 3 3 6 2 2" xfId="28389" xr:uid="{00000000-0005-0000-0000-0000EC6E0000}"/>
    <cellStyle name="표준 18 4 3 3 6 3" xfId="28390" xr:uid="{00000000-0005-0000-0000-0000ED6E0000}"/>
    <cellStyle name="표준 18 4 3 3 7" xfId="28391" xr:uid="{00000000-0005-0000-0000-0000EE6E0000}"/>
    <cellStyle name="표준 18 4 3 3 7 2" xfId="28392" xr:uid="{00000000-0005-0000-0000-0000EF6E0000}"/>
    <cellStyle name="표준 18 4 3 3 8" xfId="28393" xr:uid="{00000000-0005-0000-0000-0000F06E0000}"/>
    <cellStyle name="표준 18 4 3 4" xfId="28394" xr:uid="{00000000-0005-0000-0000-0000F16E0000}"/>
    <cellStyle name="표준 18 4 3 4 2" xfId="28395" xr:uid="{00000000-0005-0000-0000-0000F26E0000}"/>
    <cellStyle name="표준 18 4 3 4 2 2" xfId="28396" xr:uid="{00000000-0005-0000-0000-0000F36E0000}"/>
    <cellStyle name="표준 18 4 3 4 2 2 2" xfId="28397" xr:uid="{00000000-0005-0000-0000-0000F46E0000}"/>
    <cellStyle name="표준 18 4 3 4 2 2 2 2" xfId="28398" xr:uid="{00000000-0005-0000-0000-0000F56E0000}"/>
    <cellStyle name="표준 18 4 3 4 2 2 3" xfId="28399" xr:uid="{00000000-0005-0000-0000-0000F66E0000}"/>
    <cellStyle name="표준 18 4 3 4 2 3" xfId="28400" xr:uid="{00000000-0005-0000-0000-0000F76E0000}"/>
    <cellStyle name="표준 18 4 3 4 2 3 2" xfId="28401" xr:uid="{00000000-0005-0000-0000-0000F86E0000}"/>
    <cellStyle name="표준 18 4 3 4 2 4" xfId="28402" xr:uid="{00000000-0005-0000-0000-0000F96E0000}"/>
    <cellStyle name="표준 18 4 3 4 3" xfId="28403" xr:uid="{00000000-0005-0000-0000-0000FA6E0000}"/>
    <cellStyle name="표준 18 4 3 4 3 2" xfId="28404" xr:uid="{00000000-0005-0000-0000-0000FB6E0000}"/>
    <cellStyle name="표준 18 4 3 4 3 2 2" xfId="28405" xr:uid="{00000000-0005-0000-0000-0000FC6E0000}"/>
    <cellStyle name="표준 18 4 3 4 3 3" xfId="28406" xr:uid="{00000000-0005-0000-0000-0000FD6E0000}"/>
    <cellStyle name="표준 18 4 3 4 4" xfId="28407" xr:uid="{00000000-0005-0000-0000-0000FE6E0000}"/>
    <cellStyle name="표준 18 4 3 4 4 2" xfId="28408" xr:uid="{00000000-0005-0000-0000-0000FF6E0000}"/>
    <cellStyle name="표준 18 4 3 4 5" xfId="28409" xr:uid="{00000000-0005-0000-0000-0000006F0000}"/>
    <cellStyle name="표준 18 4 3 5" xfId="28410" xr:uid="{00000000-0005-0000-0000-0000016F0000}"/>
    <cellStyle name="표준 18 4 3 5 2" xfId="28411" xr:uid="{00000000-0005-0000-0000-0000026F0000}"/>
    <cellStyle name="표준 18 4 3 5 2 2" xfId="28412" xr:uid="{00000000-0005-0000-0000-0000036F0000}"/>
    <cellStyle name="표준 18 4 3 5 2 2 2" xfId="28413" xr:uid="{00000000-0005-0000-0000-0000046F0000}"/>
    <cellStyle name="표준 18 4 3 5 2 2 2 2" xfId="28414" xr:uid="{00000000-0005-0000-0000-0000056F0000}"/>
    <cellStyle name="표준 18 4 3 5 2 2 3" xfId="28415" xr:uid="{00000000-0005-0000-0000-0000066F0000}"/>
    <cellStyle name="표준 18 4 3 5 2 3" xfId="28416" xr:uid="{00000000-0005-0000-0000-0000076F0000}"/>
    <cellStyle name="표준 18 4 3 5 2 3 2" xfId="28417" xr:uid="{00000000-0005-0000-0000-0000086F0000}"/>
    <cellStyle name="표준 18 4 3 5 2 4" xfId="28418" xr:uid="{00000000-0005-0000-0000-0000096F0000}"/>
    <cellStyle name="표준 18 4 3 5 3" xfId="28419" xr:uid="{00000000-0005-0000-0000-00000A6F0000}"/>
    <cellStyle name="표준 18 4 3 5 3 2" xfId="28420" xr:uid="{00000000-0005-0000-0000-00000B6F0000}"/>
    <cellStyle name="표준 18 4 3 5 3 2 2" xfId="28421" xr:uid="{00000000-0005-0000-0000-00000C6F0000}"/>
    <cellStyle name="표준 18 4 3 5 3 3" xfId="28422" xr:uid="{00000000-0005-0000-0000-00000D6F0000}"/>
    <cellStyle name="표준 18 4 3 5 4" xfId="28423" xr:uid="{00000000-0005-0000-0000-00000E6F0000}"/>
    <cellStyle name="표준 18 4 3 5 4 2" xfId="28424" xr:uid="{00000000-0005-0000-0000-00000F6F0000}"/>
    <cellStyle name="표준 18 4 3 5 5" xfId="28425" xr:uid="{00000000-0005-0000-0000-0000106F0000}"/>
    <cellStyle name="표준 18 4 3 6" xfId="28426" xr:uid="{00000000-0005-0000-0000-0000116F0000}"/>
    <cellStyle name="표준 18 4 3 6 2" xfId="28427" xr:uid="{00000000-0005-0000-0000-0000126F0000}"/>
    <cellStyle name="표준 18 4 3 6 2 2" xfId="28428" xr:uid="{00000000-0005-0000-0000-0000136F0000}"/>
    <cellStyle name="표준 18 4 3 6 2 2 2" xfId="28429" xr:uid="{00000000-0005-0000-0000-0000146F0000}"/>
    <cellStyle name="표준 18 4 3 6 2 3" xfId="28430" xr:uid="{00000000-0005-0000-0000-0000156F0000}"/>
    <cellStyle name="표준 18 4 3 6 3" xfId="28431" xr:uid="{00000000-0005-0000-0000-0000166F0000}"/>
    <cellStyle name="표준 18 4 3 6 3 2" xfId="28432" xr:uid="{00000000-0005-0000-0000-0000176F0000}"/>
    <cellStyle name="표준 18 4 3 6 4" xfId="28433" xr:uid="{00000000-0005-0000-0000-0000186F0000}"/>
    <cellStyle name="표준 18 4 3 7" xfId="28434" xr:uid="{00000000-0005-0000-0000-0000196F0000}"/>
    <cellStyle name="표준 18 4 3 7 2" xfId="28435" xr:uid="{00000000-0005-0000-0000-00001A6F0000}"/>
    <cellStyle name="표준 18 4 3 7 2 2" xfId="28436" xr:uid="{00000000-0005-0000-0000-00001B6F0000}"/>
    <cellStyle name="표준 18 4 3 7 3" xfId="28437" xr:uid="{00000000-0005-0000-0000-00001C6F0000}"/>
    <cellStyle name="표준 18 4 3 8" xfId="28438" xr:uid="{00000000-0005-0000-0000-00001D6F0000}"/>
    <cellStyle name="표준 18 4 3 8 2" xfId="28439" xr:uid="{00000000-0005-0000-0000-00001E6F0000}"/>
    <cellStyle name="표준 18 4 3 8 2 2" xfId="28440" xr:uid="{00000000-0005-0000-0000-00001F6F0000}"/>
    <cellStyle name="표준 18 4 3 8 3" xfId="28441" xr:uid="{00000000-0005-0000-0000-0000206F0000}"/>
    <cellStyle name="표준 18 4 3 9" xfId="28442" xr:uid="{00000000-0005-0000-0000-0000216F0000}"/>
    <cellStyle name="표준 18 4 3 9 2" xfId="28443" xr:uid="{00000000-0005-0000-0000-0000226F0000}"/>
    <cellStyle name="표준 18 4 4" xfId="28444" xr:uid="{00000000-0005-0000-0000-0000236F0000}"/>
    <cellStyle name="표준 18 4 4 2" xfId="28445" xr:uid="{00000000-0005-0000-0000-0000246F0000}"/>
    <cellStyle name="표준 18 4 4 2 2" xfId="28446" xr:uid="{00000000-0005-0000-0000-0000256F0000}"/>
    <cellStyle name="표준 18 4 4 2 2 2" xfId="28447" xr:uid="{00000000-0005-0000-0000-0000266F0000}"/>
    <cellStyle name="표준 18 4 4 2 2 2 2" xfId="28448" xr:uid="{00000000-0005-0000-0000-0000276F0000}"/>
    <cellStyle name="표준 18 4 4 2 2 2 2 2" xfId="28449" xr:uid="{00000000-0005-0000-0000-0000286F0000}"/>
    <cellStyle name="표준 18 4 4 2 2 2 2 2 2" xfId="28450" xr:uid="{00000000-0005-0000-0000-0000296F0000}"/>
    <cellStyle name="표준 18 4 4 2 2 2 2 3" xfId="28451" xr:uid="{00000000-0005-0000-0000-00002A6F0000}"/>
    <cellStyle name="표준 18 4 4 2 2 2 3" xfId="28452" xr:uid="{00000000-0005-0000-0000-00002B6F0000}"/>
    <cellStyle name="표준 18 4 4 2 2 2 3 2" xfId="28453" xr:uid="{00000000-0005-0000-0000-00002C6F0000}"/>
    <cellStyle name="표준 18 4 4 2 2 2 4" xfId="28454" xr:uid="{00000000-0005-0000-0000-00002D6F0000}"/>
    <cellStyle name="표준 18 4 4 2 2 3" xfId="28455" xr:uid="{00000000-0005-0000-0000-00002E6F0000}"/>
    <cellStyle name="표준 18 4 4 2 2 3 2" xfId="28456" xr:uid="{00000000-0005-0000-0000-00002F6F0000}"/>
    <cellStyle name="표준 18 4 4 2 2 3 2 2" xfId="28457" xr:uid="{00000000-0005-0000-0000-0000306F0000}"/>
    <cellStyle name="표준 18 4 4 2 2 3 3" xfId="28458" xr:uid="{00000000-0005-0000-0000-0000316F0000}"/>
    <cellStyle name="표준 18 4 4 2 2 4" xfId="28459" xr:uid="{00000000-0005-0000-0000-0000326F0000}"/>
    <cellStyle name="표준 18 4 4 2 2 4 2" xfId="28460" xr:uid="{00000000-0005-0000-0000-0000336F0000}"/>
    <cellStyle name="표준 18 4 4 2 2 5" xfId="28461" xr:uid="{00000000-0005-0000-0000-0000346F0000}"/>
    <cellStyle name="표준 18 4 4 2 3" xfId="28462" xr:uid="{00000000-0005-0000-0000-0000356F0000}"/>
    <cellStyle name="표준 18 4 4 2 3 2" xfId="28463" xr:uid="{00000000-0005-0000-0000-0000366F0000}"/>
    <cellStyle name="표준 18 4 4 2 3 2 2" xfId="28464" xr:uid="{00000000-0005-0000-0000-0000376F0000}"/>
    <cellStyle name="표준 18 4 4 2 3 2 2 2" xfId="28465" xr:uid="{00000000-0005-0000-0000-0000386F0000}"/>
    <cellStyle name="표준 18 4 4 2 3 2 2 2 2" xfId="28466" xr:uid="{00000000-0005-0000-0000-0000396F0000}"/>
    <cellStyle name="표준 18 4 4 2 3 2 2 3" xfId="28467" xr:uid="{00000000-0005-0000-0000-00003A6F0000}"/>
    <cellStyle name="표준 18 4 4 2 3 2 3" xfId="28468" xr:uid="{00000000-0005-0000-0000-00003B6F0000}"/>
    <cellStyle name="표준 18 4 4 2 3 2 3 2" xfId="28469" xr:uid="{00000000-0005-0000-0000-00003C6F0000}"/>
    <cellStyle name="표준 18 4 4 2 3 2 4" xfId="28470" xr:uid="{00000000-0005-0000-0000-00003D6F0000}"/>
    <cellStyle name="표준 18 4 4 2 3 3" xfId="28471" xr:uid="{00000000-0005-0000-0000-00003E6F0000}"/>
    <cellStyle name="표준 18 4 4 2 3 3 2" xfId="28472" xr:uid="{00000000-0005-0000-0000-00003F6F0000}"/>
    <cellStyle name="표준 18 4 4 2 3 3 2 2" xfId="28473" xr:uid="{00000000-0005-0000-0000-0000406F0000}"/>
    <cellStyle name="표준 18 4 4 2 3 3 3" xfId="28474" xr:uid="{00000000-0005-0000-0000-0000416F0000}"/>
    <cellStyle name="표준 18 4 4 2 3 4" xfId="28475" xr:uid="{00000000-0005-0000-0000-0000426F0000}"/>
    <cellStyle name="표준 18 4 4 2 3 4 2" xfId="28476" xr:uid="{00000000-0005-0000-0000-0000436F0000}"/>
    <cellStyle name="표준 18 4 4 2 3 5" xfId="28477" xr:uid="{00000000-0005-0000-0000-0000446F0000}"/>
    <cellStyle name="표준 18 4 4 2 4" xfId="28478" xr:uid="{00000000-0005-0000-0000-0000456F0000}"/>
    <cellStyle name="표준 18 4 4 2 4 2" xfId="28479" xr:uid="{00000000-0005-0000-0000-0000466F0000}"/>
    <cellStyle name="표준 18 4 4 2 4 2 2" xfId="28480" xr:uid="{00000000-0005-0000-0000-0000476F0000}"/>
    <cellStyle name="표준 18 4 4 2 4 2 2 2" xfId="28481" xr:uid="{00000000-0005-0000-0000-0000486F0000}"/>
    <cellStyle name="표준 18 4 4 2 4 2 3" xfId="28482" xr:uid="{00000000-0005-0000-0000-0000496F0000}"/>
    <cellStyle name="표준 18 4 4 2 4 3" xfId="28483" xr:uid="{00000000-0005-0000-0000-00004A6F0000}"/>
    <cellStyle name="표준 18 4 4 2 4 3 2" xfId="28484" xr:uid="{00000000-0005-0000-0000-00004B6F0000}"/>
    <cellStyle name="표준 18 4 4 2 4 4" xfId="28485" xr:uid="{00000000-0005-0000-0000-00004C6F0000}"/>
    <cellStyle name="표준 18 4 4 2 5" xfId="28486" xr:uid="{00000000-0005-0000-0000-00004D6F0000}"/>
    <cellStyle name="표준 18 4 4 2 5 2" xfId="28487" xr:uid="{00000000-0005-0000-0000-00004E6F0000}"/>
    <cellStyle name="표준 18 4 4 2 5 2 2" xfId="28488" xr:uid="{00000000-0005-0000-0000-00004F6F0000}"/>
    <cellStyle name="표준 18 4 4 2 5 3" xfId="28489" xr:uid="{00000000-0005-0000-0000-0000506F0000}"/>
    <cellStyle name="표준 18 4 4 2 6" xfId="28490" xr:uid="{00000000-0005-0000-0000-0000516F0000}"/>
    <cellStyle name="표준 18 4 4 2 6 2" xfId="28491" xr:uid="{00000000-0005-0000-0000-0000526F0000}"/>
    <cellStyle name="표준 18 4 4 2 6 2 2" xfId="28492" xr:uid="{00000000-0005-0000-0000-0000536F0000}"/>
    <cellStyle name="표준 18 4 4 2 6 3" xfId="28493" xr:uid="{00000000-0005-0000-0000-0000546F0000}"/>
    <cellStyle name="표준 18 4 4 2 7" xfId="28494" xr:uid="{00000000-0005-0000-0000-0000556F0000}"/>
    <cellStyle name="표준 18 4 4 2 7 2" xfId="28495" xr:uid="{00000000-0005-0000-0000-0000566F0000}"/>
    <cellStyle name="표준 18 4 4 2 8" xfId="28496" xr:uid="{00000000-0005-0000-0000-0000576F0000}"/>
    <cellStyle name="표준 18 4 4 3" xfId="28497" xr:uid="{00000000-0005-0000-0000-0000586F0000}"/>
    <cellStyle name="표준 18 4 4 3 2" xfId="28498" xr:uid="{00000000-0005-0000-0000-0000596F0000}"/>
    <cellStyle name="표준 18 4 4 3 2 2" xfId="28499" xr:uid="{00000000-0005-0000-0000-00005A6F0000}"/>
    <cellStyle name="표준 18 4 4 3 2 2 2" xfId="28500" xr:uid="{00000000-0005-0000-0000-00005B6F0000}"/>
    <cellStyle name="표준 18 4 4 3 2 2 2 2" xfId="28501" xr:uid="{00000000-0005-0000-0000-00005C6F0000}"/>
    <cellStyle name="표준 18 4 4 3 2 2 3" xfId="28502" xr:uid="{00000000-0005-0000-0000-00005D6F0000}"/>
    <cellStyle name="표준 18 4 4 3 2 3" xfId="28503" xr:uid="{00000000-0005-0000-0000-00005E6F0000}"/>
    <cellStyle name="표준 18 4 4 3 2 3 2" xfId="28504" xr:uid="{00000000-0005-0000-0000-00005F6F0000}"/>
    <cellStyle name="표준 18 4 4 3 2 4" xfId="28505" xr:uid="{00000000-0005-0000-0000-0000606F0000}"/>
    <cellStyle name="표준 18 4 4 3 3" xfId="28506" xr:uid="{00000000-0005-0000-0000-0000616F0000}"/>
    <cellStyle name="표준 18 4 4 3 3 2" xfId="28507" xr:uid="{00000000-0005-0000-0000-0000626F0000}"/>
    <cellStyle name="표준 18 4 4 3 3 2 2" xfId="28508" xr:uid="{00000000-0005-0000-0000-0000636F0000}"/>
    <cellStyle name="표준 18 4 4 3 3 3" xfId="28509" xr:uid="{00000000-0005-0000-0000-0000646F0000}"/>
    <cellStyle name="표준 18 4 4 3 4" xfId="28510" xr:uid="{00000000-0005-0000-0000-0000656F0000}"/>
    <cellStyle name="표준 18 4 4 3 4 2" xfId="28511" xr:uid="{00000000-0005-0000-0000-0000666F0000}"/>
    <cellStyle name="표준 18 4 4 3 5" xfId="28512" xr:uid="{00000000-0005-0000-0000-0000676F0000}"/>
    <cellStyle name="표준 18 4 4 4" xfId="28513" xr:uid="{00000000-0005-0000-0000-0000686F0000}"/>
    <cellStyle name="표준 18 4 4 4 2" xfId="28514" xr:uid="{00000000-0005-0000-0000-0000696F0000}"/>
    <cellStyle name="표준 18 4 4 4 2 2" xfId="28515" xr:uid="{00000000-0005-0000-0000-00006A6F0000}"/>
    <cellStyle name="표준 18 4 4 4 2 2 2" xfId="28516" xr:uid="{00000000-0005-0000-0000-00006B6F0000}"/>
    <cellStyle name="표준 18 4 4 4 2 2 2 2" xfId="28517" xr:uid="{00000000-0005-0000-0000-00006C6F0000}"/>
    <cellStyle name="표준 18 4 4 4 2 2 3" xfId="28518" xr:uid="{00000000-0005-0000-0000-00006D6F0000}"/>
    <cellStyle name="표준 18 4 4 4 2 3" xfId="28519" xr:uid="{00000000-0005-0000-0000-00006E6F0000}"/>
    <cellStyle name="표준 18 4 4 4 2 3 2" xfId="28520" xr:uid="{00000000-0005-0000-0000-00006F6F0000}"/>
    <cellStyle name="표준 18 4 4 4 2 4" xfId="28521" xr:uid="{00000000-0005-0000-0000-0000706F0000}"/>
    <cellStyle name="표준 18 4 4 4 3" xfId="28522" xr:uid="{00000000-0005-0000-0000-0000716F0000}"/>
    <cellStyle name="표준 18 4 4 4 3 2" xfId="28523" xr:uid="{00000000-0005-0000-0000-0000726F0000}"/>
    <cellStyle name="표준 18 4 4 4 3 2 2" xfId="28524" xr:uid="{00000000-0005-0000-0000-0000736F0000}"/>
    <cellStyle name="표준 18 4 4 4 3 3" xfId="28525" xr:uid="{00000000-0005-0000-0000-0000746F0000}"/>
    <cellStyle name="표준 18 4 4 4 4" xfId="28526" xr:uid="{00000000-0005-0000-0000-0000756F0000}"/>
    <cellStyle name="표준 18 4 4 4 4 2" xfId="28527" xr:uid="{00000000-0005-0000-0000-0000766F0000}"/>
    <cellStyle name="표준 18 4 4 4 5" xfId="28528" xr:uid="{00000000-0005-0000-0000-0000776F0000}"/>
    <cellStyle name="표준 18 4 4 5" xfId="28529" xr:uid="{00000000-0005-0000-0000-0000786F0000}"/>
    <cellStyle name="표준 18 4 4 5 2" xfId="28530" xr:uid="{00000000-0005-0000-0000-0000796F0000}"/>
    <cellStyle name="표준 18 4 4 5 2 2" xfId="28531" xr:uid="{00000000-0005-0000-0000-00007A6F0000}"/>
    <cellStyle name="표준 18 4 4 5 2 2 2" xfId="28532" xr:uid="{00000000-0005-0000-0000-00007B6F0000}"/>
    <cellStyle name="표준 18 4 4 5 2 3" xfId="28533" xr:uid="{00000000-0005-0000-0000-00007C6F0000}"/>
    <cellStyle name="표준 18 4 4 5 3" xfId="28534" xr:uid="{00000000-0005-0000-0000-00007D6F0000}"/>
    <cellStyle name="표준 18 4 4 5 3 2" xfId="28535" xr:uid="{00000000-0005-0000-0000-00007E6F0000}"/>
    <cellStyle name="표준 18 4 4 5 4" xfId="28536" xr:uid="{00000000-0005-0000-0000-00007F6F0000}"/>
    <cellStyle name="표준 18 4 4 6" xfId="28537" xr:uid="{00000000-0005-0000-0000-0000806F0000}"/>
    <cellStyle name="표준 18 4 4 6 2" xfId="28538" xr:uid="{00000000-0005-0000-0000-0000816F0000}"/>
    <cellStyle name="표준 18 4 4 6 2 2" xfId="28539" xr:uid="{00000000-0005-0000-0000-0000826F0000}"/>
    <cellStyle name="표준 18 4 4 6 3" xfId="28540" xr:uid="{00000000-0005-0000-0000-0000836F0000}"/>
    <cellStyle name="표준 18 4 4 7" xfId="28541" xr:uid="{00000000-0005-0000-0000-0000846F0000}"/>
    <cellStyle name="표준 18 4 4 7 2" xfId="28542" xr:uid="{00000000-0005-0000-0000-0000856F0000}"/>
    <cellStyle name="표준 18 4 4 7 2 2" xfId="28543" xr:uid="{00000000-0005-0000-0000-0000866F0000}"/>
    <cellStyle name="표준 18 4 4 7 3" xfId="28544" xr:uid="{00000000-0005-0000-0000-0000876F0000}"/>
    <cellStyle name="표준 18 4 4 8" xfId="28545" xr:uid="{00000000-0005-0000-0000-0000886F0000}"/>
    <cellStyle name="표준 18 4 4 8 2" xfId="28546" xr:uid="{00000000-0005-0000-0000-0000896F0000}"/>
    <cellStyle name="표준 18 4 4 9" xfId="28547" xr:uid="{00000000-0005-0000-0000-00008A6F0000}"/>
    <cellStyle name="표준 18 4 5" xfId="28548" xr:uid="{00000000-0005-0000-0000-00008B6F0000}"/>
    <cellStyle name="표준 18 4 5 2" xfId="28549" xr:uid="{00000000-0005-0000-0000-00008C6F0000}"/>
    <cellStyle name="표준 18 4 5 2 2" xfId="28550" xr:uid="{00000000-0005-0000-0000-00008D6F0000}"/>
    <cellStyle name="표준 18 4 5 2 2 2" xfId="28551" xr:uid="{00000000-0005-0000-0000-00008E6F0000}"/>
    <cellStyle name="표준 18 4 5 2 2 2 2" xfId="28552" xr:uid="{00000000-0005-0000-0000-00008F6F0000}"/>
    <cellStyle name="표준 18 4 5 2 2 2 2 2" xfId="28553" xr:uid="{00000000-0005-0000-0000-0000906F0000}"/>
    <cellStyle name="표준 18 4 5 2 2 2 3" xfId="28554" xr:uid="{00000000-0005-0000-0000-0000916F0000}"/>
    <cellStyle name="표준 18 4 5 2 2 3" xfId="28555" xr:uid="{00000000-0005-0000-0000-0000926F0000}"/>
    <cellStyle name="표준 18 4 5 2 2 3 2" xfId="28556" xr:uid="{00000000-0005-0000-0000-0000936F0000}"/>
    <cellStyle name="표준 18 4 5 2 2 4" xfId="28557" xr:uid="{00000000-0005-0000-0000-0000946F0000}"/>
    <cellStyle name="표준 18 4 5 2 3" xfId="28558" xr:uid="{00000000-0005-0000-0000-0000956F0000}"/>
    <cellStyle name="표준 18 4 5 2 3 2" xfId="28559" xr:uid="{00000000-0005-0000-0000-0000966F0000}"/>
    <cellStyle name="표준 18 4 5 2 3 2 2" xfId="28560" xr:uid="{00000000-0005-0000-0000-0000976F0000}"/>
    <cellStyle name="표준 18 4 5 2 3 3" xfId="28561" xr:uid="{00000000-0005-0000-0000-0000986F0000}"/>
    <cellStyle name="표준 18 4 5 2 4" xfId="28562" xr:uid="{00000000-0005-0000-0000-0000996F0000}"/>
    <cellStyle name="표준 18 4 5 2 4 2" xfId="28563" xr:uid="{00000000-0005-0000-0000-00009A6F0000}"/>
    <cellStyle name="표준 18 4 5 2 5" xfId="28564" xr:uid="{00000000-0005-0000-0000-00009B6F0000}"/>
    <cellStyle name="표준 18 4 5 3" xfId="28565" xr:uid="{00000000-0005-0000-0000-00009C6F0000}"/>
    <cellStyle name="표준 18 4 5 3 2" xfId="28566" xr:uid="{00000000-0005-0000-0000-00009D6F0000}"/>
    <cellStyle name="표준 18 4 5 3 2 2" xfId="28567" xr:uid="{00000000-0005-0000-0000-00009E6F0000}"/>
    <cellStyle name="표준 18 4 5 3 2 2 2" xfId="28568" xr:uid="{00000000-0005-0000-0000-00009F6F0000}"/>
    <cellStyle name="표준 18 4 5 3 2 2 2 2" xfId="28569" xr:uid="{00000000-0005-0000-0000-0000A06F0000}"/>
    <cellStyle name="표준 18 4 5 3 2 2 3" xfId="28570" xr:uid="{00000000-0005-0000-0000-0000A16F0000}"/>
    <cellStyle name="표준 18 4 5 3 2 3" xfId="28571" xr:uid="{00000000-0005-0000-0000-0000A26F0000}"/>
    <cellStyle name="표준 18 4 5 3 2 3 2" xfId="28572" xr:uid="{00000000-0005-0000-0000-0000A36F0000}"/>
    <cellStyle name="표준 18 4 5 3 2 4" xfId="28573" xr:uid="{00000000-0005-0000-0000-0000A46F0000}"/>
    <cellStyle name="표준 18 4 5 3 3" xfId="28574" xr:uid="{00000000-0005-0000-0000-0000A56F0000}"/>
    <cellStyle name="표준 18 4 5 3 3 2" xfId="28575" xr:uid="{00000000-0005-0000-0000-0000A66F0000}"/>
    <cellStyle name="표준 18 4 5 3 3 2 2" xfId="28576" xr:uid="{00000000-0005-0000-0000-0000A76F0000}"/>
    <cellStyle name="표준 18 4 5 3 3 3" xfId="28577" xr:uid="{00000000-0005-0000-0000-0000A86F0000}"/>
    <cellStyle name="표준 18 4 5 3 4" xfId="28578" xr:uid="{00000000-0005-0000-0000-0000A96F0000}"/>
    <cellStyle name="표준 18 4 5 3 4 2" xfId="28579" xr:uid="{00000000-0005-0000-0000-0000AA6F0000}"/>
    <cellStyle name="표준 18 4 5 3 5" xfId="28580" xr:uid="{00000000-0005-0000-0000-0000AB6F0000}"/>
    <cellStyle name="표준 18 4 5 4" xfId="28581" xr:uid="{00000000-0005-0000-0000-0000AC6F0000}"/>
    <cellStyle name="표준 18 4 5 4 2" xfId="28582" xr:uid="{00000000-0005-0000-0000-0000AD6F0000}"/>
    <cellStyle name="표준 18 4 5 4 2 2" xfId="28583" xr:uid="{00000000-0005-0000-0000-0000AE6F0000}"/>
    <cellStyle name="표준 18 4 5 4 2 2 2" xfId="28584" xr:uid="{00000000-0005-0000-0000-0000AF6F0000}"/>
    <cellStyle name="표준 18 4 5 4 2 3" xfId="28585" xr:uid="{00000000-0005-0000-0000-0000B06F0000}"/>
    <cellStyle name="표준 18 4 5 4 3" xfId="28586" xr:uid="{00000000-0005-0000-0000-0000B16F0000}"/>
    <cellStyle name="표준 18 4 5 4 3 2" xfId="28587" xr:uid="{00000000-0005-0000-0000-0000B26F0000}"/>
    <cellStyle name="표준 18 4 5 4 4" xfId="28588" xr:uid="{00000000-0005-0000-0000-0000B36F0000}"/>
    <cellStyle name="표준 18 4 5 5" xfId="28589" xr:uid="{00000000-0005-0000-0000-0000B46F0000}"/>
    <cellStyle name="표준 18 4 5 5 2" xfId="28590" xr:uid="{00000000-0005-0000-0000-0000B56F0000}"/>
    <cellStyle name="표준 18 4 5 5 2 2" xfId="28591" xr:uid="{00000000-0005-0000-0000-0000B66F0000}"/>
    <cellStyle name="표준 18 4 5 5 3" xfId="28592" xr:uid="{00000000-0005-0000-0000-0000B76F0000}"/>
    <cellStyle name="표준 18 4 5 6" xfId="28593" xr:uid="{00000000-0005-0000-0000-0000B86F0000}"/>
    <cellStyle name="표준 18 4 5 6 2" xfId="28594" xr:uid="{00000000-0005-0000-0000-0000B96F0000}"/>
    <cellStyle name="표준 18 4 5 6 2 2" xfId="28595" xr:uid="{00000000-0005-0000-0000-0000BA6F0000}"/>
    <cellStyle name="표준 18 4 5 6 3" xfId="28596" xr:uid="{00000000-0005-0000-0000-0000BB6F0000}"/>
    <cellStyle name="표준 18 4 5 7" xfId="28597" xr:uid="{00000000-0005-0000-0000-0000BC6F0000}"/>
    <cellStyle name="표준 18 4 5 7 2" xfId="28598" xr:uid="{00000000-0005-0000-0000-0000BD6F0000}"/>
    <cellStyle name="표준 18 4 5 8" xfId="28599" xr:uid="{00000000-0005-0000-0000-0000BE6F0000}"/>
    <cellStyle name="표준 18 4 6" xfId="28600" xr:uid="{00000000-0005-0000-0000-0000BF6F0000}"/>
    <cellStyle name="표준 18 4 6 2" xfId="28601" xr:uid="{00000000-0005-0000-0000-0000C06F0000}"/>
    <cellStyle name="표준 18 4 6 2 2" xfId="28602" xr:uid="{00000000-0005-0000-0000-0000C16F0000}"/>
    <cellStyle name="표준 18 4 6 2 2 2" xfId="28603" xr:uid="{00000000-0005-0000-0000-0000C26F0000}"/>
    <cellStyle name="표준 18 4 6 2 2 2 2" xfId="28604" xr:uid="{00000000-0005-0000-0000-0000C36F0000}"/>
    <cellStyle name="표준 18 4 6 2 2 2 2 2" xfId="28605" xr:uid="{00000000-0005-0000-0000-0000C46F0000}"/>
    <cellStyle name="표준 18 4 6 2 2 2 3" xfId="28606" xr:uid="{00000000-0005-0000-0000-0000C56F0000}"/>
    <cellStyle name="표준 18 4 6 2 2 3" xfId="28607" xr:uid="{00000000-0005-0000-0000-0000C66F0000}"/>
    <cellStyle name="표준 18 4 6 2 2 3 2" xfId="28608" xr:uid="{00000000-0005-0000-0000-0000C76F0000}"/>
    <cellStyle name="표준 18 4 6 2 2 4" xfId="28609" xr:uid="{00000000-0005-0000-0000-0000C86F0000}"/>
    <cellStyle name="표준 18 4 6 2 3" xfId="28610" xr:uid="{00000000-0005-0000-0000-0000C96F0000}"/>
    <cellStyle name="표준 18 4 6 2 3 2" xfId="28611" xr:uid="{00000000-0005-0000-0000-0000CA6F0000}"/>
    <cellStyle name="표준 18 4 6 2 3 2 2" xfId="28612" xr:uid="{00000000-0005-0000-0000-0000CB6F0000}"/>
    <cellStyle name="표준 18 4 6 2 3 3" xfId="28613" xr:uid="{00000000-0005-0000-0000-0000CC6F0000}"/>
    <cellStyle name="표준 18 4 6 2 4" xfId="28614" xr:uid="{00000000-0005-0000-0000-0000CD6F0000}"/>
    <cellStyle name="표준 18 4 6 2 4 2" xfId="28615" xr:uid="{00000000-0005-0000-0000-0000CE6F0000}"/>
    <cellStyle name="표준 18 4 6 2 5" xfId="28616" xr:uid="{00000000-0005-0000-0000-0000CF6F0000}"/>
    <cellStyle name="표준 18 4 6 3" xfId="28617" xr:uid="{00000000-0005-0000-0000-0000D06F0000}"/>
    <cellStyle name="표준 18 4 6 3 2" xfId="28618" xr:uid="{00000000-0005-0000-0000-0000D16F0000}"/>
    <cellStyle name="표준 18 4 6 3 2 2" xfId="28619" xr:uid="{00000000-0005-0000-0000-0000D26F0000}"/>
    <cellStyle name="표준 18 4 6 3 2 2 2" xfId="28620" xr:uid="{00000000-0005-0000-0000-0000D36F0000}"/>
    <cellStyle name="표준 18 4 6 3 2 2 2 2" xfId="28621" xr:uid="{00000000-0005-0000-0000-0000D46F0000}"/>
    <cellStyle name="표준 18 4 6 3 2 2 3" xfId="28622" xr:uid="{00000000-0005-0000-0000-0000D56F0000}"/>
    <cellStyle name="표준 18 4 6 3 2 3" xfId="28623" xr:uid="{00000000-0005-0000-0000-0000D66F0000}"/>
    <cellStyle name="표준 18 4 6 3 2 3 2" xfId="28624" xr:uid="{00000000-0005-0000-0000-0000D76F0000}"/>
    <cellStyle name="표준 18 4 6 3 2 4" xfId="28625" xr:uid="{00000000-0005-0000-0000-0000D86F0000}"/>
    <cellStyle name="표준 18 4 6 3 3" xfId="28626" xr:uid="{00000000-0005-0000-0000-0000D96F0000}"/>
    <cellStyle name="표준 18 4 6 3 3 2" xfId="28627" xr:uid="{00000000-0005-0000-0000-0000DA6F0000}"/>
    <cellStyle name="표준 18 4 6 3 3 2 2" xfId="28628" xr:uid="{00000000-0005-0000-0000-0000DB6F0000}"/>
    <cellStyle name="표준 18 4 6 3 3 3" xfId="28629" xr:uid="{00000000-0005-0000-0000-0000DC6F0000}"/>
    <cellStyle name="표준 18 4 6 3 4" xfId="28630" xr:uid="{00000000-0005-0000-0000-0000DD6F0000}"/>
    <cellStyle name="표준 18 4 6 3 4 2" xfId="28631" xr:uid="{00000000-0005-0000-0000-0000DE6F0000}"/>
    <cellStyle name="표준 18 4 6 3 5" xfId="28632" xr:uid="{00000000-0005-0000-0000-0000DF6F0000}"/>
    <cellStyle name="표준 18 4 6 4" xfId="28633" xr:uid="{00000000-0005-0000-0000-0000E06F0000}"/>
    <cellStyle name="표준 18 4 6 4 2" xfId="28634" xr:uid="{00000000-0005-0000-0000-0000E16F0000}"/>
    <cellStyle name="표준 18 4 6 4 2 2" xfId="28635" xr:uid="{00000000-0005-0000-0000-0000E26F0000}"/>
    <cellStyle name="표준 18 4 6 4 2 2 2" xfId="28636" xr:uid="{00000000-0005-0000-0000-0000E36F0000}"/>
    <cellStyle name="표준 18 4 6 4 2 3" xfId="28637" xr:uid="{00000000-0005-0000-0000-0000E46F0000}"/>
    <cellStyle name="표준 18 4 6 4 3" xfId="28638" xr:uid="{00000000-0005-0000-0000-0000E56F0000}"/>
    <cellStyle name="표준 18 4 6 4 3 2" xfId="28639" xr:uid="{00000000-0005-0000-0000-0000E66F0000}"/>
    <cellStyle name="표준 18 4 6 4 4" xfId="28640" xr:uid="{00000000-0005-0000-0000-0000E76F0000}"/>
    <cellStyle name="표준 18 4 6 5" xfId="28641" xr:uid="{00000000-0005-0000-0000-0000E86F0000}"/>
    <cellStyle name="표준 18 4 6 5 2" xfId="28642" xr:uid="{00000000-0005-0000-0000-0000E96F0000}"/>
    <cellStyle name="표준 18 4 6 5 2 2" xfId="28643" xr:uid="{00000000-0005-0000-0000-0000EA6F0000}"/>
    <cellStyle name="표준 18 4 6 5 3" xfId="28644" xr:uid="{00000000-0005-0000-0000-0000EB6F0000}"/>
    <cellStyle name="표준 18 4 6 6" xfId="28645" xr:uid="{00000000-0005-0000-0000-0000EC6F0000}"/>
    <cellStyle name="표준 18 4 6 6 2" xfId="28646" xr:uid="{00000000-0005-0000-0000-0000ED6F0000}"/>
    <cellStyle name="표준 18 4 6 6 2 2" xfId="28647" xr:uid="{00000000-0005-0000-0000-0000EE6F0000}"/>
    <cellStyle name="표준 18 4 6 6 3" xfId="28648" xr:uid="{00000000-0005-0000-0000-0000EF6F0000}"/>
    <cellStyle name="표준 18 4 6 7" xfId="28649" xr:uid="{00000000-0005-0000-0000-0000F06F0000}"/>
    <cellStyle name="표준 18 4 6 7 2" xfId="28650" xr:uid="{00000000-0005-0000-0000-0000F16F0000}"/>
    <cellStyle name="표준 18 4 6 8" xfId="28651" xr:uid="{00000000-0005-0000-0000-0000F26F0000}"/>
    <cellStyle name="표준 18 4 7" xfId="28652" xr:uid="{00000000-0005-0000-0000-0000F36F0000}"/>
    <cellStyle name="표준 18 4 7 2" xfId="28653" xr:uid="{00000000-0005-0000-0000-0000F46F0000}"/>
    <cellStyle name="표준 18 4 7 2 2" xfId="28654" xr:uid="{00000000-0005-0000-0000-0000F56F0000}"/>
    <cellStyle name="표준 18 4 7 2 2 2" xfId="28655" xr:uid="{00000000-0005-0000-0000-0000F66F0000}"/>
    <cellStyle name="표준 18 4 7 2 2 2 2" xfId="28656" xr:uid="{00000000-0005-0000-0000-0000F76F0000}"/>
    <cellStyle name="표준 18 4 7 2 2 3" xfId="28657" xr:uid="{00000000-0005-0000-0000-0000F86F0000}"/>
    <cellStyle name="표준 18 4 7 2 3" xfId="28658" xr:uid="{00000000-0005-0000-0000-0000F96F0000}"/>
    <cellStyle name="표준 18 4 7 2 3 2" xfId="28659" xr:uid="{00000000-0005-0000-0000-0000FA6F0000}"/>
    <cellStyle name="표준 18 4 7 2 4" xfId="28660" xr:uid="{00000000-0005-0000-0000-0000FB6F0000}"/>
    <cellStyle name="표준 18 4 7 3" xfId="28661" xr:uid="{00000000-0005-0000-0000-0000FC6F0000}"/>
    <cellStyle name="표준 18 4 7 3 2" xfId="28662" xr:uid="{00000000-0005-0000-0000-0000FD6F0000}"/>
    <cellStyle name="표준 18 4 7 3 2 2" xfId="28663" xr:uid="{00000000-0005-0000-0000-0000FE6F0000}"/>
    <cellStyle name="표준 18 4 7 3 3" xfId="28664" xr:uid="{00000000-0005-0000-0000-0000FF6F0000}"/>
    <cellStyle name="표준 18 4 7 4" xfId="28665" xr:uid="{00000000-0005-0000-0000-000000700000}"/>
    <cellStyle name="표준 18 4 7 4 2" xfId="28666" xr:uid="{00000000-0005-0000-0000-000001700000}"/>
    <cellStyle name="표준 18 4 7 5" xfId="28667" xr:uid="{00000000-0005-0000-0000-000002700000}"/>
    <cellStyle name="표준 18 4 8" xfId="28668" xr:uid="{00000000-0005-0000-0000-000003700000}"/>
    <cellStyle name="표준 18 4 8 2" xfId="28669" xr:uid="{00000000-0005-0000-0000-000004700000}"/>
    <cellStyle name="표준 18 4 8 2 2" xfId="28670" xr:uid="{00000000-0005-0000-0000-000005700000}"/>
    <cellStyle name="표준 18 4 8 2 2 2" xfId="28671" xr:uid="{00000000-0005-0000-0000-000006700000}"/>
    <cellStyle name="표준 18 4 8 2 2 2 2" xfId="28672" xr:uid="{00000000-0005-0000-0000-000007700000}"/>
    <cellStyle name="표준 18 4 8 2 2 3" xfId="28673" xr:uid="{00000000-0005-0000-0000-000008700000}"/>
    <cellStyle name="표준 18 4 8 2 3" xfId="28674" xr:uid="{00000000-0005-0000-0000-000009700000}"/>
    <cellStyle name="표준 18 4 8 2 3 2" xfId="28675" xr:uid="{00000000-0005-0000-0000-00000A700000}"/>
    <cellStyle name="표준 18 4 8 2 4" xfId="28676" xr:uid="{00000000-0005-0000-0000-00000B700000}"/>
    <cellStyle name="표준 18 4 8 3" xfId="28677" xr:uid="{00000000-0005-0000-0000-00000C700000}"/>
    <cellStyle name="표준 18 4 8 3 2" xfId="28678" xr:uid="{00000000-0005-0000-0000-00000D700000}"/>
    <cellStyle name="표준 18 4 8 3 2 2" xfId="28679" xr:uid="{00000000-0005-0000-0000-00000E700000}"/>
    <cellStyle name="표준 18 4 8 3 3" xfId="28680" xr:uid="{00000000-0005-0000-0000-00000F700000}"/>
    <cellStyle name="표준 18 4 8 4" xfId="28681" xr:uid="{00000000-0005-0000-0000-000010700000}"/>
    <cellStyle name="표준 18 4 8 4 2" xfId="28682" xr:uid="{00000000-0005-0000-0000-000011700000}"/>
    <cellStyle name="표준 18 4 8 5" xfId="28683" xr:uid="{00000000-0005-0000-0000-000012700000}"/>
    <cellStyle name="표준 18 4 9" xfId="28684" xr:uid="{00000000-0005-0000-0000-000013700000}"/>
    <cellStyle name="표준 18 4 9 2" xfId="28685" xr:uid="{00000000-0005-0000-0000-000014700000}"/>
    <cellStyle name="표준 18 4 9 2 2" xfId="28686" xr:uid="{00000000-0005-0000-0000-000015700000}"/>
    <cellStyle name="표준 18 4 9 2 2 2" xfId="28687" xr:uid="{00000000-0005-0000-0000-000016700000}"/>
    <cellStyle name="표준 18 4 9 2 3" xfId="28688" xr:uid="{00000000-0005-0000-0000-000017700000}"/>
    <cellStyle name="표준 18 4 9 3" xfId="28689" xr:uid="{00000000-0005-0000-0000-000018700000}"/>
    <cellStyle name="표준 18 4 9 3 2" xfId="28690" xr:uid="{00000000-0005-0000-0000-000019700000}"/>
    <cellStyle name="표준 18 4 9 4" xfId="28691" xr:uid="{00000000-0005-0000-0000-00001A700000}"/>
    <cellStyle name="표준 18 5" xfId="28692" xr:uid="{00000000-0005-0000-0000-00001B700000}"/>
    <cellStyle name="표준 18 5 10" xfId="28693" xr:uid="{00000000-0005-0000-0000-00001C700000}"/>
    <cellStyle name="표준 18 5 2" xfId="28694" xr:uid="{00000000-0005-0000-0000-00001D700000}"/>
    <cellStyle name="표준 18 5 2 2" xfId="28695" xr:uid="{00000000-0005-0000-0000-00001E700000}"/>
    <cellStyle name="표준 18 5 2 2 2" xfId="28696" xr:uid="{00000000-0005-0000-0000-00001F700000}"/>
    <cellStyle name="표준 18 5 2 2 2 2" xfId="28697" xr:uid="{00000000-0005-0000-0000-000020700000}"/>
    <cellStyle name="표준 18 5 2 2 2 2 2" xfId="28698" xr:uid="{00000000-0005-0000-0000-000021700000}"/>
    <cellStyle name="표준 18 5 2 2 2 2 2 2" xfId="28699" xr:uid="{00000000-0005-0000-0000-000022700000}"/>
    <cellStyle name="표준 18 5 2 2 2 2 3" xfId="28700" xr:uid="{00000000-0005-0000-0000-000023700000}"/>
    <cellStyle name="표준 18 5 2 2 2 3" xfId="28701" xr:uid="{00000000-0005-0000-0000-000024700000}"/>
    <cellStyle name="표준 18 5 2 2 2 3 2" xfId="28702" xr:uid="{00000000-0005-0000-0000-000025700000}"/>
    <cellStyle name="표준 18 5 2 2 2 4" xfId="28703" xr:uid="{00000000-0005-0000-0000-000026700000}"/>
    <cellStyle name="표준 18 5 2 2 3" xfId="28704" xr:uid="{00000000-0005-0000-0000-000027700000}"/>
    <cellStyle name="표준 18 5 2 2 3 2" xfId="28705" xr:uid="{00000000-0005-0000-0000-000028700000}"/>
    <cellStyle name="표준 18 5 2 2 3 2 2" xfId="28706" xr:uid="{00000000-0005-0000-0000-000029700000}"/>
    <cellStyle name="표준 18 5 2 2 3 3" xfId="28707" xr:uid="{00000000-0005-0000-0000-00002A700000}"/>
    <cellStyle name="표준 18 5 2 2 4" xfId="28708" xr:uid="{00000000-0005-0000-0000-00002B700000}"/>
    <cellStyle name="표준 18 5 2 2 4 2" xfId="28709" xr:uid="{00000000-0005-0000-0000-00002C700000}"/>
    <cellStyle name="표준 18 5 2 2 5" xfId="28710" xr:uid="{00000000-0005-0000-0000-00002D700000}"/>
    <cellStyle name="표준 18 5 2 3" xfId="28711" xr:uid="{00000000-0005-0000-0000-00002E700000}"/>
    <cellStyle name="표준 18 5 2 3 2" xfId="28712" xr:uid="{00000000-0005-0000-0000-00002F700000}"/>
    <cellStyle name="표준 18 5 2 3 2 2" xfId="28713" xr:uid="{00000000-0005-0000-0000-000030700000}"/>
    <cellStyle name="표준 18 5 2 3 2 2 2" xfId="28714" xr:uid="{00000000-0005-0000-0000-000031700000}"/>
    <cellStyle name="표준 18 5 2 3 2 2 2 2" xfId="28715" xr:uid="{00000000-0005-0000-0000-000032700000}"/>
    <cellStyle name="표준 18 5 2 3 2 2 3" xfId="28716" xr:uid="{00000000-0005-0000-0000-000033700000}"/>
    <cellStyle name="표준 18 5 2 3 2 3" xfId="28717" xr:uid="{00000000-0005-0000-0000-000034700000}"/>
    <cellStyle name="표준 18 5 2 3 2 3 2" xfId="28718" xr:uid="{00000000-0005-0000-0000-000035700000}"/>
    <cellStyle name="표준 18 5 2 3 2 4" xfId="28719" xr:uid="{00000000-0005-0000-0000-000036700000}"/>
    <cellStyle name="표준 18 5 2 3 3" xfId="28720" xr:uid="{00000000-0005-0000-0000-000037700000}"/>
    <cellStyle name="표준 18 5 2 3 3 2" xfId="28721" xr:uid="{00000000-0005-0000-0000-000038700000}"/>
    <cellStyle name="표준 18 5 2 3 3 2 2" xfId="28722" xr:uid="{00000000-0005-0000-0000-000039700000}"/>
    <cellStyle name="표준 18 5 2 3 3 3" xfId="28723" xr:uid="{00000000-0005-0000-0000-00003A700000}"/>
    <cellStyle name="표준 18 5 2 3 4" xfId="28724" xr:uid="{00000000-0005-0000-0000-00003B700000}"/>
    <cellStyle name="표준 18 5 2 3 4 2" xfId="28725" xr:uid="{00000000-0005-0000-0000-00003C700000}"/>
    <cellStyle name="표준 18 5 2 3 5" xfId="28726" xr:uid="{00000000-0005-0000-0000-00003D700000}"/>
    <cellStyle name="표준 18 5 2 4" xfId="28727" xr:uid="{00000000-0005-0000-0000-00003E700000}"/>
    <cellStyle name="표준 18 5 2 4 2" xfId="28728" xr:uid="{00000000-0005-0000-0000-00003F700000}"/>
    <cellStyle name="표준 18 5 2 4 2 2" xfId="28729" xr:uid="{00000000-0005-0000-0000-000040700000}"/>
    <cellStyle name="표준 18 5 2 4 2 2 2" xfId="28730" xr:uid="{00000000-0005-0000-0000-000041700000}"/>
    <cellStyle name="표준 18 5 2 4 2 3" xfId="28731" xr:uid="{00000000-0005-0000-0000-000042700000}"/>
    <cellStyle name="표준 18 5 2 4 3" xfId="28732" xr:uid="{00000000-0005-0000-0000-000043700000}"/>
    <cellStyle name="표준 18 5 2 4 3 2" xfId="28733" xr:uid="{00000000-0005-0000-0000-000044700000}"/>
    <cellStyle name="표준 18 5 2 4 4" xfId="28734" xr:uid="{00000000-0005-0000-0000-000045700000}"/>
    <cellStyle name="표준 18 5 2 5" xfId="28735" xr:uid="{00000000-0005-0000-0000-000046700000}"/>
    <cellStyle name="표준 18 5 2 5 2" xfId="28736" xr:uid="{00000000-0005-0000-0000-000047700000}"/>
    <cellStyle name="표준 18 5 2 5 2 2" xfId="28737" xr:uid="{00000000-0005-0000-0000-000048700000}"/>
    <cellStyle name="표준 18 5 2 5 3" xfId="28738" xr:uid="{00000000-0005-0000-0000-000049700000}"/>
    <cellStyle name="표준 18 5 2 6" xfId="28739" xr:uid="{00000000-0005-0000-0000-00004A700000}"/>
    <cellStyle name="표준 18 5 2 6 2" xfId="28740" xr:uid="{00000000-0005-0000-0000-00004B700000}"/>
    <cellStyle name="표준 18 5 2 6 2 2" xfId="28741" xr:uid="{00000000-0005-0000-0000-00004C700000}"/>
    <cellStyle name="표준 18 5 2 6 3" xfId="28742" xr:uid="{00000000-0005-0000-0000-00004D700000}"/>
    <cellStyle name="표준 18 5 2 7" xfId="28743" xr:uid="{00000000-0005-0000-0000-00004E700000}"/>
    <cellStyle name="표준 18 5 2 7 2" xfId="28744" xr:uid="{00000000-0005-0000-0000-00004F700000}"/>
    <cellStyle name="표준 18 5 2 8" xfId="28745" xr:uid="{00000000-0005-0000-0000-000050700000}"/>
    <cellStyle name="표준 18 5 3" xfId="28746" xr:uid="{00000000-0005-0000-0000-000051700000}"/>
    <cellStyle name="표준 18 5 3 2" xfId="28747" xr:uid="{00000000-0005-0000-0000-000052700000}"/>
    <cellStyle name="표준 18 5 3 2 2" xfId="28748" xr:uid="{00000000-0005-0000-0000-000053700000}"/>
    <cellStyle name="표준 18 5 3 2 2 2" xfId="28749" xr:uid="{00000000-0005-0000-0000-000054700000}"/>
    <cellStyle name="표준 18 5 3 2 2 2 2" xfId="28750" xr:uid="{00000000-0005-0000-0000-000055700000}"/>
    <cellStyle name="표준 18 5 3 2 2 2 2 2" xfId="28751" xr:uid="{00000000-0005-0000-0000-000056700000}"/>
    <cellStyle name="표준 18 5 3 2 2 2 3" xfId="28752" xr:uid="{00000000-0005-0000-0000-000057700000}"/>
    <cellStyle name="표준 18 5 3 2 2 3" xfId="28753" xr:uid="{00000000-0005-0000-0000-000058700000}"/>
    <cellStyle name="표준 18 5 3 2 2 3 2" xfId="28754" xr:uid="{00000000-0005-0000-0000-000059700000}"/>
    <cellStyle name="표준 18 5 3 2 2 4" xfId="28755" xr:uid="{00000000-0005-0000-0000-00005A700000}"/>
    <cellStyle name="표준 18 5 3 2 3" xfId="28756" xr:uid="{00000000-0005-0000-0000-00005B700000}"/>
    <cellStyle name="표준 18 5 3 2 3 2" xfId="28757" xr:uid="{00000000-0005-0000-0000-00005C700000}"/>
    <cellStyle name="표준 18 5 3 2 3 2 2" xfId="28758" xr:uid="{00000000-0005-0000-0000-00005D700000}"/>
    <cellStyle name="표준 18 5 3 2 3 3" xfId="28759" xr:uid="{00000000-0005-0000-0000-00005E700000}"/>
    <cellStyle name="표준 18 5 3 2 4" xfId="28760" xr:uid="{00000000-0005-0000-0000-00005F700000}"/>
    <cellStyle name="표준 18 5 3 2 4 2" xfId="28761" xr:uid="{00000000-0005-0000-0000-000060700000}"/>
    <cellStyle name="표준 18 5 3 2 5" xfId="28762" xr:uid="{00000000-0005-0000-0000-000061700000}"/>
    <cellStyle name="표준 18 5 3 3" xfId="28763" xr:uid="{00000000-0005-0000-0000-000062700000}"/>
    <cellStyle name="표준 18 5 3 3 2" xfId="28764" xr:uid="{00000000-0005-0000-0000-000063700000}"/>
    <cellStyle name="표준 18 5 3 3 2 2" xfId="28765" xr:uid="{00000000-0005-0000-0000-000064700000}"/>
    <cellStyle name="표준 18 5 3 3 2 2 2" xfId="28766" xr:uid="{00000000-0005-0000-0000-000065700000}"/>
    <cellStyle name="표준 18 5 3 3 2 2 2 2" xfId="28767" xr:uid="{00000000-0005-0000-0000-000066700000}"/>
    <cellStyle name="표준 18 5 3 3 2 2 3" xfId="28768" xr:uid="{00000000-0005-0000-0000-000067700000}"/>
    <cellStyle name="표준 18 5 3 3 2 3" xfId="28769" xr:uid="{00000000-0005-0000-0000-000068700000}"/>
    <cellStyle name="표준 18 5 3 3 2 3 2" xfId="28770" xr:uid="{00000000-0005-0000-0000-000069700000}"/>
    <cellStyle name="표준 18 5 3 3 2 4" xfId="28771" xr:uid="{00000000-0005-0000-0000-00006A700000}"/>
    <cellStyle name="표준 18 5 3 3 3" xfId="28772" xr:uid="{00000000-0005-0000-0000-00006B700000}"/>
    <cellStyle name="표준 18 5 3 3 3 2" xfId="28773" xr:uid="{00000000-0005-0000-0000-00006C700000}"/>
    <cellStyle name="표준 18 5 3 3 3 2 2" xfId="28774" xr:uid="{00000000-0005-0000-0000-00006D700000}"/>
    <cellStyle name="표준 18 5 3 3 3 3" xfId="28775" xr:uid="{00000000-0005-0000-0000-00006E700000}"/>
    <cellStyle name="표준 18 5 3 3 4" xfId="28776" xr:uid="{00000000-0005-0000-0000-00006F700000}"/>
    <cellStyle name="표준 18 5 3 3 4 2" xfId="28777" xr:uid="{00000000-0005-0000-0000-000070700000}"/>
    <cellStyle name="표준 18 5 3 3 5" xfId="28778" xr:uid="{00000000-0005-0000-0000-000071700000}"/>
    <cellStyle name="표준 18 5 3 4" xfId="28779" xr:uid="{00000000-0005-0000-0000-000072700000}"/>
    <cellStyle name="표준 18 5 3 4 2" xfId="28780" xr:uid="{00000000-0005-0000-0000-000073700000}"/>
    <cellStyle name="표준 18 5 3 4 2 2" xfId="28781" xr:uid="{00000000-0005-0000-0000-000074700000}"/>
    <cellStyle name="표준 18 5 3 4 2 2 2" xfId="28782" xr:uid="{00000000-0005-0000-0000-000075700000}"/>
    <cellStyle name="표준 18 5 3 4 2 3" xfId="28783" xr:uid="{00000000-0005-0000-0000-000076700000}"/>
    <cellStyle name="표준 18 5 3 4 3" xfId="28784" xr:uid="{00000000-0005-0000-0000-000077700000}"/>
    <cellStyle name="표준 18 5 3 4 3 2" xfId="28785" xr:uid="{00000000-0005-0000-0000-000078700000}"/>
    <cellStyle name="표준 18 5 3 4 4" xfId="28786" xr:uid="{00000000-0005-0000-0000-000079700000}"/>
    <cellStyle name="표준 18 5 3 5" xfId="28787" xr:uid="{00000000-0005-0000-0000-00007A700000}"/>
    <cellStyle name="표준 18 5 3 5 2" xfId="28788" xr:uid="{00000000-0005-0000-0000-00007B700000}"/>
    <cellStyle name="표준 18 5 3 5 2 2" xfId="28789" xr:uid="{00000000-0005-0000-0000-00007C700000}"/>
    <cellStyle name="표준 18 5 3 5 3" xfId="28790" xr:uid="{00000000-0005-0000-0000-00007D700000}"/>
    <cellStyle name="표준 18 5 3 6" xfId="28791" xr:uid="{00000000-0005-0000-0000-00007E700000}"/>
    <cellStyle name="표준 18 5 3 6 2" xfId="28792" xr:uid="{00000000-0005-0000-0000-00007F700000}"/>
    <cellStyle name="표준 18 5 3 6 2 2" xfId="28793" xr:uid="{00000000-0005-0000-0000-000080700000}"/>
    <cellStyle name="표준 18 5 3 6 3" xfId="28794" xr:uid="{00000000-0005-0000-0000-000081700000}"/>
    <cellStyle name="표준 18 5 3 7" xfId="28795" xr:uid="{00000000-0005-0000-0000-000082700000}"/>
    <cellStyle name="표준 18 5 3 7 2" xfId="28796" xr:uid="{00000000-0005-0000-0000-000083700000}"/>
    <cellStyle name="표준 18 5 3 8" xfId="28797" xr:uid="{00000000-0005-0000-0000-000084700000}"/>
    <cellStyle name="표준 18 5 4" xfId="28798" xr:uid="{00000000-0005-0000-0000-000085700000}"/>
    <cellStyle name="표준 18 5 4 2" xfId="28799" xr:uid="{00000000-0005-0000-0000-000086700000}"/>
    <cellStyle name="표준 18 5 4 2 2" xfId="28800" xr:uid="{00000000-0005-0000-0000-000087700000}"/>
    <cellStyle name="표준 18 5 4 2 2 2" xfId="28801" xr:uid="{00000000-0005-0000-0000-000088700000}"/>
    <cellStyle name="표준 18 5 4 2 2 2 2" xfId="28802" xr:uid="{00000000-0005-0000-0000-000089700000}"/>
    <cellStyle name="표준 18 5 4 2 2 3" xfId="28803" xr:uid="{00000000-0005-0000-0000-00008A700000}"/>
    <cellStyle name="표준 18 5 4 2 3" xfId="28804" xr:uid="{00000000-0005-0000-0000-00008B700000}"/>
    <cellStyle name="표준 18 5 4 2 3 2" xfId="28805" xr:uid="{00000000-0005-0000-0000-00008C700000}"/>
    <cellStyle name="표준 18 5 4 2 4" xfId="28806" xr:uid="{00000000-0005-0000-0000-00008D700000}"/>
    <cellStyle name="표준 18 5 4 3" xfId="28807" xr:uid="{00000000-0005-0000-0000-00008E700000}"/>
    <cellStyle name="표준 18 5 4 3 2" xfId="28808" xr:uid="{00000000-0005-0000-0000-00008F700000}"/>
    <cellStyle name="표준 18 5 4 3 2 2" xfId="28809" xr:uid="{00000000-0005-0000-0000-000090700000}"/>
    <cellStyle name="표준 18 5 4 3 3" xfId="28810" xr:uid="{00000000-0005-0000-0000-000091700000}"/>
    <cellStyle name="표준 18 5 4 4" xfId="28811" xr:uid="{00000000-0005-0000-0000-000092700000}"/>
    <cellStyle name="표준 18 5 4 4 2" xfId="28812" xr:uid="{00000000-0005-0000-0000-000093700000}"/>
    <cellStyle name="표준 18 5 4 5" xfId="28813" xr:uid="{00000000-0005-0000-0000-000094700000}"/>
    <cellStyle name="표준 18 5 5" xfId="28814" xr:uid="{00000000-0005-0000-0000-000095700000}"/>
    <cellStyle name="표준 18 5 5 2" xfId="28815" xr:uid="{00000000-0005-0000-0000-000096700000}"/>
    <cellStyle name="표준 18 5 5 2 2" xfId="28816" xr:uid="{00000000-0005-0000-0000-000097700000}"/>
    <cellStyle name="표준 18 5 5 2 2 2" xfId="28817" xr:uid="{00000000-0005-0000-0000-000098700000}"/>
    <cellStyle name="표준 18 5 5 2 2 2 2" xfId="28818" xr:uid="{00000000-0005-0000-0000-000099700000}"/>
    <cellStyle name="표준 18 5 5 2 2 3" xfId="28819" xr:uid="{00000000-0005-0000-0000-00009A700000}"/>
    <cellStyle name="표준 18 5 5 2 3" xfId="28820" xr:uid="{00000000-0005-0000-0000-00009B700000}"/>
    <cellStyle name="표준 18 5 5 2 3 2" xfId="28821" xr:uid="{00000000-0005-0000-0000-00009C700000}"/>
    <cellStyle name="표준 18 5 5 2 4" xfId="28822" xr:uid="{00000000-0005-0000-0000-00009D700000}"/>
    <cellStyle name="표준 18 5 5 3" xfId="28823" xr:uid="{00000000-0005-0000-0000-00009E700000}"/>
    <cellStyle name="표준 18 5 5 3 2" xfId="28824" xr:uid="{00000000-0005-0000-0000-00009F700000}"/>
    <cellStyle name="표준 18 5 5 3 2 2" xfId="28825" xr:uid="{00000000-0005-0000-0000-0000A0700000}"/>
    <cellStyle name="표준 18 5 5 3 3" xfId="28826" xr:uid="{00000000-0005-0000-0000-0000A1700000}"/>
    <cellStyle name="표준 18 5 5 4" xfId="28827" xr:uid="{00000000-0005-0000-0000-0000A2700000}"/>
    <cellStyle name="표준 18 5 5 4 2" xfId="28828" xr:uid="{00000000-0005-0000-0000-0000A3700000}"/>
    <cellStyle name="표준 18 5 5 5" xfId="28829" xr:uid="{00000000-0005-0000-0000-0000A4700000}"/>
    <cellStyle name="표준 18 5 6" xfId="28830" xr:uid="{00000000-0005-0000-0000-0000A5700000}"/>
    <cellStyle name="표준 18 5 6 2" xfId="28831" xr:uid="{00000000-0005-0000-0000-0000A6700000}"/>
    <cellStyle name="표준 18 5 6 2 2" xfId="28832" xr:uid="{00000000-0005-0000-0000-0000A7700000}"/>
    <cellStyle name="표준 18 5 6 2 2 2" xfId="28833" xr:uid="{00000000-0005-0000-0000-0000A8700000}"/>
    <cellStyle name="표준 18 5 6 2 3" xfId="28834" xr:uid="{00000000-0005-0000-0000-0000A9700000}"/>
    <cellStyle name="표준 18 5 6 3" xfId="28835" xr:uid="{00000000-0005-0000-0000-0000AA700000}"/>
    <cellStyle name="표준 18 5 6 3 2" xfId="28836" xr:uid="{00000000-0005-0000-0000-0000AB700000}"/>
    <cellStyle name="표준 18 5 6 4" xfId="28837" xr:uid="{00000000-0005-0000-0000-0000AC700000}"/>
    <cellStyle name="표준 18 5 7" xfId="28838" xr:uid="{00000000-0005-0000-0000-0000AD700000}"/>
    <cellStyle name="표준 18 5 7 2" xfId="28839" xr:uid="{00000000-0005-0000-0000-0000AE700000}"/>
    <cellStyle name="표준 18 5 7 2 2" xfId="28840" xr:uid="{00000000-0005-0000-0000-0000AF700000}"/>
    <cellStyle name="표준 18 5 7 3" xfId="28841" xr:uid="{00000000-0005-0000-0000-0000B0700000}"/>
    <cellStyle name="표준 18 5 8" xfId="28842" xr:uid="{00000000-0005-0000-0000-0000B1700000}"/>
    <cellStyle name="표준 18 5 8 2" xfId="28843" xr:uid="{00000000-0005-0000-0000-0000B2700000}"/>
    <cellStyle name="표준 18 5 8 2 2" xfId="28844" xr:uid="{00000000-0005-0000-0000-0000B3700000}"/>
    <cellStyle name="표준 18 5 8 3" xfId="28845" xr:uid="{00000000-0005-0000-0000-0000B4700000}"/>
    <cellStyle name="표준 18 5 9" xfId="28846" xr:uid="{00000000-0005-0000-0000-0000B5700000}"/>
    <cellStyle name="표준 18 5 9 2" xfId="28847" xr:uid="{00000000-0005-0000-0000-0000B6700000}"/>
    <cellStyle name="표준 18 6" xfId="28848" xr:uid="{00000000-0005-0000-0000-0000B7700000}"/>
    <cellStyle name="표준 18 6 10" xfId="28849" xr:uid="{00000000-0005-0000-0000-0000B8700000}"/>
    <cellStyle name="표준 18 6 2" xfId="28850" xr:uid="{00000000-0005-0000-0000-0000B9700000}"/>
    <cellStyle name="표준 18 6 2 2" xfId="28851" xr:uid="{00000000-0005-0000-0000-0000BA700000}"/>
    <cellStyle name="표준 18 6 2 2 2" xfId="28852" xr:uid="{00000000-0005-0000-0000-0000BB700000}"/>
    <cellStyle name="표준 18 6 2 2 2 2" xfId="28853" xr:uid="{00000000-0005-0000-0000-0000BC700000}"/>
    <cellStyle name="표준 18 6 2 2 2 2 2" xfId="28854" xr:uid="{00000000-0005-0000-0000-0000BD700000}"/>
    <cellStyle name="표준 18 6 2 2 2 2 2 2" xfId="28855" xr:uid="{00000000-0005-0000-0000-0000BE700000}"/>
    <cellStyle name="표준 18 6 2 2 2 2 3" xfId="28856" xr:uid="{00000000-0005-0000-0000-0000BF700000}"/>
    <cellStyle name="표준 18 6 2 2 2 3" xfId="28857" xr:uid="{00000000-0005-0000-0000-0000C0700000}"/>
    <cellStyle name="표준 18 6 2 2 2 3 2" xfId="28858" xr:uid="{00000000-0005-0000-0000-0000C1700000}"/>
    <cellStyle name="표준 18 6 2 2 2 4" xfId="28859" xr:uid="{00000000-0005-0000-0000-0000C2700000}"/>
    <cellStyle name="표준 18 6 2 2 3" xfId="28860" xr:uid="{00000000-0005-0000-0000-0000C3700000}"/>
    <cellStyle name="표준 18 6 2 2 3 2" xfId="28861" xr:uid="{00000000-0005-0000-0000-0000C4700000}"/>
    <cellStyle name="표준 18 6 2 2 3 2 2" xfId="28862" xr:uid="{00000000-0005-0000-0000-0000C5700000}"/>
    <cellStyle name="표준 18 6 2 2 3 3" xfId="28863" xr:uid="{00000000-0005-0000-0000-0000C6700000}"/>
    <cellStyle name="표준 18 6 2 2 4" xfId="28864" xr:uid="{00000000-0005-0000-0000-0000C7700000}"/>
    <cellStyle name="표준 18 6 2 2 4 2" xfId="28865" xr:uid="{00000000-0005-0000-0000-0000C8700000}"/>
    <cellStyle name="표준 18 6 2 2 5" xfId="28866" xr:uid="{00000000-0005-0000-0000-0000C9700000}"/>
    <cellStyle name="표준 18 6 2 3" xfId="28867" xr:uid="{00000000-0005-0000-0000-0000CA700000}"/>
    <cellStyle name="표준 18 6 2 3 2" xfId="28868" xr:uid="{00000000-0005-0000-0000-0000CB700000}"/>
    <cellStyle name="표준 18 6 2 3 2 2" xfId="28869" xr:uid="{00000000-0005-0000-0000-0000CC700000}"/>
    <cellStyle name="표준 18 6 2 3 2 2 2" xfId="28870" xr:uid="{00000000-0005-0000-0000-0000CD700000}"/>
    <cellStyle name="표준 18 6 2 3 2 2 2 2" xfId="28871" xr:uid="{00000000-0005-0000-0000-0000CE700000}"/>
    <cellStyle name="표준 18 6 2 3 2 2 3" xfId="28872" xr:uid="{00000000-0005-0000-0000-0000CF700000}"/>
    <cellStyle name="표준 18 6 2 3 2 3" xfId="28873" xr:uid="{00000000-0005-0000-0000-0000D0700000}"/>
    <cellStyle name="표준 18 6 2 3 2 3 2" xfId="28874" xr:uid="{00000000-0005-0000-0000-0000D1700000}"/>
    <cellStyle name="표준 18 6 2 3 2 4" xfId="28875" xr:uid="{00000000-0005-0000-0000-0000D2700000}"/>
    <cellStyle name="표준 18 6 2 3 3" xfId="28876" xr:uid="{00000000-0005-0000-0000-0000D3700000}"/>
    <cellStyle name="표준 18 6 2 3 3 2" xfId="28877" xr:uid="{00000000-0005-0000-0000-0000D4700000}"/>
    <cellStyle name="표준 18 6 2 3 3 2 2" xfId="28878" xr:uid="{00000000-0005-0000-0000-0000D5700000}"/>
    <cellStyle name="표준 18 6 2 3 3 3" xfId="28879" xr:uid="{00000000-0005-0000-0000-0000D6700000}"/>
    <cellStyle name="표준 18 6 2 3 4" xfId="28880" xr:uid="{00000000-0005-0000-0000-0000D7700000}"/>
    <cellStyle name="표준 18 6 2 3 4 2" xfId="28881" xr:uid="{00000000-0005-0000-0000-0000D8700000}"/>
    <cellStyle name="표준 18 6 2 3 5" xfId="28882" xr:uid="{00000000-0005-0000-0000-0000D9700000}"/>
    <cellStyle name="표준 18 6 2 4" xfId="28883" xr:uid="{00000000-0005-0000-0000-0000DA700000}"/>
    <cellStyle name="표준 18 6 2 4 2" xfId="28884" xr:uid="{00000000-0005-0000-0000-0000DB700000}"/>
    <cellStyle name="표준 18 6 2 4 2 2" xfId="28885" xr:uid="{00000000-0005-0000-0000-0000DC700000}"/>
    <cellStyle name="표준 18 6 2 4 2 2 2" xfId="28886" xr:uid="{00000000-0005-0000-0000-0000DD700000}"/>
    <cellStyle name="표준 18 6 2 4 2 3" xfId="28887" xr:uid="{00000000-0005-0000-0000-0000DE700000}"/>
    <cellStyle name="표준 18 6 2 4 3" xfId="28888" xr:uid="{00000000-0005-0000-0000-0000DF700000}"/>
    <cellStyle name="표준 18 6 2 4 3 2" xfId="28889" xr:uid="{00000000-0005-0000-0000-0000E0700000}"/>
    <cellStyle name="표준 18 6 2 4 4" xfId="28890" xr:uid="{00000000-0005-0000-0000-0000E1700000}"/>
    <cellStyle name="표준 18 6 2 5" xfId="28891" xr:uid="{00000000-0005-0000-0000-0000E2700000}"/>
    <cellStyle name="표준 18 6 2 5 2" xfId="28892" xr:uid="{00000000-0005-0000-0000-0000E3700000}"/>
    <cellStyle name="표준 18 6 2 5 2 2" xfId="28893" xr:uid="{00000000-0005-0000-0000-0000E4700000}"/>
    <cellStyle name="표준 18 6 2 5 3" xfId="28894" xr:uid="{00000000-0005-0000-0000-0000E5700000}"/>
    <cellStyle name="표준 18 6 2 6" xfId="28895" xr:uid="{00000000-0005-0000-0000-0000E6700000}"/>
    <cellStyle name="표준 18 6 2 6 2" xfId="28896" xr:uid="{00000000-0005-0000-0000-0000E7700000}"/>
    <cellStyle name="표준 18 6 2 6 2 2" xfId="28897" xr:uid="{00000000-0005-0000-0000-0000E8700000}"/>
    <cellStyle name="표준 18 6 2 6 3" xfId="28898" xr:uid="{00000000-0005-0000-0000-0000E9700000}"/>
    <cellStyle name="표준 18 6 2 7" xfId="28899" xr:uid="{00000000-0005-0000-0000-0000EA700000}"/>
    <cellStyle name="표준 18 6 2 7 2" xfId="28900" xr:uid="{00000000-0005-0000-0000-0000EB700000}"/>
    <cellStyle name="표준 18 6 2 8" xfId="28901" xr:uid="{00000000-0005-0000-0000-0000EC700000}"/>
    <cellStyle name="표준 18 6 3" xfId="28902" xr:uid="{00000000-0005-0000-0000-0000ED700000}"/>
    <cellStyle name="표준 18 6 3 2" xfId="28903" xr:uid="{00000000-0005-0000-0000-0000EE700000}"/>
    <cellStyle name="표준 18 6 3 2 2" xfId="28904" xr:uid="{00000000-0005-0000-0000-0000EF700000}"/>
    <cellStyle name="표준 18 6 3 2 2 2" xfId="28905" xr:uid="{00000000-0005-0000-0000-0000F0700000}"/>
    <cellStyle name="표준 18 6 3 2 2 2 2" xfId="28906" xr:uid="{00000000-0005-0000-0000-0000F1700000}"/>
    <cellStyle name="표준 18 6 3 2 2 2 2 2" xfId="28907" xr:uid="{00000000-0005-0000-0000-0000F2700000}"/>
    <cellStyle name="표준 18 6 3 2 2 2 3" xfId="28908" xr:uid="{00000000-0005-0000-0000-0000F3700000}"/>
    <cellStyle name="표준 18 6 3 2 2 3" xfId="28909" xr:uid="{00000000-0005-0000-0000-0000F4700000}"/>
    <cellStyle name="표준 18 6 3 2 2 3 2" xfId="28910" xr:uid="{00000000-0005-0000-0000-0000F5700000}"/>
    <cellStyle name="표준 18 6 3 2 2 4" xfId="28911" xr:uid="{00000000-0005-0000-0000-0000F6700000}"/>
    <cellStyle name="표준 18 6 3 2 3" xfId="28912" xr:uid="{00000000-0005-0000-0000-0000F7700000}"/>
    <cellStyle name="표준 18 6 3 2 3 2" xfId="28913" xr:uid="{00000000-0005-0000-0000-0000F8700000}"/>
    <cellStyle name="표준 18 6 3 2 3 2 2" xfId="28914" xr:uid="{00000000-0005-0000-0000-0000F9700000}"/>
    <cellStyle name="표준 18 6 3 2 3 3" xfId="28915" xr:uid="{00000000-0005-0000-0000-0000FA700000}"/>
    <cellStyle name="표준 18 6 3 2 4" xfId="28916" xr:uid="{00000000-0005-0000-0000-0000FB700000}"/>
    <cellStyle name="표준 18 6 3 2 4 2" xfId="28917" xr:uid="{00000000-0005-0000-0000-0000FC700000}"/>
    <cellStyle name="표준 18 6 3 2 5" xfId="28918" xr:uid="{00000000-0005-0000-0000-0000FD700000}"/>
    <cellStyle name="표준 18 6 3 3" xfId="28919" xr:uid="{00000000-0005-0000-0000-0000FE700000}"/>
    <cellStyle name="표준 18 6 3 3 2" xfId="28920" xr:uid="{00000000-0005-0000-0000-0000FF700000}"/>
    <cellStyle name="표준 18 6 3 3 2 2" xfId="28921" xr:uid="{00000000-0005-0000-0000-000000710000}"/>
    <cellStyle name="표준 18 6 3 3 2 2 2" xfId="28922" xr:uid="{00000000-0005-0000-0000-000001710000}"/>
    <cellStyle name="표준 18 6 3 3 2 2 2 2" xfId="28923" xr:uid="{00000000-0005-0000-0000-000002710000}"/>
    <cellStyle name="표준 18 6 3 3 2 2 3" xfId="28924" xr:uid="{00000000-0005-0000-0000-000003710000}"/>
    <cellStyle name="표준 18 6 3 3 2 3" xfId="28925" xr:uid="{00000000-0005-0000-0000-000004710000}"/>
    <cellStyle name="표준 18 6 3 3 2 3 2" xfId="28926" xr:uid="{00000000-0005-0000-0000-000005710000}"/>
    <cellStyle name="표준 18 6 3 3 2 4" xfId="28927" xr:uid="{00000000-0005-0000-0000-000006710000}"/>
    <cellStyle name="표준 18 6 3 3 3" xfId="28928" xr:uid="{00000000-0005-0000-0000-000007710000}"/>
    <cellStyle name="표준 18 6 3 3 3 2" xfId="28929" xr:uid="{00000000-0005-0000-0000-000008710000}"/>
    <cellStyle name="표준 18 6 3 3 3 2 2" xfId="28930" xr:uid="{00000000-0005-0000-0000-000009710000}"/>
    <cellStyle name="표준 18 6 3 3 3 3" xfId="28931" xr:uid="{00000000-0005-0000-0000-00000A710000}"/>
    <cellStyle name="표준 18 6 3 3 4" xfId="28932" xr:uid="{00000000-0005-0000-0000-00000B710000}"/>
    <cellStyle name="표준 18 6 3 3 4 2" xfId="28933" xr:uid="{00000000-0005-0000-0000-00000C710000}"/>
    <cellStyle name="표준 18 6 3 3 5" xfId="28934" xr:uid="{00000000-0005-0000-0000-00000D710000}"/>
    <cellStyle name="표준 18 6 3 4" xfId="28935" xr:uid="{00000000-0005-0000-0000-00000E710000}"/>
    <cellStyle name="표준 18 6 3 4 2" xfId="28936" xr:uid="{00000000-0005-0000-0000-00000F710000}"/>
    <cellStyle name="표준 18 6 3 4 2 2" xfId="28937" xr:uid="{00000000-0005-0000-0000-000010710000}"/>
    <cellStyle name="표준 18 6 3 4 2 2 2" xfId="28938" xr:uid="{00000000-0005-0000-0000-000011710000}"/>
    <cellStyle name="표준 18 6 3 4 2 3" xfId="28939" xr:uid="{00000000-0005-0000-0000-000012710000}"/>
    <cellStyle name="표준 18 6 3 4 3" xfId="28940" xr:uid="{00000000-0005-0000-0000-000013710000}"/>
    <cellStyle name="표준 18 6 3 4 3 2" xfId="28941" xr:uid="{00000000-0005-0000-0000-000014710000}"/>
    <cellStyle name="표준 18 6 3 4 4" xfId="28942" xr:uid="{00000000-0005-0000-0000-000015710000}"/>
    <cellStyle name="표준 18 6 3 5" xfId="28943" xr:uid="{00000000-0005-0000-0000-000016710000}"/>
    <cellStyle name="표준 18 6 3 5 2" xfId="28944" xr:uid="{00000000-0005-0000-0000-000017710000}"/>
    <cellStyle name="표준 18 6 3 5 2 2" xfId="28945" xr:uid="{00000000-0005-0000-0000-000018710000}"/>
    <cellStyle name="표준 18 6 3 5 3" xfId="28946" xr:uid="{00000000-0005-0000-0000-000019710000}"/>
    <cellStyle name="표준 18 6 3 6" xfId="28947" xr:uid="{00000000-0005-0000-0000-00001A710000}"/>
    <cellStyle name="표준 18 6 3 6 2" xfId="28948" xr:uid="{00000000-0005-0000-0000-00001B710000}"/>
    <cellStyle name="표준 18 6 3 6 2 2" xfId="28949" xr:uid="{00000000-0005-0000-0000-00001C710000}"/>
    <cellStyle name="표준 18 6 3 6 3" xfId="28950" xr:uid="{00000000-0005-0000-0000-00001D710000}"/>
    <cellStyle name="표준 18 6 3 7" xfId="28951" xr:uid="{00000000-0005-0000-0000-00001E710000}"/>
    <cellStyle name="표준 18 6 3 7 2" xfId="28952" xr:uid="{00000000-0005-0000-0000-00001F710000}"/>
    <cellStyle name="표준 18 6 3 8" xfId="28953" xr:uid="{00000000-0005-0000-0000-000020710000}"/>
    <cellStyle name="표준 18 6 4" xfId="28954" xr:uid="{00000000-0005-0000-0000-000021710000}"/>
    <cellStyle name="표준 18 6 4 2" xfId="28955" xr:uid="{00000000-0005-0000-0000-000022710000}"/>
    <cellStyle name="표준 18 6 4 2 2" xfId="28956" xr:uid="{00000000-0005-0000-0000-000023710000}"/>
    <cellStyle name="표준 18 6 4 2 2 2" xfId="28957" xr:uid="{00000000-0005-0000-0000-000024710000}"/>
    <cellStyle name="표준 18 6 4 2 2 2 2" xfId="28958" xr:uid="{00000000-0005-0000-0000-000025710000}"/>
    <cellStyle name="표준 18 6 4 2 2 3" xfId="28959" xr:uid="{00000000-0005-0000-0000-000026710000}"/>
    <cellStyle name="표준 18 6 4 2 3" xfId="28960" xr:uid="{00000000-0005-0000-0000-000027710000}"/>
    <cellStyle name="표준 18 6 4 2 3 2" xfId="28961" xr:uid="{00000000-0005-0000-0000-000028710000}"/>
    <cellStyle name="표준 18 6 4 2 4" xfId="28962" xr:uid="{00000000-0005-0000-0000-000029710000}"/>
    <cellStyle name="표준 18 6 4 3" xfId="28963" xr:uid="{00000000-0005-0000-0000-00002A710000}"/>
    <cellStyle name="표준 18 6 4 3 2" xfId="28964" xr:uid="{00000000-0005-0000-0000-00002B710000}"/>
    <cellStyle name="표준 18 6 4 3 2 2" xfId="28965" xr:uid="{00000000-0005-0000-0000-00002C710000}"/>
    <cellStyle name="표준 18 6 4 3 3" xfId="28966" xr:uid="{00000000-0005-0000-0000-00002D710000}"/>
    <cellStyle name="표준 18 6 4 4" xfId="28967" xr:uid="{00000000-0005-0000-0000-00002E710000}"/>
    <cellStyle name="표준 18 6 4 4 2" xfId="28968" xr:uid="{00000000-0005-0000-0000-00002F710000}"/>
    <cellStyle name="표준 18 6 4 5" xfId="28969" xr:uid="{00000000-0005-0000-0000-000030710000}"/>
    <cellStyle name="표준 18 6 5" xfId="28970" xr:uid="{00000000-0005-0000-0000-000031710000}"/>
    <cellStyle name="표준 18 6 5 2" xfId="28971" xr:uid="{00000000-0005-0000-0000-000032710000}"/>
    <cellStyle name="표준 18 6 5 2 2" xfId="28972" xr:uid="{00000000-0005-0000-0000-000033710000}"/>
    <cellStyle name="표준 18 6 5 2 2 2" xfId="28973" xr:uid="{00000000-0005-0000-0000-000034710000}"/>
    <cellStyle name="표준 18 6 5 2 2 2 2" xfId="28974" xr:uid="{00000000-0005-0000-0000-000035710000}"/>
    <cellStyle name="표준 18 6 5 2 2 3" xfId="28975" xr:uid="{00000000-0005-0000-0000-000036710000}"/>
    <cellStyle name="표준 18 6 5 2 3" xfId="28976" xr:uid="{00000000-0005-0000-0000-000037710000}"/>
    <cellStyle name="표준 18 6 5 2 3 2" xfId="28977" xr:uid="{00000000-0005-0000-0000-000038710000}"/>
    <cellStyle name="표준 18 6 5 2 4" xfId="28978" xr:uid="{00000000-0005-0000-0000-000039710000}"/>
    <cellStyle name="표준 18 6 5 3" xfId="28979" xr:uid="{00000000-0005-0000-0000-00003A710000}"/>
    <cellStyle name="표준 18 6 5 3 2" xfId="28980" xr:uid="{00000000-0005-0000-0000-00003B710000}"/>
    <cellStyle name="표준 18 6 5 3 2 2" xfId="28981" xr:uid="{00000000-0005-0000-0000-00003C710000}"/>
    <cellStyle name="표준 18 6 5 3 3" xfId="28982" xr:uid="{00000000-0005-0000-0000-00003D710000}"/>
    <cellStyle name="표준 18 6 5 4" xfId="28983" xr:uid="{00000000-0005-0000-0000-00003E710000}"/>
    <cellStyle name="표준 18 6 5 4 2" xfId="28984" xr:uid="{00000000-0005-0000-0000-00003F710000}"/>
    <cellStyle name="표준 18 6 5 5" xfId="28985" xr:uid="{00000000-0005-0000-0000-000040710000}"/>
    <cellStyle name="표준 18 6 6" xfId="28986" xr:uid="{00000000-0005-0000-0000-000041710000}"/>
    <cellStyle name="표준 18 6 6 2" xfId="28987" xr:uid="{00000000-0005-0000-0000-000042710000}"/>
    <cellStyle name="표준 18 6 6 2 2" xfId="28988" xr:uid="{00000000-0005-0000-0000-000043710000}"/>
    <cellStyle name="표준 18 6 6 2 2 2" xfId="28989" xr:uid="{00000000-0005-0000-0000-000044710000}"/>
    <cellStyle name="표준 18 6 6 2 3" xfId="28990" xr:uid="{00000000-0005-0000-0000-000045710000}"/>
    <cellStyle name="표준 18 6 6 3" xfId="28991" xr:uid="{00000000-0005-0000-0000-000046710000}"/>
    <cellStyle name="표준 18 6 6 3 2" xfId="28992" xr:uid="{00000000-0005-0000-0000-000047710000}"/>
    <cellStyle name="표준 18 6 6 4" xfId="28993" xr:uid="{00000000-0005-0000-0000-000048710000}"/>
    <cellStyle name="표준 18 6 7" xfId="28994" xr:uid="{00000000-0005-0000-0000-000049710000}"/>
    <cellStyle name="표준 18 6 7 2" xfId="28995" xr:uid="{00000000-0005-0000-0000-00004A710000}"/>
    <cellStyle name="표준 18 6 7 2 2" xfId="28996" xr:uid="{00000000-0005-0000-0000-00004B710000}"/>
    <cellStyle name="표준 18 6 7 3" xfId="28997" xr:uid="{00000000-0005-0000-0000-00004C710000}"/>
    <cellStyle name="표준 18 6 8" xfId="28998" xr:uid="{00000000-0005-0000-0000-00004D710000}"/>
    <cellStyle name="표준 18 6 8 2" xfId="28999" xr:uid="{00000000-0005-0000-0000-00004E710000}"/>
    <cellStyle name="표준 18 6 8 2 2" xfId="29000" xr:uid="{00000000-0005-0000-0000-00004F710000}"/>
    <cellStyle name="표준 18 6 8 3" xfId="29001" xr:uid="{00000000-0005-0000-0000-000050710000}"/>
    <cellStyle name="표준 18 6 9" xfId="29002" xr:uid="{00000000-0005-0000-0000-000051710000}"/>
    <cellStyle name="표준 18 6 9 2" xfId="29003" xr:uid="{00000000-0005-0000-0000-000052710000}"/>
    <cellStyle name="표준 18 7" xfId="29004" xr:uid="{00000000-0005-0000-0000-000053710000}"/>
    <cellStyle name="표준 18 7 2" xfId="29005" xr:uid="{00000000-0005-0000-0000-000054710000}"/>
    <cellStyle name="표준 18 7 2 2" xfId="29006" xr:uid="{00000000-0005-0000-0000-000055710000}"/>
    <cellStyle name="표준 18 7 2 2 2" xfId="29007" xr:uid="{00000000-0005-0000-0000-000056710000}"/>
    <cellStyle name="표준 18 7 2 2 2 2" xfId="29008" xr:uid="{00000000-0005-0000-0000-000057710000}"/>
    <cellStyle name="표준 18 7 2 2 2 2 2" xfId="29009" xr:uid="{00000000-0005-0000-0000-000058710000}"/>
    <cellStyle name="표준 18 7 2 2 2 2 2 2" xfId="29010" xr:uid="{00000000-0005-0000-0000-000059710000}"/>
    <cellStyle name="표준 18 7 2 2 2 2 3" xfId="29011" xr:uid="{00000000-0005-0000-0000-00005A710000}"/>
    <cellStyle name="표준 18 7 2 2 2 3" xfId="29012" xr:uid="{00000000-0005-0000-0000-00005B710000}"/>
    <cellStyle name="표준 18 7 2 2 2 3 2" xfId="29013" xr:uid="{00000000-0005-0000-0000-00005C710000}"/>
    <cellStyle name="표준 18 7 2 2 2 4" xfId="29014" xr:uid="{00000000-0005-0000-0000-00005D710000}"/>
    <cellStyle name="표준 18 7 2 2 3" xfId="29015" xr:uid="{00000000-0005-0000-0000-00005E710000}"/>
    <cellStyle name="표준 18 7 2 2 3 2" xfId="29016" xr:uid="{00000000-0005-0000-0000-00005F710000}"/>
    <cellStyle name="표준 18 7 2 2 3 2 2" xfId="29017" xr:uid="{00000000-0005-0000-0000-000060710000}"/>
    <cellStyle name="표준 18 7 2 2 3 3" xfId="29018" xr:uid="{00000000-0005-0000-0000-000061710000}"/>
    <cellStyle name="표준 18 7 2 2 4" xfId="29019" xr:uid="{00000000-0005-0000-0000-000062710000}"/>
    <cellStyle name="표준 18 7 2 2 4 2" xfId="29020" xr:uid="{00000000-0005-0000-0000-000063710000}"/>
    <cellStyle name="표준 18 7 2 2 5" xfId="29021" xr:uid="{00000000-0005-0000-0000-000064710000}"/>
    <cellStyle name="표준 18 7 2 3" xfId="29022" xr:uid="{00000000-0005-0000-0000-000065710000}"/>
    <cellStyle name="표준 18 7 2 3 2" xfId="29023" xr:uid="{00000000-0005-0000-0000-000066710000}"/>
    <cellStyle name="표준 18 7 2 3 2 2" xfId="29024" xr:uid="{00000000-0005-0000-0000-000067710000}"/>
    <cellStyle name="표준 18 7 2 3 2 2 2" xfId="29025" xr:uid="{00000000-0005-0000-0000-000068710000}"/>
    <cellStyle name="표준 18 7 2 3 2 2 2 2" xfId="29026" xr:uid="{00000000-0005-0000-0000-000069710000}"/>
    <cellStyle name="표준 18 7 2 3 2 2 3" xfId="29027" xr:uid="{00000000-0005-0000-0000-00006A710000}"/>
    <cellStyle name="표준 18 7 2 3 2 3" xfId="29028" xr:uid="{00000000-0005-0000-0000-00006B710000}"/>
    <cellStyle name="표준 18 7 2 3 2 3 2" xfId="29029" xr:uid="{00000000-0005-0000-0000-00006C710000}"/>
    <cellStyle name="표준 18 7 2 3 2 4" xfId="29030" xr:uid="{00000000-0005-0000-0000-00006D710000}"/>
    <cellStyle name="표준 18 7 2 3 3" xfId="29031" xr:uid="{00000000-0005-0000-0000-00006E710000}"/>
    <cellStyle name="표준 18 7 2 3 3 2" xfId="29032" xr:uid="{00000000-0005-0000-0000-00006F710000}"/>
    <cellStyle name="표준 18 7 2 3 3 2 2" xfId="29033" xr:uid="{00000000-0005-0000-0000-000070710000}"/>
    <cellStyle name="표준 18 7 2 3 3 3" xfId="29034" xr:uid="{00000000-0005-0000-0000-000071710000}"/>
    <cellStyle name="표준 18 7 2 3 4" xfId="29035" xr:uid="{00000000-0005-0000-0000-000072710000}"/>
    <cellStyle name="표준 18 7 2 3 4 2" xfId="29036" xr:uid="{00000000-0005-0000-0000-000073710000}"/>
    <cellStyle name="표준 18 7 2 3 5" xfId="29037" xr:uid="{00000000-0005-0000-0000-000074710000}"/>
    <cellStyle name="표준 18 7 2 4" xfId="29038" xr:uid="{00000000-0005-0000-0000-000075710000}"/>
    <cellStyle name="표준 18 7 2 4 2" xfId="29039" xr:uid="{00000000-0005-0000-0000-000076710000}"/>
    <cellStyle name="표준 18 7 2 4 2 2" xfId="29040" xr:uid="{00000000-0005-0000-0000-000077710000}"/>
    <cellStyle name="표준 18 7 2 4 2 2 2" xfId="29041" xr:uid="{00000000-0005-0000-0000-000078710000}"/>
    <cellStyle name="표준 18 7 2 4 2 3" xfId="29042" xr:uid="{00000000-0005-0000-0000-000079710000}"/>
    <cellStyle name="표준 18 7 2 4 3" xfId="29043" xr:uid="{00000000-0005-0000-0000-00007A710000}"/>
    <cellStyle name="표준 18 7 2 4 3 2" xfId="29044" xr:uid="{00000000-0005-0000-0000-00007B710000}"/>
    <cellStyle name="표준 18 7 2 4 4" xfId="29045" xr:uid="{00000000-0005-0000-0000-00007C710000}"/>
    <cellStyle name="표준 18 7 2 5" xfId="29046" xr:uid="{00000000-0005-0000-0000-00007D710000}"/>
    <cellStyle name="표준 18 7 2 5 2" xfId="29047" xr:uid="{00000000-0005-0000-0000-00007E710000}"/>
    <cellStyle name="표준 18 7 2 5 2 2" xfId="29048" xr:uid="{00000000-0005-0000-0000-00007F710000}"/>
    <cellStyle name="표준 18 7 2 5 3" xfId="29049" xr:uid="{00000000-0005-0000-0000-000080710000}"/>
    <cellStyle name="표준 18 7 2 6" xfId="29050" xr:uid="{00000000-0005-0000-0000-000081710000}"/>
    <cellStyle name="표준 18 7 2 6 2" xfId="29051" xr:uid="{00000000-0005-0000-0000-000082710000}"/>
    <cellStyle name="표준 18 7 2 6 2 2" xfId="29052" xr:uid="{00000000-0005-0000-0000-000083710000}"/>
    <cellStyle name="표준 18 7 2 6 3" xfId="29053" xr:uid="{00000000-0005-0000-0000-000084710000}"/>
    <cellStyle name="표준 18 7 2 7" xfId="29054" xr:uid="{00000000-0005-0000-0000-000085710000}"/>
    <cellStyle name="표준 18 7 2 7 2" xfId="29055" xr:uid="{00000000-0005-0000-0000-000086710000}"/>
    <cellStyle name="표준 18 7 2 8" xfId="29056" xr:uid="{00000000-0005-0000-0000-000087710000}"/>
    <cellStyle name="표준 18 7 3" xfId="29057" xr:uid="{00000000-0005-0000-0000-000088710000}"/>
    <cellStyle name="표준 18 7 3 2" xfId="29058" xr:uid="{00000000-0005-0000-0000-000089710000}"/>
    <cellStyle name="표준 18 7 3 2 2" xfId="29059" xr:uid="{00000000-0005-0000-0000-00008A710000}"/>
    <cellStyle name="표준 18 7 3 2 2 2" xfId="29060" xr:uid="{00000000-0005-0000-0000-00008B710000}"/>
    <cellStyle name="표준 18 7 3 2 2 2 2" xfId="29061" xr:uid="{00000000-0005-0000-0000-00008C710000}"/>
    <cellStyle name="표준 18 7 3 2 2 3" xfId="29062" xr:uid="{00000000-0005-0000-0000-00008D710000}"/>
    <cellStyle name="표준 18 7 3 2 3" xfId="29063" xr:uid="{00000000-0005-0000-0000-00008E710000}"/>
    <cellStyle name="표준 18 7 3 2 3 2" xfId="29064" xr:uid="{00000000-0005-0000-0000-00008F710000}"/>
    <cellStyle name="표준 18 7 3 2 4" xfId="29065" xr:uid="{00000000-0005-0000-0000-000090710000}"/>
    <cellStyle name="표준 18 7 3 3" xfId="29066" xr:uid="{00000000-0005-0000-0000-000091710000}"/>
    <cellStyle name="표준 18 7 3 3 2" xfId="29067" xr:uid="{00000000-0005-0000-0000-000092710000}"/>
    <cellStyle name="표준 18 7 3 3 2 2" xfId="29068" xr:uid="{00000000-0005-0000-0000-000093710000}"/>
    <cellStyle name="표준 18 7 3 3 3" xfId="29069" xr:uid="{00000000-0005-0000-0000-000094710000}"/>
    <cellStyle name="표준 18 7 3 4" xfId="29070" xr:uid="{00000000-0005-0000-0000-000095710000}"/>
    <cellStyle name="표준 18 7 3 4 2" xfId="29071" xr:uid="{00000000-0005-0000-0000-000096710000}"/>
    <cellStyle name="표준 18 7 3 5" xfId="29072" xr:uid="{00000000-0005-0000-0000-000097710000}"/>
    <cellStyle name="표준 18 7 4" xfId="29073" xr:uid="{00000000-0005-0000-0000-000098710000}"/>
    <cellStyle name="표준 18 7 4 2" xfId="29074" xr:uid="{00000000-0005-0000-0000-000099710000}"/>
    <cellStyle name="표준 18 7 4 2 2" xfId="29075" xr:uid="{00000000-0005-0000-0000-00009A710000}"/>
    <cellStyle name="표준 18 7 4 2 2 2" xfId="29076" xr:uid="{00000000-0005-0000-0000-00009B710000}"/>
    <cellStyle name="표준 18 7 4 2 2 2 2" xfId="29077" xr:uid="{00000000-0005-0000-0000-00009C710000}"/>
    <cellStyle name="표준 18 7 4 2 2 3" xfId="29078" xr:uid="{00000000-0005-0000-0000-00009D710000}"/>
    <cellStyle name="표준 18 7 4 2 3" xfId="29079" xr:uid="{00000000-0005-0000-0000-00009E710000}"/>
    <cellStyle name="표준 18 7 4 2 3 2" xfId="29080" xr:uid="{00000000-0005-0000-0000-00009F710000}"/>
    <cellStyle name="표준 18 7 4 2 4" xfId="29081" xr:uid="{00000000-0005-0000-0000-0000A0710000}"/>
    <cellStyle name="표준 18 7 4 3" xfId="29082" xr:uid="{00000000-0005-0000-0000-0000A1710000}"/>
    <cellStyle name="표준 18 7 4 3 2" xfId="29083" xr:uid="{00000000-0005-0000-0000-0000A2710000}"/>
    <cellStyle name="표준 18 7 4 3 2 2" xfId="29084" xr:uid="{00000000-0005-0000-0000-0000A3710000}"/>
    <cellStyle name="표준 18 7 4 3 3" xfId="29085" xr:uid="{00000000-0005-0000-0000-0000A4710000}"/>
    <cellStyle name="표준 18 7 4 4" xfId="29086" xr:uid="{00000000-0005-0000-0000-0000A5710000}"/>
    <cellStyle name="표준 18 7 4 4 2" xfId="29087" xr:uid="{00000000-0005-0000-0000-0000A6710000}"/>
    <cellStyle name="표준 18 7 4 5" xfId="29088" xr:uid="{00000000-0005-0000-0000-0000A7710000}"/>
    <cellStyle name="표준 18 7 5" xfId="29089" xr:uid="{00000000-0005-0000-0000-0000A8710000}"/>
    <cellStyle name="표준 18 7 5 2" xfId="29090" xr:uid="{00000000-0005-0000-0000-0000A9710000}"/>
    <cellStyle name="표준 18 7 5 2 2" xfId="29091" xr:uid="{00000000-0005-0000-0000-0000AA710000}"/>
    <cellStyle name="표준 18 7 5 2 2 2" xfId="29092" xr:uid="{00000000-0005-0000-0000-0000AB710000}"/>
    <cellStyle name="표준 18 7 5 2 3" xfId="29093" xr:uid="{00000000-0005-0000-0000-0000AC710000}"/>
    <cellStyle name="표준 18 7 5 3" xfId="29094" xr:uid="{00000000-0005-0000-0000-0000AD710000}"/>
    <cellStyle name="표준 18 7 5 3 2" xfId="29095" xr:uid="{00000000-0005-0000-0000-0000AE710000}"/>
    <cellStyle name="표준 18 7 5 4" xfId="29096" xr:uid="{00000000-0005-0000-0000-0000AF710000}"/>
    <cellStyle name="표준 18 7 6" xfId="29097" xr:uid="{00000000-0005-0000-0000-0000B0710000}"/>
    <cellStyle name="표준 18 7 6 2" xfId="29098" xr:uid="{00000000-0005-0000-0000-0000B1710000}"/>
    <cellStyle name="표준 18 7 6 2 2" xfId="29099" xr:uid="{00000000-0005-0000-0000-0000B2710000}"/>
    <cellStyle name="표준 18 7 6 3" xfId="29100" xr:uid="{00000000-0005-0000-0000-0000B3710000}"/>
    <cellStyle name="표준 18 7 7" xfId="29101" xr:uid="{00000000-0005-0000-0000-0000B4710000}"/>
    <cellStyle name="표준 18 7 7 2" xfId="29102" xr:uid="{00000000-0005-0000-0000-0000B5710000}"/>
    <cellStyle name="표준 18 7 7 2 2" xfId="29103" xr:uid="{00000000-0005-0000-0000-0000B6710000}"/>
    <cellStyle name="표준 18 7 7 3" xfId="29104" xr:uid="{00000000-0005-0000-0000-0000B7710000}"/>
    <cellStyle name="표준 18 7 8" xfId="29105" xr:uid="{00000000-0005-0000-0000-0000B8710000}"/>
    <cellStyle name="표준 18 7 8 2" xfId="29106" xr:uid="{00000000-0005-0000-0000-0000B9710000}"/>
    <cellStyle name="표준 18 7 9" xfId="29107" xr:uid="{00000000-0005-0000-0000-0000BA710000}"/>
    <cellStyle name="표준 18 8" xfId="29108" xr:uid="{00000000-0005-0000-0000-0000BB710000}"/>
    <cellStyle name="표준 18 8 2" xfId="29109" xr:uid="{00000000-0005-0000-0000-0000BC710000}"/>
    <cellStyle name="표준 18 8 3" xfId="29110" xr:uid="{00000000-0005-0000-0000-0000BD710000}"/>
    <cellStyle name="표준 18 8 3 2" xfId="29111" xr:uid="{00000000-0005-0000-0000-0000BE710000}"/>
    <cellStyle name="표준 18 8 3 2 2" xfId="29112" xr:uid="{00000000-0005-0000-0000-0000BF710000}"/>
    <cellStyle name="표준 18 8 3 3" xfId="29113" xr:uid="{00000000-0005-0000-0000-0000C0710000}"/>
    <cellStyle name="표준 18 9" xfId="29114" xr:uid="{00000000-0005-0000-0000-0000C1710000}"/>
    <cellStyle name="표준 18 9 2" xfId="29115" xr:uid="{00000000-0005-0000-0000-0000C2710000}"/>
    <cellStyle name="표준 18 9 2 2" xfId="29116" xr:uid="{00000000-0005-0000-0000-0000C3710000}"/>
    <cellStyle name="표준 18 9 2 2 2" xfId="29117" xr:uid="{00000000-0005-0000-0000-0000C4710000}"/>
    <cellStyle name="표준 18 9 2 2 2 2" xfId="29118" xr:uid="{00000000-0005-0000-0000-0000C5710000}"/>
    <cellStyle name="표준 18 9 2 2 2 2 2" xfId="29119" xr:uid="{00000000-0005-0000-0000-0000C6710000}"/>
    <cellStyle name="표준 18 9 2 2 2 3" xfId="29120" xr:uid="{00000000-0005-0000-0000-0000C7710000}"/>
    <cellStyle name="표준 18 9 2 2 3" xfId="29121" xr:uid="{00000000-0005-0000-0000-0000C8710000}"/>
    <cellStyle name="표준 18 9 2 2 3 2" xfId="29122" xr:uid="{00000000-0005-0000-0000-0000C9710000}"/>
    <cellStyle name="표준 18 9 2 2 4" xfId="29123" xr:uid="{00000000-0005-0000-0000-0000CA710000}"/>
    <cellStyle name="표준 18 9 2 3" xfId="29124" xr:uid="{00000000-0005-0000-0000-0000CB710000}"/>
    <cellStyle name="표준 18 9 2 3 2" xfId="29125" xr:uid="{00000000-0005-0000-0000-0000CC710000}"/>
    <cellStyle name="표준 18 9 2 3 2 2" xfId="29126" xr:uid="{00000000-0005-0000-0000-0000CD710000}"/>
    <cellStyle name="표준 18 9 2 3 3" xfId="29127" xr:uid="{00000000-0005-0000-0000-0000CE710000}"/>
    <cellStyle name="표준 18 9 2 4" xfId="29128" xr:uid="{00000000-0005-0000-0000-0000CF710000}"/>
    <cellStyle name="표준 18 9 2 4 2" xfId="29129" xr:uid="{00000000-0005-0000-0000-0000D0710000}"/>
    <cellStyle name="표준 18 9 2 5" xfId="29130" xr:uid="{00000000-0005-0000-0000-0000D1710000}"/>
    <cellStyle name="표준 18 9 3" xfId="29131" xr:uid="{00000000-0005-0000-0000-0000D2710000}"/>
    <cellStyle name="표준 18 9 3 2" xfId="29132" xr:uid="{00000000-0005-0000-0000-0000D3710000}"/>
    <cellStyle name="표준 18 9 3 2 2" xfId="29133" xr:uid="{00000000-0005-0000-0000-0000D4710000}"/>
    <cellStyle name="표준 18 9 3 2 2 2" xfId="29134" xr:uid="{00000000-0005-0000-0000-0000D5710000}"/>
    <cellStyle name="표준 18 9 3 2 2 2 2" xfId="29135" xr:uid="{00000000-0005-0000-0000-0000D6710000}"/>
    <cellStyle name="표준 18 9 3 2 2 3" xfId="29136" xr:uid="{00000000-0005-0000-0000-0000D7710000}"/>
    <cellStyle name="표준 18 9 3 2 3" xfId="29137" xr:uid="{00000000-0005-0000-0000-0000D8710000}"/>
    <cellStyle name="표준 18 9 3 2 3 2" xfId="29138" xr:uid="{00000000-0005-0000-0000-0000D9710000}"/>
    <cellStyle name="표준 18 9 3 2 4" xfId="29139" xr:uid="{00000000-0005-0000-0000-0000DA710000}"/>
    <cellStyle name="표준 18 9 3 3" xfId="29140" xr:uid="{00000000-0005-0000-0000-0000DB710000}"/>
    <cellStyle name="표준 18 9 3 3 2" xfId="29141" xr:uid="{00000000-0005-0000-0000-0000DC710000}"/>
    <cellStyle name="표준 18 9 3 3 2 2" xfId="29142" xr:uid="{00000000-0005-0000-0000-0000DD710000}"/>
    <cellStyle name="표준 18 9 3 3 3" xfId="29143" xr:uid="{00000000-0005-0000-0000-0000DE710000}"/>
    <cellStyle name="표준 18 9 3 4" xfId="29144" xr:uid="{00000000-0005-0000-0000-0000DF710000}"/>
    <cellStyle name="표준 18 9 3 4 2" xfId="29145" xr:uid="{00000000-0005-0000-0000-0000E0710000}"/>
    <cellStyle name="표준 18 9 3 5" xfId="29146" xr:uid="{00000000-0005-0000-0000-0000E1710000}"/>
    <cellStyle name="표준 18 9 4" xfId="29147" xr:uid="{00000000-0005-0000-0000-0000E2710000}"/>
    <cellStyle name="표준 18 9 4 2" xfId="29148" xr:uid="{00000000-0005-0000-0000-0000E3710000}"/>
    <cellStyle name="표준 18 9 4 2 2" xfId="29149" xr:uid="{00000000-0005-0000-0000-0000E4710000}"/>
    <cellStyle name="표준 18 9 4 2 2 2" xfId="29150" xr:uid="{00000000-0005-0000-0000-0000E5710000}"/>
    <cellStyle name="표준 18 9 4 2 3" xfId="29151" xr:uid="{00000000-0005-0000-0000-0000E6710000}"/>
    <cellStyle name="표준 18 9 4 3" xfId="29152" xr:uid="{00000000-0005-0000-0000-0000E7710000}"/>
    <cellStyle name="표준 18 9 4 3 2" xfId="29153" xr:uid="{00000000-0005-0000-0000-0000E8710000}"/>
    <cellStyle name="표준 18 9 4 4" xfId="29154" xr:uid="{00000000-0005-0000-0000-0000E9710000}"/>
    <cellStyle name="표준 18 9 5" xfId="29155" xr:uid="{00000000-0005-0000-0000-0000EA710000}"/>
    <cellStyle name="표준 18 9 5 2" xfId="29156" xr:uid="{00000000-0005-0000-0000-0000EB710000}"/>
    <cellStyle name="표준 18 9 5 2 2" xfId="29157" xr:uid="{00000000-0005-0000-0000-0000EC710000}"/>
    <cellStyle name="표준 18 9 5 3" xfId="29158" xr:uid="{00000000-0005-0000-0000-0000ED710000}"/>
    <cellStyle name="표준 18 9 6" xfId="29159" xr:uid="{00000000-0005-0000-0000-0000EE710000}"/>
    <cellStyle name="표준 18 9 6 2" xfId="29160" xr:uid="{00000000-0005-0000-0000-0000EF710000}"/>
    <cellStyle name="표준 18 9 6 2 2" xfId="29161" xr:uid="{00000000-0005-0000-0000-0000F0710000}"/>
    <cellStyle name="표준 18 9 6 3" xfId="29162" xr:uid="{00000000-0005-0000-0000-0000F1710000}"/>
    <cellStyle name="표준 18 9 7" xfId="29163" xr:uid="{00000000-0005-0000-0000-0000F2710000}"/>
    <cellStyle name="표준 18 9 7 2" xfId="29164" xr:uid="{00000000-0005-0000-0000-0000F3710000}"/>
    <cellStyle name="표준 18 9 8" xfId="29165" xr:uid="{00000000-0005-0000-0000-0000F4710000}"/>
    <cellStyle name="표준 186" xfId="29166" xr:uid="{00000000-0005-0000-0000-0000F5710000}"/>
    <cellStyle name="표준 19" xfId="29167" xr:uid="{00000000-0005-0000-0000-0000F6710000}"/>
    <cellStyle name="표준 19 10" xfId="29168" xr:uid="{00000000-0005-0000-0000-0000F7710000}"/>
    <cellStyle name="표준 19 10 2" xfId="29169" xr:uid="{00000000-0005-0000-0000-0000F8710000}"/>
    <cellStyle name="표준 19 10 2 2" xfId="29170" xr:uid="{00000000-0005-0000-0000-0000F9710000}"/>
    <cellStyle name="표준 19 10 3" xfId="29171" xr:uid="{00000000-0005-0000-0000-0000FA710000}"/>
    <cellStyle name="표준 19 11" xfId="29172" xr:uid="{00000000-0005-0000-0000-0000FB710000}"/>
    <cellStyle name="표준 19 11 2" xfId="29173" xr:uid="{00000000-0005-0000-0000-0000FC710000}"/>
    <cellStyle name="표준 19 12" xfId="29174" xr:uid="{00000000-0005-0000-0000-0000FD710000}"/>
    <cellStyle name="표준 19 13" xfId="29175" xr:uid="{00000000-0005-0000-0000-0000FE710000}"/>
    <cellStyle name="표준 19 2" xfId="29176" xr:uid="{00000000-0005-0000-0000-0000FF710000}"/>
    <cellStyle name="표준 19 2 10" xfId="29177" xr:uid="{00000000-0005-0000-0000-000000720000}"/>
    <cellStyle name="표준 19 2 11" xfId="29178" xr:uid="{00000000-0005-0000-0000-000001720000}"/>
    <cellStyle name="표준 19 2 2" xfId="29179" xr:uid="{00000000-0005-0000-0000-000002720000}"/>
    <cellStyle name="표준 19 2 2 2" xfId="29180" xr:uid="{00000000-0005-0000-0000-000003720000}"/>
    <cellStyle name="표준 19 2 2 2 2" xfId="29181" xr:uid="{00000000-0005-0000-0000-000004720000}"/>
    <cellStyle name="표준 19 2 2 2 2 2" xfId="29182" xr:uid="{00000000-0005-0000-0000-000005720000}"/>
    <cellStyle name="표준 19 2 2 2 2 2 2" xfId="29183" xr:uid="{00000000-0005-0000-0000-000006720000}"/>
    <cellStyle name="표준 19 2 2 2 2 2 2 2" xfId="29184" xr:uid="{00000000-0005-0000-0000-000007720000}"/>
    <cellStyle name="표준 19 2 2 2 2 2 3" xfId="29185" xr:uid="{00000000-0005-0000-0000-000008720000}"/>
    <cellStyle name="표준 19 2 2 2 2 3" xfId="29186" xr:uid="{00000000-0005-0000-0000-000009720000}"/>
    <cellStyle name="표준 19 2 2 2 2 3 2" xfId="29187" xr:uid="{00000000-0005-0000-0000-00000A720000}"/>
    <cellStyle name="표준 19 2 2 2 2 4" xfId="29188" xr:uid="{00000000-0005-0000-0000-00000B720000}"/>
    <cellStyle name="표준 19 2 2 2 3" xfId="29189" xr:uid="{00000000-0005-0000-0000-00000C720000}"/>
    <cellStyle name="표준 19 2 2 2 3 2" xfId="29190" xr:uid="{00000000-0005-0000-0000-00000D720000}"/>
    <cellStyle name="표준 19 2 2 2 3 2 2" xfId="29191" xr:uid="{00000000-0005-0000-0000-00000E720000}"/>
    <cellStyle name="표준 19 2 2 2 3 3" xfId="29192" xr:uid="{00000000-0005-0000-0000-00000F720000}"/>
    <cellStyle name="표준 19 2 2 2 4" xfId="29193" xr:uid="{00000000-0005-0000-0000-000010720000}"/>
    <cellStyle name="표준 19 2 2 2 4 2" xfId="29194" xr:uid="{00000000-0005-0000-0000-000011720000}"/>
    <cellStyle name="표준 19 2 2 2 5" xfId="29195" xr:uid="{00000000-0005-0000-0000-000012720000}"/>
    <cellStyle name="표준 19 2 2 3" xfId="29196" xr:uid="{00000000-0005-0000-0000-000013720000}"/>
    <cellStyle name="표준 19 2 2 3 2" xfId="29197" xr:uid="{00000000-0005-0000-0000-000014720000}"/>
    <cellStyle name="표준 19 2 2 3 2 2" xfId="29198" xr:uid="{00000000-0005-0000-0000-000015720000}"/>
    <cellStyle name="표준 19 2 2 3 2 2 2" xfId="29199" xr:uid="{00000000-0005-0000-0000-000016720000}"/>
    <cellStyle name="표준 19 2 2 3 2 2 2 2" xfId="29200" xr:uid="{00000000-0005-0000-0000-000017720000}"/>
    <cellStyle name="표준 19 2 2 3 2 2 3" xfId="29201" xr:uid="{00000000-0005-0000-0000-000018720000}"/>
    <cellStyle name="표준 19 2 2 3 2 3" xfId="29202" xr:uid="{00000000-0005-0000-0000-000019720000}"/>
    <cellStyle name="표준 19 2 2 3 2 3 2" xfId="29203" xr:uid="{00000000-0005-0000-0000-00001A720000}"/>
    <cellStyle name="표준 19 2 2 3 2 4" xfId="29204" xr:uid="{00000000-0005-0000-0000-00001B720000}"/>
    <cellStyle name="표준 19 2 2 3 3" xfId="29205" xr:uid="{00000000-0005-0000-0000-00001C720000}"/>
    <cellStyle name="표준 19 2 2 3 3 2" xfId="29206" xr:uid="{00000000-0005-0000-0000-00001D720000}"/>
    <cellStyle name="표준 19 2 2 3 3 2 2" xfId="29207" xr:uid="{00000000-0005-0000-0000-00001E720000}"/>
    <cellStyle name="표준 19 2 2 3 3 3" xfId="29208" xr:uid="{00000000-0005-0000-0000-00001F720000}"/>
    <cellStyle name="표준 19 2 2 3 4" xfId="29209" xr:uid="{00000000-0005-0000-0000-000020720000}"/>
    <cellStyle name="표준 19 2 2 3 4 2" xfId="29210" xr:uid="{00000000-0005-0000-0000-000021720000}"/>
    <cellStyle name="표준 19 2 2 3 5" xfId="29211" xr:uid="{00000000-0005-0000-0000-000022720000}"/>
    <cellStyle name="표준 19 2 2 4" xfId="29212" xr:uid="{00000000-0005-0000-0000-000023720000}"/>
    <cellStyle name="표준 19 2 2 4 2" xfId="29213" xr:uid="{00000000-0005-0000-0000-000024720000}"/>
    <cellStyle name="표준 19 2 2 4 2 2" xfId="29214" xr:uid="{00000000-0005-0000-0000-000025720000}"/>
    <cellStyle name="표준 19 2 2 4 2 2 2" xfId="29215" xr:uid="{00000000-0005-0000-0000-000026720000}"/>
    <cellStyle name="표준 19 2 2 4 2 3" xfId="29216" xr:uid="{00000000-0005-0000-0000-000027720000}"/>
    <cellStyle name="표준 19 2 2 4 3" xfId="29217" xr:uid="{00000000-0005-0000-0000-000028720000}"/>
    <cellStyle name="표준 19 2 2 4 3 2" xfId="29218" xr:uid="{00000000-0005-0000-0000-000029720000}"/>
    <cellStyle name="표준 19 2 2 4 4" xfId="29219" xr:uid="{00000000-0005-0000-0000-00002A720000}"/>
    <cellStyle name="표준 19 2 2 5" xfId="29220" xr:uid="{00000000-0005-0000-0000-00002B720000}"/>
    <cellStyle name="표준 19 2 2 5 2" xfId="29221" xr:uid="{00000000-0005-0000-0000-00002C720000}"/>
    <cellStyle name="표준 19 2 2 5 2 2" xfId="29222" xr:uid="{00000000-0005-0000-0000-00002D720000}"/>
    <cellStyle name="표준 19 2 2 5 3" xfId="29223" xr:uid="{00000000-0005-0000-0000-00002E720000}"/>
    <cellStyle name="표준 19 2 2 6" xfId="29224" xr:uid="{00000000-0005-0000-0000-00002F720000}"/>
    <cellStyle name="표준 19 2 2 6 2" xfId="29225" xr:uid="{00000000-0005-0000-0000-000030720000}"/>
    <cellStyle name="표준 19 2 2 6 2 2" xfId="29226" xr:uid="{00000000-0005-0000-0000-000031720000}"/>
    <cellStyle name="표준 19 2 2 6 3" xfId="29227" xr:uid="{00000000-0005-0000-0000-000032720000}"/>
    <cellStyle name="표준 19 2 2 7" xfId="29228" xr:uid="{00000000-0005-0000-0000-000033720000}"/>
    <cellStyle name="표준 19 2 2 7 2" xfId="29229" xr:uid="{00000000-0005-0000-0000-000034720000}"/>
    <cellStyle name="표준 19 2 2 8" xfId="29230" xr:uid="{00000000-0005-0000-0000-000035720000}"/>
    <cellStyle name="표준 19 2 3" xfId="29231" xr:uid="{00000000-0005-0000-0000-000036720000}"/>
    <cellStyle name="표준 19 2 3 2" xfId="29232" xr:uid="{00000000-0005-0000-0000-000037720000}"/>
    <cellStyle name="표준 19 2 3 2 2" xfId="29233" xr:uid="{00000000-0005-0000-0000-000038720000}"/>
    <cellStyle name="표준 19 2 3 2 2 2" xfId="29234" xr:uid="{00000000-0005-0000-0000-000039720000}"/>
    <cellStyle name="표준 19 2 3 2 2 2 2" xfId="29235" xr:uid="{00000000-0005-0000-0000-00003A720000}"/>
    <cellStyle name="표준 19 2 3 2 2 2 2 2" xfId="29236" xr:uid="{00000000-0005-0000-0000-00003B720000}"/>
    <cellStyle name="표준 19 2 3 2 2 2 3" xfId="29237" xr:uid="{00000000-0005-0000-0000-00003C720000}"/>
    <cellStyle name="표준 19 2 3 2 2 3" xfId="29238" xr:uid="{00000000-0005-0000-0000-00003D720000}"/>
    <cellStyle name="표준 19 2 3 2 2 3 2" xfId="29239" xr:uid="{00000000-0005-0000-0000-00003E720000}"/>
    <cellStyle name="표준 19 2 3 2 2 4" xfId="29240" xr:uid="{00000000-0005-0000-0000-00003F720000}"/>
    <cellStyle name="표준 19 2 3 2 3" xfId="29241" xr:uid="{00000000-0005-0000-0000-000040720000}"/>
    <cellStyle name="표준 19 2 3 2 3 2" xfId="29242" xr:uid="{00000000-0005-0000-0000-000041720000}"/>
    <cellStyle name="표준 19 2 3 2 3 2 2" xfId="29243" xr:uid="{00000000-0005-0000-0000-000042720000}"/>
    <cellStyle name="표준 19 2 3 2 3 3" xfId="29244" xr:uid="{00000000-0005-0000-0000-000043720000}"/>
    <cellStyle name="표준 19 2 3 2 4" xfId="29245" xr:uid="{00000000-0005-0000-0000-000044720000}"/>
    <cellStyle name="표준 19 2 3 2 4 2" xfId="29246" xr:uid="{00000000-0005-0000-0000-000045720000}"/>
    <cellStyle name="표준 19 2 3 2 5" xfId="29247" xr:uid="{00000000-0005-0000-0000-000046720000}"/>
    <cellStyle name="표준 19 2 3 3" xfId="29248" xr:uid="{00000000-0005-0000-0000-000047720000}"/>
    <cellStyle name="표준 19 2 3 3 2" xfId="29249" xr:uid="{00000000-0005-0000-0000-000048720000}"/>
    <cellStyle name="표준 19 2 3 3 2 2" xfId="29250" xr:uid="{00000000-0005-0000-0000-000049720000}"/>
    <cellStyle name="표준 19 2 3 3 2 2 2" xfId="29251" xr:uid="{00000000-0005-0000-0000-00004A720000}"/>
    <cellStyle name="표준 19 2 3 3 2 2 2 2" xfId="29252" xr:uid="{00000000-0005-0000-0000-00004B720000}"/>
    <cellStyle name="표준 19 2 3 3 2 2 3" xfId="29253" xr:uid="{00000000-0005-0000-0000-00004C720000}"/>
    <cellStyle name="표준 19 2 3 3 2 3" xfId="29254" xr:uid="{00000000-0005-0000-0000-00004D720000}"/>
    <cellStyle name="표준 19 2 3 3 2 3 2" xfId="29255" xr:uid="{00000000-0005-0000-0000-00004E720000}"/>
    <cellStyle name="표준 19 2 3 3 2 4" xfId="29256" xr:uid="{00000000-0005-0000-0000-00004F720000}"/>
    <cellStyle name="표준 19 2 3 3 3" xfId="29257" xr:uid="{00000000-0005-0000-0000-000050720000}"/>
    <cellStyle name="표준 19 2 3 3 3 2" xfId="29258" xr:uid="{00000000-0005-0000-0000-000051720000}"/>
    <cellStyle name="표준 19 2 3 3 3 2 2" xfId="29259" xr:uid="{00000000-0005-0000-0000-000052720000}"/>
    <cellStyle name="표준 19 2 3 3 3 3" xfId="29260" xr:uid="{00000000-0005-0000-0000-000053720000}"/>
    <cellStyle name="표준 19 2 3 3 4" xfId="29261" xr:uid="{00000000-0005-0000-0000-000054720000}"/>
    <cellStyle name="표준 19 2 3 3 4 2" xfId="29262" xr:uid="{00000000-0005-0000-0000-000055720000}"/>
    <cellStyle name="표준 19 2 3 3 5" xfId="29263" xr:uid="{00000000-0005-0000-0000-000056720000}"/>
    <cellStyle name="표준 19 2 3 4" xfId="29264" xr:uid="{00000000-0005-0000-0000-000057720000}"/>
    <cellStyle name="표준 19 2 3 4 2" xfId="29265" xr:uid="{00000000-0005-0000-0000-000058720000}"/>
    <cellStyle name="표준 19 2 3 4 2 2" xfId="29266" xr:uid="{00000000-0005-0000-0000-000059720000}"/>
    <cellStyle name="표준 19 2 3 4 2 2 2" xfId="29267" xr:uid="{00000000-0005-0000-0000-00005A720000}"/>
    <cellStyle name="표준 19 2 3 4 2 3" xfId="29268" xr:uid="{00000000-0005-0000-0000-00005B720000}"/>
    <cellStyle name="표준 19 2 3 4 3" xfId="29269" xr:uid="{00000000-0005-0000-0000-00005C720000}"/>
    <cellStyle name="표준 19 2 3 4 3 2" xfId="29270" xr:uid="{00000000-0005-0000-0000-00005D720000}"/>
    <cellStyle name="표준 19 2 3 4 4" xfId="29271" xr:uid="{00000000-0005-0000-0000-00005E720000}"/>
    <cellStyle name="표준 19 2 3 5" xfId="29272" xr:uid="{00000000-0005-0000-0000-00005F720000}"/>
    <cellStyle name="표준 19 2 3 5 2" xfId="29273" xr:uid="{00000000-0005-0000-0000-000060720000}"/>
    <cellStyle name="표준 19 2 3 5 2 2" xfId="29274" xr:uid="{00000000-0005-0000-0000-000061720000}"/>
    <cellStyle name="표준 19 2 3 5 3" xfId="29275" xr:uid="{00000000-0005-0000-0000-000062720000}"/>
    <cellStyle name="표준 19 2 3 6" xfId="29276" xr:uid="{00000000-0005-0000-0000-000063720000}"/>
    <cellStyle name="표준 19 2 3 6 2" xfId="29277" xr:uid="{00000000-0005-0000-0000-000064720000}"/>
    <cellStyle name="표준 19 2 3 6 2 2" xfId="29278" xr:uid="{00000000-0005-0000-0000-000065720000}"/>
    <cellStyle name="표준 19 2 3 6 3" xfId="29279" xr:uid="{00000000-0005-0000-0000-000066720000}"/>
    <cellStyle name="표준 19 2 3 7" xfId="29280" xr:uid="{00000000-0005-0000-0000-000067720000}"/>
    <cellStyle name="표준 19 2 3 7 2" xfId="29281" xr:uid="{00000000-0005-0000-0000-000068720000}"/>
    <cellStyle name="표준 19 2 3 8" xfId="29282" xr:uid="{00000000-0005-0000-0000-000069720000}"/>
    <cellStyle name="표준 19 2 4" xfId="29283" xr:uid="{00000000-0005-0000-0000-00006A720000}"/>
    <cellStyle name="표준 19 2 4 2" xfId="29284" xr:uid="{00000000-0005-0000-0000-00006B720000}"/>
    <cellStyle name="표준 19 2 4 2 2" xfId="29285" xr:uid="{00000000-0005-0000-0000-00006C720000}"/>
    <cellStyle name="표준 19 2 4 2 2 2" xfId="29286" xr:uid="{00000000-0005-0000-0000-00006D720000}"/>
    <cellStyle name="표준 19 2 4 2 2 2 2" xfId="29287" xr:uid="{00000000-0005-0000-0000-00006E720000}"/>
    <cellStyle name="표준 19 2 4 2 2 3" xfId="29288" xr:uid="{00000000-0005-0000-0000-00006F720000}"/>
    <cellStyle name="표준 19 2 4 2 3" xfId="29289" xr:uid="{00000000-0005-0000-0000-000070720000}"/>
    <cellStyle name="표준 19 2 4 2 3 2" xfId="29290" xr:uid="{00000000-0005-0000-0000-000071720000}"/>
    <cellStyle name="표준 19 2 4 2 4" xfId="29291" xr:uid="{00000000-0005-0000-0000-000072720000}"/>
    <cellStyle name="표준 19 2 4 3" xfId="29292" xr:uid="{00000000-0005-0000-0000-000073720000}"/>
    <cellStyle name="표준 19 2 4 3 2" xfId="29293" xr:uid="{00000000-0005-0000-0000-000074720000}"/>
    <cellStyle name="표준 19 2 4 3 2 2" xfId="29294" xr:uid="{00000000-0005-0000-0000-000075720000}"/>
    <cellStyle name="표준 19 2 4 3 3" xfId="29295" xr:uid="{00000000-0005-0000-0000-000076720000}"/>
    <cellStyle name="표준 19 2 4 4" xfId="29296" xr:uid="{00000000-0005-0000-0000-000077720000}"/>
    <cellStyle name="표준 19 2 4 4 2" xfId="29297" xr:uid="{00000000-0005-0000-0000-000078720000}"/>
    <cellStyle name="표준 19 2 4 5" xfId="29298" xr:uid="{00000000-0005-0000-0000-000079720000}"/>
    <cellStyle name="표준 19 2 5" xfId="29299" xr:uid="{00000000-0005-0000-0000-00007A720000}"/>
    <cellStyle name="표준 19 2 5 2" xfId="29300" xr:uid="{00000000-0005-0000-0000-00007B720000}"/>
    <cellStyle name="표준 19 2 5 2 2" xfId="29301" xr:uid="{00000000-0005-0000-0000-00007C720000}"/>
    <cellStyle name="표준 19 2 5 2 2 2" xfId="29302" xr:uid="{00000000-0005-0000-0000-00007D720000}"/>
    <cellStyle name="표준 19 2 5 2 2 2 2" xfId="29303" xr:uid="{00000000-0005-0000-0000-00007E720000}"/>
    <cellStyle name="표준 19 2 5 2 2 3" xfId="29304" xr:uid="{00000000-0005-0000-0000-00007F720000}"/>
    <cellStyle name="표준 19 2 5 2 3" xfId="29305" xr:uid="{00000000-0005-0000-0000-000080720000}"/>
    <cellStyle name="표준 19 2 5 2 3 2" xfId="29306" xr:uid="{00000000-0005-0000-0000-000081720000}"/>
    <cellStyle name="표준 19 2 5 2 4" xfId="29307" xr:uid="{00000000-0005-0000-0000-000082720000}"/>
    <cellStyle name="표준 19 2 5 3" xfId="29308" xr:uid="{00000000-0005-0000-0000-000083720000}"/>
    <cellStyle name="표준 19 2 5 3 2" xfId="29309" xr:uid="{00000000-0005-0000-0000-000084720000}"/>
    <cellStyle name="표준 19 2 5 3 2 2" xfId="29310" xr:uid="{00000000-0005-0000-0000-000085720000}"/>
    <cellStyle name="표준 19 2 5 3 3" xfId="29311" xr:uid="{00000000-0005-0000-0000-000086720000}"/>
    <cellStyle name="표준 19 2 5 4" xfId="29312" xr:uid="{00000000-0005-0000-0000-000087720000}"/>
    <cellStyle name="표준 19 2 5 4 2" xfId="29313" xr:uid="{00000000-0005-0000-0000-000088720000}"/>
    <cellStyle name="표준 19 2 5 5" xfId="29314" xr:uid="{00000000-0005-0000-0000-000089720000}"/>
    <cellStyle name="표준 19 2 6" xfId="29315" xr:uid="{00000000-0005-0000-0000-00008A720000}"/>
    <cellStyle name="표준 19 2 6 2" xfId="29316" xr:uid="{00000000-0005-0000-0000-00008B720000}"/>
    <cellStyle name="표준 19 2 6 2 2" xfId="29317" xr:uid="{00000000-0005-0000-0000-00008C720000}"/>
    <cellStyle name="표준 19 2 6 2 2 2" xfId="29318" xr:uid="{00000000-0005-0000-0000-00008D720000}"/>
    <cellStyle name="표준 19 2 6 2 3" xfId="29319" xr:uid="{00000000-0005-0000-0000-00008E720000}"/>
    <cellStyle name="표준 19 2 6 3" xfId="29320" xr:uid="{00000000-0005-0000-0000-00008F720000}"/>
    <cellStyle name="표준 19 2 6 3 2" xfId="29321" xr:uid="{00000000-0005-0000-0000-000090720000}"/>
    <cellStyle name="표준 19 2 6 4" xfId="29322" xr:uid="{00000000-0005-0000-0000-000091720000}"/>
    <cellStyle name="표준 19 2 7" xfId="29323" xr:uid="{00000000-0005-0000-0000-000092720000}"/>
    <cellStyle name="표준 19 2 7 2" xfId="29324" xr:uid="{00000000-0005-0000-0000-000093720000}"/>
    <cellStyle name="표준 19 2 7 2 2" xfId="29325" xr:uid="{00000000-0005-0000-0000-000094720000}"/>
    <cellStyle name="표준 19 2 7 3" xfId="29326" xr:uid="{00000000-0005-0000-0000-000095720000}"/>
    <cellStyle name="표준 19 2 8" xfId="29327" xr:uid="{00000000-0005-0000-0000-000096720000}"/>
    <cellStyle name="표준 19 2 8 2" xfId="29328" xr:uid="{00000000-0005-0000-0000-000097720000}"/>
    <cellStyle name="표준 19 2 8 2 2" xfId="29329" xr:uid="{00000000-0005-0000-0000-000098720000}"/>
    <cellStyle name="표준 19 2 8 3" xfId="29330" xr:uid="{00000000-0005-0000-0000-000099720000}"/>
    <cellStyle name="표준 19 2 9" xfId="29331" xr:uid="{00000000-0005-0000-0000-00009A720000}"/>
    <cellStyle name="표준 19 2 9 2" xfId="29332" xr:uid="{00000000-0005-0000-0000-00009B720000}"/>
    <cellStyle name="표준 19 3" xfId="29333" xr:uid="{00000000-0005-0000-0000-00009C720000}"/>
    <cellStyle name="표준 19 3 2" xfId="29334" xr:uid="{00000000-0005-0000-0000-00009D720000}"/>
    <cellStyle name="표준 19 4" xfId="29335" xr:uid="{00000000-0005-0000-0000-00009E720000}"/>
    <cellStyle name="표준 19 4 2" xfId="29336" xr:uid="{00000000-0005-0000-0000-00009F720000}"/>
    <cellStyle name="표준 19 4 2 2" xfId="29337" xr:uid="{00000000-0005-0000-0000-0000A0720000}"/>
    <cellStyle name="표준 19 4 2 2 2" xfId="29338" xr:uid="{00000000-0005-0000-0000-0000A1720000}"/>
    <cellStyle name="표준 19 4 2 2 2 2" xfId="29339" xr:uid="{00000000-0005-0000-0000-0000A2720000}"/>
    <cellStyle name="표준 19 4 2 2 2 2 2" xfId="29340" xr:uid="{00000000-0005-0000-0000-0000A3720000}"/>
    <cellStyle name="표준 19 4 2 2 2 3" xfId="29341" xr:uid="{00000000-0005-0000-0000-0000A4720000}"/>
    <cellStyle name="표준 19 4 2 2 3" xfId="29342" xr:uid="{00000000-0005-0000-0000-0000A5720000}"/>
    <cellStyle name="표준 19 4 2 2 3 2" xfId="29343" xr:uid="{00000000-0005-0000-0000-0000A6720000}"/>
    <cellStyle name="표준 19 4 2 2 4" xfId="29344" xr:uid="{00000000-0005-0000-0000-0000A7720000}"/>
    <cellStyle name="표준 19 4 2 3" xfId="29345" xr:uid="{00000000-0005-0000-0000-0000A8720000}"/>
    <cellStyle name="표준 19 4 2 3 2" xfId="29346" xr:uid="{00000000-0005-0000-0000-0000A9720000}"/>
    <cellStyle name="표준 19 4 2 3 2 2" xfId="29347" xr:uid="{00000000-0005-0000-0000-0000AA720000}"/>
    <cellStyle name="표준 19 4 2 3 3" xfId="29348" xr:uid="{00000000-0005-0000-0000-0000AB720000}"/>
    <cellStyle name="표준 19 4 2 4" xfId="29349" xr:uid="{00000000-0005-0000-0000-0000AC720000}"/>
    <cellStyle name="표준 19 4 2 4 2" xfId="29350" xr:uid="{00000000-0005-0000-0000-0000AD720000}"/>
    <cellStyle name="표준 19 4 2 5" xfId="29351" xr:uid="{00000000-0005-0000-0000-0000AE720000}"/>
    <cellStyle name="표준 19 4 3" xfId="29352" xr:uid="{00000000-0005-0000-0000-0000AF720000}"/>
    <cellStyle name="표준 19 4 3 2" xfId="29353" xr:uid="{00000000-0005-0000-0000-0000B0720000}"/>
    <cellStyle name="표준 19 4 3 2 2" xfId="29354" xr:uid="{00000000-0005-0000-0000-0000B1720000}"/>
    <cellStyle name="표준 19 4 3 2 2 2" xfId="29355" xr:uid="{00000000-0005-0000-0000-0000B2720000}"/>
    <cellStyle name="표준 19 4 3 2 2 2 2" xfId="29356" xr:uid="{00000000-0005-0000-0000-0000B3720000}"/>
    <cellStyle name="표준 19 4 3 2 2 3" xfId="29357" xr:uid="{00000000-0005-0000-0000-0000B4720000}"/>
    <cellStyle name="표준 19 4 3 2 3" xfId="29358" xr:uid="{00000000-0005-0000-0000-0000B5720000}"/>
    <cellStyle name="표준 19 4 3 2 3 2" xfId="29359" xr:uid="{00000000-0005-0000-0000-0000B6720000}"/>
    <cellStyle name="표준 19 4 3 2 4" xfId="29360" xr:uid="{00000000-0005-0000-0000-0000B7720000}"/>
    <cellStyle name="표준 19 4 3 3" xfId="29361" xr:uid="{00000000-0005-0000-0000-0000B8720000}"/>
    <cellStyle name="표준 19 4 3 3 2" xfId="29362" xr:uid="{00000000-0005-0000-0000-0000B9720000}"/>
    <cellStyle name="표준 19 4 3 3 2 2" xfId="29363" xr:uid="{00000000-0005-0000-0000-0000BA720000}"/>
    <cellStyle name="표준 19 4 3 3 3" xfId="29364" xr:uid="{00000000-0005-0000-0000-0000BB720000}"/>
    <cellStyle name="표준 19 4 3 4" xfId="29365" xr:uid="{00000000-0005-0000-0000-0000BC720000}"/>
    <cellStyle name="표준 19 4 3 4 2" xfId="29366" xr:uid="{00000000-0005-0000-0000-0000BD720000}"/>
    <cellStyle name="표준 19 4 3 5" xfId="29367" xr:uid="{00000000-0005-0000-0000-0000BE720000}"/>
    <cellStyle name="표준 19 4 4" xfId="29368" xr:uid="{00000000-0005-0000-0000-0000BF720000}"/>
    <cellStyle name="표준 19 4 4 2" xfId="29369" xr:uid="{00000000-0005-0000-0000-0000C0720000}"/>
    <cellStyle name="표준 19 4 4 2 2" xfId="29370" xr:uid="{00000000-0005-0000-0000-0000C1720000}"/>
    <cellStyle name="표준 19 4 4 2 2 2" xfId="29371" xr:uid="{00000000-0005-0000-0000-0000C2720000}"/>
    <cellStyle name="표준 19 4 4 2 3" xfId="29372" xr:uid="{00000000-0005-0000-0000-0000C3720000}"/>
    <cellStyle name="표준 19 4 4 3" xfId="29373" xr:uid="{00000000-0005-0000-0000-0000C4720000}"/>
    <cellStyle name="표준 19 4 4 3 2" xfId="29374" xr:uid="{00000000-0005-0000-0000-0000C5720000}"/>
    <cellStyle name="표준 19 4 4 4" xfId="29375" xr:uid="{00000000-0005-0000-0000-0000C6720000}"/>
    <cellStyle name="표준 19 4 5" xfId="29376" xr:uid="{00000000-0005-0000-0000-0000C7720000}"/>
    <cellStyle name="표준 19 4 5 2" xfId="29377" xr:uid="{00000000-0005-0000-0000-0000C8720000}"/>
    <cellStyle name="표준 19 4 5 2 2" xfId="29378" xr:uid="{00000000-0005-0000-0000-0000C9720000}"/>
    <cellStyle name="표준 19 4 5 3" xfId="29379" xr:uid="{00000000-0005-0000-0000-0000CA720000}"/>
    <cellStyle name="표준 19 4 6" xfId="29380" xr:uid="{00000000-0005-0000-0000-0000CB720000}"/>
    <cellStyle name="표준 19 4 6 2" xfId="29381" xr:uid="{00000000-0005-0000-0000-0000CC720000}"/>
    <cellStyle name="표준 19 4 6 2 2" xfId="29382" xr:uid="{00000000-0005-0000-0000-0000CD720000}"/>
    <cellStyle name="표준 19 4 6 3" xfId="29383" xr:uid="{00000000-0005-0000-0000-0000CE720000}"/>
    <cellStyle name="표준 19 4 7" xfId="29384" xr:uid="{00000000-0005-0000-0000-0000CF720000}"/>
    <cellStyle name="표준 19 4 7 2" xfId="29385" xr:uid="{00000000-0005-0000-0000-0000D0720000}"/>
    <cellStyle name="표준 19 4 8" xfId="29386" xr:uid="{00000000-0005-0000-0000-0000D1720000}"/>
    <cellStyle name="표준 19 5" xfId="29387" xr:uid="{00000000-0005-0000-0000-0000D2720000}"/>
    <cellStyle name="표준 19 5 2" xfId="29388" xr:uid="{00000000-0005-0000-0000-0000D3720000}"/>
    <cellStyle name="표준 19 5 2 2" xfId="29389" xr:uid="{00000000-0005-0000-0000-0000D4720000}"/>
    <cellStyle name="표준 19 5 2 2 2" xfId="29390" xr:uid="{00000000-0005-0000-0000-0000D5720000}"/>
    <cellStyle name="표준 19 5 2 2 2 2" xfId="29391" xr:uid="{00000000-0005-0000-0000-0000D6720000}"/>
    <cellStyle name="표준 19 5 2 2 2 2 2" xfId="29392" xr:uid="{00000000-0005-0000-0000-0000D7720000}"/>
    <cellStyle name="표준 19 5 2 2 2 3" xfId="29393" xr:uid="{00000000-0005-0000-0000-0000D8720000}"/>
    <cellStyle name="표준 19 5 2 2 3" xfId="29394" xr:uid="{00000000-0005-0000-0000-0000D9720000}"/>
    <cellStyle name="표준 19 5 2 2 3 2" xfId="29395" xr:uid="{00000000-0005-0000-0000-0000DA720000}"/>
    <cellStyle name="표준 19 5 2 2 4" xfId="29396" xr:uid="{00000000-0005-0000-0000-0000DB720000}"/>
    <cellStyle name="표준 19 5 2 3" xfId="29397" xr:uid="{00000000-0005-0000-0000-0000DC720000}"/>
    <cellStyle name="표준 19 5 2 3 2" xfId="29398" xr:uid="{00000000-0005-0000-0000-0000DD720000}"/>
    <cellStyle name="표준 19 5 2 3 2 2" xfId="29399" xr:uid="{00000000-0005-0000-0000-0000DE720000}"/>
    <cellStyle name="표준 19 5 2 3 3" xfId="29400" xr:uid="{00000000-0005-0000-0000-0000DF720000}"/>
    <cellStyle name="표준 19 5 2 4" xfId="29401" xr:uid="{00000000-0005-0000-0000-0000E0720000}"/>
    <cellStyle name="표준 19 5 2 4 2" xfId="29402" xr:uid="{00000000-0005-0000-0000-0000E1720000}"/>
    <cellStyle name="표준 19 5 2 5" xfId="29403" xr:uid="{00000000-0005-0000-0000-0000E2720000}"/>
    <cellStyle name="표준 19 5 3" xfId="29404" xr:uid="{00000000-0005-0000-0000-0000E3720000}"/>
    <cellStyle name="표준 19 5 3 2" xfId="29405" xr:uid="{00000000-0005-0000-0000-0000E4720000}"/>
    <cellStyle name="표준 19 5 3 2 2" xfId="29406" xr:uid="{00000000-0005-0000-0000-0000E5720000}"/>
    <cellStyle name="표준 19 5 3 2 2 2" xfId="29407" xr:uid="{00000000-0005-0000-0000-0000E6720000}"/>
    <cellStyle name="표준 19 5 3 2 2 2 2" xfId="29408" xr:uid="{00000000-0005-0000-0000-0000E7720000}"/>
    <cellStyle name="표준 19 5 3 2 2 3" xfId="29409" xr:uid="{00000000-0005-0000-0000-0000E8720000}"/>
    <cellStyle name="표준 19 5 3 2 3" xfId="29410" xr:uid="{00000000-0005-0000-0000-0000E9720000}"/>
    <cellStyle name="표준 19 5 3 2 3 2" xfId="29411" xr:uid="{00000000-0005-0000-0000-0000EA720000}"/>
    <cellStyle name="표준 19 5 3 2 4" xfId="29412" xr:uid="{00000000-0005-0000-0000-0000EB720000}"/>
    <cellStyle name="표준 19 5 3 3" xfId="29413" xr:uid="{00000000-0005-0000-0000-0000EC720000}"/>
    <cellStyle name="표준 19 5 3 3 2" xfId="29414" xr:uid="{00000000-0005-0000-0000-0000ED720000}"/>
    <cellStyle name="표준 19 5 3 3 2 2" xfId="29415" xr:uid="{00000000-0005-0000-0000-0000EE720000}"/>
    <cellStyle name="표준 19 5 3 3 3" xfId="29416" xr:uid="{00000000-0005-0000-0000-0000EF720000}"/>
    <cellStyle name="표준 19 5 3 4" xfId="29417" xr:uid="{00000000-0005-0000-0000-0000F0720000}"/>
    <cellStyle name="표준 19 5 3 4 2" xfId="29418" xr:uid="{00000000-0005-0000-0000-0000F1720000}"/>
    <cellStyle name="표준 19 5 3 5" xfId="29419" xr:uid="{00000000-0005-0000-0000-0000F2720000}"/>
    <cellStyle name="표준 19 5 4" xfId="29420" xr:uid="{00000000-0005-0000-0000-0000F3720000}"/>
    <cellStyle name="표준 19 5 4 2" xfId="29421" xr:uid="{00000000-0005-0000-0000-0000F4720000}"/>
    <cellStyle name="표준 19 5 4 2 2" xfId="29422" xr:uid="{00000000-0005-0000-0000-0000F5720000}"/>
    <cellStyle name="표준 19 5 4 2 2 2" xfId="29423" xr:uid="{00000000-0005-0000-0000-0000F6720000}"/>
    <cellStyle name="표준 19 5 4 2 3" xfId="29424" xr:uid="{00000000-0005-0000-0000-0000F7720000}"/>
    <cellStyle name="표준 19 5 4 3" xfId="29425" xr:uid="{00000000-0005-0000-0000-0000F8720000}"/>
    <cellStyle name="표준 19 5 4 3 2" xfId="29426" xr:uid="{00000000-0005-0000-0000-0000F9720000}"/>
    <cellStyle name="표준 19 5 4 4" xfId="29427" xr:uid="{00000000-0005-0000-0000-0000FA720000}"/>
    <cellStyle name="표준 19 5 5" xfId="29428" xr:uid="{00000000-0005-0000-0000-0000FB720000}"/>
    <cellStyle name="표준 19 5 5 2" xfId="29429" xr:uid="{00000000-0005-0000-0000-0000FC720000}"/>
    <cellStyle name="표준 19 5 5 2 2" xfId="29430" xr:uid="{00000000-0005-0000-0000-0000FD720000}"/>
    <cellStyle name="표준 19 5 5 3" xfId="29431" xr:uid="{00000000-0005-0000-0000-0000FE720000}"/>
    <cellStyle name="표준 19 5 6" xfId="29432" xr:uid="{00000000-0005-0000-0000-0000FF720000}"/>
    <cellStyle name="표준 19 5 6 2" xfId="29433" xr:uid="{00000000-0005-0000-0000-000000730000}"/>
    <cellStyle name="표준 19 5 6 2 2" xfId="29434" xr:uid="{00000000-0005-0000-0000-000001730000}"/>
    <cellStyle name="표준 19 5 6 3" xfId="29435" xr:uid="{00000000-0005-0000-0000-000002730000}"/>
    <cellStyle name="표준 19 5 7" xfId="29436" xr:uid="{00000000-0005-0000-0000-000003730000}"/>
    <cellStyle name="표준 19 5 7 2" xfId="29437" xr:uid="{00000000-0005-0000-0000-000004730000}"/>
    <cellStyle name="표준 19 5 8" xfId="29438" xr:uid="{00000000-0005-0000-0000-000005730000}"/>
    <cellStyle name="표준 19 6" xfId="29439" xr:uid="{00000000-0005-0000-0000-000006730000}"/>
    <cellStyle name="표준 19 6 2" xfId="29440" xr:uid="{00000000-0005-0000-0000-000007730000}"/>
    <cellStyle name="표준 19 6 2 2" xfId="29441" xr:uid="{00000000-0005-0000-0000-000008730000}"/>
    <cellStyle name="표준 19 6 2 2 2" xfId="29442" xr:uid="{00000000-0005-0000-0000-000009730000}"/>
    <cellStyle name="표준 19 6 2 2 2 2" xfId="29443" xr:uid="{00000000-0005-0000-0000-00000A730000}"/>
    <cellStyle name="표준 19 6 2 2 3" xfId="29444" xr:uid="{00000000-0005-0000-0000-00000B730000}"/>
    <cellStyle name="표준 19 6 2 3" xfId="29445" xr:uid="{00000000-0005-0000-0000-00000C730000}"/>
    <cellStyle name="표준 19 6 2 3 2" xfId="29446" xr:uid="{00000000-0005-0000-0000-00000D730000}"/>
    <cellStyle name="표준 19 6 2 4" xfId="29447" xr:uid="{00000000-0005-0000-0000-00000E730000}"/>
    <cellStyle name="표준 19 6 3" xfId="29448" xr:uid="{00000000-0005-0000-0000-00000F730000}"/>
    <cellStyle name="표준 19 6 3 2" xfId="29449" xr:uid="{00000000-0005-0000-0000-000010730000}"/>
    <cellStyle name="표준 19 6 3 2 2" xfId="29450" xr:uid="{00000000-0005-0000-0000-000011730000}"/>
    <cellStyle name="표준 19 6 3 3" xfId="29451" xr:uid="{00000000-0005-0000-0000-000012730000}"/>
    <cellStyle name="표준 19 6 4" xfId="29452" xr:uid="{00000000-0005-0000-0000-000013730000}"/>
    <cellStyle name="표준 19 6 4 2" xfId="29453" xr:uid="{00000000-0005-0000-0000-000014730000}"/>
    <cellStyle name="표준 19 6 5" xfId="29454" xr:uid="{00000000-0005-0000-0000-000015730000}"/>
    <cellStyle name="표준 19 7" xfId="29455" xr:uid="{00000000-0005-0000-0000-000016730000}"/>
    <cellStyle name="표준 19 7 2" xfId="29456" xr:uid="{00000000-0005-0000-0000-000017730000}"/>
    <cellStyle name="표준 19 7 2 2" xfId="29457" xr:uid="{00000000-0005-0000-0000-000018730000}"/>
    <cellStyle name="표준 19 7 2 2 2" xfId="29458" xr:uid="{00000000-0005-0000-0000-000019730000}"/>
    <cellStyle name="표준 19 7 2 2 2 2" xfId="29459" xr:uid="{00000000-0005-0000-0000-00001A730000}"/>
    <cellStyle name="표준 19 7 2 2 3" xfId="29460" xr:uid="{00000000-0005-0000-0000-00001B730000}"/>
    <cellStyle name="표준 19 7 2 3" xfId="29461" xr:uid="{00000000-0005-0000-0000-00001C730000}"/>
    <cellStyle name="표준 19 7 2 3 2" xfId="29462" xr:uid="{00000000-0005-0000-0000-00001D730000}"/>
    <cellStyle name="표준 19 7 2 4" xfId="29463" xr:uid="{00000000-0005-0000-0000-00001E730000}"/>
    <cellStyle name="표준 19 7 3" xfId="29464" xr:uid="{00000000-0005-0000-0000-00001F730000}"/>
    <cellStyle name="표준 19 7 3 2" xfId="29465" xr:uid="{00000000-0005-0000-0000-000020730000}"/>
    <cellStyle name="표준 19 7 3 2 2" xfId="29466" xr:uid="{00000000-0005-0000-0000-000021730000}"/>
    <cellStyle name="표준 19 7 3 3" xfId="29467" xr:uid="{00000000-0005-0000-0000-000022730000}"/>
    <cellStyle name="표준 19 7 4" xfId="29468" xr:uid="{00000000-0005-0000-0000-000023730000}"/>
    <cellStyle name="표준 19 7 4 2" xfId="29469" xr:uid="{00000000-0005-0000-0000-000024730000}"/>
    <cellStyle name="표준 19 7 5" xfId="29470" xr:uid="{00000000-0005-0000-0000-000025730000}"/>
    <cellStyle name="표준 19 8" xfId="29471" xr:uid="{00000000-0005-0000-0000-000026730000}"/>
    <cellStyle name="표준 19 8 2" xfId="29472" xr:uid="{00000000-0005-0000-0000-000027730000}"/>
    <cellStyle name="표준 19 8 3" xfId="29473" xr:uid="{00000000-0005-0000-0000-000028730000}"/>
    <cellStyle name="표준 19 8 3 2" xfId="29474" xr:uid="{00000000-0005-0000-0000-000029730000}"/>
    <cellStyle name="표준 19 8 3 2 2" xfId="29475" xr:uid="{00000000-0005-0000-0000-00002A730000}"/>
    <cellStyle name="표준 19 8 3 3" xfId="29476" xr:uid="{00000000-0005-0000-0000-00002B730000}"/>
    <cellStyle name="표준 19 8 4" xfId="29477" xr:uid="{00000000-0005-0000-0000-00002C730000}"/>
    <cellStyle name="표준 19 8 4 2" xfId="29478" xr:uid="{00000000-0005-0000-0000-00002D730000}"/>
    <cellStyle name="표준 19 8 5" xfId="29479" xr:uid="{00000000-0005-0000-0000-00002E730000}"/>
    <cellStyle name="표준 19 9" xfId="29480" xr:uid="{00000000-0005-0000-0000-00002F730000}"/>
    <cellStyle name="표준 19 9 2" xfId="29481" xr:uid="{00000000-0005-0000-0000-000030730000}"/>
    <cellStyle name="표준 19 9 2 2" xfId="29482" xr:uid="{00000000-0005-0000-0000-000031730000}"/>
    <cellStyle name="표준 19 9 3" xfId="29483" xr:uid="{00000000-0005-0000-0000-000032730000}"/>
    <cellStyle name="표준 2" xfId="29484" xr:uid="{00000000-0005-0000-0000-000033730000}"/>
    <cellStyle name="표준 2 10" xfId="29485" xr:uid="{00000000-0005-0000-0000-000034730000}"/>
    <cellStyle name="표준 2 10 2" xfId="29486" xr:uid="{00000000-0005-0000-0000-000035730000}"/>
    <cellStyle name="표준 2 10 3" xfId="29487" xr:uid="{00000000-0005-0000-0000-000036730000}"/>
    <cellStyle name="표준 2 10 3 2" xfId="30734" xr:uid="{00000000-0005-0000-0000-000037730000}"/>
    <cellStyle name="표준 2 11" xfId="29488" xr:uid="{00000000-0005-0000-0000-000038730000}"/>
    <cellStyle name="표준 2 11 2" xfId="29489" xr:uid="{00000000-0005-0000-0000-000039730000}"/>
    <cellStyle name="표준 2 12" xfId="29490" xr:uid="{00000000-0005-0000-0000-00003A730000}"/>
    <cellStyle name="표준 2 12 2" xfId="29491" xr:uid="{00000000-0005-0000-0000-00003B730000}"/>
    <cellStyle name="표준 2 13" xfId="29492" xr:uid="{00000000-0005-0000-0000-00003C730000}"/>
    <cellStyle name="표준 2 13 2" xfId="29493" xr:uid="{00000000-0005-0000-0000-00003D730000}"/>
    <cellStyle name="표준 2 14" xfId="29494" xr:uid="{00000000-0005-0000-0000-00003E730000}"/>
    <cellStyle name="표준 2 14 2" xfId="29495" xr:uid="{00000000-0005-0000-0000-00003F730000}"/>
    <cellStyle name="표준 2 15" xfId="29496" xr:uid="{00000000-0005-0000-0000-000040730000}"/>
    <cellStyle name="표준 2 15 2" xfId="29497" xr:uid="{00000000-0005-0000-0000-000041730000}"/>
    <cellStyle name="표준 2 16" xfId="29498" xr:uid="{00000000-0005-0000-0000-000042730000}"/>
    <cellStyle name="표준 2 16 2" xfId="29499" xr:uid="{00000000-0005-0000-0000-000043730000}"/>
    <cellStyle name="표준 2 17" xfId="29500" xr:uid="{00000000-0005-0000-0000-000044730000}"/>
    <cellStyle name="표준 2 17 2" xfId="29501" xr:uid="{00000000-0005-0000-0000-000045730000}"/>
    <cellStyle name="표준 2 18" xfId="29502" xr:uid="{00000000-0005-0000-0000-000046730000}"/>
    <cellStyle name="표준 2 18 2" xfId="29503" xr:uid="{00000000-0005-0000-0000-000047730000}"/>
    <cellStyle name="표준 2 19" xfId="29504" xr:uid="{00000000-0005-0000-0000-000048730000}"/>
    <cellStyle name="표준 2 19 2" xfId="29505" xr:uid="{00000000-0005-0000-0000-000049730000}"/>
    <cellStyle name="표준 2 2" xfId="29506" xr:uid="{00000000-0005-0000-0000-00004A730000}"/>
    <cellStyle name="표준 2 2 10" xfId="29507" xr:uid="{00000000-0005-0000-0000-00004B730000}"/>
    <cellStyle name="표준 2 2 10 2" xfId="29508" xr:uid="{00000000-0005-0000-0000-00004C730000}"/>
    <cellStyle name="표준 2 2 11" xfId="29509" xr:uid="{00000000-0005-0000-0000-00004D730000}"/>
    <cellStyle name="표준 2 2 11 2" xfId="29510" xr:uid="{00000000-0005-0000-0000-00004E730000}"/>
    <cellStyle name="표준 2 2 12" xfId="29511" xr:uid="{00000000-0005-0000-0000-00004F730000}"/>
    <cellStyle name="표준 2 2 13" xfId="29512" xr:uid="{00000000-0005-0000-0000-000050730000}"/>
    <cellStyle name="표준 2 2 14" xfId="29513" xr:uid="{00000000-0005-0000-0000-000051730000}"/>
    <cellStyle name="표준 2 2 15" xfId="29514" xr:uid="{00000000-0005-0000-0000-000052730000}"/>
    <cellStyle name="표준 2 2 15 2" xfId="30752" xr:uid="{00000000-0005-0000-0000-000053730000}"/>
    <cellStyle name="표준 2 2 16" xfId="29515" xr:uid="{00000000-0005-0000-0000-000054730000}"/>
    <cellStyle name="표준 2 2 17" xfId="29516" xr:uid="{00000000-0005-0000-0000-000055730000}"/>
    <cellStyle name="표준 2 2 18" xfId="30739" xr:uid="{00000000-0005-0000-0000-000056730000}"/>
    <cellStyle name="표준 2 2 2" xfId="29517" xr:uid="{00000000-0005-0000-0000-000057730000}"/>
    <cellStyle name="표준 2 2 2 2" xfId="29518" xr:uid="{00000000-0005-0000-0000-000058730000}"/>
    <cellStyle name="표준 2 2 2 2 2" xfId="29519" xr:uid="{00000000-0005-0000-0000-000059730000}"/>
    <cellStyle name="표준 2 2 2 2 3" xfId="30750" xr:uid="{00000000-0005-0000-0000-00005A730000}"/>
    <cellStyle name="표준 2 2 2 3" xfId="29520" xr:uid="{00000000-0005-0000-0000-00005B730000}"/>
    <cellStyle name="표준 2 2 2 4" xfId="29521" xr:uid="{00000000-0005-0000-0000-00005C730000}"/>
    <cellStyle name="표준 2 2 2 5" xfId="29522" xr:uid="{00000000-0005-0000-0000-00005D730000}"/>
    <cellStyle name="표준 2 2 2 6" xfId="29523" xr:uid="{00000000-0005-0000-0000-00005E730000}"/>
    <cellStyle name="표준 2 2 3" xfId="29524" xr:uid="{00000000-0005-0000-0000-00005F730000}"/>
    <cellStyle name="표준 2 2 3 2" xfId="29525" xr:uid="{00000000-0005-0000-0000-000060730000}"/>
    <cellStyle name="표준 2 2 3 2 2" xfId="29526" xr:uid="{00000000-0005-0000-0000-000061730000}"/>
    <cellStyle name="표준 2 2 3 3" xfId="29527" xr:uid="{00000000-0005-0000-0000-000062730000}"/>
    <cellStyle name="표준 2 2 3 4" xfId="29528" xr:uid="{00000000-0005-0000-0000-000063730000}"/>
    <cellStyle name="표준 2 2 4" xfId="29529" xr:uid="{00000000-0005-0000-0000-000064730000}"/>
    <cellStyle name="표준 2 2 4 2" xfId="29530" xr:uid="{00000000-0005-0000-0000-000065730000}"/>
    <cellStyle name="표준 2 2 4 3" xfId="29531" xr:uid="{00000000-0005-0000-0000-000066730000}"/>
    <cellStyle name="표준 2 2 4 4" xfId="29532" xr:uid="{00000000-0005-0000-0000-000067730000}"/>
    <cellStyle name="표준 2 2 5" xfId="29533" xr:uid="{00000000-0005-0000-0000-000068730000}"/>
    <cellStyle name="표준 2 2 5 2" xfId="29534" xr:uid="{00000000-0005-0000-0000-000069730000}"/>
    <cellStyle name="표준 2 2 6" xfId="29535" xr:uid="{00000000-0005-0000-0000-00006A730000}"/>
    <cellStyle name="표준 2 2 6 2" xfId="29536" xr:uid="{00000000-0005-0000-0000-00006B730000}"/>
    <cellStyle name="표준 2 2 7" xfId="29537" xr:uid="{00000000-0005-0000-0000-00006C730000}"/>
    <cellStyle name="표준 2 2 7 2" xfId="29538" xr:uid="{00000000-0005-0000-0000-00006D730000}"/>
    <cellStyle name="표준 2 2 8" xfId="29539" xr:uid="{00000000-0005-0000-0000-00006E730000}"/>
    <cellStyle name="표준 2 2 8 2" xfId="29540" xr:uid="{00000000-0005-0000-0000-00006F730000}"/>
    <cellStyle name="표준 2 2 9" xfId="29541" xr:uid="{00000000-0005-0000-0000-000070730000}"/>
    <cellStyle name="표준 2 2 9 2" xfId="29542" xr:uid="{00000000-0005-0000-0000-000071730000}"/>
    <cellStyle name="표준 2 2_전파진흥원_AV설비_설치공사_(원가포함)_SMT110903" xfId="29543" xr:uid="{00000000-0005-0000-0000-000072730000}"/>
    <cellStyle name="표준 2 20" xfId="29544" xr:uid="{00000000-0005-0000-0000-000073730000}"/>
    <cellStyle name="표준 2 20 2" xfId="29545" xr:uid="{00000000-0005-0000-0000-000074730000}"/>
    <cellStyle name="표준 2 21" xfId="29546" xr:uid="{00000000-0005-0000-0000-000075730000}"/>
    <cellStyle name="표준 2 21 2" xfId="29547" xr:uid="{00000000-0005-0000-0000-000076730000}"/>
    <cellStyle name="표준 2 22" xfId="29548" xr:uid="{00000000-0005-0000-0000-000077730000}"/>
    <cellStyle name="표준 2 22 2" xfId="29549" xr:uid="{00000000-0005-0000-0000-000078730000}"/>
    <cellStyle name="표준 2 23" xfId="29550" xr:uid="{00000000-0005-0000-0000-000079730000}"/>
    <cellStyle name="표준 2 23 2" xfId="29551" xr:uid="{00000000-0005-0000-0000-00007A730000}"/>
    <cellStyle name="표준 2 24" xfId="29552" xr:uid="{00000000-0005-0000-0000-00007B730000}"/>
    <cellStyle name="표준 2 24 2" xfId="29553" xr:uid="{00000000-0005-0000-0000-00007C730000}"/>
    <cellStyle name="표준 2 25" xfId="29554" xr:uid="{00000000-0005-0000-0000-00007D730000}"/>
    <cellStyle name="표준 2 25 2" xfId="29555" xr:uid="{00000000-0005-0000-0000-00007E730000}"/>
    <cellStyle name="표준 2 26" xfId="29556" xr:uid="{00000000-0005-0000-0000-00007F730000}"/>
    <cellStyle name="표준 2 26 2" xfId="29557" xr:uid="{00000000-0005-0000-0000-000080730000}"/>
    <cellStyle name="표준 2 27" xfId="29558" xr:uid="{00000000-0005-0000-0000-000081730000}"/>
    <cellStyle name="표준 2 27 2" xfId="29559" xr:uid="{00000000-0005-0000-0000-000082730000}"/>
    <cellStyle name="표준 2 28" xfId="29560" xr:uid="{00000000-0005-0000-0000-000083730000}"/>
    <cellStyle name="표준 2 28 2" xfId="29561" xr:uid="{00000000-0005-0000-0000-000084730000}"/>
    <cellStyle name="표준 2 29" xfId="29562" xr:uid="{00000000-0005-0000-0000-000085730000}"/>
    <cellStyle name="표준 2 29 2" xfId="29563" xr:uid="{00000000-0005-0000-0000-000086730000}"/>
    <cellStyle name="표준 2 3" xfId="29564" xr:uid="{00000000-0005-0000-0000-000087730000}"/>
    <cellStyle name="표준 2 3 2" xfId="29565" xr:uid="{00000000-0005-0000-0000-000088730000}"/>
    <cellStyle name="표준 2 3 2 2" xfId="29566" xr:uid="{00000000-0005-0000-0000-000089730000}"/>
    <cellStyle name="표준 2 3 2 2 2" xfId="30745" xr:uid="{00000000-0005-0000-0000-00008A730000}"/>
    <cellStyle name="표준 2 3 2 3" xfId="29567" xr:uid="{00000000-0005-0000-0000-00008B730000}"/>
    <cellStyle name="표준 2 3 2 3 2" xfId="30753" xr:uid="{00000000-0005-0000-0000-00008C730000}"/>
    <cellStyle name="표준 2 3 2 4" xfId="29568" xr:uid="{00000000-0005-0000-0000-00008D730000}"/>
    <cellStyle name="표준 2 3 2 5" xfId="29569" xr:uid="{00000000-0005-0000-0000-00008E730000}"/>
    <cellStyle name="표준 2 3 2 6" xfId="30738" xr:uid="{00000000-0005-0000-0000-00008F730000}"/>
    <cellStyle name="표준 2 3 3" xfId="29570" xr:uid="{00000000-0005-0000-0000-000090730000}"/>
    <cellStyle name="표준 2 3 3 2" xfId="29571" xr:uid="{00000000-0005-0000-0000-000091730000}"/>
    <cellStyle name="표준 2 3 4" xfId="29572" xr:uid="{00000000-0005-0000-0000-000092730000}"/>
    <cellStyle name="표준 2 3 4 2" xfId="29573" xr:uid="{00000000-0005-0000-0000-000093730000}"/>
    <cellStyle name="표준 2 3 5" xfId="29574" xr:uid="{00000000-0005-0000-0000-000094730000}"/>
    <cellStyle name="표준 2 3_전파진흥원_AV설비_설치공사_(원가포함)_SMT110903" xfId="29575" xr:uid="{00000000-0005-0000-0000-000095730000}"/>
    <cellStyle name="표준 2 30" xfId="29576" xr:uid="{00000000-0005-0000-0000-000096730000}"/>
    <cellStyle name="표준 2 30 2" xfId="29577" xr:uid="{00000000-0005-0000-0000-000097730000}"/>
    <cellStyle name="표준 2 31" xfId="29578" xr:uid="{00000000-0005-0000-0000-000098730000}"/>
    <cellStyle name="표준 2 31 2" xfId="29579" xr:uid="{00000000-0005-0000-0000-000099730000}"/>
    <cellStyle name="표준 2 32" xfId="29580" xr:uid="{00000000-0005-0000-0000-00009A730000}"/>
    <cellStyle name="표준 2 33" xfId="29581" xr:uid="{00000000-0005-0000-0000-00009B730000}"/>
    <cellStyle name="표준 2 34" xfId="29582" xr:uid="{00000000-0005-0000-0000-00009C730000}"/>
    <cellStyle name="표준 2 35" xfId="29583" xr:uid="{00000000-0005-0000-0000-00009D730000}"/>
    <cellStyle name="표준 2 36" xfId="29584" xr:uid="{00000000-0005-0000-0000-00009E730000}"/>
    <cellStyle name="표준 2 37" xfId="29585" xr:uid="{00000000-0005-0000-0000-00009F730000}"/>
    <cellStyle name="표준 2 38" xfId="29586" xr:uid="{00000000-0005-0000-0000-0000A0730000}"/>
    <cellStyle name="표준 2 39" xfId="29587" xr:uid="{00000000-0005-0000-0000-0000A1730000}"/>
    <cellStyle name="표준 2 4" xfId="29588" xr:uid="{00000000-0005-0000-0000-0000A2730000}"/>
    <cellStyle name="표준 2 4 2" xfId="29589" xr:uid="{00000000-0005-0000-0000-0000A3730000}"/>
    <cellStyle name="표준 2 4 2 2" xfId="29590" xr:uid="{00000000-0005-0000-0000-0000A4730000}"/>
    <cellStyle name="표준 2 4 2 3" xfId="29591" xr:uid="{00000000-0005-0000-0000-0000A5730000}"/>
    <cellStyle name="표준 2 4 3" xfId="29592" xr:uid="{00000000-0005-0000-0000-0000A6730000}"/>
    <cellStyle name="표준 2 4 4" xfId="29593" xr:uid="{00000000-0005-0000-0000-0000A7730000}"/>
    <cellStyle name="표준 2 4 5" xfId="29594" xr:uid="{00000000-0005-0000-0000-0000A8730000}"/>
    <cellStyle name="표준 2 4 6" xfId="29595" xr:uid="{00000000-0005-0000-0000-0000A9730000}"/>
    <cellStyle name="표준 2 4 7" xfId="29596" xr:uid="{00000000-0005-0000-0000-0000AA730000}"/>
    <cellStyle name="표준 2 4 8" xfId="30737" xr:uid="{00000000-0005-0000-0000-0000AB730000}"/>
    <cellStyle name="표준 2 4_전파진흥원_AV설비_설치공사_(원가포함)_SMT110903" xfId="29597" xr:uid="{00000000-0005-0000-0000-0000AC730000}"/>
    <cellStyle name="표준 2 40" xfId="29598" xr:uid="{00000000-0005-0000-0000-0000AD730000}"/>
    <cellStyle name="표준 2 41" xfId="29599" xr:uid="{00000000-0005-0000-0000-0000AE730000}"/>
    <cellStyle name="표준 2 42" xfId="29600" xr:uid="{00000000-0005-0000-0000-0000AF730000}"/>
    <cellStyle name="표준 2 43" xfId="2" xr:uid="{00000000-0005-0000-0000-0000B0730000}"/>
    <cellStyle name="표준 2 43 2" xfId="29601" xr:uid="{00000000-0005-0000-0000-0000B1730000}"/>
    <cellStyle name="표준 2 44" xfId="29602" xr:uid="{00000000-0005-0000-0000-0000B2730000}"/>
    <cellStyle name="표준 2 45" xfId="1" xr:uid="{00000000-0005-0000-0000-0000B3730000}"/>
    <cellStyle name="표준 2 46" xfId="29603" xr:uid="{00000000-0005-0000-0000-0000B4730000}"/>
    <cellStyle name="표준 2 47" xfId="29604" xr:uid="{00000000-0005-0000-0000-0000B5730000}"/>
    <cellStyle name="표준 2 48" xfId="29605" xr:uid="{00000000-0005-0000-0000-0000B6730000}"/>
    <cellStyle name="표준 2 49" xfId="29606" xr:uid="{00000000-0005-0000-0000-0000B7730000}"/>
    <cellStyle name="표준 2 5" xfId="29607" xr:uid="{00000000-0005-0000-0000-0000B8730000}"/>
    <cellStyle name="표준 2 5 2" xfId="29608" xr:uid="{00000000-0005-0000-0000-0000B9730000}"/>
    <cellStyle name="표준 2 5 3" xfId="29609" xr:uid="{00000000-0005-0000-0000-0000BA730000}"/>
    <cellStyle name="표준 2 5 4" xfId="29610" xr:uid="{00000000-0005-0000-0000-0000BB730000}"/>
    <cellStyle name="표준 2 50" xfId="29611" xr:uid="{00000000-0005-0000-0000-0000BC730000}"/>
    <cellStyle name="표준 2 51" xfId="29612" xr:uid="{00000000-0005-0000-0000-0000BD730000}"/>
    <cellStyle name="표준 2 52 2" xfId="30748" xr:uid="{00000000-0005-0000-0000-0000BE730000}"/>
    <cellStyle name="표준 2 6" xfId="29613" xr:uid="{00000000-0005-0000-0000-0000BF730000}"/>
    <cellStyle name="표준 2 6 2" xfId="29614" xr:uid="{00000000-0005-0000-0000-0000C0730000}"/>
    <cellStyle name="표준 2 6 3" xfId="29615" xr:uid="{00000000-0005-0000-0000-0000C1730000}"/>
    <cellStyle name="표준 2 6 4" xfId="29616" xr:uid="{00000000-0005-0000-0000-0000C2730000}"/>
    <cellStyle name="표준 2 7" xfId="29617" xr:uid="{00000000-0005-0000-0000-0000C3730000}"/>
    <cellStyle name="표준 2 7 2" xfId="29618" xr:uid="{00000000-0005-0000-0000-0000C4730000}"/>
    <cellStyle name="표준 2 8" xfId="29619" xr:uid="{00000000-0005-0000-0000-0000C5730000}"/>
    <cellStyle name="표준 2 8 2" xfId="29620" xr:uid="{00000000-0005-0000-0000-0000C6730000}"/>
    <cellStyle name="표준 2 8 3" xfId="29621" xr:uid="{00000000-0005-0000-0000-0000C7730000}"/>
    <cellStyle name="표준 2 9" xfId="29622" xr:uid="{00000000-0005-0000-0000-0000C8730000}"/>
    <cellStyle name="표준 2 9 2" xfId="29623" xr:uid="{00000000-0005-0000-0000-0000C9730000}"/>
    <cellStyle name="표준 2_09년-브랜드샵-AV부스-7M이상-단가표090608" xfId="29624" xr:uid="{00000000-0005-0000-0000-0000CA730000}"/>
    <cellStyle name="표준 20" xfId="29625" xr:uid="{00000000-0005-0000-0000-0000CB730000}"/>
    <cellStyle name="표준 20 2" xfId="29626" xr:uid="{00000000-0005-0000-0000-0000CC730000}"/>
    <cellStyle name="표준 20 3" xfId="29627" xr:uid="{00000000-0005-0000-0000-0000CD730000}"/>
    <cellStyle name="표준 20 4" xfId="29628" xr:uid="{00000000-0005-0000-0000-0000CE730000}"/>
    <cellStyle name="표준 21" xfId="29629" xr:uid="{00000000-0005-0000-0000-0000CF730000}"/>
    <cellStyle name="표준 21 2" xfId="29630" xr:uid="{00000000-0005-0000-0000-0000D0730000}"/>
    <cellStyle name="표준 22" xfId="29631" xr:uid="{00000000-0005-0000-0000-0000D1730000}"/>
    <cellStyle name="표준 22 2" xfId="29632" xr:uid="{00000000-0005-0000-0000-0000D2730000}"/>
    <cellStyle name="표준 23" xfId="29633" xr:uid="{00000000-0005-0000-0000-0000D3730000}"/>
    <cellStyle name="표준 23 2" xfId="29634" xr:uid="{00000000-0005-0000-0000-0000D4730000}"/>
    <cellStyle name="표준 24" xfId="29635" xr:uid="{00000000-0005-0000-0000-0000D5730000}"/>
    <cellStyle name="표준 24 10" xfId="29636" xr:uid="{00000000-0005-0000-0000-0000D6730000}"/>
    <cellStyle name="표준 24 10 2" xfId="29637" xr:uid="{00000000-0005-0000-0000-0000D7730000}"/>
    <cellStyle name="표준 24 11" xfId="29638" xr:uid="{00000000-0005-0000-0000-0000D8730000}"/>
    <cellStyle name="표준 24 11 2" xfId="29639" xr:uid="{00000000-0005-0000-0000-0000D9730000}"/>
    <cellStyle name="표준 24 12" xfId="29640" xr:uid="{00000000-0005-0000-0000-0000DA730000}"/>
    <cellStyle name="표준 24 12 2" xfId="29641" xr:uid="{00000000-0005-0000-0000-0000DB730000}"/>
    <cellStyle name="표준 24 13" xfId="29642" xr:uid="{00000000-0005-0000-0000-0000DC730000}"/>
    <cellStyle name="표준 24 13 2" xfId="29643" xr:uid="{00000000-0005-0000-0000-0000DD730000}"/>
    <cellStyle name="표준 24 14" xfId="29644" xr:uid="{00000000-0005-0000-0000-0000DE730000}"/>
    <cellStyle name="표준 24 14 2" xfId="29645" xr:uid="{00000000-0005-0000-0000-0000DF730000}"/>
    <cellStyle name="표준 24 15" xfId="29646" xr:uid="{00000000-0005-0000-0000-0000E0730000}"/>
    <cellStyle name="표준 24 15 2" xfId="29647" xr:uid="{00000000-0005-0000-0000-0000E1730000}"/>
    <cellStyle name="표준 24 16" xfId="29648" xr:uid="{00000000-0005-0000-0000-0000E2730000}"/>
    <cellStyle name="표준 24 16 2" xfId="29649" xr:uid="{00000000-0005-0000-0000-0000E3730000}"/>
    <cellStyle name="표준 24 17" xfId="29650" xr:uid="{00000000-0005-0000-0000-0000E4730000}"/>
    <cellStyle name="표준 24 17 2" xfId="29651" xr:uid="{00000000-0005-0000-0000-0000E5730000}"/>
    <cellStyle name="표준 24 18" xfId="29652" xr:uid="{00000000-0005-0000-0000-0000E6730000}"/>
    <cellStyle name="표준 24 18 2" xfId="29653" xr:uid="{00000000-0005-0000-0000-0000E7730000}"/>
    <cellStyle name="표준 24 19" xfId="29654" xr:uid="{00000000-0005-0000-0000-0000E8730000}"/>
    <cellStyle name="표준 24 19 2" xfId="29655" xr:uid="{00000000-0005-0000-0000-0000E9730000}"/>
    <cellStyle name="표준 24 2" xfId="29656" xr:uid="{00000000-0005-0000-0000-0000EA730000}"/>
    <cellStyle name="표준 24 2 2" xfId="29657" xr:uid="{00000000-0005-0000-0000-0000EB730000}"/>
    <cellStyle name="표준 24 20" xfId="29658" xr:uid="{00000000-0005-0000-0000-0000EC730000}"/>
    <cellStyle name="표준 24 20 2" xfId="29659" xr:uid="{00000000-0005-0000-0000-0000ED730000}"/>
    <cellStyle name="표준 24 21" xfId="29660" xr:uid="{00000000-0005-0000-0000-0000EE730000}"/>
    <cellStyle name="표준 24 21 2" xfId="29661" xr:uid="{00000000-0005-0000-0000-0000EF730000}"/>
    <cellStyle name="표준 24 22" xfId="29662" xr:uid="{00000000-0005-0000-0000-0000F0730000}"/>
    <cellStyle name="표준 24 22 2" xfId="29663" xr:uid="{00000000-0005-0000-0000-0000F1730000}"/>
    <cellStyle name="표준 24 23" xfId="29664" xr:uid="{00000000-0005-0000-0000-0000F2730000}"/>
    <cellStyle name="표준 24 23 2" xfId="29665" xr:uid="{00000000-0005-0000-0000-0000F3730000}"/>
    <cellStyle name="표준 24 24" xfId="29666" xr:uid="{00000000-0005-0000-0000-0000F4730000}"/>
    <cellStyle name="표준 24 24 2" xfId="29667" xr:uid="{00000000-0005-0000-0000-0000F5730000}"/>
    <cellStyle name="표준 24 25" xfId="29668" xr:uid="{00000000-0005-0000-0000-0000F6730000}"/>
    <cellStyle name="표준 24 25 2" xfId="29669" xr:uid="{00000000-0005-0000-0000-0000F7730000}"/>
    <cellStyle name="표준 24 26" xfId="29670" xr:uid="{00000000-0005-0000-0000-0000F8730000}"/>
    <cellStyle name="표준 24 26 2" xfId="29671" xr:uid="{00000000-0005-0000-0000-0000F9730000}"/>
    <cellStyle name="표준 24 27" xfId="29672" xr:uid="{00000000-0005-0000-0000-0000FA730000}"/>
    <cellStyle name="표준 24 27 2" xfId="29673" xr:uid="{00000000-0005-0000-0000-0000FB730000}"/>
    <cellStyle name="표준 24 28" xfId="29674" xr:uid="{00000000-0005-0000-0000-0000FC730000}"/>
    <cellStyle name="표준 24 28 2" xfId="29675" xr:uid="{00000000-0005-0000-0000-0000FD730000}"/>
    <cellStyle name="표준 24 29" xfId="29676" xr:uid="{00000000-0005-0000-0000-0000FE730000}"/>
    <cellStyle name="표준 24 29 2" xfId="29677" xr:uid="{00000000-0005-0000-0000-0000FF730000}"/>
    <cellStyle name="표준 24 3" xfId="29678" xr:uid="{00000000-0005-0000-0000-000000740000}"/>
    <cellStyle name="표준 24 3 2" xfId="29679" xr:uid="{00000000-0005-0000-0000-000001740000}"/>
    <cellStyle name="표준 24 30" xfId="29680" xr:uid="{00000000-0005-0000-0000-000002740000}"/>
    <cellStyle name="표준 24 30 2" xfId="29681" xr:uid="{00000000-0005-0000-0000-000003740000}"/>
    <cellStyle name="표준 24 31" xfId="29682" xr:uid="{00000000-0005-0000-0000-000004740000}"/>
    <cellStyle name="표준 24 31 2" xfId="29683" xr:uid="{00000000-0005-0000-0000-000005740000}"/>
    <cellStyle name="표준 24 32" xfId="29684" xr:uid="{00000000-0005-0000-0000-000006740000}"/>
    <cellStyle name="표준 24 32 2" xfId="29685" xr:uid="{00000000-0005-0000-0000-000007740000}"/>
    <cellStyle name="표준 24 33" xfId="29686" xr:uid="{00000000-0005-0000-0000-000008740000}"/>
    <cellStyle name="표준 24 33 2" xfId="29687" xr:uid="{00000000-0005-0000-0000-000009740000}"/>
    <cellStyle name="표준 24 34" xfId="29688" xr:uid="{00000000-0005-0000-0000-00000A740000}"/>
    <cellStyle name="표준 24 34 2" xfId="29689" xr:uid="{00000000-0005-0000-0000-00000B740000}"/>
    <cellStyle name="표준 24 35" xfId="29690" xr:uid="{00000000-0005-0000-0000-00000C740000}"/>
    <cellStyle name="표준 24 35 2" xfId="29691" xr:uid="{00000000-0005-0000-0000-00000D740000}"/>
    <cellStyle name="표준 24 36" xfId="29692" xr:uid="{00000000-0005-0000-0000-00000E740000}"/>
    <cellStyle name="표준 24 4" xfId="29693" xr:uid="{00000000-0005-0000-0000-00000F740000}"/>
    <cellStyle name="표준 24 4 2" xfId="29694" xr:uid="{00000000-0005-0000-0000-000010740000}"/>
    <cellStyle name="표준 24 5" xfId="29695" xr:uid="{00000000-0005-0000-0000-000011740000}"/>
    <cellStyle name="표준 24 5 2" xfId="29696" xr:uid="{00000000-0005-0000-0000-000012740000}"/>
    <cellStyle name="표준 24 6" xfId="29697" xr:uid="{00000000-0005-0000-0000-000013740000}"/>
    <cellStyle name="표준 24 6 2" xfId="29698" xr:uid="{00000000-0005-0000-0000-000014740000}"/>
    <cellStyle name="표준 24 7" xfId="29699" xr:uid="{00000000-0005-0000-0000-000015740000}"/>
    <cellStyle name="표준 24 7 2" xfId="29700" xr:uid="{00000000-0005-0000-0000-000016740000}"/>
    <cellStyle name="표준 24 8" xfId="29701" xr:uid="{00000000-0005-0000-0000-000017740000}"/>
    <cellStyle name="표준 24 8 2" xfId="29702" xr:uid="{00000000-0005-0000-0000-000018740000}"/>
    <cellStyle name="표준 24 9" xfId="29703" xr:uid="{00000000-0005-0000-0000-000019740000}"/>
    <cellStyle name="표준 24 9 2" xfId="29704" xr:uid="{00000000-0005-0000-0000-00001A740000}"/>
    <cellStyle name="표준 25" xfId="29705" xr:uid="{00000000-0005-0000-0000-00001B740000}"/>
    <cellStyle name="표준 25 2" xfId="29706" xr:uid="{00000000-0005-0000-0000-00001C740000}"/>
    <cellStyle name="표준 26" xfId="29707" xr:uid="{00000000-0005-0000-0000-00001D740000}"/>
    <cellStyle name="표준 26 2" xfId="29708" xr:uid="{00000000-0005-0000-0000-00001E740000}"/>
    <cellStyle name="표준 27" xfId="29709" xr:uid="{00000000-0005-0000-0000-00001F740000}"/>
    <cellStyle name="표준 27 2" xfId="29710" xr:uid="{00000000-0005-0000-0000-000020740000}"/>
    <cellStyle name="표준 28" xfId="29711" xr:uid="{00000000-0005-0000-0000-000021740000}"/>
    <cellStyle name="표준 28 2" xfId="29712" xr:uid="{00000000-0005-0000-0000-000022740000}"/>
    <cellStyle name="표준 28 3" xfId="29713" xr:uid="{00000000-0005-0000-0000-000023740000}"/>
    <cellStyle name="표준 29" xfId="29714" xr:uid="{00000000-0005-0000-0000-000024740000}"/>
    <cellStyle name="표준 29 2" xfId="29715" xr:uid="{00000000-0005-0000-0000-000025740000}"/>
    <cellStyle name="표준 29 2 2" xfId="29716" xr:uid="{00000000-0005-0000-0000-000026740000}"/>
    <cellStyle name="표준 29 2 2 2" xfId="29717" xr:uid="{00000000-0005-0000-0000-000027740000}"/>
    <cellStyle name="표준 29 2 3" xfId="29718" xr:uid="{00000000-0005-0000-0000-000028740000}"/>
    <cellStyle name="표준 29 2 4" xfId="29719" xr:uid="{00000000-0005-0000-0000-000029740000}"/>
    <cellStyle name="표준 29 3" xfId="29720" xr:uid="{00000000-0005-0000-0000-00002A740000}"/>
    <cellStyle name="표준 29 3 2" xfId="29721" xr:uid="{00000000-0005-0000-0000-00002B740000}"/>
    <cellStyle name="표준 29 3 2 2" xfId="29722" xr:uid="{00000000-0005-0000-0000-00002C740000}"/>
    <cellStyle name="표준 29 3 3" xfId="29723" xr:uid="{00000000-0005-0000-0000-00002D740000}"/>
    <cellStyle name="표준 29 4" xfId="29724" xr:uid="{00000000-0005-0000-0000-00002E740000}"/>
    <cellStyle name="표준 29 4 2" xfId="29725" xr:uid="{00000000-0005-0000-0000-00002F740000}"/>
    <cellStyle name="표준 29 5" xfId="29726" xr:uid="{00000000-0005-0000-0000-000030740000}"/>
    <cellStyle name="표준 29 6" xfId="29727" xr:uid="{00000000-0005-0000-0000-000031740000}"/>
    <cellStyle name="표준 3" xfId="29728" xr:uid="{00000000-0005-0000-0000-000032740000}"/>
    <cellStyle name="표준 3 10" xfId="29729" xr:uid="{00000000-0005-0000-0000-000033740000}"/>
    <cellStyle name="표준 3 10 2" xfId="29730" xr:uid="{00000000-0005-0000-0000-000034740000}"/>
    <cellStyle name="표준 3 11" xfId="29731" xr:uid="{00000000-0005-0000-0000-000035740000}"/>
    <cellStyle name="표준 3 11 2" xfId="29732" xr:uid="{00000000-0005-0000-0000-000036740000}"/>
    <cellStyle name="표준 3 12" xfId="29733" xr:uid="{00000000-0005-0000-0000-000037740000}"/>
    <cellStyle name="표준 3 12 2" xfId="29734" xr:uid="{00000000-0005-0000-0000-000038740000}"/>
    <cellStyle name="표준 3 13" xfId="29735" xr:uid="{00000000-0005-0000-0000-000039740000}"/>
    <cellStyle name="표준 3 14" xfId="29736" xr:uid="{00000000-0005-0000-0000-00003A740000}"/>
    <cellStyle name="표준 3 15" xfId="29737" xr:uid="{00000000-0005-0000-0000-00003B740000}"/>
    <cellStyle name="표준 3 16" xfId="29738" xr:uid="{00000000-0005-0000-0000-00003C740000}"/>
    <cellStyle name="표준 3 17" xfId="29739" xr:uid="{00000000-0005-0000-0000-00003D740000}"/>
    <cellStyle name="표준 3 18" xfId="29740" xr:uid="{00000000-0005-0000-0000-00003E740000}"/>
    <cellStyle name="표준 3 2" xfId="29741" xr:uid="{00000000-0005-0000-0000-00003F740000}"/>
    <cellStyle name="표준 3 2 2" xfId="29742" xr:uid="{00000000-0005-0000-0000-000040740000}"/>
    <cellStyle name="표준 3 2 2 2" xfId="29743" xr:uid="{00000000-0005-0000-0000-000041740000}"/>
    <cellStyle name="표준 3 2 2 2 2" xfId="29744" xr:uid="{00000000-0005-0000-0000-000042740000}"/>
    <cellStyle name="표준 3 2 2 3" xfId="29745" xr:uid="{00000000-0005-0000-0000-000043740000}"/>
    <cellStyle name="표준 3 2 3" xfId="29746" xr:uid="{00000000-0005-0000-0000-000044740000}"/>
    <cellStyle name="표준 3 2 3 2" xfId="29747" xr:uid="{00000000-0005-0000-0000-000045740000}"/>
    <cellStyle name="표준 3 2 4" xfId="29748" xr:uid="{00000000-0005-0000-0000-000046740000}"/>
    <cellStyle name="표준 3 2 4 2" xfId="29749" xr:uid="{00000000-0005-0000-0000-000047740000}"/>
    <cellStyle name="표준 3 2 5" xfId="29750" xr:uid="{00000000-0005-0000-0000-000048740000}"/>
    <cellStyle name="표준 3 2 5 2" xfId="29751" xr:uid="{00000000-0005-0000-0000-000049740000}"/>
    <cellStyle name="표준 3 2 6" xfId="29752" xr:uid="{00000000-0005-0000-0000-00004A740000}"/>
    <cellStyle name="표준 3 2 7" xfId="29753" xr:uid="{00000000-0005-0000-0000-00004B740000}"/>
    <cellStyle name="표준 3 3" xfId="29754" xr:uid="{00000000-0005-0000-0000-00004C740000}"/>
    <cellStyle name="표준 3 3 2" xfId="29755" xr:uid="{00000000-0005-0000-0000-00004D740000}"/>
    <cellStyle name="표준 3 3 2 2" xfId="29756" xr:uid="{00000000-0005-0000-0000-00004E740000}"/>
    <cellStyle name="표준 3 3 2 3" xfId="29757" xr:uid="{00000000-0005-0000-0000-00004F740000}"/>
    <cellStyle name="표준 3 3 3" xfId="29758" xr:uid="{00000000-0005-0000-0000-000050740000}"/>
    <cellStyle name="표준 3 3 4" xfId="29759" xr:uid="{00000000-0005-0000-0000-000051740000}"/>
    <cellStyle name="표준 3 3 5" xfId="29760" xr:uid="{00000000-0005-0000-0000-000052740000}"/>
    <cellStyle name="표준 3 4" xfId="29761" xr:uid="{00000000-0005-0000-0000-000053740000}"/>
    <cellStyle name="표준 3 4 2" xfId="29762" xr:uid="{00000000-0005-0000-0000-000054740000}"/>
    <cellStyle name="표준 3 4 3" xfId="29763" xr:uid="{00000000-0005-0000-0000-000055740000}"/>
    <cellStyle name="표준 3 4 3 2" xfId="29764" xr:uid="{00000000-0005-0000-0000-000056740000}"/>
    <cellStyle name="표준 3 4 4" xfId="29765" xr:uid="{00000000-0005-0000-0000-000057740000}"/>
    <cellStyle name="표준 3 4 5" xfId="29766" xr:uid="{00000000-0005-0000-0000-000058740000}"/>
    <cellStyle name="표준 3 5" xfId="29767" xr:uid="{00000000-0005-0000-0000-000059740000}"/>
    <cellStyle name="표준 3 5 2" xfId="29768" xr:uid="{00000000-0005-0000-0000-00005A740000}"/>
    <cellStyle name="표준 3 5 2 2" xfId="29769" xr:uid="{00000000-0005-0000-0000-00005B740000}"/>
    <cellStyle name="표준 3 5 2 2 2" xfId="29770" xr:uid="{00000000-0005-0000-0000-00005C740000}"/>
    <cellStyle name="표준 3 5 2 3" xfId="29771" xr:uid="{00000000-0005-0000-0000-00005D740000}"/>
    <cellStyle name="표준 3 5 2 4" xfId="29772" xr:uid="{00000000-0005-0000-0000-00005E740000}"/>
    <cellStyle name="표준 3 5 3" xfId="29773" xr:uid="{00000000-0005-0000-0000-00005F740000}"/>
    <cellStyle name="표준 3 5 3 2" xfId="29774" xr:uid="{00000000-0005-0000-0000-000060740000}"/>
    <cellStyle name="표준 3 5 3 2 2" xfId="29775" xr:uid="{00000000-0005-0000-0000-000061740000}"/>
    <cellStyle name="표준 3 5 3 3" xfId="29776" xr:uid="{00000000-0005-0000-0000-000062740000}"/>
    <cellStyle name="표준 3 5 4" xfId="29777" xr:uid="{00000000-0005-0000-0000-000063740000}"/>
    <cellStyle name="표준 3 5 4 2" xfId="29778" xr:uid="{00000000-0005-0000-0000-000064740000}"/>
    <cellStyle name="표준 3 5 5" xfId="29779" xr:uid="{00000000-0005-0000-0000-000065740000}"/>
    <cellStyle name="표준 3 5 6" xfId="29780" xr:uid="{00000000-0005-0000-0000-000066740000}"/>
    <cellStyle name="표준 3 5 7" xfId="29781" xr:uid="{00000000-0005-0000-0000-000067740000}"/>
    <cellStyle name="표준 3 6" xfId="29782" xr:uid="{00000000-0005-0000-0000-000068740000}"/>
    <cellStyle name="표준 3 6 2" xfId="29783" xr:uid="{00000000-0005-0000-0000-000069740000}"/>
    <cellStyle name="표준 3 7" xfId="29784" xr:uid="{00000000-0005-0000-0000-00006A740000}"/>
    <cellStyle name="표준 3 7 2" xfId="29785" xr:uid="{00000000-0005-0000-0000-00006B740000}"/>
    <cellStyle name="표준 3 8" xfId="29786" xr:uid="{00000000-0005-0000-0000-00006C740000}"/>
    <cellStyle name="표준 3 8 2" xfId="29787" xr:uid="{00000000-0005-0000-0000-00006D740000}"/>
    <cellStyle name="표준 3 9" xfId="29788" xr:uid="{00000000-0005-0000-0000-00006E740000}"/>
    <cellStyle name="표준 3 9 2" xfId="29789" xr:uid="{00000000-0005-0000-0000-00006F740000}"/>
    <cellStyle name="표준 3_롯데 일산점 무대조명_총괄표_100503_수정" xfId="29790" xr:uid="{00000000-0005-0000-0000-000070740000}"/>
    <cellStyle name="표준 30" xfId="29791" xr:uid="{00000000-0005-0000-0000-000071740000}"/>
    <cellStyle name="표준 30 2" xfId="29792" xr:uid="{00000000-0005-0000-0000-000072740000}"/>
    <cellStyle name="표준 31" xfId="29793" xr:uid="{00000000-0005-0000-0000-000073740000}"/>
    <cellStyle name="표준 31 2" xfId="29794" xr:uid="{00000000-0005-0000-0000-000074740000}"/>
    <cellStyle name="표준 32" xfId="29795" xr:uid="{00000000-0005-0000-0000-000075740000}"/>
    <cellStyle name="표준 32 2" xfId="29796" xr:uid="{00000000-0005-0000-0000-000076740000}"/>
    <cellStyle name="표준 33" xfId="29797" xr:uid="{00000000-0005-0000-0000-000077740000}"/>
    <cellStyle name="표준 33 2" xfId="29798" xr:uid="{00000000-0005-0000-0000-000078740000}"/>
    <cellStyle name="표준 34" xfId="29799" xr:uid="{00000000-0005-0000-0000-000079740000}"/>
    <cellStyle name="표준 34 2" xfId="29800" xr:uid="{00000000-0005-0000-0000-00007A740000}"/>
    <cellStyle name="표준 35" xfId="29801" xr:uid="{00000000-0005-0000-0000-00007B740000}"/>
    <cellStyle name="표준 35 10" xfId="29802" xr:uid="{00000000-0005-0000-0000-00007C740000}"/>
    <cellStyle name="표준 35 10 2" xfId="29803" xr:uid="{00000000-0005-0000-0000-00007D740000}"/>
    <cellStyle name="표준 35 11" xfId="29804" xr:uid="{00000000-0005-0000-0000-00007E740000}"/>
    <cellStyle name="표준 35 11 2" xfId="29805" xr:uid="{00000000-0005-0000-0000-00007F740000}"/>
    <cellStyle name="표준 35 12" xfId="29806" xr:uid="{00000000-0005-0000-0000-000080740000}"/>
    <cellStyle name="표준 35 12 2" xfId="29807" xr:uid="{00000000-0005-0000-0000-000081740000}"/>
    <cellStyle name="표준 35 13" xfId="29808" xr:uid="{00000000-0005-0000-0000-000082740000}"/>
    <cellStyle name="표준 35 13 2" xfId="29809" xr:uid="{00000000-0005-0000-0000-000083740000}"/>
    <cellStyle name="표준 35 14" xfId="29810" xr:uid="{00000000-0005-0000-0000-000084740000}"/>
    <cellStyle name="표준 35 14 2" xfId="29811" xr:uid="{00000000-0005-0000-0000-000085740000}"/>
    <cellStyle name="표준 35 15" xfId="29812" xr:uid="{00000000-0005-0000-0000-000086740000}"/>
    <cellStyle name="표준 35 15 2" xfId="29813" xr:uid="{00000000-0005-0000-0000-000087740000}"/>
    <cellStyle name="표준 35 16" xfId="29814" xr:uid="{00000000-0005-0000-0000-000088740000}"/>
    <cellStyle name="표준 35 16 2" xfId="29815" xr:uid="{00000000-0005-0000-0000-000089740000}"/>
    <cellStyle name="표준 35 17" xfId="29816" xr:uid="{00000000-0005-0000-0000-00008A740000}"/>
    <cellStyle name="표준 35 17 2" xfId="29817" xr:uid="{00000000-0005-0000-0000-00008B740000}"/>
    <cellStyle name="표준 35 18" xfId="29818" xr:uid="{00000000-0005-0000-0000-00008C740000}"/>
    <cellStyle name="표준 35 18 2" xfId="29819" xr:uid="{00000000-0005-0000-0000-00008D740000}"/>
    <cellStyle name="표준 35 19" xfId="29820" xr:uid="{00000000-0005-0000-0000-00008E740000}"/>
    <cellStyle name="표준 35 2" xfId="29821" xr:uid="{00000000-0005-0000-0000-00008F740000}"/>
    <cellStyle name="표준 35 2 2" xfId="29822" xr:uid="{00000000-0005-0000-0000-000090740000}"/>
    <cellStyle name="표준 35 3" xfId="29823" xr:uid="{00000000-0005-0000-0000-000091740000}"/>
    <cellStyle name="표준 35 3 2" xfId="29824" xr:uid="{00000000-0005-0000-0000-000092740000}"/>
    <cellStyle name="표준 35 4" xfId="29825" xr:uid="{00000000-0005-0000-0000-000093740000}"/>
    <cellStyle name="표준 35 4 2" xfId="29826" xr:uid="{00000000-0005-0000-0000-000094740000}"/>
    <cellStyle name="표준 35 5" xfId="29827" xr:uid="{00000000-0005-0000-0000-000095740000}"/>
    <cellStyle name="표준 35 5 2" xfId="29828" xr:uid="{00000000-0005-0000-0000-000096740000}"/>
    <cellStyle name="표준 35 6" xfId="29829" xr:uid="{00000000-0005-0000-0000-000097740000}"/>
    <cellStyle name="표준 35 6 2" xfId="29830" xr:uid="{00000000-0005-0000-0000-000098740000}"/>
    <cellStyle name="표준 35 7" xfId="29831" xr:uid="{00000000-0005-0000-0000-000099740000}"/>
    <cellStyle name="표준 35 7 2" xfId="29832" xr:uid="{00000000-0005-0000-0000-00009A740000}"/>
    <cellStyle name="표준 35 8" xfId="29833" xr:uid="{00000000-0005-0000-0000-00009B740000}"/>
    <cellStyle name="표준 35 8 2" xfId="29834" xr:uid="{00000000-0005-0000-0000-00009C740000}"/>
    <cellStyle name="표준 35 9" xfId="29835" xr:uid="{00000000-0005-0000-0000-00009D740000}"/>
    <cellStyle name="표준 35 9 2" xfId="29836" xr:uid="{00000000-0005-0000-0000-00009E740000}"/>
    <cellStyle name="표준 36" xfId="29837" xr:uid="{00000000-0005-0000-0000-00009F740000}"/>
    <cellStyle name="표준 37" xfId="29838" xr:uid="{00000000-0005-0000-0000-0000A0740000}"/>
    <cellStyle name="표준 37 2" xfId="29839" xr:uid="{00000000-0005-0000-0000-0000A1740000}"/>
    <cellStyle name="표준 38" xfId="29840" xr:uid="{00000000-0005-0000-0000-0000A2740000}"/>
    <cellStyle name="표준 38 2" xfId="29841" xr:uid="{00000000-0005-0000-0000-0000A3740000}"/>
    <cellStyle name="표준 39" xfId="29842" xr:uid="{00000000-0005-0000-0000-0000A4740000}"/>
    <cellStyle name="표준 4" xfId="29843" xr:uid="{00000000-0005-0000-0000-0000A5740000}"/>
    <cellStyle name="표준 4 10" xfId="29844" xr:uid="{00000000-0005-0000-0000-0000A6740000}"/>
    <cellStyle name="표준 4 10 2" xfId="29845" xr:uid="{00000000-0005-0000-0000-0000A7740000}"/>
    <cellStyle name="표준 4 11" xfId="29846" xr:uid="{00000000-0005-0000-0000-0000A8740000}"/>
    <cellStyle name="표준 4 11 2" xfId="29847" xr:uid="{00000000-0005-0000-0000-0000A9740000}"/>
    <cellStyle name="표준 4 12" xfId="29848" xr:uid="{00000000-0005-0000-0000-0000AA740000}"/>
    <cellStyle name="표준 4 12 2" xfId="29849" xr:uid="{00000000-0005-0000-0000-0000AB740000}"/>
    <cellStyle name="표준 4 13" xfId="29850" xr:uid="{00000000-0005-0000-0000-0000AC740000}"/>
    <cellStyle name="표준 4 13 2" xfId="29851" xr:uid="{00000000-0005-0000-0000-0000AD740000}"/>
    <cellStyle name="표준 4 14" xfId="29852" xr:uid="{00000000-0005-0000-0000-0000AE740000}"/>
    <cellStyle name="표준 4 14 2" xfId="29853" xr:uid="{00000000-0005-0000-0000-0000AF740000}"/>
    <cellStyle name="표준 4 15" xfId="29854" xr:uid="{00000000-0005-0000-0000-0000B0740000}"/>
    <cellStyle name="표준 4 15 2" xfId="29855" xr:uid="{00000000-0005-0000-0000-0000B1740000}"/>
    <cellStyle name="표준 4 16" xfId="29856" xr:uid="{00000000-0005-0000-0000-0000B2740000}"/>
    <cellStyle name="표준 4 16 2" xfId="29857" xr:uid="{00000000-0005-0000-0000-0000B3740000}"/>
    <cellStyle name="표준 4 17" xfId="29858" xr:uid="{00000000-0005-0000-0000-0000B4740000}"/>
    <cellStyle name="표준 4 17 2" xfId="29859" xr:uid="{00000000-0005-0000-0000-0000B5740000}"/>
    <cellStyle name="표준 4 18" xfId="29860" xr:uid="{00000000-0005-0000-0000-0000B6740000}"/>
    <cellStyle name="표준 4 18 2" xfId="29861" xr:uid="{00000000-0005-0000-0000-0000B7740000}"/>
    <cellStyle name="표준 4 19" xfId="29862" xr:uid="{00000000-0005-0000-0000-0000B8740000}"/>
    <cellStyle name="표준 4 19 2" xfId="29863" xr:uid="{00000000-0005-0000-0000-0000B9740000}"/>
    <cellStyle name="표준 4 2" xfId="29864" xr:uid="{00000000-0005-0000-0000-0000BA740000}"/>
    <cellStyle name="표준 4 2 2" xfId="29865" xr:uid="{00000000-0005-0000-0000-0000BB740000}"/>
    <cellStyle name="표준 4 2 2 2" xfId="29866" xr:uid="{00000000-0005-0000-0000-0000BC740000}"/>
    <cellStyle name="표준 4 2 2 3" xfId="29867" xr:uid="{00000000-0005-0000-0000-0000BD740000}"/>
    <cellStyle name="표준 4 2 3" xfId="29868" xr:uid="{00000000-0005-0000-0000-0000BE740000}"/>
    <cellStyle name="표준 4 2 3 2" xfId="29869" xr:uid="{00000000-0005-0000-0000-0000BF740000}"/>
    <cellStyle name="표준 4 2 4" xfId="29870" xr:uid="{00000000-0005-0000-0000-0000C0740000}"/>
    <cellStyle name="표준 4 2 4 2" xfId="29871" xr:uid="{00000000-0005-0000-0000-0000C1740000}"/>
    <cellStyle name="표준 4 2 5" xfId="29872" xr:uid="{00000000-0005-0000-0000-0000C2740000}"/>
    <cellStyle name="표준 4 2 6" xfId="29873" xr:uid="{00000000-0005-0000-0000-0000C3740000}"/>
    <cellStyle name="표준 4 2 7" xfId="29874" xr:uid="{00000000-0005-0000-0000-0000C4740000}"/>
    <cellStyle name="표준 4 2 8" xfId="29875" xr:uid="{00000000-0005-0000-0000-0000C5740000}"/>
    <cellStyle name="표준 4 20" xfId="29876" xr:uid="{00000000-0005-0000-0000-0000C6740000}"/>
    <cellStyle name="표준 4 20 2" xfId="29877" xr:uid="{00000000-0005-0000-0000-0000C7740000}"/>
    <cellStyle name="표준 4 21" xfId="29878" xr:uid="{00000000-0005-0000-0000-0000C8740000}"/>
    <cellStyle name="표준 4 21 2" xfId="29879" xr:uid="{00000000-0005-0000-0000-0000C9740000}"/>
    <cellStyle name="표준 4 22" xfId="29880" xr:uid="{00000000-0005-0000-0000-0000CA740000}"/>
    <cellStyle name="표준 4 22 2" xfId="29881" xr:uid="{00000000-0005-0000-0000-0000CB740000}"/>
    <cellStyle name="표준 4 23" xfId="29882" xr:uid="{00000000-0005-0000-0000-0000CC740000}"/>
    <cellStyle name="표준 4 23 2" xfId="29883" xr:uid="{00000000-0005-0000-0000-0000CD740000}"/>
    <cellStyle name="표준 4 24" xfId="29884" xr:uid="{00000000-0005-0000-0000-0000CE740000}"/>
    <cellStyle name="표준 4 24 2" xfId="29885" xr:uid="{00000000-0005-0000-0000-0000CF740000}"/>
    <cellStyle name="표준 4 25" xfId="29886" xr:uid="{00000000-0005-0000-0000-0000D0740000}"/>
    <cellStyle name="표준 4 25 2" xfId="29887" xr:uid="{00000000-0005-0000-0000-0000D1740000}"/>
    <cellStyle name="표준 4 26" xfId="29888" xr:uid="{00000000-0005-0000-0000-0000D2740000}"/>
    <cellStyle name="표준 4 26 2" xfId="29889" xr:uid="{00000000-0005-0000-0000-0000D3740000}"/>
    <cellStyle name="표준 4 27" xfId="29890" xr:uid="{00000000-0005-0000-0000-0000D4740000}"/>
    <cellStyle name="표준 4 27 2" xfId="29891" xr:uid="{00000000-0005-0000-0000-0000D5740000}"/>
    <cellStyle name="표준 4 28" xfId="29892" xr:uid="{00000000-0005-0000-0000-0000D6740000}"/>
    <cellStyle name="표준 4 28 2" xfId="29893" xr:uid="{00000000-0005-0000-0000-0000D7740000}"/>
    <cellStyle name="표준 4 29" xfId="29894" xr:uid="{00000000-0005-0000-0000-0000D8740000}"/>
    <cellStyle name="표준 4 29 2" xfId="29895" xr:uid="{00000000-0005-0000-0000-0000D9740000}"/>
    <cellStyle name="표준 4 3" xfId="29896" xr:uid="{00000000-0005-0000-0000-0000DA740000}"/>
    <cellStyle name="표준 4 3 2" xfId="29897" xr:uid="{00000000-0005-0000-0000-0000DB740000}"/>
    <cellStyle name="표준 4 30" xfId="29898" xr:uid="{00000000-0005-0000-0000-0000DC740000}"/>
    <cellStyle name="표준 4 30 2" xfId="29899" xr:uid="{00000000-0005-0000-0000-0000DD740000}"/>
    <cellStyle name="표준 4 31" xfId="29900" xr:uid="{00000000-0005-0000-0000-0000DE740000}"/>
    <cellStyle name="표준 4 31 2" xfId="29901" xr:uid="{00000000-0005-0000-0000-0000DF740000}"/>
    <cellStyle name="표준 4 32" xfId="29902" xr:uid="{00000000-0005-0000-0000-0000E0740000}"/>
    <cellStyle name="표준 4 32 2" xfId="29903" xr:uid="{00000000-0005-0000-0000-0000E1740000}"/>
    <cellStyle name="표준 4 33" xfId="29904" xr:uid="{00000000-0005-0000-0000-0000E2740000}"/>
    <cellStyle name="표준 4 33 2" xfId="29905" xr:uid="{00000000-0005-0000-0000-0000E3740000}"/>
    <cellStyle name="표준 4 34" xfId="29906" xr:uid="{00000000-0005-0000-0000-0000E4740000}"/>
    <cellStyle name="표준 4 34 2" xfId="29907" xr:uid="{00000000-0005-0000-0000-0000E5740000}"/>
    <cellStyle name="표준 4 35" xfId="29908" xr:uid="{00000000-0005-0000-0000-0000E6740000}"/>
    <cellStyle name="표준 4 35 2" xfId="29909" xr:uid="{00000000-0005-0000-0000-0000E7740000}"/>
    <cellStyle name="표준 4 36" xfId="29910" xr:uid="{00000000-0005-0000-0000-0000E8740000}"/>
    <cellStyle name="표준 4 36 2" xfId="29911" xr:uid="{00000000-0005-0000-0000-0000E9740000}"/>
    <cellStyle name="표준 4 37" xfId="29912" xr:uid="{00000000-0005-0000-0000-0000EA740000}"/>
    <cellStyle name="표준 4 37 2" xfId="29913" xr:uid="{00000000-0005-0000-0000-0000EB740000}"/>
    <cellStyle name="표준 4 38" xfId="29914" xr:uid="{00000000-0005-0000-0000-0000EC740000}"/>
    <cellStyle name="표준 4 38 2" xfId="29915" xr:uid="{00000000-0005-0000-0000-0000ED740000}"/>
    <cellStyle name="표준 4 39" xfId="29916" xr:uid="{00000000-0005-0000-0000-0000EE740000}"/>
    <cellStyle name="표준 4 39 2" xfId="29917" xr:uid="{00000000-0005-0000-0000-0000EF740000}"/>
    <cellStyle name="표준 4 4" xfId="29918" xr:uid="{00000000-0005-0000-0000-0000F0740000}"/>
    <cellStyle name="표준 4 4 2" xfId="29919" xr:uid="{00000000-0005-0000-0000-0000F1740000}"/>
    <cellStyle name="표준 4 4 3" xfId="29920" xr:uid="{00000000-0005-0000-0000-0000F2740000}"/>
    <cellStyle name="표준 4 40" xfId="29921" xr:uid="{00000000-0005-0000-0000-0000F3740000}"/>
    <cellStyle name="표준 4 40 2" xfId="29922" xr:uid="{00000000-0005-0000-0000-0000F4740000}"/>
    <cellStyle name="표준 4 41" xfId="29923" xr:uid="{00000000-0005-0000-0000-0000F5740000}"/>
    <cellStyle name="표준 4 41 2" xfId="29924" xr:uid="{00000000-0005-0000-0000-0000F6740000}"/>
    <cellStyle name="표준 4 42" xfId="29925" xr:uid="{00000000-0005-0000-0000-0000F7740000}"/>
    <cellStyle name="표준 4 42 2" xfId="29926" xr:uid="{00000000-0005-0000-0000-0000F8740000}"/>
    <cellStyle name="표준 4 43" xfId="29927" xr:uid="{00000000-0005-0000-0000-0000F9740000}"/>
    <cellStyle name="표준 4 43 2" xfId="29928" xr:uid="{00000000-0005-0000-0000-0000FA740000}"/>
    <cellStyle name="표준 4 44" xfId="29929" xr:uid="{00000000-0005-0000-0000-0000FB740000}"/>
    <cellStyle name="표준 4 44 2" xfId="29930" xr:uid="{00000000-0005-0000-0000-0000FC740000}"/>
    <cellStyle name="표준 4 45" xfId="29931" xr:uid="{00000000-0005-0000-0000-0000FD740000}"/>
    <cellStyle name="표준 4 45 2" xfId="29932" xr:uid="{00000000-0005-0000-0000-0000FE740000}"/>
    <cellStyle name="표준 4 46" xfId="29933" xr:uid="{00000000-0005-0000-0000-0000FF740000}"/>
    <cellStyle name="표준 4 46 2" xfId="29934" xr:uid="{00000000-0005-0000-0000-000000750000}"/>
    <cellStyle name="표준 4 47" xfId="29935" xr:uid="{00000000-0005-0000-0000-000001750000}"/>
    <cellStyle name="표준 4 47 2" xfId="29936" xr:uid="{00000000-0005-0000-0000-000002750000}"/>
    <cellStyle name="표준 4 48" xfId="29937" xr:uid="{00000000-0005-0000-0000-000003750000}"/>
    <cellStyle name="표준 4 48 2" xfId="29938" xr:uid="{00000000-0005-0000-0000-000004750000}"/>
    <cellStyle name="표준 4 49" xfId="29939" xr:uid="{00000000-0005-0000-0000-000005750000}"/>
    <cellStyle name="표준 4 49 2" xfId="29940" xr:uid="{00000000-0005-0000-0000-000006750000}"/>
    <cellStyle name="표준 4 5" xfId="29941" xr:uid="{00000000-0005-0000-0000-000007750000}"/>
    <cellStyle name="표준 4 5 2" xfId="29942" xr:uid="{00000000-0005-0000-0000-000008750000}"/>
    <cellStyle name="표준 4 5 3" xfId="29943" xr:uid="{00000000-0005-0000-0000-000009750000}"/>
    <cellStyle name="표준 4 50" xfId="29944" xr:uid="{00000000-0005-0000-0000-00000A750000}"/>
    <cellStyle name="표준 4 50 2" xfId="29945" xr:uid="{00000000-0005-0000-0000-00000B750000}"/>
    <cellStyle name="표준 4 51" xfId="29946" xr:uid="{00000000-0005-0000-0000-00000C750000}"/>
    <cellStyle name="표준 4 51 2" xfId="29947" xr:uid="{00000000-0005-0000-0000-00000D750000}"/>
    <cellStyle name="표준 4 52" xfId="29948" xr:uid="{00000000-0005-0000-0000-00000E750000}"/>
    <cellStyle name="표준 4 52 2" xfId="29949" xr:uid="{00000000-0005-0000-0000-00000F750000}"/>
    <cellStyle name="표준 4 52 2 2" xfId="29950" xr:uid="{00000000-0005-0000-0000-000010750000}"/>
    <cellStyle name="표준 4 52 3" xfId="29951" xr:uid="{00000000-0005-0000-0000-000011750000}"/>
    <cellStyle name="표준 4 53" xfId="29952" xr:uid="{00000000-0005-0000-0000-000012750000}"/>
    <cellStyle name="표준 4 53 2" xfId="29953" xr:uid="{00000000-0005-0000-0000-000013750000}"/>
    <cellStyle name="표준 4 53 2 2" xfId="29954" xr:uid="{00000000-0005-0000-0000-000014750000}"/>
    <cellStyle name="표준 4 53 3" xfId="29955" xr:uid="{00000000-0005-0000-0000-000015750000}"/>
    <cellStyle name="표준 4 54" xfId="29956" xr:uid="{00000000-0005-0000-0000-000016750000}"/>
    <cellStyle name="표준 4 54 2" xfId="29957" xr:uid="{00000000-0005-0000-0000-000017750000}"/>
    <cellStyle name="표준 4 55" xfId="29958" xr:uid="{00000000-0005-0000-0000-000018750000}"/>
    <cellStyle name="표준 4 55 2" xfId="29959" xr:uid="{00000000-0005-0000-0000-000019750000}"/>
    <cellStyle name="표준 4 56" xfId="29960" xr:uid="{00000000-0005-0000-0000-00001A750000}"/>
    <cellStyle name="표준 4 56 2" xfId="29961" xr:uid="{00000000-0005-0000-0000-00001B750000}"/>
    <cellStyle name="표준 4 57" xfId="29962" xr:uid="{00000000-0005-0000-0000-00001C750000}"/>
    <cellStyle name="표준 4 57 2" xfId="29963" xr:uid="{00000000-0005-0000-0000-00001D750000}"/>
    <cellStyle name="표준 4 58" xfId="29964" xr:uid="{00000000-0005-0000-0000-00001E750000}"/>
    <cellStyle name="표준 4 58 2" xfId="29965" xr:uid="{00000000-0005-0000-0000-00001F750000}"/>
    <cellStyle name="표준 4 59" xfId="29966" xr:uid="{00000000-0005-0000-0000-000020750000}"/>
    <cellStyle name="표준 4 59 2" xfId="29967" xr:uid="{00000000-0005-0000-0000-000021750000}"/>
    <cellStyle name="표준 4 6" xfId="29968" xr:uid="{00000000-0005-0000-0000-000022750000}"/>
    <cellStyle name="표준 4 6 2" xfId="29969" xr:uid="{00000000-0005-0000-0000-000023750000}"/>
    <cellStyle name="표준 4 60" xfId="29970" xr:uid="{00000000-0005-0000-0000-000024750000}"/>
    <cellStyle name="표준 4 60 2" xfId="29971" xr:uid="{00000000-0005-0000-0000-000025750000}"/>
    <cellStyle name="표준 4 61" xfId="29972" xr:uid="{00000000-0005-0000-0000-000026750000}"/>
    <cellStyle name="표준 4 61 2" xfId="29973" xr:uid="{00000000-0005-0000-0000-000027750000}"/>
    <cellStyle name="표준 4 62" xfId="29974" xr:uid="{00000000-0005-0000-0000-000028750000}"/>
    <cellStyle name="표준 4 62 2" xfId="29975" xr:uid="{00000000-0005-0000-0000-000029750000}"/>
    <cellStyle name="표준 4 63" xfId="29976" xr:uid="{00000000-0005-0000-0000-00002A750000}"/>
    <cellStyle name="표준 4 63 2" xfId="29977" xr:uid="{00000000-0005-0000-0000-00002B750000}"/>
    <cellStyle name="표준 4 64" xfId="29978" xr:uid="{00000000-0005-0000-0000-00002C750000}"/>
    <cellStyle name="표준 4 64 2" xfId="29979" xr:uid="{00000000-0005-0000-0000-00002D750000}"/>
    <cellStyle name="표준 4 65" xfId="29980" xr:uid="{00000000-0005-0000-0000-00002E750000}"/>
    <cellStyle name="표준 4 65 2" xfId="29981" xr:uid="{00000000-0005-0000-0000-00002F750000}"/>
    <cellStyle name="표준 4 66" xfId="29982" xr:uid="{00000000-0005-0000-0000-000030750000}"/>
    <cellStyle name="표준 4 66 2" xfId="29983" xr:uid="{00000000-0005-0000-0000-000031750000}"/>
    <cellStyle name="표준 4 67" xfId="29984" xr:uid="{00000000-0005-0000-0000-000032750000}"/>
    <cellStyle name="표준 4 67 2" xfId="29985" xr:uid="{00000000-0005-0000-0000-000033750000}"/>
    <cellStyle name="표준 4 68" xfId="29986" xr:uid="{00000000-0005-0000-0000-000034750000}"/>
    <cellStyle name="표준 4 68 2" xfId="29987" xr:uid="{00000000-0005-0000-0000-000035750000}"/>
    <cellStyle name="표준 4 69" xfId="29988" xr:uid="{00000000-0005-0000-0000-000036750000}"/>
    <cellStyle name="표준 4 69 2" xfId="29989" xr:uid="{00000000-0005-0000-0000-000037750000}"/>
    <cellStyle name="표준 4 7" xfId="29990" xr:uid="{00000000-0005-0000-0000-000038750000}"/>
    <cellStyle name="표준 4 7 2" xfId="29991" xr:uid="{00000000-0005-0000-0000-000039750000}"/>
    <cellStyle name="표준 4 70" xfId="29992" xr:uid="{00000000-0005-0000-0000-00003A750000}"/>
    <cellStyle name="표준 4 70 2" xfId="29993" xr:uid="{00000000-0005-0000-0000-00003B750000}"/>
    <cellStyle name="표준 4 71" xfId="29994" xr:uid="{00000000-0005-0000-0000-00003C750000}"/>
    <cellStyle name="표준 4 71 2" xfId="29995" xr:uid="{00000000-0005-0000-0000-00003D750000}"/>
    <cellStyle name="표준 4 72" xfId="29996" xr:uid="{00000000-0005-0000-0000-00003E750000}"/>
    <cellStyle name="표준 4 72 2" xfId="29997" xr:uid="{00000000-0005-0000-0000-00003F750000}"/>
    <cellStyle name="표준 4 73" xfId="29998" xr:uid="{00000000-0005-0000-0000-000040750000}"/>
    <cellStyle name="표준 4 73 2" xfId="29999" xr:uid="{00000000-0005-0000-0000-000041750000}"/>
    <cellStyle name="표준 4 74" xfId="30000" xr:uid="{00000000-0005-0000-0000-000042750000}"/>
    <cellStyle name="표준 4 74 2" xfId="30001" xr:uid="{00000000-0005-0000-0000-000043750000}"/>
    <cellStyle name="표준 4 75" xfId="30002" xr:uid="{00000000-0005-0000-0000-000044750000}"/>
    <cellStyle name="표준 4 75 2" xfId="30003" xr:uid="{00000000-0005-0000-0000-000045750000}"/>
    <cellStyle name="표준 4 76" xfId="30004" xr:uid="{00000000-0005-0000-0000-000046750000}"/>
    <cellStyle name="표준 4 76 2" xfId="30005" xr:uid="{00000000-0005-0000-0000-000047750000}"/>
    <cellStyle name="표준 4 77" xfId="30006" xr:uid="{00000000-0005-0000-0000-000048750000}"/>
    <cellStyle name="표준 4 77 2" xfId="30007" xr:uid="{00000000-0005-0000-0000-000049750000}"/>
    <cellStyle name="표준 4 78" xfId="30008" xr:uid="{00000000-0005-0000-0000-00004A750000}"/>
    <cellStyle name="표준 4 78 2" xfId="30009" xr:uid="{00000000-0005-0000-0000-00004B750000}"/>
    <cellStyle name="표준 4 79" xfId="30010" xr:uid="{00000000-0005-0000-0000-00004C750000}"/>
    <cellStyle name="표준 4 79 2" xfId="30011" xr:uid="{00000000-0005-0000-0000-00004D750000}"/>
    <cellStyle name="표준 4 8" xfId="30012" xr:uid="{00000000-0005-0000-0000-00004E750000}"/>
    <cellStyle name="표준 4 8 2" xfId="30013" xr:uid="{00000000-0005-0000-0000-00004F750000}"/>
    <cellStyle name="표준 4 80" xfId="30014" xr:uid="{00000000-0005-0000-0000-000050750000}"/>
    <cellStyle name="표준 4 80 2" xfId="30015" xr:uid="{00000000-0005-0000-0000-000051750000}"/>
    <cellStyle name="표준 4 81" xfId="30016" xr:uid="{00000000-0005-0000-0000-000052750000}"/>
    <cellStyle name="표준 4 81 2" xfId="30017" xr:uid="{00000000-0005-0000-0000-000053750000}"/>
    <cellStyle name="표준 4 82" xfId="30018" xr:uid="{00000000-0005-0000-0000-000054750000}"/>
    <cellStyle name="표준 4 82 2" xfId="30019" xr:uid="{00000000-0005-0000-0000-000055750000}"/>
    <cellStyle name="표준 4 83" xfId="30020" xr:uid="{00000000-0005-0000-0000-000056750000}"/>
    <cellStyle name="표준 4 83 2" xfId="30021" xr:uid="{00000000-0005-0000-0000-000057750000}"/>
    <cellStyle name="표준 4 84" xfId="30022" xr:uid="{00000000-0005-0000-0000-000058750000}"/>
    <cellStyle name="표준 4 84 2" xfId="30023" xr:uid="{00000000-0005-0000-0000-000059750000}"/>
    <cellStyle name="표준 4 85" xfId="30024" xr:uid="{00000000-0005-0000-0000-00005A750000}"/>
    <cellStyle name="표준 4 85 2" xfId="30025" xr:uid="{00000000-0005-0000-0000-00005B750000}"/>
    <cellStyle name="표준 4 86" xfId="30026" xr:uid="{00000000-0005-0000-0000-00005C750000}"/>
    <cellStyle name="표준 4 86 2" xfId="30027" xr:uid="{00000000-0005-0000-0000-00005D750000}"/>
    <cellStyle name="표준 4 87" xfId="30028" xr:uid="{00000000-0005-0000-0000-00005E750000}"/>
    <cellStyle name="표준 4 87 2" xfId="30029" xr:uid="{00000000-0005-0000-0000-00005F750000}"/>
    <cellStyle name="표준 4 88" xfId="30030" xr:uid="{00000000-0005-0000-0000-000060750000}"/>
    <cellStyle name="표준 4 88 2" xfId="30031" xr:uid="{00000000-0005-0000-0000-000061750000}"/>
    <cellStyle name="표준 4 89" xfId="30032" xr:uid="{00000000-0005-0000-0000-000062750000}"/>
    <cellStyle name="표준 4 89 2" xfId="30033" xr:uid="{00000000-0005-0000-0000-000063750000}"/>
    <cellStyle name="표준 4 9" xfId="30034" xr:uid="{00000000-0005-0000-0000-000064750000}"/>
    <cellStyle name="표준 4 9 2" xfId="30035" xr:uid="{00000000-0005-0000-0000-000065750000}"/>
    <cellStyle name="표준 4 90" xfId="30036" xr:uid="{00000000-0005-0000-0000-000066750000}"/>
    <cellStyle name="표준 4 90 2" xfId="30037" xr:uid="{00000000-0005-0000-0000-000067750000}"/>
    <cellStyle name="표준 4 91" xfId="30038" xr:uid="{00000000-0005-0000-0000-000068750000}"/>
    <cellStyle name="표준 4 92" xfId="30039" xr:uid="{00000000-0005-0000-0000-000069750000}"/>
    <cellStyle name="표준 4 93" xfId="30040" xr:uid="{00000000-0005-0000-0000-00006A750000}"/>
    <cellStyle name="표준 4 94" xfId="30041" xr:uid="{00000000-0005-0000-0000-00006B750000}"/>
    <cellStyle name="표준 4 95" xfId="30042" xr:uid="{00000000-0005-0000-0000-00006C750000}"/>
    <cellStyle name="표준 40" xfId="30043" xr:uid="{00000000-0005-0000-0000-00006D750000}"/>
    <cellStyle name="표준 41" xfId="30044" xr:uid="{00000000-0005-0000-0000-00006E750000}"/>
    <cellStyle name="표준 42" xfId="30045" xr:uid="{00000000-0005-0000-0000-00006F750000}"/>
    <cellStyle name="표준 42 2" xfId="30046" xr:uid="{00000000-0005-0000-0000-000070750000}"/>
    <cellStyle name="표준 43" xfId="30047" xr:uid="{00000000-0005-0000-0000-000071750000}"/>
    <cellStyle name="표준 44" xfId="3" xr:uid="{00000000-0005-0000-0000-000072750000}"/>
    <cellStyle name="표준 45" xfId="30048" xr:uid="{00000000-0005-0000-0000-000073750000}"/>
    <cellStyle name="표준 46" xfId="30049" xr:uid="{00000000-0005-0000-0000-000074750000}"/>
    <cellStyle name="표준 47" xfId="30050" xr:uid="{00000000-0005-0000-0000-000075750000}"/>
    <cellStyle name="표준 48" xfId="30051" xr:uid="{00000000-0005-0000-0000-000076750000}"/>
    <cellStyle name="표준 49" xfId="30052" xr:uid="{00000000-0005-0000-0000-000077750000}"/>
    <cellStyle name="표준 5" xfId="30053" xr:uid="{00000000-0005-0000-0000-000078750000}"/>
    <cellStyle name="표준 5 10" xfId="30054" xr:uid="{00000000-0005-0000-0000-000079750000}"/>
    <cellStyle name="표준 5 10 2" xfId="30055" xr:uid="{00000000-0005-0000-0000-00007A750000}"/>
    <cellStyle name="표준 5 11" xfId="30056" xr:uid="{00000000-0005-0000-0000-00007B750000}"/>
    <cellStyle name="표준 5 11 2" xfId="30057" xr:uid="{00000000-0005-0000-0000-00007C750000}"/>
    <cellStyle name="표준 5 12" xfId="30058" xr:uid="{00000000-0005-0000-0000-00007D750000}"/>
    <cellStyle name="표준 5 12 2" xfId="30059" xr:uid="{00000000-0005-0000-0000-00007E750000}"/>
    <cellStyle name="표준 5 13" xfId="30060" xr:uid="{00000000-0005-0000-0000-00007F750000}"/>
    <cellStyle name="표준 5 13 2" xfId="30061" xr:uid="{00000000-0005-0000-0000-000080750000}"/>
    <cellStyle name="표준 5 14" xfId="30062" xr:uid="{00000000-0005-0000-0000-000081750000}"/>
    <cellStyle name="표준 5 14 2" xfId="30063" xr:uid="{00000000-0005-0000-0000-000082750000}"/>
    <cellStyle name="표준 5 15" xfId="30064" xr:uid="{00000000-0005-0000-0000-000083750000}"/>
    <cellStyle name="표준 5 15 2" xfId="30065" xr:uid="{00000000-0005-0000-0000-000084750000}"/>
    <cellStyle name="표준 5 16" xfId="30066" xr:uid="{00000000-0005-0000-0000-000085750000}"/>
    <cellStyle name="표준 5 16 2" xfId="30067" xr:uid="{00000000-0005-0000-0000-000086750000}"/>
    <cellStyle name="표준 5 17" xfId="30068" xr:uid="{00000000-0005-0000-0000-000087750000}"/>
    <cellStyle name="표준 5 17 2" xfId="30069" xr:uid="{00000000-0005-0000-0000-000088750000}"/>
    <cellStyle name="표준 5 18" xfId="30070" xr:uid="{00000000-0005-0000-0000-000089750000}"/>
    <cellStyle name="표준 5 18 2" xfId="30071" xr:uid="{00000000-0005-0000-0000-00008A750000}"/>
    <cellStyle name="표준 5 19" xfId="30072" xr:uid="{00000000-0005-0000-0000-00008B750000}"/>
    <cellStyle name="표준 5 19 2" xfId="30073" xr:uid="{00000000-0005-0000-0000-00008C750000}"/>
    <cellStyle name="표준 5 2" xfId="30074" xr:uid="{00000000-0005-0000-0000-00008D750000}"/>
    <cellStyle name="표준 5 2 2" xfId="30075" xr:uid="{00000000-0005-0000-0000-00008E750000}"/>
    <cellStyle name="표준 5 2 3" xfId="30076" xr:uid="{00000000-0005-0000-0000-00008F750000}"/>
    <cellStyle name="표준 5 2 4" xfId="30077" xr:uid="{00000000-0005-0000-0000-000090750000}"/>
    <cellStyle name="표준 5 20" xfId="30078" xr:uid="{00000000-0005-0000-0000-000091750000}"/>
    <cellStyle name="표준 5 20 2" xfId="30079" xr:uid="{00000000-0005-0000-0000-000092750000}"/>
    <cellStyle name="표준 5 21" xfId="30080" xr:uid="{00000000-0005-0000-0000-000093750000}"/>
    <cellStyle name="표준 5 21 2" xfId="30081" xr:uid="{00000000-0005-0000-0000-000094750000}"/>
    <cellStyle name="표준 5 22" xfId="30082" xr:uid="{00000000-0005-0000-0000-000095750000}"/>
    <cellStyle name="표준 5 22 2" xfId="30083" xr:uid="{00000000-0005-0000-0000-000096750000}"/>
    <cellStyle name="표준 5 23" xfId="30084" xr:uid="{00000000-0005-0000-0000-000097750000}"/>
    <cellStyle name="표준 5 23 2" xfId="30085" xr:uid="{00000000-0005-0000-0000-000098750000}"/>
    <cellStyle name="표준 5 24" xfId="30086" xr:uid="{00000000-0005-0000-0000-000099750000}"/>
    <cellStyle name="표준 5 24 2" xfId="30087" xr:uid="{00000000-0005-0000-0000-00009A750000}"/>
    <cellStyle name="표준 5 25" xfId="30088" xr:uid="{00000000-0005-0000-0000-00009B750000}"/>
    <cellStyle name="표준 5 25 2" xfId="30089" xr:uid="{00000000-0005-0000-0000-00009C750000}"/>
    <cellStyle name="표준 5 26" xfId="30090" xr:uid="{00000000-0005-0000-0000-00009D750000}"/>
    <cellStyle name="표준 5 26 2" xfId="30091" xr:uid="{00000000-0005-0000-0000-00009E750000}"/>
    <cellStyle name="표준 5 27" xfId="30092" xr:uid="{00000000-0005-0000-0000-00009F750000}"/>
    <cellStyle name="표준 5 27 2" xfId="30093" xr:uid="{00000000-0005-0000-0000-0000A0750000}"/>
    <cellStyle name="표준 5 28" xfId="30094" xr:uid="{00000000-0005-0000-0000-0000A1750000}"/>
    <cellStyle name="표준 5 28 2" xfId="30095" xr:uid="{00000000-0005-0000-0000-0000A2750000}"/>
    <cellStyle name="표준 5 29" xfId="30096" xr:uid="{00000000-0005-0000-0000-0000A3750000}"/>
    <cellStyle name="표준 5 29 2" xfId="30097" xr:uid="{00000000-0005-0000-0000-0000A4750000}"/>
    <cellStyle name="표준 5 3" xfId="30098" xr:uid="{00000000-0005-0000-0000-0000A5750000}"/>
    <cellStyle name="표준 5 3 2" xfId="30099" xr:uid="{00000000-0005-0000-0000-0000A6750000}"/>
    <cellStyle name="표준 5 3 3" xfId="30100" xr:uid="{00000000-0005-0000-0000-0000A7750000}"/>
    <cellStyle name="표준 5 3 4" xfId="30101" xr:uid="{00000000-0005-0000-0000-0000A8750000}"/>
    <cellStyle name="표준 5 30" xfId="30102" xr:uid="{00000000-0005-0000-0000-0000A9750000}"/>
    <cellStyle name="표준 5 30 2" xfId="30103" xr:uid="{00000000-0005-0000-0000-0000AA750000}"/>
    <cellStyle name="표준 5 31" xfId="30104" xr:uid="{00000000-0005-0000-0000-0000AB750000}"/>
    <cellStyle name="표준 5 31 2" xfId="30105" xr:uid="{00000000-0005-0000-0000-0000AC750000}"/>
    <cellStyle name="표준 5 32" xfId="30106" xr:uid="{00000000-0005-0000-0000-0000AD750000}"/>
    <cellStyle name="표준 5 32 2" xfId="30107" xr:uid="{00000000-0005-0000-0000-0000AE750000}"/>
    <cellStyle name="표준 5 33" xfId="30108" xr:uid="{00000000-0005-0000-0000-0000AF750000}"/>
    <cellStyle name="표준 5 33 2" xfId="30109" xr:uid="{00000000-0005-0000-0000-0000B0750000}"/>
    <cellStyle name="표준 5 34" xfId="30110" xr:uid="{00000000-0005-0000-0000-0000B1750000}"/>
    <cellStyle name="표준 5 34 2" xfId="30111" xr:uid="{00000000-0005-0000-0000-0000B2750000}"/>
    <cellStyle name="표준 5 35" xfId="30112" xr:uid="{00000000-0005-0000-0000-0000B3750000}"/>
    <cellStyle name="표준 5 35 2" xfId="30113" xr:uid="{00000000-0005-0000-0000-0000B4750000}"/>
    <cellStyle name="표준 5 36" xfId="30114" xr:uid="{00000000-0005-0000-0000-0000B5750000}"/>
    <cellStyle name="표준 5 36 2" xfId="30115" xr:uid="{00000000-0005-0000-0000-0000B6750000}"/>
    <cellStyle name="표준 5 37" xfId="30116" xr:uid="{00000000-0005-0000-0000-0000B7750000}"/>
    <cellStyle name="표준 5 37 2" xfId="30117" xr:uid="{00000000-0005-0000-0000-0000B8750000}"/>
    <cellStyle name="표준 5 38" xfId="30118" xr:uid="{00000000-0005-0000-0000-0000B9750000}"/>
    <cellStyle name="표준 5 38 2" xfId="30119" xr:uid="{00000000-0005-0000-0000-0000BA750000}"/>
    <cellStyle name="표준 5 39" xfId="30120" xr:uid="{00000000-0005-0000-0000-0000BB750000}"/>
    <cellStyle name="표준 5 39 2" xfId="30121" xr:uid="{00000000-0005-0000-0000-0000BC750000}"/>
    <cellStyle name="표준 5 4" xfId="30122" xr:uid="{00000000-0005-0000-0000-0000BD750000}"/>
    <cellStyle name="표준 5 4 2" xfId="30123" xr:uid="{00000000-0005-0000-0000-0000BE750000}"/>
    <cellStyle name="표준 5 40" xfId="30124" xr:uid="{00000000-0005-0000-0000-0000BF750000}"/>
    <cellStyle name="표준 5 40 2" xfId="30125" xr:uid="{00000000-0005-0000-0000-0000C0750000}"/>
    <cellStyle name="표준 5 41" xfId="30126" xr:uid="{00000000-0005-0000-0000-0000C1750000}"/>
    <cellStyle name="표준 5 41 2" xfId="30127" xr:uid="{00000000-0005-0000-0000-0000C2750000}"/>
    <cellStyle name="표준 5 42" xfId="30128" xr:uid="{00000000-0005-0000-0000-0000C3750000}"/>
    <cellStyle name="표준 5 42 2" xfId="30129" xr:uid="{00000000-0005-0000-0000-0000C4750000}"/>
    <cellStyle name="표준 5 43" xfId="30130" xr:uid="{00000000-0005-0000-0000-0000C5750000}"/>
    <cellStyle name="표준 5 43 2" xfId="30131" xr:uid="{00000000-0005-0000-0000-0000C6750000}"/>
    <cellStyle name="표준 5 44" xfId="30132" xr:uid="{00000000-0005-0000-0000-0000C7750000}"/>
    <cellStyle name="표준 5 44 2" xfId="30133" xr:uid="{00000000-0005-0000-0000-0000C8750000}"/>
    <cellStyle name="표준 5 45" xfId="30134" xr:uid="{00000000-0005-0000-0000-0000C9750000}"/>
    <cellStyle name="표준 5 45 2" xfId="30135" xr:uid="{00000000-0005-0000-0000-0000CA750000}"/>
    <cellStyle name="표준 5 46" xfId="30136" xr:uid="{00000000-0005-0000-0000-0000CB750000}"/>
    <cellStyle name="표준 5 46 2" xfId="30137" xr:uid="{00000000-0005-0000-0000-0000CC750000}"/>
    <cellStyle name="표준 5 47" xfId="30138" xr:uid="{00000000-0005-0000-0000-0000CD750000}"/>
    <cellStyle name="표준 5 47 2" xfId="30139" xr:uid="{00000000-0005-0000-0000-0000CE750000}"/>
    <cellStyle name="표준 5 48" xfId="30140" xr:uid="{00000000-0005-0000-0000-0000CF750000}"/>
    <cellStyle name="표준 5 48 2" xfId="30141" xr:uid="{00000000-0005-0000-0000-0000D0750000}"/>
    <cellStyle name="표준 5 49" xfId="30142" xr:uid="{00000000-0005-0000-0000-0000D1750000}"/>
    <cellStyle name="표준 5 49 2" xfId="30143" xr:uid="{00000000-0005-0000-0000-0000D2750000}"/>
    <cellStyle name="표준 5 5" xfId="30144" xr:uid="{00000000-0005-0000-0000-0000D3750000}"/>
    <cellStyle name="표준 5 5 2" xfId="30145" xr:uid="{00000000-0005-0000-0000-0000D4750000}"/>
    <cellStyle name="표준 5 50" xfId="30146" xr:uid="{00000000-0005-0000-0000-0000D5750000}"/>
    <cellStyle name="표준 5 50 2" xfId="30147" xr:uid="{00000000-0005-0000-0000-0000D6750000}"/>
    <cellStyle name="표준 5 51" xfId="30148" xr:uid="{00000000-0005-0000-0000-0000D7750000}"/>
    <cellStyle name="표준 5 51 2" xfId="30149" xr:uid="{00000000-0005-0000-0000-0000D8750000}"/>
    <cellStyle name="표준 5 52" xfId="30150" xr:uid="{00000000-0005-0000-0000-0000D9750000}"/>
    <cellStyle name="표준 5 52 2" xfId="30151" xr:uid="{00000000-0005-0000-0000-0000DA750000}"/>
    <cellStyle name="표준 5 53" xfId="30152" xr:uid="{00000000-0005-0000-0000-0000DB750000}"/>
    <cellStyle name="표준 5 53 2" xfId="30153" xr:uid="{00000000-0005-0000-0000-0000DC750000}"/>
    <cellStyle name="표준 5 54" xfId="30154" xr:uid="{00000000-0005-0000-0000-0000DD750000}"/>
    <cellStyle name="표준 5 54 2" xfId="30155" xr:uid="{00000000-0005-0000-0000-0000DE750000}"/>
    <cellStyle name="표준 5 55" xfId="30156" xr:uid="{00000000-0005-0000-0000-0000DF750000}"/>
    <cellStyle name="표준 5 55 2" xfId="30157" xr:uid="{00000000-0005-0000-0000-0000E0750000}"/>
    <cellStyle name="표준 5 56" xfId="30158" xr:uid="{00000000-0005-0000-0000-0000E1750000}"/>
    <cellStyle name="표준 5 56 2" xfId="30159" xr:uid="{00000000-0005-0000-0000-0000E2750000}"/>
    <cellStyle name="표준 5 57" xfId="30160" xr:uid="{00000000-0005-0000-0000-0000E3750000}"/>
    <cellStyle name="표준 5 57 2" xfId="30161" xr:uid="{00000000-0005-0000-0000-0000E4750000}"/>
    <cellStyle name="표준 5 58" xfId="30162" xr:uid="{00000000-0005-0000-0000-0000E5750000}"/>
    <cellStyle name="표준 5 58 2" xfId="30163" xr:uid="{00000000-0005-0000-0000-0000E6750000}"/>
    <cellStyle name="표준 5 59" xfId="30164" xr:uid="{00000000-0005-0000-0000-0000E7750000}"/>
    <cellStyle name="표준 5 59 2" xfId="30165" xr:uid="{00000000-0005-0000-0000-0000E8750000}"/>
    <cellStyle name="표준 5 6" xfId="30166" xr:uid="{00000000-0005-0000-0000-0000E9750000}"/>
    <cellStyle name="표준 5 6 2" xfId="30167" xr:uid="{00000000-0005-0000-0000-0000EA750000}"/>
    <cellStyle name="표준 5 60" xfId="30168" xr:uid="{00000000-0005-0000-0000-0000EB750000}"/>
    <cellStyle name="표준 5 60 2" xfId="30169" xr:uid="{00000000-0005-0000-0000-0000EC750000}"/>
    <cellStyle name="표준 5 61" xfId="30170" xr:uid="{00000000-0005-0000-0000-0000ED750000}"/>
    <cellStyle name="표준 5 61 2" xfId="30171" xr:uid="{00000000-0005-0000-0000-0000EE750000}"/>
    <cellStyle name="표준 5 62" xfId="30172" xr:uid="{00000000-0005-0000-0000-0000EF750000}"/>
    <cellStyle name="표준 5 62 2" xfId="30173" xr:uid="{00000000-0005-0000-0000-0000F0750000}"/>
    <cellStyle name="표준 5 63" xfId="30174" xr:uid="{00000000-0005-0000-0000-0000F1750000}"/>
    <cellStyle name="표준 5 63 2" xfId="30175" xr:uid="{00000000-0005-0000-0000-0000F2750000}"/>
    <cellStyle name="표준 5 64" xfId="30176" xr:uid="{00000000-0005-0000-0000-0000F3750000}"/>
    <cellStyle name="표준 5 64 2" xfId="30177" xr:uid="{00000000-0005-0000-0000-0000F4750000}"/>
    <cellStyle name="표준 5 65" xfId="30178" xr:uid="{00000000-0005-0000-0000-0000F5750000}"/>
    <cellStyle name="표준 5 65 2" xfId="30179" xr:uid="{00000000-0005-0000-0000-0000F6750000}"/>
    <cellStyle name="표준 5 66" xfId="30180" xr:uid="{00000000-0005-0000-0000-0000F7750000}"/>
    <cellStyle name="표준 5 66 2" xfId="30181" xr:uid="{00000000-0005-0000-0000-0000F8750000}"/>
    <cellStyle name="표준 5 67" xfId="30182" xr:uid="{00000000-0005-0000-0000-0000F9750000}"/>
    <cellStyle name="표준 5 67 2" xfId="30183" xr:uid="{00000000-0005-0000-0000-0000FA750000}"/>
    <cellStyle name="표준 5 68" xfId="30184" xr:uid="{00000000-0005-0000-0000-0000FB750000}"/>
    <cellStyle name="표준 5 68 2" xfId="30185" xr:uid="{00000000-0005-0000-0000-0000FC750000}"/>
    <cellStyle name="표준 5 69" xfId="30186" xr:uid="{00000000-0005-0000-0000-0000FD750000}"/>
    <cellStyle name="표준 5 69 2" xfId="30187" xr:uid="{00000000-0005-0000-0000-0000FE750000}"/>
    <cellStyle name="표준 5 7" xfId="30188" xr:uid="{00000000-0005-0000-0000-0000FF750000}"/>
    <cellStyle name="표준 5 7 2" xfId="30189" xr:uid="{00000000-0005-0000-0000-000000760000}"/>
    <cellStyle name="표준 5 70" xfId="30190" xr:uid="{00000000-0005-0000-0000-000001760000}"/>
    <cellStyle name="표준 5 70 2" xfId="30191" xr:uid="{00000000-0005-0000-0000-000002760000}"/>
    <cellStyle name="표준 5 71" xfId="30192" xr:uid="{00000000-0005-0000-0000-000003760000}"/>
    <cellStyle name="표준 5 71 2" xfId="30193" xr:uid="{00000000-0005-0000-0000-000004760000}"/>
    <cellStyle name="표준 5 72" xfId="30194" xr:uid="{00000000-0005-0000-0000-000005760000}"/>
    <cellStyle name="표준 5 72 2" xfId="30195" xr:uid="{00000000-0005-0000-0000-000006760000}"/>
    <cellStyle name="표준 5 73" xfId="30196" xr:uid="{00000000-0005-0000-0000-000007760000}"/>
    <cellStyle name="표준 5 73 2" xfId="30197" xr:uid="{00000000-0005-0000-0000-000008760000}"/>
    <cellStyle name="표준 5 74" xfId="30198" xr:uid="{00000000-0005-0000-0000-000009760000}"/>
    <cellStyle name="표준 5 74 2" xfId="30199" xr:uid="{00000000-0005-0000-0000-00000A760000}"/>
    <cellStyle name="표준 5 75" xfId="30200" xr:uid="{00000000-0005-0000-0000-00000B760000}"/>
    <cellStyle name="표준 5 75 2" xfId="30201" xr:uid="{00000000-0005-0000-0000-00000C760000}"/>
    <cellStyle name="표준 5 76" xfId="30202" xr:uid="{00000000-0005-0000-0000-00000D760000}"/>
    <cellStyle name="표준 5 76 2" xfId="30203" xr:uid="{00000000-0005-0000-0000-00000E760000}"/>
    <cellStyle name="표준 5 77" xfId="30204" xr:uid="{00000000-0005-0000-0000-00000F760000}"/>
    <cellStyle name="표준 5 77 2" xfId="30205" xr:uid="{00000000-0005-0000-0000-000010760000}"/>
    <cellStyle name="표준 5 78" xfId="30206" xr:uid="{00000000-0005-0000-0000-000011760000}"/>
    <cellStyle name="표준 5 78 2" xfId="30207" xr:uid="{00000000-0005-0000-0000-000012760000}"/>
    <cellStyle name="표준 5 79" xfId="30208" xr:uid="{00000000-0005-0000-0000-000013760000}"/>
    <cellStyle name="표준 5 79 2" xfId="30209" xr:uid="{00000000-0005-0000-0000-000014760000}"/>
    <cellStyle name="표준 5 8" xfId="30210" xr:uid="{00000000-0005-0000-0000-000015760000}"/>
    <cellStyle name="표준 5 8 2" xfId="30211" xr:uid="{00000000-0005-0000-0000-000016760000}"/>
    <cellStyle name="표준 5 80" xfId="30212" xr:uid="{00000000-0005-0000-0000-000017760000}"/>
    <cellStyle name="표준 5 80 2" xfId="30213" xr:uid="{00000000-0005-0000-0000-000018760000}"/>
    <cellStyle name="표준 5 81" xfId="30214" xr:uid="{00000000-0005-0000-0000-000019760000}"/>
    <cellStyle name="표준 5 81 2" xfId="30215" xr:uid="{00000000-0005-0000-0000-00001A760000}"/>
    <cellStyle name="표준 5 82" xfId="30216" xr:uid="{00000000-0005-0000-0000-00001B760000}"/>
    <cellStyle name="표준 5 82 2" xfId="30217" xr:uid="{00000000-0005-0000-0000-00001C760000}"/>
    <cellStyle name="표준 5 83" xfId="30218" xr:uid="{00000000-0005-0000-0000-00001D760000}"/>
    <cellStyle name="표준 5 83 2" xfId="30219" xr:uid="{00000000-0005-0000-0000-00001E760000}"/>
    <cellStyle name="표준 5 84" xfId="30220" xr:uid="{00000000-0005-0000-0000-00001F760000}"/>
    <cellStyle name="표준 5 84 2" xfId="30221" xr:uid="{00000000-0005-0000-0000-000020760000}"/>
    <cellStyle name="표준 5 85" xfId="30222" xr:uid="{00000000-0005-0000-0000-000021760000}"/>
    <cellStyle name="표준 5 85 2" xfId="30223" xr:uid="{00000000-0005-0000-0000-000022760000}"/>
    <cellStyle name="표준 5 86" xfId="30224" xr:uid="{00000000-0005-0000-0000-000023760000}"/>
    <cellStyle name="표준 5 86 2" xfId="30225" xr:uid="{00000000-0005-0000-0000-000024760000}"/>
    <cellStyle name="표준 5 87" xfId="30226" xr:uid="{00000000-0005-0000-0000-000025760000}"/>
    <cellStyle name="표준 5 87 2" xfId="30227" xr:uid="{00000000-0005-0000-0000-000026760000}"/>
    <cellStyle name="표준 5 88" xfId="30228" xr:uid="{00000000-0005-0000-0000-000027760000}"/>
    <cellStyle name="표준 5 89" xfId="30229" xr:uid="{00000000-0005-0000-0000-000028760000}"/>
    <cellStyle name="표준 5 9" xfId="30230" xr:uid="{00000000-0005-0000-0000-000029760000}"/>
    <cellStyle name="표준 5 9 2" xfId="30231" xr:uid="{00000000-0005-0000-0000-00002A760000}"/>
    <cellStyle name="표준 5 90" xfId="30232" xr:uid="{00000000-0005-0000-0000-00002B760000}"/>
    <cellStyle name="표준 5_롯데 일산점 무대조명_총괄표_100503_수정" xfId="30233" xr:uid="{00000000-0005-0000-0000-00002C760000}"/>
    <cellStyle name="표준 50" xfId="30234" xr:uid="{00000000-0005-0000-0000-00002D760000}"/>
    <cellStyle name="표준 51" xfId="30235" xr:uid="{00000000-0005-0000-0000-00002E760000}"/>
    <cellStyle name="표준 52" xfId="30236" xr:uid="{00000000-0005-0000-0000-00002F760000}"/>
    <cellStyle name="표준 53" xfId="30237" xr:uid="{00000000-0005-0000-0000-000030760000}"/>
    <cellStyle name="표준 54" xfId="30238" xr:uid="{00000000-0005-0000-0000-000031760000}"/>
    <cellStyle name="표준 55" xfId="30239" xr:uid="{00000000-0005-0000-0000-000032760000}"/>
    <cellStyle name="표준 56" xfId="30240" xr:uid="{00000000-0005-0000-0000-000033760000}"/>
    <cellStyle name="표준 57" xfId="30241" xr:uid="{00000000-0005-0000-0000-000034760000}"/>
    <cellStyle name="표준 58" xfId="30242" xr:uid="{00000000-0005-0000-0000-000035760000}"/>
    <cellStyle name="표준 59" xfId="30243" xr:uid="{00000000-0005-0000-0000-000036760000}"/>
    <cellStyle name="표준 6" xfId="30244" xr:uid="{00000000-0005-0000-0000-000037760000}"/>
    <cellStyle name="표준 6 10" xfId="30245" xr:uid="{00000000-0005-0000-0000-000038760000}"/>
    <cellStyle name="표준 6 10 2" xfId="30246" xr:uid="{00000000-0005-0000-0000-000039760000}"/>
    <cellStyle name="표준 6 11" xfId="30247" xr:uid="{00000000-0005-0000-0000-00003A760000}"/>
    <cellStyle name="표준 6 11 2" xfId="30248" xr:uid="{00000000-0005-0000-0000-00003B760000}"/>
    <cellStyle name="표준 6 12" xfId="30249" xr:uid="{00000000-0005-0000-0000-00003C760000}"/>
    <cellStyle name="표준 6 12 2" xfId="30250" xr:uid="{00000000-0005-0000-0000-00003D760000}"/>
    <cellStyle name="표준 6 13" xfId="30251" xr:uid="{00000000-0005-0000-0000-00003E760000}"/>
    <cellStyle name="표준 6 13 2" xfId="30252" xr:uid="{00000000-0005-0000-0000-00003F760000}"/>
    <cellStyle name="표준 6 14" xfId="30253" xr:uid="{00000000-0005-0000-0000-000040760000}"/>
    <cellStyle name="표준 6 14 2" xfId="30254" xr:uid="{00000000-0005-0000-0000-000041760000}"/>
    <cellStyle name="표준 6 15" xfId="30255" xr:uid="{00000000-0005-0000-0000-000042760000}"/>
    <cellStyle name="표준 6 15 2" xfId="30256" xr:uid="{00000000-0005-0000-0000-000043760000}"/>
    <cellStyle name="표준 6 16" xfId="30257" xr:uid="{00000000-0005-0000-0000-000044760000}"/>
    <cellStyle name="표준 6 16 2" xfId="30258" xr:uid="{00000000-0005-0000-0000-000045760000}"/>
    <cellStyle name="표준 6 17" xfId="30259" xr:uid="{00000000-0005-0000-0000-000046760000}"/>
    <cellStyle name="표준 6 17 2" xfId="30260" xr:uid="{00000000-0005-0000-0000-000047760000}"/>
    <cellStyle name="표준 6 18" xfId="30261" xr:uid="{00000000-0005-0000-0000-000048760000}"/>
    <cellStyle name="표준 6 18 2" xfId="30262" xr:uid="{00000000-0005-0000-0000-000049760000}"/>
    <cellStyle name="표준 6 19" xfId="30263" xr:uid="{00000000-0005-0000-0000-00004A760000}"/>
    <cellStyle name="표준 6 19 2" xfId="30264" xr:uid="{00000000-0005-0000-0000-00004B760000}"/>
    <cellStyle name="표준 6 2" xfId="30265" xr:uid="{00000000-0005-0000-0000-00004C760000}"/>
    <cellStyle name="표준 6 2 2" xfId="30266" xr:uid="{00000000-0005-0000-0000-00004D760000}"/>
    <cellStyle name="표준 6 2 3" xfId="30267" xr:uid="{00000000-0005-0000-0000-00004E760000}"/>
    <cellStyle name="표준 6 2 3 2" xfId="30268" xr:uid="{00000000-0005-0000-0000-00004F760000}"/>
    <cellStyle name="표준 6 2 4" xfId="30269" xr:uid="{00000000-0005-0000-0000-000050760000}"/>
    <cellStyle name="표준 6 2 4 2" xfId="30270" xr:uid="{00000000-0005-0000-0000-000051760000}"/>
    <cellStyle name="표준 6 20" xfId="30271" xr:uid="{00000000-0005-0000-0000-000052760000}"/>
    <cellStyle name="표준 6 20 2" xfId="30272" xr:uid="{00000000-0005-0000-0000-000053760000}"/>
    <cellStyle name="표준 6 21" xfId="30273" xr:uid="{00000000-0005-0000-0000-000054760000}"/>
    <cellStyle name="표준 6 21 2" xfId="30274" xr:uid="{00000000-0005-0000-0000-000055760000}"/>
    <cellStyle name="표준 6 22" xfId="30275" xr:uid="{00000000-0005-0000-0000-000056760000}"/>
    <cellStyle name="표준 6 22 2" xfId="30276" xr:uid="{00000000-0005-0000-0000-000057760000}"/>
    <cellStyle name="표준 6 23" xfId="30277" xr:uid="{00000000-0005-0000-0000-000058760000}"/>
    <cellStyle name="표준 6 23 2" xfId="30278" xr:uid="{00000000-0005-0000-0000-000059760000}"/>
    <cellStyle name="표준 6 24" xfId="30279" xr:uid="{00000000-0005-0000-0000-00005A760000}"/>
    <cellStyle name="표준 6 24 2" xfId="30280" xr:uid="{00000000-0005-0000-0000-00005B760000}"/>
    <cellStyle name="표준 6 25" xfId="30281" xr:uid="{00000000-0005-0000-0000-00005C760000}"/>
    <cellStyle name="표준 6 25 2" xfId="30282" xr:uid="{00000000-0005-0000-0000-00005D760000}"/>
    <cellStyle name="표준 6 26" xfId="30283" xr:uid="{00000000-0005-0000-0000-00005E760000}"/>
    <cellStyle name="표준 6 26 2" xfId="30284" xr:uid="{00000000-0005-0000-0000-00005F760000}"/>
    <cellStyle name="표준 6 27" xfId="30285" xr:uid="{00000000-0005-0000-0000-000060760000}"/>
    <cellStyle name="표준 6 27 2" xfId="30286" xr:uid="{00000000-0005-0000-0000-000061760000}"/>
    <cellStyle name="표준 6 28" xfId="30287" xr:uid="{00000000-0005-0000-0000-000062760000}"/>
    <cellStyle name="표준 6 28 2" xfId="30288" xr:uid="{00000000-0005-0000-0000-000063760000}"/>
    <cellStyle name="표준 6 29" xfId="30289" xr:uid="{00000000-0005-0000-0000-000064760000}"/>
    <cellStyle name="표준 6 29 2" xfId="30290" xr:uid="{00000000-0005-0000-0000-000065760000}"/>
    <cellStyle name="표준 6 3" xfId="30291" xr:uid="{00000000-0005-0000-0000-000066760000}"/>
    <cellStyle name="표준 6 3 2" xfId="30292" xr:uid="{00000000-0005-0000-0000-000067760000}"/>
    <cellStyle name="표준 6 3 2 2" xfId="30293" xr:uid="{00000000-0005-0000-0000-000068760000}"/>
    <cellStyle name="표준 6 3 3" xfId="30294" xr:uid="{00000000-0005-0000-0000-000069760000}"/>
    <cellStyle name="표준 6 30" xfId="30295" xr:uid="{00000000-0005-0000-0000-00006A760000}"/>
    <cellStyle name="표준 6 30 2" xfId="30296" xr:uid="{00000000-0005-0000-0000-00006B760000}"/>
    <cellStyle name="표준 6 31" xfId="30297" xr:uid="{00000000-0005-0000-0000-00006C760000}"/>
    <cellStyle name="표준 6 31 2" xfId="30298" xr:uid="{00000000-0005-0000-0000-00006D760000}"/>
    <cellStyle name="표준 6 32" xfId="30299" xr:uid="{00000000-0005-0000-0000-00006E760000}"/>
    <cellStyle name="표준 6 32 2" xfId="30300" xr:uid="{00000000-0005-0000-0000-00006F760000}"/>
    <cellStyle name="표준 6 33" xfId="30301" xr:uid="{00000000-0005-0000-0000-000070760000}"/>
    <cellStyle name="표준 6 33 2" xfId="30302" xr:uid="{00000000-0005-0000-0000-000071760000}"/>
    <cellStyle name="표준 6 34" xfId="30303" xr:uid="{00000000-0005-0000-0000-000072760000}"/>
    <cellStyle name="표준 6 34 2" xfId="30304" xr:uid="{00000000-0005-0000-0000-000073760000}"/>
    <cellStyle name="표준 6 35" xfId="30305" xr:uid="{00000000-0005-0000-0000-000074760000}"/>
    <cellStyle name="표준 6 35 2" xfId="30306" xr:uid="{00000000-0005-0000-0000-000075760000}"/>
    <cellStyle name="표준 6 36" xfId="30307" xr:uid="{00000000-0005-0000-0000-000076760000}"/>
    <cellStyle name="표준 6 36 2" xfId="30308" xr:uid="{00000000-0005-0000-0000-000077760000}"/>
    <cellStyle name="표준 6 37" xfId="30309" xr:uid="{00000000-0005-0000-0000-000078760000}"/>
    <cellStyle name="표준 6 37 2" xfId="30310" xr:uid="{00000000-0005-0000-0000-000079760000}"/>
    <cellStyle name="표준 6 38" xfId="30311" xr:uid="{00000000-0005-0000-0000-00007A760000}"/>
    <cellStyle name="표준 6 38 2" xfId="30312" xr:uid="{00000000-0005-0000-0000-00007B760000}"/>
    <cellStyle name="표준 6 39" xfId="30313" xr:uid="{00000000-0005-0000-0000-00007C760000}"/>
    <cellStyle name="표준 6 39 2" xfId="30314" xr:uid="{00000000-0005-0000-0000-00007D760000}"/>
    <cellStyle name="표준 6 4" xfId="30315" xr:uid="{00000000-0005-0000-0000-00007E760000}"/>
    <cellStyle name="표준 6 4 2" xfId="30316" xr:uid="{00000000-0005-0000-0000-00007F760000}"/>
    <cellStyle name="표준 6 4 3" xfId="30317" xr:uid="{00000000-0005-0000-0000-000080760000}"/>
    <cellStyle name="표준 6 40" xfId="30318" xr:uid="{00000000-0005-0000-0000-000081760000}"/>
    <cellStyle name="표준 6 40 2" xfId="30319" xr:uid="{00000000-0005-0000-0000-000082760000}"/>
    <cellStyle name="표준 6 41" xfId="30320" xr:uid="{00000000-0005-0000-0000-000083760000}"/>
    <cellStyle name="표준 6 41 2" xfId="30321" xr:uid="{00000000-0005-0000-0000-000084760000}"/>
    <cellStyle name="표준 6 42" xfId="30322" xr:uid="{00000000-0005-0000-0000-000085760000}"/>
    <cellStyle name="표준 6 42 2" xfId="30323" xr:uid="{00000000-0005-0000-0000-000086760000}"/>
    <cellStyle name="표준 6 43" xfId="30324" xr:uid="{00000000-0005-0000-0000-000087760000}"/>
    <cellStyle name="표준 6 43 2" xfId="30325" xr:uid="{00000000-0005-0000-0000-000088760000}"/>
    <cellStyle name="표준 6 44" xfId="30326" xr:uid="{00000000-0005-0000-0000-000089760000}"/>
    <cellStyle name="표준 6 44 2" xfId="30327" xr:uid="{00000000-0005-0000-0000-00008A760000}"/>
    <cellStyle name="표준 6 45" xfId="30328" xr:uid="{00000000-0005-0000-0000-00008B760000}"/>
    <cellStyle name="표준 6 45 2" xfId="30329" xr:uid="{00000000-0005-0000-0000-00008C760000}"/>
    <cellStyle name="표준 6 46" xfId="30330" xr:uid="{00000000-0005-0000-0000-00008D760000}"/>
    <cellStyle name="표준 6 46 2" xfId="30331" xr:uid="{00000000-0005-0000-0000-00008E760000}"/>
    <cellStyle name="표준 6 47" xfId="30332" xr:uid="{00000000-0005-0000-0000-00008F760000}"/>
    <cellStyle name="표준 6 47 2" xfId="30333" xr:uid="{00000000-0005-0000-0000-000090760000}"/>
    <cellStyle name="표준 6 48" xfId="30334" xr:uid="{00000000-0005-0000-0000-000091760000}"/>
    <cellStyle name="표준 6 48 2" xfId="30335" xr:uid="{00000000-0005-0000-0000-000092760000}"/>
    <cellStyle name="표준 6 49" xfId="30336" xr:uid="{00000000-0005-0000-0000-000093760000}"/>
    <cellStyle name="표준 6 49 2" xfId="30337" xr:uid="{00000000-0005-0000-0000-000094760000}"/>
    <cellStyle name="표준 6 5" xfId="30338" xr:uid="{00000000-0005-0000-0000-000095760000}"/>
    <cellStyle name="표준 6 5 2" xfId="30339" xr:uid="{00000000-0005-0000-0000-000096760000}"/>
    <cellStyle name="표준 6 50" xfId="30340" xr:uid="{00000000-0005-0000-0000-000097760000}"/>
    <cellStyle name="표준 6 50 2" xfId="30341" xr:uid="{00000000-0005-0000-0000-000098760000}"/>
    <cellStyle name="표준 6 51" xfId="30342" xr:uid="{00000000-0005-0000-0000-000099760000}"/>
    <cellStyle name="표준 6 51 2" xfId="30343" xr:uid="{00000000-0005-0000-0000-00009A760000}"/>
    <cellStyle name="표준 6 52" xfId="30344" xr:uid="{00000000-0005-0000-0000-00009B760000}"/>
    <cellStyle name="표준 6 52 2" xfId="30345" xr:uid="{00000000-0005-0000-0000-00009C760000}"/>
    <cellStyle name="표준 6 53" xfId="30346" xr:uid="{00000000-0005-0000-0000-00009D760000}"/>
    <cellStyle name="표준 6 53 2" xfId="30347" xr:uid="{00000000-0005-0000-0000-00009E760000}"/>
    <cellStyle name="표준 6 54" xfId="30348" xr:uid="{00000000-0005-0000-0000-00009F760000}"/>
    <cellStyle name="표준 6 54 2" xfId="30349" xr:uid="{00000000-0005-0000-0000-0000A0760000}"/>
    <cellStyle name="표준 6 55" xfId="30350" xr:uid="{00000000-0005-0000-0000-0000A1760000}"/>
    <cellStyle name="표준 6 55 2" xfId="30351" xr:uid="{00000000-0005-0000-0000-0000A2760000}"/>
    <cellStyle name="표준 6 56" xfId="30352" xr:uid="{00000000-0005-0000-0000-0000A3760000}"/>
    <cellStyle name="표준 6 56 2" xfId="30353" xr:uid="{00000000-0005-0000-0000-0000A4760000}"/>
    <cellStyle name="표준 6 57" xfId="30354" xr:uid="{00000000-0005-0000-0000-0000A5760000}"/>
    <cellStyle name="표준 6 57 2" xfId="30355" xr:uid="{00000000-0005-0000-0000-0000A6760000}"/>
    <cellStyle name="표준 6 58" xfId="30356" xr:uid="{00000000-0005-0000-0000-0000A7760000}"/>
    <cellStyle name="표준 6 58 2" xfId="30357" xr:uid="{00000000-0005-0000-0000-0000A8760000}"/>
    <cellStyle name="표준 6 59" xfId="30358" xr:uid="{00000000-0005-0000-0000-0000A9760000}"/>
    <cellStyle name="표준 6 59 2" xfId="30359" xr:uid="{00000000-0005-0000-0000-0000AA760000}"/>
    <cellStyle name="표준 6 6" xfId="30360" xr:uid="{00000000-0005-0000-0000-0000AB760000}"/>
    <cellStyle name="표준 6 6 2" xfId="30361" xr:uid="{00000000-0005-0000-0000-0000AC760000}"/>
    <cellStyle name="표준 6 60" xfId="30362" xr:uid="{00000000-0005-0000-0000-0000AD760000}"/>
    <cellStyle name="표준 6 60 2" xfId="30363" xr:uid="{00000000-0005-0000-0000-0000AE760000}"/>
    <cellStyle name="표준 6 61" xfId="30364" xr:uid="{00000000-0005-0000-0000-0000AF760000}"/>
    <cellStyle name="표준 6 61 2" xfId="30365" xr:uid="{00000000-0005-0000-0000-0000B0760000}"/>
    <cellStyle name="표준 6 62" xfId="30366" xr:uid="{00000000-0005-0000-0000-0000B1760000}"/>
    <cellStyle name="표준 6 62 2" xfId="30367" xr:uid="{00000000-0005-0000-0000-0000B2760000}"/>
    <cellStyle name="표준 6 63" xfId="30368" xr:uid="{00000000-0005-0000-0000-0000B3760000}"/>
    <cellStyle name="표준 6 63 2" xfId="30369" xr:uid="{00000000-0005-0000-0000-0000B4760000}"/>
    <cellStyle name="표준 6 64" xfId="30370" xr:uid="{00000000-0005-0000-0000-0000B5760000}"/>
    <cellStyle name="표준 6 64 2" xfId="30371" xr:uid="{00000000-0005-0000-0000-0000B6760000}"/>
    <cellStyle name="표준 6 65" xfId="30372" xr:uid="{00000000-0005-0000-0000-0000B7760000}"/>
    <cellStyle name="표준 6 65 2" xfId="30373" xr:uid="{00000000-0005-0000-0000-0000B8760000}"/>
    <cellStyle name="표준 6 66" xfId="30374" xr:uid="{00000000-0005-0000-0000-0000B9760000}"/>
    <cellStyle name="표준 6 66 2" xfId="30375" xr:uid="{00000000-0005-0000-0000-0000BA760000}"/>
    <cellStyle name="표준 6 67" xfId="30376" xr:uid="{00000000-0005-0000-0000-0000BB760000}"/>
    <cellStyle name="표준 6 67 2" xfId="30377" xr:uid="{00000000-0005-0000-0000-0000BC760000}"/>
    <cellStyle name="표준 6 68" xfId="30378" xr:uid="{00000000-0005-0000-0000-0000BD760000}"/>
    <cellStyle name="표준 6 68 2" xfId="30379" xr:uid="{00000000-0005-0000-0000-0000BE760000}"/>
    <cellStyle name="표준 6 69" xfId="30380" xr:uid="{00000000-0005-0000-0000-0000BF760000}"/>
    <cellStyle name="표준 6 69 2" xfId="30381" xr:uid="{00000000-0005-0000-0000-0000C0760000}"/>
    <cellStyle name="표준 6 7" xfId="30382" xr:uid="{00000000-0005-0000-0000-0000C1760000}"/>
    <cellStyle name="표준 6 7 2" xfId="30383" xr:uid="{00000000-0005-0000-0000-0000C2760000}"/>
    <cellStyle name="표준 6 70" xfId="30384" xr:uid="{00000000-0005-0000-0000-0000C3760000}"/>
    <cellStyle name="표준 6 70 2" xfId="30385" xr:uid="{00000000-0005-0000-0000-0000C4760000}"/>
    <cellStyle name="표준 6 71" xfId="30386" xr:uid="{00000000-0005-0000-0000-0000C5760000}"/>
    <cellStyle name="표준 6 71 2" xfId="30387" xr:uid="{00000000-0005-0000-0000-0000C6760000}"/>
    <cellStyle name="표준 6 72" xfId="30388" xr:uid="{00000000-0005-0000-0000-0000C7760000}"/>
    <cellStyle name="표준 6 72 2" xfId="30389" xr:uid="{00000000-0005-0000-0000-0000C8760000}"/>
    <cellStyle name="표준 6 73" xfId="30390" xr:uid="{00000000-0005-0000-0000-0000C9760000}"/>
    <cellStyle name="표준 6 73 2" xfId="30391" xr:uid="{00000000-0005-0000-0000-0000CA760000}"/>
    <cellStyle name="표준 6 74" xfId="30392" xr:uid="{00000000-0005-0000-0000-0000CB760000}"/>
    <cellStyle name="표준 6 74 2" xfId="30393" xr:uid="{00000000-0005-0000-0000-0000CC760000}"/>
    <cellStyle name="표준 6 75" xfId="30394" xr:uid="{00000000-0005-0000-0000-0000CD760000}"/>
    <cellStyle name="표준 6 75 2" xfId="30395" xr:uid="{00000000-0005-0000-0000-0000CE760000}"/>
    <cellStyle name="표준 6 76" xfId="30396" xr:uid="{00000000-0005-0000-0000-0000CF760000}"/>
    <cellStyle name="표준 6 76 2" xfId="30397" xr:uid="{00000000-0005-0000-0000-0000D0760000}"/>
    <cellStyle name="표준 6 77" xfId="30398" xr:uid="{00000000-0005-0000-0000-0000D1760000}"/>
    <cellStyle name="표준 6 77 2" xfId="30399" xr:uid="{00000000-0005-0000-0000-0000D2760000}"/>
    <cellStyle name="표준 6 78" xfId="30400" xr:uid="{00000000-0005-0000-0000-0000D3760000}"/>
    <cellStyle name="표준 6 78 2" xfId="30401" xr:uid="{00000000-0005-0000-0000-0000D4760000}"/>
    <cellStyle name="표준 6 79" xfId="30402" xr:uid="{00000000-0005-0000-0000-0000D5760000}"/>
    <cellStyle name="표준 6 79 2" xfId="30403" xr:uid="{00000000-0005-0000-0000-0000D6760000}"/>
    <cellStyle name="표준 6 8" xfId="30404" xr:uid="{00000000-0005-0000-0000-0000D7760000}"/>
    <cellStyle name="표준 6 8 2" xfId="30405" xr:uid="{00000000-0005-0000-0000-0000D8760000}"/>
    <cellStyle name="표준 6 80" xfId="30406" xr:uid="{00000000-0005-0000-0000-0000D9760000}"/>
    <cellStyle name="표준 6 80 2" xfId="30407" xr:uid="{00000000-0005-0000-0000-0000DA760000}"/>
    <cellStyle name="표준 6 81" xfId="30408" xr:uid="{00000000-0005-0000-0000-0000DB760000}"/>
    <cellStyle name="표준 6 82" xfId="30409" xr:uid="{00000000-0005-0000-0000-0000DC760000}"/>
    <cellStyle name="표준 6 83" xfId="30410" xr:uid="{00000000-0005-0000-0000-0000DD760000}"/>
    <cellStyle name="표준 6 84" xfId="30411" xr:uid="{00000000-0005-0000-0000-0000DE760000}"/>
    <cellStyle name="표준 6 85" xfId="30412" xr:uid="{00000000-0005-0000-0000-0000DF760000}"/>
    <cellStyle name="표준 6 9" xfId="30413" xr:uid="{00000000-0005-0000-0000-0000E0760000}"/>
    <cellStyle name="표준 6 9 2" xfId="30414" xr:uid="{00000000-0005-0000-0000-0000E1760000}"/>
    <cellStyle name="표준 60" xfId="30415" xr:uid="{00000000-0005-0000-0000-0000E2760000}"/>
    <cellStyle name="표준 61" xfId="30416" xr:uid="{00000000-0005-0000-0000-0000E3760000}"/>
    <cellStyle name="표준 62" xfId="30417" xr:uid="{00000000-0005-0000-0000-0000E4760000}"/>
    <cellStyle name="표준 63" xfId="30418" xr:uid="{00000000-0005-0000-0000-0000E5760000}"/>
    <cellStyle name="표준 64" xfId="30419" xr:uid="{00000000-0005-0000-0000-0000E6760000}"/>
    <cellStyle name="표준 65" xfId="30420" xr:uid="{00000000-0005-0000-0000-0000E7760000}"/>
    <cellStyle name="표준 66" xfId="30421" xr:uid="{00000000-0005-0000-0000-0000E8760000}"/>
    <cellStyle name="표준 67" xfId="30422" xr:uid="{00000000-0005-0000-0000-0000E9760000}"/>
    <cellStyle name="표준 68" xfId="30423" xr:uid="{00000000-0005-0000-0000-0000EA760000}"/>
    <cellStyle name="표준 69" xfId="30424" xr:uid="{00000000-0005-0000-0000-0000EB760000}"/>
    <cellStyle name="표준 7" xfId="30425" xr:uid="{00000000-0005-0000-0000-0000EC760000}"/>
    <cellStyle name="표준 7 2" xfId="30426" xr:uid="{00000000-0005-0000-0000-0000ED760000}"/>
    <cellStyle name="표준 7 2 2" xfId="30427" xr:uid="{00000000-0005-0000-0000-0000EE760000}"/>
    <cellStyle name="표준 7 2 2 2" xfId="30428" xr:uid="{00000000-0005-0000-0000-0000EF760000}"/>
    <cellStyle name="표준 7 2 3" xfId="30429" xr:uid="{00000000-0005-0000-0000-0000F0760000}"/>
    <cellStyle name="표준 7 3" xfId="30430" xr:uid="{00000000-0005-0000-0000-0000F1760000}"/>
    <cellStyle name="표준 7 3 2" xfId="30431" xr:uid="{00000000-0005-0000-0000-0000F2760000}"/>
    <cellStyle name="표준 7 4" xfId="30432" xr:uid="{00000000-0005-0000-0000-0000F3760000}"/>
    <cellStyle name="표준 7 4 2" xfId="30433" xr:uid="{00000000-0005-0000-0000-0000F4760000}"/>
    <cellStyle name="표준 7 5" xfId="30434" xr:uid="{00000000-0005-0000-0000-0000F5760000}"/>
    <cellStyle name="표준 7_롯데 일산점 무대조명_총괄표_100503_수정" xfId="30435" xr:uid="{00000000-0005-0000-0000-0000F6760000}"/>
    <cellStyle name="표준 70" xfId="30436" xr:uid="{00000000-0005-0000-0000-0000F7760000}"/>
    <cellStyle name="표준 71" xfId="30747" xr:uid="{00000000-0005-0000-0000-0000F8760000}"/>
    <cellStyle name="표준 8" xfId="30437" xr:uid="{00000000-0005-0000-0000-0000F9760000}"/>
    <cellStyle name="표준 8 2" xfId="30438" xr:uid="{00000000-0005-0000-0000-0000FA760000}"/>
    <cellStyle name="표준 8 2 2" xfId="30439" xr:uid="{00000000-0005-0000-0000-0000FB760000}"/>
    <cellStyle name="표준 8 2 2 2" xfId="30440" xr:uid="{00000000-0005-0000-0000-0000FC760000}"/>
    <cellStyle name="표준 8 2 3" xfId="30441" xr:uid="{00000000-0005-0000-0000-0000FD760000}"/>
    <cellStyle name="표준 8 3" xfId="30442" xr:uid="{00000000-0005-0000-0000-0000FE760000}"/>
    <cellStyle name="표준 8 3 2" xfId="30443" xr:uid="{00000000-0005-0000-0000-0000FF760000}"/>
    <cellStyle name="표준 8 4" xfId="30444" xr:uid="{00000000-0005-0000-0000-000000770000}"/>
    <cellStyle name="표준 8 5" xfId="30445" xr:uid="{00000000-0005-0000-0000-000001770000}"/>
    <cellStyle name="표준 9" xfId="30446" xr:uid="{00000000-0005-0000-0000-000002770000}"/>
    <cellStyle name="표준 9 10" xfId="30447" xr:uid="{00000000-0005-0000-0000-000003770000}"/>
    <cellStyle name="표준 9 10 2" xfId="30448" xr:uid="{00000000-0005-0000-0000-000004770000}"/>
    <cellStyle name="표준 9 11" xfId="30449" xr:uid="{00000000-0005-0000-0000-000005770000}"/>
    <cellStyle name="표준 9 11 2" xfId="30450" xr:uid="{00000000-0005-0000-0000-000006770000}"/>
    <cellStyle name="표준 9 12" xfId="30451" xr:uid="{00000000-0005-0000-0000-000007770000}"/>
    <cellStyle name="표준 9 12 2" xfId="30452" xr:uid="{00000000-0005-0000-0000-000008770000}"/>
    <cellStyle name="표준 9 13" xfId="30453" xr:uid="{00000000-0005-0000-0000-000009770000}"/>
    <cellStyle name="표준 9 13 2" xfId="30454" xr:uid="{00000000-0005-0000-0000-00000A770000}"/>
    <cellStyle name="표준 9 14" xfId="30455" xr:uid="{00000000-0005-0000-0000-00000B770000}"/>
    <cellStyle name="표준 9 14 2" xfId="30456" xr:uid="{00000000-0005-0000-0000-00000C770000}"/>
    <cellStyle name="표준 9 15" xfId="30457" xr:uid="{00000000-0005-0000-0000-00000D770000}"/>
    <cellStyle name="표준 9 15 2" xfId="30458" xr:uid="{00000000-0005-0000-0000-00000E770000}"/>
    <cellStyle name="표준 9 16" xfId="30459" xr:uid="{00000000-0005-0000-0000-00000F770000}"/>
    <cellStyle name="표준 9 16 2" xfId="30460" xr:uid="{00000000-0005-0000-0000-000010770000}"/>
    <cellStyle name="표준 9 17" xfId="30461" xr:uid="{00000000-0005-0000-0000-000011770000}"/>
    <cellStyle name="표준 9 17 2" xfId="30462" xr:uid="{00000000-0005-0000-0000-000012770000}"/>
    <cellStyle name="표준 9 18" xfId="30463" xr:uid="{00000000-0005-0000-0000-000013770000}"/>
    <cellStyle name="표준 9 18 2" xfId="30464" xr:uid="{00000000-0005-0000-0000-000014770000}"/>
    <cellStyle name="표준 9 19" xfId="30465" xr:uid="{00000000-0005-0000-0000-000015770000}"/>
    <cellStyle name="표준 9 19 2" xfId="30466" xr:uid="{00000000-0005-0000-0000-000016770000}"/>
    <cellStyle name="표준 9 2" xfId="30467" xr:uid="{00000000-0005-0000-0000-000017770000}"/>
    <cellStyle name="표준 9 2 2" xfId="30468" xr:uid="{00000000-0005-0000-0000-000018770000}"/>
    <cellStyle name="표준 9 2 3" xfId="30469" xr:uid="{00000000-0005-0000-0000-000019770000}"/>
    <cellStyle name="표준 9 2 4" xfId="30470" xr:uid="{00000000-0005-0000-0000-00001A770000}"/>
    <cellStyle name="표준 9 20" xfId="30471" xr:uid="{00000000-0005-0000-0000-00001B770000}"/>
    <cellStyle name="표준 9 20 2" xfId="30472" xr:uid="{00000000-0005-0000-0000-00001C770000}"/>
    <cellStyle name="표준 9 21" xfId="30473" xr:uid="{00000000-0005-0000-0000-00001D770000}"/>
    <cellStyle name="표준 9 21 2" xfId="30474" xr:uid="{00000000-0005-0000-0000-00001E770000}"/>
    <cellStyle name="표준 9 22" xfId="30475" xr:uid="{00000000-0005-0000-0000-00001F770000}"/>
    <cellStyle name="표준 9 22 2" xfId="30476" xr:uid="{00000000-0005-0000-0000-000020770000}"/>
    <cellStyle name="표준 9 23" xfId="30477" xr:uid="{00000000-0005-0000-0000-000021770000}"/>
    <cellStyle name="표준 9 23 2" xfId="30478" xr:uid="{00000000-0005-0000-0000-000022770000}"/>
    <cellStyle name="표준 9 24" xfId="30479" xr:uid="{00000000-0005-0000-0000-000023770000}"/>
    <cellStyle name="표준 9 24 2" xfId="30480" xr:uid="{00000000-0005-0000-0000-000024770000}"/>
    <cellStyle name="표준 9 25" xfId="30481" xr:uid="{00000000-0005-0000-0000-000025770000}"/>
    <cellStyle name="표준 9 25 2" xfId="30482" xr:uid="{00000000-0005-0000-0000-000026770000}"/>
    <cellStyle name="표준 9 26" xfId="30483" xr:uid="{00000000-0005-0000-0000-000027770000}"/>
    <cellStyle name="표준 9 26 2" xfId="30484" xr:uid="{00000000-0005-0000-0000-000028770000}"/>
    <cellStyle name="표준 9 27" xfId="30485" xr:uid="{00000000-0005-0000-0000-000029770000}"/>
    <cellStyle name="표준 9 27 2" xfId="30486" xr:uid="{00000000-0005-0000-0000-00002A770000}"/>
    <cellStyle name="표준 9 28" xfId="30487" xr:uid="{00000000-0005-0000-0000-00002B770000}"/>
    <cellStyle name="표준 9 28 2" xfId="30488" xr:uid="{00000000-0005-0000-0000-00002C770000}"/>
    <cellStyle name="표준 9 29" xfId="30489" xr:uid="{00000000-0005-0000-0000-00002D770000}"/>
    <cellStyle name="표준 9 29 2" xfId="30490" xr:uid="{00000000-0005-0000-0000-00002E770000}"/>
    <cellStyle name="표준 9 3" xfId="30491" xr:uid="{00000000-0005-0000-0000-00002F770000}"/>
    <cellStyle name="표준 9 3 2" xfId="30492" xr:uid="{00000000-0005-0000-0000-000030770000}"/>
    <cellStyle name="표준 9 30" xfId="30493" xr:uid="{00000000-0005-0000-0000-000031770000}"/>
    <cellStyle name="표준 9 30 2" xfId="30494" xr:uid="{00000000-0005-0000-0000-000032770000}"/>
    <cellStyle name="표준 9 31" xfId="30495" xr:uid="{00000000-0005-0000-0000-000033770000}"/>
    <cellStyle name="표준 9 31 2" xfId="30496" xr:uid="{00000000-0005-0000-0000-000034770000}"/>
    <cellStyle name="표준 9 32" xfId="30497" xr:uid="{00000000-0005-0000-0000-000035770000}"/>
    <cellStyle name="표준 9 32 2" xfId="30498" xr:uid="{00000000-0005-0000-0000-000036770000}"/>
    <cellStyle name="표준 9 33" xfId="30499" xr:uid="{00000000-0005-0000-0000-000037770000}"/>
    <cellStyle name="표준 9 33 2" xfId="30500" xr:uid="{00000000-0005-0000-0000-000038770000}"/>
    <cellStyle name="표준 9 34" xfId="30501" xr:uid="{00000000-0005-0000-0000-000039770000}"/>
    <cellStyle name="표준 9 34 2" xfId="30502" xr:uid="{00000000-0005-0000-0000-00003A770000}"/>
    <cellStyle name="표준 9 35" xfId="30503" xr:uid="{00000000-0005-0000-0000-00003B770000}"/>
    <cellStyle name="표준 9 35 2" xfId="30504" xr:uid="{00000000-0005-0000-0000-00003C770000}"/>
    <cellStyle name="표준 9 36" xfId="30505" xr:uid="{00000000-0005-0000-0000-00003D770000}"/>
    <cellStyle name="표준 9 36 2" xfId="30506" xr:uid="{00000000-0005-0000-0000-00003E770000}"/>
    <cellStyle name="표준 9 37" xfId="30507" xr:uid="{00000000-0005-0000-0000-00003F770000}"/>
    <cellStyle name="표준 9 37 2" xfId="30508" xr:uid="{00000000-0005-0000-0000-000040770000}"/>
    <cellStyle name="표준 9 38" xfId="30509" xr:uid="{00000000-0005-0000-0000-000041770000}"/>
    <cellStyle name="표준 9 38 2" xfId="30510" xr:uid="{00000000-0005-0000-0000-000042770000}"/>
    <cellStyle name="표준 9 39" xfId="30511" xr:uid="{00000000-0005-0000-0000-000043770000}"/>
    <cellStyle name="표준 9 39 2" xfId="30512" xr:uid="{00000000-0005-0000-0000-000044770000}"/>
    <cellStyle name="표준 9 4" xfId="30513" xr:uid="{00000000-0005-0000-0000-000045770000}"/>
    <cellStyle name="표준 9 4 2" xfId="30514" xr:uid="{00000000-0005-0000-0000-000046770000}"/>
    <cellStyle name="표준 9 40" xfId="30515" xr:uid="{00000000-0005-0000-0000-000047770000}"/>
    <cellStyle name="표준 9 40 2" xfId="30516" xr:uid="{00000000-0005-0000-0000-000048770000}"/>
    <cellStyle name="표준 9 41" xfId="30517" xr:uid="{00000000-0005-0000-0000-000049770000}"/>
    <cellStyle name="표준 9 41 2" xfId="30518" xr:uid="{00000000-0005-0000-0000-00004A770000}"/>
    <cellStyle name="표준 9 42" xfId="30519" xr:uid="{00000000-0005-0000-0000-00004B770000}"/>
    <cellStyle name="표준 9 42 2" xfId="30520" xr:uid="{00000000-0005-0000-0000-00004C770000}"/>
    <cellStyle name="표준 9 43" xfId="30521" xr:uid="{00000000-0005-0000-0000-00004D770000}"/>
    <cellStyle name="표준 9 43 2" xfId="30522" xr:uid="{00000000-0005-0000-0000-00004E770000}"/>
    <cellStyle name="표준 9 44" xfId="30523" xr:uid="{00000000-0005-0000-0000-00004F770000}"/>
    <cellStyle name="표준 9 44 2" xfId="30524" xr:uid="{00000000-0005-0000-0000-000050770000}"/>
    <cellStyle name="표준 9 45" xfId="30525" xr:uid="{00000000-0005-0000-0000-000051770000}"/>
    <cellStyle name="표준 9 45 2" xfId="30526" xr:uid="{00000000-0005-0000-0000-000052770000}"/>
    <cellStyle name="표준 9 46" xfId="30527" xr:uid="{00000000-0005-0000-0000-000053770000}"/>
    <cellStyle name="표준 9 46 2" xfId="30528" xr:uid="{00000000-0005-0000-0000-000054770000}"/>
    <cellStyle name="표준 9 47" xfId="30529" xr:uid="{00000000-0005-0000-0000-000055770000}"/>
    <cellStyle name="표준 9 47 2" xfId="30530" xr:uid="{00000000-0005-0000-0000-000056770000}"/>
    <cellStyle name="표준 9 48" xfId="30531" xr:uid="{00000000-0005-0000-0000-000057770000}"/>
    <cellStyle name="표준 9 48 2" xfId="30532" xr:uid="{00000000-0005-0000-0000-000058770000}"/>
    <cellStyle name="표준 9 49" xfId="30533" xr:uid="{00000000-0005-0000-0000-000059770000}"/>
    <cellStyle name="표준 9 49 2" xfId="30534" xr:uid="{00000000-0005-0000-0000-00005A770000}"/>
    <cellStyle name="표준 9 5" xfId="30535" xr:uid="{00000000-0005-0000-0000-00005B770000}"/>
    <cellStyle name="표준 9 5 2" xfId="30536" xr:uid="{00000000-0005-0000-0000-00005C770000}"/>
    <cellStyle name="표준 9 50" xfId="30537" xr:uid="{00000000-0005-0000-0000-00005D770000}"/>
    <cellStyle name="표준 9 50 2" xfId="30538" xr:uid="{00000000-0005-0000-0000-00005E770000}"/>
    <cellStyle name="표준 9 51" xfId="30539" xr:uid="{00000000-0005-0000-0000-00005F770000}"/>
    <cellStyle name="표준 9 51 2" xfId="30540" xr:uid="{00000000-0005-0000-0000-000060770000}"/>
    <cellStyle name="표준 9 52" xfId="30541" xr:uid="{00000000-0005-0000-0000-000061770000}"/>
    <cellStyle name="표준 9 52 2" xfId="30542" xr:uid="{00000000-0005-0000-0000-000062770000}"/>
    <cellStyle name="표준 9 53" xfId="30543" xr:uid="{00000000-0005-0000-0000-000063770000}"/>
    <cellStyle name="표준 9 53 2" xfId="30544" xr:uid="{00000000-0005-0000-0000-000064770000}"/>
    <cellStyle name="표준 9 54" xfId="30545" xr:uid="{00000000-0005-0000-0000-000065770000}"/>
    <cellStyle name="표준 9 54 2" xfId="30546" xr:uid="{00000000-0005-0000-0000-000066770000}"/>
    <cellStyle name="표준 9 55" xfId="30547" xr:uid="{00000000-0005-0000-0000-000067770000}"/>
    <cellStyle name="표준 9 55 2" xfId="30548" xr:uid="{00000000-0005-0000-0000-000068770000}"/>
    <cellStyle name="표준 9 56" xfId="30549" xr:uid="{00000000-0005-0000-0000-000069770000}"/>
    <cellStyle name="표준 9 56 2" xfId="30550" xr:uid="{00000000-0005-0000-0000-00006A770000}"/>
    <cellStyle name="표준 9 57" xfId="30551" xr:uid="{00000000-0005-0000-0000-00006B770000}"/>
    <cellStyle name="표준 9 57 2" xfId="30552" xr:uid="{00000000-0005-0000-0000-00006C770000}"/>
    <cellStyle name="표준 9 58" xfId="30553" xr:uid="{00000000-0005-0000-0000-00006D770000}"/>
    <cellStyle name="표준 9 58 2" xfId="30554" xr:uid="{00000000-0005-0000-0000-00006E770000}"/>
    <cellStyle name="표준 9 59" xfId="30555" xr:uid="{00000000-0005-0000-0000-00006F770000}"/>
    <cellStyle name="표준 9 59 2" xfId="30556" xr:uid="{00000000-0005-0000-0000-000070770000}"/>
    <cellStyle name="표준 9 6" xfId="30557" xr:uid="{00000000-0005-0000-0000-000071770000}"/>
    <cellStyle name="표준 9 6 2" xfId="30558" xr:uid="{00000000-0005-0000-0000-000072770000}"/>
    <cellStyle name="표준 9 60" xfId="30559" xr:uid="{00000000-0005-0000-0000-000073770000}"/>
    <cellStyle name="표준 9 60 2" xfId="30560" xr:uid="{00000000-0005-0000-0000-000074770000}"/>
    <cellStyle name="표준 9 61" xfId="30561" xr:uid="{00000000-0005-0000-0000-000075770000}"/>
    <cellStyle name="표준 9 61 2" xfId="30562" xr:uid="{00000000-0005-0000-0000-000076770000}"/>
    <cellStyle name="표준 9 62" xfId="30563" xr:uid="{00000000-0005-0000-0000-000077770000}"/>
    <cellStyle name="표준 9 62 2" xfId="30564" xr:uid="{00000000-0005-0000-0000-000078770000}"/>
    <cellStyle name="표준 9 63" xfId="30565" xr:uid="{00000000-0005-0000-0000-000079770000}"/>
    <cellStyle name="표준 9 63 2" xfId="30566" xr:uid="{00000000-0005-0000-0000-00007A770000}"/>
    <cellStyle name="표준 9 64" xfId="30567" xr:uid="{00000000-0005-0000-0000-00007B770000}"/>
    <cellStyle name="표준 9 64 2" xfId="30568" xr:uid="{00000000-0005-0000-0000-00007C770000}"/>
    <cellStyle name="표준 9 65" xfId="30569" xr:uid="{00000000-0005-0000-0000-00007D770000}"/>
    <cellStyle name="표준 9 65 2" xfId="30570" xr:uid="{00000000-0005-0000-0000-00007E770000}"/>
    <cellStyle name="표준 9 66" xfId="30571" xr:uid="{00000000-0005-0000-0000-00007F770000}"/>
    <cellStyle name="표준 9 66 2" xfId="30572" xr:uid="{00000000-0005-0000-0000-000080770000}"/>
    <cellStyle name="표준 9 67" xfId="30573" xr:uid="{00000000-0005-0000-0000-000081770000}"/>
    <cellStyle name="표준 9 67 2" xfId="30574" xr:uid="{00000000-0005-0000-0000-000082770000}"/>
    <cellStyle name="표준 9 68" xfId="30575" xr:uid="{00000000-0005-0000-0000-000083770000}"/>
    <cellStyle name="표준 9 68 2" xfId="30576" xr:uid="{00000000-0005-0000-0000-000084770000}"/>
    <cellStyle name="표준 9 69" xfId="30577" xr:uid="{00000000-0005-0000-0000-000085770000}"/>
    <cellStyle name="표준 9 69 2" xfId="30578" xr:uid="{00000000-0005-0000-0000-000086770000}"/>
    <cellStyle name="표준 9 7" xfId="30579" xr:uid="{00000000-0005-0000-0000-000087770000}"/>
    <cellStyle name="표준 9 7 2" xfId="30580" xr:uid="{00000000-0005-0000-0000-000088770000}"/>
    <cellStyle name="표준 9 70" xfId="30581" xr:uid="{00000000-0005-0000-0000-000089770000}"/>
    <cellStyle name="표준 9 70 2" xfId="30582" xr:uid="{00000000-0005-0000-0000-00008A770000}"/>
    <cellStyle name="표준 9 71" xfId="30583" xr:uid="{00000000-0005-0000-0000-00008B770000}"/>
    <cellStyle name="표준 9 71 2" xfId="30584" xr:uid="{00000000-0005-0000-0000-00008C770000}"/>
    <cellStyle name="표준 9 72" xfId="30585" xr:uid="{00000000-0005-0000-0000-00008D770000}"/>
    <cellStyle name="표준 9 72 2" xfId="30586" xr:uid="{00000000-0005-0000-0000-00008E770000}"/>
    <cellStyle name="표준 9 73" xfId="30587" xr:uid="{00000000-0005-0000-0000-00008F770000}"/>
    <cellStyle name="표준 9 73 2" xfId="30588" xr:uid="{00000000-0005-0000-0000-000090770000}"/>
    <cellStyle name="표준 9 74" xfId="30589" xr:uid="{00000000-0005-0000-0000-000091770000}"/>
    <cellStyle name="표준 9 74 2" xfId="30590" xr:uid="{00000000-0005-0000-0000-000092770000}"/>
    <cellStyle name="표준 9 75" xfId="30591" xr:uid="{00000000-0005-0000-0000-000093770000}"/>
    <cellStyle name="표준 9 75 2" xfId="30592" xr:uid="{00000000-0005-0000-0000-000094770000}"/>
    <cellStyle name="표준 9 76" xfId="30593" xr:uid="{00000000-0005-0000-0000-000095770000}"/>
    <cellStyle name="표준 9 76 2" xfId="30594" xr:uid="{00000000-0005-0000-0000-000096770000}"/>
    <cellStyle name="표준 9 77" xfId="30595" xr:uid="{00000000-0005-0000-0000-000097770000}"/>
    <cellStyle name="표준 9 77 2" xfId="30596" xr:uid="{00000000-0005-0000-0000-000098770000}"/>
    <cellStyle name="표준 9 78" xfId="30597" xr:uid="{00000000-0005-0000-0000-000099770000}"/>
    <cellStyle name="표준 9 78 2" xfId="30598" xr:uid="{00000000-0005-0000-0000-00009A770000}"/>
    <cellStyle name="표준 9 79" xfId="30599" xr:uid="{00000000-0005-0000-0000-00009B770000}"/>
    <cellStyle name="표준 9 79 2" xfId="30600" xr:uid="{00000000-0005-0000-0000-00009C770000}"/>
    <cellStyle name="표준 9 8" xfId="30601" xr:uid="{00000000-0005-0000-0000-00009D770000}"/>
    <cellStyle name="표준 9 8 2" xfId="30602" xr:uid="{00000000-0005-0000-0000-00009E770000}"/>
    <cellStyle name="표준 9 80" xfId="30603" xr:uid="{00000000-0005-0000-0000-00009F770000}"/>
    <cellStyle name="표준 9 80 2" xfId="30604" xr:uid="{00000000-0005-0000-0000-0000A0770000}"/>
    <cellStyle name="표준 9 81" xfId="30605" xr:uid="{00000000-0005-0000-0000-0000A1770000}"/>
    <cellStyle name="표준 9 81 2" xfId="30606" xr:uid="{00000000-0005-0000-0000-0000A2770000}"/>
    <cellStyle name="표준 9 82" xfId="30607" xr:uid="{00000000-0005-0000-0000-0000A3770000}"/>
    <cellStyle name="표준 9 83" xfId="30608" xr:uid="{00000000-0005-0000-0000-0000A4770000}"/>
    <cellStyle name="표준 9 84" xfId="30609" xr:uid="{00000000-0005-0000-0000-0000A5770000}"/>
    <cellStyle name="표준 9 85" xfId="30610" xr:uid="{00000000-0005-0000-0000-0000A6770000}"/>
    <cellStyle name="표준 9 9" xfId="30611" xr:uid="{00000000-0005-0000-0000-0000A7770000}"/>
    <cellStyle name="표준 9 9 2" xfId="30612" xr:uid="{00000000-0005-0000-0000-0000A8770000}"/>
    <cellStyle name="標準_ ｹ-ﾌﾞﾙ物量(B)" xfId="30613" xr:uid="{00000000-0005-0000-0000-0000A9770000}"/>
    <cellStyle name="표준1" xfId="30614" xr:uid="{00000000-0005-0000-0000-0000AA770000}"/>
    <cellStyle name="표준1 2" xfId="30615" xr:uid="{00000000-0005-0000-0000-0000AB770000}"/>
    <cellStyle name="표준1 2 2" xfId="30616" xr:uid="{00000000-0005-0000-0000-0000AC770000}"/>
    <cellStyle name="표준1 3" xfId="30617" xr:uid="{00000000-0005-0000-0000-0000AD770000}"/>
    <cellStyle name="표준10" xfId="30618" xr:uid="{00000000-0005-0000-0000-0000AE770000}"/>
    <cellStyle name="표준2" xfId="30619" xr:uid="{00000000-0005-0000-0000-0000AF770000}"/>
    <cellStyle name="표준2 2" xfId="30620" xr:uid="{00000000-0005-0000-0000-0000B0770000}"/>
    <cellStyle name="표준2 3" xfId="30621" xr:uid="{00000000-0005-0000-0000-0000B1770000}"/>
    <cellStyle name="표쥰" xfId="30622" xr:uid="{00000000-0005-0000-0000-0000B2770000}"/>
    <cellStyle name="표쥰 2" xfId="30623" xr:uid="{00000000-0005-0000-0000-0000B3770000}"/>
    <cellStyle name="표쥰 3" xfId="30624" xr:uid="{00000000-0005-0000-0000-0000B4770000}"/>
    <cellStyle name="하가는선" xfId="30625" xr:uid="{00000000-0005-0000-0000-0000B5770000}"/>
    <cellStyle name="하가는선 2" xfId="30626" xr:uid="{00000000-0005-0000-0000-0000B6770000}"/>
    <cellStyle name="하이퍼링크" xfId="30735" builtinId="8"/>
    <cellStyle name="하이퍼링크 2" xfId="30627" xr:uid="{00000000-0005-0000-0000-0000B8770000}"/>
    <cellStyle name="하이퍼링크 2 2" xfId="30628" xr:uid="{00000000-0005-0000-0000-0000B9770000}"/>
    <cellStyle name="하이퍼링크 2 3" xfId="30629" xr:uid="{00000000-0005-0000-0000-0000BA770000}"/>
    <cellStyle name="하이퍼링크 3" xfId="30630" xr:uid="{00000000-0005-0000-0000-0000BB770000}"/>
    <cellStyle name="합계" xfId="30631" xr:uid="{00000000-0005-0000-0000-0000BC770000}"/>
    <cellStyle name="합계 2" xfId="30632" xr:uid="{00000000-0005-0000-0000-0000BD770000}"/>
    <cellStyle name="합계 3" xfId="30633" xr:uid="{00000000-0005-0000-0000-0000BE770000}"/>
    <cellStyle name="합산" xfId="30634" xr:uid="{00000000-0005-0000-0000-0000BF770000}"/>
    <cellStyle name="합산 2" xfId="30635" xr:uid="{00000000-0005-0000-0000-0000C0770000}"/>
    <cellStyle name="합산 2 2" xfId="30636" xr:uid="{00000000-0005-0000-0000-0000C1770000}"/>
    <cellStyle name="합산 2 2 2" xfId="30637" xr:uid="{00000000-0005-0000-0000-0000C2770000}"/>
    <cellStyle name="합산 2 3" xfId="30638" xr:uid="{00000000-0005-0000-0000-0000C3770000}"/>
    <cellStyle name="합산 2 4" xfId="30639" xr:uid="{00000000-0005-0000-0000-0000C4770000}"/>
    <cellStyle name="합산 3" xfId="30640" xr:uid="{00000000-0005-0000-0000-0000C5770000}"/>
    <cellStyle name="합산 3 2" xfId="30641" xr:uid="{00000000-0005-0000-0000-0000C6770000}"/>
    <cellStyle name="합산 3 3" xfId="30642" xr:uid="{00000000-0005-0000-0000-0000C7770000}"/>
    <cellStyle name="합산 3 4" xfId="30643" xr:uid="{00000000-0005-0000-0000-0000C8770000}"/>
    <cellStyle name="합산 4" xfId="30644" xr:uid="{00000000-0005-0000-0000-0000C9770000}"/>
    <cellStyle name="합산 4 2" xfId="30645" xr:uid="{00000000-0005-0000-0000-0000CA770000}"/>
    <cellStyle name="합산 4 3" xfId="30646" xr:uid="{00000000-0005-0000-0000-0000CB770000}"/>
    <cellStyle name="합산 5" xfId="30647" xr:uid="{00000000-0005-0000-0000-0000CC770000}"/>
    <cellStyle name="합산 6" xfId="30648" xr:uid="{00000000-0005-0000-0000-0000CD770000}"/>
    <cellStyle name="합산 7" xfId="30649" xr:uid="{00000000-0005-0000-0000-0000CE770000}"/>
    <cellStyle name="합산_태양광견적서(부안고)" xfId="30650" xr:uid="{00000000-0005-0000-0000-0000CF770000}"/>
    <cellStyle name="桁区切り [0.00]_laroux" xfId="30651" xr:uid="{00000000-0005-0000-0000-0000D0770000}"/>
    <cellStyle name="桁区切り_laroux" xfId="30652" xr:uid="{00000000-0005-0000-0000-0000D1770000}"/>
    <cellStyle name="垓" xfId="30653" xr:uid="{00000000-0005-0000-0000-0000D2770000}"/>
    <cellStyle name="垓 2" xfId="30654" xr:uid="{00000000-0005-0000-0000-0000D3770000}"/>
    <cellStyle name="貨幣 [0]_GARMENT STEP FORM HK" xfId="30655" xr:uid="{00000000-0005-0000-0000-0000D4770000}"/>
    <cellStyle name="貨幣_GARMENT STEP FORM HK" xfId="30656" xr:uid="{00000000-0005-0000-0000-0000D5770000}"/>
    <cellStyle name="화폐기호" xfId="30657" xr:uid="{00000000-0005-0000-0000-0000D6770000}"/>
    <cellStyle name="화폐기호 10" xfId="30658" xr:uid="{00000000-0005-0000-0000-0000D7770000}"/>
    <cellStyle name="화폐기호 2" xfId="30659" xr:uid="{00000000-0005-0000-0000-0000D8770000}"/>
    <cellStyle name="화폐기호 2 2" xfId="30660" xr:uid="{00000000-0005-0000-0000-0000D9770000}"/>
    <cellStyle name="화폐기호 2 2 2" xfId="30661" xr:uid="{00000000-0005-0000-0000-0000DA770000}"/>
    <cellStyle name="화폐기호 2 2 3" xfId="30662" xr:uid="{00000000-0005-0000-0000-0000DB770000}"/>
    <cellStyle name="화폐기호 2 3" xfId="30663" xr:uid="{00000000-0005-0000-0000-0000DC770000}"/>
    <cellStyle name="화폐기호 2 4" xfId="30664" xr:uid="{00000000-0005-0000-0000-0000DD770000}"/>
    <cellStyle name="화폐기호 2 5" xfId="30665" xr:uid="{00000000-0005-0000-0000-0000DE770000}"/>
    <cellStyle name="화폐기호 3" xfId="30666" xr:uid="{00000000-0005-0000-0000-0000DF770000}"/>
    <cellStyle name="화폐기호 3 2" xfId="30667" xr:uid="{00000000-0005-0000-0000-0000E0770000}"/>
    <cellStyle name="화폐기호 3 3" xfId="30668" xr:uid="{00000000-0005-0000-0000-0000E1770000}"/>
    <cellStyle name="화폐기호 3 4" xfId="30669" xr:uid="{00000000-0005-0000-0000-0000E2770000}"/>
    <cellStyle name="화폐기호 4" xfId="30670" xr:uid="{00000000-0005-0000-0000-0000E3770000}"/>
    <cellStyle name="화폐기호 4 2" xfId="30671" xr:uid="{00000000-0005-0000-0000-0000E4770000}"/>
    <cellStyle name="화폐기호 4 3" xfId="30672" xr:uid="{00000000-0005-0000-0000-0000E5770000}"/>
    <cellStyle name="화폐기호 4 4" xfId="30673" xr:uid="{00000000-0005-0000-0000-0000E6770000}"/>
    <cellStyle name="화폐기호 5" xfId="30674" xr:uid="{00000000-0005-0000-0000-0000E7770000}"/>
    <cellStyle name="화폐기호 5 2" xfId="30675" xr:uid="{00000000-0005-0000-0000-0000E8770000}"/>
    <cellStyle name="화폐기호 6" xfId="30676" xr:uid="{00000000-0005-0000-0000-0000E9770000}"/>
    <cellStyle name="화폐기호 6 2" xfId="30677" xr:uid="{00000000-0005-0000-0000-0000EA770000}"/>
    <cellStyle name="화폐기호 7" xfId="30678" xr:uid="{00000000-0005-0000-0000-0000EB770000}"/>
    <cellStyle name="화폐기호 7 2" xfId="30679" xr:uid="{00000000-0005-0000-0000-0000EC770000}"/>
    <cellStyle name="화폐기호 8" xfId="30680" xr:uid="{00000000-0005-0000-0000-0000ED770000}"/>
    <cellStyle name="화폐기호 8 2" xfId="30681" xr:uid="{00000000-0005-0000-0000-0000EE770000}"/>
    <cellStyle name="화폐기호 9" xfId="30682" xr:uid="{00000000-0005-0000-0000-0000EF770000}"/>
    <cellStyle name="화폐기호_태양광견적서(부안고)" xfId="30683" xr:uid="{00000000-0005-0000-0000-0000F0770000}"/>
    <cellStyle name="화폐기호0" xfId="30684" xr:uid="{00000000-0005-0000-0000-0000F1770000}"/>
    <cellStyle name="화폐기호0 10" xfId="30685" xr:uid="{00000000-0005-0000-0000-0000F2770000}"/>
    <cellStyle name="화폐기호0 10 2" xfId="30686" xr:uid="{00000000-0005-0000-0000-0000F3770000}"/>
    <cellStyle name="화폐기호0 10 3" xfId="30687" xr:uid="{00000000-0005-0000-0000-0000F4770000}"/>
    <cellStyle name="화폐기호0 11" xfId="30688" xr:uid="{00000000-0005-0000-0000-0000F5770000}"/>
    <cellStyle name="화폐기호0 11 2" xfId="30689" xr:uid="{00000000-0005-0000-0000-0000F6770000}"/>
    <cellStyle name="화폐기호0 12" xfId="30690" xr:uid="{00000000-0005-0000-0000-0000F7770000}"/>
    <cellStyle name="화폐기호0 12 2" xfId="30691" xr:uid="{00000000-0005-0000-0000-0000F8770000}"/>
    <cellStyle name="화폐기호0 13" xfId="30692" xr:uid="{00000000-0005-0000-0000-0000F9770000}"/>
    <cellStyle name="화폐기호0 13 2" xfId="30693" xr:uid="{00000000-0005-0000-0000-0000FA770000}"/>
    <cellStyle name="화폐기호0 14" xfId="30694" xr:uid="{00000000-0005-0000-0000-0000FB770000}"/>
    <cellStyle name="화폐기호0 15" xfId="30695" xr:uid="{00000000-0005-0000-0000-0000FC770000}"/>
    <cellStyle name="화폐기호0 16" xfId="30696" xr:uid="{00000000-0005-0000-0000-0000FD770000}"/>
    <cellStyle name="화폐기호0 17" xfId="30697" xr:uid="{00000000-0005-0000-0000-0000FE770000}"/>
    <cellStyle name="화폐기호0 2" xfId="30698" xr:uid="{00000000-0005-0000-0000-0000FF770000}"/>
    <cellStyle name="화폐기호0 2 2" xfId="30699" xr:uid="{00000000-0005-0000-0000-000000780000}"/>
    <cellStyle name="화폐기호0 2 2 2" xfId="30700" xr:uid="{00000000-0005-0000-0000-000001780000}"/>
    <cellStyle name="화폐기호0 2 2 3" xfId="30701" xr:uid="{00000000-0005-0000-0000-000002780000}"/>
    <cellStyle name="화폐기호0 2 3" xfId="30702" xr:uid="{00000000-0005-0000-0000-000003780000}"/>
    <cellStyle name="화폐기호0 2 4" xfId="30703" xr:uid="{00000000-0005-0000-0000-000004780000}"/>
    <cellStyle name="화폐기호0 2 5" xfId="30704" xr:uid="{00000000-0005-0000-0000-000005780000}"/>
    <cellStyle name="화폐기호0 3" xfId="30705" xr:uid="{00000000-0005-0000-0000-000006780000}"/>
    <cellStyle name="화폐기호0 3 2" xfId="30706" xr:uid="{00000000-0005-0000-0000-000007780000}"/>
    <cellStyle name="화폐기호0 3 3" xfId="30707" xr:uid="{00000000-0005-0000-0000-000008780000}"/>
    <cellStyle name="화폐기호0 3 4" xfId="30708" xr:uid="{00000000-0005-0000-0000-000009780000}"/>
    <cellStyle name="화폐기호0 4" xfId="30709" xr:uid="{00000000-0005-0000-0000-00000A780000}"/>
    <cellStyle name="화폐기호0 4 2" xfId="30710" xr:uid="{00000000-0005-0000-0000-00000B780000}"/>
    <cellStyle name="화폐기호0 4 3" xfId="30711" xr:uid="{00000000-0005-0000-0000-00000C780000}"/>
    <cellStyle name="화폐기호0 4 4" xfId="30712" xr:uid="{00000000-0005-0000-0000-00000D780000}"/>
    <cellStyle name="화폐기호0 5" xfId="30713" xr:uid="{00000000-0005-0000-0000-00000E780000}"/>
    <cellStyle name="화폐기호0 5 2" xfId="30714" xr:uid="{00000000-0005-0000-0000-00000F780000}"/>
    <cellStyle name="화폐기호0 5 3" xfId="30715" xr:uid="{00000000-0005-0000-0000-000010780000}"/>
    <cellStyle name="화폐기호0 6" xfId="30716" xr:uid="{00000000-0005-0000-0000-000011780000}"/>
    <cellStyle name="화폐기호0 6 2" xfId="30717" xr:uid="{00000000-0005-0000-0000-000012780000}"/>
    <cellStyle name="화폐기호0 6 3" xfId="30718" xr:uid="{00000000-0005-0000-0000-000013780000}"/>
    <cellStyle name="화폐기호0 7" xfId="30719" xr:uid="{00000000-0005-0000-0000-000014780000}"/>
    <cellStyle name="화폐기호0 7 2" xfId="30720" xr:uid="{00000000-0005-0000-0000-000015780000}"/>
    <cellStyle name="화폐기호0 7 3" xfId="30721" xr:uid="{00000000-0005-0000-0000-000016780000}"/>
    <cellStyle name="화폐기호0 8" xfId="30722" xr:uid="{00000000-0005-0000-0000-000017780000}"/>
    <cellStyle name="화폐기호0 8 2" xfId="30723" xr:uid="{00000000-0005-0000-0000-000018780000}"/>
    <cellStyle name="화폐기호0 8 3" xfId="30724" xr:uid="{00000000-0005-0000-0000-000019780000}"/>
    <cellStyle name="화폐기호0 9" xfId="30725" xr:uid="{00000000-0005-0000-0000-00001A780000}"/>
    <cellStyle name="화폐기호0 9 2" xfId="30726" xr:uid="{00000000-0005-0000-0000-00001B780000}"/>
    <cellStyle name="화폐기호0 9 3" xfId="30727" xr:uid="{00000000-0005-0000-0000-00001C780000}"/>
    <cellStyle name="화폐기호0_1부여부지 콘도미니엄 신축공사 AV설비 견적서_20100121" xfId="30728" xr:uid="{00000000-0005-0000-0000-00001D780000}"/>
    <cellStyle name="ㅏㅏㅏ" xfId="30729" xr:uid="{00000000-0005-0000-0000-00001E780000}"/>
    <cellStyle name="ㅣ" xfId="30730" xr:uid="{00000000-0005-0000-0000-00001F780000}"/>
    <cellStyle name="ㅣㅣ" xfId="30731" xr:uid="{00000000-0005-0000-0000-000020780000}"/>
    <cellStyle name="ㅣㅣ 2" xfId="30732" xr:uid="{00000000-0005-0000-0000-000021780000}"/>
  </cellStyles>
  <dxfs count="0"/>
  <tableStyles count="0" defaultTableStyle="TableStyleMedium2" defaultPivotStyle="PivotStyleLight16"/>
  <colors>
    <mruColors>
      <color rgb="FFCC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92.xml"/><Relationship Id="rId299" Type="http://schemas.openxmlformats.org/officeDocument/2006/relationships/externalLink" Target="externalLinks/externalLink274.xml"/><Relationship Id="rId21" Type="http://schemas.openxmlformats.org/officeDocument/2006/relationships/worksheet" Target="worksheets/sheet21.xml"/><Relationship Id="rId63" Type="http://schemas.openxmlformats.org/officeDocument/2006/relationships/externalLink" Target="externalLinks/externalLink38.xml"/><Relationship Id="rId159" Type="http://schemas.openxmlformats.org/officeDocument/2006/relationships/externalLink" Target="externalLinks/externalLink134.xml"/><Relationship Id="rId170" Type="http://schemas.openxmlformats.org/officeDocument/2006/relationships/externalLink" Target="externalLinks/externalLink145.xml"/><Relationship Id="rId226" Type="http://schemas.openxmlformats.org/officeDocument/2006/relationships/externalLink" Target="externalLinks/externalLink201.xml"/><Relationship Id="rId268" Type="http://schemas.openxmlformats.org/officeDocument/2006/relationships/externalLink" Target="externalLinks/externalLink243.xml"/><Relationship Id="rId32" Type="http://schemas.openxmlformats.org/officeDocument/2006/relationships/externalLink" Target="externalLinks/externalLink7.xml"/><Relationship Id="rId74" Type="http://schemas.openxmlformats.org/officeDocument/2006/relationships/externalLink" Target="externalLinks/externalLink49.xml"/><Relationship Id="rId128" Type="http://schemas.openxmlformats.org/officeDocument/2006/relationships/externalLink" Target="externalLinks/externalLink103.xml"/><Relationship Id="rId5" Type="http://schemas.openxmlformats.org/officeDocument/2006/relationships/worksheet" Target="worksheets/sheet5.xml"/><Relationship Id="rId181" Type="http://schemas.openxmlformats.org/officeDocument/2006/relationships/externalLink" Target="externalLinks/externalLink156.xml"/><Relationship Id="rId237" Type="http://schemas.openxmlformats.org/officeDocument/2006/relationships/externalLink" Target="externalLinks/externalLink212.xml"/><Relationship Id="rId279" Type="http://schemas.openxmlformats.org/officeDocument/2006/relationships/externalLink" Target="externalLinks/externalLink254.xml"/><Relationship Id="rId43" Type="http://schemas.openxmlformats.org/officeDocument/2006/relationships/externalLink" Target="externalLinks/externalLink18.xml"/><Relationship Id="rId139" Type="http://schemas.openxmlformats.org/officeDocument/2006/relationships/externalLink" Target="externalLinks/externalLink114.xml"/><Relationship Id="rId290" Type="http://schemas.openxmlformats.org/officeDocument/2006/relationships/externalLink" Target="externalLinks/externalLink265.xml"/><Relationship Id="rId304" Type="http://schemas.openxmlformats.org/officeDocument/2006/relationships/styles" Target="styles.xml"/><Relationship Id="rId85" Type="http://schemas.openxmlformats.org/officeDocument/2006/relationships/externalLink" Target="externalLinks/externalLink60.xml"/><Relationship Id="rId150" Type="http://schemas.openxmlformats.org/officeDocument/2006/relationships/externalLink" Target="externalLinks/externalLink125.xml"/><Relationship Id="rId192" Type="http://schemas.openxmlformats.org/officeDocument/2006/relationships/externalLink" Target="externalLinks/externalLink167.xml"/><Relationship Id="rId206" Type="http://schemas.openxmlformats.org/officeDocument/2006/relationships/externalLink" Target="externalLinks/externalLink181.xml"/><Relationship Id="rId248" Type="http://schemas.openxmlformats.org/officeDocument/2006/relationships/externalLink" Target="externalLinks/externalLink223.xml"/><Relationship Id="rId12" Type="http://schemas.openxmlformats.org/officeDocument/2006/relationships/worksheet" Target="worksheets/sheet12.xml"/><Relationship Id="rId108" Type="http://schemas.openxmlformats.org/officeDocument/2006/relationships/externalLink" Target="externalLinks/externalLink83.xml"/><Relationship Id="rId54" Type="http://schemas.openxmlformats.org/officeDocument/2006/relationships/externalLink" Target="externalLinks/externalLink29.xml"/><Relationship Id="rId96" Type="http://schemas.openxmlformats.org/officeDocument/2006/relationships/externalLink" Target="externalLinks/externalLink71.xml"/><Relationship Id="rId161" Type="http://schemas.openxmlformats.org/officeDocument/2006/relationships/externalLink" Target="externalLinks/externalLink136.xml"/><Relationship Id="rId217" Type="http://schemas.openxmlformats.org/officeDocument/2006/relationships/externalLink" Target="externalLinks/externalLink192.xml"/><Relationship Id="rId259" Type="http://schemas.openxmlformats.org/officeDocument/2006/relationships/externalLink" Target="externalLinks/externalLink234.xml"/><Relationship Id="rId23" Type="http://schemas.openxmlformats.org/officeDocument/2006/relationships/worksheet" Target="worksheets/sheet23.xml"/><Relationship Id="rId119" Type="http://schemas.openxmlformats.org/officeDocument/2006/relationships/externalLink" Target="externalLinks/externalLink94.xml"/><Relationship Id="rId270" Type="http://schemas.openxmlformats.org/officeDocument/2006/relationships/externalLink" Target="externalLinks/externalLink245.xml"/><Relationship Id="rId291" Type="http://schemas.openxmlformats.org/officeDocument/2006/relationships/externalLink" Target="externalLinks/externalLink266.xml"/><Relationship Id="rId305" Type="http://schemas.openxmlformats.org/officeDocument/2006/relationships/sharedStrings" Target="sharedStrings.xml"/><Relationship Id="rId44" Type="http://schemas.openxmlformats.org/officeDocument/2006/relationships/externalLink" Target="externalLinks/externalLink19.xml"/><Relationship Id="rId65" Type="http://schemas.openxmlformats.org/officeDocument/2006/relationships/externalLink" Target="externalLinks/externalLink40.xml"/><Relationship Id="rId86" Type="http://schemas.openxmlformats.org/officeDocument/2006/relationships/externalLink" Target="externalLinks/externalLink61.xml"/><Relationship Id="rId130" Type="http://schemas.openxmlformats.org/officeDocument/2006/relationships/externalLink" Target="externalLinks/externalLink105.xml"/><Relationship Id="rId151" Type="http://schemas.openxmlformats.org/officeDocument/2006/relationships/externalLink" Target="externalLinks/externalLink126.xml"/><Relationship Id="rId172" Type="http://schemas.openxmlformats.org/officeDocument/2006/relationships/externalLink" Target="externalLinks/externalLink147.xml"/><Relationship Id="rId193" Type="http://schemas.openxmlformats.org/officeDocument/2006/relationships/externalLink" Target="externalLinks/externalLink168.xml"/><Relationship Id="rId207" Type="http://schemas.openxmlformats.org/officeDocument/2006/relationships/externalLink" Target="externalLinks/externalLink182.xml"/><Relationship Id="rId228" Type="http://schemas.openxmlformats.org/officeDocument/2006/relationships/externalLink" Target="externalLinks/externalLink203.xml"/><Relationship Id="rId249" Type="http://schemas.openxmlformats.org/officeDocument/2006/relationships/externalLink" Target="externalLinks/externalLink224.xml"/><Relationship Id="rId13" Type="http://schemas.openxmlformats.org/officeDocument/2006/relationships/worksheet" Target="worksheets/sheet13.xml"/><Relationship Id="rId109" Type="http://schemas.openxmlformats.org/officeDocument/2006/relationships/externalLink" Target="externalLinks/externalLink84.xml"/><Relationship Id="rId260" Type="http://schemas.openxmlformats.org/officeDocument/2006/relationships/externalLink" Target="externalLinks/externalLink235.xml"/><Relationship Id="rId281" Type="http://schemas.openxmlformats.org/officeDocument/2006/relationships/externalLink" Target="externalLinks/externalLink256.xml"/><Relationship Id="rId34" Type="http://schemas.openxmlformats.org/officeDocument/2006/relationships/externalLink" Target="externalLinks/externalLink9.xml"/><Relationship Id="rId55" Type="http://schemas.openxmlformats.org/officeDocument/2006/relationships/externalLink" Target="externalLinks/externalLink30.xml"/><Relationship Id="rId76" Type="http://schemas.openxmlformats.org/officeDocument/2006/relationships/externalLink" Target="externalLinks/externalLink51.xml"/><Relationship Id="rId97" Type="http://schemas.openxmlformats.org/officeDocument/2006/relationships/externalLink" Target="externalLinks/externalLink72.xml"/><Relationship Id="rId120" Type="http://schemas.openxmlformats.org/officeDocument/2006/relationships/externalLink" Target="externalLinks/externalLink95.xml"/><Relationship Id="rId141" Type="http://schemas.openxmlformats.org/officeDocument/2006/relationships/externalLink" Target="externalLinks/externalLink116.xml"/><Relationship Id="rId7" Type="http://schemas.openxmlformats.org/officeDocument/2006/relationships/worksheet" Target="worksheets/sheet7.xml"/><Relationship Id="rId162" Type="http://schemas.openxmlformats.org/officeDocument/2006/relationships/externalLink" Target="externalLinks/externalLink137.xml"/><Relationship Id="rId183" Type="http://schemas.openxmlformats.org/officeDocument/2006/relationships/externalLink" Target="externalLinks/externalLink158.xml"/><Relationship Id="rId218" Type="http://schemas.openxmlformats.org/officeDocument/2006/relationships/externalLink" Target="externalLinks/externalLink193.xml"/><Relationship Id="rId239" Type="http://schemas.openxmlformats.org/officeDocument/2006/relationships/externalLink" Target="externalLinks/externalLink214.xml"/><Relationship Id="rId250" Type="http://schemas.openxmlformats.org/officeDocument/2006/relationships/externalLink" Target="externalLinks/externalLink225.xml"/><Relationship Id="rId271" Type="http://schemas.openxmlformats.org/officeDocument/2006/relationships/externalLink" Target="externalLinks/externalLink246.xml"/><Relationship Id="rId292" Type="http://schemas.openxmlformats.org/officeDocument/2006/relationships/externalLink" Target="externalLinks/externalLink267.xml"/><Relationship Id="rId306" Type="http://schemas.microsoft.com/office/2017/10/relationships/person" Target="persons/person.xml"/><Relationship Id="rId24" Type="http://schemas.openxmlformats.org/officeDocument/2006/relationships/worksheet" Target="worksheets/sheet24.xml"/><Relationship Id="rId45" Type="http://schemas.openxmlformats.org/officeDocument/2006/relationships/externalLink" Target="externalLinks/externalLink20.xml"/><Relationship Id="rId66" Type="http://schemas.openxmlformats.org/officeDocument/2006/relationships/externalLink" Target="externalLinks/externalLink41.xml"/><Relationship Id="rId87" Type="http://schemas.openxmlformats.org/officeDocument/2006/relationships/externalLink" Target="externalLinks/externalLink62.xml"/><Relationship Id="rId110" Type="http://schemas.openxmlformats.org/officeDocument/2006/relationships/externalLink" Target="externalLinks/externalLink85.xml"/><Relationship Id="rId131" Type="http://schemas.openxmlformats.org/officeDocument/2006/relationships/externalLink" Target="externalLinks/externalLink106.xml"/><Relationship Id="rId152" Type="http://schemas.openxmlformats.org/officeDocument/2006/relationships/externalLink" Target="externalLinks/externalLink127.xml"/><Relationship Id="rId173" Type="http://schemas.openxmlformats.org/officeDocument/2006/relationships/externalLink" Target="externalLinks/externalLink148.xml"/><Relationship Id="rId194" Type="http://schemas.openxmlformats.org/officeDocument/2006/relationships/externalLink" Target="externalLinks/externalLink169.xml"/><Relationship Id="rId208" Type="http://schemas.openxmlformats.org/officeDocument/2006/relationships/externalLink" Target="externalLinks/externalLink183.xml"/><Relationship Id="rId229" Type="http://schemas.openxmlformats.org/officeDocument/2006/relationships/externalLink" Target="externalLinks/externalLink204.xml"/><Relationship Id="rId240" Type="http://schemas.openxmlformats.org/officeDocument/2006/relationships/externalLink" Target="externalLinks/externalLink215.xml"/><Relationship Id="rId261" Type="http://schemas.openxmlformats.org/officeDocument/2006/relationships/externalLink" Target="externalLinks/externalLink236.xml"/><Relationship Id="rId14" Type="http://schemas.openxmlformats.org/officeDocument/2006/relationships/worksheet" Target="worksheets/sheet14.xml"/><Relationship Id="rId35" Type="http://schemas.openxmlformats.org/officeDocument/2006/relationships/externalLink" Target="externalLinks/externalLink10.xml"/><Relationship Id="rId56" Type="http://schemas.openxmlformats.org/officeDocument/2006/relationships/externalLink" Target="externalLinks/externalLink31.xml"/><Relationship Id="rId77" Type="http://schemas.openxmlformats.org/officeDocument/2006/relationships/externalLink" Target="externalLinks/externalLink52.xml"/><Relationship Id="rId100" Type="http://schemas.openxmlformats.org/officeDocument/2006/relationships/externalLink" Target="externalLinks/externalLink75.xml"/><Relationship Id="rId282" Type="http://schemas.openxmlformats.org/officeDocument/2006/relationships/externalLink" Target="externalLinks/externalLink257.xml"/><Relationship Id="rId8" Type="http://schemas.openxmlformats.org/officeDocument/2006/relationships/worksheet" Target="worksheets/sheet8.xml"/><Relationship Id="rId98" Type="http://schemas.openxmlformats.org/officeDocument/2006/relationships/externalLink" Target="externalLinks/externalLink73.xml"/><Relationship Id="rId121" Type="http://schemas.openxmlformats.org/officeDocument/2006/relationships/externalLink" Target="externalLinks/externalLink96.xml"/><Relationship Id="rId142" Type="http://schemas.openxmlformats.org/officeDocument/2006/relationships/externalLink" Target="externalLinks/externalLink117.xml"/><Relationship Id="rId163" Type="http://schemas.openxmlformats.org/officeDocument/2006/relationships/externalLink" Target="externalLinks/externalLink138.xml"/><Relationship Id="rId184" Type="http://schemas.openxmlformats.org/officeDocument/2006/relationships/externalLink" Target="externalLinks/externalLink159.xml"/><Relationship Id="rId219" Type="http://schemas.openxmlformats.org/officeDocument/2006/relationships/externalLink" Target="externalLinks/externalLink194.xml"/><Relationship Id="rId230" Type="http://schemas.openxmlformats.org/officeDocument/2006/relationships/externalLink" Target="externalLinks/externalLink205.xml"/><Relationship Id="rId251" Type="http://schemas.openxmlformats.org/officeDocument/2006/relationships/externalLink" Target="externalLinks/externalLink226.xml"/><Relationship Id="rId25" Type="http://schemas.openxmlformats.org/officeDocument/2006/relationships/worksheet" Target="worksheets/sheet25.xml"/><Relationship Id="rId46" Type="http://schemas.openxmlformats.org/officeDocument/2006/relationships/externalLink" Target="externalLinks/externalLink21.xml"/><Relationship Id="rId67" Type="http://schemas.openxmlformats.org/officeDocument/2006/relationships/externalLink" Target="externalLinks/externalLink42.xml"/><Relationship Id="rId272" Type="http://schemas.openxmlformats.org/officeDocument/2006/relationships/externalLink" Target="externalLinks/externalLink247.xml"/><Relationship Id="rId293" Type="http://schemas.openxmlformats.org/officeDocument/2006/relationships/externalLink" Target="externalLinks/externalLink268.xml"/><Relationship Id="rId307" Type="http://schemas.openxmlformats.org/officeDocument/2006/relationships/calcChain" Target="calcChain.xml"/><Relationship Id="rId88" Type="http://schemas.openxmlformats.org/officeDocument/2006/relationships/externalLink" Target="externalLinks/externalLink63.xml"/><Relationship Id="rId111" Type="http://schemas.openxmlformats.org/officeDocument/2006/relationships/externalLink" Target="externalLinks/externalLink86.xml"/><Relationship Id="rId132" Type="http://schemas.openxmlformats.org/officeDocument/2006/relationships/externalLink" Target="externalLinks/externalLink107.xml"/><Relationship Id="rId153" Type="http://schemas.openxmlformats.org/officeDocument/2006/relationships/externalLink" Target="externalLinks/externalLink128.xml"/><Relationship Id="rId174" Type="http://schemas.openxmlformats.org/officeDocument/2006/relationships/externalLink" Target="externalLinks/externalLink149.xml"/><Relationship Id="rId195" Type="http://schemas.openxmlformats.org/officeDocument/2006/relationships/externalLink" Target="externalLinks/externalLink170.xml"/><Relationship Id="rId209" Type="http://schemas.openxmlformats.org/officeDocument/2006/relationships/externalLink" Target="externalLinks/externalLink184.xml"/><Relationship Id="rId220" Type="http://schemas.openxmlformats.org/officeDocument/2006/relationships/externalLink" Target="externalLinks/externalLink195.xml"/><Relationship Id="rId241" Type="http://schemas.openxmlformats.org/officeDocument/2006/relationships/externalLink" Target="externalLinks/externalLink216.xml"/><Relationship Id="rId15" Type="http://schemas.openxmlformats.org/officeDocument/2006/relationships/worksheet" Target="worksheets/sheet15.xml"/><Relationship Id="rId36" Type="http://schemas.openxmlformats.org/officeDocument/2006/relationships/externalLink" Target="externalLinks/externalLink11.xml"/><Relationship Id="rId57" Type="http://schemas.openxmlformats.org/officeDocument/2006/relationships/externalLink" Target="externalLinks/externalLink32.xml"/><Relationship Id="rId262" Type="http://schemas.openxmlformats.org/officeDocument/2006/relationships/externalLink" Target="externalLinks/externalLink237.xml"/><Relationship Id="rId283" Type="http://schemas.openxmlformats.org/officeDocument/2006/relationships/externalLink" Target="externalLinks/externalLink258.xml"/><Relationship Id="rId78" Type="http://schemas.openxmlformats.org/officeDocument/2006/relationships/externalLink" Target="externalLinks/externalLink53.xml"/><Relationship Id="rId99" Type="http://schemas.openxmlformats.org/officeDocument/2006/relationships/externalLink" Target="externalLinks/externalLink74.xml"/><Relationship Id="rId101" Type="http://schemas.openxmlformats.org/officeDocument/2006/relationships/externalLink" Target="externalLinks/externalLink76.xml"/><Relationship Id="rId122" Type="http://schemas.openxmlformats.org/officeDocument/2006/relationships/externalLink" Target="externalLinks/externalLink97.xml"/><Relationship Id="rId143" Type="http://schemas.openxmlformats.org/officeDocument/2006/relationships/externalLink" Target="externalLinks/externalLink118.xml"/><Relationship Id="rId164" Type="http://schemas.openxmlformats.org/officeDocument/2006/relationships/externalLink" Target="externalLinks/externalLink139.xml"/><Relationship Id="rId185" Type="http://schemas.openxmlformats.org/officeDocument/2006/relationships/externalLink" Target="externalLinks/externalLink160.xml"/><Relationship Id="rId9" Type="http://schemas.openxmlformats.org/officeDocument/2006/relationships/worksheet" Target="worksheets/sheet9.xml"/><Relationship Id="rId210" Type="http://schemas.openxmlformats.org/officeDocument/2006/relationships/externalLink" Target="externalLinks/externalLink185.xml"/><Relationship Id="rId26" Type="http://schemas.openxmlformats.org/officeDocument/2006/relationships/externalLink" Target="externalLinks/externalLink1.xml"/><Relationship Id="rId231" Type="http://schemas.openxmlformats.org/officeDocument/2006/relationships/externalLink" Target="externalLinks/externalLink206.xml"/><Relationship Id="rId252" Type="http://schemas.openxmlformats.org/officeDocument/2006/relationships/externalLink" Target="externalLinks/externalLink227.xml"/><Relationship Id="rId273" Type="http://schemas.openxmlformats.org/officeDocument/2006/relationships/externalLink" Target="externalLinks/externalLink248.xml"/><Relationship Id="rId294" Type="http://schemas.openxmlformats.org/officeDocument/2006/relationships/externalLink" Target="externalLinks/externalLink269.xml"/><Relationship Id="rId47" Type="http://schemas.openxmlformats.org/officeDocument/2006/relationships/externalLink" Target="externalLinks/externalLink22.xml"/><Relationship Id="rId68" Type="http://schemas.openxmlformats.org/officeDocument/2006/relationships/externalLink" Target="externalLinks/externalLink43.xml"/><Relationship Id="rId89" Type="http://schemas.openxmlformats.org/officeDocument/2006/relationships/externalLink" Target="externalLinks/externalLink64.xml"/><Relationship Id="rId112" Type="http://schemas.openxmlformats.org/officeDocument/2006/relationships/externalLink" Target="externalLinks/externalLink87.xml"/><Relationship Id="rId133" Type="http://schemas.openxmlformats.org/officeDocument/2006/relationships/externalLink" Target="externalLinks/externalLink108.xml"/><Relationship Id="rId154" Type="http://schemas.openxmlformats.org/officeDocument/2006/relationships/externalLink" Target="externalLinks/externalLink129.xml"/><Relationship Id="rId175" Type="http://schemas.openxmlformats.org/officeDocument/2006/relationships/externalLink" Target="externalLinks/externalLink150.xml"/><Relationship Id="rId196" Type="http://schemas.openxmlformats.org/officeDocument/2006/relationships/externalLink" Target="externalLinks/externalLink171.xml"/><Relationship Id="rId200" Type="http://schemas.openxmlformats.org/officeDocument/2006/relationships/externalLink" Target="externalLinks/externalLink175.xml"/><Relationship Id="rId16" Type="http://schemas.openxmlformats.org/officeDocument/2006/relationships/worksheet" Target="worksheets/sheet16.xml"/><Relationship Id="rId221" Type="http://schemas.openxmlformats.org/officeDocument/2006/relationships/externalLink" Target="externalLinks/externalLink196.xml"/><Relationship Id="rId242" Type="http://schemas.openxmlformats.org/officeDocument/2006/relationships/externalLink" Target="externalLinks/externalLink217.xml"/><Relationship Id="rId263" Type="http://schemas.openxmlformats.org/officeDocument/2006/relationships/externalLink" Target="externalLinks/externalLink238.xml"/><Relationship Id="rId284" Type="http://schemas.openxmlformats.org/officeDocument/2006/relationships/externalLink" Target="externalLinks/externalLink259.xml"/><Relationship Id="rId37" Type="http://schemas.openxmlformats.org/officeDocument/2006/relationships/externalLink" Target="externalLinks/externalLink12.xml"/><Relationship Id="rId58" Type="http://schemas.openxmlformats.org/officeDocument/2006/relationships/externalLink" Target="externalLinks/externalLink33.xml"/><Relationship Id="rId79" Type="http://schemas.openxmlformats.org/officeDocument/2006/relationships/externalLink" Target="externalLinks/externalLink54.xml"/><Relationship Id="rId102" Type="http://schemas.openxmlformats.org/officeDocument/2006/relationships/externalLink" Target="externalLinks/externalLink77.xml"/><Relationship Id="rId123" Type="http://schemas.openxmlformats.org/officeDocument/2006/relationships/externalLink" Target="externalLinks/externalLink98.xml"/><Relationship Id="rId144" Type="http://schemas.openxmlformats.org/officeDocument/2006/relationships/externalLink" Target="externalLinks/externalLink119.xml"/><Relationship Id="rId90" Type="http://schemas.openxmlformats.org/officeDocument/2006/relationships/externalLink" Target="externalLinks/externalLink65.xml"/><Relationship Id="rId165" Type="http://schemas.openxmlformats.org/officeDocument/2006/relationships/externalLink" Target="externalLinks/externalLink140.xml"/><Relationship Id="rId186" Type="http://schemas.openxmlformats.org/officeDocument/2006/relationships/externalLink" Target="externalLinks/externalLink161.xml"/><Relationship Id="rId211" Type="http://schemas.openxmlformats.org/officeDocument/2006/relationships/externalLink" Target="externalLinks/externalLink186.xml"/><Relationship Id="rId232" Type="http://schemas.openxmlformats.org/officeDocument/2006/relationships/externalLink" Target="externalLinks/externalLink207.xml"/><Relationship Id="rId253" Type="http://schemas.openxmlformats.org/officeDocument/2006/relationships/externalLink" Target="externalLinks/externalLink228.xml"/><Relationship Id="rId274" Type="http://schemas.openxmlformats.org/officeDocument/2006/relationships/externalLink" Target="externalLinks/externalLink249.xml"/><Relationship Id="rId295" Type="http://schemas.openxmlformats.org/officeDocument/2006/relationships/externalLink" Target="externalLinks/externalLink270.xml"/><Relationship Id="rId27" Type="http://schemas.openxmlformats.org/officeDocument/2006/relationships/externalLink" Target="externalLinks/externalLink2.xml"/><Relationship Id="rId48" Type="http://schemas.openxmlformats.org/officeDocument/2006/relationships/externalLink" Target="externalLinks/externalLink23.xml"/><Relationship Id="rId69" Type="http://schemas.openxmlformats.org/officeDocument/2006/relationships/externalLink" Target="externalLinks/externalLink44.xml"/><Relationship Id="rId113" Type="http://schemas.openxmlformats.org/officeDocument/2006/relationships/externalLink" Target="externalLinks/externalLink88.xml"/><Relationship Id="rId134" Type="http://schemas.openxmlformats.org/officeDocument/2006/relationships/externalLink" Target="externalLinks/externalLink109.xml"/><Relationship Id="rId80" Type="http://schemas.openxmlformats.org/officeDocument/2006/relationships/externalLink" Target="externalLinks/externalLink55.xml"/><Relationship Id="rId155" Type="http://schemas.openxmlformats.org/officeDocument/2006/relationships/externalLink" Target="externalLinks/externalLink130.xml"/><Relationship Id="rId176" Type="http://schemas.openxmlformats.org/officeDocument/2006/relationships/externalLink" Target="externalLinks/externalLink151.xml"/><Relationship Id="rId197" Type="http://schemas.openxmlformats.org/officeDocument/2006/relationships/externalLink" Target="externalLinks/externalLink172.xml"/><Relationship Id="rId201" Type="http://schemas.openxmlformats.org/officeDocument/2006/relationships/externalLink" Target="externalLinks/externalLink176.xml"/><Relationship Id="rId222" Type="http://schemas.openxmlformats.org/officeDocument/2006/relationships/externalLink" Target="externalLinks/externalLink197.xml"/><Relationship Id="rId243" Type="http://schemas.openxmlformats.org/officeDocument/2006/relationships/externalLink" Target="externalLinks/externalLink218.xml"/><Relationship Id="rId264" Type="http://schemas.openxmlformats.org/officeDocument/2006/relationships/externalLink" Target="externalLinks/externalLink239.xml"/><Relationship Id="rId285" Type="http://schemas.openxmlformats.org/officeDocument/2006/relationships/externalLink" Target="externalLinks/externalLink260.xml"/><Relationship Id="rId17" Type="http://schemas.openxmlformats.org/officeDocument/2006/relationships/worksheet" Target="worksheets/sheet17.xml"/><Relationship Id="rId38" Type="http://schemas.openxmlformats.org/officeDocument/2006/relationships/externalLink" Target="externalLinks/externalLink13.xml"/><Relationship Id="rId59" Type="http://schemas.openxmlformats.org/officeDocument/2006/relationships/externalLink" Target="externalLinks/externalLink34.xml"/><Relationship Id="rId103" Type="http://schemas.openxmlformats.org/officeDocument/2006/relationships/externalLink" Target="externalLinks/externalLink78.xml"/><Relationship Id="rId124" Type="http://schemas.openxmlformats.org/officeDocument/2006/relationships/externalLink" Target="externalLinks/externalLink99.xml"/><Relationship Id="rId70" Type="http://schemas.openxmlformats.org/officeDocument/2006/relationships/externalLink" Target="externalLinks/externalLink45.xml"/><Relationship Id="rId91" Type="http://schemas.openxmlformats.org/officeDocument/2006/relationships/externalLink" Target="externalLinks/externalLink66.xml"/><Relationship Id="rId145" Type="http://schemas.openxmlformats.org/officeDocument/2006/relationships/externalLink" Target="externalLinks/externalLink120.xml"/><Relationship Id="rId166" Type="http://schemas.openxmlformats.org/officeDocument/2006/relationships/externalLink" Target="externalLinks/externalLink141.xml"/><Relationship Id="rId187" Type="http://schemas.openxmlformats.org/officeDocument/2006/relationships/externalLink" Target="externalLinks/externalLink162.xml"/><Relationship Id="rId1" Type="http://schemas.openxmlformats.org/officeDocument/2006/relationships/worksheet" Target="worksheets/sheet1.xml"/><Relationship Id="rId212" Type="http://schemas.openxmlformats.org/officeDocument/2006/relationships/externalLink" Target="externalLinks/externalLink187.xml"/><Relationship Id="rId233" Type="http://schemas.openxmlformats.org/officeDocument/2006/relationships/externalLink" Target="externalLinks/externalLink208.xml"/><Relationship Id="rId254" Type="http://schemas.openxmlformats.org/officeDocument/2006/relationships/externalLink" Target="externalLinks/externalLink229.xml"/><Relationship Id="rId28" Type="http://schemas.openxmlformats.org/officeDocument/2006/relationships/externalLink" Target="externalLinks/externalLink3.xml"/><Relationship Id="rId49" Type="http://schemas.openxmlformats.org/officeDocument/2006/relationships/externalLink" Target="externalLinks/externalLink24.xml"/><Relationship Id="rId114" Type="http://schemas.openxmlformats.org/officeDocument/2006/relationships/externalLink" Target="externalLinks/externalLink89.xml"/><Relationship Id="rId275" Type="http://schemas.openxmlformats.org/officeDocument/2006/relationships/externalLink" Target="externalLinks/externalLink250.xml"/><Relationship Id="rId296" Type="http://schemas.openxmlformats.org/officeDocument/2006/relationships/externalLink" Target="externalLinks/externalLink271.xml"/><Relationship Id="rId300" Type="http://schemas.openxmlformats.org/officeDocument/2006/relationships/externalLink" Target="externalLinks/externalLink275.xml"/><Relationship Id="rId60" Type="http://schemas.openxmlformats.org/officeDocument/2006/relationships/externalLink" Target="externalLinks/externalLink35.xml"/><Relationship Id="rId81" Type="http://schemas.openxmlformats.org/officeDocument/2006/relationships/externalLink" Target="externalLinks/externalLink56.xml"/><Relationship Id="rId135" Type="http://schemas.openxmlformats.org/officeDocument/2006/relationships/externalLink" Target="externalLinks/externalLink110.xml"/><Relationship Id="rId156" Type="http://schemas.openxmlformats.org/officeDocument/2006/relationships/externalLink" Target="externalLinks/externalLink131.xml"/><Relationship Id="rId177" Type="http://schemas.openxmlformats.org/officeDocument/2006/relationships/externalLink" Target="externalLinks/externalLink152.xml"/><Relationship Id="rId198" Type="http://schemas.openxmlformats.org/officeDocument/2006/relationships/externalLink" Target="externalLinks/externalLink173.xml"/><Relationship Id="rId202" Type="http://schemas.openxmlformats.org/officeDocument/2006/relationships/externalLink" Target="externalLinks/externalLink177.xml"/><Relationship Id="rId223" Type="http://schemas.openxmlformats.org/officeDocument/2006/relationships/externalLink" Target="externalLinks/externalLink198.xml"/><Relationship Id="rId244" Type="http://schemas.openxmlformats.org/officeDocument/2006/relationships/externalLink" Target="externalLinks/externalLink219.xml"/><Relationship Id="rId18" Type="http://schemas.openxmlformats.org/officeDocument/2006/relationships/worksheet" Target="worksheets/sheet18.xml"/><Relationship Id="rId39" Type="http://schemas.openxmlformats.org/officeDocument/2006/relationships/externalLink" Target="externalLinks/externalLink14.xml"/><Relationship Id="rId265" Type="http://schemas.openxmlformats.org/officeDocument/2006/relationships/externalLink" Target="externalLinks/externalLink240.xml"/><Relationship Id="rId286" Type="http://schemas.openxmlformats.org/officeDocument/2006/relationships/externalLink" Target="externalLinks/externalLink261.xml"/><Relationship Id="rId50" Type="http://schemas.openxmlformats.org/officeDocument/2006/relationships/externalLink" Target="externalLinks/externalLink25.xml"/><Relationship Id="rId104" Type="http://schemas.openxmlformats.org/officeDocument/2006/relationships/externalLink" Target="externalLinks/externalLink79.xml"/><Relationship Id="rId125" Type="http://schemas.openxmlformats.org/officeDocument/2006/relationships/externalLink" Target="externalLinks/externalLink100.xml"/><Relationship Id="rId146" Type="http://schemas.openxmlformats.org/officeDocument/2006/relationships/externalLink" Target="externalLinks/externalLink121.xml"/><Relationship Id="rId167" Type="http://schemas.openxmlformats.org/officeDocument/2006/relationships/externalLink" Target="externalLinks/externalLink142.xml"/><Relationship Id="rId188" Type="http://schemas.openxmlformats.org/officeDocument/2006/relationships/externalLink" Target="externalLinks/externalLink163.xml"/><Relationship Id="rId71" Type="http://schemas.openxmlformats.org/officeDocument/2006/relationships/externalLink" Target="externalLinks/externalLink46.xml"/><Relationship Id="rId92" Type="http://schemas.openxmlformats.org/officeDocument/2006/relationships/externalLink" Target="externalLinks/externalLink67.xml"/><Relationship Id="rId213" Type="http://schemas.openxmlformats.org/officeDocument/2006/relationships/externalLink" Target="externalLinks/externalLink188.xml"/><Relationship Id="rId234" Type="http://schemas.openxmlformats.org/officeDocument/2006/relationships/externalLink" Target="externalLinks/externalLink209.xml"/><Relationship Id="rId2" Type="http://schemas.openxmlformats.org/officeDocument/2006/relationships/worksheet" Target="worksheets/sheet2.xml"/><Relationship Id="rId29" Type="http://schemas.openxmlformats.org/officeDocument/2006/relationships/externalLink" Target="externalLinks/externalLink4.xml"/><Relationship Id="rId255" Type="http://schemas.openxmlformats.org/officeDocument/2006/relationships/externalLink" Target="externalLinks/externalLink230.xml"/><Relationship Id="rId276" Type="http://schemas.openxmlformats.org/officeDocument/2006/relationships/externalLink" Target="externalLinks/externalLink251.xml"/><Relationship Id="rId297" Type="http://schemas.openxmlformats.org/officeDocument/2006/relationships/externalLink" Target="externalLinks/externalLink272.xml"/><Relationship Id="rId40" Type="http://schemas.openxmlformats.org/officeDocument/2006/relationships/externalLink" Target="externalLinks/externalLink15.xml"/><Relationship Id="rId115" Type="http://schemas.openxmlformats.org/officeDocument/2006/relationships/externalLink" Target="externalLinks/externalLink90.xml"/><Relationship Id="rId136" Type="http://schemas.openxmlformats.org/officeDocument/2006/relationships/externalLink" Target="externalLinks/externalLink111.xml"/><Relationship Id="rId157" Type="http://schemas.openxmlformats.org/officeDocument/2006/relationships/externalLink" Target="externalLinks/externalLink132.xml"/><Relationship Id="rId178" Type="http://schemas.openxmlformats.org/officeDocument/2006/relationships/externalLink" Target="externalLinks/externalLink153.xml"/><Relationship Id="rId301" Type="http://schemas.openxmlformats.org/officeDocument/2006/relationships/externalLink" Target="externalLinks/externalLink276.xml"/><Relationship Id="rId61" Type="http://schemas.openxmlformats.org/officeDocument/2006/relationships/externalLink" Target="externalLinks/externalLink36.xml"/><Relationship Id="rId82" Type="http://schemas.openxmlformats.org/officeDocument/2006/relationships/externalLink" Target="externalLinks/externalLink57.xml"/><Relationship Id="rId199" Type="http://schemas.openxmlformats.org/officeDocument/2006/relationships/externalLink" Target="externalLinks/externalLink174.xml"/><Relationship Id="rId203" Type="http://schemas.openxmlformats.org/officeDocument/2006/relationships/externalLink" Target="externalLinks/externalLink178.xml"/><Relationship Id="rId19" Type="http://schemas.openxmlformats.org/officeDocument/2006/relationships/worksheet" Target="worksheets/sheet19.xml"/><Relationship Id="rId224" Type="http://schemas.openxmlformats.org/officeDocument/2006/relationships/externalLink" Target="externalLinks/externalLink199.xml"/><Relationship Id="rId245" Type="http://schemas.openxmlformats.org/officeDocument/2006/relationships/externalLink" Target="externalLinks/externalLink220.xml"/><Relationship Id="rId266" Type="http://schemas.openxmlformats.org/officeDocument/2006/relationships/externalLink" Target="externalLinks/externalLink241.xml"/><Relationship Id="rId287" Type="http://schemas.openxmlformats.org/officeDocument/2006/relationships/externalLink" Target="externalLinks/externalLink262.xml"/><Relationship Id="rId30" Type="http://schemas.openxmlformats.org/officeDocument/2006/relationships/externalLink" Target="externalLinks/externalLink5.xml"/><Relationship Id="rId105" Type="http://schemas.openxmlformats.org/officeDocument/2006/relationships/externalLink" Target="externalLinks/externalLink80.xml"/><Relationship Id="rId126" Type="http://schemas.openxmlformats.org/officeDocument/2006/relationships/externalLink" Target="externalLinks/externalLink101.xml"/><Relationship Id="rId147" Type="http://schemas.openxmlformats.org/officeDocument/2006/relationships/externalLink" Target="externalLinks/externalLink122.xml"/><Relationship Id="rId168" Type="http://schemas.openxmlformats.org/officeDocument/2006/relationships/externalLink" Target="externalLinks/externalLink143.xml"/><Relationship Id="rId51" Type="http://schemas.openxmlformats.org/officeDocument/2006/relationships/externalLink" Target="externalLinks/externalLink26.xml"/><Relationship Id="rId72" Type="http://schemas.openxmlformats.org/officeDocument/2006/relationships/externalLink" Target="externalLinks/externalLink47.xml"/><Relationship Id="rId93" Type="http://schemas.openxmlformats.org/officeDocument/2006/relationships/externalLink" Target="externalLinks/externalLink68.xml"/><Relationship Id="rId189" Type="http://schemas.openxmlformats.org/officeDocument/2006/relationships/externalLink" Target="externalLinks/externalLink164.xml"/><Relationship Id="rId3" Type="http://schemas.openxmlformats.org/officeDocument/2006/relationships/worksheet" Target="worksheets/sheet3.xml"/><Relationship Id="rId214" Type="http://schemas.openxmlformats.org/officeDocument/2006/relationships/externalLink" Target="externalLinks/externalLink189.xml"/><Relationship Id="rId235" Type="http://schemas.openxmlformats.org/officeDocument/2006/relationships/externalLink" Target="externalLinks/externalLink210.xml"/><Relationship Id="rId256" Type="http://schemas.openxmlformats.org/officeDocument/2006/relationships/externalLink" Target="externalLinks/externalLink231.xml"/><Relationship Id="rId277" Type="http://schemas.openxmlformats.org/officeDocument/2006/relationships/externalLink" Target="externalLinks/externalLink252.xml"/><Relationship Id="rId298" Type="http://schemas.openxmlformats.org/officeDocument/2006/relationships/externalLink" Target="externalLinks/externalLink273.xml"/><Relationship Id="rId116" Type="http://schemas.openxmlformats.org/officeDocument/2006/relationships/externalLink" Target="externalLinks/externalLink91.xml"/><Relationship Id="rId137" Type="http://schemas.openxmlformats.org/officeDocument/2006/relationships/externalLink" Target="externalLinks/externalLink112.xml"/><Relationship Id="rId158" Type="http://schemas.openxmlformats.org/officeDocument/2006/relationships/externalLink" Target="externalLinks/externalLink133.xml"/><Relationship Id="rId302" Type="http://schemas.openxmlformats.org/officeDocument/2006/relationships/externalLink" Target="externalLinks/externalLink277.xml"/><Relationship Id="rId20" Type="http://schemas.openxmlformats.org/officeDocument/2006/relationships/worksheet" Target="worksheets/sheet20.xml"/><Relationship Id="rId41" Type="http://schemas.openxmlformats.org/officeDocument/2006/relationships/externalLink" Target="externalLinks/externalLink16.xml"/><Relationship Id="rId62" Type="http://schemas.openxmlformats.org/officeDocument/2006/relationships/externalLink" Target="externalLinks/externalLink37.xml"/><Relationship Id="rId83" Type="http://schemas.openxmlformats.org/officeDocument/2006/relationships/externalLink" Target="externalLinks/externalLink58.xml"/><Relationship Id="rId179" Type="http://schemas.openxmlformats.org/officeDocument/2006/relationships/externalLink" Target="externalLinks/externalLink154.xml"/><Relationship Id="rId190" Type="http://schemas.openxmlformats.org/officeDocument/2006/relationships/externalLink" Target="externalLinks/externalLink165.xml"/><Relationship Id="rId204" Type="http://schemas.openxmlformats.org/officeDocument/2006/relationships/externalLink" Target="externalLinks/externalLink179.xml"/><Relationship Id="rId225" Type="http://schemas.openxmlformats.org/officeDocument/2006/relationships/externalLink" Target="externalLinks/externalLink200.xml"/><Relationship Id="rId246" Type="http://schemas.openxmlformats.org/officeDocument/2006/relationships/externalLink" Target="externalLinks/externalLink221.xml"/><Relationship Id="rId267" Type="http://schemas.openxmlformats.org/officeDocument/2006/relationships/externalLink" Target="externalLinks/externalLink242.xml"/><Relationship Id="rId288" Type="http://schemas.openxmlformats.org/officeDocument/2006/relationships/externalLink" Target="externalLinks/externalLink263.xml"/><Relationship Id="rId106" Type="http://schemas.openxmlformats.org/officeDocument/2006/relationships/externalLink" Target="externalLinks/externalLink81.xml"/><Relationship Id="rId127" Type="http://schemas.openxmlformats.org/officeDocument/2006/relationships/externalLink" Target="externalLinks/externalLink102.xml"/><Relationship Id="rId10" Type="http://schemas.openxmlformats.org/officeDocument/2006/relationships/worksheet" Target="worksheets/sheet10.xml"/><Relationship Id="rId31" Type="http://schemas.openxmlformats.org/officeDocument/2006/relationships/externalLink" Target="externalLinks/externalLink6.xml"/><Relationship Id="rId52" Type="http://schemas.openxmlformats.org/officeDocument/2006/relationships/externalLink" Target="externalLinks/externalLink27.xml"/><Relationship Id="rId73" Type="http://schemas.openxmlformats.org/officeDocument/2006/relationships/externalLink" Target="externalLinks/externalLink48.xml"/><Relationship Id="rId94" Type="http://schemas.openxmlformats.org/officeDocument/2006/relationships/externalLink" Target="externalLinks/externalLink69.xml"/><Relationship Id="rId148" Type="http://schemas.openxmlformats.org/officeDocument/2006/relationships/externalLink" Target="externalLinks/externalLink123.xml"/><Relationship Id="rId169" Type="http://schemas.openxmlformats.org/officeDocument/2006/relationships/externalLink" Target="externalLinks/externalLink144.xml"/><Relationship Id="rId4" Type="http://schemas.openxmlformats.org/officeDocument/2006/relationships/worksheet" Target="worksheets/sheet4.xml"/><Relationship Id="rId180" Type="http://schemas.openxmlformats.org/officeDocument/2006/relationships/externalLink" Target="externalLinks/externalLink155.xml"/><Relationship Id="rId215" Type="http://schemas.openxmlformats.org/officeDocument/2006/relationships/externalLink" Target="externalLinks/externalLink190.xml"/><Relationship Id="rId236" Type="http://schemas.openxmlformats.org/officeDocument/2006/relationships/externalLink" Target="externalLinks/externalLink211.xml"/><Relationship Id="rId257" Type="http://schemas.openxmlformats.org/officeDocument/2006/relationships/externalLink" Target="externalLinks/externalLink232.xml"/><Relationship Id="rId278" Type="http://schemas.openxmlformats.org/officeDocument/2006/relationships/externalLink" Target="externalLinks/externalLink253.xml"/><Relationship Id="rId303" Type="http://schemas.openxmlformats.org/officeDocument/2006/relationships/theme" Target="theme/theme1.xml"/><Relationship Id="rId42" Type="http://schemas.openxmlformats.org/officeDocument/2006/relationships/externalLink" Target="externalLinks/externalLink17.xml"/><Relationship Id="rId84" Type="http://schemas.openxmlformats.org/officeDocument/2006/relationships/externalLink" Target="externalLinks/externalLink59.xml"/><Relationship Id="rId138" Type="http://schemas.openxmlformats.org/officeDocument/2006/relationships/externalLink" Target="externalLinks/externalLink113.xml"/><Relationship Id="rId191" Type="http://schemas.openxmlformats.org/officeDocument/2006/relationships/externalLink" Target="externalLinks/externalLink166.xml"/><Relationship Id="rId205" Type="http://schemas.openxmlformats.org/officeDocument/2006/relationships/externalLink" Target="externalLinks/externalLink180.xml"/><Relationship Id="rId247" Type="http://schemas.openxmlformats.org/officeDocument/2006/relationships/externalLink" Target="externalLinks/externalLink222.xml"/><Relationship Id="rId107" Type="http://schemas.openxmlformats.org/officeDocument/2006/relationships/externalLink" Target="externalLinks/externalLink82.xml"/><Relationship Id="rId289" Type="http://schemas.openxmlformats.org/officeDocument/2006/relationships/externalLink" Target="externalLinks/externalLink264.xml"/><Relationship Id="rId11" Type="http://schemas.openxmlformats.org/officeDocument/2006/relationships/worksheet" Target="worksheets/sheet11.xml"/><Relationship Id="rId53" Type="http://schemas.openxmlformats.org/officeDocument/2006/relationships/externalLink" Target="externalLinks/externalLink28.xml"/><Relationship Id="rId149" Type="http://schemas.openxmlformats.org/officeDocument/2006/relationships/externalLink" Target="externalLinks/externalLink124.xml"/><Relationship Id="rId95" Type="http://schemas.openxmlformats.org/officeDocument/2006/relationships/externalLink" Target="externalLinks/externalLink70.xml"/><Relationship Id="rId160" Type="http://schemas.openxmlformats.org/officeDocument/2006/relationships/externalLink" Target="externalLinks/externalLink135.xml"/><Relationship Id="rId216" Type="http://schemas.openxmlformats.org/officeDocument/2006/relationships/externalLink" Target="externalLinks/externalLink191.xml"/><Relationship Id="rId258" Type="http://schemas.openxmlformats.org/officeDocument/2006/relationships/externalLink" Target="externalLinks/externalLink233.xml"/><Relationship Id="rId22" Type="http://schemas.openxmlformats.org/officeDocument/2006/relationships/worksheet" Target="worksheets/sheet22.xml"/><Relationship Id="rId64" Type="http://schemas.openxmlformats.org/officeDocument/2006/relationships/externalLink" Target="externalLinks/externalLink39.xml"/><Relationship Id="rId118" Type="http://schemas.openxmlformats.org/officeDocument/2006/relationships/externalLink" Target="externalLinks/externalLink93.xml"/><Relationship Id="rId171" Type="http://schemas.openxmlformats.org/officeDocument/2006/relationships/externalLink" Target="externalLinks/externalLink146.xml"/><Relationship Id="rId227" Type="http://schemas.openxmlformats.org/officeDocument/2006/relationships/externalLink" Target="externalLinks/externalLink202.xml"/><Relationship Id="rId269" Type="http://schemas.openxmlformats.org/officeDocument/2006/relationships/externalLink" Target="externalLinks/externalLink244.xml"/><Relationship Id="rId33" Type="http://schemas.openxmlformats.org/officeDocument/2006/relationships/externalLink" Target="externalLinks/externalLink8.xml"/><Relationship Id="rId129" Type="http://schemas.openxmlformats.org/officeDocument/2006/relationships/externalLink" Target="externalLinks/externalLink104.xml"/><Relationship Id="rId280" Type="http://schemas.openxmlformats.org/officeDocument/2006/relationships/externalLink" Target="externalLinks/externalLink255.xml"/><Relationship Id="rId75" Type="http://schemas.openxmlformats.org/officeDocument/2006/relationships/externalLink" Target="externalLinks/externalLink50.xml"/><Relationship Id="rId140" Type="http://schemas.openxmlformats.org/officeDocument/2006/relationships/externalLink" Target="externalLinks/externalLink115.xml"/><Relationship Id="rId182" Type="http://schemas.openxmlformats.org/officeDocument/2006/relationships/externalLink" Target="externalLinks/externalLink157.xml"/><Relationship Id="rId6" Type="http://schemas.openxmlformats.org/officeDocument/2006/relationships/worksheet" Target="worksheets/sheet6.xml"/><Relationship Id="rId238" Type="http://schemas.openxmlformats.org/officeDocument/2006/relationships/externalLink" Target="externalLinks/externalLink21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8.jpeg"/></Relationships>
</file>

<file path=xl/drawings/_rels/drawing4.xml.rels><?xml version="1.0" encoding="UTF-8" standalone="yes"?>
<Relationships xmlns="http://schemas.openxmlformats.org/package/2006/relationships"><Relationship Id="rId26" Type="http://schemas.openxmlformats.org/officeDocument/2006/relationships/image" Target="../media/image34.jpeg"/><Relationship Id="rId21" Type="http://schemas.openxmlformats.org/officeDocument/2006/relationships/image" Target="../media/image29.jpeg"/><Relationship Id="rId42" Type="http://schemas.openxmlformats.org/officeDocument/2006/relationships/image" Target="../media/image50.jpeg"/><Relationship Id="rId47" Type="http://schemas.openxmlformats.org/officeDocument/2006/relationships/image" Target="../media/image55.jpeg"/><Relationship Id="rId63" Type="http://schemas.openxmlformats.org/officeDocument/2006/relationships/image" Target="../media/image71.jpeg"/><Relationship Id="rId68" Type="http://schemas.openxmlformats.org/officeDocument/2006/relationships/image" Target="../media/image76.jpeg"/><Relationship Id="rId84" Type="http://schemas.openxmlformats.org/officeDocument/2006/relationships/image" Target="../media/image92.jpeg"/><Relationship Id="rId89" Type="http://schemas.openxmlformats.org/officeDocument/2006/relationships/image" Target="../media/image97.jpeg"/><Relationship Id="rId16" Type="http://schemas.openxmlformats.org/officeDocument/2006/relationships/image" Target="../media/image24.jpeg"/><Relationship Id="rId11" Type="http://schemas.openxmlformats.org/officeDocument/2006/relationships/image" Target="../media/image19.jpeg"/><Relationship Id="rId32" Type="http://schemas.openxmlformats.org/officeDocument/2006/relationships/image" Target="../media/image40.jpeg"/><Relationship Id="rId37" Type="http://schemas.openxmlformats.org/officeDocument/2006/relationships/image" Target="../media/image45.jpeg"/><Relationship Id="rId53" Type="http://schemas.openxmlformats.org/officeDocument/2006/relationships/image" Target="../media/image61.jpeg"/><Relationship Id="rId58" Type="http://schemas.openxmlformats.org/officeDocument/2006/relationships/image" Target="../media/image66.jpeg"/><Relationship Id="rId74" Type="http://schemas.openxmlformats.org/officeDocument/2006/relationships/image" Target="../media/image82.jpeg"/><Relationship Id="rId79" Type="http://schemas.openxmlformats.org/officeDocument/2006/relationships/image" Target="../media/image87.jpeg"/><Relationship Id="rId5" Type="http://schemas.openxmlformats.org/officeDocument/2006/relationships/image" Target="../media/image13.jpeg"/><Relationship Id="rId90" Type="http://schemas.openxmlformats.org/officeDocument/2006/relationships/image" Target="../media/image98.jpeg"/><Relationship Id="rId95" Type="http://schemas.openxmlformats.org/officeDocument/2006/relationships/image" Target="../media/image103.jpeg"/><Relationship Id="rId22" Type="http://schemas.openxmlformats.org/officeDocument/2006/relationships/image" Target="../media/image30.jpeg"/><Relationship Id="rId27" Type="http://schemas.openxmlformats.org/officeDocument/2006/relationships/image" Target="../media/image35.jpeg"/><Relationship Id="rId43" Type="http://schemas.openxmlformats.org/officeDocument/2006/relationships/image" Target="../media/image51.jpeg"/><Relationship Id="rId48" Type="http://schemas.openxmlformats.org/officeDocument/2006/relationships/image" Target="../media/image56.jpeg"/><Relationship Id="rId64" Type="http://schemas.openxmlformats.org/officeDocument/2006/relationships/image" Target="../media/image72.jpeg"/><Relationship Id="rId69" Type="http://schemas.openxmlformats.org/officeDocument/2006/relationships/image" Target="../media/image77.jpeg"/><Relationship Id="rId80" Type="http://schemas.openxmlformats.org/officeDocument/2006/relationships/image" Target="../media/image88.png"/><Relationship Id="rId85" Type="http://schemas.openxmlformats.org/officeDocument/2006/relationships/image" Target="../media/image93.jpeg"/><Relationship Id="rId12" Type="http://schemas.openxmlformats.org/officeDocument/2006/relationships/image" Target="../media/image20.jpeg"/><Relationship Id="rId17" Type="http://schemas.openxmlformats.org/officeDocument/2006/relationships/image" Target="../media/image25.jpeg"/><Relationship Id="rId25" Type="http://schemas.openxmlformats.org/officeDocument/2006/relationships/image" Target="../media/image33.jpeg"/><Relationship Id="rId33" Type="http://schemas.openxmlformats.org/officeDocument/2006/relationships/image" Target="../media/image41.jpeg"/><Relationship Id="rId38" Type="http://schemas.openxmlformats.org/officeDocument/2006/relationships/image" Target="../media/image46.jpeg"/><Relationship Id="rId46" Type="http://schemas.openxmlformats.org/officeDocument/2006/relationships/image" Target="../media/image54.jpeg"/><Relationship Id="rId59" Type="http://schemas.openxmlformats.org/officeDocument/2006/relationships/image" Target="../media/image67.jpeg"/><Relationship Id="rId67" Type="http://schemas.openxmlformats.org/officeDocument/2006/relationships/image" Target="../media/image75.jpeg"/><Relationship Id="rId20" Type="http://schemas.openxmlformats.org/officeDocument/2006/relationships/image" Target="../media/image28.jpeg"/><Relationship Id="rId41" Type="http://schemas.openxmlformats.org/officeDocument/2006/relationships/image" Target="../media/image49.jpeg"/><Relationship Id="rId54" Type="http://schemas.openxmlformats.org/officeDocument/2006/relationships/image" Target="../media/image62.jpeg"/><Relationship Id="rId62" Type="http://schemas.openxmlformats.org/officeDocument/2006/relationships/image" Target="../media/image70.jpeg"/><Relationship Id="rId70" Type="http://schemas.openxmlformats.org/officeDocument/2006/relationships/image" Target="../media/image78.jpeg"/><Relationship Id="rId75" Type="http://schemas.openxmlformats.org/officeDocument/2006/relationships/image" Target="../media/image83.jpeg"/><Relationship Id="rId83" Type="http://schemas.openxmlformats.org/officeDocument/2006/relationships/image" Target="../media/image91.jpeg"/><Relationship Id="rId88" Type="http://schemas.openxmlformats.org/officeDocument/2006/relationships/image" Target="../media/image96.jpeg"/><Relationship Id="rId91" Type="http://schemas.openxmlformats.org/officeDocument/2006/relationships/image" Target="../media/image99.png"/><Relationship Id="rId96" Type="http://schemas.openxmlformats.org/officeDocument/2006/relationships/image" Target="../media/image104.jpeg"/><Relationship Id="rId1" Type="http://schemas.openxmlformats.org/officeDocument/2006/relationships/image" Target="../media/image9.jpeg"/><Relationship Id="rId6" Type="http://schemas.openxmlformats.org/officeDocument/2006/relationships/image" Target="../media/image14.jpeg"/><Relationship Id="rId15" Type="http://schemas.openxmlformats.org/officeDocument/2006/relationships/image" Target="../media/image23.jpeg"/><Relationship Id="rId23" Type="http://schemas.openxmlformats.org/officeDocument/2006/relationships/image" Target="../media/image31.jpeg"/><Relationship Id="rId28" Type="http://schemas.openxmlformats.org/officeDocument/2006/relationships/image" Target="../media/image36.jpeg"/><Relationship Id="rId36" Type="http://schemas.openxmlformats.org/officeDocument/2006/relationships/image" Target="../media/image44.jpeg"/><Relationship Id="rId49" Type="http://schemas.openxmlformats.org/officeDocument/2006/relationships/image" Target="../media/image57.jpeg"/><Relationship Id="rId57" Type="http://schemas.openxmlformats.org/officeDocument/2006/relationships/image" Target="../media/image65.jpeg"/><Relationship Id="rId10" Type="http://schemas.openxmlformats.org/officeDocument/2006/relationships/image" Target="../media/image18.jpeg"/><Relationship Id="rId31" Type="http://schemas.openxmlformats.org/officeDocument/2006/relationships/image" Target="../media/image39.jpeg"/><Relationship Id="rId44" Type="http://schemas.openxmlformats.org/officeDocument/2006/relationships/image" Target="../media/image52.jpeg"/><Relationship Id="rId52" Type="http://schemas.openxmlformats.org/officeDocument/2006/relationships/image" Target="../media/image60.jpeg"/><Relationship Id="rId60" Type="http://schemas.openxmlformats.org/officeDocument/2006/relationships/image" Target="../media/image68.jpeg"/><Relationship Id="rId65" Type="http://schemas.openxmlformats.org/officeDocument/2006/relationships/image" Target="../media/image73.jpeg"/><Relationship Id="rId73" Type="http://schemas.openxmlformats.org/officeDocument/2006/relationships/image" Target="../media/image81.jpeg"/><Relationship Id="rId78" Type="http://schemas.openxmlformats.org/officeDocument/2006/relationships/image" Target="../media/image86.jpeg"/><Relationship Id="rId81" Type="http://schemas.openxmlformats.org/officeDocument/2006/relationships/image" Target="../media/image89.jpeg"/><Relationship Id="rId86" Type="http://schemas.openxmlformats.org/officeDocument/2006/relationships/image" Target="../media/image94.jpeg"/><Relationship Id="rId94" Type="http://schemas.openxmlformats.org/officeDocument/2006/relationships/image" Target="../media/image102.jpeg"/><Relationship Id="rId99" Type="http://schemas.openxmlformats.org/officeDocument/2006/relationships/image" Target="../media/image107.jpeg"/><Relationship Id="rId101" Type="http://schemas.openxmlformats.org/officeDocument/2006/relationships/image" Target="../media/image109.jpeg"/><Relationship Id="rId4" Type="http://schemas.openxmlformats.org/officeDocument/2006/relationships/image" Target="../media/image12.jpeg"/><Relationship Id="rId9" Type="http://schemas.openxmlformats.org/officeDocument/2006/relationships/image" Target="../media/image17.jpeg"/><Relationship Id="rId13" Type="http://schemas.openxmlformats.org/officeDocument/2006/relationships/image" Target="../media/image21.jpeg"/><Relationship Id="rId18" Type="http://schemas.openxmlformats.org/officeDocument/2006/relationships/image" Target="../media/image26.jpeg"/><Relationship Id="rId39" Type="http://schemas.openxmlformats.org/officeDocument/2006/relationships/image" Target="../media/image47.jpeg"/><Relationship Id="rId34" Type="http://schemas.openxmlformats.org/officeDocument/2006/relationships/image" Target="../media/image42.jpeg"/><Relationship Id="rId50" Type="http://schemas.openxmlformats.org/officeDocument/2006/relationships/image" Target="../media/image58.jpeg"/><Relationship Id="rId55" Type="http://schemas.openxmlformats.org/officeDocument/2006/relationships/image" Target="../media/image63.jpeg"/><Relationship Id="rId76" Type="http://schemas.openxmlformats.org/officeDocument/2006/relationships/image" Target="../media/image84.jpeg"/><Relationship Id="rId97" Type="http://schemas.openxmlformats.org/officeDocument/2006/relationships/image" Target="../media/image105.jpeg"/><Relationship Id="rId7" Type="http://schemas.openxmlformats.org/officeDocument/2006/relationships/image" Target="../media/image15.jpeg"/><Relationship Id="rId71" Type="http://schemas.openxmlformats.org/officeDocument/2006/relationships/image" Target="../media/image79.jpeg"/><Relationship Id="rId92" Type="http://schemas.openxmlformats.org/officeDocument/2006/relationships/image" Target="../media/image100.jpeg"/><Relationship Id="rId2" Type="http://schemas.openxmlformats.org/officeDocument/2006/relationships/image" Target="../media/image10.jpeg"/><Relationship Id="rId29" Type="http://schemas.openxmlformats.org/officeDocument/2006/relationships/image" Target="../media/image37.jpeg"/><Relationship Id="rId24" Type="http://schemas.openxmlformats.org/officeDocument/2006/relationships/image" Target="../media/image32.jpeg"/><Relationship Id="rId40" Type="http://schemas.openxmlformats.org/officeDocument/2006/relationships/image" Target="../media/image48.jpeg"/><Relationship Id="rId45" Type="http://schemas.openxmlformats.org/officeDocument/2006/relationships/image" Target="../media/image53.jpeg"/><Relationship Id="rId66" Type="http://schemas.openxmlformats.org/officeDocument/2006/relationships/image" Target="../media/image74.jpeg"/><Relationship Id="rId87" Type="http://schemas.openxmlformats.org/officeDocument/2006/relationships/image" Target="../media/image95.jpeg"/><Relationship Id="rId61" Type="http://schemas.openxmlformats.org/officeDocument/2006/relationships/image" Target="../media/image69.jpeg"/><Relationship Id="rId82" Type="http://schemas.openxmlformats.org/officeDocument/2006/relationships/image" Target="../media/image90.jpeg"/><Relationship Id="rId19" Type="http://schemas.openxmlformats.org/officeDocument/2006/relationships/image" Target="../media/image27.jpeg"/><Relationship Id="rId14" Type="http://schemas.openxmlformats.org/officeDocument/2006/relationships/image" Target="../media/image22.jpeg"/><Relationship Id="rId30" Type="http://schemas.openxmlformats.org/officeDocument/2006/relationships/image" Target="../media/image38.jpeg"/><Relationship Id="rId35" Type="http://schemas.openxmlformats.org/officeDocument/2006/relationships/image" Target="../media/image43.jpeg"/><Relationship Id="rId56" Type="http://schemas.openxmlformats.org/officeDocument/2006/relationships/image" Target="../media/image64.jpeg"/><Relationship Id="rId77" Type="http://schemas.openxmlformats.org/officeDocument/2006/relationships/image" Target="../media/image85.jpeg"/><Relationship Id="rId100" Type="http://schemas.openxmlformats.org/officeDocument/2006/relationships/image" Target="../media/image108.jpeg"/><Relationship Id="rId8" Type="http://schemas.openxmlformats.org/officeDocument/2006/relationships/image" Target="../media/image16.jpeg"/><Relationship Id="rId51" Type="http://schemas.openxmlformats.org/officeDocument/2006/relationships/image" Target="../media/image59.jpeg"/><Relationship Id="rId72" Type="http://schemas.openxmlformats.org/officeDocument/2006/relationships/image" Target="../media/image80.jpeg"/><Relationship Id="rId93" Type="http://schemas.openxmlformats.org/officeDocument/2006/relationships/image" Target="../media/image101.jpeg"/><Relationship Id="rId98" Type="http://schemas.openxmlformats.org/officeDocument/2006/relationships/image" Target="../media/image106.jpeg"/><Relationship Id="rId3" Type="http://schemas.openxmlformats.org/officeDocument/2006/relationships/image" Target="../media/image11.jpeg"/></Relationships>
</file>

<file path=xl/drawings/_rels/drawing5.xml.rels><?xml version="1.0" encoding="UTF-8" standalone="yes"?>
<Relationships xmlns="http://schemas.openxmlformats.org/package/2006/relationships"><Relationship Id="rId26" Type="http://schemas.openxmlformats.org/officeDocument/2006/relationships/image" Target="../media/image125.jpeg"/><Relationship Id="rId21" Type="http://schemas.openxmlformats.org/officeDocument/2006/relationships/image" Target="../media/image122.jpeg"/><Relationship Id="rId42" Type="http://schemas.openxmlformats.org/officeDocument/2006/relationships/image" Target="../media/image134.jpeg"/><Relationship Id="rId47" Type="http://schemas.openxmlformats.org/officeDocument/2006/relationships/image" Target="../media/image138.jpeg"/><Relationship Id="rId63" Type="http://schemas.openxmlformats.org/officeDocument/2006/relationships/image" Target="../media/image152.jpeg"/><Relationship Id="rId68" Type="http://schemas.openxmlformats.org/officeDocument/2006/relationships/image" Target="../media/image155.jpeg"/><Relationship Id="rId84" Type="http://schemas.openxmlformats.org/officeDocument/2006/relationships/image" Target="../media/image165.jpeg"/><Relationship Id="rId89" Type="http://schemas.openxmlformats.org/officeDocument/2006/relationships/image" Target="../media/image167.jpeg"/><Relationship Id="rId16" Type="http://schemas.openxmlformats.org/officeDocument/2006/relationships/image" Target="../media/image118.jpeg"/><Relationship Id="rId11" Type="http://schemas.openxmlformats.org/officeDocument/2006/relationships/image" Target="../media/image19.jpeg"/><Relationship Id="rId32" Type="http://schemas.openxmlformats.org/officeDocument/2006/relationships/image" Target="../media/image128.jpeg"/><Relationship Id="rId37" Type="http://schemas.openxmlformats.org/officeDocument/2006/relationships/image" Target="../media/image46.jpeg"/><Relationship Id="rId53" Type="http://schemas.openxmlformats.org/officeDocument/2006/relationships/image" Target="../media/image144.jpeg"/><Relationship Id="rId58" Type="http://schemas.openxmlformats.org/officeDocument/2006/relationships/image" Target="../media/image148.jpeg"/><Relationship Id="rId74" Type="http://schemas.openxmlformats.org/officeDocument/2006/relationships/image" Target="../media/image158.jpeg"/><Relationship Id="rId79" Type="http://schemas.openxmlformats.org/officeDocument/2006/relationships/image" Target="../media/image162.jpeg"/><Relationship Id="rId5" Type="http://schemas.openxmlformats.org/officeDocument/2006/relationships/image" Target="../media/image13.jpeg"/><Relationship Id="rId90" Type="http://schemas.openxmlformats.org/officeDocument/2006/relationships/image" Target="../media/image168.jpeg"/><Relationship Id="rId95" Type="http://schemas.openxmlformats.org/officeDocument/2006/relationships/image" Target="../media/image169.png"/><Relationship Id="rId22" Type="http://schemas.openxmlformats.org/officeDocument/2006/relationships/image" Target="../media/image123.jpeg"/><Relationship Id="rId27" Type="http://schemas.openxmlformats.org/officeDocument/2006/relationships/image" Target="../media/image126.jpeg"/><Relationship Id="rId43" Type="http://schemas.openxmlformats.org/officeDocument/2006/relationships/image" Target="../media/image135.jpeg"/><Relationship Id="rId48" Type="http://schemas.openxmlformats.org/officeDocument/2006/relationships/image" Target="../media/image139.jpeg"/><Relationship Id="rId64" Type="http://schemas.openxmlformats.org/officeDocument/2006/relationships/image" Target="../media/image153.jpeg"/><Relationship Id="rId69" Type="http://schemas.openxmlformats.org/officeDocument/2006/relationships/image" Target="../media/image156.jpeg"/><Relationship Id="rId80" Type="http://schemas.openxmlformats.org/officeDocument/2006/relationships/image" Target="../media/image163.jpeg"/><Relationship Id="rId85" Type="http://schemas.openxmlformats.org/officeDocument/2006/relationships/image" Target="../media/image89.jpeg"/><Relationship Id="rId3" Type="http://schemas.openxmlformats.org/officeDocument/2006/relationships/image" Target="../media/image112.jpeg"/><Relationship Id="rId12" Type="http://schemas.openxmlformats.org/officeDocument/2006/relationships/image" Target="../media/image20.jpeg"/><Relationship Id="rId17" Type="http://schemas.openxmlformats.org/officeDocument/2006/relationships/image" Target="../media/image119.jpeg"/><Relationship Id="rId25" Type="http://schemas.openxmlformats.org/officeDocument/2006/relationships/image" Target="../media/image33.jpeg"/><Relationship Id="rId33" Type="http://schemas.openxmlformats.org/officeDocument/2006/relationships/image" Target="../media/image129.jpeg"/><Relationship Id="rId38" Type="http://schemas.openxmlformats.org/officeDocument/2006/relationships/image" Target="../media/image47.jpeg"/><Relationship Id="rId46" Type="http://schemas.openxmlformats.org/officeDocument/2006/relationships/image" Target="../media/image55.jpeg"/><Relationship Id="rId59" Type="http://schemas.openxmlformats.org/officeDocument/2006/relationships/image" Target="../media/image149.jpeg"/><Relationship Id="rId67" Type="http://schemas.openxmlformats.org/officeDocument/2006/relationships/image" Target="../media/image75.jpeg"/><Relationship Id="rId20" Type="http://schemas.openxmlformats.org/officeDocument/2006/relationships/image" Target="../media/image28.jpeg"/><Relationship Id="rId41" Type="http://schemas.openxmlformats.org/officeDocument/2006/relationships/image" Target="../media/image50.jpeg"/><Relationship Id="rId54" Type="http://schemas.openxmlformats.org/officeDocument/2006/relationships/image" Target="../media/image63.jpeg"/><Relationship Id="rId62" Type="http://schemas.openxmlformats.org/officeDocument/2006/relationships/image" Target="../media/image151.jpeg"/><Relationship Id="rId70" Type="http://schemas.openxmlformats.org/officeDocument/2006/relationships/image" Target="../media/image78.jpeg"/><Relationship Id="rId75" Type="http://schemas.openxmlformats.org/officeDocument/2006/relationships/image" Target="../media/image159.jpeg"/><Relationship Id="rId83" Type="http://schemas.openxmlformats.org/officeDocument/2006/relationships/image" Target="../media/image87.jpeg"/><Relationship Id="rId88" Type="http://schemas.openxmlformats.org/officeDocument/2006/relationships/image" Target="../media/image166.jpeg"/><Relationship Id="rId91" Type="http://schemas.openxmlformats.org/officeDocument/2006/relationships/image" Target="../media/image95.jpeg"/><Relationship Id="rId96" Type="http://schemas.openxmlformats.org/officeDocument/2006/relationships/image" Target="../media/image100.jpeg"/><Relationship Id="rId1" Type="http://schemas.openxmlformats.org/officeDocument/2006/relationships/image" Target="../media/image110.jpeg"/><Relationship Id="rId6" Type="http://schemas.openxmlformats.org/officeDocument/2006/relationships/image" Target="../media/image14.jpeg"/><Relationship Id="rId15" Type="http://schemas.openxmlformats.org/officeDocument/2006/relationships/image" Target="../media/image117.jpeg"/><Relationship Id="rId23" Type="http://schemas.openxmlformats.org/officeDocument/2006/relationships/image" Target="../media/image124.jpeg"/><Relationship Id="rId28" Type="http://schemas.openxmlformats.org/officeDocument/2006/relationships/image" Target="../media/image36.jpeg"/><Relationship Id="rId36" Type="http://schemas.openxmlformats.org/officeDocument/2006/relationships/image" Target="../media/image132.jpeg"/><Relationship Id="rId49" Type="http://schemas.openxmlformats.org/officeDocument/2006/relationships/image" Target="../media/image140.jpeg"/><Relationship Id="rId57" Type="http://schemas.openxmlformats.org/officeDocument/2006/relationships/image" Target="../media/image147.jpeg"/><Relationship Id="rId10" Type="http://schemas.openxmlformats.org/officeDocument/2006/relationships/image" Target="../media/image18.jpeg"/><Relationship Id="rId31" Type="http://schemas.openxmlformats.org/officeDocument/2006/relationships/image" Target="../media/image127.jpeg"/><Relationship Id="rId44" Type="http://schemas.openxmlformats.org/officeDocument/2006/relationships/image" Target="../media/image136.jpeg"/><Relationship Id="rId52" Type="http://schemas.openxmlformats.org/officeDocument/2006/relationships/image" Target="../media/image143.jpeg"/><Relationship Id="rId60" Type="http://schemas.openxmlformats.org/officeDocument/2006/relationships/image" Target="../media/image69.jpeg"/><Relationship Id="rId65" Type="http://schemas.openxmlformats.org/officeDocument/2006/relationships/image" Target="../media/image74.jpeg"/><Relationship Id="rId73" Type="http://schemas.openxmlformats.org/officeDocument/2006/relationships/image" Target="../media/image157.jpeg"/><Relationship Id="rId78" Type="http://schemas.openxmlformats.org/officeDocument/2006/relationships/image" Target="../media/image84.jpeg"/><Relationship Id="rId81" Type="http://schemas.openxmlformats.org/officeDocument/2006/relationships/image" Target="../media/image164.jpeg"/><Relationship Id="rId86" Type="http://schemas.openxmlformats.org/officeDocument/2006/relationships/image" Target="../media/image90.jpeg"/><Relationship Id="rId94" Type="http://schemas.openxmlformats.org/officeDocument/2006/relationships/image" Target="../media/image98.jpeg"/><Relationship Id="rId99" Type="http://schemas.openxmlformats.org/officeDocument/2006/relationships/image" Target="../media/image103.jpeg"/><Relationship Id="rId4" Type="http://schemas.openxmlformats.org/officeDocument/2006/relationships/image" Target="../media/image113.jpeg"/><Relationship Id="rId9" Type="http://schemas.openxmlformats.org/officeDocument/2006/relationships/image" Target="../media/image115.jpeg"/><Relationship Id="rId13" Type="http://schemas.openxmlformats.org/officeDocument/2006/relationships/image" Target="../media/image116.jpeg"/><Relationship Id="rId18" Type="http://schemas.openxmlformats.org/officeDocument/2006/relationships/image" Target="../media/image120.jpeg"/><Relationship Id="rId39" Type="http://schemas.openxmlformats.org/officeDocument/2006/relationships/image" Target="../media/image48.jpeg"/><Relationship Id="rId34" Type="http://schemas.openxmlformats.org/officeDocument/2006/relationships/image" Target="../media/image130.jpeg"/><Relationship Id="rId50" Type="http://schemas.openxmlformats.org/officeDocument/2006/relationships/image" Target="../media/image141.jpeg"/><Relationship Id="rId55" Type="http://schemas.openxmlformats.org/officeDocument/2006/relationships/image" Target="../media/image145.jpeg"/><Relationship Id="rId76" Type="http://schemas.openxmlformats.org/officeDocument/2006/relationships/image" Target="../media/image160.jpeg"/><Relationship Id="rId97" Type="http://schemas.openxmlformats.org/officeDocument/2006/relationships/image" Target="../media/image101.jpeg"/><Relationship Id="rId7" Type="http://schemas.openxmlformats.org/officeDocument/2006/relationships/image" Target="../media/image114.jpeg"/><Relationship Id="rId71" Type="http://schemas.openxmlformats.org/officeDocument/2006/relationships/image" Target="../media/image79.jpeg"/><Relationship Id="rId92" Type="http://schemas.openxmlformats.org/officeDocument/2006/relationships/image" Target="../media/image96.jpeg"/><Relationship Id="rId2" Type="http://schemas.openxmlformats.org/officeDocument/2006/relationships/image" Target="../media/image111.jpeg"/><Relationship Id="rId29" Type="http://schemas.openxmlformats.org/officeDocument/2006/relationships/image" Target="../media/image37.jpeg"/><Relationship Id="rId24" Type="http://schemas.openxmlformats.org/officeDocument/2006/relationships/image" Target="../media/image32.jpeg"/><Relationship Id="rId40" Type="http://schemas.openxmlformats.org/officeDocument/2006/relationships/image" Target="../media/image133.jpeg"/><Relationship Id="rId45" Type="http://schemas.openxmlformats.org/officeDocument/2006/relationships/image" Target="../media/image137.jpeg"/><Relationship Id="rId66" Type="http://schemas.openxmlformats.org/officeDocument/2006/relationships/image" Target="../media/image154.jpeg"/><Relationship Id="rId87" Type="http://schemas.openxmlformats.org/officeDocument/2006/relationships/image" Target="../media/image91.jpeg"/><Relationship Id="rId61" Type="http://schemas.openxmlformats.org/officeDocument/2006/relationships/image" Target="../media/image150.jpeg"/><Relationship Id="rId82" Type="http://schemas.openxmlformats.org/officeDocument/2006/relationships/image" Target="../media/image109.jpeg"/><Relationship Id="rId19" Type="http://schemas.openxmlformats.org/officeDocument/2006/relationships/image" Target="../media/image121.jpeg"/><Relationship Id="rId14" Type="http://schemas.openxmlformats.org/officeDocument/2006/relationships/image" Target="../media/image22.jpeg"/><Relationship Id="rId30" Type="http://schemas.openxmlformats.org/officeDocument/2006/relationships/image" Target="../media/image38.jpeg"/><Relationship Id="rId35" Type="http://schemas.openxmlformats.org/officeDocument/2006/relationships/image" Target="../media/image131.jpeg"/><Relationship Id="rId56" Type="http://schemas.openxmlformats.org/officeDocument/2006/relationships/image" Target="../media/image146.jpeg"/><Relationship Id="rId77" Type="http://schemas.openxmlformats.org/officeDocument/2006/relationships/image" Target="../media/image161.jpeg"/><Relationship Id="rId100" Type="http://schemas.openxmlformats.org/officeDocument/2006/relationships/image" Target="../media/image104.jpeg"/><Relationship Id="rId8" Type="http://schemas.openxmlformats.org/officeDocument/2006/relationships/image" Target="../media/image16.jpeg"/><Relationship Id="rId51" Type="http://schemas.openxmlformats.org/officeDocument/2006/relationships/image" Target="../media/image142.jpeg"/><Relationship Id="rId72" Type="http://schemas.openxmlformats.org/officeDocument/2006/relationships/image" Target="../media/image80.jpeg"/><Relationship Id="rId93" Type="http://schemas.openxmlformats.org/officeDocument/2006/relationships/image" Target="../media/image97.jpeg"/><Relationship Id="rId98" Type="http://schemas.openxmlformats.org/officeDocument/2006/relationships/image" Target="../media/image102.jpeg"/></Relationships>
</file>

<file path=xl/drawings/_rels/drawing6.xml.rels><?xml version="1.0" encoding="UTF-8" standalone="yes"?>
<Relationships xmlns="http://schemas.openxmlformats.org/package/2006/relationships"><Relationship Id="rId26" Type="http://schemas.openxmlformats.org/officeDocument/2006/relationships/image" Target="../media/image195.jpeg"/><Relationship Id="rId21" Type="http://schemas.openxmlformats.org/officeDocument/2006/relationships/image" Target="../media/image190.jpeg"/><Relationship Id="rId42" Type="http://schemas.openxmlformats.org/officeDocument/2006/relationships/image" Target="../media/image211.jpeg"/><Relationship Id="rId47" Type="http://schemas.openxmlformats.org/officeDocument/2006/relationships/image" Target="../media/image216.jpeg"/><Relationship Id="rId63" Type="http://schemas.openxmlformats.org/officeDocument/2006/relationships/image" Target="../media/image232.jpeg"/><Relationship Id="rId68" Type="http://schemas.openxmlformats.org/officeDocument/2006/relationships/image" Target="../media/image237.jpeg"/><Relationship Id="rId84" Type="http://schemas.openxmlformats.org/officeDocument/2006/relationships/image" Target="../media/image251.jpeg"/><Relationship Id="rId89" Type="http://schemas.openxmlformats.org/officeDocument/2006/relationships/image" Target="../media/image89.jpeg"/><Relationship Id="rId16" Type="http://schemas.openxmlformats.org/officeDocument/2006/relationships/image" Target="../media/image185.jpeg"/><Relationship Id="rId11" Type="http://schemas.openxmlformats.org/officeDocument/2006/relationships/image" Target="../media/image180.jpeg"/><Relationship Id="rId32" Type="http://schemas.openxmlformats.org/officeDocument/2006/relationships/image" Target="../media/image201.jpeg"/><Relationship Id="rId37" Type="http://schemas.openxmlformats.org/officeDocument/2006/relationships/image" Target="../media/image206.jpeg"/><Relationship Id="rId53" Type="http://schemas.openxmlformats.org/officeDocument/2006/relationships/image" Target="../media/image222.jpeg"/><Relationship Id="rId58" Type="http://schemas.openxmlformats.org/officeDocument/2006/relationships/image" Target="../media/image227.jpeg"/><Relationship Id="rId74" Type="http://schemas.openxmlformats.org/officeDocument/2006/relationships/image" Target="../media/image243.jpeg"/><Relationship Id="rId79" Type="http://schemas.openxmlformats.org/officeDocument/2006/relationships/image" Target="../media/image247.jpeg"/><Relationship Id="rId102" Type="http://schemas.openxmlformats.org/officeDocument/2006/relationships/image" Target="../media/image102.jpeg"/><Relationship Id="rId5" Type="http://schemas.openxmlformats.org/officeDocument/2006/relationships/image" Target="../media/image174.jpeg"/><Relationship Id="rId90" Type="http://schemas.openxmlformats.org/officeDocument/2006/relationships/image" Target="../media/image90.jpeg"/><Relationship Id="rId95" Type="http://schemas.openxmlformats.org/officeDocument/2006/relationships/image" Target="../media/image256.jpeg"/><Relationship Id="rId22" Type="http://schemas.openxmlformats.org/officeDocument/2006/relationships/image" Target="../media/image191.jpeg"/><Relationship Id="rId27" Type="http://schemas.openxmlformats.org/officeDocument/2006/relationships/image" Target="../media/image196.jpeg"/><Relationship Id="rId43" Type="http://schemas.openxmlformats.org/officeDocument/2006/relationships/image" Target="../media/image212.jpeg"/><Relationship Id="rId48" Type="http://schemas.openxmlformats.org/officeDocument/2006/relationships/image" Target="../media/image217.jpeg"/><Relationship Id="rId64" Type="http://schemas.openxmlformats.org/officeDocument/2006/relationships/image" Target="../media/image233.jpeg"/><Relationship Id="rId69" Type="http://schemas.openxmlformats.org/officeDocument/2006/relationships/image" Target="../media/image238.jpeg"/><Relationship Id="rId80" Type="http://schemas.openxmlformats.org/officeDocument/2006/relationships/image" Target="../media/image248.jpeg"/><Relationship Id="rId85" Type="http://schemas.openxmlformats.org/officeDocument/2006/relationships/image" Target="../media/image252.jpeg"/><Relationship Id="rId12" Type="http://schemas.openxmlformats.org/officeDocument/2006/relationships/image" Target="../media/image181.jpeg"/><Relationship Id="rId17" Type="http://schemas.openxmlformats.org/officeDocument/2006/relationships/image" Target="../media/image186.jpeg"/><Relationship Id="rId25" Type="http://schemas.openxmlformats.org/officeDocument/2006/relationships/image" Target="../media/image194.jpeg"/><Relationship Id="rId33" Type="http://schemas.openxmlformats.org/officeDocument/2006/relationships/image" Target="../media/image202.jpeg"/><Relationship Id="rId38" Type="http://schemas.openxmlformats.org/officeDocument/2006/relationships/image" Target="../media/image207.jpeg"/><Relationship Id="rId46" Type="http://schemas.openxmlformats.org/officeDocument/2006/relationships/image" Target="../media/image215.jpeg"/><Relationship Id="rId59" Type="http://schemas.openxmlformats.org/officeDocument/2006/relationships/image" Target="../media/image228.jpeg"/><Relationship Id="rId67" Type="http://schemas.openxmlformats.org/officeDocument/2006/relationships/image" Target="../media/image236.jpeg"/><Relationship Id="rId103" Type="http://schemas.openxmlformats.org/officeDocument/2006/relationships/image" Target="../media/image103.jpeg"/><Relationship Id="rId20" Type="http://schemas.openxmlformats.org/officeDocument/2006/relationships/image" Target="../media/image189.jpeg"/><Relationship Id="rId41" Type="http://schemas.openxmlformats.org/officeDocument/2006/relationships/image" Target="../media/image210.jpeg"/><Relationship Id="rId54" Type="http://schemas.openxmlformats.org/officeDocument/2006/relationships/image" Target="../media/image223.jpeg"/><Relationship Id="rId62" Type="http://schemas.openxmlformats.org/officeDocument/2006/relationships/image" Target="../media/image231.jpeg"/><Relationship Id="rId70" Type="http://schemas.openxmlformats.org/officeDocument/2006/relationships/image" Target="../media/image239.jpeg"/><Relationship Id="rId75" Type="http://schemas.openxmlformats.org/officeDocument/2006/relationships/image" Target="../media/image244.jpeg"/><Relationship Id="rId83" Type="http://schemas.openxmlformats.org/officeDocument/2006/relationships/image" Target="../media/image250.jpeg"/><Relationship Id="rId88" Type="http://schemas.openxmlformats.org/officeDocument/2006/relationships/image" Target="../media/image165.jpeg"/><Relationship Id="rId91" Type="http://schemas.openxmlformats.org/officeDocument/2006/relationships/image" Target="../media/image91.jpeg"/><Relationship Id="rId96" Type="http://schemas.openxmlformats.org/officeDocument/2006/relationships/image" Target="../media/image96.jpeg"/><Relationship Id="rId1" Type="http://schemas.openxmlformats.org/officeDocument/2006/relationships/image" Target="../media/image170.jpeg"/><Relationship Id="rId6" Type="http://schemas.openxmlformats.org/officeDocument/2006/relationships/image" Target="../media/image175.jpeg"/><Relationship Id="rId15" Type="http://schemas.openxmlformats.org/officeDocument/2006/relationships/image" Target="../media/image184.jpeg"/><Relationship Id="rId23" Type="http://schemas.openxmlformats.org/officeDocument/2006/relationships/image" Target="../media/image192.jpeg"/><Relationship Id="rId28" Type="http://schemas.openxmlformats.org/officeDocument/2006/relationships/image" Target="../media/image197.jpeg"/><Relationship Id="rId36" Type="http://schemas.openxmlformats.org/officeDocument/2006/relationships/image" Target="../media/image205.jpeg"/><Relationship Id="rId49" Type="http://schemas.openxmlformats.org/officeDocument/2006/relationships/image" Target="../media/image218.jpeg"/><Relationship Id="rId57" Type="http://schemas.openxmlformats.org/officeDocument/2006/relationships/image" Target="../media/image226.jpeg"/><Relationship Id="rId10" Type="http://schemas.openxmlformats.org/officeDocument/2006/relationships/image" Target="../media/image179.jpeg"/><Relationship Id="rId31" Type="http://schemas.openxmlformats.org/officeDocument/2006/relationships/image" Target="../media/image200.jpeg"/><Relationship Id="rId44" Type="http://schemas.openxmlformats.org/officeDocument/2006/relationships/image" Target="../media/image213.jpeg"/><Relationship Id="rId52" Type="http://schemas.openxmlformats.org/officeDocument/2006/relationships/image" Target="../media/image221.jpeg"/><Relationship Id="rId60" Type="http://schemas.openxmlformats.org/officeDocument/2006/relationships/image" Target="../media/image229.jpeg"/><Relationship Id="rId65" Type="http://schemas.openxmlformats.org/officeDocument/2006/relationships/image" Target="../media/image234.jpeg"/><Relationship Id="rId73" Type="http://schemas.openxmlformats.org/officeDocument/2006/relationships/image" Target="../media/image242.jpeg"/><Relationship Id="rId78" Type="http://schemas.openxmlformats.org/officeDocument/2006/relationships/image" Target="../media/image246.jpeg"/><Relationship Id="rId81" Type="http://schemas.openxmlformats.org/officeDocument/2006/relationships/image" Target="../media/image249.jpeg"/><Relationship Id="rId86" Type="http://schemas.openxmlformats.org/officeDocument/2006/relationships/image" Target="../media/image109.jpeg"/><Relationship Id="rId94" Type="http://schemas.openxmlformats.org/officeDocument/2006/relationships/image" Target="../media/image255.jpeg"/><Relationship Id="rId99" Type="http://schemas.openxmlformats.org/officeDocument/2006/relationships/image" Target="../media/image257.png"/><Relationship Id="rId101" Type="http://schemas.openxmlformats.org/officeDocument/2006/relationships/image" Target="../media/image101.jpeg"/><Relationship Id="rId4" Type="http://schemas.openxmlformats.org/officeDocument/2006/relationships/image" Target="../media/image173.jpeg"/><Relationship Id="rId9" Type="http://schemas.openxmlformats.org/officeDocument/2006/relationships/image" Target="../media/image178.jpeg"/><Relationship Id="rId13" Type="http://schemas.openxmlformats.org/officeDocument/2006/relationships/image" Target="../media/image182.jpeg"/><Relationship Id="rId18" Type="http://schemas.openxmlformats.org/officeDocument/2006/relationships/image" Target="../media/image187.jpeg"/><Relationship Id="rId39" Type="http://schemas.openxmlformats.org/officeDocument/2006/relationships/image" Target="../media/image208.jpeg"/><Relationship Id="rId34" Type="http://schemas.openxmlformats.org/officeDocument/2006/relationships/image" Target="../media/image203.jpeg"/><Relationship Id="rId50" Type="http://schemas.openxmlformats.org/officeDocument/2006/relationships/image" Target="../media/image219.jpeg"/><Relationship Id="rId55" Type="http://schemas.openxmlformats.org/officeDocument/2006/relationships/image" Target="../media/image224.jpeg"/><Relationship Id="rId76" Type="http://schemas.openxmlformats.org/officeDocument/2006/relationships/image" Target="../media/image80.jpeg"/><Relationship Id="rId97" Type="http://schemas.openxmlformats.org/officeDocument/2006/relationships/image" Target="../media/image97.jpeg"/><Relationship Id="rId104" Type="http://schemas.openxmlformats.org/officeDocument/2006/relationships/image" Target="../media/image104.jpeg"/><Relationship Id="rId7" Type="http://schemas.openxmlformats.org/officeDocument/2006/relationships/image" Target="../media/image176.jpeg"/><Relationship Id="rId71" Type="http://schemas.openxmlformats.org/officeDocument/2006/relationships/image" Target="../media/image240.jpeg"/><Relationship Id="rId92" Type="http://schemas.openxmlformats.org/officeDocument/2006/relationships/image" Target="../media/image253.jpeg"/><Relationship Id="rId2" Type="http://schemas.openxmlformats.org/officeDocument/2006/relationships/image" Target="../media/image171.jpeg"/><Relationship Id="rId29" Type="http://schemas.openxmlformats.org/officeDocument/2006/relationships/image" Target="../media/image198.jpeg"/><Relationship Id="rId24" Type="http://schemas.openxmlformats.org/officeDocument/2006/relationships/image" Target="../media/image193.jpeg"/><Relationship Id="rId40" Type="http://schemas.openxmlformats.org/officeDocument/2006/relationships/image" Target="../media/image209.jpeg"/><Relationship Id="rId45" Type="http://schemas.openxmlformats.org/officeDocument/2006/relationships/image" Target="../media/image214.jpeg"/><Relationship Id="rId66" Type="http://schemas.openxmlformats.org/officeDocument/2006/relationships/image" Target="../media/image235.jpeg"/><Relationship Id="rId87" Type="http://schemas.openxmlformats.org/officeDocument/2006/relationships/image" Target="../media/image87.jpeg"/><Relationship Id="rId61" Type="http://schemas.openxmlformats.org/officeDocument/2006/relationships/image" Target="../media/image230.jpeg"/><Relationship Id="rId82" Type="http://schemas.openxmlformats.org/officeDocument/2006/relationships/image" Target="../media/image84.jpeg"/><Relationship Id="rId19" Type="http://schemas.openxmlformats.org/officeDocument/2006/relationships/image" Target="../media/image188.jpeg"/><Relationship Id="rId14" Type="http://schemas.openxmlformats.org/officeDocument/2006/relationships/image" Target="../media/image183.jpeg"/><Relationship Id="rId30" Type="http://schemas.openxmlformats.org/officeDocument/2006/relationships/image" Target="../media/image199.jpeg"/><Relationship Id="rId35" Type="http://schemas.openxmlformats.org/officeDocument/2006/relationships/image" Target="../media/image204.jpeg"/><Relationship Id="rId56" Type="http://schemas.openxmlformats.org/officeDocument/2006/relationships/image" Target="../media/image225.jpeg"/><Relationship Id="rId77" Type="http://schemas.openxmlformats.org/officeDocument/2006/relationships/image" Target="../media/image245.jpeg"/><Relationship Id="rId100" Type="http://schemas.openxmlformats.org/officeDocument/2006/relationships/image" Target="../media/image100.jpeg"/><Relationship Id="rId8" Type="http://schemas.openxmlformats.org/officeDocument/2006/relationships/image" Target="../media/image177.jpeg"/><Relationship Id="rId51" Type="http://schemas.openxmlformats.org/officeDocument/2006/relationships/image" Target="../media/image220.jpeg"/><Relationship Id="rId72" Type="http://schemas.openxmlformats.org/officeDocument/2006/relationships/image" Target="../media/image241.jpeg"/><Relationship Id="rId93" Type="http://schemas.openxmlformats.org/officeDocument/2006/relationships/image" Target="../media/image254.jpeg"/><Relationship Id="rId98" Type="http://schemas.openxmlformats.org/officeDocument/2006/relationships/image" Target="../media/image98.jpeg"/><Relationship Id="rId3" Type="http://schemas.openxmlformats.org/officeDocument/2006/relationships/image" Target="../media/image172.jpeg"/></Relationships>
</file>

<file path=xl/drawings/_rels/drawing7.xml.rels><?xml version="1.0" encoding="UTF-8" standalone="yes"?>
<Relationships xmlns="http://schemas.openxmlformats.org/package/2006/relationships"><Relationship Id="rId2" Type="http://schemas.openxmlformats.org/officeDocument/2006/relationships/image" Target="../media/image259.png"/><Relationship Id="rId1" Type="http://schemas.openxmlformats.org/officeDocument/2006/relationships/image" Target="../media/image258.emf"/></Relationships>
</file>

<file path=xl/drawings/_rels/drawing8.xml.rels><?xml version="1.0" encoding="UTF-8" standalone="yes"?>
<Relationships xmlns="http://schemas.openxmlformats.org/package/2006/relationships"><Relationship Id="rId8" Type="http://schemas.openxmlformats.org/officeDocument/2006/relationships/image" Target="../media/image266.jpeg"/><Relationship Id="rId13" Type="http://schemas.openxmlformats.org/officeDocument/2006/relationships/image" Target="../media/image271.jpeg"/><Relationship Id="rId3" Type="http://schemas.openxmlformats.org/officeDocument/2006/relationships/image" Target="../media/image261.png"/><Relationship Id="rId7" Type="http://schemas.openxmlformats.org/officeDocument/2006/relationships/image" Target="../media/image265.jpeg"/><Relationship Id="rId12" Type="http://schemas.openxmlformats.org/officeDocument/2006/relationships/image" Target="../media/image270.jpeg"/><Relationship Id="rId2" Type="http://schemas.openxmlformats.org/officeDocument/2006/relationships/image" Target="../media/image260.jpeg"/><Relationship Id="rId1" Type="http://schemas.openxmlformats.org/officeDocument/2006/relationships/image" Target="../media/image259.png"/><Relationship Id="rId6" Type="http://schemas.openxmlformats.org/officeDocument/2006/relationships/image" Target="../media/image264.jpeg"/><Relationship Id="rId11" Type="http://schemas.openxmlformats.org/officeDocument/2006/relationships/image" Target="../media/image269.jpeg"/><Relationship Id="rId5" Type="http://schemas.openxmlformats.org/officeDocument/2006/relationships/image" Target="../media/image263.jpeg"/><Relationship Id="rId10" Type="http://schemas.openxmlformats.org/officeDocument/2006/relationships/image" Target="../media/image268.jpeg"/><Relationship Id="rId4" Type="http://schemas.openxmlformats.org/officeDocument/2006/relationships/image" Target="../media/image262.png"/><Relationship Id="rId9" Type="http://schemas.openxmlformats.org/officeDocument/2006/relationships/image" Target="../media/image267.jpeg"/></Relationships>
</file>

<file path=xl/drawings/_rels/drawing9.xml.rels><?xml version="1.0" encoding="UTF-8" standalone="yes"?>
<Relationships xmlns="http://schemas.openxmlformats.org/package/2006/relationships"><Relationship Id="rId8" Type="http://schemas.openxmlformats.org/officeDocument/2006/relationships/image" Target="../media/image278.jpeg"/><Relationship Id="rId13" Type="http://schemas.openxmlformats.org/officeDocument/2006/relationships/image" Target="../media/image283.jpeg"/><Relationship Id="rId18" Type="http://schemas.openxmlformats.org/officeDocument/2006/relationships/image" Target="../media/image288.png"/><Relationship Id="rId26" Type="http://schemas.openxmlformats.org/officeDocument/2006/relationships/image" Target="../media/image296.png"/><Relationship Id="rId3" Type="http://schemas.openxmlformats.org/officeDocument/2006/relationships/image" Target="../media/image273.png"/><Relationship Id="rId21" Type="http://schemas.openxmlformats.org/officeDocument/2006/relationships/image" Target="../media/image291.png"/><Relationship Id="rId7" Type="http://schemas.openxmlformats.org/officeDocument/2006/relationships/image" Target="../media/image277.jpeg"/><Relationship Id="rId12" Type="http://schemas.openxmlformats.org/officeDocument/2006/relationships/image" Target="../media/image282.png"/><Relationship Id="rId17" Type="http://schemas.openxmlformats.org/officeDocument/2006/relationships/image" Target="../media/image287.png"/><Relationship Id="rId25" Type="http://schemas.openxmlformats.org/officeDocument/2006/relationships/image" Target="../media/image295.png"/><Relationship Id="rId2" Type="http://schemas.openxmlformats.org/officeDocument/2006/relationships/image" Target="../media/image272.png"/><Relationship Id="rId16" Type="http://schemas.openxmlformats.org/officeDocument/2006/relationships/image" Target="../media/image286.png"/><Relationship Id="rId20" Type="http://schemas.openxmlformats.org/officeDocument/2006/relationships/image" Target="../media/image290.png"/><Relationship Id="rId29" Type="http://schemas.openxmlformats.org/officeDocument/2006/relationships/image" Target="../media/image299.jpeg"/><Relationship Id="rId1" Type="http://schemas.openxmlformats.org/officeDocument/2006/relationships/image" Target="../media/image259.png"/><Relationship Id="rId6" Type="http://schemas.openxmlformats.org/officeDocument/2006/relationships/image" Target="../media/image276.jpeg"/><Relationship Id="rId11" Type="http://schemas.openxmlformats.org/officeDocument/2006/relationships/image" Target="../media/image281.png"/><Relationship Id="rId24" Type="http://schemas.openxmlformats.org/officeDocument/2006/relationships/image" Target="../media/image294.png"/><Relationship Id="rId32" Type="http://schemas.openxmlformats.org/officeDocument/2006/relationships/image" Target="../media/image302.png"/><Relationship Id="rId5" Type="http://schemas.openxmlformats.org/officeDocument/2006/relationships/image" Target="../media/image275.png"/><Relationship Id="rId15" Type="http://schemas.openxmlformats.org/officeDocument/2006/relationships/image" Target="../media/image285.jpeg"/><Relationship Id="rId23" Type="http://schemas.openxmlformats.org/officeDocument/2006/relationships/image" Target="../media/image293.png"/><Relationship Id="rId28" Type="http://schemas.openxmlformats.org/officeDocument/2006/relationships/image" Target="../media/image298.jpeg"/><Relationship Id="rId10" Type="http://schemas.openxmlformats.org/officeDocument/2006/relationships/image" Target="../media/image280.png"/><Relationship Id="rId19" Type="http://schemas.openxmlformats.org/officeDocument/2006/relationships/image" Target="../media/image289.png"/><Relationship Id="rId31" Type="http://schemas.openxmlformats.org/officeDocument/2006/relationships/image" Target="../media/image301.png"/><Relationship Id="rId4" Type="http://schemas.openxmlformats.org/officeDocument/2006/relationships/image" Target="../media/image274.png"/><Relationship Id="rId9" Type="http://schemas.openxmlformats.org/officeDocument/2006/relationships/image" Target="../media/image279.png"/><Relationship Id="rId14" Type="http://schemas.openxmlformats.org/officeDocument/2006/relationships/image" Target="../media/image284.jpeg"/><Relationship Id="rId22" Type="http://schemas.openxmlformats.org/officeDocument/2006/relationships/image" Target="../media/image292.png"/><Relationship Id="rId27" Type="http://schemas.openxmlformats.org/officeDocument/2006/relationships/image" Target="../media/image297.jpeg"/><Relationship Id="rId30" Type="http://schemas.openxmlformats.org/officeDocument/2006/relationships/image" Target="../media/image300.jpeg"/></Relationships>
</file>

<file path=xl/drawings/_rels/drawing10.xml.rels><?xml version="1.0" encoding="UTF-8" standalone="yes"?>
<Relationships xmlns="http://schemas.openxmlformats.org/package/2006/relationships"><Relationship Id="rId8" Type="http://schemas.openxmlformats.org/officeDocument/2006/relationships/image" Target="../media/image308.jpeg"/><Relationship Id="rId13" Type="http://schemas.openxmlformats.org/officeDocument/2006/relationships/image" Target="../media/image313.jpeg"/><Relationship Id="rId3" Type="http://schemas.openxmlformats.org/officeDocument/2006/relationships/image" Target="../media/image304.jpeg"/><Relationship Id="rId7" Type="http://schemas.openxmlformats.org/officeDocument/2006/relationships/image" Target="../media/image307.jpeg"/><Relationship Id="rId12" Type="http://schemas.openxmlformats.org/officeDocument/2006/relationships/image" Target="../media/image312.jpeg"/><Relationship Id="rId2" Type="http://schemas.openxmlformats.org/officeDocument/2006/relationships/image" Target="../media/image303.jpeg"/><Relationship Id="rId1" Type="http://schemas.openxmlformats.org/officeDocument/2006/relationships/image" Target="../media/image259.png"/><Relationship Id="rId6" Type="http://schemas.openxmlformats.org/officeDocument/2006/relationships/image" Target="../media/image267.jpeg"/><Relationship Id="rId11" Type="http://schemas.openxmlformats.org/officeDocument/2006/relationships/image" Target="../media/image311.jpeg"/><Relationship Id="rId5" Type="http://schemas.openxmlformats.org/officeDocument/2006/relationships/image" Target="../media/image306.png"/><Relationship Id="rId10" Type="http://schemas.openxmlformats.org/officeDocument/2006/relationships/image" Target="../media/image310.png"/><Relationship Id="rId4" Type="http://schemas.openxmlformats.org/officeDocument/2006/relationships/image" Target="../media/image305.jpeg"/><Relationship Id="rId9" Type="http://schemas.openxmlformats.org/officeDocument/2006/relationships/image" Target="../media/image309.jpeg"/><Relationship Id="rId14" Type="http://schemas.openxmlformats.org/officeDocument/2006/relationships/image" Target="../media/image314.jpeg"/></Relationships>
</file>

<file path=xl/drawings/_rels/drawing11.xml.rels><?xml version="1.0" encoding="UTF-8" standalone="yes"?>
<Relationships xmlns="http://schemas.openxmlformats.org/package/2006/relationships"><Relationship Id="rId8" Type="http://schemas.openxmlformats.org/officeDocument/2006/relationships/image" Target="../media/image321.png"/><Relationship Id="rId13" Type="http://schemas.openxmlformats.org/officeDocument/2006/relationships/image" Target="../media/image326.png"/><Relationship Id="rId18" Type="http://schemas.openxmlformats.org/officeDocument/2006/relationships/image" Target="../media/image331.png"/><Relationship Id="rId3" Type="http://schemas.microsoft.com/office/2007/relationships/hdphoto" Target="../media/hdphoto1.wdp"/><Relationship Id="rId7" Type="http://schemas.openxmlformats.org/officeDocument/2006/relationships/image" Target="../media/image320.png"/><Relationship Id="rId12" Type="http://schemas.openxmlformats.org/officeDocument/2006/relationships/image" Target="../media/image325.png"/><Relationship Id="rId17" Type="http://schemas.openxmlformats.org/officeDocument/2006/relationships/image" Target="../media/image330.png"/><Relationship Id="rId2" Type="http://schemas.openxmlformats.org/officeDocument/2006/relationships/image" Target="../media/image316.png"/><Relationship Id="rId16" Type="http://schemas.openxmlformats.org/officeDocument/2006/relationships/image" Target="../media/image329.png"/><Relationship Id="rId1" Type="http://schemas.openxmlformats.org/officeDocument/2006/relationships/image" Target="../media/image315.png"/><Relationship Id="rId6" Type="http://schemas.openxmlformats.org/officeDocument/2006/relationships/image" Target="../media/image319.png"/><Relationship Id="rId11" Type="http://schemas.openxmlformats.org/officeDocument/2006/relationships/image" Target="../media/image324.png"/><Relationship Id="rId5" Type="http://schemas.openxmlformats.org/officeDocument/2006/relationships/image" Target="../media/image318.png"/><Relationship Id="rId15" Type="http://schemas.openxmlformats.org/officeDocument/2006/relationships/image" Target="../media/image328.png"/><Relationship Id="rId10" Type="http://schemas.openxmlformats.org/officeDocument/2006/relationships/image" Target="../media/image323.png"/><Relationship Id="rId4" Type="http://schemas.openxmlformats.org/officeDocument/2006/relationships/image" Target="../media/image317.png"/><Relationship Id="rId9" Type="http://schemas.openxmlformats.org/officeDocument/2006/relationships/image" Target="../media/image322.png"/><Relationship Id="rId14" Type="http://schemas.openxmlformats.org/officeDocument/2006/relationships/image" Target="../media/image327.png"/></Relationships>
</file>

<file path=xl/drawings/_rels/drawing12.xml.rels><?xml version="1.0" encoding="UTF-8" standalone="yes"?>
<Relationships xmlns="http://schemas.openxmlformats.org/package/2006/relationships"><Relationship Id="rId13" Type="http://schemas.openxmlformats.org/officeDocument/2006/relationships/image" Target="../media/image342.png"/><Relationship Id="rId18" Type="http://schemas.openxmlformats.org/officeDocument/2006/relationships/image" Target="../media/image347.png"/><Relationship Id="rId26" Type="http://schemas.openxmlformats.org/officeDocument/2006/relationships/image" Target="../media/image355.png"/><Relationship Id="rId39" Type="http://schemas.openxmlformats.org/officeDocument/2006/relationships/image" Target="../media/image368.png"/><Relationship Id="rId21" Type="http://schemas.openxmlformats.org/officeDocument/2006/relationships/image" Target="../media/image350.png"/><Relationship Id="rId34" Type="http://schemas.openxmlformats.org/officeDocument/2006/relationships/image" Target="../media/image363.png"/><Relationship Id="rId42" Type="http://schemas.openxmlformats.org/officeDocument/2006/relationships/image" Target="../media/image371.png"/><Relationship Id="rId7" Type="http://schemas.openxmlformats.org/officeDocument/2006/relationships/image" Target="../media/image336.png"/><Relationship Id="rId2" Type="http://schemas.openxmlformats.org/officeDocument/2006/relationships/image" Target="../media/image333.jpeg"/><Relationship Id="rId16" Type="http://schemas.openxmlformats.org/officeDocument/2006/relationships/image" Target="../media/image345.png"/><Relationship Id="rId20" Type="http://schemas.openxmlformats.org/officeDocument/2006/relationships/image" Target="../media/image349.png"/><Relationship Id="rId29" Type="http://schemas.openxmlformats.org/officeDocument/2006/relationships/image" Target="../media/image358.png"/><Relationship Id="rId41" Type="http://schemas.openxmlformats.org/officeDocument/2006/relationships/image" Target="../media/image370.png"/><Relationship Id="rId1" Type="http://schemas.openxmlformats.org/officeDocument/2006/relationships/image" Target="../media/image332.jpeg"/><Relationship Id="rId6" Type="http://schemas.openxmlformats.org/officeDocument/2006/relationships/image" Target="../media/image335.png"/><Relationship Id="rId11" Type="http://schemas.openxmlformats.org/officeDocument/2006/relationships/image" Target="../media/image340.png"/><Relationship Id="rId24" Type="http://schemas.openxmlformats.org/officeDocument/2006/relationships/image" Target="../media/image353.png"/><Relationship Id="rId32" Type="http://schemas.openxmlformats.org/officeDocument/2006/relationships/image" Target="../media/image361.png"/><Relationship Id="rId37" Type="http://schemas.openxmlformats.org/officeDocument/2006/relationships/image" Target="../media/image366.png"/><Relationship Id="rId40" Type="http://schemas.openxmlformats.org/officeDocument/2006/relationships/image" Target="../media/image369.png"/><Relationship Id="rId5" Type="http://schemas.openxmlformats.org/officeDocument/2006/relationships/image" Target="../media/image334.png"/><Relationship Id="rId15" Type="http://schemas.openxmlformats.org/officeDocument/2006/relationships/image" Target="../media/image344.png"/><Relationship Id="rId23" Type="http://schemas.openxmlformats.org/officeDocument/2006/relationships/image" Target="../media/image352.png"/><Relationship Id="rId28" Type="http://schemas.openxmlformats.org/officeDocument/2006/relationships/image" Target="../media/image357.png"/><Relationship Id="rId36" Type="http://schemas.openxmlformats.org/officeDocument/2006/relationships/image" Target="../media/image365.png"/><Relationship Id="rId10" Type="http://schemas.openxmlformats.org/officeDocument/2006/relationships/image" Target="../media/image339.png"/><Relationship Id="rId19" Type="http://schemas.openxmlformats.org/officeDocument/2006/relationships/image" Target="../media/image348.png"/><Relationship Id="rId31" Type="http://schemas.openxmlformats.org/officeDocument/2006/relationships/image" Target="../media/image360.png"/><Relationship Id="rId4" Type="http://schemas.microsoft.com/office/2007/relationships/hdphoto" Target="../media/hdphoto1.wdp"/><Relationship Id="rId9" Type="http://schemas.openxmlformats.org/officeDocument/2006/relationships/image" Target="../media/image338.png"/><Relationship Id="rId14" Type="http://schemas.openxmlformats.org/officeDocument/2006/relationships/image" Target="../media/image343.png"/><Relationship Id="rId22" Type="http://schemas.openxmlformats.org/officeDocument/2006/relationships/image" Target="../media/image351.png"/><Relationship Id="rId27" Type="http://schemas.openxmlformats.org/officeDocument/2006/relationships/image" Target="../media/image356.png"/><Relationship Id="rId30" Type="http://schemas.openxmlformats.org/officeDocument/2006/relationships/image" Target="../media/image359.png"/><Relationship Id="rId35" Type="http://schemas.openxmlformats.org/officeDocument/2006/relationships/image" Target="../media/image364.png"/><Relationship Id="rId8" Type="http://schemas.openxmlformats.org/officeDocument/2006/relationships/image" Target="../media/image337.png"/><Relationship Id="rId3" Type="http://schemas.openxmlformats.org/officeDocument/2006/relationships/image" Target="../media/image316.png"/><Relationship Id="rId12" Type="http://schemas.openxmlformats.org/officeDocument/2006/relationships/image" Target="../media/image341.png"/><Relationship Id="rId17" Type="http://schemas.openxmlformats.org/officeDocument/2006/relationships/image" Target="../media/image346.png"/><Relationship Id="rId25" Type="http://schemas.openxmlformats.org/officeDocument/2006/relationships/image" Target="../media/image354.png"/><Relationship Id="rId33" Type="http://schemas.openxmlformats.org/officeDocument/2006/relationships/image" Target="../media/image362.png"/><Relationship Id="rId38" Type="http://schemas.openxmlformats.org/officeDocument/2006/relationships/image" Target="../media/image367.png"/></Relationships>
</file>

<file path=xl/drawings/_rels/drawing13.xml.rels><?xml version="1.0" encoding="UTF-8" standalone="yes"?>
<Relationships xmlns="http://schemas.openxmlformats.org/package/2006/relationships"><Relationship Id="rId8" Type="http://schemas.openxmlformats.org/officeDocument/2006/relationships/image" Target="../media/image375.png"/><Relationship Id="rId3" Type="http://schemas.openxmlformats.org/officeDocument/2006/relationships/image" Target="../media/image316.png"/><Relationship Id="rId7" Type="http://schemas.openxmlformats.org/officeDocument/2006/relationships/image" Target="../media/image374.jpeg"/><Relationship Id="rId2" Type="http://schemas.openxmlformats.org/officeDocument/2006/relationships/image" Target="../media/image333.jpeg"/><Relationship Id="rId1" Type="http://schemas.openxmlformats.org/officeDocument/2006/relationships/image" Target="../media/image332.jpeg"/><Relationship Id="rId6" Type="http://schemas.openxmlformats.org/officeDocument/2006/relationships/image" Target="../media/image373.jpeg"/><Relationship Id="rId5" Type="http://schemas.openxmlformats.org/officeDocument/2006/relationships/image" Target="../media/image372.jpeg"/><Relationship Id="rId4" Type="http://schemas.microsoft.com/office/2007/relationships/hdphoto" Target="../media/hdphoto1.wdp"/></Relationships>
</file>

<file path=xl/drawings/_rels/drawing14.xml.rels><?xml version="1.0" encoding="UTF-8" standalone="yes"?>
<Relationships xmlns="http://schemas.openxmlformats.org/package/2006/relationships"><Relationship Id="rId8" Type="http://schemas.openxmlformats.org/officeDocument/2006/relationships/image" Target="../media/image379.jpeg"/><Relationship Id="rId3" Type="http://schemas.openxmlformats.org/officeDocument/2006/relationships/image" Target="../media/image316.png"/><Relationship Id="rId7" Type="http://schemas.openxmlformats.org/officeDocument/2006/relationships/image" Target="../media/image378.jpeg"/><Relationship Id="rId2" Type="http://schemas.openxmlformats.org/officeDocument/2006/relationships/image" Target="../media/image333.jpeg"/><Relationship Id="rId1" Type="http://schemas.openxmlformats.org/officeDocument/2006/relationships/image" Target="../media/image332.jpeg"/><Relationship Id="rId6" Type="http://schemas.openxmlformats.org/officeDocument/2006/relationships/image" Target="../media/image377.jpeg"/><Relationship Id="rId11" Type="http://schemas.openxmlformats.org/officeDocument/2006/relationships/image" Target="../media/image382.png"/><Relationship Id="rId5" Type="http://schemas.openxmlformats.org/officeDocument/2006/relationships/image" Target="../media/image376.jpeg"/><Relationship Id="rId10" Type="http://schemas.openxmlformats.org/officeDocument/2006/relationships/image" Target="../media/image381.jpeg"/><Relationship Id="rId4" Type="http://schemas.microsoft.com/office/2007/relationships/hdphoto" Target="../media/hdphoto1.wdp"/><Relationship Id="rId9" Type="http://schemas.openxmlformats.org/officeDocument/2006/relationships/image" Target="../media/image380.jpeg"/></Relationships>
</file>

<file path=xl/drawings/_rels/drawing15.xml.rels><?xml version="1.0" encoding="UTF-8" standalone="yes"?>
<Relationships xmlns="http://schemas.openxmlformats.org/package/2006/relationships"><Relationship Id="rId8" Type="http://schemas.openxmlformats.org/officeDocument/2006/relationships/image" Target="../media/image386.jpeg"/><Relationship Id="rId3" Type="http://schemas.openxmlformats.org/officeDocument/2006/relationships/image" Target="../media/image316.png"/><Relationship Id="rId7" Type="http://schemas.openxmlformats.org/officeDocument/2006/relationships/image" Target="../media/image385.jpeg"/><Relationship Id="rId2" Type="http://schemas.openxmlformats.org/officeDocument/2006/relationships/image" Target="../media/image333.jpeg"/><Relationship Id="rId1" Type="http://schemas.openxmlformats.org/officeDocument/2006/relationships/image" Target="../media/image332.jpeg"/><Relationship Id="rId6" Type="http://schemas.openxmlformats.org/officeDocument/2006/relationships/image" Target="../media/image384.jpeg"/><Relationship Id="rId5" Type="http://schemas.openxmlformats.org/officeDocument/2006/relationships/image" Target="../media/image383.jpeg"/><Relationship Id="rId4" Type="http://schemas.microsoft.com/office/2007/relationships/hdphoto" Target="../media/hdphoto1.wdp"/><Relationship Id="rId9" Type="http://schemas.openxmlformats.org/officeDocument/2006/relationships/image" Target="../media/image387.png"/></Relationships>
</file>

<file path=xl/drawings/_rels/drawing16.xml.rels><?xml version="1.0" encoding="UTF-8" standalone="yes"?>
<Relationships xmlns="http://schemas.openxmlformats.org/package/2006/relationships"><Relationship Id="rId8" Type="http://schemas.openxmlformats.org/officeDocument/2006/relationships/image" Target="../media/image391.jpeg"/><Relationship Id="rId13" Type="http://schemas.openxmlformats.org/officeDocument/2006/relationships/image" Target="../media/image396.jpeg"/><Relationship Id="rId3" Type="http://schemas.openxmlformats.org/officeDocument/2006/relationships/image" Target="../media/image316.png"/><Relationship Id="rId7" Type="http://schemas.openxmlformats.org/officeDocument/2006/relationships/image" Target="../media/image390.jpeg"/><Relationship Id="rId12" Type="http://schemas.openxmlformats.org/officeDocument/2006/relationships/image" Target="../media/image395.jpeg"/><Relationship Id="rId2" Type="http://schemas.openxmlformats.org/officeDocument/2006/relationships/image" Target="../media/image333.jpeg"/><Relationship Id="rId1" Type="http://schemas.openxmlformats.org/officeDocument/2006/relationships/image" Target="../media/image332.jpeg"/><Relationship Id="rId6" Type="http://schemas.openxmlformats.org/officeDocument/2006/relationships/image" Target="../media/image389.jpeg"/><Relationship Id="rId11" Type="http://schemas.openxmlformats.org/officeDocument/2006/relationships/image" Target="../media/image394.jpeg"/><Relationship Id="rId5" Type="http://schemas.openxmlformats.org/officeDocument/2006/relationships/image" Target="../media/image388.jpeg"/><Relationship Id="rId15" Type="http://schemas.openxmlformats.org/officeDocument/2006/relationships/image" Target="../media/image398.png"/><Relationship Id="rId10" Type="http://schemas.openxmlformats.org/officeDocument/2006/relationships/image" Target="../media/image393.jpeg"/><Relationship Id="rId4" Type="http://schemas.microsoft.com/office/2007/relationships/hdphoto" Target="../media/hdphoto1.wdp"/><Relationship Id="rId9" Type="http://schemas.openxmlformats.org/officeDocument/2006/relationships/image" Target="../media/image392.jpeg"/><Relationship Id="rId14" Type="http://schemas.openxmlformats.org/officeDocument/2006/relationships/image" Target="../media/image397.jpeg"/></Relationships>
</file>

<file path=xl/drawings/_rels/drawing17.xml.rels><?xml version="1.0" encoding="UTF-8" standalone="yes"?>
<Relationships xmlns="http://schemas.openxmlformats.org/package/2006/relationships"><Relationship Id="rId13" Type="http://schemas.openxmlformats.org/officeDocument/2006/relationships/image" Target="../media/image407.jpeg"/><Relationship Id="rId18" Type="http://schemas.openxmlformats.org/officeDocument/2006/relationships/image" Target="../media/image412.jpeg"/><Relationship Id="rId26" Type="http://schemas.openxmlformats.org/officeDocument/2006/relationships/image" Target="../media/image420.jpeg"/><Relationship Id="rId21" Type="http://schemas.openxmlformats.org/officeDocument/2006/relationships/image" Target="../media/image415.jpeg"/><Relationship Id="rId34" Type="http://schemas.openxmlformats.org/officeDocument/2006/relationships/image" Target="../media/image428.png"/><Relationship Id="rId7" Type="http://schemas.openxmlformats.org/officeDocument/2006/relationships/image" Target="../media/image401.jpeg"/><Relationship Id="rId12" Type="http://schemas.openxmlformats.org/officeDocument/2006/relationships/image" Target="../media/image406.jpeg"/><Relationship Id="rId17" Type="http://schemas.openxmlformats.org/officeDocument/2006/relationships/image" Target="../media/image411.jpeg"/><Relationship Id="rId25" Type="http://schemas.openxmlformats.org/officeDocument/2006/relationships/image" Target="../media/image419.jpeg"/><Relationship Id="rId33" Type="http://schemas.openxmlformats.org/officeDocument/2006/relationships/image" Target="../media/image427.png"/><Relationship Id="rId2" Type="http://schemas.openxmlformats.org/officeDocument/2006/relationships/image" Target="../media/image333.jpeg"/><Relationship Id="rId16" Type="http://schemas.openxmlformats.org/officeDocument/2006/relationships/image" Target="../media/image410.jpeg"/><Relationship Id="rId20" Type="http://schemas.openxmlformats.org/officeDocument/2006/relationships/image" Target="../media/image414.jpeg"/><Relationship Id="rId29" Type="http://schemas.openxmlformats.org/officeDocument/2006/relationships/image" Target="../media/image423.jpeg"/><Relationship Id="rId1" Type="http://schemas.openxmlformats.org/officeDocument/2006/relationships/image" Target="../media/image332.jpeg"/><Relationship Id="rId6" Type="http://schemas.openxmlformats.org/officeDocument/2006/relationships/image" Target="../media/image400.jpeg"/><Relationship Id="rId11" Type="http://schemas.openxmlformats.org/officeDocument/2006/relationships/image" Target="../media/image405.jpeg"/><Relationship Id="rId24" Type="http://schemas.openxmlformats.org/officeDocument/2006/relationships/image" Target="../media/image418.jpeg"/><Relationship Id="rId32" Type="http://schemas.openxmlformats.org/officeDocument/2006/relationships/image" Target="../media/image426.jpeg"/><Relationship Id="rId37" Type="http://schemas.openxmlformats.org/officeDocument/2006/relationships/image" Target="../media/image431.png"/><Relationship Id="rId5" Type="http://schemas.openxmlformats.org/officeDocument/2006/relationships/image" Target="../media/image399.png"/><Relationship Id="rId15" Type="http://schemas.openxmlformats.org/officeDocument/2006/relationships/image" Target="../media/image409.jpeg"/><Relationship Id="rId23" Type="http://schemas.openxmlformats.org/officeDocument/2006/relationships/image" Target="../media/image417.jpeg"/><Relationship Id="rId28" Type="http://schemas.openxmlformats.org/officeDocument/2006/relationships/image" Target="../media/image422.jpeg"/><Relationship Id="rId36" Type="http://schemas.openxmlformats.org/officeDocument/2006/relationships/image" Target="../media/image430.png"/><Relationship Id="rId10" Type="http://schemas.openxmlformats.org/officeDocument/2006/relationships/image" Target="../media/image404.jpeg"/><Relationship Id="rId19" Type="http://schemas.openxmlformats.org/officeDocument/2006/relationships/image" Target="../media/image413.jpeg"/><Relationship Id="rId31" Type="http://schemas.openxmlformats.org/officeDocument/2006/relationships/image" Target="../media/image425.jpeg"/><Relationship Id="rId4" Type="http://schemas.microsoft.com/office/2007/relationships/hdphoto" Target="../media/hdphoto1.wdp"/><Relationship Id="rId9" Type="http://schemas.openxmlformats.org/officeDocument/2006/relationships/image" Target="../media/image403.jpeg"/><Relationship Id="rId14" Type="http://schemas.openxmlformats.org/officeDocument/2006/relationships/image" Target="../media/image408.jpeg"/><Relationship Id="rId22" Type="http://schemas.openxmlformats.org/officeDocument/2006/relationships/image" Target="../media/image416.jpeg"/><Relationship Id="rId27" Type="http://schemas.openxmlformats.org/officeDocument/2006/relationships/image" Target="../media/image421.jpeg"/><Relationship Id="rId30" Type="http://schemas.openxmlformats.org/officeDocument/2006/relationships/image" Target="../media/image424.jpeg"/><Relationship Id="rId35" Type="http://schemas.openxmlformats.org/officeDocument/2006/relationships/image" Target="../media/image429.png"/><Relationship Id="rId8" Type="http://schemas.openxmlformats.org/officeDocument/2006/relationships/image" Target="../media/image402.jpeg"/><Relationship Id="rId3" Type="http://schemas.openxmlformats.org/officeDocument/2006/relationships/image" Target="../media/image316.png"/></Relationships>
</file>

<file path=xl/drawings/_rels/drawing18.xml.rels><?xml version="1.0" encoding="UTF-8" standalone="yes"?>
<Relationships xmlns="http://schemas.openxmlformats.org/package/2006/relationships"><Relationship Id="rId8" Type="http://schemas.openxmlformats.org/officeDocument/2006/relationships/image" Target="../media/image435.png"/><Relationship Id="rId3" Type="http://schemas.openxmlformats.org/officeDocument/2006/relationships/image" Target="../media/image316.png"/><Relationship Id="rId7" Type="http://schemas.openxmlformats.org/officeDocument/2006/relationships/image" Target="../media/image434.png"/><Relationship Id="rId2" Type="http://schemas.openxmlformats.org/officeDocument/2006/relationships/image" Target="../media/image333.jpeg"/><Relationship Id="rId1" Type="http://schemas.openxmlformats.org/officeDocument/2006/relationships/image" Target="../media/image332.jpeg"/><Relationship Id="rId6" Type="http://schemas.openxmlformats.org/officeDocument/2006/relationships/image" Target="../media/image433.png"/><Relationship Id="rId11" Type="http://schemas.openxmlformats.org/officeDocument/2006/relationships/image" Target="../media/image438.png"/><Relationship Id="rId5" Type="http://schemas.openxmlformats.org/officeDocument/2006/relationships/image" Target="../media/image432.png"/><Relationship Id="rId10" Type="http://schemas.openxmlformats.org/officeDocument/2006/relationships/image" Target="../media/image437.png"/><Relationship Id="rId4" Type="http://schemas.microsoft.com/office/2007/relationships/hdphoto" Target="../media/hdphoto1.wdp"/><Relationship Id="rId9" Type="http://schemas.openxmlformats.org/officeDocument/2006/relationships/image" Target="../media/image43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257737</xdr:colOff>
      <xdr:row>48</xdr:row>
      <xdr:rowOff>0</xdr:rowOff>
    </xdr:to>
    <xdr:pic>
      <xdr:nvPicPr>
        <xdr:cNvPr id="3" name="그림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0" y="0"/>
          <a:ext cx="7115737" cy="10058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787400</xdr:colOff>
      <xdr:row>3</xdr:row>
      <xdr:rowOff>38099</xdr:rowOff>
    </xdr:from>
    <xdr:to>
      <xdr:col>12</xdr:col>
      <xdr:colOff>5639374</xdr:colOff>
      <xdr:row>8</xdr:row>
      <xdr:rowOff>101599</xdr:rowOff>
    </xdr:to>
    <xdr:pic>
      <xdr:nvPicPr>
        <xdr:cNvPr id="2" name="그림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30629225" y="1419224"/>
          <a:ext cx="4851974" cy="6845300"/>
        </a:xfrm>
        <a:prstGeom prst="rect">
          <a:avLst/>
        </a:prstGeom>
      </xdr:spPr>
    </xdr:pic>
    <xdr:clientData/>
  </xdr:twoCellAnchor>
  <xdr:twoCellAnchor editAs="oneCell">
    <xdr:from>
      <xdr:col>11</xdr:col>
      <xdr:colOff>69454</xdr:colOff>
      <xdr:row>7</xdr:row>
      <xdr:rowOff>99219</xdr:rowOff>
    </xdr:from>
    <xdr:to>
      <xdr:col>11</xdr:col>
      <xdr:colOff>2626668</xdr:colOff>
      <xdr:row>7</xdr:row>
      <xdr:rowOff>1899219</xdr:rowOff>
    </xdr:to>
    <xdr:pic>
      <xdr:nvPicPr>
        <xdr:cNvPr id="3" name="그림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27282379" y="6338094"/>
          <a:ext cx="2557214" cy="1800000"/>
        </a:xfrm>
        <a:prstGeom prst="rect">
          <a:avLst/>
        </a:prstGeom>
      </xdr:spPr>
    </xdr:pic>
    <xdr:clientData/>
  </xdr:twoCellAnchor>
  <xdr:twoCellAnchor editAs="oneCell">
    <xdr:from>
      <xdr:col>11</xdr:col>
      <xdr:colOff>73166</xdr:colOff>
      <xdr:row>8</xdr:row>
      <xdr:rowOff>19844</xdr:rowOff>
    </xdr:from>
    <xdr:to>
      <xdr:col>12</xdr:col>
      <xdr:colOff>3581</xdr:colOff>
      <xdr:row>8</xdr:row>
      <xdr:rowOff>1819844</xdr:rowOff>
    </xdr:to>
    <xdr:pic>
      <xdr:nvPicPr>
        <xdr:cNvPr id="4" name="그림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27286091" y="8182769"/>
          <a:ext cx="2559315" cy="1800000"/>
        </a:xfrm>
        <a:prstGeom prst="rect">
          <a:avLst/>
        </a:prstGeom>
      </xdr:spPr>
    </xdr:pic>
    <xdr:clientData/>
  </xdr:twoCellAnchor>
  <xdr:twoCellAnchor editAs="oneCell">
    <xdr:from>
      <xdr:col>11</xdr:col>
      <xdr:colOff>218281</xdr:colOff>
      <xdr:row>3</xdr:row>
      <xdr:rowOff>79373</xdr:rowOff>
    </xdr:from>
    <xdr:to>
      <xdr:col>11</xdr:col>
      <xdr:colOff>2559844</xdr:colOff>
      <xdr:row>3</xdr:row>
      <xdr:rowOff>1607340</xdr:rowOff>
    </xdr:to>
    <xdr:pic>
      <xdr:nvPicPr>
        <xdr:cNvPr id="5" name="그림 4">
          <a:extLst>
            <a:ext uri="{FF2B5EF4-FFF2-40B4-BE49-F238E27FC236}">
              <a16:creationId xmlns:a16="http://schemas.microsoft.com/office/drawing/2014/main" id="{00000000-0008-0000-0200-000005000000}"/>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27431206" y="1460498"/>
          <a:ext cx="2341563" cy="1527967"/>
        </a:xfrm>
        <a:prstGeom prst="rect">
          <a:avLst/>
        </a:prstGeom>
      </xdr:spPr>
    </xdr:pic>
    <xdr:clientData/>
  </xdr:twoCellAnchor>
  <xdr:twoCellAnchor editAs="oneCell">
    <xdr:from>
      <xdr:col>11</xdr:col>
      <xdr:colOff>59533</xdr:colOff>
      <xdr:row>3</xdr:row>
      <xdr:rowOff>1527969</xdr:rowOff>
    </xdr:from>
    <xdr:to>
      <xdr:col>11</xdr:col>
      <xdr:colOff>2619785</xdr:colOff>
      <xdr:row>4</xdr:row>
      <xdr:rowOff>496094</xdr:rowOff>
    </xdr:to>
    <xdr:pic>
      <xdr:nvPicPr>
        <xdr:cNvPr id="6" name="그림 5">
          <a:extLst>
            <a:ext uri="{FF2B5EF4-FFF2-40B4-BE49-F238E27FC236}">
              <a16:creationId xmlns:a16="http://schemas.microsoft.com/office/drawing/2014/main" id="{00000000-0008-0000-0200-000006000000}"/>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27272458" y="2909094"/>
          <a:ext cx="2560252" cy="892175"/>
        </a:xfrm>
        <a:prstGeom prst="rect">
          <a:avLst/>
        </a:prstGeom>
      </xdr:spPr>
    </xdr:pic>
    <xdr:clientData/>
  </xdr:twoCellAnchor>
  <xdr:twoCellAnchor editAs="oneCell">
    <xdr:from>
      <xdr:col>11</xdr:col>
      <xdr:colOff>99219</xdr:colOff>
      <xdr:row>4</xdr:row>
      <xdr:rowOff>396874</xdr:rowOff>
    </xdr:from>
    <xdr:to>
      <xdr:col>12</xdr:col>
      <xdr:colOff>1996</xdr:colOff>
      <xdr:row>4</xdr:row>
      <xdr:rowOff>1836874</xdr:rowOff>
    </xdr:to>
    <xdr:pic>
      <xdr:nvPicPr>
        <xdr:cNvPr id="7" name="그림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27312144" y="3702049"/>
          <a:ext cx="2531677" cy="144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15</xdr:row>
      <xdr:rowOff>0</xdr:rowOff>
    </xdr:from>
    <xdr:to>
      <xdr:col>14</xdr:col>
      <xdr:colOff>1579028</xdr:colOff>
      <xdr:row>53</xdr:row>
      <xdr:rowOff>135467</xdr:rowOff>
    </xdr:to>
    <xdr:pic>
      <xdr:nvPicPr>
        <xdr:cNvPr id="2" name="그림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4916150" y="5305425"/>
          <a:ext cx="6893978" cy="94318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0</xdr:colOff>
      <xdr:row>34</xdr:row>
      <xdr:rowOff>0</xdr:rowOff>
    </xdr:from>
    <xdr:to>
      <xdr:col>9</xdr:col>
      <xdr:colOff>2390</xdr:colOff>
      <xdr:row>35</xdr:row>
      <xdr:rowOff>800</xdr:rowOff>
    </xdr:to>
    <xdr:pic>
      <xdr:nvPicPr>
        <xdr:cNvPr id="2" name="그림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7731740" y="64731900"/>
          <a:ext cx="3484730" cy="2027720"/>
        </a:xfrm>
        <a:prstGeom prst="rect">
          <a:avLst/>
        </a:prstGeom>
      </xdr:spPr>
    </xdr:pic>
    <xdr:clientData fLocksWithSheet="0"/>
  </xdr:twoCellAnchor>
  <xdr:twoCellAnchor editAs="oneCell">
    <xdr:from>
      <xdr:col>8</xdr:col>
      <xdr:colOff>1</xdr:colOff>
      <xdr:row>5</xdr:row>
      <xdr:rowOff>0</xdr:rowOff>
    </xdr:from>
    <xdr:to>
      <xdr:col>9</xdr:col>
      <xdr:colOff>0</xdr:colOff>
      <xdr:row>6</xdr:row>
      <xdr:rowOff>437</xdr:rowOff>
    </xdr:to>
    <xdr:pic>
      <xdr:nvPicPr>
        <xdr:cNvPr id="3" name="그림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7731741" y="5433060"/>
          <a:ext cx="3482339" cy="2027357"/>
        </a:xfrm>
        <a:prstGeom prst="rect">
          <a:avLst/>
        </a:prstGeom>
      </xdr:spPr>
    </xdr:pic>
    <xdr:clientData fLocksWithSheet="0"/>
  </xdr:twoCellAnchor>
  <xdr:twoCellAnchor editAs="oneCell">
    <xdr:from>
      <xdr:col>8</xdr:col>
      <xdr:colOff>526677</xdr:colOff>
      <xdr:row>5</xdr:row>
      <xdr:rowOff>1086170</xdr:rowOff>
    </xdr:from>
    <xdr:to>
      <xdr:col>8</xdr:col>
      <xdr:colOff>3126441</xdr:colOff>
      <xdr:row>5</xdr:row>
      <xdr:rowOff>1668876</xdr:rowOff>
    </xdr:to>
    <xdr:sp macro="" textlink="">
      <xdr:nvSpPr>
        <xdr:cNvPr id="4" name="직사각형 3">
          <a:extLst>
            <a:ext uri="{FF2B5EF4-FFF2-40B4-BE49-F238E27FC236}">
              <a16:creationId xmlns:a16="http://schemas.microsoft.com/office/drawing/2014/main" id="{00000000-0008-0000-0400-000004000000}"/>
            </a:ext>
          </a:extLst>
        </xdr:cNvPr>
        <xdr:cNvSpPr/>
      </xdr:nvSpPr>
      <xdr:spPr>
        <a:xfrm>
          <a:off x="18258417" y="6519230"/>
          <a:ext cx="2599764" cy="58270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6</xdr:row>
      <xdr:rowOff>0</xdr:rowOff>
    </xdr:from>
    <xdr:to>
      <xdr:col>9</xdr:col>
      <xdr:colOff>2390</xdr:colOff>
      <xdr:row>7</xdr:row>
      <xdr:rowOff>1</xdr:rowOff>
    </xdr:to>
    <xdr:pic>
      <xdr:nvPicPr>
        <xdr:cNvPr id="5" name="그림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17731740" y="7459980"/>
          <a:ext cx="3484730" cy="2026921"/>
        </a:xfrm>
        <a:prstGeom prst="rect">
          <a:avLst/>
        </a:prstGeom>
      </xdr:spPr>
    </xdr:pic>
    <xdr:clientData fLocksWithSheet="0"/>
  </xdr:twoCellAnchor>
  <xdr:twoCellAnchor editAs="oneCell">
    <xdr:from>
      <xdr:col>8</xdr:col>
      <xdr:colOff>930088</xdr:colOff>
      <xdr:row>6</xdr:row>
      <xdr:rowOff>504264</xdr:rowOff>
    </xdr:from>
    <xdr:to>
      <xdr:col>8</xdr:col>
      <xdr:colOff>2543735</xdr:colOff>
      <xdr:row>6</xdr:row>
      <xdr:rowOff>1927411</xdr:rowOff>
    </xdr:to>
    <xdr:sp macro="" textlink="">
      <xdr:nvSpPr>
        <xdr:cNvPr id="6" name="직사각형 5">
          <a:extLst>
            <a:ext uri="{FF2B5EF4-FFF2-40B4-BE49-F238E27FC236}">
              <a16:creationId xmlns:a16="http://schemas.microsoft.com/office/drawing/2014/main" id="{00000000-0008-0000-0400-000006000000}"/>
            </a:ext>
          </a:extLst>
        </xdr:cNvPr>
        <xdr:cNvSpPr/>
      </xdr:nvSpPr>
      <xdr:spPr>
        <a:xfrm>
          <a:off x="18661828" y="7964244"/>
          <a:ext cx="1613647" cy="142314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9</xdr:row>
      <xdr:rowOff>0</xdr:rowOff>
    </xdr:from>
    <xdr:to>
      <xdr:col>9</xdr:col>
      <xdr:colOff>0</xdr:colOff>
      <xdr:row>10</xdr:row>
      <xdr:rowOff>5437</xdr:rowOff>
    </xdr:to>
    <xdr:pic>
      <xdr:nvPicPr>
        <xdr:cNvPr id="7" name="그림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17731740" y="13540740"/>
          <a:ext cx="3482340" cy="2032357"/>
        </a:xfrm>
        <a:prstGeom prst="rect">
          <a:avLst/>
        </a:prstGeom>
      </xdr:spPr>
    </xdr:pic>
    <xdr:clientData fLocksWithSheet="0"/>
  </xdr:twoCellAnchor>
  <xdr:twoCellAnchor editAs="oneCell">
    <xdr:from>
      <xdr:col>8</xdr:col>
      <xdr:colOff>2058144</xdr:colOff>
      <xdr:row>9</xdr:row>
      <xdr:rowOff>437030</xdr:rowOff>
    </xdr:from>
    <xdr:to>
      <xdr:col>8</xdr:col>
      <xdr:colOff>3481291</xdr:colOff>
      <xdr:row>9</xdr:row>
      <xdr:rowOff>1927412</xdr:rowOff>
    </xdr:to>
    <xdr:sp macro="" textlink="">
      <xdr:nvSpPr>
        <xdr:cNvPr id="8" name="직사각형 7">
          <a:extLst>
            <a:ext uri="{FF2B5EF4-FFF2-40B4-BE49-F238E27FC236}">
              <a16:creationId xmlns:a16="http://schemas.microsoft.com/office/drawing/2014/main" id="{00000000-0008-0000-0400-000008000000}"/>
            </a:ext>
          </a:extLst>
        </xdr:cNvPr>
        <xdr:cNvSpPr/>
      </xdr:nvSpPr>
      <xdr:spPr>
        <a:xfrm flipH="1">
          <a:off x="19789884" y="13977770"/>
          <a:ext cx="1423147" cy="149038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10</xdr:row>
      <xdr:rowOff>0</xdr:rowOff>
    </xdr:from>
    <xdr:to>
      <xdr:col>9</xdr:col>
      <xdr:colOff>0</xdr:colOff>
      <xdr:row>11</xdr:row>
      <xdr:rowOff>221</xdr:rowOff>
    </xdr:to>
    <xdr:pic>
      <xdr:nvPicPr>
        <xdr:cNvPr id="9" name="그림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7731740" y="15567660"/>
          <a:ext cx="3482340" cy="2027141"/>
        </a:xfrm>
        <a:prstGeom prst="rect">
          <a:avLst/>
        </a:prstGeom>
      </xdr:spPr>
    </xdr:pic>
    <xdr:clientData fLocksWithSheet="0"/>
  </xdr:twoCellAnchor>
  <xdr:twoCellAnchor editAs="oneCell">
    <xdr:from>
      <xdr:col>8</xdr:col>
      <xdr:colOff>219632</xdr:colOff>
      <xdr:row>10</xdr:row>
      <xdr:rowOff>567017</xdr:rowOff>
    </xdr:from>
    <xdr:to>
      <xdr:col>8</xdr:col>
      <xdr:colOff>3451411</xdr:colOff>
      <xdr:row>10</xdr:row>
      <xdr:rowOff>1882588</xdr:rowOff>
    </xdr:to>
    <xdr:sp macro="" textlink="">
      <xdr:nvSpPr>
        <xdr:cNvPr id="10" name="직사각형 9">
          <a:extLst>
            <a:ext uri="{FF2B5EF4-FFF2-40B4-BE49-F238E27FC236}">
              <a16:creationId xmlns:a16="http://schemas.microsoft.com/office/drawing/2014/main" id="{00000000-0008-0000-0400-00000A000000}"/>
            </a:ext>
          </a:extLst>
        </xdr:cNvPr>
        <xdr:cNvSpPr/>
      </xdr:nvSpPr>
      <xdr:spPr>
        <a:xfrm flipH="1">
          <a:off x="17951372" y="16134677"/>
          <a:ext cx="3231779" cy="131557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11</xdr:row>
      <xdr:rowOff>0</xdr:rowOff>
    </xdr:from>
    <xdr:to>
      <xdr:col>9</xdr:col>
      <xdr:colOff>2390</xdr:colOff>
      <xdr:row>12</xdr:row>
      <xdr:rowOff>220</xdr:rowOff>
    </xdr:to>
    <xdr:pic>
      <xdr:nvPicPr>
        <xdr:cNvPr id="11" name="그림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17731740" y="17594580"/>
          <a:ext cx="3484730" cy="2027140"/>
        </a:xfrm>
        <a:prstGeom prst="rect">
          <a:avLst/>
        </a:prstGeom>
      </xdr:spPr>
    </xdr:pic>
    <xdr:clientData fLocksWithSheet="0"/>
  </xdr:twoCellAnchor>
  <xdr:twoCellAnchor editAs="oneCell">
    <xdr:from>
      <xdr:col>8</xdr:col>
      <xdr:colOff>51540</xdr:colOff>
      <xdr:row>11</xdr:row>
      <xdr:rowOff>966107</xdr:rowOff>
    </xdr:from>
    <xdr:to>
      <xdr:col>8</xdr:col>
      <xdr:colOff>3469817</xdr:colOff>
      <xdr:row>11</xdr:row>
      <xdr:rowOff>1948223</xdr:rowOff>
    </xdr:to>
    <xdr:sp macro="" textlink="">
      <xdr:nvSpPr>
        <xdr:cNvPr id="12" name="직사각형 11">
          <a:extLst>
            <a:ext uri="{FF2B5EF4-FFF2-40B4-BE49-F238E27FC236}">
              <a16:creationId xmlns:a16="http://schemas.microsoft.com/office/drawing/2014/main" id="{00000000-0008-0000-0400-00000C000000}"/>
            </a:ext>
          </a:extLst>
        </xdr:cNvPr>
        <xdr:cNvSpPr/>
      </xdr:nvSpPr>
      <xdr:spPr>
        <a:xfrm flipH="1">
          <a:off x="17783280" y="18560687"/>
          <a:ext cx="3418277" cy="98211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12</xdr:row>
      <xdr:rowOff>0</xdr:rowOff>
    </xdr:from>
    <xdr:to>
      <xdr:col>9</xdr:col>
      <xdr:colOff>1</xdr:colOff>
      <xdr:row>13</xdr:row>
      <xdr:rowOff>7630</xdr:rowOff>
    </xdr:to>
    <xdr:pic>
      <xdr:nvPicPr>
        <xdr:cNvPr id="13" name="그림 12">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17731740" y="19621500"/>
          <a:ext cx="3482341" cy="2034550"/>
        </a:xfrm>
        <a:prstGeom prst="rect">
          <a:avLst/>
        </a:prstGeom>
      </xdr:spPr>
    </xdr:pic>
    <xdr:clientData fLocksWithSheet="0"/>
  </xdr:twoCellAnchor>
  <xdr:twoCellAnchor editAs="oneCell">
    <xdr:from>
      <xdr:col>8</xdr:col>
      <xdr:colOff>136705</xdr:colOff>
      <xdr:row>12</xdr:row>
      <xdr:rowOff>705970</xdr:rowOff>
    </xdr:from>
    <xdr:to>
      <xdr:col>8</xdr:col>
      <xdr:colOff>3473820</xdr:colOff>
      <xdr:row>12</xdr:row>
      <xdr:rowOff>1781736</xdr:rowOff>
    </xdr:to>
    <xdr:sp macro="" textlink="">
      <xdr:nvSpPr>
        <xdr:cNvPr id="14" name="직사각형 13">
          <a:extLst>
            <a:ext uri="{FF2B5EF4-FFF2-40B4-BE49-F238E27FC236}">
              <a16:creationId xmlns:a16="http://schemas.microsoft.com/office/drawing/2014/main" id="{00000000-0008-0000-0400-00000E000000}"/>
            </a:ext>
          </a:extLst>
        </xdr:cNvPr>
        <xdr:cNvSpPr/>
      </xdr:nvSpPr>
      <xdr:spPr>
        <a:xfrm flipH="1">
          <a:off x="17868445" y="20327470"/>
          <a:ext cx="3337115" cy="107576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13</xdr:row>
      <xdr:rowOff>0</xdr:rowOff>
    </xdr:from>
    <xdr:to>
      <xdr:col>9</xdr:col>
      <xdr:colOff>2390</xdr:colOff>
      <xdr:row>14</xdr:row>
      <xdr:rowOff>5438</xdr:rowOff>
    </xdr:to>
    <xdr:pic>
      <xdr:nvPicPr>
        <xdr:cNvPr id="15" name="그림 14">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17731740" y="21648420"/>
          <a:ext cx="3484730" cy="2032358"/>
        </a:xfrm>
        <a:prstGeom prst="rect">
          <a:avLst/>
        </a:prstGeom>
      </xdr:spPr>
    </xdr:pic>
    <xdr:clientData fLocksWithSheet="0"/>
  </xdr:twoCellAnchor>
  <xdr:twoCellAnchor editAs="oneCell">
    <xdr:from>
      <xdr:col>8</xdr:col>
      <xdr:colOff>9438</xdr:colOff>
      <xdr:row>13</xdr:row>
      <xdr:rowOff>378599</xdr:rowOff>
    </xdr:from>
    <xdr:to>
      <xdr:col>9</xdr:col>
      <xdr:colOff>3808</xdr:colOff>
      <xdr:row>13</xdr:row>
      <xdr:rowOff>1809750</xdr:rowOff>
    </xdr:to>
    <xdr:sp macro="" textlink="">
      <xdr:nvSpPr>
        <xdr:cNvPr id="16" name="직사각형 15">
          <a:extLst>
            <a:ext uri="{FF2B5EF4-FFF2-40B4-BE49-F238E27FC236}">
              <a16:creationId xmlns:a16="http://schemas.microsoft.com/office/drawing/2014/main" id="{00000000-0008-0000-0400-000010000000}"/>
            </a:ext>
          </a:extLst>
        </xdr:cNvPr>
        <xdr:cNvSpPr/>
      </xdr:nvSpPr>
      <xdr:spPr>
        <a:xfrm flipH="1">
          <a:off x="17741178" y="22027019"/>
          <a:ext cx="3476710" cy="143115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14</xdr:row>
      <xdr:rowOff>0</xdr:rowOff>
    </xdr:from>
    <xdr:to>
      <xdr:col>9</xdr:col>
      <xdr:colOff>2390</xdr:colOff>
      <xdr:row>15</xdr:row>
      <xdr:rowOff>2872</xdr:rowOff>
    </xdr:to>
    <xdr:pic>
      <xdr:nvPicPr>
        <xdr:cNvPr id="17" name="그림 16">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17731740" y="23675340"/>
          <a:ext cx="3484730" cy="2029792"/>
        </a:xfrm>
        <a:prstGeom prst="rect">
          <a:avLst/>
        </a:prstGeom>
      </xdr:spPr>
    </xdr:pic>
    <xdr:clientData fLocksWithSheet="0"/>
  </xdr:twoCellAnchor>
  <xdr:twoCellAnchor editAs="oneCell">
    <xdr:from>
      <xdr:col>8</xdr:col>
      <xdr:colOff>54429</xdr:colOff>
      <xdr:row>14</xdr:row>
      <xdr:rowOff>1061357</xdr:rowOff>
    </xdr:from>
    <xdr:to>
      <xdr:col>9</xdr:col>
      <xdr:colOff>3265</xdr:colOff>
      <xdr:row>14</xdr:row>
      <xdr:rowOff>1866901</xdr:rowOff>
    </xdr:to>
    <xdr:sp macro="" textlink="">
      <xdr:nvSpPr>
        <xdr:cNvPr id="18" name="직사각형 17">
          <a:extLst>
            <a:ext uri="{FF2B5EF4-FFF2-40B4-BE49-F238E27FC236}">
              <a16:creationId xmlns:a16="http://schemas.microsoft.com/office/drawing/2014/main" id="{00000000-0008-0000-0400-000012000000}"/>
            </a:ext>
          </a:extLst>
        </xdr:cNvPr>
        <xdr:cNvSpPr/>
      </xdr:nvSpPr>
      <xdr:spPr>
        <a:xfrm flipH="1">
          <a:off x="17786169" y="24736697"/>
          <a:ext cx="3431176" cy="80554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15</xdr:row>
      <xdr:rowOff>0</xdr:rowOff>
    </xdr:from>
    <xdr:to>
      <xdr:col>9</xdr:col>
      <xdr:colOff>2390</xdr:colOff>
      <xdr:row>16</xdr:row>
      <xdr:rowOff>0</xdr:rowOff>
    </xdr:to>
    <xdr:pic>
      <xdr:nvPicPr>
        <xdr:cNvPr id="19" name="그림 18">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17731740" y="25702260"/>
          <a:ext cx="3484730" cy="2026920"/>
        </a:xfrm>
        <a:prstGeom prst="rect">
          <a:avLst/>
        </a:prstGeom>
      </xdr:spPr>
    </xdr:pic>
    <xdr:clientData fLocksWithSheet="0"/>
  </xdr:twoCellAnchor>
  <xdr:twoCellAnchor editAs="oneCell">
    <xdr:from>
      <xdr:col>8</xdr:col>
      <xdr:colOff>40821</xdr:colOff>
      <xdr:row>15</xdr:row>
      <xdr:rowOff>1047750</xdr:rowOff>
    </xdr:from>
    <xdr:to>
      <xdr:col>9</xdr:col>
      <xdr:colOff>3264</xdr:colOff>
      <xdr:row>15</xdr:row>
      <xdr:rowOff>1415143</xdr:rowOff>
    </xdr:to>
    <xdr:sp macro="" textlink="">
      <xdr:nvSpPr>
        <xdr:cNvPr id="20" name="직사각형 19">
          <a:extLst>
            <a:ext uri="{FF2B5EF4-FFF2-40B4-BE49-F238E27FC236}">
              <a16:creationId xmlns:a16="http://schemas.microsoft.com/office/drawing/2014/main" id="{00000000-0008-0000-0400-000014000000}"/>
            </a:ext>
          </a:extLst>
        </xdr:cNvPr>
        <xdr:cNvSpPr/>
      </xdr:nvSpPr>
      <xdr:spPr>
        <a:xfrm flipH="1">
          <a:off x="17772561" y="26750010"/>
          <a:ext cx="3444783" cy="36739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16</xdr:row>
      <xdr:rowOff>0</xdr:rowOff>
    </xdr:from>
    <xdr:to>
      <xdr:col>9</xdr:col>
      <xdr:colOff>2390</xdr:colOff>
      <xdr:row>17</xdr:row>
      <xdr:rowOff>7631</xdr:rowOff>
    </xdr:to>
    <xdr:pic>
      <xdr:nvPicPr>
        <xdr:cNvPr id="21" name="그림 20">
          <a:extLst>
            <a:ext uri="{FF2B5EF4-FFF2-40B4-BE49-F238E27FC236}">
              <a16:creationId xmlns:a16="http://schemas.microsoft.com/office/drawing/2014/main" id="{00000000-0008-0000-0400-00001500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17731740" y="27729180"/>
          <a:ext cx="3484730" cy="2034551"/>
        </a:xfrm>
        <a:prstGeom prst="rect">
          <a:avLst/>
        </a:prstGeom>
      </xdr:spPr>
    </xdr:pic>
    <xdr:clientData fLocksWithSheet="0"/>
  </xdr:twoCellAnchor>
  <xdr:twoCellAnchor editAs="oneCell">
    <xdr:from>
      <xdr:col>8</xdr:col>
      <xdr:colOff>176891</xdr:colOff>
      <xdr:row>16</xdr:row>
      <xdr:rowOff>340177</xdr:rowOff>
    </xdr:from>
    <xdr:to>
      <xdr:col>8</xdr:col>
      <xdr:colOff>3415392</xdr:colOff>
      <xdr:row>16</xdr:row>
      <xdr:rowOff>1782536</xdr:rowOff>
    </xdr:to>
    <xdr:sp macro="" textlink="">
      <xdr:nvSpPr>
        <xdr:cNvPr id="22" name="직사각형 21">
          <a:extLst>
            <a:ext uri="{FF2B5EF4-FFF2-40B4-BE49-F238E27FC236}">
              <a16:creationId xmlns:a16="http://schemas.microsoft.com/office/drawing/2014/main" id="{00000000-0008-0000-0400-000016000000}"/>
            </a:ext>
          </a:extLst>
        </xdr:cNvPr>
        <xdr:cNvSpPr/>
      </xdr:nvSpPr>
      <xdr:spPr>
        <a:xfrm flipH="1">
          <a:off x="17908631" y="28069357"/>
          <a:ext cx="3238501" cy="144235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17</xdr:row>
      <xdr:rowOff>0</xdr:rowOff>
    </xdr:from>
    <xdr:to>
      <xdr:col>9</xdr:col>
      <xdr:colOff>2390</xdr:colOff>
      <xdr:row>18</xdr:row>
      <xdr:rowOff>5438</xdr:rowOff>
    </xdr:to>
    <xdr:pic>
      <xdr:nvPicPr>
        <xdr:cNvPr id="23" name="그림 22">
          <a:extLst>
            <a:ext uri="{FF2B5EF4-FFF2-40B4-BE49-F238E27FC236}">
              <a16:creationId xmlns:a16="http://schemas.microsoft.com/office/drawing/2014/main" id="{00000000-0008-0000-0400-000017000000}"/>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17731740" y="29756100"/>
          <a:ext cx="3484730" cy="2032358"/>
        </a:xfrm>
        <a:prstGeom prst="rect">
          <a:avLst/>
        </a:prstGeom>
      </xdr:spPr>
    </xdr:pic>
    <xdr:clientData fLocksWithSheet="0"/>
  </xdr:twoCellAnchor>
  <xdr:twoCellAnchor editAs="oneCell">
    <xdr:from>
      <xdr:col>8</xdr:col>
      <xdr:colOff>761998</xdr:colOff>
      <xdr:row>17</xdr:row>
      <xdr:rowOff>40821</xdr:rowOff>
    </xdr:from>
    <xdr:to>
      <xdr:col>8</xdr:col>
      <xdr:colOff>2694213</xdr:colOff>
      <xdr:row>17</xdr:row>
      <xdr:rowOff>1989366</xdr:rowOff>
    </xdr:to>
    <xdr:sp macro="" textlink="">
      <xdr:nvSpPr>
        <xdr:cNvPr id="24" name="직사각형 23">
          <a:extLst>
            <a:ext uri="{FF2B5EF4-FFF2-40B4-BE49-F238E27FC236}">
              <a16:creationId xmlns:a16="http://schemas.microsoft.com/office/drawing/2014/main" id="{00000000-0008-0000-0400-000018000000}"/>
            </a:ext>
          </a:extLst>
        </xdr:cNvPr>
        <xdr:cNvSpPr/>
      </xdr:nvSpPr>
      <xdr:spPr>
        <a:xfrm flipH="1">
          <a:off x="18493738" y="29796921"/>
          <a:ext cx="1932215" cy="194854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18</xdr:row>
      <xdr:rowOff>0</xdr:rowOff>
    </xdr:from>
    <xdr:to>
      <xdr:col>9</xdr:col>
      <xdr:colOff>2390</xdr:colOff>
      <xdr:row>19</xdr:row>
      <xdr:rowOff>2806</xdr:rowOff>
    </xdr:to>
    <xdr:pic>
      <xdr:nvPicPr>
        <xdr:cNvPr id="25" name="그림 24">
          <a:extLst>
            <a:ext uri="{FF2B5EF4-FFF2-40B4-BE49-F238E27FC236}">
              <a16:creationId xmlns:a16="http://schemas.microsoft.com/office/drawing/2014/main" id="{00000000-0008-0000-0400-000019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17731740" y="31783020"/>
          <a:ext cx="3484730" cy="2029726"/>
        </a:xfrm>
        <a:prstGeom prst="rect">
          <a:avLst/>
        </a:prstGeom>
      </xdr:spPr>
    </xdr:pic>
    <xdr:clientData fLocksWithSheet="0"/>
  </xdr:twoCellAnchor>
  <xdr:twoCellAnchor editAs="oneCell">
    <xdr:from>
      <xdr:col>8</xdr:col>
      <xdr:colOff>1102178</xdr:colOff>
      <xdr:row>18</xdr:row>
      <xdr:rowOff>29935</xdr:rowOff>
    </xdr:from>
    <xdr:to>
      <xdr:col>8</xdr:col>
      <xdr:colOff>2503714</xdr:colOff>
      <xdr:row>18</xdr:row>
      <xdr:rowOff>1978480</xdr:rowOff>
    </xdr:to>
    <xdr:sp macro="" textlink="">
      <xdr:nvSpPr>
        <xdr:cNvPr id="26" name="직사각형 25">
          <a:extLst>
            <a:ext uri="{FF2B5EF4-FFF2-40B4-BE49-F238E27FC236}">
              <a16:creationId xmlns:a16="http://schemas.microsoft.com/office/drawing/2014/main" id="{00000000-0008-0000-0400-00001A000000}"/>
            </a:ext>
          </a:extLst>
        </xdr:cNvPr>
        <xdr:cNvSpPr/>
      </xdr:nvSpPr>
      <xdr:spPr>
        <a:xfrm flipH="1">
          <a:off x="18833918" y="31812955"/>
          <a:ext cx="1401536" cy="194854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19</xdr:row>
      <xdr:rowOff>0</xdr:rowOff>
    </xdr:from>
    <xdr:to>
      <xdr:col>9</xdr:col>
      <xdr:colOff>2390</xdr:colOff>
      <xdr:row>20</xdr:row>
      <xdr:rowOff>2806</xdr:rowOff>
    </xdr:to>
    <xdr:pic>
      <xdr:nvPicPr>
        <xdr:cNvPr id="27" name="그림 26">
          <a:extLst>
            <a:ext uri="{FF2B5EF4-FFF2-40B4-BE49-F238E27FC236}">
              <a16:creationId xmlns:a16="http://schemas.microsoft.com/office/drawing/2014/main" id="{00000000-0008-0000-0400-00001B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17731740" y="33809940"/>
          <a:ext cx="3484730" cy="2029726"/>
        </a:xfrm>
        <a:prstGeom prst="rect">
          <a:avLst/>
        </a:prstGeom>
      </xdr:spPr>
    </xdr:pic>
    <xdr:clientData fLocksWithSheet="0"/>
  </xdr:twoCellAnchor>
  <xdr:twoCellAnchor editAs="oneCell">
    <xdr:from>
      <xdr:col>8</xdr:col>
      <xdr:colOff>996040</xdr:colOff>
      <xdr:row>19</xdr:row>
      <xdr:rowOff>851647</xdr:rowOff>
    </xdr:from>
    <xdr:to>
      <xdr:col>8</xdr:col>
      <xdr:colOff>1782533</xdr:colOff>
      <xdr:row>19</xdr:row>
      <xdr:rowOff>1891392</xdr:rowOff>
    </xdr:to>
    <xdr:sp macro="" textlink="">
      <xdr:nvSpPr>
        <xdr:cNvPr id="28" name="직사각형 27">
          <a:extLst>
            <a:ext uri="{FF2B5EF4-FFF2-40B4-BE49-F238E27FC236}">
              <a16:creationId xmlns:a16="http://schemas.microsoft.com/office/drawing/2014/main" id="{00000000-0008-0000-0400-00001C000000}"/>
            </a:ext>
          </a:extLst>
        </xdr:cNvPr>
        <xdr:cNvSpPr/>
      </xdr:nvSpPr>
      <xdr:spPr>
        <a:xfrm flipH="1">
          <a:off x="18727780" y="34661587"/>
          <a:ext cx="786493" cy="103974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25</xdr:row>
      <xdr:rowOff>0</xdr:rowOff>
    </xdr:from>
    <xdr:to>
      <xdr:col>9</xdr:col>
      <xdr:colOff>1600</xdr:colOff>
      <xdr:row>26</xdr:row>
      <xdr:rowOff>2807</xdr:rowOff>
    </xdr:to>
    <xdr:pic>
      <xdr:nvPicPr>
        <xdr:cNvPr id="29" name="그림 28">
          <a:extLst>
            <a:ext uri="{FF2B5EF4-FFF2-40B4-BE49-F238E27FC236}">
              <a16:creationId xmlns:a16="http://schemas.microsoft.com/office/drawing/2014/main" id="{00000000-0008-0000-0400-00001D00000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17731740" y="45971460"/>
          <a:ext cx="3483940" cy="2029727"/>
        </a:xfrm>
        <a:prstGeom prst="rect">
          <a:avLst/>
        </a:prstGeom>
      </xdr:spPr>
    </xdr:pic>
    <xdr:clientData fLocksWithSheet="0"/>
  </xdr:twoCellAnchor>
  <xdr:twoCellAnchor editAs="oneCell">
    <xdr:from>
      <xdr:col>8</xdr:col>
      <xdr:colOff>277582</xdr:colOff>
      <xdr:row>25</xdr:row>
      <xdr:rowOff>723896</xdr:rowOff>
    </xdr:from>
    <xdr:to>
      <xdr:col>8</xdr:col>
      <xdr:colOff>1496784</xdr:colOff>
      <xdr:row>25</xdr:row>
      <xdr:rowOff>1374322</xdr:rowOff>
    </xdr:to>
    <xdr:sp macro="" textlink="">
      <xdr:nvSpPr>
        <xdr:cNvPr id="30" name="직사각형 29">
          <a:extLst>
            <a:ext uri="{FF2B5EF4-FFF2-40B4-BE49-F238E27FC236}">
              <a16:creationId xmlns:a16="http://schemas.microsoft.com/office/drawing/2014/main" id="{00000000-0008-0000-0400-00001E000000}"/>
            </a:ext>
          </a:extLst>
        </xdr:cNvPr>
        <xdr:cNvSpPr/>
      </xdr:nvSpPr>
      <xdr:spPr>
        <a:xfrm flipH="1">
          <a:off x="18009322" y="46695356"/>
          <a:ext cx="1219202" cy="65042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2198911</xdr:colOff>
      <xdr:row>25</xdr:row>
      <xdr:rowOff>753831</xdr:rowOff>
    </xdr:from>
    <xdr:to>
      <xdr:col>8</xdr:col>
      <xdr:colOff>3418113</xdr:colOff>
      <xdr:row>25</xdr:row>
      <xdr:rowOff>1864178</xdr:rowOff>
    </xdr:to>
    <xdr:sp macro="" textlink="">
      <xdr:nvSpPr>
        <xdr:cNvPr id="31" name="직사각형 30">
          <a:extLst>
            <a:ext uri="{FF2B5EF4-FFF2-40B4-BE49-F238E27FC236}">
              <a16:creationId xmlns:a16="http://schemas.microsoft.com/office/drawing/2014/main" id="{00000000-0008-0000-0400-00001F000000}"/>
            </a:ext>
          </a:extLst>
        </xdr:cNvPr>
        <xdr:cNvSpPr/>
      </xdr:nvSpPr>
      <xdr:spPr>
        <a:xfrm flipH="1">
          <a:off x="19930651" y="46725291"/>
          <a:ext cx="1219202" cy="111034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35</xdr:row>
      <xdr:rowOff>0</xdr:rowOff>
    </xdr:from>
    <xdr:to>
      <xdr:col>9</xdr:col>
      <xdr:colOff>2390</xdr:colOff>
      <xdr:row>36</xdr:row>
      <xdr:rowOff>1</xdr:rowOff>
    </xdr:to>
    <xdr:pic>
      <xdr:nvPicPr>
        <xdr:cNvPr id="32" name="그림 31">
          <a:extLst>
            <a:ext uri="{FF2B5EF4-FFF2-40B4-BE49-F238E27FC236}">
              <a16:creationId xmlns:a16="http://schemas.microsoft.com/office/drawing/2014/main" id="{00000000-0008-0000-0400-000020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17731740" y="66758820"/>
          <a:ext cx="3484730" cy="2026921"/>
        </a:xfrm>
        <a:prstGeom prst="rect">
          <a:avLst/>
        </a:prstGeom>
      </xdr:spPr>
    </xdr:pic>
    <xdr:clientData fLocksWithSheet="0"/>
  </xdr:twoCellAnchor>
  <xdr:twoCellAnchor editAs="oneCell">
    <xdr:from>
      <xdr:col>8</xdr:col>
      <xdr:colOff>0</xdr:colOff>
      <xdr:row>40</xdr:row>
      <xdr:rowOff>0</xdr:rowOff>
    </xdr:from>
    <xdr:to>
      <xdr:col>9</xdr:col>
      <xdr:colOff>2390</xdr:colOff>
      <xdr:row>41</xdr:row>
      <xdr:rowOff>1741</xdr:rowOff>
    </xdr:to>
    <xdr:pic>
      <xdr:nvPicPr>
        <xdr:cNvPr id="33" name="그림 32">
          <a:extLst>
            <a:ext uri="{FF2B5EF4-FFF2-40B4-BE49-F238E27FC236}">
              <a16:creationId xmlns:a16="http://schemas.microsoft.com/office/drawing/2014/main" id="{00000000-0008-0000-0400-000021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7731740" y="76893420"/>
          <a:ext cx="3484730" cy="2028661"/>
        </a:xfrm>
        <a:prstGeom prst="rect">
          <a:avLst/>
        </a:prstGeom>
      </xdr:spPr>
    </xdr:pic>
    <xdr:clientData fLocksWithSheet="0"/>
  </xdr:twoCellAnchor>
  <xdr:twoCellAnchor editAs="oneCell">
    <xdr:from>
      <xdr:col>8</xdr:col>
      <xdr:colOff>0</xdr:colOff>
      <xdr:row>41</xdr:row>
      <xdr:rowOff>0</xdr:rowOff>
    </xdr:from>
    <xdr:to>
      <xdr:col>9</xdr:col>
      <xdr:colOff>2390</xdr:colOff>
      <xdr:row>42</xdr:row>
      <xdr:rowOff>800</xdr:rowOff>
    </xdr:to>
    <xdr:pic>
      <xdr:nvPicPr>
        <xdr:cNvPr id="34" name="그림 33">
          <a:extLst>
            <a:ext uri="{FF2B5EF4-FFF2-40B4-BE49-F238E27FC236}">
              <a16:creationId xmlns:a16="http://schemas.microsoft.com/office/drawing/2014/main" id="{00000000-0008-0000-0400-000022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7731740" y="78920340"/>
          <a:ext cx="3484730" cy="2027720"/>
        </a:xfrm>
        <a:prstGeom prst="rect">
          <a:avLst/>
        </a:prstGeom>
      </xdr:spPr>
    </xdr:pic>
    <xdr:clientData fLocksWithSheet="0"/>
  </xdr:twoCellAnchor>
  <xdr:twoCellAnchor editAs="oneCell">
    <xdr:from>
      <xdr:col>8</xdr:col>
      <xdr:colOff>271392</xdr:colOff>
      <xdr:row>41</xdr:row>
      <xdr:rowOff>40820</xdr:rowOff>
    </xdr:from>
    <xdr:to>
      <xdr:col>8</xdr:col>
      <xdr:colOff>3396833</xdr:colOff>
      <xdr:row>41</xdr:row>
      <xdr:rowOff>367393</xdr:rowOff>
    </xdr:to>
    <xdr:sp macro="" textlink="">
      <xdr:nvSpPr>
        <xdr:cNvPr id="35" name="직사각형 34">
          <a:extLst>
            <a:ext uri="{FF2B5EF4-FFF2-40B4-BE49-F238E27FC236}">
              <a16:creationId xmlns:a16="http://schemas.microsoft.com/office/drawing/2014/main" id="{00000000-0008-0000-0400-000023000000}"/>
            </a:ext>
          </a:extLst>
        </xdr:cNvPr>
        <xdr:cNvSpPr/>
      </xdr:nvSpPr>
      <xdr:spPr>
        <a:xfrm flipH="1">
          <a:off x="18003132" y="78961160"/>
          <a:ext cx="3125441" cy="32657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xdr:colOff>
      <xdr:row>43</xdr:row>
      <xdr:rowOff>0</xdr:rowOff>
    </xdr:from>
    <xdr:to>
      <xdr:col>9</xdr:col>
      <xdr:colOff>0</xdr:colOff>
      <xdr:row>44</xdr:row>
      <xdr:rowOff>1</xdr:rowOff>
    </xdr:to>
    <xdr:pic>
      <xdr:nvPicPr>
        <xdr:cNvPr id="36" name="그림 35">
          <a:extLst>
            <a:ext uri="{FF2B5EF4-FFF2-40B4-BE49-F238E27FC236}">
              <a16:creationId xmlns:a16="http://schemas.microsoft.com/office/drawing/2014/main" id="{00000000-0008-0000-0400-000024000000}"/>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17731741" y="82974180"/>
          <a:ext cx="3482339" cy="2026921"/>
        </a:xfrm>
        <a:prstGeom prst="rect">
          <a:avLst/>
        </a:prstGeom>
      </xdr:spPr>
    </xdr:pic>
    <xdr:clientData fLocksWithSheet="0"/>
  </xdr:twoCellAnchor>
  <xdr:twoCellAnchor editAs="oneCell">
    <xdr:from>
      <xdr:col>8</xdr:col>
      <xdr:colOff>0</xdr:colOff>
      <xdr:row>44</xdr:row>
      <xdr:rowOff>1</xdr:rowOff>
    </xdr:from>
    <xdr:to>
      <xdr:col>9</xdr:col>
      <xdr:colOff>2390</xdr:colOff>
      <xdr:row>45</xdr:row>
      <xdr:rowOff>1</xdr:rowOff>
    </xdr:to>
    <xdr:pic>
      <xdr:nvPicPr>
        <xdr:cNvPr id="37" name="그림 36">
          <a:extLst>
            <a:ext uri="{FF2B5EF4-FFF2-40B4-BE49-F238E27FC236}">
              <a16:creationId xmlns:a16="http://schemas.microsoft.com/office/drawing/2014/main" id="{00000000-0008-0000-0400-000025000000}"/>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tretch>
          <a:fillRect/>
        </a:stretch>
      </xdr:blipFill>
      <xdr:spPr>
        <a:xfrm>
          <a:off x="17731740" y="85001101"/>
          <a:ext cx="3484730" cy="2026920"/>
        </a:xfrm>
        <a:prstGeom prst="rect">
          <a:avLst/>
        </a:prstGeom>
      </xdr:spPr>
    </xdr:pic>
    <xdr:clientData fLocksWithSheet="0"/>
  </xdr:twoCellAnchor>
  <xdr:twoCellAnchor editAs="oneCell">
    <xdr:from>
      <xdr:col>8</xdr:col>
      <xdr:colOff>60112</xdr:colOff>
      <xdr:row>43</xdr:row>
      <xdr:rowOff>232805</xdr:rowOff>
    </xdr:from>
    <xdr:to>
      <xdr:col>9</xdr:col>
      <xdr:colOff>1780</xdr:colOff>
      <xdr:row>43</xdr:row>
      <xdr:rowOff>938892</xdr:rowOff>
    </xdr:to>
    <xdr:sp macro="" textlink="">
      <xdr:nvSpPr>
        <xdr:cNvPr id="38" name="직사각형 37">
          <a:extLst>
            <a:ext uri="{FF2B5EF4-FFF2-40B4-BE49-F238E27FC236}">
              <a16:creationId xmlns:a16="http://schemas.microsoft.com/office/drawing/2014/main" id="{00000000-0008-0000-0400-000026000000}"/>
            </a:ext>
          </a:extLst>
        </xdr:cNvPr>
        <xdr:cNvSpPr/>
      </xdr:nvSpPr>
      <xdr:spPr>
        <a:xfrm flipH="1">
          <a:off x="17791852" y="83206985"/>
          <a:ext cx="3424008" cy="70608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xdr:colOff>
      <xdr:row>42</xdr:row>
      <xdr:rowOff>0</xdr:rowOff>
    </xdr:from>
    <xdr:to>
      <xdr:col>9</xdr:col>
      <xdr:colOff>0</xdr:colOff>
      <xdr:row>43</xdr:row>
      <xdr:rowOff>2730</xdr:rowOff>
    </xdr:to>
    <xdr:pic>
      <xdr:nvPicPr>
        <xdr:cNvPr id="39" name="그림 38">
          <a:extLst>
            <a:ext uri="{FF2B5EF4-FFF2-40B4-BE49-F238E27FC236}">
              <a16:creationId xmlns:a16="http://schemas.microsoft.com/office/drawing/2014/main" id="{00000000-0008-0000-0400-000027000000}"/>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17731741" y="80947260"/>
          <a:ext cx="3482339" cy="2029650"/>
        </a:xfrm>
        <a:prstGeom prst="rect">
          <a:avLst/>
        </a:prstGeom>
      </xdr:spPr>
    </xdr:pic>
    <xdr:clientData fLocksWithSheet="0"/>
  </xdr:twoCellAnchor>
  <xdr:twoCellAnchor editAs="oneCell">
    <xdr:from>
      <xdr:col>8</xdr:col>
      <xdr:colOff>0</xdr:colOff>
      <xdr:row>45</xdr:row>
      <xdr:rowOff>0</xdr:rowOff>
    </xdr:from>
    <xdr:to>
      <xdr:col>9</xdr:col>
      <xdr:colOff>2390</xdr:colOff>
      <xdr:row>46</xdr:row>
      <xdr:rowOff>1741</xdr:rowOff>
    </xdr:to>
    <xdr:pic>
      <xdr:nvPicPr>
        <xdr:cNvPr id="40" name="그림 39">
          <a:extLst>
            <a:ext uri="{FF2B5EF4-FFF2-40B4-BE49-F238E27FC236}">
              <a16:creationId xmlns:a16="http://schemas.microsoft.com/office/drawing/2014/main" id="{00000000-0008-0000-0400-00002800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17731740" y="87028020"/>
          <a:ext cx="3484730" cy="2028661"/>
        </a:xfrm>
        <a:prstGeom prst="rect">
          <a:avLst/>
        </a:prstGeom>
      </xdr:spPr>
    </xdr:pic>
    <xdr:clientData fLocksWithSheet="0"/>
  </xdr:twoCellAnchor>
  <xdr:twoCellAnchor editAs="oneCell">
    <xdr:from>
      <xdr:col>8</xdr:col>
      <xdr:colOff>0</xdr:colOff>
      <xdr:row>46</xdr:row>
      <xdr:rowOff>-1</xdr:rowOff>
    </xdr:from>
    <xdr:to>
      <xdr:col>9</xdr:col>
      <xdr:colOff>2390</xdr:colOff>
      <xdr:row>47</xdr:row>
      <xdr:rowOff>1</xdr:rowOff>
    </xdr:to>
    <xdr:pic>
      <xdr:nvPicPr>
        <xdr:cNvPr id="41" name="그림 40">
          <a:extLst>
            <a:ext uri="{FF2B5EF4-FFF2-40B4-BE49-F238E27FC236}">
              <a16:creationId xmlns:a16="http://schemas.microsoft.com/office/drawing/2014/main" id="{00000000-0008-0000-0400-00002900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17731740" y="89054939"/>
          <a:ext cx="3484730" cy="2026922"/>
        </a:xfrm>
        <a:prstGeom prst="rect">
          <a:avLst/>
        </a:prstGeom>
      </xdr:spPr>
    </xdr:pic>
    <xdr:clientData fLocksWithSheet="0"/>
  </xdr:twoCellAnchor>
  <xdr:twoCellAnchor editAs="oneCell">
    <xdr:from>
      <xdr:col>8</xdr:col>
      <xdr:colOff>693963</xdr:colOff>
      <xdr:row>46</xdr:row>
      <xdr:rowOff>68035</xdr:rowOff>
    </xdr:from>
    <xdr:to>
      <xdr:col>8</xdr:col>
      <xdr:colOff>2898319</xdr:colOff>
      <xdr:row>46</xdr:row>
      <xdr:rowOff>544285</xdr:rowOff>
    </xdr:to>
    <xdr:sp macro="" textlink="">
      <xdr:nvSpPr>
        <xdr:cNvPr id="42" name="직사각형 41">
          <a:extLst>
            <a:ext uri="{FF2B5EF4-FFF2-40B4-BE49-F238E27FC236}">
              <a16:creationId xmlns:a16="http://schemas.microsoft.com/office/drawing/2014/main" id="{00000000-0008-0000-0400-00002A000000}"/>
            </a:ext>
          </a:extLst>
        </xdr:cNvPr>
        <xdr:cNvSpPr/>
      </xdr:nvSpPr>
      <xdr:spPr>
        <a:xfrm flipH="1">
          <a:off x="18425703" y="89122975"/>
          <a:ext cx="2204356" cy="4762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47</xdr:row>
      <xdr:rowOff>0</xdr:rowOff>
    </xdr:from>
    <xdr:to>
      <xdr:col>9</xdr:col>
      <xdr:colOff>2390</xdr:colOff>
      <xdr:row>48</xdr:row>
      <xdr:rowOff>1741</xdr:rowOff>
    </xdr:to>
    <xdr:pic>
      <xdr:nvPicPr>
        <xdr:cNvPr id="43" name="그림 42">
          <a:extLst>
            <a:ext uri="{FF2B5EF4-FFF2-40B4-BE49-F238E27FC236}">
              <a16:creationId xmlns:a16="http://schemas.microsoft.com/office/drawing/2014/main" id="{00000000-0008-0000-0400-00002B000000}"/>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17731740" y="91081860"/>
          <a:ext cx="3484730" cy="2028661"/>
        </a:xfrm>
        <a:prstGeom prst="rect">
          <a:avLst/>
        </a:prstGeom>
      </xdr:spPr>
    </xdr:pic>
    <xdr:clientData fLocksWithSheet="0"/>
  </xdr:twoCellAnchor>
  <xdr:twoCellAnchor editAs="oneCell">
    <xdr:from>
      <xdr:col>8</xdr:col>
      <xdr:colOff>0</xdr:colOff>
      <xdr:row>48</xdr:row>
      <xdr:rowOff>0</xdr:rowOff>
    </xdr:from>
    <xdr:to>
      <xdr:col>9</xdr:col>
      <xdr:colOff>2390</xdr:colOff>
      <xdr:row>49</xdr:row>
      <xdr:rowOff>800</xdr:rowOff>
    </xdr:to>
    <xdr:pic>
      <xdr:nvPicPr>
        <xdr:cNvPr id="44" name="그림 43">
          <a:extLst>
            <a:ext uri="{FF2B5EF4-FFF2-40B4-BE49-F238E27FC236}">
              <a16:creationId xmlns:a16="http://schemas.microsoft.com/office/drawing/2014/main" id="{00000000-0008-0000-0400-00002C000000}"/>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17731740" y="93108780"/>
          <a:ext cx="3484730" cy="2027720"/>
        </a:xfrm>
        <a:prstGeom prst="rect">
          <a:avLst/>
        </a:prstGeom>
      </xdr:spPr>
    </xdr:pic>
    <xdr:clientData fLocksWithSheet="0"/>
  </xdr:twoCellAnchor>
  <xdr:twoCellAnchor editAs="oneCell">
    <xdr:from>
      <xdr:col>8</xdr:col>
      <xdr:colOff>397326</xdr:colOff>
      <xdr:row>48</xdr:row>
      <xdr:rowOff>166006</xdr:rowOff>
    </xdr:from>
    <xdr:to>
      <xdr:col>8</xdr:col>
      <xdr:colOff>3292927</xdr:colOff>
      <xdr:row>48</xdr:row>
      <xdr:rowOff>642256</xdr:rowOff>
    </xdr:to>
    <xdr:sp macro="" textlink="">
      <xdr:nvSpPr>
        <xdr:cNvPr id="45" name="직사각형 44">
          <a:extLst>
            <a:ext uri="{FF2B5EF4-FFF2-40B4-BE49-F238E27FC236}">
              <a16:creationId xmlns:a16="http://schemas.microsoft.com/office/drawing/2014/main" id="{00000000-0008-0000-0400-00002D000000}"/>
            </a:ext>
          </a:extLst>
        </xdr:cNvPr>
        <xdr:cNvSpPr/>
      </xdr:nvSpPr>
      <xdr:spPr>
        <a:xfrm flipH="1">
          <a:off x="18129066" y="93274786"/>
          <a:ext cx="2895601" cy="4762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49</xdr:row>
      <xdr:rowOff>0</xdr:rowOff>
    </xdr:from>
    <xdr:to>
      <xdr:col>9</xdr:col>
      <xdr:colOff>1600</xdr:colOff>
      <xdr:row>50</xdr:row>
      <xdr:rowOff>1741</xdr:rowOff>
    </xdr:to>
    <xdr:pic>
      <xdr:nvPicPr>
        <xdr:cNvPr id="46" name="그림 45">
          <a:extLst>
            <a:ext uri="{FF2B5EF4-FFF2-40B4-BE49-F238E27FC236}">
              <a16:creationId xmlns:a16="http://schemas.microsoft.com/office/drawing/2014/main" id="{00000000-0008-0000-0400-00002E000000}"/>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17731740" y="95135700"/>
          <a:ext cx="3483940" cy="2028661"/>
        </a:xfrm>
        <a:prstGeom prst="rect">
          <a:avLst/>
        </a:prstGeom>
      </xdr:spPr>
    </xdr:pic>
    <xdr:clientData fLocksWithSheet="0"/>
  </xdr:twoCellAnchor>
  <xdr:twoCellAnchor>
    <xdr:from>
      <xdr:col>8</xdr:col>
      <xdr:colOff>0</xdr:colOff>
      <xdr:row>50</xdr:row>
      <xdr:rowOff>0</xdr:rowOff>
    </xdr:from>
    <xdr:to>
      <xdr:col>9</xdr:col>
      <xdr:colOff>0</xdr:colOff>
      <xdr:row>51</xdr:row>
      <xdr:rowOff>0</xdr:rowOff>
    </xdr:to>
    <xdr:pic>
      <xdr:nvPicPr>
        <xdr:cNvPr id="47" name="그림 46">
          <a:extLst>
            <a:ext uri="{FF2B5EF4-FFF2-40B4-BE49-F238E27FC236}">
              <a16:creationId xmlns:a16="http://schemas.microsoft.com/office/drawing/2014/main" id="{00000000-0008-0000-0400-00002F000000}"/>
            </a:ext>
          </a:extLst>
        </xdr:cNvPr>
        <xdr:cNvPicPr>
          <a:picLocks noChangeAspect="1"/>
        </xdr:cNvPicPr>
      </xdr:nvPicPr>
      <xdr:blipFill>
        <a:blip xmlns:r="http://schemas.openxmlformats.org/officeDocument/2006/relationships" r:embed="rId23" cstate="email">
          <a:extLst>
            <a:ext uri="{28A0092B-C50C-407E-A947-70E740481C1C}">
              <a14:useLocalDpi xmlns:a14="http://schemas.microsoft.com/office/drawing/2010/main"/>
            </a:ext>
          </a:extLst>
        </a:blip>
        <a:stretch>
          <a:fillRect/>
        </a:stretch>
      </xdr:blipFill>
      <xdr:spPr>
        <a:xfrm>
          <a:off x="17731740" y="97162620"/>
          <a:ext cx="3482340" cy="2026920"/>
        </a:xfrm>
        <a:prstGeom prst="rect">
          <a:avLst/>
        </a:prstGeom>
      </xdr:spPr>
    </xdr:pic>
    <xdr:clientData fLocksWithSheet="0"/>
  </xdr:twoCellAnchor>
  <xdr:twoCellAnchor editAs="oneCell">
    <xdr:from>
      <xdr:col>8</xdr:col>
      <xdr:colOff>39786</xdr:colOff>
      <xdr:row>50</xdr:row>
      <xdr:rowOff>1362096</xdr:rowOff>
    </xdr:from>
    <xdr:to>
      <xdr:col>8</xdr:col>
      <xdr:colOff>2240501</xdr:colOff>
      <xdr:row>50</xdr:row>
      <xdr:rowOff>1653740</xdr:rowOff>
    </xdr:to>
    <xdr:sp macro="" textlink="">
      <xdr:nvSpPr>
        <xdr:cNvPr id="48" name="직사각형 47">
          <a:extLst>
            <a:ext uri="{FF2B5EF4-FFF2-40B4-BE49-F238E27FC236}">
              <a16:creationId xmlns:a16="http://schemas.microsoft.com/office/drawing/2014/main" id="{00000000-0008-0000-0400-000030000000}"/>
            </a:ext>
          </a:extLst>
        </xdr:cNvPr>
        <xdr:cNvSpPr/>
      </xdr:nvSpPr>
      <xdr:spPr>
        <a:xfrm rot="537663" flipH="1">
          <a:off x="17771526" y="98524716"/>
          <a:ext cx="2200715" cy="29164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2053119</xdr:colOff>
      <xdr:row>50</xdr:row>
      <xdr:rowOff>1319145</xdr:rowOff>
    </xdr:from>
    <xdr:to>
      <xdr:col>9</xdr:col>
      <xdr:colOff>3723</xdr:colOff>
      <xdr:row>50</xdr:row>
      <xdr:rowOff>1577691</xdr:rowOff>
    </xdr:to>
    <xdr:sp macro="" textlink="">
      <xdr:nvSpPr>
        <xdr:cNvPr id="49" name="직사각형 48">
          <a:extLst>
            <a:ext uri="{FF2B5EF4-FFF2-40B4-BE49-F238E27FC236}">
              <a16:creationId xmlns:a16="http://schemas.microsoft.com/office/drawing/2014/main" id="{00000000-0008-0000-0400-000031000000}"/>
            </a:ext>
          </a:extLst>
        </xdr:cNvPr>
        <xdr:cNvSpPr/>
      </xdr:nvSpPr>
      <xdr:spPr>
        <a:xfrm rot="20602283" flipH="1">
          <a:off x="19784859" y="98481765"/>
          <a:ext cx="1432944" cy="25854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876297</xdr:colOff>
      <xdr:row>49</xdr:row>
      <xdr:rowOff>32656</xdr:rowOff>
    </xdr:from>
    <xdr:to>
      <xdr:col>8</xdr:col>
      <xdr:colOff>2503715</xdr:colOff>
      <xdr:row>49</xdr:row>
      <xdr:rowOff>2000250</xdr:rowOff>
    </xdr:to>
    <xdr:sp macro="" textlink="">
      <xdr:nvSpPr>
        <xdr:cNvPr id="50" name="직사각형 49">
          <a:extLst>
            <a:ext uri="{FF2B5EF4-FFF2-40B4-BE49-F238E27FC236}">
              <a16:creationId xmlns:a16="http://schemas.microsoft.com/office/drawing/2014/main" id="{00000000-0008-0000-0400-000032000000}"/>
            </a:ext>
          </a:extLst>
        </xdr:cNvPr>
        <xdr:cNvSpPr/>
      </xdr:nvSpPr>
      <xdr:spPr>
        <a:xfrm flipH="1">
          <a:off x="18608037" y="95168356"/>
          <a:ext cx="1627418" cy="196759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51</xdr:row>
      <xdr:rowOff>0</xdr:rowOff>
    </xdr:from>
    <xdr:to>
      <xdr:col>9</xdr:col>
      <xdr:colOff>1600</xdr:colOff>
      <xdr:row>52</xdr:row>
      <xdr:rowOff>1</xdr:rowOff>
    </xdr:to>
    <xdr:pic>
      <xdr:nvPicPr>
        <xdr:cNvPr id="51" name="그림 50">
          <a:extLst>
            <a:ext uri="{FF2B5EF4-FFF2-40B4-BE49-F238E27FC236}">
              <a16:creationId xmlns:a16="http://schemas.microsoft.com/office/drawing/2014/main" id="{00000000-0008-0000-0400-000033000000}"/>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tretch>
          <a:fillRect/>
        </a:stretch>
      </xdr:blipFill>
      <xdr:spPr>
        <a:xfrm>
          <a:off x="17731740" y="99189540"/>
          <a:ext cx="3483940" cy="2026921"/>
        </a:xfrm>
        <a:prstGeom prst="rect">
          <a:avLst/>
        </a:prstGeom>
      </xdr:spPr>
    </xdr:pic>
    <xdr:clientData fLocksWithSheet="0"/>
  </xdr:twoCellAnchor>
  <xdr:twoCellAnchor editAs="oneCell">
    <xdr:from>
      <xdr:col>8</xdr:col>
      <xdr:colOff>0</xdr:colOff>
      <xdr:row>52</xdr:row>
      <xdr:rowOff>1</xdr:rowOff>
    </xdr:from>
    <xdr:to>
      <xdr:col>9</xdr:col>
      <xdr:colOff>2390</xdr:colOff>
      <xdr:row>53</xdr:row>
      <xdr:rowOff>0</xdr:rowOff>
    </xdr:to>
    <xdr:pic>
      <xdr:nvPicPr>
        <xdr:cNvPr id="52" name="그림 51">
          <a:extLst>
            <a:ext uri="{FF2B5EF4-FFF2-40B4-BE49-F238E27FC236}">
              <a16:creationId xmlns:a16="http://schemas.microsoft.com/office/drawing/2014/main" id="{00000000-0008-0000-0400-000034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17731740" y="101216461"/>
          <a:ext cx="3484730" cy="2026919"/>
        </a:xfrm>
        <a:prstGeom prst="rect">
          <a:avLst/>
        </a:prstGeom>
      </xdr:spPr>
    </xdr:pic>
    <xdr:clientData fLocksWithSheet="0"/>
  </xdr:twoCellAnchor>
  <xdr:twoCellAnchor editAs="oneCell">
    <xdr:from>
      <xdr:col>8</xdr:col>
      <xdr:colOff>176891</xdr:colOff>
      <xdr:row>52</xdr:row>
      <xdr:rowOff>830037</xdr:rowOff>
    </xdr:from>
    <xdr:to>
      <xdr:col>8</xdr:col>
      <xdr:colOff>3265712</xdr:colOff>
      <xdr:row>52</xdr:row>
      <xdr:rowOff>1809750</xdr:rowOff>
    </xdr:to>
    <xdr:sp macro="" textlink="">
      <xdr:nvSpPr>
        <xdr:cNvPr id="53" name="직사각형 52">
          <a:extLst>
            <a:ext uri="{FF2B5EF4-FFF2-40B4-BE49-F238E27FC236}">
              <a16:creationId xmlns:a16="http://schemas.microsoft.com/office/drawing/2014/main" id="{00000000-0008-0000-0400-000035000000}"/>
            </a:ext>
          </a:extLst>
        </xdr:cNvPr>
        <xdr:cNvSpPr/>
      </xdr:nvSpPr>
      <xdr:spPr>
        <a:xfrm flipH="1">
          <a:off x="17908631" y="102046497"/>
          <a:ext cx="3088821" cy="97971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285749</xdr:colOff>
      <xdr:row>51</xdr:row>
      <xdr:rowOff>68036</xdr:rowOff>
    </xdr:from>
    <xdr:to>
      <xdr:col>8</xdr:col>
      <xdr:colOff>3279321</xdr:colOff>
      <xdr:row>51</xdr:row>
      <xdr:rowOff>1973036</xdr:rowOff>
    </xdr:to>
    <xdr:sp macro="" textlink="">
      <xdr:nvSpPr>
        <xdr:cNvPr id="54" name="직사각형 53">
          <a:extLst>
            <a:ext uri="{FF2B5EF4-FFF2-40B4-BE49-F238E27FC236}">
              <a16:creationId xmlns:a16="http://schemas.microsoft.com/office/drawing/2014/main" id="{00000000-0008-0000-0400-000036000000}"/>
            </a:ext>
          </a:extLst>
        </xdr:cNvPr>
        <xdr:cNvSpPr/>
      </xdr:nvSpPr>
      <xdr:spPr>
        <a:xfrm flipH="1">
          <a:off x="18017489" y="99257576"/>
          <a:ext cx="2993572" cy="19050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xdr:colOff>
      <xdr:row>53</xdr:row>
      <xdr:rowOff>0</xdr:rowOff>
    </xdr:from>
    <xdr:to>
      <xdr:col>9</xdr:col>
      <xdr:colOff>0</xdr:colOff>
      <xdr:row>54</xdr:row>
      <xdr:rowOff>798</xdr:rowOff>
    </xdr:to>
    <xdr:pic>
      <xdr:nvPicPr>
        <xdr:cNvPr id="55" name="그림 54">
          <a:extLst>
            <a:ext uri="{FF2B5EF4-FFF2-40B4-BE49-F238E27FC236}">
              <a16:creationId xmlns:a16="http://schemas.microsoft.com/office/drawing/2014/main" id="{00000000-0008-0000-0400-00003700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17731741" y="103243380"/>
          <a:ext cx="3482339" cy="2027718"/>
        </a:xfrm>
        <a:prstGeom prst="rect">
          <a:avLst/>
        </a:prstGeom>
      </xdr:spPr>
    </xdr:pic>
    <xdr:clientData fLocksWithSheet="0"/>
  </xdr:twoCellAnchor>
  <xdr:twoCellAnchor editAs="oneCell">
    <xdr:from>
      <xdr:col>8</xdr:col>
      <xdr:colOff>0</xdr:colOff>
      <xdr:row>53</xdr:row>
      <xdr:rowOff>2026226</xdr:rowOff>
    </xdr:from>
    <xdr:to>
      <xdr:col>9</xdr:col>
      <xdr:colOff>2390</xdr:colOff>
      <xdr:row>55</xdr:row>
      <xdr:rowOff>2807</xdr:rowOff>
    </xdr:to>
    <xdr:pic>
      <xdr:nvPicPr>
        <xdr:cNvPr id="56" name="그림 55">
          <a:extLst>
            <a:ext uri="{FF2B5EF4-FFF2-40B4-BE49-F238E27FC236}">
              <a16:creationId xmlns:a16="http://schemas.microsoft.com/office/drawing/2014/main" id="{00000000-0008-0000-0400-000038000000}"/>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17731740" y="105269606"/>
          <a:ext cx="3484730" cy="2030421"/>
        </a:xfrm>
        <a:prstGeom prst="rect">
          <a:avLst/>
        </a:prstGeom>
      </xdr:spPr>
    </xdr:pic>
    <xdr:clientData fLocksWithSheet="0"/>
  </xdr:twoCellAnchor>
  <xdr:twoCellAnchor editAs="oneCell">
    <xdr:from>
      <xdr:col>8</xdr:col>
      <xdr:colOff>1</xdr:colOff>
      <xdr:row>55</xdr:row>
      <xdr:rowOff>2</xdr:rowOff>
    </xdr:from>
    <xdr:to>
      <xdr:col>9</xdr:col>
      <xdr:colOff>0</xdr:colOff>
      <xdr:row>56</xdr:row>
      <xdr:rowOff>1</xdr:rowOff>
    </xdr:to>
    <xdr:pic>
      <xdr:nvPicPr>
        <xdr:cNvPr id="57" name="그림 56">
          <a:extLst>
            <a:ext uri="{FF2B5EF4-FFF2-40B4-BE49-F238E27FC236}">
              <a16:creationId xmlns:a16="http://schemas.microsoft.com/office/drawing/2014/main" id="{00000000-0008-0000-0400-000039000000}"/>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17731741" y="107297222"/>
          <a:ext cx="3482339" cy="2026919"/>
        </a:xfrm>
        <a:prstGeom prst="rect">
          <a:avLst/>
        </a:prstGeom>
      </xdr:spPr>
    </xdr:pic>
    <xdr:clientData fLocksWithSheet="0"/>
  </xdr:twoCellAnchor>
  <xdr:twoCellAnchor editAs="oneCell">
    <xdr:from>
      <xdr:col>8</xdr:col>
      <xdr:colOff>1</xdr:colOff>
      <xdr:row>56</xdr:row>
      <xdr:rowOff>0</xdr:rowOff>
    </xdr:from>
    <xdr:to>
      <xdr:col>9</xdr:col>
      <xdr:colOff>0</xdr:colOff>
      <xdr:row>57</xdr:row>
      <xdr:rowOff>1</xdr:rowOff>
    </xdr:to>
    <xdr:pic>
      <xdr:nvPicPr>
        <xdr:cNvPr id="58" name="그림 57">
          <a:extLst>
            <a:ext uri="{FF2B5EF4-FFF2-40B4-BE49-F238E27FC236}">
              <a16:creationId xmlns:a16="http://schemas.microsoft.com/office/drawing/2014/main" id="{00000000-0008-0000-0400-00003A000000}"/>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a:off x="17731741" y="109324140"/>
          <a:ext cx="3482339" cy="2026921"/>
        </a:xfrm>
        <a:prstGeom prst="rect">
          <a:avLst/>
        </a:prstGeom>
      </xdr:spPr>
    </xdr:pic>
    <xdr:clientData fLocksWithSheet="0"/>
  </xdr:twoCellAnchor>
  <xdr:twoCellAnchor editAs="oneCell">
    <xdr:from>
      <xdr:col>8</xdr:col>
      <xdr:colOff>1</xdr:colOff>
      <xdr:row>57</xdr:row>
      <xdr:rowOff>0</xdr:rowOff>
    </xdr:from>
    <xdr:to>
      <xdr:col>9</xdr:col>
      <xdr:colOff>2390</xdr:colOff>
      <xdr:row>58</xdr:row>
      <xdr:rowOff>2327</xdr:rowOff>
    </xdr:to>
    <xdr:pic>
      <xdr:nvPicPr>
        <xdr:cNvPr id="59" name="그림 58">
          <a:extLst>
            <a:ext uri="{FF2B5EF4-FFF2-40B4-BE49-F238E27FC236}">
              <a16:creationId xmlns:a16="http://schemas.microsoft.com/office/drawing/2014/main" id="{00000000-0008-0000-0400-00003B000000}"/>
            </a:ext>
          </a:extLst>
        </xdr:cNvPr>
        <xdr:cNvPicPr>
          <a:picLocks noChangeAspect="1"/>
        </xdr:cNvPicPr>
      </xdr:nvPicPr>
      <xdr:blipFill>
        <a:blip xmlns:r="http://schemas.openxmlformats.org/officeDocument/2006/relationships" r:embed="rId30" cstate="email">
          <a:extLst>
            <a:ext uri="{28A0092B-C50C-407E-A947-70E740481C1C}">
              <a14:useLocalDpi xmlns:a14="http://schemas.microsoft.com/office/drawing/2010/main"/>
            </a:ext>
          </a:extLst>
        </a:blip>
        <a:stretch>
          <a:fillRect/>
        </a:stretch>
      </xdr:blipFill>
      <xdr:spPr>
        <a:xfrm>
          <a:off x="17731741" y="111351060"/>
          <a:ext cx="3484729" cy="2029247"/>
        </a:xfrm>
        <a:prstGeom prst="rect">
          <a:avLst/>
        </a:prstGeom>
      </xdr:spPr>
    </xdr:pic>
    <xdr:clientData fLocksWithSheet="0"/>
  </xdr:twoCellAnchor>
  <xdr:twoCellAnchor editAs="oneCell">
    <xdr:from>
      <xdr:col>8</xdr:col>
      <xdr:colOff>0</xdr:colOff>
      <xdr:row>58</xdr:row>
      <xdr:rowOff>1</xdr:rowOff>
    </xdr:from>
    <xdr:to>
      <xdr:col>9</xdr:col>
      <xdr:colOff>2390</xdr:colOff>
      <xdr:row>59</xdr:row>
      <xdr:rowOff>4</xdr:rowOff>
    </xdr:to>
    <xdr:pic>
      <xdr:nvPicPr>
        <xdr:cNvPr id="60" name="그림 59">
          <a:extLst>
            <a:ext uri="{FF2B5EF4-FFF2-40B4-BE49-F238E27FC236}">
              <a16:creationId xmlns:a16="http://schemas.microsoft.com/office/drawing/2014/main" id="{00000000-0008-0000-0400-00003C000000}"/>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17731740" y="113377981"/>
          <a:ext cx="3484730" cy="2026923"/>
        </a:xfrm>
        <a:prstGeom prst="rect">
          <a:avLst/>
        </a:prstGeom>
      </xdr:spPr>
    </xdr:pic>
    <xdr:clientData fLocksWithSheet="0"/>
  </xdr:twoCellAnchor>
  <xdr:twoCellAnchor editAs="oneCell">
    <xdr:from>
      <xdr:col>8</xdr:col>
      <xdr:colOff>1005462</xdr:colOff>
      <xdr:row>53</xdr:row>
      <xdr:rowOff>97972</xdr:rowOff>
    </xdr:from>
    <xdr:to>
      <xdr:col>8</xdr:col>
      <xdr:colOff>2571750</xdr:colOff>
      <xdr:row>53</xdr:row>
      <xdr:rowOff>1986643</xdr:rowOff>
    </xdr:to>
    <xdr:sp macro="" textlink="">
      <xdr:nvSpPr>
        <xdr:cNvPr id="61" name="직사각형 60">
          <a:extLst>
            <a:ext uri="{FF2B5EF4-FFF2-40B4-BE49-F238E27FC236}">
              <a16:creationId xmlns:a16="http://schemas.microsoft.com/office/drawing/2014/main" id="{00000000-0008-0000-0400-00003D000000}"/>
            </a:ext>
          </a:extLst>
        </xdr:cNvPr>
        <xdr:cNvSpPr/>
      </xdr:nvSpPr>
      <xdr:spPr>
        <a:xfrm flipH="1">
          <a:off x="18737202" y="103341352"/>
          <a:ext cx="1566288" cy="188867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885720</xdr:colOff>
      <xdr:row>54</xdr:row>
      <xdr:rowOff>87087</xdr:rowOff>
    </xdr:from>
    <xdr:to>
      <xdr:col>8</xdr:col>
      <xdr:colOff>2452008</xdr:colOff>
      <xdr:row>54</xdr:row>
      <xdr:rowOff>1975758</xdr:rowOff>
    </xdr:to>
    <xdr:sp macro="" textlink="">
      <xdr:nvSpPr>
        <xdr:cNvPr id="62" name="직사각형 61">
          <a:extLst>
            <a:ext uri="{FF2B5EF4-FFF2-40B4-BE49-F238E27FC236}">
              <a16:creationId xmlns:a16="http://schemas.microsoft.com/office/drawing/2014/main" id="{00000000-0008-0000-0400-00003E000000}"/>
            </a:ext>
          </a:extLst>
        </xdr:cNvPr>
        <xdr:cNvSpPr/>
      </xdr:nvSpPr>
      <xdr:spPr>
        <a:xfrm flipH="1">
          <a:off x="18617460" y="105357387"/>
          <a:ext cx="1566288" cy="188867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1146977</xdr:colOff>
      <xdr:row>55</xdr:row>
      <xdr:rowOff>266701</xdr:rowOff>
    </xdr:from>
    <xdr:to>
      <xdr:col>8</xdr:col>
      <xdr:colOff>1850572</xdr:colOff>
      <xdr:row>55</xdr:row>
      <xdr:rowOff>1143000</xdr:rowOff>
    </xdr:to>
    <xdr:sp macro="" textlink="">
      <xdr:nvSpPr>
        <xdr:cNvPr id="63" name="직사각형 62">
          <a:extLst>
            <a:ext uri="{FF2B5EF4-FFF2-40B4-BE49-F238E27FC236}">
              <a16:creationId xmlns:a16="http://schemas.microsoft.com/office/drawing/2014/main" id="{00000000-0008-0000-0400-00003F000000}"/>
            </a:ext>
          </a:extLst>
        </xdr:cNvPr>
        <xdr:cNvSpPr/>
      </xdr:nvSpPr>
      <xdr:spPr>
        <a:xfrm flipH="1">
          <a:off x="18878717" y="107563921"/>
          <a:ext cx="703595" cy="87629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1183821</xdr:colOff>
      <xdr:row>56</xdr:row>
      <xdr:rowOff>707571</xdr:rowOff>
    </xdr:from>
    <xdr:to>
      <xdr:col>8</xdr:col>
      <xdr:colOff>1823356</xdr:colOff>
      <xdr:row>56</xdr:row>
      <xdr:rowOff>1330778</xdr:rowOff>
    </xdr:to>
    <xdr:sp macro="" textlink="">
      <xdr:nvSpPr>
        <xdr:cNvPr id="64" name="직사각형 63">
          <a:extLst>
            <a:ext uri="{FF2B5EF4-FFF2-40B4-BE49-F238E27FC236}">
              <a16:creationId xmlns:a16="http://schemas.microsoft.com/office/drawing/2014/main" id="{00000000-0008-0000-0400-000040000000}"/>
            </a:ext>
          </a:extLst>
        </xdr:cNvPr>
        <xdr:cNvSpPr/>
      </xdr:nvSpPr>
      <xdr:spPr>
        <a:xfrm flipH="1">
          <a:off x="18915561" y="110031711"/>
          <a:ext cx="639535" cy="62320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60</xdr:row>
      <xdr:rowOff>-1</xdr:rowOff>
    </xdr:from>
    <xdr:to>
      <xdr:col>9</xdr:col>
      <xdr:colOff>2390</xdr:colOff>
      <xdr:row>61</xdr:row>
      <xdr:rowOff>1236</xdr:rowOff>
    </xdr:to>
    <xdr:pic>
      <xdr:nvPicPr>
        <xdr:cNvPr id="65" name="그림 64">
          <a:extLst>
            <a:ext uri="{FF2B5EF4-FFF2-40B4-BE49-F238E27FC236}">
              <a16:creationId xmlns:a16="http://schemas.microsoft.com/office/drawing/2014/main" id="{00000000-0008-0000-0400-000041000000}"/>
            </a:ext>
          </a:extLst>
        </xdr:cNvPr>
        <xdr:cNvPicPr>
          <a:picLocks noChangeAspect="1"/>
        </xdr:cNvPicPr>
      </xdr:nvPicPr>
      <xdr:blipFill>
        <a:blip xmlns:r="http://schemas.openxmlformats.org/officeDocument/2006/relationships" r:embed="rId32" cstate="email">
          <a:extLst>
            <a:ext uri="{28A0092B-C50C-407E-A947-70E740481C1C}">
              <a14:useLocalDpi xmlns:a14="http://schemas.microsoft.com/office/drawing/2010/main"/>
            </a:ext>
          </a:extLst>
        </a:blip>
        <a:stretch>
          <a:fillRect/>
        </a:stretch>
      </xdr:blipFill>
      <xdr:spPr>
        <a:xfrm>
          <a:off x="17731740" y="117431819"/>
          <a:ext cx="3484730" cy="2028157"/>
        </a:xfrm>
        <a:prstGeom prst="rect">
          <a:avLst/>
        </a:prstGeom>
      </xdr:spPr>
    </xdr:pic>
    <xdr:clientData fLocksWithSheet="0"/>
  </xdr:twoCellAnchor>
  <xdr:twoCellAnchor editAs="oneCell">
    <xdr:from>
      <xdr:col>8</xdr:col>
      <xdr:colOff>0</xdr:colOff>
      <xdr:row>62</xdr:row>
      <xdr:rowOff>0</xdr:rowOff>
    </xdr:from>
    <xdr:to>
      <xdr:col>9</xdr:col>
      <xdr:colOff>2390</xdr:colOff>
      <xdr:row>63</xdr:row>
      <xdr:rowOff>801</xdr:rowOff>
    </xdr:to>
    <xdr:pic>
      <xdr:nvPicPr>
        <xdr:cNvPr id="66" name="그림 65">
          <a:extLst>
            <a:ext uri="{FF2B5EF4-FFF2-40B4-BE49-F238E27FC236}">
              <a16:creationId xmlns:a16="http://schemas.microsoft.com/office/drawing/2014/main" id="{00000000-0008-0000-0400-000042000000}"/>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17731740" y="121485660"/>
          <a:ext cx="3484730" cy="2027721"/>
        </a:xfrm>
        <a:prstGeom prst="rect">
          <a:avLst/>
        </a:prstGeom>
      </xdr:spPr>
    </xdr:pic>
    <xdr:clientData fLocksWithSheet="0"/>
  </xdr:twoCellAnchor>
  <xdr:twoCellAnchor editAs="oneCell">
    <xdr:from>
      <xdr:col>8</xdr:col>
      <xdr:colOff>0</xdr:colOff>
      <xdr:row>59</xdr:row>
      <xdr:rowOff>0</xdr:rowOff>
    </xdr:from>
    <xdr:to>
      <xdr:col>9</xdr:col>
      <xdr:colOff>3710</xdr:colOff>
      <xdr:row>60</xdr:row>
      <xdr:rowOff>69270</xdr:rowOff>
    </xdr:to>
    <xdr:pic>
      <xdr:nvPicPr>
        <xdr:cNvPr id="67" name="그림 66">
          <a:extLst>
            <a:ext uri="{FF2B5EF4-FFF2-40B4-BE49-F238E27FC236}">
              <a16:creationId xmlns:a16="http://schemas.microsoft.com/office/drawing/2014/main" id="{00000000-0008-0000-0400-000043000000}"/>
            </a:ext>
          </a:extLst>
        </xdr:cNvPr>
        <xdr:cNvPicPr>
          <a:picLocks noChangeAspect="1"/>
        </xdr:cNvPicPr>
      </xdr:nvPicPr>
      <xdr:blipFill>
        <a:blip xmlns:r="http://schemas.openxmlformats.org/officeDocument/2006/relationships" r:embed="rId33" cstate="email">
          <a:extLst>
            <a:ext uri="{28A0092B-C50C-407E-A947-70E740481C1C}">
              <a14:useLocalDpi xmlns:a14="http://schemas.microsoft.com/office/drawing/2010/main"/>
            </a:ext>
          </a:extLst>
        </a:blip>
        <a:stretch>
          <a:fillRect/>
        </a:stretch>
      </xdr:blipFill>
      <xdr:spPr>
        <a:xfrm>
          <a:off x="17731740" y="115404900"/>
          <a:ext cx="3486050" cy="2096190"/>
        </a:xfrm>
        <a:prstGeom prst="rect">
          <a:avLst/>
        </a:prstGeom>
      </xdr:spPr>
    </xdr:pic>
    <xdr:clientData fLocksWithSheet="0"/>
  </xdr:twoCellAnchor>
  <xdr:twoCellAnchor editAs="oneCell">
    <xdr:from>
      <xdr:col>8</xdr:col>
      <xdr:colOff>0</xdr:colOff>
      <xdr:row>60</xdr:row>
      <xdr:rowOff>2027463</xdr:rowOff>
    </xdr:from>
    <xdr:to>
      <xdr:col>9</xdr:col>
      <xdr:colOff>2390</xdr:colOff>
      <xdr:row>62</xdr:row>
      <xdr:rowOff>1236</xdr:rowOff>
    </xdr:to>
    <xdr:pic>
      <xdr:nvPicPr>
        <xdr:cNvPr id="68" name="그림 67">
          <a:extLst>
            <a:ext uri="{FF2B5EF4-FFF2-40B4-BE49-F238E27FC236}">
              <a16:creationId xmlns:a16="http://schemas.microsoft.com/office/drawing/2014/main" id="{00000000-0008-0000-0400-000044000000}"/>
            </a:ext>
          </a:extLst>
        </xdr:cNvPr>
        <xdr:cNvPicPr>
          <a:picLocks noChangeAspect="1"/>
        </xdr:cNvPicPr>
      </xdr:nvPicPr>
      <xdr:blipFill>
        <a:blip xmlns:r="http://schemas.openxmlformats.org/officeDocument/2006/relationships" r:embed="rId34" cstate="email">
          <a:extLst>
            <a:ext uri="{28A0092B-C50C-407E-A947-70E740481C1C}">
              <a14:useLocalDpi xmlns:a14="http://schemas.microsoft.com/office/drawing/2010/main"/>
            </a:ext>
          </a:extLst>
        </a:blip>
        <a:stretch>
          <a:fillRect/>
        </a:stretch>
      </xdr:blipFill>
      <xdr:spPr>
        <a:xfrm>
          <a:off x="17731740" y="119459283"/>
          <a:ext cx="3484730" cy="2027613"/>
        </a:xfrm>
        <a:prstGeom prst="rect">
          <a:avLst/>
        </a:prstGeom>
      </xdr:spPr>
    </xdr:pic>
    <xdr:clientData fLocksWithSheet="0"/>
  </xdr:twoCellAnchor>
  <xdr:twoCellAnchor editAs="oneCell">
    <xdr:from>
      <xdr:col>8</xdr:col>
      <xdr:colOff>0</xdr:colOff>
      <xdr:row>63</xdr:row>
      <xdr:rowOff>0</xdr:rowOff>
    </xdr:from>
    <xdr:to>
      <xdr:col>9</xdr:col>
      <xdr:colOff>1600</xdr:colOff>
      <xdr:row>64</xdr:row>
      <xdr:rowOff>2163</xdr:rowOff>
    </xdr:to>
    <xdr:pic>
      <xdr:nvPicPr>
        <xdr:cNvPr id="69" name="그림 68">
          <a:extLst>
            <a:ext uri="{FF2B5EF4-FFF2-40B4-BE49-F238E27FC236}">
              <a16:creationId xmlns:a16="http://schemas.microsoft.com/office/drawing/2014/main" id="{00000000-0008-0000-0400-000045000000}"/>
            </a:ext>
          </a:extLst>
        </xdr:cNvPr>
        <xdr:cNvPicPr>
          <a:picLocks noChangeAspect="1"/>
        </xdr:cNvPicPr>
      </xdr:nvPicPr>
      <xdr:blipFill>
        <a:blip xmlns:r="http://schemas.openxmlformats.org/officeDocument/2006/relationships" r:embed="rId35" cstate="email">
          <a:extLst>
            <a:ext uri="{28A0092B-C50C-407E-A947-70E740481C1C}">
              <a14:useLocalDpi xmlns:a14="http://schemas.microsoft.com/office/drawing/2010/main"/>
            </a:ext>
          </a:extLst>
        </a:blip>
        <a:stretch>
          <a:fillRect/>
        </a:stretch>
      </xdr:blipFill>
      <xdr:spPr>
        <a:xfrm>
          <a:off x="17731740" y="123512580"/>
          <a:ext cx="3483940" cy="2029083"/>
        </a:xfrm>
        <a:prstGeom prst="rect">
          <a:avLst/>
        </a:prstGeom>
      </xdr:spPr>
    </xdr:pic>
    <xdr:clientData fLocksWithSheet="0"/>
  </xdr:twoCellAnchor>
  <xdr:twoCellAnchor editAs="oneCell">
    <xdr:from>
      <xdr:col>8</xdr:col>
      <xdr:colOff>0</xdr:colOff>
      <xdr:row>66</xdr:row>
      <xdr:rowOff>0</xdr:rowOff>
    </xdr:from>
    <xdr:to>
      <xdr:col>9</xdr:col>
      <xdr:colOff>2473</xdr:colOff>
      <xdr:row>67</xdr:row>
      <xdr:rowOff>2165</xdr:rowOff>
    </xdr:to>
    <xdr:pic>
      <xdr:nvPicPr>
        <xdr:cNvPr id="70" name="그림 69">
          <a:extLst>
            <a:ext uri="{FF2B5EF4-FFF2-40B4-BE49-F238E27FC236}">
              <a16:creationId xmlns:a16="http://schemas.microsoft.com/office/drawing/2014/main" id="{00000000-0008-0000-0400-000046000000}"/>
            </a:ext>
          </a:extLst>
        </xdr:cNvPr>
        <xdr:cNvPicPr>
          <a:picLocks noChangeAspect="1"/>
        </xdr:cNvPicPr>
      </xdr:nvPicPr>
      <xdr:blipFill>
        <a:blip xmlns:r="http://schemas.openxmlformats.org/officeDocument/2006/relationships" r:embed="rId36" cstate="email">
          <a:extLst>
            <a:ext uri="{28A0092B-C50C-407E-A947-70E740481C1C}">
              <a14:useLocalDpi xmlns:a14="http://schemas.microsoft.com/office/drawing/2010/main"/>
            </a:ext>
          </a:extLst>
        </a:blip>
        <a:stretch>
          <a:fillRect/>
        </a:stretch>
      </xdr:blipFill>
      <xdr:spPr>
        <a:xfrm>
          <a:off x="17731740" y="129593340"/>
          <a:ext cx="3484813" cy="2029085"/>
        </a:xfrm>
        <a:prstGeom prst="rect">
          <a:avLst/>
        </a:prstGeom>
      </xdr:spPr>
    </xdr:pic>
    <xdr:clientData fLocksWithSheet="0"/>
  </xdr:twoCellAnchor>
  <xdr:twoCellAnchor editAs="oneCell">
    <xdr:from>
      <xdr:col>8</xdr:col>
      <xdr:colOff>0</xdr:colOff>
      <xdr:row>65</xdr:row>
      <xdr:rowOff>0</xdr:rowOff>
    </xdr:from>
    <xdr:to>
      <xdr:col>9</xdr:col>
      <xdr:colOff>2390</xdr:colOff>
      <xdr:row>66</xdr:row>
      <xdr:rowOff>0</xdr:rowOff>
    </xdr:to>
    <xdr:pic>
      <xdr:nvPicPr>
        <xdr:cNvPr id="71" name="그림 70">
          <a:extLst>
            <a:ext uri="{FF2B5EF4-FFF2-40B4-BE49-F238E27FC236}">
              <a16:creationId xmlns:a16="http://schemas.microsoft.com/office/drawing/2014/main" id="{00000000-0008-0000-0400-000047000000}"/>
            </a:ext>
          </a:extLst>
        </xdr:cNvPr>
        <xdr:cNvPicPr>
          <a:picLocks noChangeAspect="1"/>
        </xdr:cNvPicPr>
      </xdr:nvPicPr>
      <xdr:blipFill>
        <a:blip xmlns:r="http://schemas.openxmlformats.org/officeDocument/2006/relationships" r:embed="rId37" cstate="email">
          <a:extLst>
            <a:ext uri="{28A0092B-C50C-407E-A947-70E740481C1C}">
              <a14:useLocalDpi xmlns:a14="http://schemas.microsoft.com/office/drawing/2010/main"/>
            </a:ext>
          </a:extLst>
        </a:blip>
        <a:stretch>
          <a:fillRect/>
        </a:stretch>
      </xdr:blipFill>
      <xdr:spPr>
        <a:xfrm>
          <a:off x="17731740" y="127566420"/>
          <a:ext cx="3484730" cy="2026920"/>
        </a:xfrm>
        <a:prstGeom prst="rect">
          <a:avLst/>
        </a:prstGeom>
      </xdr:spPr>
    </xdr:pic>
    <xdr:clientData fLocksWithSheet="0"/>
  </xdr:twoCellAnchor>
  <xdr:twoCellAnchor editAs="oneCell">
    <xdr:from>
      <xdr:col>8</xdr:col>
      <xdr:colOff>0</xdr:colOff>
      <xdr:row>64</xdr:row>
      <xdr:rowOff>0</xdr:rowOff>
    </xdr:from>
    <xdr:to>
      <xdr:col>9</xdr:col>
      <xdr:colOff>2390</xdr:colOff>
      <xdr:row>65</xdr:row>
      <xdr:rowOff>3</xdr:rowOff>
    </xdr:to>
    <xdr:pic>
      <xdr:nvPicPr>
        <xdr:cNvPr id="72" name="그림 71">
          <a:extLst>
            <a:ext uri="{FF2B5EF4-FFF2-40B4-BE49-F238E27FC236}">
              <a16:creationId xmlns:a16="http://schemas.microsoft.com/office/drawing/2014/main" id="{00000000-0008-0000-0400-000048000000}"/>
            </a:ext>
          </a:extLst>
        </xdr:cNvPr>
        <xdr:cNvPicPr>
          <a:picLocks noChangeAspect="1"/>
        </xdr:cNvPicPr>
      </xdr:nvPicPr>
      <xdr:blipFill>
        <a:blip xmlns:r="http://schemas.openxmlformats.org/officeDocument/2006/relationships" r:embed="rId38" cstate="email">
          <a:extLst>
            <a:ext uri="{28A0092B-C50C-407E-A947-70E740481C1C}">
              <a14:useLocalDpi xmlns:a14="http://schemas.microsoft.com/office/drawing/2010/main"/>
            </a:ext>
          </a:extLst>
        </a:blip>
        <a:stretch>
          <a:fillRect/>
        </a:stretch>
      </xdr:blipFill>
      <xdr:spPr>
        <a:xfrm>
          <a:off x="17731740" y="125539500"/>
          <a:ext cx="3484730" cy="2026923"/>
        </a:xfrm>
        <a:prstGeom prst="rect">
          <a:avLst/>
        </a:prstGeom>
      </xdr:spPr>
    </xdr:pic>
    <xdr:clientData fLocksWithSheet="0"/>
  </xdr:twoCellAnchor>
  <xdr:twoCellAnchor editAs="oneCell">
    <xdr:from>
      <xdr:col>8</xdr:col>
      <xdr:colOff>0</xdr:colOff>
      <xdr:row>67</xdr:row>
      <xdr:rowOff>0</xdr:rowOff>
    </xdr:from>
    <xdr:to>
      <xdr:col>9</xdr:col>
      <xdr:colOff>2390</xdr:colOff>
      <xdr:row>68</xdr:row>
      <xdr:rowOff>1</xdr:rowOff>
    </xdr:to>
    <xdr:pic>
      <xdr:nvPicPr>
        <xdr:cNvPr id="73" name="그림 72">
          <a:extLst>
            <a:ext uri="{FF2B5EF4-FFF2-40B4-BE49-F238E27FC236}">
              <a16:creationId xmlns:a16="http://schemas.microsoft.com/office/drawing/2014/main" id="{00000000-0008-0000-0400-000049000000}"/>
            </a:ext>
          </a:extLst>
        </xdr:cNvPr>
        <xdr:cNvPicPr>
          <a:picLocks noChangeAspect="1"/>
        </xdr:cNvPicPr>
      </xdr:nvPicPr>
      <xdr:blipFill>
        <a:blip xmlns:r="http://schemas.openxmlformats.org/officeDocument/2006/relationships" r:embed="rId39" cstate="email">
          <a:extLst>
            <a:ext uri="{28A0092B-C50C-407E-A947-70E740481C1C}">
              <a14:useLocalDpi xmlns:a14="http://schemas.microsoft.com/office/drawing/2010/main"/>
            </a:ext>
          </a:extLst>
        </a:blip>
        <a:stretch>
          <a:fillRect/>
        </a:stretch>
      </xdr:blipFill>
      <xdr:spPr>
        <a:xfrm>
          <a:off x="17731740" y="131620260"/>
          <a:ext cx="3484730" cy="2026921"/>
        </a:xfrm>
        <a:prstGeom prst="rect">
          <a:avLst/>
        </a:prstGeom>
      </xdr:spPr>
    </xdr:pic>
    <xdr:clientData fLocksWithSheet="0"/>
  </xdr:twoCellAnchor>
  <xdr:twoCellAnchor editAs="oneCell">
    <xdr:from>
      <xdr:col>8</xdr:col>
      <xdr:colOff>1</xdr:colOff>
      <xdr:row>68</xdr:row>
      <xdr:rowOff>0</xdr:rowOff>
    </xdr:from>
    <xdr:to>
      <xdr:col>9</xdr:col>
      <xdr:colOff>0</xdr:colOff>
      <xdr:row>69</xdr:row>
      <xdr:rowOff>1552</xdr:rowOff>
    </xdr:to>
    <xdr:pic>
      <xdr:nvPicPr>
        <xdr:cNvPr id="74" name="그림 73">
          <a:extLst>
            <a:ext uri="{FF2B5EF4-FFF2-40B4-BE49-F238E27FC236}">
              <a16:creationId xmlns:a16="http://schemas.microsoft.com/office/drawing/2014/main" id="{00000000-0008-0000-0400-00004A000000}"/>
            </a:ext>
          </a:extLst>
        </xdr:cNvPr>
        <xdr:cNvPicPr>
          <a:picLocks noChangeAspect="1"/>
        </xdr:cNvPicPr>
      </xdr:nvPicPr>
      <xdr:blipFill>
        <a:blip xmlns:r="http://schemas.openxmlformats.org/officeDocument/2006/relationships" r:embed="rId40" cstate="email">
          <a:extLst>
            <a:ext uri="{28A0092B-C50C-407E-A947-70E740481C1C}">
              <a14:useLocalDpi xmlns:a14="http://schemas.microsoft.com/office/drawing/2010/main"/>
            </a:ext>
          </a:extLst>
        </a:blip>
        <a:stretch>
          <a:fillRect/>
        </a:stretch>
      </xdr:blipFill>
      <xdr:spPr>
        <a:xfrm>
          <a:off x="17731741" y="133647180"/>
          <a:ext cx="3482339" cy="2028472"/>
        </a:xfrm>
        <a:prstGeom prst="rect">
          <a:avLst/>
        </a:prstGeom>
      </xdr:spPr>
    </xdr:pic>
    <xdr:clientData fLocksWithSheet="0"/>
  </xdr:twoCellAnchor>
  <xdr:twoCellAnchor editAs="oneCell">
    <xdr:from>
      <xdr:col>8</xdr:col>
      <xdr:colOff>0</xdr:colOff>
      <xdr:row>69</xdr:row>
      <xdr:rowOff>2028264</xdr:rowOff>
    </xdr:from>
    <xdr:to>
      <xdr:col>9</xdr:col>
      <xdr:colOff>2390</xdr:colOff>
      <xdr:row>71</xdr:row>
      <xdr:rowOff>2327</xdr:rowOff>
    </xdr:to>
    <xdr:pic>
      <xdr:nvPicPr>
        <xdr:cNvPr id="75" name="그림 74">
          <a:extLst>
            <a:ext uri="{FF2B5EF4-FFF2-40B4-BE49-F238E27FC236}">
              <a16:creationId xmlns:a16="http://schemas.microsoft.com/office/drawing/2014/main" id="{00000000-0008-0000-0400-00004B000000}"/>
            </a:ext>
          </a:extLst>
        </xdr:cNvPr>
        <xdr:cNvPicPr>
          <a:picLocks noChangeAspect="1"/>
        </xdr:cNvPicPr>
      </xdr:nvPicPr>
      <xdr:blipFill>
        <a:blip xmlns:r="http://schemas.openxmlformats.org/officeDocument/2006/relationships" r:embed="rId41" cstate="email">
          <a:extLst>
            <a:ext uri="{28A0092B-C50C-407E-A947-70E740481C1C}">
              <a14:useLocalDpi xmlns:a14="http://schemas.microsoft.com/office/drawing/2010/main"/>
            </a:ext>
          </a:extLst>
        </a:blip>
        <a:stretch>
          <a:fillRect/>
        </a:stretch>
      </xdr:blipFill>
      <xdr:spPr>
        <a:xfrm>
          <a:off x="17731740" y="137702364"/>
          <a:ext cx="3484730" cy="2027903"/>
        </a:xfrm>
        <a:prstGeom prst="rect">
          <a:avLst/>
        </a:prstGeom>
      </xdr:spPr>
    </xdr:pic>
    <xdr:clientData fLocksWithSheet="0"/>
  </xdr:twoCellAnchor>
  <xdr:twoCellAnchor editAs="oneCell">
    <xdr:from>
      <xdr:col>8</xdr:col>
      <xdr:colOff>0</xdr:colOff>
      <xdr:row>73</xdr:row>
      <xdr:rowOff>1</xdr:rowOff>
    </xdr:from>
    <xdr:to>
      <xdr:col>9</xdr:col>
      <xdr:colOff>2390</xdr:colOff>
      <xdr:row>74</xdr:row>
      <xdr:rowOff>220</xdr:rowOff>
    </xdr:to>
    <xdr:pic>
      <xdr:nvPicPr>
        <xdr:cNvPr id="76" name="그림 75">
          <a:extLst>
            <a:ext uri="{FF2B5EF4-FFF2-40B4-BE49-F238E27FC236}">
              <a16:creationId xmlns:a16="http://schemas.microsoft.com/office/drawing/2014/main" id="{00000000-0008-0000-0400-00004C000000}"/>
            </a:ext>
          </a:extLst>
        </xdr:cNvPr>
        <xdr:cNvPicPr>
          <a:picLocks noChangeAspect="1"/>
        </xdr:cNvPicPr>
      </xdr:nvPicPr>
      <xdr:blipFill>
        <a:blip xmlns:r="http://schemas.openxmlformats.org/officeDocument/2006/relationships" r:embed="rId42" cstate="email">
          <a:extLst>
            <a:ext uri="{28A0092B-C50C-407E-A947-70E740481C1C}">
              <a14:useLocalDpi xmlns:a14="http://schemas.microsoft.com/office/drawing/2010/main"/>
            </a:ext>
          </a:extLst>
        </a:blip>
        <a:stretch>
          <a:fillRect/>
        </a:stretch>
      </xdr:blipFill>
      <xdr:spPr>
        <a:xfrm>
          <a:off x="17731740" y="143781781"/>
          <a:ext cx="3484730" cy="2027139"/>
        </a:xfrm>
        <a:prstGeom prst="rect">
          <a:avLst/>
        </a:prstGeom>
      </xdr:spPr>
    </xdr:pic>
    <xdr:clientData fLocksWithSheet="0"/>
  </xdr:twoCellAnchor>
  <xdr:twoCellAnchor editAs="oneCell">
    <xdr:from>
      <xdr:col>8</xdr:col>
      <xdr:colOff>0</xdr:colOff>
      <xdr:row>72</xdr:row>
      <xdr:rowOff>0</xdr:rowOff>
    </xdr:from>
    <xdr:to>
      <xdr:col>9</xdr:col>
      <xdr:colOff>2390</xdr:colOff>
      <xdr:row>73</xdr:row>
      <xdr:rowOff>1090</xdr:rowOff>
    </xdr:to>
    <xdr:pic>
      <xdr:nvPicPr>
        <xdr:cNvPr id="77" name="그림 76">
          <a:extLst>
            <a:ext uri="{FF2B5EF4-FFF2-40B4-BE49-F238E27FC236}">
              <a16:creationId xmlns:a16="http://schemas.microsoft.com/office/drawing/2014/main" id="{00000000-0008-0000-0400-00004D000000}"/>
            </a:ext>
          </a:extLst>
        </xdr:cNvPr>
        <xdr:cNvPicPr>
          <a:picLocks noChangeAspect="1"/>
        </xdr:cNvPicPr>
      </xdr:nvPicPr>
      <xdr:blipFill>
        <a:blip xmlns:r="http://schemas.openxmlformats.org/officeDocument/2006/relationships" r:embed="rId32" cstate="email">
          <a:extLst>
            <a:ext uri="{28A0092B-C50C-407E-A947-70E740481C1C}">
              <a14:useLocalDpi xmlns:a14="http://schemas.microsoft.com/office/drawing/2010/main"/>
            </a:ext>
          </a:extLst>
        </a:blip>
        <a:stretch>
          <a:fillRect/>
        </a:stretch>
      </xdr:blipFill>
      <xdr:spPr>
        <a:xfrm>
          <a:off x="17731740" y="141754860"/>
          <a:ext cx="3484730" cy="2028010"/>
        </a:xfrm>
        <a:prstGeom prst="rect">
          <a:avLst/>
        </a:prstGeom>
      </xdr:spPr>
    </xdr:pic>
    <xdr:clientData fLocksWithSheet="0"/>
  </xdr:twoCellAnchor>
  <xdr:twoCellAnchor editAs="oneCell">
    <xdr:from>
      <xdr:col>8</xdr:col>
      <xdr:colOff>0</xdr:colOff>
      <xdr:row>71</xdr:row>
      <xdr:rowOff>0</xdr:rowOff>
    </xdr:from>
    <xdr:to>
      <xdr:col>9</xdr:col>
      <xdr:colOff>2390</xdr:colOff>
      <xdr:row>71</xdr:row>
      <xdr:rowOff>1999672</xdr:rowOff>
    </xdr:to>
    <xdr:pic>
      <xdr:nvPicPr>
        <xdr:cNvPr id="78" name="그림 77">
          <a:extLst>
            <a:ext uri="{FF2B5EF4-FFF2-40B4-BE49-F238E27FC236}">
              <a16:creationId xmlns:a16="http://schemas.microsoft.com/office/drawing/2014/main" id="{00000000-0008-0000-0400-00004E000000}"/>
            </a:ext>
          </a:extLst>
        </xdr:cNvPr>
        <xdr:cNvPicPr>
          <a:picLocks noChangeAspect="1"/>
        </xdr:cNvPicPr>
      </xdr:nvPicPr>
      <xdr:blipFill>
        <a:blip xmlns:r="http://schemas.openxmlformats.org/officeDocument/2006/relationships" r:embed="rId43" cstate="email">
          <a:extLst>
            <a:ext uri="{28A0092B-C50C-407E-A947-70E740481C1C}">
              <a14:useLocalDpi xmlns:a14="http://schemas.microsoft.com/office/drawing/2010/main"/>
            </a:ext>
          </a:extLst>
        </a:blip>
        <a:stretch>
          <a:fillRect/>
        </a:stretch>
      </xdr:blipFill>
      <xdr:spPr>
        <a:xfrm>
          <a:off x="17731740" y="139727940"/>
          <a:ext cx="3484730" cy="1999672"/>
        </a:xfrm>
        <a:prstGeom prst="rect">
          <a:avLst/>
        </a:prstGeom>
      </xdr:spPr>
    </xdr:pic>
    <xdr:clientData fLocksWithSheet="0"/>
  </xdr:twoCellAnchor>
  <xdr:twoCellAnchor editAs="oneCell">
    <xdr:from>
      <xdr:col>8</xdr:col>
      <xdr:colOff>1</xdr:colOff>
      <xdr:row>74</xdr:row>
      <xdr:rowOff>1</xdr:rowOff>
    </xdr:from>
    <xdr:to>
      <xdr:col>9</xdr:col>
      <xdr:colOff>2390</xdr:colOff>
      <xdr:row>75</xdr:row>
      <xdr:rowOff>1</xdr:rowOff>
    </xdr:to>
    <xdr:pic>
      <xdr:nvPicPr>
        <xdr:cNvPr id="79" name="그림 78">
          <a:extLst>
            <a:ext uri="{FF2B5EF4-FFF2-40B4-BE49-F238E27FC236}">
              <a16:creationId xmlns:a16="http://schemas.microsoft.com/office/drawing/2014/main" id="{00000000-0008-0000-0400-00004F000000}"/>
            </a:ext>
          </a:extLst>
        </xdr:cNvPr>
        <xdr:cNvPicPr>
          <a:picLocks noChangeAspect="1"/>
        </xdr:cNvPicPr>
      </xdr:nvPicPr>
      <xdr:blipFill>
        <a:blip xmlns:r="http://schemas.openxmlformats.org/officeDocument/2006/relationships" r:embed="rId44" cstate="email">
          <a:extLst>
            <a:ext uri="{28A0092B-C50C-407E-A947-70E740481C1C}">
              <a14:useLocalDpi xmlns:a14="http://schemas.microsoft.com/office/drawing/2010/main"/>
            </a:ext>
          </a:extLst>
        </a:blip>
        <a:stretch>
          <a:fillRect/>
        </a:stretch>
      </xdr:blipFill>
      <xdr:spPr>
        <a:xfrm>
          <a:off x="17731741" y="145808701"/>
          <a:ext cx="3484729" cy="2026920"/>
        </a:xfrm>
        <a:prstGeom prst="rect">
          <a:avLst/>
        </a:prstGeom>
      </xdr:spPr>
    </xdr:pic>
    <xdr:clientData fLocksWithSheet="0"/>
  </xdr:twoCellAnchor>
  <xdr:twoCellAnchor editAs="oneCell">
    <xdr:from>
      <xdr:col>8</xdr:col>
      <xdr:colOff>1</xdr:colOff>
      <xdr:row>75</xdr:row>
      <xdr:rowOff>0</xdr:rowOff>
    </xdr:from>
    <xdr:to>
      <xdr:col>9</xdr:col>
      <xdr:colOff>2390</xdr:colOff>
      <xdr:row>76</xdr:row>
      <xdr:rowOff>2</xdr:rowOff>
    </xdr:to>
    <xdr:pic>
      <xdr:nvPicPr>
        <xdr:cNvPr id="80" name="그림 79">
          <a:extLst>
            <a:ext uri="{FF2B5EF4-FFF2-40B4-BE49-F238E27FC236}">
              <a16:creationId xmlns:a16="http://schemas.microsoft.com/office/drawing/2014/main" id="{00000000-0008-0000-0400-000050000000}"/>
            </a:ext>
          </a:extLst>
        </xdr:cNvPr>
        <xdr:cNvPicPr>
          <a:picLocks noChangeAspect="1"/>
        </xdr:cNvPicPr>
      </xdr:nvPicPr>
      <xdr:blipFill>
        <a:blip xmlns:r="http://schemas.openxmlformats.org/officeDocument/2006/relationships" r:embed="rId45" cstate="email">
          <a:extLst>
            <a:ext uri="{28A0092B-C50C-407E-A947-70E740481C1C}">
              <a14:useLocalDpi xmlns:a14="http://schemas.microsoft.com/office/drawing/2010/main"/>
            </a:ext>
          </a:extLst>
        </a:blip>
        <a:stretch>
          <a:fillRect/>
        </a:stretch>
      </xdr:blipFill>
      <xdr:spPr>
        <a:xfrm>
          <a:off x="17731741" y="147835620"/>
          <a:ext cx="3484729" cy="2026922"/>
        </a:xfrm>
        <a:prstGeom prst="rect">
          <a:avLst/>
        </a:prstGeom>
      </xdr:spPr>
    </xdr:pic>
    <xdr:clientData fLocksWithSheet="0"/>
  </xdr:twoCellAnchor>
  <xdr:twoCellAnchor editAs="oneCell">
    <xdr:from>
      <xdr:col>8</xdr:col>
      <xdr:colOff>0</xdr:colOff>
      <xdr:row>76</xdr:row>
      <xdr:rowOff>0</xdr:rowOff>
    </xdr:from>
    <xdr:to>
      <xdr:col>9</xdr:col>
      <xdr:colOff>1600</xdr:colOff>
      <xdr:row>77</xdr:row>
      <xdr:rowOff>1</xdr:rowOff>
    </xdr:to>
    <xdr:pic>
      <xdr:nvPicPr>
        <xdr:cNvPr id="81" name="그림 80">
          <a:extLst>
            <a:ext uri="{FF2B5EF4-FFF2-40B4-BE49-F238E27FC236}">
              <a16:creationId xmlns:a16="http://schemas.microsoft.com/office/drawing/2014/main" id="{00000000-0008-0000-0400-000051000000}"/>
            </a:ext>
          </a:extLst>
        </xdr:cNvPr>
        <xdr:cNvPicPr>
          <a:picLocks noChangeAspect="1"/>
        </xdr:cNvPicPr>
      </xdr:nvPicPr>
      <xdr:blipFill>
        <a:blip xmlns:r="http://schemas.openxmlformats.org/officeDocument/2006/relationships" r:embed="rId46" cstate="email">
          <a:extLst>
            <a:ext uri="{28A0092B-C50C-407E-A947-70E740481C1C}">
              <a14:useLocalDpi xmlns:a14="http://schemas.microsoft.com/office/drawing/2010/main"/>
            </a:ext>
          </a:extLst>
        </a:blip>
        <a:stretch>
          <a:fillRect/>
        </a:stretch>
      </xdr:blipFill>
      <xdr:spPr>
        <a:xfrm>
          <a:off x="17731740" y="149862540"/>
          <a:ext cx="3483940" cy="2026921"/>
        </a:xfrm>
        <a:prstGeom prst="rect">
          <a:avLst/>
        </a:prstGeom>
      </xdr:spPr>
    </xdr:pic>
    <xdr:clientData fLocksWithSheet="0"/>
  </xdr:twoCellAnchor>
  <xdr:twoCellAnchor editAs="oneCell">
    <xdr:from>
      <xdr:col>8</xdr:col>
      <xdr:colOff>0</xdr:colOff>
      <xdr:row>77</xdr:row>
      <xdr:rowOff>1</xdr:rowOff>
    </xdr:from>
    <xdr:to>
      <xdr:col>9</xdr:col>
      <xdr:colOff>1600</xdr:colOff>
      <xdr:row>78</xdr:row>
      <xdr:rowOff>800</xdr:rowOff>
    </xdr:to>
    <xdr:pic>
      <xdr:nvPicPr>
        <xdr:cNvPr id="82" name="그림 81">
          <a:extLst>
            <a:ext uri="{FF2B5EF4-FFF2-40B4-BE49-F238E27FC236}">
              <a16:creationId xmlns:a16="http://schemas.microsoft.com/office/drawing/2014/main" id="{00000000-0008-0000-0400-000052000000}"/>
            </a:ext>
          </a:extLst>
        </xdr:cNvPr>
        <xdr:cNvPicPr>
          <a:picLocks noChangeAspect="1"/>
        </xdr:cNvPicPr>
      </xdr:nvPicPr>
      <xdr:blipFill>
        <a:blip xmlns:r="http://schemas.openxmlformats.org/officeDocument/2006/relationships" r:embed="rId47" cstate="email">
          <a:extLst>
            <a:ext uri="{28A0092B-C50C-407E-A947-70E740481C1C}">
              <a14:useLocalDpi xmlns:a14="http://schemas.microsoft.com/office/drawing/2010/main"/>
            </a:ext>
          </a:extLst>
        </a:blip>
        <a:stretch>
          <a:fillRect/>
        </a:stretch>
      </xdr:blipFill>
      <xdr:spPr>
        <a:xfrm>
          <a:off x="17731740" y="151889461"/>
          <a:ext cx="3483940" cy="2027719"/>
        </a:xfrm>
        <a:prstGeom prst="rect">
          <a:avLst/>
        </a:prstGeom>
      </xdr:spPr>
    </xdr:pic>
    <xdr:clientData fLocksWithSheet="0"/>
  </xdr:twoCellAnchor>
  <xdr:twoCellAnchor editAs="oneCell">
    <xdr:from>
      <xdr:col>8</xdr:col>
      <xdr:colOff>0</xdr:colOff>
      <xdr:row>78</xdr:row>
      <xdr:rowOff>0</xdr:rowOff>
    </xdr:from>
    <xdr:to>
      <xdr:col>9</xdr:col>
      <xdr:colOff>2390</xdr:colOff>
      <xdr:row>79</xdr:row>
      <xdr:rowOff>1740</xdr:rowOff>
    </xdr:to>
    <xdr:pic>
      <xdr:nvPicPr>
        <xdr:cNvPr id="83" name="그림 82">
          <a:extLst>
            <a:ext uri="{FF2B5EF4-FFF2-40B4-BE49-F238E27FC236}">
              <a16:creationId xmlns:a16="http://schemas.microsoft.com/office/drawing/2014/main" id="{00000000-0008-0000-0400-000053000000}"/>
            </a:ext>
          </a:extLst>
        </xdr:cNvPr>
        <xdr:cNvPicPr>
          <a:picLocks noChangeAspect="1"/>
        </xdr:cNvPicPr>
      </xdr:nvPicPr>
      <xdr:blipFill>
        <a:blip xmlns:r="http://schemas.openxmlformats.org/officeDocument/2006/relationships" r:embed="rId48" cstate="email">
          <a:extLst>
            <a:ext uri="{28A0092B-C50C-407E-A947-70E740481C1C}">
              <a14:useLocalDpi xmlns:a14="http://schemas.microsoft.com/office/drawing/2010/main"/>
            </a:ext>
          </a:extLst>
        </a:blip>
        <a:stretch>
          <a:fillRect/>
        </a:stretch>
      </xdr:blipFill>
      <xdr:spPr>
        <a:xfrm>
          <a:off x="17731740" y="153916380"/>
          <a:ext cx="3484730" cy="2028660"/>
        </a:xfrm>
        <a:prstGeom prst="rect">
          <a:avLst/>
        </a:prstGeom>
      </xdr:spPr>
    </xdr:pic>
    <xdr:clientData fLocksWithSheet="0"/>
  </xdr:twoCellAnchor>
  <xdr:twoCellAnchor editAs="oneCell">
    <xdr:from>
      <xdr:col>8</xdr:col>
      <xdr:colOff>0</xdr:colOff>
      <xdr:row>79</xdr:row>
      <xdr:rowOff>1</xdr:rowOff>
    </xdr:from>
    <xdr:to>
      <xdr:col>9</xdr:col>
      <xdr:colOff>2390</xdr:colOff>
      <xdr:row>80</xdr:row>
      <xdr:rowOff>4</xdr:rowOff>
    </xdr:to>
    <xdr:pic>
      <xdr:nvPicPr>
        <xdr:cNvPr id="84" name="그림 83">
          <a:extLst>
            <a:ext uri="{FF2B5EF4-FFF2-40B4-BE49-F238E27FC236}">
              <a16:creationId xmlns:a16="http://schemas.microsoft.com/office/drawing/2014/main" id="{00000000-0008-0000-0400-000054000000}"/>
            </a:ext>
          </a:extLst>
        </xdr:cNvPr>
        <xdr:cNvPicPr>
          <a:picLocks noChangeAspect="1"/>
        </xdr:cNvPicPr>
      </xdr:nvPicPr>
      <xdr:blipFill>
        <a:blip xmlns:r="http://schemas.openxmlformats.org/officeDocument/2006/relationships" r:embed="rId49" cstate="email">
          <a:extLst>
            <a:ext uri="{28A0092B-C50C-407E-A947-70E740481C1C}">
              <a14:useLocalDpi xmlns:a14="http://schemas.microsoft.com/office/drawing/2010/main"/>
            </a:ext>
          </a:extLst>
        </a:blip>
        <a:stretch>
          <a:fillRect/>
        </a:stretch>
      </xdr:blipFill>
      <xdr:spPr>
        <a:xfrm>
          <a:off x="17731740" y="155943301"/>
          <a:ext cx="3484730" cy="2026923"/>
        </a:xfrm>
        <a:prstGeom prst="rect">
          <a:avLst/>
        </a:prstGeom>
      </xdr:spPr>
    </xdr:pic>
    <xdr:clientData fLocksWithSheet="0"/>
  </xdr:twoCellAnchor>
  <xdr:twoCellAnchor editAs="oneCell">
    <xdr:from>
      <xdr:col>8</xdr:col>
      <xdr:colOff>0</xdr:colOff>
      <xdr:row>80</xdr:row>
      <xdr:rowOff>0</xdr:rowOff>
    </xdr:from>
    <xdr:to>
      <xdr:col>9</xdr:col>
      <xdr:colOff>1600</xdr:colOff>
      <xdr:row>81</xdr:row>
      <xdr:rowOff>1740</xdr:rowOff>
    </xdr:to>
    <xdr:pic>
      <xdr:nvPicPr>
        <xdr:cNvPr id="85" name="그림 84">
          <a:extLst>
            <a:ext uri="{FF2B5EF4-FFF2-40B4-BE49-F238E27FC236}">
              <a16:creationId xmlns:a16="http://schemas.microsoft.com/office/drawing/2014/main" id="{00000000-0008-0000-0400-000055000000}"/>
            </a:ext>
          </a:extLst>
        </xdr:cNvPr>
        <xdr:cNvPicPr>
          <a:picLocks noChangeAspect="1"/>
        </xdr:cNvPicPr>
      </xdr:nvPicPr>
      <xdr:blipFill>
        <a:blip xmlns:r="http://schemas.openxmlformats.org/officeDocument/2006/relationships" r:embed="rId50" cstate="email">
          <a:extLst>
            <a:ext uri="{28A0092B-C50C-407E-A947-70E740481C1C}">
              <a14:useLocalDpi xmlns:a14="http://schemas.microsoft.com/office/drawing/2010/main"/>
            </a:ext>
          </a:extLst>
        </a:blip>
        <a:stretch>
          <a:fillRect/>
        </a:stretch>
      </xdr:blipFill>
      <xdr:spPr>
        <a:xfrm>
          <a:off x="17731740" y="157970220"/>
          <a:ext cx="3483940" cy="2028660"/>
        </a:xfrm>
        <a:prstGeom prst="rect">
          <a:avLst/>
        </a:prstGeom>
      </xdr:spPr>
    </xdr:pic>
    <xdr:clientData fLocksWithSheet="0"/>
  </xdr:twoCellAnchor>
  <xdr:twoCellAnchor editAs="oneCell">
    <xdr:from>
      <xdr:col>8</xdr:col>
      <xdr:colOff>0</xdr:colOff>
      <xdr:row>82</xdr:row>
      <xdr:rowOff>0</xdr:rowOff>
    </xdr:from>
    <xdr:to>
      <xdr:col>9</xdr:col>
      <xdr:colOff>2390</xdr:colOff>
      <xdr:row>83</xdr:row>
      <xdr:rowOff>0</xdr:rowOff>
    </xdr:to>
    <xdr:pic>
      <xdr:nvPicPr>
        <xdr:cNvPr id="86" name="그림 85">
          <a:extLst>
            <a:ext uri="{FF2B5EF4-FFF2-40B4-BE49-F238E27FC236}">
              <a16:creationId xmlns:a16="http://schemas.microsoft.com/office/drawing/2014/main" id="{00000000-0008-0000-0400-000056000000}"/>
            </a:ext>
          </a:extLst>
        </xdr:cNvPr>
        <xdr:cNvPicPr>
          <a:picLocks noChangeAspect="1"/>
        </xdr:cNvPicPr>
      </xdr:nvPicPr>
      <xdr:blipFill>
        <a:blip xmlns:r="http://schemas.openxmlformats.org/officeDocument/2006/relationships" r:embed="rId51" cstate="email">
          <a:extLst>
            <a:ext uri="{28A0092B-C50C-407E-A947-70E740481C1C}">
              <a14:useLocalDpi xmlns:a14="http://schemas.microsoft.com/office/drawing/2010/main"/>
            </a:ext>
          </a:extLst>
        </a:blip>
        <a:stretch>
          <a:fillRect/>
        </a:stretch>
      </xdr:blipFill>
      <xdr:spPr>
        <a:xfrm>
          <a:off x="17731740" y="162024060"/>
          <a:ext cx="3484730" cy="2026920"/>
        </a:xfrm>
        <a:prstGeom prst="rect">
          <a:avLst/>
        </a:prstGeom>
      </xdr:spPr>
    </xdr:pic>
    <xdr:clientData fLocksWithSheet="0"/>
  </xdr:twoCellAnchor>
  <xdr:twoCellAnchor editAs="oneCell">
    <xdr:from>
      <xdr:col>8</xdr:col>
      <xdr:colOff>0</xdr:colOff>
      <xdr:row>83</xdr:row>
      <xdr:rowOff>0</xdr:rowOff>
    </xdr:from>
    <xdr:to>
      <xdr:col>9</xdr:col>
      <xdr:colOff>2390</xdr:colOff>
      <xdr:row>84</xdr:row>
      <xdr:rowOff>1092</xdr:rowOff>
    </xdr:to>
    <xdr:pic>
      <xdr:nvPicPr>
        <xdr:cNvPr id="87" name="그림 86">
          <a:extLst>
            <a:ext uri="{FF2B5EF4-FFF2-40B4-BE49-F238E27FC236}">
              <a16:creationId xmlns:a16="http://schemas.microsoft.com/office/drawing/2014/main" id="{00000000-0008-0000-0400-000057000000}"/>
            </a:ext>
          </a:extLst>
        </xdr:cNvPr>
        <xdr:cNvPicPr>
          <a:picLocks noChangeAspect="1"/>
        </xdr:cNvPicPr>
      </xdr:nvPicPr>
      <xdr:blipFill>
        <a:blip xmlns:r="http://schemas.openxmlformats.org/officeDocument/2006/relationships" r:embed="rId52" cstate="email">
          <a:extLst>
            <a:ext uri="{28A0092B-C50C-407E-A947-70E740481C1C}">
              <a14:useLocalDpi xmlns:a14="http://schemas.microsoft.com/office/drawing/2010/main"/>
            </a:ext>
          </a:extLst>
        </a:blip>
        <a:stretch>
          <a:fillRect/>
        </a:stretch>
      </xdr:blipFill>
      <xdr:spPr>
        <a:xfrm>
          <a:off x="17731740" y="164050980"/>
          <a:ext cx="3484730" cy="2028012"/>
        </a:xfrm>
        <a:prstGeom prst="rect">
          <a:avLst/>
        </a:prstGeom>
      </xdr:spPr>
    </xdr:pic>
    <xdr:clientData fLocksWithSheet="0"/>
  </xdr:twoCellAnchor>
  <xdr:twoCellAnchor editAs="oneCell">
    <xdr:from>
      <xdr:col>8</xdr:col>
      <xdr:colOff>0</xdr:colOff>
      <xdr:row>84</xdr:row>
      <xdr:rowOff>-1</xdr:rowOff>
    </xdr:from>
    <xdr:to>
      <xdr:col>9</xdr:col>
      <xdr:colOff>2390</xdr:colOff>
      <xdr:row>85</xdr:row>
      <xdr:rowOff>1234</xdr:rowOff>
    </xdr:to>
    <xdr:pic>
      <xdr:nvPicPr>
        <xdr:cNvPr id="88" name="그림 87">
          <a:extLst>
            <a:ext uri="{FF2B5EF4-FFF2-40B4-BE49-F238E27FC236}">
              <a16:creationId xmlns:a16="http://schemas.microsoft.com/office/drawing/2014/main" id="{00000000-0008-0000-0400-000058000000}"/>
            </a:ext>
          </a:extLst>
        </xdr:cNvPr>
        <xdr:cNvPicPr>
          <a:picLocks noChangeAspect="1"/>
        </xdr:cNvPicPr>
      </xdr:nvPicPr>
      <xdr:blipFill>
        <a:blip xmlns:r="http://schemas.openxmlformats.org/officeDocument/2006/relationships" r:embed="rId53" cstate="email">
          <a:extLst>
            <a:ext uri="{28A0092B-C50C-407E-A947-70E740481C1C}">
              <a14:useLocalDpi xmlns:a14="http://schemas.microsoft.com/office/drawing/2010/main"/>
            </a:ext>
          </a:extLst>
        </a:blip>
        <a:stretch>
          <a:fillRect/>
        </a:stretch>
      </xdr:blipFill>
      <xdr:spPr>
        <a:xfrm>
          <a:off x="17731740" y="166077899"/>
          <a:ext cx="3484730" cy="2028155"/>
        </a:xfrm>
        <a:prstGeom prst="rect">
          <a:avLst/>
        </a:prstGeom>
      </xdr:spPr>
    </xdr:pic>
    <xdr:clientData fLocksWithSheet="0"/>
  </xdr:twoCellAnchor>
  <xdr:twoCellAnchor editAs="oneCell">
    <xdr:from>
      <xdr:col>8</xdr:col>
      <xdr:colOff>0</xdr:colOff>
      <xdr:row>86</xdr:row>
      <xdr:rowOff>0</xdr:rowOff>
    </xdr:from>
    <xdr:to>
      <xdr:col>9</xdr:col>
      <xdr:colOff>1600</xdr:colOff>
      <xdr:row>87</xdr:row>
      <xdr:rowOff>221</xdr:rowOff>
    </xdr:to>
    <xdr:pic>
      <xdr:nvPicPr>
        <xdr:cNvPr id="89" name="그림 88">
          <a:extLst>
            <a:ext uri="{FF2B5EF4-FFF2-40B4-BE49-F238E27FC236}">
              <a16:creationId xmlns:a16="http://schemas.microsoft.com/office/drawing/2014/main" id="{00000000-0008-0000-0400-000059000000}"/>
            </a:ext>
          </a:extLst>
        </xdr:cNvPr>
        <xdr:cNvPicPr>
          <a:picLocks noChangeAspect="1"/>
        </xdr:cNvPicPr>
      </xdr:nvPicPr>
      <xdr:blipFill>
        <a:blip xmlns:r="http://schemas.openxmlformats.org/officeDocument/2006/relationships" r:embed="rId46" cstate="email">
          <a:extLst>
            <a:ext uri="{28A0092B-C50C-407E-A947-70E740481C1C}">
              <a14:useLocalDpi xmlns:a14="http://schemas.microsoft.com/office/drawing/2010/main"/>
            </a:ext>
          </a:extLst>
        </a:blip>
        <a:stretch>
          <a:fillRect/>
        </a:stretch>
      </xdr:blipFill>
      <xdr:spPr>
        <a:xfrm>
          <a:off x="17731740" y="170131740"/>
          <a:ext cx="3483940" cy="2027141"/>
        </a:xfrm>
        <a:prstGeom prst="rect">
          <a:avLst/>
        </a:prstGeom>
      </xdr:spPr>
    </xdr:pic>
    <xdr:clientData fLocksWithSheet="0"/>
  </xdr:twoCellAnchor>
  <xdr:twoCellAnchor editAs="oneCell">
    <xdr:from>
      <xdr:col>8</xdr:col>
      <xdr:colOff>0</xdr:colOff>
      <xdr:row>87</xdr:row>
      <xdr:rowOff>0</xdr:rowOff>
    </xdr:from>
    <xdr:to>
      <xdr:col>9</xdr:col>
      <xdr:colOff>1600</xdr:colOff>
      <xdr:row>88</xdr:row>
      <xdr:rowOff>798</xdr:rowOff>
    </xdr:to>
    <xdr:pic>
      <xdr:nvPicPr>
        <xdr:cNvPr id="90" name="그림 89">
          <a:extLst>
            <a:ext uri="{FF2B5EF4-FFF2-40B4-BE49-F238E27FC236}">
              <a16:creationId xmlns:a16="http://schemas.microsoft.com/office/drawing/2014/main" id="{00000000-0008-0000-0400-00005A000000}"/>
            </a:ext>
          </a:extLst>
        </xdr:cNvPr>
        <xdr:cNvPicPr>
          <a:picLocks noChangeAspect="1"/>
        </xdr:cNvPicPr>
      </xdr:nvPicPr>
      <xdr:blipFill>
        <a:blip xmlns:r="http://schemas.openxmlformats.org/officeDocument/2006/relationships" r:embed="rId44" cstate="email">
          <a:extLst>
            <a:ext uri="{28A0092B-C50C-407E-A947-70E740481C1C}">
              <a14:useLocalDpi xmlns:a14="http://schemas.microsoft.com/office/drawing/2010/main"/>
            </a:ext>
          </a:extLst>
        </a:blip>
        <a:stretch>
          <a:fillRect/>
        </a:stretch>
      </xdr:blipFill>
      <xdr:spPr>
        <a:xfrm>
          <a:off x="17731740" y="172158660"/>
          <a:ext cx="3483940" cy="2027718"/>
        </a:xfrm>
        <a:prstGeom prst="rect">
          <a:avLst/>
        </a:prstGeom>
      </xdr:spPr>
    </xdr:pic>
    <xdr:clientData fLocksWithSheet="0"/>
  </xdr:twoCellAnchor>
  <xdr:twoCellAnchor editAs="oneCell">
    <xdr:from>
      <xdr:col>8</xdr:col>
      <xdr:colOff>0</xdr:colOff>
      <xdr:row>88</xdr:row>
      <xdr:rowOff>0</xdr:rowOff>
    </xdr:from>
    <xdr:to>
      <xdr:col>9</xdr:col>
      <xdr:colOff>1600</xdr:colOff>
      <xdr:row>89</xdr:row>
      <xdr:rowOff>2</xdr:rowOff>
    </xdr:to>
    <xdr:pic>
      <xdr:nvPicPr>
        <xdr:cNvPr id="91" name="그림 90">
          <a:extLst>
            <a:ext uri="{FF2B5EF4-FFF2-40B4-BE49-F238E27FC236}">
              <a16:creationId xmlns:a16="http://schemas.microsoft.com/office/drawing/2014/main" id="{00000000-0008-0000-0400-00005B000000}"/>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17731740" y="174185580"/>
          <a:ext cx="3483940" cy="2026922"/>
        </a:xfrm>
        <a:prstGeom prst="rect">
          <a:avLst/>
        </a:prstGeom>
      </xdr:spPr>
    </xdr:pic>
    <xdr:clientData fLocksWithSheet="0"/>
  </xdr:twoCellAnchor>
  <xdr:twoCellAnchor editAs="oneCell">
    <xdr:from>
      <xdr:col>8</xdr:col>
      <xdr:colOff>1</xdr:colOff>
      <xdr:row>85</xdr:row>
      <xdr:rowOff>0</xdr:rowOff>
    </xdr:from>
    <xdr:to>
      <xdr:col>9</xdr:col>
      <xdr:colOff>0</xdr:colOff>
      <xdr:row>86</xdr:row>
      <xdr:rowOff>4</xdr:rowOff>
    </xdr:to>
    <xdr:pic>
      <xdr:nvPicPr>
        <xdr:cNvPr id="92" name="그림 91">
          <a:extLst>
            <a:ext uri="{FF2B5EF4-FFF2-40B4-BE49-F238E27FC236}">
              <a16:creationId xmlns:a16="http://schemas.microsoft.com/office/drawing/2014/main" id="{00000000-0008-0000-0400-00005C000000}"/>
            </a:ext>
          </a:extLst>
        </xdr:cNvPr>
        <xdr:cNvPicPr>
          <a:picLocks noChangeAspect="1"/>
        </xdr:cNvPicPr>
      </xdr:nvPicPr>
      <xdr:blipFill>
        <a:blip xmlns:r="http://schemas.openxmlformats.org/officeDocument/2006/relationships" r:embed="rId54" cstate="email">
          <a:extLst>
            <a:ext uri="{28A0092B-C50C-407E-A947-70E740481C1C}">
              <a14:useLocalDpi xmlns:a14="http://schemas.microsoft.com/office/drawing/2010/main"/>
            </a:ext>
          </a:extLst>
        </a:blip>
        <a:stretch>
          <a:fillRect/>
        </a:stretch>
      </xdr:blipFill>
      <xdr:spPr>
        <a:xfrm>
          <a:off x="17731741" y="168104820"/>
          <a:ext cx="3482339" cy="2026924"/>
        </a:xfrm>
        <a:prstGeom prst="rect">
          <a:avLst/>
        </a:prstGeom>
      </xdr:spPr>
    </xdr:pic>
    <xdr:clientData fLocksWithSheet="0"/>
  </xdr:twoCellAnchor>
  <xdr:twoCellAnchor editAs="oneCell">
    <xdr:from>
      <xdr:col>8</xdr:col>
      <xdr:colOff>1</xdr:colOff>
      <xdr:row>96</xdr:row>
      <xdr:rowOff>1</xdr:rowOff>
    </xdr:from>
    <xdr:to>
      <xdr:col>9</xdr:col>
      <xdr:colOff>2390</xdr:colOff>
      <xdr:row>97</xdr:row>
      <xdr:rowOff>1</xdr:rowOff>
    </xdr:to>
    <xdr:pic>
      <xdr:nvPicPr>
        <xdr:cNvPr id="93" name="그림 92">
          <a:extLst>
            <a:ext uri="{FF2B5EF4-FFF2-40B4-BE49-F238E27FC236}">
              <a16:creationId xmlns:a16="http://schemas.microsoft.com/office/drawing/2014/main" id="{00000000-0008-0000-0400-00005D000000}"/>
            </a:ext>
          </a:extLst>
        </xdr:cNvPr>
        <xdr:cNvPicPr>
          <a:picLocks noChangeAspect="1"/>
        </xdr:cNvPicPr>
      </xdr:nvPicPr>
      <xdr:blipFill>
        <a:blip xmlns:r="http://schemas.openxmlformats.org/officeDocument/2006/relationships" r:embed="rId55" cstate="email">
          <a:extLst>
            <a:ext uri="{28A0092B-C50C-407E-A947-70E740481C1C}">
              <a14:useLocalDpi xmlns:a14="http://schemas.microsoft.com/office/drawing/2010/main"/>
            </a:ext>
          </a:extLst>
        </a:blip>
        <a:stretch>
          <a:fillRect/>
        </a:stretch>
      </xdr:blipFill>
      <xdr:spPr>
        <a:xfrm>
          <a:off x="17731741" y="190400941"/>
          <a:ext cx="3484729" cy="2026920"/>
        </a:xfrm>
        <a:prstGeom prst="rect">
          <a:avLst/>
        </a:prstGeom>
      </xdr:spPr>
    </xdr:pic>
    <xdr:clientData/>
  </xdr:twoCellAnchor>
  <xdr:twoCellAnchor editAs="oneCell">
    <xdr:from>
      <xdr:col>8</xdr:col>
      <xdr:colOff>1</xdr:colOff>
      <xdr:row>97</xdr:row>
      <xdr:rowOff>0</xdr:rowOff>
    </xdr:from>
    <xdr:to>
      <xdr:col>9</xdr:col>
      <xdr:colOff>0</xdr:colOff>
      <xdr:row>98</xdr:row>
      <xdr:rowOff>800</xdr:rowOff>
    </xdr:to>
    <xdr:pic>
      <xdr:nvPicPr>
        <xdr:cNvPr id="94" name="그림 93">
          <a:extLst>
            <a:ext uri="{FF2B5EF4-FFF2-40B4-BE49-F238E27FC236}">
              <a16:creationId xmlns:a16="http://schemas.microsoft.com/office/drawing/2014/main" id="{00000000-0008-0000-0400-00005E000000}"/>
            </a:ext>
          </a:extLst>
        </xdr:cNvPr>
        <xdr:cNvPicPr>
          <a:picLocks noChangeAspect="1"/>
        </xdr:cNvPicPr>
      </xdr:nvPicPr>
      <xdr:blipFill>
        <a:blip xmlns:r="http://schemas.openxmlformats.org/officeDocument/2006/relationships" r:embed="rId56" cstate="email">
          <a:extLst>
            <a:ext uri="{28A0092B-C50C-407E-A947-70E740481C1C}">
              <a14:useLocalDpi xmlns:a14="http://schemas.microsoft.com/office/drawing/2010/main"/>
            </a:ext>
          </a:extLst>
        </a:blip>
        <a:stretch>
          <a:fillRect/>
        </a:stretch>
      </xdr:blipFill>
      <xdr:spPr>
        <a:xfrm>
          <a:off x="17731741" y="192427860"/>
          <a:ext cx="3482339" cy="2027720"/>
        </a:xfrm>
        <a:prstGeom prst="rect">
          <a:avLst/>
        </a:prstGeom>
      </xdr:spPr>
    </xdr:pic>
    <xdr:clientData/>
  </xdr:twoCellAnchor>
  <xdr:twoCellAnchor editAs="oneCell">
    <xdr:from>
      <xdr:col>8</xdr:col>
      <xdr:colOff>0</xdr:colOff>
      <xdr:row>104</xdr:row>
      <xdr:rowOff>-1</xdr:rowOff>
    </xdr:from>
    <xdr:to>
      <xdr:col>9</xdr:col>
      <xdr:colOff>2390</xdr:colOff>
      <xdr:row>105</xdr:row>
      <xdr:rowOff>1238</xdr:rowOff>
    </xdr:to>
    <xdr:pic>
      <xdr:nvPicPr>
        <xdr:cNvPr id="95" name="그림 94">
          <a:extLst>
            <a:ext uri="{FF2B5EF4-FFF2-40B4-BE49-F238E27FC236}">
              <a16:creationId xmlns:a16="http://schemas.microsoft.com/office/drawing/2014/main" id="{00000000-0008-0000-0400-00005F000000}"/>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17731740" y="206616299"/>
          <a:ext cx="3484730" cy="2028159"/>
        </a:xfrm>
        <a:prstGeom prst="rect">
          <a:avLst/>
        </a:prstGeom>
      </xdr:spPr>
    </xdr:pic>
    <xdr:clientData fLocksWithSheet="0"/>
  </xdr:twoCellAnchor>
  <xdr:twoCellAnchor editAs="oneCell">
    <xdr:from>
      <xdr:col>8</xdr:col>
      <xdr:colOff>1</xdr:colOff>
      <xdr:row>107</xdr:row>
      <xdr:rowOff>0</xdr:rowOff>
    </xdr:from>
    <xdr:to>
      <xdr:col>9</xdr:col>
      <xdr:colOff>0</xdr:colOff>
      <xdr:row>108</xdr:row>
      <xdr:rowOff>0</xdr:rowOff>
    </xdr:to>
    <xdr:pic>
      <xdr:nvPicPr>
        <xdr:cNvPr id="96" name="그림 95">
          <a:extLst>
            <a:ext uri="{FF2B5EF4-FFF2-40B4-BE49-F238E27FC236}">
              <a16:creationId xmlns:a16="http://schemas.microsoft.com/office/drawing/2014/main" id="{00000000-0008-0000-0400-000060000000}"/>
            </a:ext>
          </a:extLst>
        </xdr:cNvPr>
        <xdr:cNvPicPr>
          <a:picLocks noChangeAspect="1"/>
        </xdr:cNvPicPr>
      </xdr:nvPicPr>
      <xdr:blipFill>
        <a:blip xmlns:r="http://schemas.openxmlformats.org/officeDocument/2006/relationships" r:embed="rId57" cstate="email">
          <a:extLst>
            <a:ext uri="{28A0092B-C50C-407E-A947-70E740481C1C}">
              <a14:useLocalDpi xmlns:a14="http://schemas.microsoft.com/office/drawing/2010/main"/>
            </a:ext>
          </a:extLst>
        </a:blip>
        <a:stretch>
          <a:fillRect/>
        </a:stretch>
      </xdr:blipFill>
      <xdr:spPr>
        <a:xfrm>
          <a:off x="17731741" y="212697060"/>
          <a:ext cx="3482339" cy="2026920"/>
        </a:xfrm>
        <a:prstGeom prst="rect">
          <a:avLst/>
        </a:prstGeom>
      </xdr:spPr>
    </xdr:pic>
    <xdr:clientData/>
  </xdr:twoCellAnchor>
  <xdr:twoCellAnchor editAs="oneCell">
    <xdr:from>
      <xdr:col>8</xdr:col>
      <xdr:colOff>1</xdr:colOff>
      <xdr:row>105</xdr:row>
      <xdr:rowOff>2027463</xdr:rowOff>
    </xdr:from>
    <xdr:to>
      <xdr:col>9</xdr:col>
      <xdr:colOff>2390</xdr:colOff>
      <xdr:row>107</xdr:row>
      <xdr:rowOff>2328</xdr:rowOff>
    </xdr:to>
    <xdr:pic>
      <xdr:nvPicPr>
        <xdr:cNvPr id="97" name="그림 96">
          <a:extLst>
            <a:ext uri="{FF2B5EF4-FFF2-40B4-BE49-F238E27FC236}">
              <a16:creationId xmlns:a16="http://schemas.microsoft.com/office/drawing/2014/main" id="{00000000-0008-0000-0400-000061000000}"/>
            </a:ext>
          </a:extLst>
        </xdr:cNvPr>
        <xdr:cNvPicPr>
          <a:picLocks noChangeAspect="1"/>
        </xdr:cNvPicPr>
      </xdr:nvPicPr>
      <xdr:blipFill>
        <a:blip xmlns:r="http://schemas.openxmlformats.org/officeDocument/2006/relationships" r:embed="rId58" cstate="email">
          <a:extLst>
            <a:ext uri="{28A0092B-C50C-407E-A947-70E740481C1C}">
              <a14:useLocalDpi xmlns:a14="http://schemas.microsoft.com/office/drawing/2010/main"/>
            </a:ext>
          </a:extLst>
        </a:blip>
        <a:stretch>
          <a:fillRect/>
        </a:stretch>
      </xdr:blipFill>
      <xdr:spPr>
        <a:xfrm>
          <a:off x="17731741" y="210670683"/>
          <a:ext cx="3484729" cy="2028705"/>
        </a:xfrm>
        <a:prstGeom prst="rect">
          <a:avLst/>
        </a:prstGeom>
      </xdr:spPr>
    </xdr:pic>
    <xdr:clientData/>
  </xdr:twoCellAnchor>
  <xdr:twoCellAnchor editAs="oneCell">
    <xdr:from>
      <xdr:col>8</xdr:col>
      <xdr:colOff>1</xdr:colOff>
      <xdr:row>100</xdr:row>
      <xdr:rowOff>0</xdr:rowOff>
    </xdr:from>
    <xdr:to>
      <xdr:col>9</xdr:col>
      <xdr:colOff>0</xdr:colOff>
      <xdr:row>101</xdr:row>
      <xdr:rowOff>1</xdr:rowOff>
    </xdr:to>
    <xdr:pic>
      <xdr:nvPicPr>
        <xdr:cNvPr id="98" name="그림 97">
          <a:extLst>
            <a:ext uri="{FF2B5EF4-FFF2-40B4-BE49-F238E27FC236}">
              <a16:creationId xmlns:a16="http://schemas.microsoft.com/office/drawing/2014/main" id="{00000000-0008-0000-0400-000062000000}"/>
            </a:ext>
          </a:extLst>
        </xdr:cNvPr>
        <xdr:cNvPicPr>
          <a:picLocks noChangeAspect="1"/>
        </xdr:cNvPicPr>
      </xdr:nvPicPr>
      <xdr:blipFill>
        <a:blip xmlns:r="http://schemas.openxmlformats.org/officeDocument/2006/relationships" r:embed="rId59" cstate="email">
          <a:extLst>
            <a:ext uri="{28A0092B-C50C-407E-A947-70E740481C1C}">
              <a14:useLocalDpi xmlns:a14="http://schemas.microsoft.com/office/drawing/2010/main"/>
            </a:ext>
          </a:extLst>
        </a:blip>
        <a:stretch>
          <a:fillRect/>
        </a:stretch>
      </xdr:blipFill>
      <xdr:spPr>
        <a:xfrm>
          <a:off x="17731741" y="198508620"/>
          <a:ext cx="3482339" cy="2026921"/>
        </a:xfrm>
        <a:prstGeom prst="rect">
          <a:avLst/>
        </a:prstGeom>
      </xdr:spPr>
    </xdr:pic>
    <xdr:clientData/>
  </xdr:twoCellAnchor>
  <xdr:twoCellAnchor editAs="oneCell">
    <xdr:from>
      <xdr:col>8</xdr:col>
      <xdr:colOff>1</xdr:colOff>
      <xdr:row>103</xdr:row>
      <xdr:rowOff>1</xdr:rowOff>
    </xdr:from>
    <xdr:to>
      <xdr:col>9</xdr:col>
      <xdr:colOff>2390</xdr:colOff>
      <xdr:row>104</xdr:row>
      <xdr:rowOff>2807</xdr:rowOff>
    </xdr:to>
    <xdr:pic>
      <xdr:nvPicPr>
        <xdr:cNvPr id="99" name="그림 98">
          <a:extLst>
            <a:ext uri="{FF2B5EF4-FFF2-40B4-BE49-F238E27FC236}">
              <a16:creationId xmlns:a16="http://schemas.microsoft.com/office/drawing/2014/main" id="{00000000-0008-0000-0400-000063000000}"/>
            </a:ext>
          </a:extLst>
        </xdr:cNvPr>
        <xdr:cNvPicPr>
          <a:picLocks noChangeAspect="1"/>
        </xdr:cNvPicPr>
      </xdr:nvPicPr>
      <xdr:blipFill>
        <a:blip xmlns:r="http://schemas.openxmlformats.org/officeDocument/2006/relationships" r:embed="rId60" cstate="email">
          <a:extLst>
            <a:ext uri="{28A0092B-C50C-407E-A947-70E740481C1C}">
              <a14:useLocalDpi xmlns:a14="http://schemas.microsoft.com/office/drawing/2010/main"/>
            </a:ext>
          </a:extLst>
        </a:blip>
        <a:stretch>
          <a:fillRect/>
        </a:stretch>
      </xdr:blipFill>
      <xdr:spPr>
        <a:xfrm>
          <a:off x="17731741" y="204589381"/>
          <a:ext cx="3484729" cy="2029726"/>
        </a:xfrm>
        <a:prstGeom prst="rect">
          <a:avLst/>
        </a:prstGeom>
      </xdr:spPr>
    </xdr:pic>
    <xdr:clientData/>
  </xdr:twoCellAnchor>
  <xdr:twoCellAnchor editAs="oneCell">
    <xdr:from>
      <xdr:col>8</xdr:col>
      <xdr:colOff>1</xdr:colOff>
      <xdr:row>105</xdr:row>
      <xdr:rowOff>0</xdr:rowOff>
    </xdr:from>
    <xdr:to>
      <xdr:col>9</xdr:col>
      <xdr:colOff>2390</xdr:colOff>
      <xdr:row>106</xdr:row>
      <xdr:rowOff>1740</xdr:rowOff>
    </xdr:to>
    <xdr:pic>
      <xdr:nvPicPr>
        <xdr:cNvPr id="100" name="그림 99">
          <a:extLst>
            <a:ext uri="{FF2B5EF4-FFF2-40B4-BE49-F238E27FC236}">
              <a16:creationId xmlns:a16="http://schemas.microsoft.com/office/drawing/2014/main" id="{00000000-0008-0000-0400-000064000000}"/>
            </a:ext>
          </a:extLst>
        </xdr:cNvPr>
        <xdr:cNvPicPr>
          <a:picLocks noChangeAspect="1"/>
        </xdr:cNvPicPr>
      </xdr:nvPicPr>
      <xdr:blipFill>
        <a:blip xmlns:r="http://schemas.openxmlformats.org/officeDocument/2006/relationships" r:embed="rId61" cstate="email">
          <a:extLst>
            <a:ext uri="{28A0092B-C50C-407E-A947-70E740481C1C}">
              <a14:useLocalDpi xmlns:a14="http://schemas.microsoft.com/office/drawing/2010/main"/>
            </a:ext>
          </a:extLst>
        </a:blip>
        <a:stretch>
          <a:fillRect/>
        </a:stretch>
      </xdr:blipFill>
      <xdr:spPr>
        <a:xfrm>
          <a:off x="17731741" y="208643220"/>
          <a:ext cx="3484729" cy="2028660"/>
        </a:xfrm>
        <a:prstGeom prst="rect">
          <a:avLst/>
        </a:prstGeom>
      </xdr:spPr>
    </xdr:pic>
    <xdr:clientData/>
  </xdr:twoCellAnchor>
  <xdr:twoCellAnchor editAs="oneCell">
    <xdr:from>
      <xdr:col>8</xdr:col>
      <xdr:colOff>1</xdr:colOff>
      <xdr:row>101</xdr:row>
      <xdr:rowOff>0</xdr:rowOff>
    </xdr:from>
    <xdr:to>
      <xdr:col>9</xdr:col>
      <xdr:colOff>0</xdr:colOff>
      <xdr:row>102</xdr:row>
      <xdr:rowOff>2807</xdr:rowOff>
    </xdr:to>
    <xdr:pic>
      <xdr:nvPicPr>
        <xdr:cNvPr id="101" name="그림 100">
          <a:extLst>
            <a:ext uri="{FF2B5EF4-FFF2-40B4-BE49-F238E27FC236}">
              <a16:creationId xmlns:a16="http://schemas.microsoft.com/office/drawing/2014/main" id="{00000000-0008-0000-0400-000065000000}"/>
            </a:ext>
          </a:extLst>
        </xdr:cNvPr>
        <xdr:cNvPicPr>
          <a:picLocks noChangeAspect="1"/>
        </xdr:cNvPicPr>
      </xdr:nvPicPr>
      <xdr:blipFill>
        <a:blip xmlns:r="http://schemas.openxmlformats.org/officeDocument/2006/relationships" r:embed="rId62" cstate="email">
          <a:extLst>
            <a:ext uri="{28A0092B-C50C-407E-A947-70E740481C1C}">
              <a14:useLocalDpi xmlns:a14="http://schemas.microsoft.com/office/drawing/2010/main"/>
            </a:ext>
          </a:extLst>
        </a:blip>
        <a:stretch>
          <a:fillRect/>
        </a:stretch>
      </xdr:blipFill>
      <xdr:spPr>
        <a:xfrm>
          <a:off x="17731741" y="200535540"/>
          <a:ext cx="3482339" cy="2029727"/>
        </a:xfrm>
        <a:prstGeom prst="rect">
          <a:avLst/>
        </a:prstGeom>
      </xdr:spPr>
    </xdr:pic>
    <xdr:clientData/>
  </xdr:twoCellAnchor>
  <xdr:twoCellAnchor editAs="oneCell">
    <xdr:from>
      <xdr:col>8</xdr:col>
      <xdr:colOff>0</xdr:colOff>
      <xdr:row>102</xdr:row>
      <xdr:rowOff>-1</xdr:rowOff>
    </xdr:from>
    <xdr:to>
      <xdr:col>9</xdr:col>
      <xdr:colOff>2390</xdr:colOff>
      <xdr:row>103</xdr:row>
      <xdr:rowOff>2806</xdr:rowOff>
    </xdr:to>
    <xdr:pic>
      <xdr:nvPicPr>
        <xdr:cNvPr id="102" name="그림 101">
          <a:extLst>
            <a:ext uri="{FF2B5EF4-FFF2-40B4-BE49-F238E27FC236}">
              <a16:creationId xmlns:a16="http://schemas.microsoft.com/office/drawing/2014/main" id="{00000000-0008-0000-0400-000066000000}"/>
            </a:ext>
          </a:extLst>
        </xdr:cNvPr>
        <xdr:cNvPicPr>
          <a:picLocks noChangeAspect="1"/>
        </xdr:cNvPicPr>
      </xdr:nvPicPr>
      <xdr:blipFill>
        <a:blip xmlns:r="http://schemas.openxmlformats.org/officeDocument/2006/relationships" r:embed="rId63" cstate="email">
          <a:extLst>
            <a:ext uri="{28A0092B-C50C-407E-A947-70E740481C1C}">
              <a14:useLocalDpi xmlns:a14="http://schemas.microsoft.com/office/drawing/2010/main"/>
            </a:ext>
          </a:extLst>
        </a:blip>
        <a:stretch>
          <a:fillRect/>
        </a:stretch>
      </xdr:blipFill>
      <xdr:spPr>
        <a:xfrm>
          <a:off x="17731740" y="202562459"/>
          <a:ext cx="3484730" cy="2029727"/>
        </a:xfrm>
        <a:prstGeom prst="rect">
          <a:avLst/>
        </a:prstGeom>
      </xdr:spPr>
    </xdr:pic>
    <xdr:clientData/>
  </xdr:twoCellAnchor>
  <xdr:twoCellAnchor editAs="oneCell">
    <xdr:from>
      <xdr:col>8</xdr:col>
      <xdr:colOff>0</xdr:colOff>
      <xdr:row>108</xdr:row>
      <xdr:rowOff>0</xdr:rowOff>
    </xdr:from>
    <xdr:to>
      <xdr:col>9</xdr:col>
      <xdr:colOff>2390</xdr:colOff>
      <xdr:row>109</xdr:row>
      <xdr:rowOff>1237</xdr:rowOff>
    </xdr:to>
    <xdr:pic>
      <xdr:nvPicPr>
        <xdr:cNvPr id="103" name="그림 102">
          <a:extLst>
            <a:ext uri="{FF2B5EF4-FFF2-40B4-BE49-F238E27FC236}">
              <a16:creationId xmlns:a16="http://schemas.microsoft.com/office/drawing/2014/main" id="{00000000-0008-0000-0400-000067000000}"/>
            </a:ext>
          </a:extLst>
        </xdr:cNvPr>
        <xdr:cNvPicPr>
          <a:picLocks noChangeAspect="1"/>
        </xdr:cNvPicPr>
      </xdr:nvPicPr>
      <xdr:blipFill>
        <a:blip xmlns:r="http://schemas.openxmlformats.org/officeDocument/2006/relationships" r:embed="rId64" cstate="email">
          <a:extLst>
            <a:ext uri="{28A0092B-C50C-407E-A947-70E740481C1C}">
              <a14:useLocalDpi xmlns:a14="http://schemas.microsoft.com/office/drawing/2010/main"/>
            </a:ext>
          </a:extLst>
        </a:blip>
        <a:stretch>
          <a:fillRect/>
        </a:stretch>
      </xdr:blipFill>
      <xdr:spPr>
        <a:xfrm>
          <a:off x="17731740" y="214723980"/>
          <a:ext cx="3484730" cy="2028157"/>
        </a:xfrm>
        <a:prstGeom prst="rect">
          <a:avLst/>
        </a:prstGeom>
      </xdr:spPr>
    </xdr:pic>
    <xdr:clientData/>
  </xdr:twoCellAnchor>
  <xdr:twoCellAnchor editAs="oneCell">
    <xdr:from>
      <xdr:col>8</xdr:col>
      <xdr:colOff>0</xdr:colOff>
      <xdr:row>109</xdr:row>
      <xdr:rowOff>0</xdr:rowOff>
    </xdr:from>
    <xdr:to>
      <xdr:col>9</xdr:col>
      <xdr:colOff>2390</xdr:colOff>
      <xdr:row>110</xdr:row>
      <xdr:rowOff>1236</xdr:rowOff>
    </xdr:to>
    <xdr:pic>
      <xdr:nvPicPr>
        <xdr:cNvPr id="104" name="그림 103">
          <a:extLst>
            <a:ext uri="{FF2B5EF4-FFF2-40B4-BE49-F238E27FC236}">
              <a16:creationId xmlns:a16="http://schemas.microsoft.com/office/drawing/2014/main" id="{00000000-0008-0000-0400-000068000000}"/>
            </a:ext>
          </a:extLst>
        </xdr:cNvPr>
        <xdr:cNvPicPr>
          <a:picLocks noChangeAspect="1"/>
        </xdr:cNvPicPr>
      </xdr:nvPicPr>
      <xdr:blipFill>
        <a:blip xmlns:r="http://schemas.openxmlformats.org/officeDocument/2006/relationships" r:embed="rId65" cstate="email">
          <a:extLst>
            <a:ext uri="{28A0092B-C50C-407E-A947-70E740481C1C}">
              <a14:useLocalDpi xmlns:a14="http://schemas.microsoft.com/office/drawing/2010/main"/>
            </a:ext>
          </a:extLst>
        </a:blip>
        <a:stretch>
          <a:fillRect/>
        </a:stretch>
      </xdr:blipFill>
      <xdr:spPr>
        <a:xfrm>
          <a:off x="17731740" y="216750900"/>
          <a:ext cx="3484730" cy="2028156"/>
        </a:xfrm>
        <a:prstGeom prst="rect">
          <a:avLst/>
        </a:prstGeom>
      </xdr:spPr>
    </xdr:pic>
    <xdr:clientData/>
  </xdr:twoCellAnchor>
  <xdr:twoCellAnchor editAs="oneCell">
    <xdr:from>
      <xdr:col>8</xdr:col>
      <xdr:colOff>1</xdr:colOff>
      <xdr:row>114</xdr:row>
      <xdr:rowOff>0</xdr:rowOff>
    </xdr:from>
    <xdr:to>
      <xdr:col>9</xdr:col>
      <xdr:colOff>0</xdr:colOff>
      <xdr:row>115</xdr:row>
      <xdr:rowOff>1740</xdr:rowOff>
    </xdr:to>
    <xdr:pic>
      <xdr:nvPicPr>
        <xdr:cNvPr id="105" name="그림 104">
          <a:extLst>
            <a:ext uri="{FF2B5EF4-FFF2-40B4-BE49-F238E27FC236}">
              <a16:creationId xmlns:a16="http://schemas.microsoft.com/office/drawing/2014/main" id="{00000000-0008-0000-0400-000069000000}"/>
            </a:ext>
          </a:extLst>
        </xdr:cNvPr>
        <xdr:cNvPicPr>
          <a:picLocks noChangeAspect="1"/>
        </xdr:cNvPicPr>
      </xdr:nvPicPr>
      <xdr:blipFill>
        <a:blip xmlns:r="http://schemas.openxmlformats.org/officeDocument/2006/relationships" r:embed="rId66" cstate="email">
          <a:extLst>
            <a:ext uri="{28A0092B-C50C-407E-A947-70E740481C1C}">
              <a14:useLocalDpi xmlns:a14="http://schemas.microsoft.com/office/drawing/2010/main"/>
            </a:ext>
          </a:extLst>
        </a:blip>
        <a:stretch>
          <a:fillRect/>
        </a:stretch>
      </xdr:blipFill>
      <xdr:spPr>
        <a:xfrm>
          <a:off x="17731741" y="226885500"/>
          <a:ext cx="3482339" cy="2028660"/>
        </a:xfrm>
        <a:prstGeom prst="rect">
          <a:avLst/>
        </a:prstGeom>
      </xdr:spPr>
    </xdr:pic>
    <xdr:clientData/>
  </xdr:twoCellAnchor>
  <xdr:twoCellAnchor editAs="oneCell">
    <xdr:from>
      <xdr:col>8</xdr:col>
      <xdr:colOff>68035</xdr:colOff>
      <xdr:row>85</xdr:row>
      <xdr:rowOff>149678</xdr:rowOff>
    </xdr:from>
    <xdr:to>
      <xdr:col>9</xdr:col>
      <xdr:colOff>3808</xdr:colOff>
      <xdr:row>85</xdr:row>
      <xdr:rowOff>1170214</xdr:rowOff>
    </xdr:to>
    <xdr:sp macro="" textlink="">
      <xdr:nvSpPr>
        <xdr:cNvPr id="106" name="직사각형 105">
          <a:extLst>
            <a:ext uri="{FF2B5EF4-FFF2-40B4-BE49-F238E27FC236}">
              <a16:creationId xmlns:a16="http://schemas.microsoft.com/office/drawing/2014/main" id="{00000000-0008-0000-0400-00006A000000}"/>
            </a:ext>
          </a:extLst>
        </xdr:cNvPr>
        <xdr:cNvSpPr/>
      </xdr:nvSpPr>
      <xdr:spPr>
        <a:xfrm flipH="1">
          <a:off x="17799775" y="168254498"/>
          <a:ext cx="3418113" cy="102053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129887</xdr:colOff>
      <xdr:row>96</xdr:row>
      <xdr:rowOff>654381</xdr:rowOff>
    </xdr:from>
    <xdr:to>
      <xdr:col>8</xdr:col>
      <xdr:colOff>583111</xdr:colOff>
      <xdr:row>96</xdr:row>
      <xdr:rowOff>1122466</xdr:rowOff>
    </xdr:to>
    <xdr:sp macro="" textlink="">
      <xdr:nvSpPr>
        <xdr:cNvPr id="107" name="직사각형 106">
          <a:extLst>
            <a:ext uri="{FF2B5EF4-FFF2-40B4-BE49-F238E27FC236}">
              <a16:creationId xmlns:a16="http://schemas.microsoft.com/office/drawing/2014/main" id="{00000000-0008-0000-0400-00006B000000}"/>
            </a:ext>
          </a:extLst>
        </xdr:cNvPr>
        <xdr:cNvSpPr/>
      </xdr:nvSpPr>
      <xdr:spPr>
        <a:xfrm flipH="1">
          <a:off x="17861627" y="191055321"/>
          <a:ext cx="453224" cy="4680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1357251</xdr:colOff>
      <xdr:row>96</xdr:row>
      <xdr:rowOff>847602</xdr:rowOff>
    </xdr:from>
    <xdr:to>
      <xdr:col>8</xdr:col>
      <xdr:colOff>1810475</xdr:colOff>
      <xdr:row>96</xdr:row>
      <xdr:rowOff>1315687</xdr:rowOff>
    </xdr:to>
    <xdr:sp macro="" textlink="">
      <xdr:nvSpPr>
        <xdr:cNvPr id="108" name="직사각형 107">
          <a:extLst>
            <a:ext uri="{FF2B5EF4-FFF2-40B4-BE49-F238E27FC236}">
              <a16:creationId xmlns:a16="http://schemas.microsoft.com/office/drawing/2014/main" id="{00000000-0008-0000-0400-00006C000000}"/>
            </a:ext>
          </a:extLst>
        </xdr:cNvPr>
        <xdr:cNvSpPr/>
      </xdr:nvSpPr>
      <xdr:spPr>
        <a:xfrm flipH="1">
          <a:off x="19088991" y="191248542"/>
          <a:ext cx="453224" cy="4680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2244437</xdr:colOff>
      <xdr:row>96</xdr:row>
      <xdr:rowOff>414895</xdr:rowOff>
    </xdr:from>
    <xdr:to>
      <xdr:col>8</xdr:col>
      <xdr:colOff>2697661</xdr:colOff>
      <xdr:row>96</xdr:row>
      <xdr:rowOff>882980</xdr:rowOff>
    </xdr:to>
    <xdr:sp macro="" textlink="">
      <xdr:nvSpPr>
        <xdr:cNvPr id="109" name="직사각형 108">
          <a:extLst>
            <a:ext uri="{FF2B5EF4-FFF2-40B4-BE49-F238E27FC236}">
              <a16:creationId xmlns:a16="http://schemas.microsoft.com/office/drawing/2014/main" id="{00000000-0008-0000-0400-00006D000000}"/>
            </a:ext>
          </a:extLst>
        </xdr:cNvPr>
        <xdr:cNvSpPr/>
      </xdr:nvSpPr>
      <xdr:spPr>
        <a:xfrm flipH="1">
          <a:off x="19976177" y="190815835"/>
          <a:ext cx="453224" cy="4680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2777837</xdr:colOff>
      <xdr:row>96</xdr:row>
      <xdr:rowOff>567295</xdr:rowOff>
    </xdr:from>
    <xdr:to>
      <xdr:col>8</xdr:col>
      <xdr:colOff>3231061</xdr:colOff>
      <xdr:row>96</xdr:row>
      <xdr:rowOff>1035380</xdr:rowOff>
    </xdr:to>
    <xdr:sp macro="" textlink="">
      <xdr:nvSpPr>
        <xdr:cNvPr id="110" name="직사각형 109">
          <a:extLst>
            <a:ext uri="{FF2B5EF4-FFF2-40B4-BE49-F238E27FC236}">
              <a16:creationId xmlns:a16="http://schemas.microsoft.com/office/drawing/2014/main" id="{00000000-0008-0000-0400-00006E000000}"/>
            </a:ext>
          </a:extLst>
        </xdr:cNvPr>
        <xdr:cNvSpPr/>
      </xdr:nvSpPr>
      <xdr:spPr>
        <a:xfrm flipH="1">
          <a:off x="20509577" y="190968235"/>
          <a:ext cx="453224" cy="4680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1129392</xdr:colOff>
      <xdr:row>97</xdr:row>
      <xdr:rowOff>163286</xdr:rowOff>
    </xdr:from>
    <xdr:to>
      <xdr:col>8</xdr:col>
      <xdr:colOff>2680606</xdr:colOff>
      <xdr:row>97</xdr:row>
      <xdr:rowOff>1959429</xdr:rowOff>
    </xdr:to>
    <xdr:sp macro="" textlink="">
      <xdr:nvSpPr>
        <xdr:cNvPr id="111" name="직사각형 110">
          <a:extLst>
            <a:ext uri="{FF2B5EF4-FFF2-40B4-BE49-F238E27FC236}">
              <a16:creationId xmlns:a16="http://schemas.microsoft.com/office/drawing/2014/main" id="{00000000-0008-0000-0400-00006F000000}"/>
            </a:ext>
          </a:extLst>
        </xdr:cNvPr>
        <xdr:cNvSpPr/>
      </xdr:nvSpPr>
      <xdr:spPr>
        <a:xfrm flipH="1">
          <a:off x="18861132" y="192591146"/>
          <a:ext cx="1551214" cy="179614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40821</xdr:colOff>
      <xdr:row>100</xdr:row>
      <xdr:rowOff>353786</xdr:rowOff>
    </xdr:from>
    <xdr:to>
      <xdr:col>8</xdr:col>
      <xdr:colOff>884464</xdr:colOff>
      <xdr:row>100</xdr:row>
      <xdr:rowOff>1973036</xdr:rowOff>
    </xdr:to>
    <xdr:sp macro="" textlink="">
      <xdr:nvSpPr>
        <xdr:cNvPr id="112" name="직사각형 111">
          <a:extLst>
            <a:ext uri="{FF2B5EF4-FFF2-40B4-BE49-F238E27FC236}">
              <a16:creationId xmlns:a16="http://schemas.microsoft.com/office/drawing/2014/main" id="{00000000-0008-0000-0400-000070000000}"/>
            </a:ext>
          </a:extLst>
        </xdr:cNvPr>
        <xdr:cNvSpPr/>
      </xdr:nvSpPr>
      <xdr:spPr>
        <a:xfrm flipH="1">
          <a:off x="17772561" y="198862406"/>
          <a:ext cx="843643" cy="16192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1826077</xdr:colOff>
      <xdr:row>100</xdr:row>
      <xdr:rowOff>220436</xdr:rowOff>
    </xdr:from>
    <xdr:to>
      <xdr:col>8</xdr:col>
      <xdr:colOff>2558142</xdr:colOff>
      <xdr:row>100</xdr:row>
      <xdr:rowOff>721178</xdr:rowOff>
    </xdr:to>
    <xdr:sp macro="" textlink="">
      <xdr:nvSpPr>
        <xdr:cNvPr id="113" name="직사각형 112">
          <a:extLst>
            <a:ext uri="{FF2B5EF4-FFF2-40B4-BE49-F238E27FC236}">
              <a16:creationId xmlns:a16="http://schemas.microsoft.com/office/drawing/2014/main" id="{00000000-0008-0000-0400-000071000000}"/>
            </a:ext>
          </a:extLst>
        </xdr:cNvPr>
        <xdr:cNvSpPr/>
      </xdr:nvSpPr>
      <xdr:spPr>
        <a:xfrm flipH="1">
          <a:off x="19557817" y="198729056"/>
          <a:ext cx="732065" cy="50074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3020784</xdr:colOff>
      <xdr:row>100</xdr:row>
      <xdr:rowOff>291193</xdr:rowOff>
    </xdr:from>
    <xdr:to>
      <xdr:col>9</xdr:col>
      <xdr:colOff>1087</xdr:colOff>
      <xdr:row>100</xdr:row>
      <xdr:rowOff>789215</xdr:rowOff>
    </xdr:to>
    <xdr:sp macro="" textlink="">
      <xdr:nvSpPr>
        <xdr:cNvPr id="114" name="직사각형 113">
          <a:extLst>
            <a:ext uri="{FF2B5EF4-FFF2-40B4-BE49-F238E27FC236}">
              <a16:creationId xmlns:a16="http://schemas.microsoft.com/office/drawing/2014/main" id="{00000000-0008-0000-0400-000072000000}"/>
            </a:ext>
          </a:extLst>
        </xdr:cNvPr>
        <xdr:cNvSpPr/>
      </xdr:nvSpPr>
      <xdr:spPr>
        <a:xfrm flipH="1">
          <a:off x="20752524" y="198799813"/>
          <a:ext cx="462643" cy="49802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914397</xdr:colOff>
      <xdr:row>100</xdr:row>
      <xdr:rowOff>239486</xdr:rowOff>
    </xdr:from>
    <xdr:to>
      <xdr:col>8</xdr:col>
      <xdr:colOff>1377040</xdr:colOff>
      <xdr:row>100</xdr:row>
      <xdr:rowOff>830036</xdr:rowOff>
    </xdr:to>
    <xdr:sp macro="" textlink="">
      <xdr:nvSpPr>
        <xdr:cNvPr id="115" name="직사각형 114">
          <a:extLst>
            <a:ext uri="{FF2B5EF4-FFF2-40B4-BE49-F238E27FC236}">
              <a16:creationId xmlns:a16="http://schemas.microsoft.com/office/drawing/2014/main" id="{00000000-0008-0000-0400-000073000000}"/>
            </a:ext>
          </a:extLst>
        </xdr:cNvPr>
        <xdr:cNvSpPr/>
      </xdr:nvSpPr>
      <xdr:spPr>
        <a:xfrm flipH="1">
          <a:off x="18646137" y="198748106"/>
          <a:ext cx="462643" cy="5905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666750</xdr:colOff>
      <xdr:row>101</xdr:row>
      <xdr:rowOff>149678</xdr:rowOff>
    </xdr:from>
    <xdr:to>
      <xdr:col>8</xdr:col>
      <xdr:colOff>2816678</xdr:colOff>
      <xdr:row>101</xdr:row>
      <xdr:rowOff>1455963</xdr:rowOff>
    </xdr:to>
    <xdr:sp macro="" textlink="">
      <xdr:nvSpPr>
        <xdr:cNvPr id="116" name="직사각형 115">
          <a:extLst>
            <a:ext uri="{FF2B5EF4-FFF2-40B4-BE49-F238E27FC236}">
              <a16:creationId xmlns:a16="http://schemas.microsoft.com/office/drawing/2014/main" id="{00000000-0008-0000-0400-000074000000}"/>
            </a:ext>
          </a:extLst>
        </xdr:cNvPr>
        <xdr:cNvSpPr/>
      </xdr:nvSpPr>
      <xdr:spPr>
        <a:xfrm flipH="1">
          <a:off x="18398490" y="200685218"/>
          <a:ext cx="2149928" cy="13062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2816678</xdr:colOff>
      <xdr:row>102</xdr:row>
      <xdr:rowOff>666750</xdr:rowOff>
    </xdr:from>
    <xdr:to>
      <xdr:col>8</xdr:col>
      <xdr:colOff>3480161</xdr:colOff>
      <xdr:row>102</xdr:row>
      <xdr:rowOff>1142999</xdr:rowOff>
    </xdr:to>
    <xdr:sp macro="" textlink="">
      <xdr:nvSpPr>
        <xdr:cNvPr id="117" name="직사각형 116">
          <a:extLst>
            <a:ext uri="{FF2B5EF4-FFF2-40B4-BE49-F238E27FC236}">
              <a16:creationId xmlns:a16="http://schemas.microsoft.com/office/drawing/2014/main" id="{00000000-0008-0000-0400-000075000000}"/>
            </a:ext>
          </a:extLst>
        </xdr:cNvPr>
        <xdr:cNvSpPr/>
      </xdr:nvSpPr>
      <xdr:spPr>
        <a:xfrm flipH="1">
          <a:off x="20548418" y="203229210"/>
          <a:ext cx="663483" cy="47624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1894113</xdr:colOff>
      <xdr:row>102</xdr:row>
      <xdr:rowOff>696686</xdr:rowOff>
    </xdr:from>
    <xdr:to>
      <xdr:col>8</xdr:col>
      <xdr:colOff>2588076</xdr:colOff>
      <xdr:row>102</xdr:row>
      <xdr:rowOff>1172935</xdr:rowOff>
    </xdr:to>
    <xdr:sp macro="" textlink="">
      <xdr:nvSpPr>
        <xdr:cNvPr id="118" name="직사각형 117">
          <a:extLst>
            <a:ext uri="{FF2B5EF4-FFF2-40B4-BE49-F238E27FC236}">
              <a16:creationId xmlns:a16="http://schemas.microsoft.com/office/drawing/2014/main" id="{00000000-0008-0000-0400-000076000000}"/>
            </a:ext>
          </a:extLst>
        </xdr:cNvPr>
        <xdr:cNvSpPr/>
      </xdr:nvSpPr>
      <xdr:spPr>
        <a:xfrm flipH="1">
          <a:off x="19625853" y="203259146"/>
          <a:ext cx="693963" cy="47624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59869</xdr:colOff>
      <xdr:row>102</xdr:row>
      <xdr:rowOff>740229</xdr:rowOff>
    </xdr:from>
    <xdr:to>
      <xdr:col>8</xdr:col>
      <xdr:colOff>557892</xdr:colOff>
      <xdr:row>102</xdr:row>
      <xdr:rowOff>1216478</xdr:rowOff>
    </xdr:to>
    <xdr:sp macro="" textlink="">
      <xdr:nvSpPr>
        <xdr:cNvPr id="119" name="직사각형 118">
          <a:extLst>
            <a:ext uri="{FF2B5EF4-FFF2-40B4-BE49-F238E27FC236}">
              <a16:creationId xmlns:a16="http://schemas.microsoft.com/office/drawing/2014/main" id="{00000000-0008-0000-0400-000077000000}"/>
            </a:ext>
          </a:extLst>
        </xdr:cNvPr>
        <xdr:cNvSpPr/>
      </xdr:nvSpPr>
      <xdr:spPr>
        <a:xfrm flipH="1">
          <a:off x="17791609" y="203302689"/>
          <a:ext cx="498023" cy="47624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138793</xdr:colOff>
      <xdr:row>103</xdr:row>
      <xdr:rowOff>179614</xdr:rowOff>
    </xdr:from>
    <xdr:to>
      <xdr:col>8</xdr:col>
      <xdr:colOff>1006928</xdr:colOff>
      <xdr:row>103</xdr:row>
      <xdr:rowOff>1782536</xdr:rowOff>
    </xdr:to>
    <xdr:sp macro="" textlink="">
      <xdr:nvSpPr>
        <xdr:cNvPr id="120" name="직사각형 119">
          <a:extLst>
            <a:ext uri="{FF2B5EF4-FFF2-40B4-BE49-F238E27FC236}">
              <a16:creationId xmlns:a16="http://schemas.microsoft.com/office/drawing/2014/main" id="{00000000-0008-0000-0400-000078000000}"/>
            </a:ext>
          </a:extLst>
        </xdr:cNvPr>
        <xdr:cNvSpPr/>
      </xdr:nvSpPr>
      <xdr:spPr>
        <a:xfrm flipH="1">
          <a:off x="17870533" y="204768994"/>
          <a:ext cx="868135" cy="160292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2979964</xdr:colOff>
      <xdr:row>103</xdr:row>
      <xdr:rowOff>536122</xdr:rowOff>
    </xdr:from>
    <xdr:to>
      <xdr:col>8</xdr:col>
      <xdr:colOff>3481250</xdr:colOff>
      <xdr:row>103</xdr:row>
      <xdr:rowOff>1428750</xdr:rowOff>
    </xdr:to>
    <xdr:sp macro="" textlink="">
      <xdr:nvSpPr>
        <xdr:cNvPr id="121" name="직사각형 120">
          <a:extLst>
            <a:ext uri="{FF2B5EF4-FFF2-40B4-BE49-F238E27FC236}">
              <a16:creationId xmlns:a16="http://schemas.microsoft.com/office/drawing/2014/main" id="{00000000-0008-0000-0400-000079000000}"/>
            </a:ext>
          </a:extLst>
        </xdr:cNvPr>
        <xdr:cNvSpPr/>
      </xdr:nvSpPr>
      <xdr:spPr>
        <a:xfrm flipH="1">
          <a:off x="20711704" y="205125502"/>
          <a:ext cx="501286" cy="89262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612320</xdr:colOff>
      <xdr:row>104</xdr:row>
      <xdr:rowOff>666749</xdr:rowOff>
    </xdr:from>
    <xdr:to>
      <xdr:col>8</xdr:col>
      <xdr:colOff>1170215</xdr:colOff>
      <xdr:row>104</xdr:row>
      <xdr:rowOff>1455965</xdr:rowOff>
    </xdr:to>
    <xdr:sp macro="" textlink="">
      <xdr:nvSpPr>
        <xdr:cNvPr id="122" name="직사각형 121">
          <a:extLst>
            <a:ext uri="{FF2B5EF4-FFF2-40B4-BE49-F238E27FC236}">
              <a16:creationId xmlns:a16="http://schemas.microsoft.com/office/drawing/2014/main" id="{00000000-0008-0000-0400-00007A000000}"/>
            </a:ext>
          </a:extLst>
        </xdr:cNvPr>
        <xdr:cNvSpPr/>
      </xdr:nvSpPr>
      <xdr:spPr>
        <a:xfrm flipH="1">
          <a:off x="18344060" y="207283049"/>
          <a:ext cx="557895" cy="78921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244929</xdr:colOff>
      <xdr:row>105</xdr:row>
      <xdr:rowOff>775607</xdr:rowOff>
    </xdr:from>
    <xdr:to>
      <xdr:col>8</xdr:col>
      <xdr:colOff>843643</xdr:colOff>
      <xdr:row>105</xdr:row>
      <xdr:rowOff>1796142</xdr:rowOff>
    </xdr:to>
    <xdr:sp macro="" textlink="">
      <xdr:nvSpPr>
        <xdr:cNvPr id="123" name="직사각형 122">
          <a:extLst>
            <a:ext uri="{FF2B5EF4-FFF2-40B4-BE49-F238E27FC236}">
              <a16:creationId xmlns:a16="http://schemas.microsoft.com/office/drawing/2014/main" id="{00000000-0008-0000-0400-00007B000000}"/>
            </a:ext>
          </a:extLst>
        </xdr:cNvPr>
        <xdr:cNvSpPr/>
      </xdr:nvSpPr>
      <xdr:spPr>
        <a:xfrm flipH="1">
          <a:off x="17976669" y="209418827"/>
          <a:ext cx="598714" cy="102053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2843893</xdr:colOff>
      <xdr:row>105</xdr:row>
      <xdr:rowOff>778329</xdr:rowOff>
    </xdr:from>
    <xdr:to>
      <xdr:col>8</xdr:col>
      <xdr:colOff>3254829</xdr:colOff>
      <xdr:row>105</xdr:row>
      <xdr:rowOff>1292678</xdr:rowOff>
    </xdr:to>
    <xdr:sp macro="" textlink="">
      <xdr:nvSpPr>
        <xdr:cNvPr id="124" name="직사각형 123">
          <a:extLst>
            <a:ext uri="{FF2B5EF4-FFF2-40B4-BE49-F238E27FC236}">
              <a16:creationId xmlns:a16="http://schemas.microsoft.com/office/drawing/2014/main" id="{00000000-0008-0000-0400-00007C000000}"/>
            </a:ext>
          </a:extLst>
        </xdr:cNvPr>
        <xdr:cNvSpPr/>
      </xdr:nvSpPr>
      <xdr:spPr>
        <a:xfrm flipH="1">
          <a:off x="20575633" y="209421549"/>
          <a:ext cx="410936" cy="51434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601434</xdr:colOff>
      <xdr:row>106</xdr:row>
      <xdr:rowOff>571500</xdr:rowOff>
    </xdr:from>
    <xdr:to>
      <xdr:col>8</xdr:col>
      <xdr:colOff>1510391</xdr:colOff>
      <xdr:row>106</xdr:row>
      <xdr:rowOff>2000250</xdr:rowOff>
    </xdr:to>
    <xdr:sp macro="" textlink="">
      <xdr:nvSpPr>
        <xdr:cNvPr id="125" name="직사각형 124">
          <a:extLst>
            <a:ext uri="{FF2B5EF4-FFF2-40B4-BE49-F238E27FC236}">
              <a16:creationId xmlns:a16="http://schemas.microsoft.com/office/drawing/2014/main" id="{00000000-0008-0000-0400-00007D000000}"/>
            </a:ext>
          </a:extLst>
        </xdr:cNvPr>
        <xdr:cNvSpPr/>
      </xdr:nvSpPr>
      <xdr:spPr>
        <a:xfrm flipH="1">
          <a:off x="18333174" y="211241640"/>
          <a:ext cx="908957" cy="14287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1175654</xdr:colOff>
      <xdr:row>106</xdr:row>
      <xdr:rowOff>29936</xdr:rowOff>
    </xdr:from>
    <xdr:to>
      <xdr:col>8</xdr:col>
      <xdr:colOff>2735035</xdr:colOff>
      <xdr:row>106</xdr:row>
      <xdr:rowOff>870857</xdr:rowOff>
    </xdr:to>
    <xdr:sp macro="" textlink="">
      <xdr:nvSpPr>
        <xdr:cNvPr id="126" name="직사각형 125">
          <a:extLst>
            <a:ext uri="{FF2B5EF4-FFF2-40B4-BE49-F238E27FC236}">
              <a16:creationId xmlns:a16="http://schemas.microsoft.com/office/drawing/2014/main" id="{00000000-0008-0000-0400-00007E000000}"/>
            </a:ext>
          </a:extLst>
        </xdr:cNvPr>
        <xdr:cNvSpPr/>
      </xdr:nvSpPr>
      <xdr:spPr>
        <a:xfrm flipH="1">
          <a:off x="18907394" y="210700076"/>
          <a:ext cx="1559381" cy="84092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1186540</xdr:colOff>
      <xdr:row>104</xdr:row>
      <xdr:rowOff>696684</xdr:rowOff>
    </xdr:from>
    <xdr:to>
      <xdr:col>8</xdr:col>
      <xdr:colOff>1986641</xdr:colOff>
      <xdr:row>104</xdr:row>
      <xdr:rowOff>1306286</xdr:rowOff>
    </xdr:to>
    <xdr:sp macro="" textlink="">
      <xdr:nvSpPr>
        <xdr:cNvPr id="127" name="직사각형 126">
          <a:extLst>
            <a:ext uri="{FF2B5EF4-FFF2-40B4-BE49-F238E27FC236}">
              <a16:creationId xmlns:a16="http://schemas.microsoft.com/office/drawing/2014/main" id="{00000000-0008-0000-0400-00007F000000}"/>
            </a:ext>
          </a:extLst>
        </xdr:cNvPr>
        <xdr:cNvSpPr/>
      </xdr:nvSpPr>
      <xdr:spPr>
        <a:xfrm flipH="1">
          <a:off x="18918280" y="207312984"/>
          <a:ext cx="800101" cy="60960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168086</xdr:colOff>
      <xdr:row>107</xdr:row>
      <xdr:rowOff>11206</xdr:rowOff>
    </xdr:from>
    <xdr:to>
      <xdr:col>8</xdr:col>
      <xdr:colOff>3160057</xdr:colOff>
      <xdr:row>107</xdr:row>
      <xdr:rowOff>1826558</xdr:rowOff>
    </xdr:to>
    <xdr:sp macro="" textlink="">
      <xdr:nvSpPr>
        <xdr:cNvPr id="128" name="직사각형 127">
          <a:extLst>
            <a:ext uri="{FF2B5EF4-FFF2-40B4-BE49-F238E27FC236}">
              <a16:creationId xmlns:a16="http://schemas.microsoft.com/office/drawing/2014/main" id="{00000000-0008-0000-0400-000080000000}"/>
            </a:ext>
          </a:extLst>
        </xdr:cNvPr>
        <xdr:cNvSpPr/>
      </xdr:nvSpPr>
      <xdr:spPr>
        <a:xfrm flipH="1">
          <a:off x="17899826" y="212708266"/>
          <a:ext cx="2991971" cy="181535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75458</xdr:colOff>
      <xdr:row>108</xdr:row>
      <xdr:rowOff>821378</xdr:rowOff>
    </xdr:from>
    <xdr:to>
      <xdr:col>8</xdr:col>
      <xdr:colOff>633353</xdr:colOff>
      <xdr:row>108</xdr:row>
      <xdr:rowOff>1610594</xdr:rowOff>
    </xdr:to>
    <xdr:sp macro="" textlink="">
      <xdr:nvSpPr>
        <xdr:cNvPr id="129" name="직사각형 128">
          <a:extLst>
            <a:ext uri="{FF2B5EF4-FFF2-40B4-BE49-F238E27FC236}">
              <a16:creationId xmlns:a16="http://schemas.microsoft.com/office/drawing/2014/main" id="{00000000-0008-0000-0400-000081000000}"/>
            </a:ext>
          </a:extLst>
        </xdr:cNvPr>
        <xdr:cNvSpPr/>
      </xdr:nvSpPr>
      <xdr:spPr>
        <a:xfrm flipH="1">
          <a:off x="17807198" y="215545358"/>
          <a:ext cx="557895" cy="78921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826572</xdr:colOff>
      <xdr:row>108</xdr:row>
      <xdr:rowOff>824100</xdr:rowOff>
    </xdr:from>
    <xdr:to>
      <xdr:col>8</xdr:col>
      <xdr:colOff>1384467</xdr:colOff>
      <xdr:row>108</xdr:row>
      <xdr:rowOff>1613316</xdr:rowOff>
    </xdr:to>
    <xdr:sp macro="" textlink="">
      <xdr:nvSpPr>
        <xdr:cNvPr id="130" name="직사각형 129">
          <a:extLst>
            <a:ext uri="{FF2B5EF4-FFF2-40B4-BE49-F238E27FC236}">
              <a16:creationId xmlns:a16="http://schemas.microsoft.com/office/drawing/2014/main" id="{00000000-0008-0000-0400-000082000000}"/>
            </a:ext>
          </a:extLst>
        </xdr:cNvPr>
        <xdr:cNvSpPr/>
      </xdr:nvSpPr>
      <xdr:spPr>
        <a:xfrm flipH="1">
          <a:off x="18558312" y="215548080"/>
          <a:ext cx="557895" cy="78921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2285258</xdr:colOff>
      <xdr:row>108</xdr:row>
      <xdr:rowOff>813215</xdr:rowOff>
    </xdr:from>
    <xdr:to>
      <xdr:col>8</xdr:col>
      <xdr:colOff>2843153</xdr:colOff>
      <xdr:row>108</xdr:row>
      <xdr:rowOff>1602431</xdr:rowOff>
    </xdr:to>
    <xdr:sp macro="" textlink="">
      <xdr:nvSpPr>
        <xdr:cNvPr id="131" name="직사각형 130">
          <a:extLst>
            <a:ext uri="{FF2B5EF4-FFF2-40B4-BE49-F238E27FC236}">
              <a16:creationId xmlns:a16="http://schemas.microsoft.com/office/drawing/2014/main" id="{00000000-0008-0000-0400-000083000000}"/>
            </a:ext>
          </a:extLst>
        </xdr:cNvPr>
        <xdr:cNvSpPr/>
      </xdr:nvSpPr>
      <xdr:spPr>
        <a:xfrm flipH="1">
          <a:off x="20016998" y="215537195"/>
          <a:ext cx="557895" cy="78921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3009158</xdr:colOff>
      <xdr:row>108</xdr:row>
      <xdr:rowOff>829543</xdr:rowOff>
    </xdr:from>
    <xdr:to>
      <xdr:col>9</xdr:col>
      <xdr:colOff>1980</xdr:colOff>
      <xdr:row>108</xdr:row>
      <xdr:rowOff>1618759</xdr:rowOff>
    </xdr:to>
    <xdr:sp macro="" textlink="">
      <xdr:nvSpPr>
        <xdr:cNvPr id="132" name="직사각형 131">
          <a:extLst>
            <a:ext uri="{FF2B5EF4-FFF2-40B4-BE49-F238E27FC236}">
              <a16:creationId xmlns:a16="http://schemas.microsoft.com/office/drawing/2014/main" id="{00000000-0008-0000-0400-000084000000}"/>
            </a:ext>
          </a:extLst>
        </xdr:cNvPr>
        <xdr:cNvSpPr/>
      </xdr:nvSpPr>
      <xdr:spPr>
        <a:xfrm flipH="1">
          <a:off x="20740898" y="215553523"/>
          <a:ext cx="475162" cy="78921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787746</xdr:colOff>
      <xdr:row>59</xdr:row>
      <xdr:rowOff>43541</xdr:rowOff>
    </xdr:from>
    <xdr:to>
      <xdr:col>8</xdr:col>
      <xdr:colOff>2789463</xdr:colOff>
      <xdr:row>59</xdr:row>
      <xdr:rowOff>394606</xdr:rowOff>
    </xdr:to>
    <xdr:sp macro="" textlink="">
      <xdr:nvSpPr>
        <xdr:cNvPr id="133" name="직사각형 132">
          <a:extLst>
            <a:ext uri="{FF2B5EF4-FFF2-40B4-BE49-F238E27FC236}">
              <a16:creationId xmlns:a16="http://schemas.microsoft.com/office/drawing/2014/main" id="{00000000-0008-0000-0400-000085000000}"/>
            </a:ext>
          </a:extLst>
        </xdr:cNvPr>
        <xdr:cNvSpPr/>
      </xdr:nvSpPr>
      <xdr:spPr>
        <a:xfrm flipH="1">
          <a:off x="18519486" y="115448441"/>
          <a:ext cx="2001717" cy="35106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531931</xdr:colOff>
      <xdr:row>60</xdr:row>
      <xdr:rowOff>372833</xdr:rowOff>
    </xdr:from>
    <xdr:to>
      <xdr:col>8</xdr:col>
      <xdr:colOff>3116035</xdr:colOff>
      <xdr:row>60</xdr:row>
      <xdr:rowOff>816428</xdr:rowOff>
    </xdr:to>
    <xdr:sp macro="" textlink="">
      <xdr:nvSpPr>
        <xdr:cNvPr id="134" name="직사각형 133">
          <a:extLst>
            <a:ext uri="{FF2B5EF4-FFF2-40B4-BE49-F238E27FC236}">
              <a16:creationId xmlns:a16="http://schemas.microsoft.com/office/drawing/2014/main" id="{00000000-0008-0000-0400-000086000000}"/>
            </a:ext>
          </a:extLst>
        </xdr:cNvPr>
        <xdr:cNvSpPr/>
      </xdr:nvSpPr>
      <xdr:spPr>
        <a:xfrm flipH="1">
          <a:off x="18263671" y="117804653"/>
          <a:ext cx="2584104" cy="44359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738759</xdr:colOff>
      <xdr:row>61</xdr:row>
      <xdr:rowOff>21769</xdr:rowOff>
    </xdr:from>
    <xdr:to>
      <xdr:col>8</xdr:col>
      <xdr:colOff>2843893</xdr:colOff>
      <xdr:row>61</xdr:row>
      <xdr:rowOff>666750</xdr:rowOff>
    </xdr:to>
    <xdr:sp macro="" textlink="">
      <xdr:nvSpPr>
        <xdr:cNvPr id="135" name="직사각형 134">
          <a:extLst>
            <a:ext uri="{FF2B5EF4-FFF2-40B4-BE49-F238E27FC236}">
              <a16:creationId xmlns:a16="http://schemas.microsoft.com/office/drawing/2014/main" id="{00000000-0008-0000-0400-000087000000}"/>
            </a:ext>
          </a:extLst>
        </xdr:cNvPr>
        <xdr:cNvSpPr/>
      </xdr:nvSpPr>
      <xdr:spPr>
        <a:xfrm flipH="1">
          <a:off x="18470499" y="119480509"/>
          <a:ext cx="2105134" cy="64498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646231</xdr:colOff>
      <xdr:row>62</xdr:row>
      <xdr:rowOff>133348</xdr:rowOff>
    </xdr:from>
    <xdr:to>
      <xdr:col>8</xdr:col>
      <xdr:colOff>3224893</xdr:colOff>
      <xdr:row>62</xdr:row>
      <xdr:rowOff>680358</xdr:rowOff>
    </xdr:to>
    <xdr:sp macro="" textlink="">
      <xdr:nvSpPr>
        <xdr:cNvPr id="136" name="직사각형 135">
          <a:extLst>
            <a:ext uri="{FF2B5EF4-FFF2-40B4-BE49-F238E27FC236}">
              <a16:creationId xmlns:a16="http://schemas.microsoft.com/office/drawing/2014/main" id="{00000000-0008-0000-0400-000088000000}"/>
            </a:ext>
          </a:extLst>
        </xdr:cNvPr>
        <xdr:cNvSpPr/>
      </xdr:nvSpPr>
      <xdr:spPr>
        <a:xfrm flipH="1">
          <a:off x="18377971" y="121619008"/>
          <a:ext cx="2578662" cy="54701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97970</xdr:colOff>
      <xdr:row>86</xdr:row>
      <xdr:rowOff>152399</xdr:rowOff>
    </xdr:from>
    <xdr:to>
      <xdr:col>9</xdr:col>
      <xdr:colOff>3263</xdr:colOff>
      <xdr:row>86</xdr:row>
      <xdr:rowOff>1551214</xdr:rowOff>
    </xdr:to>
    <xdr:sp macro="" textlink="">
      <xdr:nvSpPr>
        <xdr:cNvPr id="137" name="직사각형 136">
          <a:extLst>
            <a:ext uri="{FF2B5EF4-FFF2-40B4-BE49-F238E27FC236}">
              <a16:creationId xmlns:a16="http://schemas.microsoft.com/office/drawing/2014/main" id="{00000000-0008-0000-0400-000089000000}"/>
            </a:ext>
          </a:extLst>
        </xdr:cNvPr>
        <xdr:cNvSpPr/>
      </xdr:nvSpPr>
      <xdr:spPr>
        <a:xfrm flipH="1">
          <a:off x="17829710" y="170284139"/>
          <a:ext cx="3387633" cy="139881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1488619</xdr:colOff>
      <xdr:row>87</xdr:row>
      <xdr:rowOff>263977</xdr:rowOff>
    </xdr:from>
    <xdr:to>
      <xdr:col>8</xdr:col>
      <xdr:colOff>2177142</xdr:colOff>
      <xdr:row>87</xdr:row>
      <xdr:rowOff>1662792</xdr:rowOff>
    </xdr:to>
    <xdr:sp macro="" textlink="">
      <xdr:nvSpPr>
        <xdr:cNvPr id="138" name="직사각형 137">
          <a:extLst>
            <a:ext uri="{FF2B5EF4-FFF2-40B4-BE49-F238E27FC236}">
              <a16:creationId xmlns:a16="http://schemas.microsoft.com/office/drawing/2014/main" id="{00000000-0008-0000-0400-00008A000000}"/>
            </a:ext>
          </a:extLst>
        </xdr:cNvPr>
        <xdr:cNvSpPr/>
      </xdr:nvSpPr>
      <xdr:spPr>
        <a:xfrm flipH="1">
          <a:off x="19220359" y="172422637"/>
          <a:ext cx="688523" cy="139881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919838</xdr:colOff>
      <xdr:row>88</xdr:row>
      <xdr:rowOff>48984</xdr:rowOff>
    </xdr:from>
    <xdr:to>
      <xdr:col>8</xdr:col>
      <xdr:colOff>2598963</xdr:colOff>
      <xdr:row>88</xdr:row>
      <xdr:rowOff>1932214</xdr:rowOff>
    </xdr:to>
    <xdr:sp macro="" textlink="">
      <xdr:nvSpPr>
        <xdr:cNvPr id="139" name="직사각형 138">
          <a:extLst>
            <a:ext uri="{FF2B5EF4-FFF2-40B4-BE49-F238E27FC236}">
              <a16:creationId xmlns:a16="http://schemas.microsoft.com/office/drawing/2014/main" id="{00000000-0008-0000-0400-00008B000000}"/>
            </a:ext>
          </a:extLst>
        </xdr:cNvPr>
        <xdr:cNvSpPr/>
      </xdr:nvSpPr>
      <xdr:spPr>
        <a:xfrm flipH="1">
          <a:off x="18651578" y="174234564"/>
          <a:ext cx="1679125" cy="188323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38</xdr:row>
      <xdr:rowOff>2028264</xdr:rowOff>
    </xdr:from>
    <xdr:to>
      <xdr:col>9</xdr:col>
      <xdr:colOff>2390</xdr:colOff>
      <xdr:row>40</xdr:row>
      <xdr:rowOff>800</xdr:rowOff>
    </xdr:to>
    <xdr:pic>
      <xdr:nvPicPr>
        <xdr:cNvPr id="140" name="그림 139">
          <a:extLst>
            <a:ext uri="{FF2B5EF4-FFF2-40B4-BE49-F238E27FC236}">
              <a16:creationId xmlns:a16="http://schemas.microsoft.com/office/drawing/2014/main" id="{00000000-0008-0000-0400-00008C000000}"/>
            </a:ext>
          </a:extLst>
        </xdr:cNvPr>
        <xdr:cNvPicPr>
          <a:picLocks noChangeAspect="1"/>
        </xdr:cNvPicPr>
      </xdr:nvPicPr>
      <xdr:blipFill>
        <a:blip xmlns:r="http://schemas.openxmlformats.org/officeDocument/2006/relationships" r:embed="rId67" cstate="email">
          <a:extLst>
            <a:ext uri="{28A0092B-C50C-407E-A947-70E740481C1C}">
              <a14:useLocalDpi xmlns:a14="http://schemas.microsoft.com/office/drawing/2010/main"/>
            </a:ext>
          </a:extLst>
        </a:blip>
        <a:stretch>
          <a:fillRect/>
        </a:stretch>
      </xdr:blipFill>
      <xdr:spPr>
        <a:xfrm>
          <a:off x="17731740" y="74867844"/>
          <a:ext cx="3484730" cy="2026376"/>
        </a:xfrm>
        <a:prstGeom prst="rect">
          <a:avLst/>
        </a:prstGeom>
      </xdr:spPr>
    </xdr:pic>
    <xdr:clientData/>
  </xdr:twoCellAnchor>
  <xdr:twoCellAnchor editAs="oneCell">
    <xdr:from>
      <xdr:col>8</xdr:col>
      <xdr:colOff>0</xdr:colOff>
      <xdr:row>36</xdr:row>
      <xdr:rowOff>0</xdr:rowOff>
    </xdr:from>
    <xdr:to>
      <xdr:col>9</xdr:col>
      <xdr:colOff>2390</xdr:colOff>
      <xdr:row>37</xdr:row>
      <xdr:rowOff>1741</xdr:rowOff>
    </xdr:to>
    <xdr:pic>
      <xdr:nvPicPr>
        <xdr:cNvPr id="141" name="그림 140">
          <a:extLst>
            <a:ext uri="{FF2B5EF4-FFF2-40B4-BE49-F238E27FC236}">
              <a16:creationId xmlns:a16="http://schemas.microsoft.com/office/drawing/2014/main" id="{00000000-0008-0000-0400-00008D000000}"/>
            </a:ext>
          </a:extLst>
        </xdr:cNvPr>
        <xdr:cNvPicPr>
          <a:picLocks noChangeAspect="1"/>
        </xdr:cNvPicPr>
      </xdr:nvPicPr>
      <xdr:blipFill>
        <a:blip xmlns:r="http://schemas.openxmlformats.org/officeDocument/2006/relationships" r:embed="rId40" cstate="email">
          <a:extLst>
            <a:ext uri="{28A0092B-C50C-407E-A947-70E740481C1C}">
              <a14:useLocalDpi xmlns:a14="http://schemas.microsoft.com/office/drawing/2010/main"/>
            </a:ext>
          </a:extLst>
        </a:blip>
        <a:stretch>
          <a:fillRect/>
        </a:stretch>
      </xdr:blipFill>
      <xdr:spPr>
        <a:xfrm>
          <a:off x="17731740" y="68785740"/>
          <a:ext cx="3484730" cy="2028661"/>
        </a:xfrm>
        <a:prstGeom prst="rect">
          <a:avLst/>
        </a:prstGeom>
      </xdr:spPr>
    </xdr:pic>
    <xdr:clientData fLocksWithSheet="0"/>
  </xdr:twoCellAnchor>
  <xdr:twoCellAnchor editAs="oneCell">
    <xdr:from>
      <xdr:col>8</xdr:col>
      <xdr:colOff>1</xdr:colOff>
      <xdr:row>38</xdr:row>
      <xdr:rowOff>0</xdr:rowOff>
    </xdr:from>
    <xdr:to>
      <xdr:col>9</xdr:col>
      <xdr:colOff>2390</xdr:colOff>
      <xdr:row>39</xdr:row>
      <xdr:rowOff>1741</xdr:rowOff>
    </xdr:to>
    <xdr:pic>
      <xdr:nvPicPr>
        <xdr:cNvPr id="142" name="그림 141">
          <a:extLst>
            <a:ext uri="{FF2B5EF4-FFF2-40B4-BE49-F238E27FC236}">
              <a16:creationId xmlns:a16="http://schemas.microsoft.com/office/drawing/2014/main" id="{00000000-0008-0000-0400-00008E000000}"/>
            </a:ext>
          </a:extLst>
        </xdr:cNvPr>
        <xdr:cNvPicPr>
          <a:picLocks noChangeAspect="1"/>
        </xdr:cNvPicPr>
      </xdr:nvPicPr>
      <xdr:blipFill>
        <a:blip xmlns:r="http://schemas.openxmlformats.org/officeDocument/2006/relationships" r:embed="rId68" cstate="email">
          <a:extLst>
            <a:ext uri="{28A0092B-C50C-407E-A947-70E740481C1C}">
              <a14:useLocalDpi xmlns:a14="http://schemas.microsoft.com/office/drawing/2010/main"/>
            </a:ext>
          </a:extLst>
        </a:blip>
        <a:stretch>
          <a:fillRect/>
        </a:stretch>
      </xdr:blipFill>
      <xdr:spPr>
        <a:xfrm>
          <a:off x="17731741" y="72839580"/>
          <a:ext cx="3484729" cy="2028661"/>
        </a:xfrm>
        <a:prstGeom prst="rect">
          <a:avLst/>
        </a:prstGeom>
      </xdr:spPr>
    </xdr:pic>
    <xdr:clientData/>
  </xdr:twoCellAnchor>
  <xdr:twoCellAnchor editAs="oneCell">
    <xdr:from>
      <xdr:col>8</xdr:col>
      <xdr:colOff>1</xdr:colOff>
      <xdr:row>37</xdr:row>
      <xdr:rowOff>1</xdr:rowOff>
    </xdr:from>
    <xdr:to>
      <xdr:col>9</xdr:col>
      <xdr:colOff>0</xdr:colOff>
      <xdr:row>38</xdr:row>
      <xdr:rowOff>2</xdr:rowOff>
    </xdr:to>
    <xdr:pic>
      <xdr:nvPicPr>
        <xdr:cNvPr id="143" name="그림 142">
          <a:extLst>
            <a:ext uri="{FF2B5EF4-FFF2-40B4-BE49-F238E27FC236}">
              <a16:creationId xmlns:a16="http://schemas.microsoft.com/office/drawing/2014/main" id="{00000000-0008-0000-0400-00008F000000}"/>
            </a:ext>
          </a:extLst>
        </xdr:cNvPr>
        <xdr:cNvPicPr>
          <a:picLocks noChangeAspect="1"/>
        </xdr:cNvPicPr>
      </xdr:nvPicPr>
      <xdr:blipFill>
        <a:blip xmlns:r="http://schemas.openxmlformats.org/officeDocument/2006/relationships" r:embed="rId69" cstate="email">
          <a:extLst>
            <a:ext uri="{28A0092B-C50C-407E-A947-70E740481C1C}">
              <a14:useLocalDpi xmlns:a14="http://schemas.microsoft.com/office/drawing/2010/main"/>
            </a:ext>
          </a:extLst>
        </a:blip>
        <a:stretch>
          <a:fillRect/>
        </a:stretch>
      </xdr:blipFill>
      <xdr:spPr>
        <a:xfrm>
          <a:off x="17731741" y="70812661"/>
          <a:ext cx="3482339" cy="2026921"/>
        </a:xfrm>
        <a:prstGeom prst="rect">
          <a:avLst/>
        </a:prstGeom>
      </xdr:spPr>
    </xdr:pic>
    <xdr:clientData/>
  </xdr:twoCellAnchor>
  <xdr:twoCellAnchor editAs="oneCell">
    <xdr:from>
      <xdr:col>8</xdr:col>
      <xdr:colOff>1</xdr:colOff>
      <xdr:row>69</xdr:row>
      <xdr:rowOff>0</xdr:rowOff>
    </xdr:from>
    <xdr:to>
      <xdr:col>9</xdr:col>
      <xdr:colOff>0</xdr:colOff>
      <xdr:row>70</xdr:row>
      <xdr:rowOff>496</xdr:rowOff>
    </xdr:to>
    <xdr:pic>
      <xdr:nvPicPr>
        <xdr:cNvPr id="144" name="그림 143">
          <a:extLst>
            <a:ext uri="{FF2B5EF4-FFF2-40B4-BE49-F238E27FC236}">
              <a16:creationId xmlns:a16="http://schemas.microsoft.com/office/drawing/2014/main" id="{00000000-0008-0000-0400-000090000000}"/>
            </a:ext>
          </a:extLst>
        </xdr:cNvPr>
        <xdr:cNvPicPr>
          <a:picLocks noChangeAspect="1"/>
        </xdr:cNvPicPr>
      </xdr:nvPicPr>
      <xdr:blipFill>
        <a:blip xmlns:r="http://schemas.openxmlformats.org/officeDocument/2006/relationships" r:embed="rId70" cstate="email">
          <a:extLst>
            <a:ext uri="{28A0092B-C50C-407E-A947-70E740481C1C}">
              <a14:useLocalDpi xmlns:a14="http://schemas.microsoft.com/office/drawing/2010/main"/>
            </a:ext>
          </a:extLst>
        </a:blip>
        <a:stretch>
          <a:fillRect/>
        </a:stretch>
      </xdr:blipFill>
      <xdr:spPr>
        <a:xfrm>
          <a:off x="17731741" y="135674100"/>
          <a:ext cx="3482339" cy="2027416"/>
        </a:xfrm>
        <a:prstGeom prst="rect">
          <a:avLst/>
        </a:prstGeom>
      </xdr:spPr>
    </xdr:pic>
    <xdr:clientData/>
  </xdr:twoCellAnchor>
  <xdr:twoCellAnchor editAs="oneCell">
    <xdr:from>
      <xdr:col>8</xdr:col>
      <xdr:colOff>0</xdr:colOff>
      <xdr:row>81</xdr:row>
      <xdr:rowOff>0</xdr:rowOff>
    </xdr:from>
    <xdr:to>
      <xdr:col>9</xdr:col>
      <xdr:colOff>15207</xdr:colOff>
      <xdr:row>82</xdr:row>
      <xdr:rowOff>12809</xdr:rowOff>
    </xdr:to>
    <xdr:pic>
      <xdr:nvPicPr>
        <xdr:cNvPr id="145" name="그림 144">
          <a:extLst>
            <a:ext uri="{FF2B5EF4-FFF2-40B4-BE49-F238E27FC236}">
              <a16:creationId xmlns:a16="http://schemas.microsoft.com/office/drawing/2014/main" id="{00000000-0008-0000-0400-000091000000}"/>
            </a:ext>
          </a:extLst>
        </xdr:cNvPr>
        <xdr:cNvPicPr>
          <a:picLocks noChangeAspect="1"/>
        </xdr:cNvPicPr>
      </xdr:nvPicPr>
      <xdr:blipFill>
        <a:blip xmlns:r="http://schemas.openxmlformats.org/officeDocument/2006/relationships" r:embed="rId71" cstate="email">
          <a:extLst>
            <a:ext uri="{28A0092B-C50C-407E-A947-70E740481C1C}">
              <a14:useLocalDpi xmlns:a14="http://schemas.microsoft.com/office/drawing/2010/main"/>
            </a:ext>
          </a:extLst>
        </a:blip>
        <a:stretch>
          <a:fillRect/>
        </a:stretch>
      </xdr:blipFill>
      <xdr:spPr>
        <a:xfrm>
          <a:off x="17731740" y="159997140"/>
          <a:ext cx="3497547" cy="2039729"/>
        </a:xfrm>
        <a:prstGeom prst="rect">
          <a:avLst/>
        </a:prstGeom>
      </xdr:spPr>
    </xdr:pic>
    <xdr:clientData/>
  </xdr:twoCellAnchor>
  <xdr:twoCellAnchor editAs="oneCell">
    <xdr:from>
      <xdr:col>8</xdr:col>
      <xdr:colOff>791933</xdr:colOff>
      <xdr:row>102</xdr:row>
      <xdr:rowOff>630252</xdr:rowOff>
    </xdr:from>
    <xdr:to>
      <xdr:col>8</xdr:col>
      <xdr:colOff>1680881</xdr:colOff>
      <xdr:row>102</xdr:row>
      <xdr:rowOff>1288677</xdr:rowOff>
    </xdr:to>
    <xdr:sp macro="" textlink="">
      <xdr:nvSpPr>
        <xdr:cNvPr id="146" name="직사각형 145">
          <a:extLst>
            <a:ext uri="{FF2B5EF4-FFF2-40B4-BE49-F238E27FC236}">
              <a16:creationId xmlns:a16="http://schemas.microsoft.com/office/drawing/2014/main" id="{00000000-0008-0000-0400-000092000000}"/>
            </a:ext>
          </a:extLst>
        </xdr:cNvPr>
        <xdr:cNvSpPr/>
      </xdr:nvSpPr>
      <xdr:spPr>
        <a:xfrm flipH="1">
          <a:off x="18523673" y="203192712"/>
          <a:ext cx="888948" cy="65842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oneCellAnchor>
    <xdr:from>
      <xdr:col>8</xdr:col>
      <xdr:colOff>0</xdr:colOff>
      <xdr:row>98</xdr:row>
      <xdr:rowOff>0</xdr:rowOff>
    </xdr:from>
    <xdr:ext cx="3609943" cy="2027464"/>
    <xdr:pic>
      <xdr:nvPicPr>
        <xdr:cNvPr id="147" name="그림 146">
          <a:extLst>
            <a:ext uri="{FF2B5EF4-FFF2-40B4-BE49-F238E27FC236}">
              <a16:creationId xmlns:a16="http://schemas.microsoft.com/office/drawing/2014/main" id="{00000000-0008-0000-0400-000093000000}"/>
            </a:ext>
          </a:extLst>
        </xdr:cNvPr>
        <xdr:cNvPicPr>
          <a:picLocks noChangeAspect="1"/>
        </xdr:cNvPicPr>
      </xdr:nvPicPr>
      <xdr:blipFill>
        <a:blip xmlns:r="http://schemas.openxmlformats.org/officeDocument/2006/relationships" r:embed="rId72" cstate="email">
          <a:extLst>
            <a:ext uri="{28A0092B-C50C-407E-A947-70E740481C1C}">
              <a14:useLocalDpi xmlns:a14="http://schemas.microsoft.com/office/drawing/2010/main"/>
            </a:ext>
          </a:extLst>
        </a:blip>
        <a:stretch>
          <a:fillRect/>
        </a:stretch>
      </xdr:blipFill>
      <xdr:spPr>
        <a:xfrm>
          <a:off x="17731740" y="194454780"/>
          <a:ext cx="3609943" cy="2027464"/>
        </a:xfrm>
        <a:prstGeom prst="rect">
          <a:avLst/>
        </a:prstGeom>
      </xdr:spPr>
    </xdr:pic>
    <xdr:clientData/>
  </xdr:oneCellAnchor>
  <xdr:oneCellAnchor>
    <xdr:from>
      <xdr:col>8</xdr:col>
      <xdr:colOff>938892</xdr:colOff>
      <xdr:row>98</xdr:row>
      <xdr:rowOff>217714</xdr:rowOff>
    </xdr:from>
    <xdr:ext cx="1918607" cy="1170214"/>
    <xdr:sp macro="" textlink="">
      <xdr:nvSpPr>
        <xdr:cNvPr id="148" name="직사각형 147">
          <a:extLst>
            <a:ext uri="{FF2B5EF4-FFF2-40B4-BE49-F238E27FC236}">
              <a16:creationId xmlns:a16="http://schemas.microsoft.com/office/drawing/2014/main" id="{00000000-0008-0000-0400-000094000000}"/>
            </a:ext>
          </a:extLst>
        </xdr:cNvPr>
        <xdr:cNvSpPr/>
      </xdr:nvSpPr>
      <xdr:spPr>
        <a:xfrm flipH="1">
          <a:off x="18670632" y="194672494"/>
          <a:ext cx="1918607" cy="117021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twoCellAnchor editAs="oneCell">
    <xdr:from>
      <xdr:col>8</xdr:col>
      <xdr:colOff>1</xdr:colOff>
      <xdr:row>99</xdr:row>
      <xdr:rowOff>1</xdr:rowOff>
    </xdr:from>
    <xdr:to>
      <xdr:col>9</xdr:col>
      <xdr:colOff>0</xdr:colOff>
      <xdr:row>100</xdr:row>
      <xdr:rowOff>2</xdr:rowOff>
    </xdr:to>
    <xdr:pic>
      <xdr:nvPicPr>
        <xdr:cNvPr id="149" name="그림 148">
          <a:extLst>
            <a:ext uri="{FF2B5EF4-FFF2-40B4-BE49-F238E27FC236}">
              <a16:creationId xmlns:a16="http://schemas.microsoft.com/office/drawing/2014/main" id="{00000000-0008-0000-0400-000095000000}"/>
            </a:ext>
          </a:extLst>
        </xdr:cNvPr>
        <xdr:cNvPicPr>
          <a:picLocks noChangeAspect="1"/>
        </xdr:cNvPicPr>
      </xdr:nvPicPr>
      <xdr:blipFill>
        <a:blip xmlns:r="http://schemas.openxmlformats.org/officeDocument/2006/relationships" r:embed="rId73" cstate="email">
          <a:extLst>
            <a:ext uri="{28A0092B-C50C-407E-A947-70E740481C1C}">
              <a14:useLocalDpi xmlns:a14="http://schemas.microsoft.com/office/drawing/2010/main"/>
            </a:ext>
          </a:extLst>
        </a:blip>
        <a:stretch>
          <a:fillRect/>
        </a:stretch>
      </xdr:blipFill>
      <xdr:spPr>
        <a:xfrm>
          <a:off x="17731741" y="196481701"/>
          <a:ext cx="3482339" cy="2026921"/>
        </a:xfrm>
        <a:prstGeom prst="rect">
          <a:avLst/>
        </a:prstGeom>
      </xdr:spPr>
    </xdr:pic>
    <xdr:clientData/>
  </xdr:twoCellAnchor>
  <xdr:twoCellAnchor editAs="oneCell">
    <xdr:from>
      <xdr:col>8</xdr:col>
      <xdr:colOff>1</xdr:colOff>
      <xdr:row>110</xdr:row>
      <xdr:rowOff>0</xdr:rowOff>
    </xdr:from>
    <xdr:to>
      <xdr:col>9</xdr:col>
      <xdr:colOff>2390</xdr:colOff>
      <xdr:row>111</xdr:row>
      <xdr:rowOff>5438</xdr:rowOff>
    </xdr:to>
    <xdr:pic>
      <xdr:nvPicPr>
        <xdr:cNvPr id="150" name="그림 149">
          <a:extLst>
            <a:ext uri="{FF2B5EF4-FFF2-40B4-BE49-F238E27FC236}">
              <a16:creationId xmlns:a16="http://schemas.microsoft.com/office/drawing/2014/main" id="{00000000-0008-0000-0400-000096000000}"/>
            </a:ext>
          </a:extLst>
        </xdr:cNvPr>
        <xdr:cNvPicPr>
          <a:picLocks noChangeAspect="1"/>
        </xdr:cNvPicPr>
      </xdr:nvPicPr>
      <xdr:blipFill>
        <a:blip xmlns:r="http://schemas.openxmlformats.org/officeDocument/2006/relationships" r:embed="rId74" cstate="email">
          <a:extLst>
            <a:ext uri="{28A0092B-C50C-407E-A947-70E740481C1C}">
              <a14:useLocalDpi xmlns:a14="http://schemas.microsoft.com/office/drawing/2010/main"/>
            </a:ext>
          </a:extLst>
        </a:blip>
        <a:stretch>
          <a:fillRect/>
        </a:stretch>
      </xdr:blipFill>
      <xdr:spPr>
        <a:xfrm>
          <a:off x="17731741" y="218777820"/>
          <a:ext cx="3484729" cy="2032358"/>
        </a:xfrm>
        <a:prstGeom prst="rect">
          <a:avLst/>
        </a:prstGeom>
      </xdr:spPr>
    </xdr:pic>
    <xdr:clientData/>
  </xdr:twoCellAnchor>
  <xdr:twoCellAnchor editAs="oneCell">
    <xdr:from>
      <xdr:col>8</xdr:col>
      <xdr:colOff>1</xdr:colOff>
      <xdr:row>111</xdr:row>
      <xdr:rowOff>0</xdr:rowOff>
    </xdr:from>
    <xdr:to>
      <xdr:col>9</xdr:col>
      <xdr:colOff>0</xdr:colOff>
      <xdr:row>112</xdr:row>
      <xdr:rowOff>1</xdr:rowOff>
    </xdr:to>
    <xdr:pic>
      <xdr:nvPicPr>
        <xdr:cNvPr id="151" name="그림 150">
          <a:extLst>
            <a:ext uri="{FF2B5EF4-FFF2-40B4-BE49-F238E27FC236}">
              <a16:creationId xmlns:a16="http://schemas.microsoft.com/office/drawing/2014/main" id="{00000000-0008-0000-0400-000097000000}"/>
            </a:ext>
          </a:extLst>
        </xdr:cNvPr>
        <xdr:cNvPicPr>
          <a:picLocks noChangeAspect="1"/>
        </xdr:cNvPicPr>
      </xdr:nvPicPr>
      <xdr:blipFill>
        <a:blip xmlns:r="http://schemas.openxmlformats.org/officeDocument/2006/relationships" r:embed="rId75" cstate="email">
          <a:extLst>
            <a:ext uri="{28A0092B-C50C-407E-A947-70E740481C1C}">
              <a14:useLocalDpi xmlns:a14="http://schemas.microsoft.com/office/drawing/2010/main"/>
            </a:ext>
          </a:extLst>
        </a:blip>
        <a:stretch>
          <a:fillRect/>
        </a:stretch>
      </xdr:blipFill>
      <xdr:spPr>
        <a:xfrm>
          <a:off x="17731741" y="220804740"/>
          <a:ext cx="3482339" cy="2026921"/>
        </a:xfrm>
        <a:prstGeom prst="rect">
          <a:avLst/>
        </a:prstGeom>
      </xdr:spPr>
    </xdr:pic>
    <xdr:clientData/>
  </xdr:twoCellAnchor>
  <xdr:oneCellAnchor>
    <xdr:from>
      <xdr:col>7</xdr:col>
      <xdr:colOff>1957293</xdr:colOff>
      <xdr:row>115</xdr:row>
      <xdr:rowOff>0</xdr:rowOff>
    </xdr:from>
    <xdr:ext cx="3690471" cy="2028264"/>
    <xdr:pic>
      <xdr:nvPicPr>
        <xdr:cNvPr id="152" name="그림 151">
          <a:extLst>
            <a:ext uri="{FF2B5EF4-FFF2-40B4-BE49-F238E27FC236}">
              <a16:creationId xmlns:a16="http://schemas.microsoft.com/office/drawing/2014/main" id="{00000000-0008-0000-0400-000098000000}"/>
            </a:ext>
          </a:extLst>
        </xdr:cNvPr>
        <xdr:cNvPicPr>
          <a:picLocks noChangeAspect="1"/>
        </xdr:cNvPicPr>
      </xdr:nvPicPr>
      <xdr:blipFill rotWithShape="1">
        <a:blip xmlns:r="http://schemas.openxmlformats.org/officeDocument/2006/relationships" r:embed="rId76" cstate="email">
          <a:extLst>
            <a:ext uri="{28A0092B-C50C-407E-A947-70E740481C1C}">
              <a14:useLocalDpi xmlns:a14="http://schemas.microsoft.com/office/drawing/2010/main"/>
            </a:ext>
          </a:extLst>
        </a:blip>
        <a:srcRect/>
        <a:stretch/>
      </xdr:blipFill>
      <xdr:spPr>
        <a:xfrm>
          <a:off x="17730693" y="228912420"/>
          <a:ext cx="3690471" cy="2028264"/>
        </a:xfrm>
        <a:prstGeom prst="rect">
          <a:avLst/>
        </a:prstGeom>
      </xdr:spPr>
    </xdr:pic>
    <xdr:clientData/>
  </xdr:oneCellAnchor>
  <xdr:twoCellAnchor editAs="oneCell">
    <xdr:from>
      <xdr:col>8</xdr:col>
      <xdr:colOff>1</xdr:colOff>
      <xdr:row>117</xdr:row>
      <xdr:rowOff>0</xdr:rowOff>
    </xdr:from>
    <xdr:to>
      <xdr:col>9</xdr:col>
      <xdr:colOff>0</xdr:colOff>
      <xdr:row>118</xdr:row>
      <xdr:rowOff>1</xdr:rowOff>
    </xdr:to>
    <xdr:pic>
      <xdr:nvPicPr>
        <xdr:cNvPr id="153" name="그림 152">
          <a:extLst>
            <a:ext uri="{FF2B5EF4-FFF2-40B4-BE49-F238E27FC236}">
              <a16:creationId xmlns:a16="http://schemas.microsoft.com/office/drawing/2014/main" id="{00000000-0008-0000-0400-000099000000}"/>
            </a:ext>
          </a:extLst>
        </xdr:cNvPr>
        <xdr:cNvPicPr>
          <a:picLocks noChangeAspect="1"/>
        </xdr:cNvPicPr>
      </xdr:nvPicPr>
      <xdr:blipFill>
        <a:blip xmlns:r="http://schemas.openxmlformats.org/officeDocument/2006/relationships" r:embed="rId77" cstate="email">
          <a:extLst>
            <a:ext uri="{28A0092B-C50C-407E-A947-70E740481C1C}">
              <a14:useLocalDpi xmlns:a14="http://schemas.microsoft.com/office/drawing/2010/main"/>
            </a:ext>
          </a:extLst>
        </a:blip>
        <a:stretch>
          <a:fillRect/>
        </a:stretch>
      </xdr:blipFill>
      <xdr:spPr>
        <a:xfrm>
          <a:off x="17731741" y="232966260"/>
          <a:ext cx="3482339" cy="2026921"/>
        </a:xfrm>
        <a:prstGeom prst="rect">
          <a:avLst/>
        </a:prstGeom>
      </xdr:spPr>
    </xdr:pic>
    <xdr:clientData/>
  </xdr:twoCellAnchor>
  <xdr:twoCellAnchor editAs="oneCell">
    <xdr:from>
      <xdr:col>8</xdr:col>
      <xdr:colOff>1</xdr:colOff>
      <xdr:row>116</xdr:row>
      <xdr:rowOff>0</xdr:rowOff>
    </xdr:from>
    <xdr:to>
      <xdr:col>9</xdr:col>
      <xdr:colOff>0</xdr:colOff>
      <xdr:row>117</xdr:row>
      <xdr:rowOff>220</xdr:rowOff>
    </xdr:to>
    <xdr:pic>
      <xdr:nvPicPr>
        <xdr:cNvPr id="154" name="그림 153">
          <a:extLst>
            <a:ext uri="{FF2B5EF4-FFF2-40B4-BE49-F238E27FC236}">
              <a16:creationId xmlns:a16="http://schemas.microsoft.com/office/drawing/2014/main" id="{00000000-0008-0000-0400-00009A000000}"/>
            </a:ext>
          </a:extLst>
        </xdr:cNvPr>
        <xdr:cNvPicPr>
          <a:picLocks noChangeAspect="1"/>
        </xdr:cNvPicPr>
      </xdr:nvPicPr>
      <xdr:blipFill>
        <a:blip xmlns:r="http://schemas.openxmlformats.org/officeDocument/2006/relationships" r:embed="rId78" cstate="email">
          <a:extLst>
            <a:ext uri="{28A0092B-C50C-407E-A947-70E740481C1C}">
              <a14:useLocalDpi xmlns:a14="http://schemas.microsoft.com/office/drawing/2010/main"/>
            </a:ext>
          </a:extLst>
        </a:blip>
        <a:stretch>
          <a:fillRect/>
        </a:stretch>
      </xdr:blipFill>
      <xdr:spPr>
        <a:xfrm>
          <a:off x="17731741" y="230939340"/>
          <a:ext cx="3482339" cy="2027140"/>
        </a:xfrm>
        <a:prstGeom prst="rect">
          <a:avLst/>
        </a:prstGeom>
      </xdr:spPr>
    </xdr:pic>
    <xdr:clientData/>
  </xdr:twoCellAnchor>
  <xdr:oneCellAnchor>
    <xdr:from>
      <xdr:col>8</xdr:col>
      <xdr:colOff>0</xdr:colOff>
      <xdr:row>4</xdr:row>
      <xdr:rowOff>0</xdr:rowOff>
    </xdr:from>
    <xdr:ext cx="3690471" cy="2032000"/>
    <xdr:pic>
      <xdr:nvPicPr>
        <xdr:cNvPr id="155" name="그림 154">
          <a:extLst>
            <a:ext uri="{FF2B5EF4-FFF2-40B4-BE49-F238E27FC236}">
              <a16:creationId xmlns:a16="http://schemas.microsoft.com/office/drawing/2014/main" id="{00000000-0008-0000-0400-00009B000000}"/>
            </a:ext>
          </a:extLst>
        </xdr:cNvPr>
        <xdr:cNvPicPr>
          <a:picLocks noChangeAspect="1"/>
        </xdr:cNvPicPr>
      </xdr:nvPicPr>
      <xdr:blipFill>
        <a:blip xmlns:r="http://schemas.openxmlformats.org/officeDocument/2006/relationships" r:embed="rId79" cstate="email">
          <a:extLst>
            <a:ext uri="{28A0092B-C50C-407E-A947-70E740481C1C}">
              <a14:useLocalDpi xmlns:a14="http://schemas.microsoft.com/office/drawing/2010/main"/>
            </a:ext>
          </a:extLst>
        </a:blip>
        <a:stretch>
          <a:fillRect/>
        </a:stretch>
      </xdr:blipFill>
      <xdr:spPr>
        <a:xfrm>
          <a:off x="17731740" y="3406140"/>
          <a:ext cx="3690471" cy="2032000"/>
        </a:xfrm>
        <a:prstGeom prst="rect">
          <a:avLst/>
        </a:prstGeom>
      </xdr:spPr>
    </xdr:pic>
    <xdr:clientData fLocksWithSheet="0"/>
  </xdr:oneCellAnchor>
  <xdr:oneCellAnchor>
    <xdr:from>
      <xdr:col>8</xdr:col>
      <xdr:colOff>44824</xdr:colOff>
      <xdr:row>4</xdr:row>
      <xdr:rowOff>1423147</xdr:rowOff>
    </xdr:from>
    <xdr:ext cx="3406588" cy="537882"/>
    <xdr:sp macro="" textlink="">
      <xdr:nvSpPr>
        <xdr:cNvPr id="156" name="직사각형 155">
          <a:extLst>
            <a:ext uri="{FF2B5EF4-FFF2-40B4-BE49-F238E27FC236}">
              <a16:creationId xmlns:a16="http://schemas.microsoft.com/office/drawing/2014/main" id="{00000000-0008-0000-0400-00009C000000}"/>
            </a:ext>
          </a:extLst>
        </xdr:cNvPr>
        <xdr:cNvSpPr/>
      </xdr:nvSpPr>
      <xdr:spPr>
        <a:xfrm>
          <a:off x="17776564" y="4829287"/>
          <a:ext cx="3406588" cy="53788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3</xdr:row>
      <xdr:rowOff>0</xdr:rowOff>
    </xdr:from>
    <xdr:ext cx="3692071" cy="2032800"/>
    <xdr:pic>
      <xdr:nvPicPr>
        <xdr:cNvPr id="157" name="그림 156">
          <a:extLst>
            <a:ext uri="{FF2B5EF4-FFF2-40B4-BE49-F238E27FC236}">
              <a16:creationId xmlns:a16="http://schemas.microsoft.com/office/drawing/2014/main" id="{00000000-0008-0000-0400-00009D000000}"/>
            </a:ext>
          </a:extLst>
        </xdr:cNvPr>
        <xdr:cNvPicPr>
          <a:picLocks noChangeAspect="1"/>
        </xdr:cNvPicPr>
      </xdr:nvPicPr>
      <xdr:blipFill>
        <a:blip xmlns:r="http://schemas.openxmlformats.org/officeDocument/2006/relationships" r:embed="rId80" cstate="email">
          <a:extLst>
            <a:ext uri="{28A0092B-C50C-407E-A947-70E740481C1C}">
              <a14:useLocalDpi xmlns:a14="http://schemas.microsoft.com/office/drawing/2010/main"/>
            </a:ext>
          </a:extLst>
        </a:blip>
        <a:stretch>
          <a:fillRect/>
        </a:stretch>
      </xdr:blipFill>
      <xdr:spPr>
        <a:xfrm>
          <a:off x="17731740" y="1379220"/>
          <a:ext cx="3692071" cy="2032800"/>
        </a:xfrm>
        <a:prstGeom prst="rect">
          <a:avLst/>
        </a:prstGeom>
      </xdr:spPr>
    </xdr:pic>
    <xdr:clientData fLocksWithSheet="0"/>
  </xdr:oneCellAnchor>
  <xdr:oneCellAnchor>
    <xdr:from>
      <xdr:col>8</xdr:col>
      <xdr:colOff>1387928</xdr:colOff>
      <xdr:row>3</xdr:row>
      <xdr:rowOff>244929</xdr:rowOff>
    </xdr:from>
    <xdr:ext cx="870858" cy="1714499"/>
    <xdr:sp macro="" textlink="">
      <xdr:nvSpPr>
        <xdr:cNvPr id="158" name="직사각형 157">
          <a:extLst>
            <a:ext uri="{FF2B5EF4-FFF2-40B4-BE49-F238E27FC236}">
              <a16:creationId xmlns:a16="http://schemas.microsoft.com/office/drawing/2014/main" id="{00000000-0008-0000-0400-00009E000000}"/>
            </a:ext>
          </a:extLst>
        </xdr:cNvPr>
        <xdr:cNvSpPr/>
      </xdr:nvSpPr>
      <xdr:spPr>
        <a:xfrm flipH="1">
          <a:off x="19119668" y="1624149"/>
          <a:ext cx="870858" cy="171449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22</xdr:row>
      <xdr:rowOff>0</xdr:rowOff>
    </xdr:from>
    <xdr:ext cx="3690470" cy="2032000"/>
    <xdr:pic>
      <xdr:nvPicPr>
        <xdr:cNvPr id="159" name="그림 158">
          <a:extLst>
            <a:ext uri="{FF2B5EF4-FFF2-40B4-BE49-F238E27FC236}">
              <a16:creationId xmlns:a16="http://schemas.microsoft.com/office/drawing/2014/main" id="{00000000-0008-0000-0400-00009F000000}"/>
            </a:ext>
          </a:extLst>
        </xdr:cNvPr>
        <xdr:cNvPicPr>
          <a:picLocks noChangeAspect="1"/>
        </xdr:cNvPicPr>
      </xdr:nvPicPr>
      <xdr:blipFill>
        <a:blip xmlns:r="http://schemas.openxmlformats.org/officeDocument/2006/relationships" r:embed="rId81" cstate="email">
          <a:extLst>
            <a:ext uri="{28A0092B-C50C-407E-A947-70E740481C1C}">
              <a14:useLocalDpi xmlns:a14="http://schemas.microsoft.com/office/drawing/2010/main"/>
            </a:ext>
          </a:extLst>
        </a:blip>
        <a:stretch>
          <a:fillRect/>
        </a:stretch>
      </xdr:blipFill>
      <xdr:spPr>
        <a:xfrm>
          <a:off x="17731740" y="39890700"/>
          <a:ext cx="3690470" cy="2032000"/>
        </a:xfrm>
        <a:prstGeom prst="rect">
          <a:avLst/>
        </a:prstGeom>
      </xdr:spPr>
    </xdr:pic>
    <xdr:clientData fLocksWithSheet="0"/>
  </xdr:oneCellAnchor>
  <xdr:oneCellAnchor>
    <xdr:from>
      <xdr:col>8</xdr:col>
      <xdr:colOff>462639</xdr:colOff>
      <xdr:row>22</xdr:row>
      <xdr:rowOff>383721</xdr:rowOff>
    </xdr:from>
    <xdr:ext cx="2694217" cy="1589314"/>
    <xdr:sp macro="" textlink="">
      <xdr:nvSpPr>
        <xdr:cNvPr id="160" name="직사각형 159">
          <a:extLst>
            <a:ext uri="{FF2B5EF4-FFF2-40B4-BE49-F238E27FC236}">
              <a16:creationId xmlns:a16="http://schemas.microsoft.com/office/drawing/2014/main" id="{00000000-0008-0000-0400-0000A0000000}"/>
            </a:ext>
          </a:extLst>
        </xdr:cNvPr>
        <xdr:cNvSpPr/>
      </xdr:nvSpPr>
      <xdr:spPr>
        <a:xfrm flipH="1">
          <a:off x="18194379" y="40274421"/>
          <a:ext cx="2694217" cy="158931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23</xdr:row>
      <xdr:rowOff>0</xdr:rowOff>
    </xdr:from>
    <xdr:ext cx="3690470" cy="2032000"/>
    <xdr:pic>
      <xdr:nvPicPr>
        <xdr:cNvPr id="161" name="그림 160">
          <a:extLst>
            <a:ext uri="{FF2B5EF4-FFF2-40B4-BE49-F238E27FC236}">
              <a16:creationId xmlns:a16="http://schemas.microsoft.com/office/drawing/2014/main" id="{00000000-0008-0000-0400-0000A1000000}"/>
            </a:ext>
          </a:extLst>
        </xdr:cNvPr>
        <xdr:cNvPicPr>
          <a:picLocks noChangeAspect="1"/>
        </xdr:cNvPicPr>
      </xdr:nvPicPr>
      <xdr:blipFill>
        <a:blip xmlns:r="http://schemas.openxmlformats.org/officeDocument/2006/relationships" r:embed="rId82" cstate="email">
          <a:extLst>
            <a:ext uri="{28A0092B-C50C-407E-A947-70E740481C1C}">
              <a14:useLocalDpi xmlns:a14="http://schemas.microsoft.com/office/drawing/2010/main"/>
            </a:ext>
          </a:extLst>
        </a:blip>
        <a:stretch>
          <a:fillRect/>
        </a:stretch>
      </xdr:blipFill>
      <xdr:spPr>
        <a:xfrm>
          <a:off x="17731740" y="41917620"/>
          <a:ext cx="3690470" cy="2032000"/>
        </a:xfrm>
        <a:prstGeom prst="rect">
          <a:avLst/>
        </a:prstGeom>
      </xdr:spPr>
    </xdr:pic>
    <xdr:clientData fLocksWithSheet="0"/>
  </xdr:oneCellAnchor>
  <xdr:oneCellAnchor>
    <xdr:from>
      <xdr:col>8</xdr:col>
      <xdr:colOff>228597</xdr:colOff>
      <xdr:row>23</xdr:row>
      <xdr:rowOff>312965</xdr:rowOff>
    </xdr:from>
    <xdr:ext cx="1322617" cy="449035"/>
    <xdr:sp macro="" textlink="">
      <xdr:nvSpPr>
        <xdr:cNvPr id="162" name="직사각형 161">
          <a:extLst>
            <a:ext uri="{FF2B5EF4-FFF2-40B4-BE49-F238E27FC236}">
              <a16:creationId xmlns:a16="http://schemas.microsoft.com/office/drawing/2014/main" id="{00000000-0008-0000-0400-0000A2000000}"/>
            </a:ext>
          </a:extLst>
        </xdr:cNvPr>
        <xdr:cNvSpPr/>
      </xdr:nvSpPr>
      <xdr:spPr>
        <a:xfrm flipH="1">
          <a:off x="17960337" y="42230585"/>
          <a:ext cx="1322617" cy="44903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1551210</xdr:colOff>
      <xdr:row>23</xdr:row>
      <xdr:rowOff>492580</xdr:rowOff>
    </xdr:from>
    <xdr:ext cx="1891395" cy="527956"/>
    <xdr:sp macro="" textlink="">
      <xdr:nvSpPr>
        <xdr:cNvPr id="163" name="직사각형 162">
          <a:extLst>
            <a:ext uri="{FF2B5EF4-FFF2-40B4-BE49-F238E27FC236}">
              <a16:creationId xmlns:a16="http://schemas.microsoft.com/office/drawing/2014/main" id="{00000000-0008-0000-0400-0000A3000000}"/>
            </a:ext>
          </a:extLst>
        </xdr:cNvPr>
        <xdr:cNvSpPr/>
      </xdr:nvSpPr>
      <xdr:spPr>
        <a:xfrm flipH="1">
          <a:off x="19282950" y="42410200"/>
          <a:ext cx="1891395" cy="52795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8</xdr:row>
      <xdr:rowOff>0</xdr:rowOff>
    </xdr:from>
    <xdr:ext cx="3690471" cy="2032000"/>
    <xdr:pic>
      <xdr:nvPicPr>
        <xdr:cNvPr id="164" name="그림 163">
          <a:extLst>
            <a:ext uri="{FF2B5EF4-FFF2-40B4-BE49-F238E27FC236}">
              <a16:creationId xmlns:a16="http://schemas.microsoft.com/office/drawing/2014/main" id="{00000000-0008-0000-0400-0000A4000000}"/>
            </a:ext>
          </a:extLst>
        </xdr:cNvPr>
        <xdr:cNvPicPr>
          <a:picLocks noChangeAspect="1"/>
        </xdr:cNvPicPr>
      </xdr:nvPicPr>
      <xdr:blipFill>
        <a:blip xmlns:r="http://schemas.openxmlformats.org/officeDocument/2006/relationships" r:embed="rId83" cstate="email">
          <a:extLst>
            <a:ext uri="{28A0092B-C50C-407E-A947-70E740481C1C}">
              <a14:useLocalDpi xmlns:a14="http://schemas.microsoft.com/office/drawing/2010/main"/>
            </a:ext>
          </a:extLst>
        </a:blip>
        <a:stretch>
          <a:fillRect/>
        </a:stretch>
      </xdr:blipFill>
      <xdr:spPr>
        <a:xfrm>
          <a:off x="17731740" y="11513820"/>
          <a:ext cx="3690471" cy="2032000"/>
        </a:xfrm>
        <a:prstGeom prst="rect">
          <a:avLst/>
        </a:prstGeom>
      </xdr:spPr>
    </xdr:pic>
    <xdr:clientData fLocksWithSheet="0"/>
  </xdr:oneCellAnchor>
  <xdr:oneCellAnchor>
    <xdr:from>
      <xdr:col>8</xdr:col>
      <xdr:colOff>145674</xdr:colOff>
      <xdr:row>8</xdr:row>
      <xdr:rowOff>437030</xdr:rowOff>
    </xdr:from>
    <xdr:ext cx="1423147" cy="1535205"/>
    <xdr:sp macro="" textlink="">
      <xdr:nvSpPr>
        <xdr:cNvPr id="165" name="직사각형 164">
          <a:extLst>
            <a:ext uri="{FF2B5EF4-FFF2-40B4-BE49-F238E27FC236}">
              <a16:creationId xmlns:a16="http://schemas.microsoft.com/office/drawing/2014/main" id="{00000000-0008-0000-0400-0000A5000000}"/>
            </a:ext>
          </a:extLst>
        </xdr:cNvPr>
        <xdr:cNvSpPr/>
      </xdr:nvSpPr>
      <xdr:spPr>
        <a:xfrm flipH="1">
          <a:off x="17877414" y="11950850"/>
          <a:ext cx="1423147" cy="153520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twoCellAnchor editAs="oneCell">
    <xdr:from>
      <xdr:col>8</xdr:col>
      <xdr:colOff>0</xdr:colOff>
      <xdr:row>7</xdr:row>
      <xdr:rowOff>1</xdr:rowOff>
    </xdr:from>
    <xdr:to>
      <xdr:col>9</xdr:col>
      <xdr:colOff>0</xdr:colOff>
      <xdr:row>8</xdr:row>
      <xdr:rowOff>1</xdr:rowOff>
    </xdr:to>
    <xdr:pic>
      <xdr:nvPicPr>
        <xdr:cNvPr id="166" name="그림 165">
          <a:extLst>
            <a:ext uri="{FF2B5EF4-FFF2-40B4-BE49-F238E27FC236}">
              <a16:creationId xmlns:a16="http://schemas.microsoft.com/office/drawing/2014/main" id="{00000000-0008-0000-0400-0000A6000000}"/>
            </a:ext>
          </a:extLst>
        </xdr:cNvPr>
        <xdr:cNvPicPr>
          <a:picLocks noChangeAspect="1"/>
        </xdr:cNvPicPr>
      </xdr:nvPicPr>
      <xdr:blipFill rotWithShape="1">
        <a:blip xmlns:r="http://schemas.openxmlformats.org/officeDocument/2006/relationships" r:embed="rId84" cstate="email">
          <a:extLst>
            <a:ext uri="{28A0092B-C50C-407E-A947-70E740481C1C}">
              <a14:useLocalDpi xmlns:a14="http://schemas.microsoft.com/office/drawing/2010/main"/>
            </a:ext>
          </a:extLst>
        </a:blip>
        <a:srcRect/>
        <a:stretch/>
      </xdr:blipFill>
      <xdr:spPr>
        <a:xfrm>
          <a:off x="17731740" y="9486901"/>
          <a:ext cx="3482340" cy="2026920"/>
        </a:xfrm>
        <a:prstGeom prst="rect">
          <a:avLst/>
        </a:prstGeom>
      </xdr:spPr>
    </xdr:pic>
    <xdr:clientData/>
  </xdr:twoCellAnchor>
  <xdr:twoCellAnchor editAs="oneCell">
    <xdr:from>
      <xdr:col>8</xdr:col>
      <xdr:colOff>1060824</xdr:colOff>
      <xdr:row>7</xdr:row>
      <xdr:rowOff>463176</xdr:rowOff>
    </xdr:from>
    <xdr:to>
      <xdr:col>8</xdr:col>
      <xdr:colOff>2674471</xdr:colOff>
      <xdr:row>7</xdr:row>
      <xdr:rowOff>1886323</xdr:rowOff>
    </xdr:to>
    <xdr:sp macro="" textlink="">
      <xdr:nvSpPr>
        <xdr:cNvPr id="167" name="직사각형 166">
          <a:extLst>
            <a:ext uri="{FF2B5EF4-FFF2-40B4-BE49-F238E27FC236}">
              <a16:creationId xmlns:a16="http://schemas.microsoft.com/office/drawing/2014/main" id="{00000000-0008-0000-0400-0000A7000000}"/>
            </a:ext>
          </a:extLst>
        </xdr:cNvPr>
        <xdr:cNvSpPr/>
      </xdr:nvSpPr>
      <xdr:spPr>
        <a:xfrm>
          <a:off x="18792564" y="9950076"/>
          <a:ext cx="1613647" cy="142314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20</xdr:row>
      <xdr:rowOff>0</xdr:rowOff>
    </xdr:from>
    <xdr:to>
      <xdr:col>9</xdr:col>
      <xdr:colOff>2390</xdr:colOff>
      <xdr:row>21</xdr:row>
      <xdr:rowOff>2807</xdr:rowOff>
    </xdr:to>
    <xdr:pic>
      <xdr:nvPicPr>
        <xdr:cNvPr id="168" name="그림 167">
          <a:extLst>
            <a:ext uri="{FF2B5EF4-FFF2-40B4-BE49-F238E27FC236}">
              <a16:creationId xmlns:a16="http://schemas.microsoft.com/office/drawing/2014/main" id="{00000000-0008-0000-0400-0000A8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17731740" y="35836860"/>
          <a:ext cx="3484730" cy="2029727"/>
        </a:xfrm>
        <a:prstGeom prst="rect">
          <a:avLst/>
        </a:prstGeom>
      </xdr:spPr>
    </xdr:pic>
    <xdr:clientData fLocksWithSheet="0"/>
  </xdr:twoCellAnchor>
  <xdr:twoCellAnchor editAs="oneCell">
    <xdr:from>
      <xdr:col>8</xdr:col>
      <xdr:colOff>234040</xdr:colOff>
      <xdr:row>20</xdr:row>
      <xdr:rowOff>1202266</xdr:rowOff>
    </xdr:from>
    <xdr:to>
      <xdr:col>8</xdr:col>
      <xdr:colOff>931334</xdr:colOff>
      <xdr:row>20</xdr:row>
      <xdr:rowOff>2009925</xdr:rowOff>
    </xdr:to>
    <xdr:sp macro="" textlink="">
      <xdr:nvSpPr>
        <xdr:cNvPr id="169" name="직사각형 168">
          <a:extLst>
            <a:ext uri="{FF2B5EF4-FFF2-40B4-BE49-F238E27FC236}">
              <a16:creationId xmlns:a16="http://schemas.microsoft.com/office/drawing/2014/main" id="{00000000-0008-0000-0400-0000A9000000}"/>
            </a:ext>
          </a:extLst>
        </xdr:cNvPr>
        <xdr:cNvSpPr/>
      </xdr:nvSpPr>
      <xdr:spPr>
        <a:xfrm flipH="1">
          <a:off x="17965780" y="37039126"/>
          <a:ext cx="697294" cy="80765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21</xdr:row>
      <xdr:rowOff>0</xdr:rowOff>
    </xdr:from>
    <xdr:to>
      <xdr:col>9</xdr:col>
      <xdr:colOff>0</xdr:colOff>
      <xdr:row>22</xdr:row>
      <xdr:rowOff>2806</xdr:rowOff>
    </xdr:to>
    <xdr:pic>
      <xdr:nvPicPr>
        <xdr:cNvPr id="170" name="그림 169">
          <a:extLst>
            <a:ext uri="{FF2B5EF4-FFF2-40B4-BE49-F238E27FC236}">
              <a16:creationId xmlns:a16="http://schemas.microsoft.com/office/drawing/2014/main" id="{00000000-0008-0000-0400-0000AA000000}"/>
            </a:ext>
          </a:extLst>
        </xdr:cNvPr>
        <xdr:cNvPicPr>
          <a:picLocks noChangeAspect="1"/>
        </xdr:cNvPicPr>
      </xdr:nvPicPr>
      <xdr:blipFill rotWithShape="1">
        <a:blip xmlns:r="http://schemas.openxmlformats.org/officeDocument/2006/relationships" r:embed="rId85" cstate="email">
          <a:extLst>
            <a:ext uri="{28A0092B-C50C-407E-A947-70E740481C1C}">
              <a14:useLocalDpi xmlns:a14="http://schemas.microsoft.com/office/drawing/2010/main"/>
            </a:ext>
          </a:extLst>
        </a:blip>
        <a:srcRect/>
        <a:stretch/>
      </xdr:blipFill>
      <xdr:spPr>
        <a:xfrm>
          <a:off x="17731740" y="37863780"/>
          <a:ext cx="3482340" cy="2029726"/>
        </a:xfrm>
        <a:prstGeom prst="rect">
          <a:avLst/>
        </a:prstGeom>
      </xdr:spPr>
    </xdr:pic>
    <xdr:clientData/>
  </xdr:twoCellAnchor>
  <xdr:twoCellAnchor editAs="oneCell">
    <xdr:from>
      <xdr:col>8</xdr:col>
      <xdr:colOff>152400</xdr:colOff>
      <xdr:row>21</xdr:row>
      <xdr:rowOff>694267</xdr:rowOff>
    </xdr:from>
    <xdr:to>
      <xdr:col>8</xdr:col>
      <xdr:colOff>1185334</xdr:colOff>
      <xdr:row>21</xdr:row>
      <xdr:rowOff>1501926</xdr:rowOff>
    </xdr:to>
    <xdr:sp macro="" textlink="">
      <xdr:nvSpPr>
        <xdr:cNvPr id="171" name="직사각형 170">
          <a:extLst>
            <a:ext uri="{FF2B5EF4-FFF2-40B4-BE49-F238E27FC236}">
              <a16:creationId xmlns:a16="http://schemas.microsoft.com/office/drawing/2014/main" id="{00000000-0008-0000-0400-0000AB000000}"/>
            </a:ext>
          </a:extLst>
        </xdr:cNvPr>
        <xdr:cNvSpPr/>
      </xdr:nvSpPr>
      <xdr:spPr>
        <a:xfrm flipH="1">
          <a:off x="17884140" y="38558047"/>
          <a:ext cx="1032934" cy="80765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1896533</xdr:colOff>
      <xdr:row>21</xdr:row>
      <xdr:rowOff>660401</xdr:rowOff>
    </xdr:from>
    <xdr:to>
      <xdr:col>8</xdr:col>
      <xdr:colOff>3437466</xdr:colOff>
      <xdr:row>21</xdr:row>
      <xdr:rowOff>1879601</xdr:rowOff>
    </xdr:to>
    <xdr:sp macro="" textlink="">
      <xdr:nvSpPr>
        <xdr:cNvPr id="172" name="직사각형 171">
          <a:extLst>
            <a:ext uri="{FF2B5EF4-FFF2-40B4-BE49-F238E27FC236}">
              <a16:creationId xmlns:a16="http://schemas.microsoft.com/office/drawing/2014/main" id="{00000000-0008-0000-0400-0000AC000000}"/>
            </a:ext>
          </a:extLst>
        </xdr:cNvPr>
        <xdr:cNvSpPr/>
      </xdr:nvSpPr>
      <xdr:spPr>
        <a:xfrm flipH="1">
          <a:off x="19628273" y="38524181"/>
          <a:ext cx="1540933" cy="12192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24</xdr:row>
      <xdr:rowOff>0</xdr:rowOff>
    </xdr:from>
    <xdr:to>
      <xdr:col>9</xdr:col>
      <xdr:colOff>0</xdr:colOff>
      <xdr:row>25</xdr:row>
      <xdr:rowOff>2806</xdr:rowOff>
    </xdr:to>
    <xdr:pic>
      <xdr:nvPicPr>
        <xdr:cNvPr id="173" name="그림 172">
          <a:extLst>
            <a:ext uri="{FF2B5EF4-FFF2-40B4-BE49-F238E27FC236}">
              <a16:creationId xmlns:a16="http://schemas.microsoft.com/office/drawing/2014/main" id="{00000000-0008-0000-0400-0000AD000000}"/>
            </a:ext>
          </a:extLst>
        </xdr:cNvPr>
        <xdr:cNvPicPr>
          <a:picLocks noChangeAspect="1"/>
        </xdr:cNvPicPr>
      </xdr:nvPicPr>
      <xdr:blipFill rotWithShape="1">
        <a:blip xmlns:r="http://schemas.openxmlformats.org/officeDocument/2006/relationships" r:embed="rId86" cstate="email">
          <a:extLst>
            <a:ext uri="{28A0092B-C50C-407E-A947-70E740481C1C}">
              <a14:useLocalDpi xmlns:a14="http://schemas.microsoft.com/office/drawing/2010/main"/>
            </a:ext>
          </a:extLst>
        </a:blip>
        <a:srcRect/>
        <a:stretch/>
      </xdr:blipFill>
      <xdr:spPr>
        <a:xfrm>
          <a:off x="17731740" y="43944540"/>
          <a:ext cx="3482340" cy="2029726"/>
        </a:xfrm>
        <a:prstGeom prst="rect">
          <a:avLst/>
        </a:prstGeom>
      </xdr:spPr>
    </xdr:pic>
    <xdr:clientData/>
  </xdr:twoCellAnchor>
  <xdr:oneCellAnchor>
    <xdr:from>
      <xdr:col>8</xdr:col>
      <xdr:colOff>736191</xdr:colOff>
      <xdr:row>24</xdr:row>
      <xdr:rowOff>277356</xdr:rowOff>
    </xdr:from>
    <xdr:ext cx="854958" cy="1401380"/>
    <xdr:sp macro="" textlink="">
      <xdr:nvSpPr>
        <xdr:cNvPr id="174" name="직사각형 173">
          <a:extLst>
            <a:ext uri="{FF2B5EF4-FFF2-40B4-BE49-F238E27FC236}">
              <a16:creationId xmlns:a16="http://schemas.microsoft.com/office/drawing/2014/main" id="{00000000-0008-0000-0400-0000AE000000}"/>
            </a:ext>
          </a:extLst>
        </xdr:cNvPr>
        <xdr:cNvSpPr/>
      </xdr:nvSpPr>
      <xdr:spPr>
        <a:xfrm flipH="1">
          <a:off x="18467931" y="44221896"/>
          <a:ext cx="854958" cy="140138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1831018</xdr:colOff>
      <xdr:row>24</xdr:row>
      <xdr:rowOff>350343</xdr:rowOff>
    </xdr:from>
    <xdr:ext cx="854958" cy="1561955"/>
    <xdr:sp macro="" textlink="">
      <xdr:nvSpPr>
        <xdr:cNvPr id="175" name="직사각형 174">
          <a:extLst>
            <a:ext uri="{FF2B5EF4-FFF2-40B4-BE49-F238E27FC236}">
              <a16:creationId xmlns:a16="http://schemas.microsoft.com/office/drawing/2014/main" id="{00000000-0008-0000-0400-0000AF000000}"/>
            </a:ext>
          </a:extLst>
        </xdr:cNvPr>
        <xdr:cNvSpPr/>
      </xdr:nvSpPr>
      <xdr:spPr>
        <a:xfrm flipH="1">
          <a:off x="19562758" y="44294883"/>
          <a:ext cx="854958" cy="156195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twoCellAnchor editAs="oneCell">
    <xdr:from>
      <xdr:col>8</xdr:col>
      <xdr:colOff>0</xdr:colOff>
      <xdr:row>26</xdr:row>
      <xdr:rowOff>1</xdr:rowOff>
    </xdr:from>
    <xdr:to>
      <xdr:col>9</xdr:col>
      <xdr:colOff>1600</xdr:colOff>
      <xdr:row>27</xdr:row>
      <xdr:rowOff>2806</xdr:rowOff>
    </xdr:to>
    <xdr:pic>
      <xdr:nvPicPr>
        <xdr:cNvPr id="176" name="그림 175">
          <a:extLst>
            <a:ext uri="{FF2B5EF4-FFF2-40B4-BE49-F238E27FC236}">
              <a16:creationId xmlns:a16="http://schemas.microsoft.com/office/drawing/2014/main" id="{00000000-0008-0000-0400-0000B000000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17731740" y="47998381"/>
          <a:ext cx="3483940" cy="2029725"/>
        </a:xfrm>
        <a:prstGeom prst="rect">
          <a:avLst/>
        </a:prstGeom>
      </xdr:spPr>
    </xdr:pic>
    <xdr:clientData fLocksWithSheet="0"/>
  </xdr:twoCellAnchor>
  <xdr:twoCellAnchor editAs="oneCell">
    <xdr:from>
      <xdr:col>8</xdr:col>
      <xdr:colOff>1605973</xdr:colOff>
      <xdr:row>26</xdr:row>
      <xdr:rowOff>1299196</xdr:rowOff>
    </xdr:from>
    <xdr:to>
      <xdr:col>8</xdr:col>
      <xdr:colOff>2175057</xdr:colOff>
      <xdr:row>26</xdr:row>
      <xdr:rowOff>1885242</xdr:rowOff>
    </xdr:to>
    <xdr:sp macro="" textlink="">
      <xdr:nvSpPr>
        <xdr:cNvPr id="177" name="직사각형 176">
          <a:extLst>
            <a:ext uri="{FF2B5EF4-FFF2-40B4-BE49-F238E27FC236}">
              <a16:creationId xmlns:a16="http://schemas.microsoft.com/office/drawing/2014/main" id="{00000000-0008-0000-0400-0000B1000000}"/>
            </a:ext>
          </a:extLst>
        </xdr:cNvPr>
        <xdr:cNvSpPr/>
      </xdr:nvSpPr>
      <xdr:spPr>
        <a:xfrm flipH="1">
          <a:off x="19337713" y="49297576"/>
          <a:ext cx="569084" cy="58604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33</xdr:row>
      <xdr:rowOff>0</xdr:rowOff>
    </xdr:from>
    <xdr:to>
      <xdr:col>9</xdr:col>
      <xdr:colOff>1601</xdr:colOff>
      <xdr:row>34</xdr:row>
      <xdr:rowOff>7630</xdr:rowOff>
    </xdr:to>
    <xdr:pic>
      <xdr:nvPicPr>
        <xdr:cNvPr id="178" name="그림 177">
          <a:extLst>
            <a:ext uri="{FF2B5EF4-FFF2-40B4-BE49-F238E27FC236}">
              <a16:creationId xmlns:a16="http://schemas.microsoft.com/office/drawing/2014/main" id="{00000000-0008-0000-0400-0000B2000000}"/>
            </a:ext>
          </a:extLst>
        </xdr:cNvPr>
        <xdr:cNvPicPr>
          <a:picLocks noChangeAspect="1"/>
        </xdr:cNvPicPr>
      </xdr:nvPicPr>
      <xdr:blipFill>
        <a:blip xmlns:r="http://schemas.openxmlformats.org/officeDocument/2006/relationships" r:embed="rId87" cstate="email">
          <a:extLst>
            <a:ext uri="{28A0092B-C50C-407E-A947-70E740481C1C}">
              <a14:useLocalDpi xmlns:a14="http://schemas.microsoft.com/office/drawing/2010/main"/>
            </a:ext>
          </a:extLst>
        </a:blip>
        <a:stretch>
          <a:fillRect/>
        </a:stretch>
      </xdr:blipFill>
      <xdr:spPr>
        <a:xfrm>
          <a:off x="17731740" y="62704980"/>
          <a:ext cx="3483941" cy="2034550"/>
        </a:xfrm>
        <a:prstGeom prst="rect">
          <a:avLst/>
        </a:prstGeom>
      </xdr:spPr>
    </xdr:pic>
    <xdr:clientData fLocksWithSheet="0"/>
  </xdr:twoCellAnchor>
  <xdr:oneCellAnchor>
    <xdr:from>
      <xdr:col>8</xdr:col>
      <xdr:colOff>0</xdr:colOff>
      <xdr:row>112</xdr:row>
      <xdr:rowOff>0</xdr:rowOff>
    </xdr:from>
    <xdr:ext cx="3690470" cy="2032799"/>
    <xdr:pic>
      <xdr:nvPicPr>
        <xdr:cNvPr id="179" name="그림 178">
          <a:extLst>
            <a:ext uri="{FF2B5EF4-FFF2-40B4-BE49-F238E27FC236}">
              <a16:creationId xmlns:a16="http://schemas.microsoft.com/office/drawing/2014/main" id="{00000000-0008-0000-0400-0000B3000000}"/>
            </a:ext>
          </a:extLst>
        </xdr:cNvPr>
        <xdr:cNvPicPr>
          <a:picLocks noChangeAspect="1"/>
        </xdr:cNvPicPr>
      </xdr:nvPicPr>
      <xdr:blipFill>
        <a:blip xmlns:r="http://schemas.openxmlformats.org/officeDocument/2006/relationships" r:embed="rId88" cstate="email">
          <a:extLst>
            <a:ext uri="{28A0092B-C50C-407E-A947-70E740481C1C}">
              <a14:useLocalDpi xmlns:a14="http://schemas.microsoft.com/office/drawing/2010/main"/>
            </a:ext>
          </a:extLst>
        </a:blip>
        <a:stretch>
          <a:fillRect/>
        </a:stretch>
      </xdr:blipFill>
      <xdr:spPr>
        <a:xfrm>
          <a:off x="17731740" y="222831660"/>
          <a:ext cx="3690470" cy="2032799"/>
        </a:xfrm>
        <a:prstGeom prst="rect">
          <a:avLst/>
        </a:prstGeom>
      </xdr:spPr>
    </xdr:pic>
    <xdr:clientData fLocksWithSheet="0"/>
  </xdr:oneCellAnchor>
  <xdr:oneCellAnchor>
    <xdr:from>
      <xdr:col>8</xdr:col>
      <xdr:colOff>0</xdr:colOff>
      <xdr:row>113</xdr:row>
      <xdr:rowOff>-1</xdr:rowOff>
    </xdr:from>
    <xdr:ext cx="3690470" cy="2033238"/>
    <xdr:pic>
      <xdr:nvPicPr>
        <xdr:cNvPr id="180" name="그림 179">
          <a:extLst>
            <a:ext uri="{FF2B5EF4-FFF2-40B4-BE49-F238E27FC236}">
              <a16:creationId xmlns:a16="http://schemas.microsoft.com/office/drawing/2014/main" id="{00000000-0008-0000-0400-0000B4000000}"/>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17731740" y="224858579"/>
          <a:ext cx="3690470" cy="2033238"/>
        </a:xfrm>
        <a:prstGeom prst="rect">
          <a:avLst/>
        </a:prstGeom>
      </xdr:spPr>
    </xdr:pic>
    <xdr:clientData fLocksWithSheet="0"/>
  </xdr:oneCellAnchor>
  <xdr:oneCellAnchor>
    <xdr:from>
      <xdr:col>8</xdr:col>
      <xdr:colOff>1478991</xdr:colOff>
      <xdr:row>112</xdr:row>
      <xdr:rowOff>775608</xdr:rowOff>
    </xdr:from>
    <xdr:ext cx="453224" cy="468085"/>
    <xdr:sp macro="" textlink="">
      <xdr:nvSpPr>
        <xdr:cNvPr id="181" name="직사각형 180">
          <a:extLst>
            <a:ext uri="{FF2B5EF4-FFF2-40B4-BE49-F238E27FC236}">
              <a16:creationId xmlns:a16="http://schemas.microsoft.com/office/drawing/2014/main" id="{00000000-0008-0000-0400-0000B5000000}"/>
            </a:ext>
          </a:extLst>
        </xdr:cNvPr>
        <xdr:cNvSpPr/>
      </xdr:nvSpPr>
      <xdr:spPr>
        <a:xfrm flipH="1">
          <a:off x="19210731" y="223607268"/>
          <a:ext cx="453224" cy="4680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365927</xdr:colOff>
      <xdr:row>113</xdr:row>
      <xdr:rowOff>628650</xdr:rowOff>
    </xdr:from>
    <xdr:ext cx="453224" cy="468085"/>
    <xdr:sp macro="" textlink="">
      <xdr:nvSpPr>
        <xdr:cNvPr id="182" name="직사각형 181">
          <a:extLst>
            <a:ext uri="{FF2B5EF4-FFF2-40B4-BE49-F238E27FC236}">
              <a16:creationId xmlns:a16="http://schemas.microsoft.com/office/drawing/2014/main" id="{00000000-0008-0000-0400-0000B6000000}"/>
            </a:ext>
          </a:extLst>
        </xdr:cNvPr>
        <xdr:cNvSpPr/>
      </xdr:nvSpPr>
      <xdr:spPr>
        <a:xfrm flipH="1">
          <a:off x="18097667" y="225487230"/>
          <a:ext cx="453224" cy="4680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2569483</xdr:colOff>
      <xdr:row>113</xdr:row>
      <xdr:rowOff>875980</xdr:rowOff>
    </xdr:from>
    <xdr:ext cx="453224" cy="468085"/>
    <xdr:sp macro="" textlink="">
      <xdr:nvSpPr>
        <xdr:cNvPr id="183" name="직사각형 182">
          <a:extLst>
            <a:ext uri="{FF2B5EF4-FFF2-40B4-BE49-F238E27FC236}">
              <a16:creationId xmlns:a16="http://schemas.microsoft.com/office/drawing/2014/main" id="{00000000-0008-0000-0400-0000B7000000}"/>
            </a:ext>
          </a:extLst>
        </xdr:cNvPr>
        <xdr:cNvSpPr/>
      </xdr:nvSpPr>
      <xdr:spPr>
        <a:xfrm flipH="1">
          <a:off x="20301223" y="225734560"/>
          <a:ext cx="453224" cy="4680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95</xdr:row>
      <xdr:rowOff>0</xdr:rowOff>
    </xdr:from>
    <xdr:ext cx="3690470" cy="2033235"/>
    <xdr:pic>
      <xdr:nvPicPr>
        <xdr:cNvPr id="184" name="그림 183">
          <a:extLst>
            <a:ext uri="{FF2B5EF4-FFF2-40B4-BE49-F238E27FC236}">
              <a16:creationId xmlns:a16="http://schemas.microsoft.com/office/drawing/2014/main" id="{00000000-0008-0000-0400-0000B8000000}"/>
            </a:ext>
          </a:extLst>
        </xdr:cNvPr>
        <xdr:cNvPicPr>
          <a:picLocks noChangeAspect="1"/>
        </xdr:cNvPicPr>
      </xdr:nvPicPr>
      <xdr:blipFill>
        <a:blip xmlns:r="http://schemas.openxmlformats.org/officeDocument/2006/relationships" r:embed="rId90" cstate="email">
          <a:extLst>
            <a:ext uri="{28A0092B-C50C-407E-A947-70E740481C1C}">
              <a14:useLocalDpi xmlns:a14="http://schemas.microsoft.com/office/drawing/2010/main"/>
            </a:ext>
          </a:extLst>
        </a:blip>
        <a:stretch>
          <a:fillRect/>
        </a:stretch>
      </xdr:blipFill>
      <xdr:spPr>
        <a:xfrm>
          <a:off x="17731740" y="188374020"/>
          <a:ext cx="3690470" cy="2033235"/>
        </a:xfrm>
        <a:prstGeom prst="rect">
          <a:avLst/>
        </a:prstGeom>
      </xdr:spPr>
    </xdr:pic>
    <xdr:clientData/>
  </xdr:oneCellAnchor>
  <xdr:oneCellAnchor>
    <xdr:from>
      <xdr:col>8</xdr:col>
      <xdr:colOff>117018</xdr:colOff>
      <xdr:row>95</xdr:row>
      <xdr:rowOff>285751</xdr:rowOff>
    </xdr:from>
    <xdr:ext cx="1012373" cy="1469572"/>
    <xdr:sp macro="" textlink="">
      <xdr:nvSpPr>
        <xdr:cNvPr id="185" name="직사각형 184">
          <a:extLst>
            <a:ext uri="{FF2B5EF4-FFF2-40B4-BE49-F238E27FC236}">
              <a16:creationId xmlns:a16="http://schemas.microsoft.com/office/drawing/2014/main" id="{00000000-0008-0000-0400-0000B9000000}"/>
            </a:ext>
          </a:extLst>
        </xdr:cNvPr>
        <xdr:cNvSpPr/>
      </xdr:nvSpPr>
      <xdr:spPr>
        <a:xfrm flipH="1">
          <a:off x="17848758" y="188659771"/>
          <a:ext cx="1012373" cy="146957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2500988</xdr:colOff>
      <xdr:row>95</xdr:row>
      <xdr:rowOff>138794</xdr:rowOff>
    </xdr:from>
    <xdr:ext cx="1012373" cy="1303563"/>
    <xdr:sp macro="" textlink="">
      <xdr:nvSpPr>
        <xdr:cNvPr id="186" name="직사각형 185">
          <a:extLst>
            <a:ext uri="{FF2B5EF4-FFF2-40B4-BE49-F238E27FC236}">
              <a16:creationId xmlns:a16="http://schemas.microsoft.com/office/drawing/2014/main" id="{00000000-0008-0000-0400-0000BA000000}"/>
            </a:ext>
          </a:extLst>
        </xdr:cNvPr>
        <xdr:cNvSpPr/>
      </xdr:nvSpPr>
      <xdr:spPr>
        <a:xfrm flipH="1">
          <a:off x="20232728" y="188512814"/>
          <a:ext cx="1012373" cy="130356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twoCellAnchor editAs="oneCell">
    <xdr:from>
      <xdr:col>8</xdr:col>
      <xdr:colOff>0</xdr:colOff>
      <xdr:row>89</xdr:row>
      <xdr:rowOff>1</xdr:rowOff>
    </xdr:from>
    <xdr:to>
      <xdr:col>9</xdr:col>
      <xdr:colOff>0</xdr:colOff>
      <xdr:row>90</xdr:row>
      <xdr:rowOff>0</xdr:rowOff>
    </xdr:to>
    <xdr:pic>
      <xdr:nvPicPr>
        <xdr:cNvPr id="187" name="그림 186">
          <a:extLst>
            <a:ext uri="{FF2B5EF4-FFF2-40B4-BE49-F238E27FC236}">
              <a16:creationId xmlns:a16="http://schemas.microsoft.com/office/drawing/2014/main" id="{00000000-0008-0000-0400-0000BB000000}"/>
            </a:ext>
          </a:extLst>
        </xdr:cNvPr>
        <xdr:cNvPicPr>
          <a:picLocks noChangeAspect="1"/>
        </xdr:cNvPicPr>
      </xdr:nvPicPr>
      <xdr:blipFill rotWithShape="1">
        <a:blip xmlns:r="http://schemas.openxmlformats.org/officeDocument/2006/relationships" r:embed="rId91" cstate="email">
          <a:extLst>
            <a:ext uri="{28A0092B-C50C-407E-A947-70E740481C1C}">
              <a14:useLocalDpi xmlns:a14="http://schemas.microsoft.com/office/drawing/2010/main"/>
            </a:ext>
          </a:extLst>
        </a:blip>
        <a:srcRect/>
        <a:stretch/>
      </xdr:blipFill>
      <xdr:spPr>
        <a:xfrm>
          <a:off x="17731740" y="176212501"/>
          <a:ext cx="3482340" cy="2026919"/>
        </a:xfrm>
        <a:prstGeom prst="rect">
          <a:avLst/>
        </a:prstGeom>
      </xdr:spPr>
    </xdr:pic>
    <xdr:clientData/>
  </xdr:twoCellAnchor>
  <xdr:oneCellAnchor>
    <xdr:from>
      <xdr:col>8</xdr:col>
      <xdr:colOff>219837</xdr:colOff>
      <xdr:row>89</xdr:row>
      <xdr:rowOff>73624</xdr:rowOff>
    </xdr:from>
    <xdr:ext cx="3332481" cy="1877389"/>
    <xdr:sp macro="" textlink="">
      <xdr:nvSpPr>
        <xdr:cNvPr id="188" name="직사각형 187">
          <a:extLst>
            <a:ext uri="{FF2B5EF4-FFF2-40B4-BE49-F238E27FC236}">
              <a16:creationId xmlns:a16="http://schemas.microsoft.com/office/drawing/2014/main" id="{00000000-0008-0000-0400-0000BC000000}"/>
            </a:ext>
          </a:extLst>
        </xdr:cNvPr>
        <xdr:cNvSpPr/>
      </xdr:nvSpPr>
      <xdr:spPr>
        <a:xfrm flipH="1">
          <a:off x="17951577" y="176286124"/>
          <a:ext cx="3332481" cy="187738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89</xdr:row>
      <xdr:rowOff>2014946</xdr:rowOff>
    </xdr:from>
    <xdr:ext cx="3690470" cy="2034329"/>
    <xdr:pic>
      <xdr:nvPicPr>
        <xdr:cNvPr id="189" name="그림 188">
          <a:extLst>
            <a:ext uri="{FF2B5EF4-FFF2-40B4-BE49-F238E27FC236}">
              <a16:creationId xmlns:a16="http://schemas.microsoft.com/office/drawing/2014/main" id="{00000000-0008-0000-0400-0000BD000000}"/>
            </a:ext>
          </a:extLst>
        </xdr:cNvPr>
        <xdr:cNvPicPr>
          <a:picLocks noChangeAspect="1"/>
        </xdr:cNvPicPr>
      </xdr:nvPicPr>
      <xdr:blipFill>
        <a:blip xmlns:r="http://schemas.openxmlformats.org/officeDocument/2006/relationships" r:embed="rId92" cstate="email">
          <a:extLst>
            <a:ext uri="{28A0092B-C50C-407E-A947-70E740481C1C}">
              <a14:useLocalDpi xmlns:a14="http://schemas.microsoft.com/office/drawing/2010/main"/>
            </a:ext>
          </a:extLst>
        </a:blip>
        <a:stretch>
          <a:fillRect/>
        </a:stretch>
      </xdr:blipFill>
      <xdr:spPr>
        <a:xfrm>
          <a:off x="17731740" y="178227446"/>
          <a:ext cx="3690470" cy="2034329"/>
        </a:xfrm>
        <a:prstGeom prst="rect">
          <a:avLst/>
        </a:prstGeom>
      </xdr:spPr>
    </xdr:pic>
    <xdr:clientData/>
  </xdr:oneCellAnchor>
  <xdr:oneCellAnchor>
    <xdr:from>
      <xdr:col>8</xdr:col>
      <xdr:colOff>1122562</xdr:colOff>
      <xdr:row>90</xdr:row>
      <xdr:rowOff>3423</xdr:rowOff>
    </xdr:from>
    <xdr:ext cx="1331521" cy="1973528"/>
    <xdr:sp macro="" textlink="">
      <xdr:nvSpPr>
        <xdr:cNvPr id="190" name="직사각형 189">
          <a:extLst>
            <a:ext uri="{FF2B5EF4-FFF2-40B4-BE49-F238E27FC236}">
              <a16:creationId xmlns:a16="http://schemas.microsoft.com/office/drawing/2014/main" id="{00000000-0008-0000-0400-0000BE000000}"/>
            </a:ext>
          </a:extLst>
        </xdr:cNvPr>
        <xdr:cNvSpPr/>
      </xdr:nvSpPr>
      <xdr:spPr>
        <a:xfrm flipH="1">
          <a:off x="18854302" y="178242843"/>
          <a:ext cx="1331521" cy="197352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91</xdr:row>
      <xdr:rowOff>0</xdr:rowOff>
    </xdr:from>
    <xdr:ext cx="3699565" cy="2026227"/>
    <xdr:pic>
      <xdr:nvPicPr>
        <xdr:cNvPr id="191" name="그림 190">
          <a:extLst>
            <a:ext uri="{FF2B5EF4-FFF2-40B4-BE49-F238E27FC236}">
              <a16:creationId xmlns:a16="http://schemas.microsoft.com/office/drawing/2014/main" id="{00000000-0008-0000-0400-0000BF000000}"/>
            </a:ext>
          </a:extLst>
        </xdr:cNvPr>
        <xdr:cNvPicPr>
          <a:picLocks noChangeAspect="1"/>
        </xdr:cNvPicPr>
      </xdr:nvPicPr>
      <xdr:blipFill rotWithShape="1">
        <a:blip xmlns:r="http://schemas.openxmlformats.org/officeDocument/2006/relationships" r:embed="rId93" cstate="email">
          <a:extLst>
            <a:ext uri="{28A0092B-C50C-407E-A947-70E740481C1C}">
              <a14:useLocalDpi xmlns:a14="http://schemas.microsoft.com/office/drawing/2010/main"/>
            </a:ext>
          </a:extLst>
        </a:blip>
        <a:srcRect l="-1"/>
        <a:stretch/>
      </xdr:blipFill>
      <xdr:spPr>
        <a:xfrm>
          <a:off x="17731740" y="180266340"/>
          <a:ext cx="3699565" cy="2026227"/>
        </a:xfrm>
        <a:prstGeom prst="rect">
          <a:avLst/>
        </a:prstGeom>
      </xdr:spPr>
    </xdr:pic>
    <xdr:clientData/>
  </xdr:oneCellAnchor>
  <xdr:oneCellAnchor>
    <xdr:from>
      <xdr:col>8</xdr:col>
      <xdr:colOff>583362</xdr:colOff>
      <xdr:row>91</xdr:row>
      <xdr:rowOff>118121</xdr:rowOff>
    </xdr:from>
    <xdr:ext cx="2784765" cy="1834734"/>
    <xdr:sp macro="" textlink="">
      <xdr:nvSpPr>
        <xdr:cNvPr id="192" name="직사각형 191">
          <a:extLst>
            <a:ext uri="{FF2B5EF4-FFF2-40B4-BE49-F238E27FC236}">
              <a16:creationId xmlns:a16="http://schemas.microsoft.com/office/drawing/2014/main" id="{00000000-0008-0000-0400-0000C0000000}"/>
            </a:ext>
          </a:extLst>
        </xdr:cNvPr>
        <xdr:cNvSpPr/>
      </xdr:nvSpPr>
      <xdr:spPr>
        <a:xfrm flipH="1">
          <a:off x="18315102" y="180384461"/>
          <a:ext cx="2784765" cy="183473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92</xdr:row>
      <xdr:rowOff>0</xdr:rowOff>
    </xdr:from>
    <xdr:ext cx="3690470" cy="2032000"/>
    <xdr:pic>
      <xdr:nvPicPr>
        <xdr:cNvPr id="193" name="그림 192">
          <a:extLst>
            <a:ext uri="{FF2B5EF4-FFF2-40B4-BE49-F238E27FC236}">
              <a16:creationId xmlns:a16="http://schemas.microsoft.com/office/drawing/2014/main" id="{00000000-0008-0000-0400-0000C1000000}"/>
            </a:ext>
          </a:extLst>
        </xdr:cNvPr>
        <xdr:cNvPicPr>
          <a:picLocks noChangeAspect="1"/>
        </xdr:cNvPicPr>
      </xdr:nvPicPr>
      <xdr:blipFill>
        <a:blip xmlns:r="http://schemas.openxmlformats.org/officeDocument/2006/relationships" r:embed="rId94" cstate="email">
          <a:extLst>
            <a:ext uri="{28A0092B-C50C-407E-A947-70E740481C1C}">
              <a14:useLocalDpi xmlns:a14="http://schemas.microsoft.com/office/drawing/2010/main"/>
            </a:ext>
          </a:extLst>
        </a:blip>
        <a:stretch>
          <a:fillRect/>
        </a:stretch>
      </xdr:blipFill>
      <xdr:spPr>
        <a:xfrm>
          <a:off x="17731740" y="182293260"/>
          <a:ext cx="3690470" cy="2032000"/>
        </a:xfrm>
        <a:prstGeom prst="rect">
          <a:avLst/>
        </a:prstGeom>
      </xdr:spPr>
    </xdr:pic>
    <xdr:clientData/>
  </xdr:oneCellAnchor>
  <xdr:oneCellAnchor>
    <xdr:from>
      <xdr:col>8</xdr:col>
      <xdr:colOff>781193</xdr:colOff>
      <xdr:row>92</xdr:row>
      <xdr:rowOff>176893</xdr:rowOff>
    </xdr:from>
    <xdr:ext cx="2149927" cy="1714500"/>
    <xdr:sp macro="" textlink="">
      <xdr:nvSpPr>
        <xdr:cNvPr id="194" name="직사각형 193">
          <a:extLst>
            <a:ext uri="{FF2B5EF4-FFF2-40B4-BE49-F238E27FC236}">
              <a16:creationId xmlns:a16="http://schemas.microsoft.com/office/drawing/2014/main" id="{00000000-0008-0000-0400-0000C2000000}"/>
            </a:ext>
          </a:extLst>
        </xdr:cNvPr>
        <xdr:cNvSpPr/>
      </xdr:nvSpPr>
      <xdr:spPr>
        <a:xfrm flipH="1">
          <a:off x="18512933" y="182470153"/>
          <a:ext cx="2149927" cy="17145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93</xdr:row>
      <xdr:rowOff>0</xdr:rowOff>
    </xdr:from>
    <xdr:ext cx="3690469" cy="2032000"/>
    <xdr:pic>
      <xdr:nvPicPr>
        <xdr:cNvPr id="195" name="그림 194">
          <a:extLst>
            <a:ext uri="{FF2B5EF4-FFF2-40B4-BE49-F238E27FC236}">
              <a16:creationId xmlns:a16="http://schemas.microsoft.com/office/drawing/2014/main" id="{00000000-0008-0000-0400-0000C3000000}"/>
            </a:ext>
          </a:extLst>
        </xdr:cNvPr>
        <xdr:cNvPicPr>
          <a:picLocks noChangeAspect="1"/>
        </xdr:cNvPicPr>
      </xdr:nvPicPr>
      <xdr:blipFill>
        <a:blip xmlns:r="http://schemas.openxmlformats.org/officeDocument/2006/relationships" r:embed="rId95" cstate="email">
          <a:extLst>
            <a:ext uri="{28A0092B-C50C-407E-A947-70E740481C1C}">
              <a14:useLocalDpi xmlns:a14="http://schemas.microsoft.com/office/drawing/2010/main"/>
            </a:ext>
          </a:extLst>
        </a:blip>
        <a:stretch>
          <a:fillRect/>
        </a:stretch>
      </xdr:blipFill>
      <xdr:spPr>
        <a:xfrm>
          <a:off x="17731740" y="184320180"/>
          <a:ext cx="3690469" cy="2032000"/>
        </a:xfrm>
        <a:prstGeom prst="rect">
          <a:avLst/>
        </a:prstGeom>
      </xdr:spPr>
    </xdr:pic>
    <xdr:clientData/>
  </xdr:oneCellAnchor>
  <xdr:oneCellAnchor>
    <xdr:from>
      <xdr:col>8</xdr:col>
      <xdr:colOff>1373721</xdr:colOff>
      <xdr:row>93</xdr:row>
      <xdr:rowOff>100200</xdr:rowOff>
    </xdr:from>
    <xdr:ext cx="904260" cy="1834734"/>
    <xdr:sp macro="" textlink="">
      <xdr:nvSpPr>
        <xdr:cNvPr id="196" name="직사각형 195">
          <a:extLst>
            <a:ext uri="{FF2B5EF4-FFF2-40B4-BE49-F238E27FC236}">
              <a16:creationId xmlns:a16="http://schemas.microsoft.com/office/drawing/2014/main" id="{00000000-0008-0000-0400-0000C4000000}"/>
            </a:ext>
          </a:extLst>
        </xdr:cNvPr>
        <xdr:cNvSpPr/>
      </xdr:nvSpPr>
      <xdr:spPr>
        <a:xfrm flipH="1">
          <a:off x="19105461" y="184420380"/>
          <a:ext cx="904260" cy="183473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93</xdr:row>
      <xdr:rowOff>2023048</xdr:rowOff>
    </xdr:from>
    <xdr:ext cx="3699565" cy="2026227"/>
    <xdr:pic>
      <xdr:nvPicPr>
        <xdr:cNvPr id="197" name="그림 196">
          <a:extLst>
            <a:ext uri="{FF2B5EF4-FFF2-40B4-BE49-F238E27FC236}">
              <a16:creationId xmlns:a16="http://schemas.microsoft.com/office/drawing/2014/main" id="{00000000-0008-0000-0400-0000C5000000}"/>
            </a:ext>
          </a:extLst>
        </xdr:cNvPr>
        <xdr:cNvPicPr>
          <a:picLocks noChangeAspect="1"/>
        </xdr:cNvPicPr>
      </xdr:nvPicPr>
      <xdr:blipFill rotWithShape="1">
        <a:blip xmlns:r="http://schemas.openxmlformats.org/officeDocument/2006/relationships" r:embed="rId96" cstate="email">
          <a:extLst>
            <a:ext uri="{28A0092B-C50C-407E-A947-70E740481C1C}">
              <a14:useLocalDpi xmlns:a14="http://schemas.microsoft.com/office/drawing/2010/main"/>
            </a:ext>
          </a:extLst>
        </a:blip>
        <a:srcRect l="-1"/>
        <a:stretch/>
      </xdr:blipFill>
      <xdr:spPr>
        <a:xfrm>
          <a:off x="17731740" y="186343228"/>
          <a:ext cx="3699565" cy="2026227"/>
        </a:xfrm>
        <a:prstGeom prst="rect">
          <a:avLst/>
        </a:prstGeom>
      </xdr:spPr>
    </xdr:pic>
    <xdr:clientData/>
  </xdr:oneCellAnchor>
  <xdr:oneCellAnchor>
    <xdr:from>
      <xdr:col>8</xdr:col>
      <xdr:colOff>1040274</xdr:colOff>
      <xdr:row>94</xdr:row>
      <xdr:rowOff>115729</xdr:rowOff>
    </xdr:from>
    <xdr:ext cx="1541074" cy="1834734"/>
    <xdr:sp macro="" textlink="">
      <xdr:nvSpPr>
        <xdr:cNvPr id="198" name="직사각형 197">
          <a:extLst>
            <a:ext uri="{FF2B5EF4-FFF2-40B4-BE49-F238E27FC236}">
              <a16:creationId xmlns:a16="http://schemas.microsoft.com/office/drawing/2014/main" id="{00000000-0008-0000-0400-0000C6000000}"/>
            </a:ext>
          </a:extLst>
        </xdr:cNvPr>
        <xdr:cNvSpPr/>
      </xdr:nvSpPr>
      <xdr:spPr>
        <a:xfrm flipH="1">
          <a:off x="18772014" y="186462829"/>
          <a:ext cx="1541074" cy="183473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twoCellAnchor editAs="oneCell">
    <xdr:from>
      <xdr:col>8</xdr:col>
      <xdr:colOff>209176</xdr:colOff>
      <xdr:row>40</xdr:row>
      <xdr:rowOff>268941</xdr:rowOff>
    </xdr:from>
    <xdr:to>
      <xdr:col>8</xdr:col>
      <xdr:colOff>3334617</xdr:colOff>
      <xdr:row>40</xdr:row>
      <xdr:rowOff>1837765</xdr:rowOff>
    </xdr:to>
    <xdr:sp macro="" textlink="">
      <xdr:nvSpPr>
        <xdr:cNvPr id="199" name="직사각형 198">
          <a:extLst>
            <a:ext uri="{FF2B5EF4-FFF2-40B4-BE49-F238E27FC236}">
              <a16:creationId xmlns:a16="http://schemas.microsoft.com/office/drawing/2014/main" id="{00000000-0008-0000-0400-0000C7000000}"/>
            </a:ext>
          </a:extLst>
        </xdr:cNvPr>
        <xdr:cNvSpPr/>
      </xdr:nvSpPr>
      <xdr:spPr>
        <a:xfrm flipH="1">
          <a:off x="17940916" y="77162361"/>
          <a:ext cx="3125441" cy="156882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134469</xdr:colOff>
      <xdr:row>42</xdr:row>
      <xdr:rowOff>866588</xdr:rowOff>
    </xdr:from>
    <xdr:to>
      <xdr:col>8</xdr:col>
      <xdr:colOff>3478903</xdr:colOff>
      <xdr:row>42</xdr:row>
      <xdr:rowOff>1628588</xdr:rowOff>
    </xdr:to>
    <xdr:sp macro="" textlink="">
      <xdr:nvSpPr>
        <xdr:cNvPr id="200" name="직사각형 199">
          <a:extLst>
            <a:ext uri="{FF2B5EF4-FFF2-40B4-BE49-F238E27FC236}">
              <a16:creationId xmlns:a16="http://schemas.microsoft.com/office/drawing/2014/main" id="{00000000-0008-0000-0400-0000C8000000}"/>
            </a:ext>
          </a:extLst>
        </xdr:cNvPr>
        <xdr:cNvSpPr/>
      </xdr:nvSpPr>
      <xdr:spPr>
        <a:xfrm flipH="1">
          <a:off x="17866209" y="81813848"/>
          <a:ext cx="3344434" cy="7620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448235</xdr:colOff>
      <xdr:row>47</xdr:row>
      <xdr:rowOff>522942</xdr:rowOff>
    </xdr:from>
    <xdr:to>
      <xdr:col>8</xdr:col>
      <xdr:colOff>3257177</xdr:colOff>
      <xdr:row>47</xdr:row>
      <xdr:rowOff>1688353</xdr:rowOff>
    </xdr:to>
    <xdr:sp macro="" textlink="">
      <xdr:nvSpPr>
        <xdr:cNvPr id="201" name="직사각형 200">
          <a:extLst>
            <a:ext uri="{FF2B5EF4-FFF2-40B4-BE49-F238E27FC236}">
              <a16:creationId xmlns:a16="http://schemas.microsoft.com/office/drawing/2014/main" id="{00000000-0008-0000-0400-0000C9000000}"/>
            </a:ext>
          </a:extLst>
        </xdr:cNvPr>
        <xdr:cNvSpPr/>
      </xdr:nvSpPr>
      <xdr:spPr>
        <a:xfrm flipH="1">
          <a:off x="18179975" y="91604802"/>
          <a:ext cx="2808942" cy="116541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776941</xdr:colOff>
      <xdr:row>45</xdr:row>
      <xdr:rowOff>539750</xdr:rowOff>
    </xdr:from>
    <xdr:to>
      <xdr:col>8</xdr:col>
      <xdr:colOff>2981297</xdr:colOff>
      <xdr:row>45</xdr:row>
      <xdr:rowOff>1807882</xdr:rowOff>
    </xdr:to>
    <xdr:sp macro="" textlink="">
      <xdr:nvSpPr>
        <xdr:cNvPr id="202" name="직사각형 201">
          <a:extLst>
            <a:ext uri="{FF2B5EF4-FFF2-40B4-BE49-F238E27FC236}">
              <a16:creationId xmlns:a16="http://schemas.microsoft.com/office/drawing/2014/main" id="{00000000-0008-0000-0400-0000CA000000}"/>
            </a:ext>
          </a:extLst>
        </xdr:cNvPr>
        <xdr:cNvSpPr/>
      </xdr:nvSpPr>
      <xdr:spPr>
        <a:xfrm flipH="1">
          <a:off x="18508681" y="87567770"/>
          <a:ext cx="2204356" cy="126813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298824</xdr:colOff>
      <xdr:row>63</xdr:row>
      <xdr:rowOff>89647</xdr:rowOff>
    </xdr:from>
    <xdr:to>
      <xdr:col>8</xdr:col>
      <xdr:colOff>3346824</xdr:colOff>
      <xdr:row>63</xdr:row>
      <xdr:rowOff>1389529</xdr:rowOff>
    </xdr:to>
    <xdr:sp macro="" textlink="">
      <xdr:nvSpPr>
        <xdr:cNvPr id="203" name="직사각형 202">
          <a:extLst>
            <a:ext uri="{FF2B5EF4-FFF2-40B4-BE49-F238E27FC236}">
              <a16:creationId xmlns:a16="http://schemas.microsoft.com/office/drawing/2014/main" id="{00000000-0008-0000-0400-0000CB000000}"/>
            </a:ext>
          </a:extLst>
        </xdr:cNvPr>
        <xdr:cNvSpPr/>
      </xdr:nvSpPr>
      <xdr:spPr>
        <a:xfrm flipH="1">
          <a:off x="18030564" y="123602227"/>
          <a:ext cx="3048000" cy="129988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xdr:from>
      <xdr:col>8</xdr:col>
      <xdr:colOff>0</xdr:colOff>
      <xdr:row>65</xdr:row>
      <xdr:rowOff>29882</xdr:rowOff>
    </xdr:from>
    <xdr:to>
      <xdr:col>9</xdr:col>
      <xdr:colOff>0</xdr:colOff>
      <xdr:row>66</xdr:row>
      <xdr:rowOff>0</xdr:rowOff>
    </xdr:to>
    <xdr:sp macro="" textlink="">
      <xdr:nvSpPr>
        <xdr:cNvPr id="204" name="자유형 203">
          <a:extLst>
            <a:ext uri="{FF2B5EF4-FFF2-40B4-BE49-F238E27FC236}">
              <a16:creationId xmlns:a16="http://schemas.microsoft.com/office/drawing/2014/main" id="{00000000-0008-0000-0400-0000CC000000}"/>
            </a:ext>
          </a:extLst>
        </xdr:cNvPr>
        <xdr:cNvSpPr/>
      </xdr:nvSpPr>
      <xdr:spPr>
        <a:xfrm>
          <a:off x="17731740" y="127596302"/>
          <a:ext cx="3482340" cy="1997038"/>
        </a:xfrm>
        <a:custGeom>
          <a:avLst/>
          <a:gdLst>
            <a:gd name="connsiteX0" fmla="*/ 44824 w 3690471"/>
            <a:gd name="connsiteY0" fmla="*/ 612588 h 2002118"/>
            <a:gd name="connsiteX1" fmla="*/ 1299883 w 3690471"/>
            <a:gd name="connsiteY1" fmla="*/ 433294 h 2002118"/>
            <a:gd name="connsiteX2" fmla="*/ 2554941 w 3690471"/>
            <a:gd name="connsiteY2" fmla="*/ 0 h 2002118"/>
            <a:gd name="connsiteX3" fmla="*/ 3690471 w 3690471"/>
            <a:gd name="connsiteY3" fmla="*/ 0 h 2002118"/>
            <a:gd name="connsiteX4" fmla="*/ 3690471 w 3690471"/>
            <a:gd name="connsiteY4" fmla="*/ 2002118 h 2002118"/>
            <a:gd name="connsiteX5" fmla="*/ 14941 w 3690471"/>
            <a:gd name="connsiteY5" fmla="*/ 1150471 h 2002118"/>
            <a:gd name="connsiteX6" fmla="*/ 0 w 3690471"/>
            <a:gd name="connsiteY6" fmla="*/ 687294 h 2002118"/>
            <a:gd name="connsiteX7" fmla="*/ 44824 w 3690471"/>
            <a:gd name="connsiteY7" fmla="*/ 612588 h 20021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3690471" h="2002118">
              <a:moveTo>
                <a:pt x="44824" y="612588"/>
              </a:moveTo>
              <a:lnTo>
                <a:pt x="1299883" y="433294"/>
              </a:lnTo>
              <a:lnTo>
                <a:pt x="2554941" y="0"/>
              </a:lnTo>
              <a:lnTo>
                <a:pt x="3690471" y="0"/>
              </a:lnTo>
              <a:lnTo>
                <a:pt x="3690471" y="2002118"/>
              </a:lnTo>
              <a:lnTo>
                <a:pt x="14941" y="1150471"/>
              </a:lnTo>
              <a:lnTo>
                <a:pt x="0" y="687294"/>
              </a:lnTo>
              <a:lnTo>
                <a:pt x="44824" y="612588"/>
              </a:lnTo>
              <a:close/>
            </a:path>
          </a:pathLst>
        </a:cu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ko-KR" altLang="en-US" sz="1100">
            <a:solidFill>
              <a:schemeClr val="lt1"/>
            </a:solidFill>
            <a:latin typeface="+mn-lt"/>
            <a:ea typeface="+mn-ea"/>
            <a:cs typeface="+mn-cs"/>
          </a:endParaRPr>
        </a:p>
      </xdr:txBody>
    </xdr:sp>
    <xdr:clientData fLocksWithSheet="0"/>
  </xdr:twoCellAnchor>
  <xdr:twoCellAnchor>
    <xdr:from>
      <xdr:col>8</xdr:col>
      <xdr:colOff>44824</xdr:colOff>
      <xdr:row>64</xdr:row>
      <xdr:rowOff>821765</xdr:rowOff>
    </xdr:from>
    <xdr:to>
      <xdr:col>9</xdr:col>
      <xdr:colOff>29882</xdr:colOff>
      <xdr:row>64</xdr:row>
      <xdr:rowOff>1912470</xdr:rowOff>
    </xdr:to>
    <xdr:sp macro="" textlink="">
      <xdr:nvSpPr>
        <xdr:cNvPr id="205" name="자유형 204">
          <a:extLst>
            <a:ext uri="{FF2B5EF4-FFF2-40B4-BE49-F238E27FC236}">
              <a16:creationId xmlns:a16="http://schemas.microsoft.com/office/drawing/2014/main" id="{00000000-0008-0000-0400-0000CD000000}"/>
            </a:ext>
          </a:extLst>
        </xdr:cNvPr>
        <xdr:cNvSpPr/>
      </xdr:nvSpPr>
      <xdr:spPr>
        <a:xfrm>
          <a:off x="17776564" y="126361265"/>
          <a:ext cx="3467398" cy="1090705"/>
        </a:xfrm>
        <a:custGeom>
          <a:avLst/>
          <a:gdLst>
            <a:gd name="connsiteX0" fmla="*/ 0 w 3675529"/>
            <a:gd name="connsiteY0" fmla="*/ 1090705 h 1090705"/>
            <a:gd name="connsiteX1" fmla="*/ 1957294 w 3675529"/>
            <a:gd name="connsiteY1" fmla="*/ 612588 h 1090705"/>
            <a:gd name="connsiteX2" fmla="*/ 3675529 w 3675529"/>
            <a:gd name="connsiteY2" fmla="*/ 582705 h 1090705"/>
            <a:gd name="connsiteX3" fmla="*/ 3675529 w 3675529"/>
            <a:gd name="connsiteY3" fmla="*/ 254000 h 1090705"/>
            <a:gd name="connsiteX4" fmla="*/ 1718235 w 3675529"/>
            <a:gd name="connsiteY4" fmla="*/ 254000 h 1090705"/>
            <a:gd name="connsiteX5" fmla="*/ 0 w 3675529"/>
            <a:gd name="connsiteY5" fmla="*/ 0 h 1090705"/>
            <a:gd name="connsiteX6" fmla="*/ 0 w 3675529"/>
            <a:gd name="connsiteY6" fmla="*/ 1090705 h 109070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3675529" h="1090705">
              <a:moveTo>
                <a:pt x="0" y="1090705"/>
              </a:moveTo>
              <a:lnTo>
                <a:pt x="1957294" y="612588"/>
              </a:lnTo>
              <a:lnTo>
                <a:pt x="3675529" y="582705"/>
              </a:lnTo>
              <a:lnTo>
                <a:pt x="3675529" y="254000"/>
              </a:lnTo>
              <a:lnTo>
                <a:pt x="1718235" y="254000"/>
              </a:lnTo>
              <a:lnTo>
                <a:pt x="0" y="0"/>
              </a:lnTo>
              <a:lnTo>
                <a:pt x="0" y="1090705"/>
              </a:lnTo>
              <a:close/>
            </a:path>
          </a:pathLst>
        </a:cu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ko-KR" altLang="en-US" sz="1100">
            <a:solidFill>
              <a:schemeClr val="lt1"/>
            </a:solidFill>
            <a:latin typeface="+mn-lt"/>
            <a:ea typeface="+mn-ea"/>
            <a:cs typeface="+mn-cs"/>
          </a:endParaRPr>
        </a:p>
      </xdr:txBody>
    </xdr:sp>
    <xdr:clientData fLocksWithSheet="0"/>
  </xdr:twoCellAnchor>
  <xdr:twoCellAnchor editAs="oneCell">
    <xdr:from>
      <xdr:col>8</xdr:col>
      <xdr:colOff>1033930</xdr:colOff>
      <xdr:row>66</xdr:row>
      <xdr:rowOff>212164</xdr:rowOff>
    </xdr:from>
    <xdr:to>
      <xdr:col>8</xdr:col>
      <xdr:colOff>2495177</xdr:colOff>
      <xdr:row>66</xdr:row>
      <xdr:rowOff>1882587</xdr:rowOff>
    </xdr:to>
    <xdr:sp macro="" textlink="">
      <xdr:nvSpPr>
        <xdr:cNvPr id="206" name="직사각형 205">
          <a:extLst>
            <a:ext uri="{FF2B5EF4-FFF2-40B4-BE49-F238E27FC236}">
              <a16:creationId xmlns:a16="http://schemas.microsoft.com/office/drawing/2014/main" id="{00000000-0008-0000-0400-0000CE000000}"/>
            </a:ext>
          </a:extLst>
        </xdr:cNvPr>
        <xdr:cNvSpPr/>
      </xdr:nvSpPr>
      <xdr:spPr>
        <a:xfrm flipH="1">
          <a:off x="18765670" y="129805504"/>
          <a:ext cx="1461247" cy="167042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1111624</xdr:colOff>
      <xdr:row>67</xdr:row>
      <xdr:rowOff>170329</xdr:rowOff>
    </xdr:from>
    <xdr:to>
      <xdr:col>8</xdr:col>
      <xdr:colOff>2572871</xdr:colOff>
      <xdr:row>67</xdr:row>
      <xdr:rowOff>1840752</xdr:rowOff>
    </xdr:to>
    <xdr:sp macro="" textlink="">
      <xdr:nvSpPr>
        <xdr:cNvPr id="207" name="직사각형 206">
          <a:extLst>
            <a:ext uri="{FF2B5EF4-FFF2-40B4-BE49-F238E27FC236}">
              <a16:creationId xmlns:a16="http://schemas.microsoft.com/office/drawing/2014/main" id="{00000000-0008-0000-0400-0000CF000000}"/>
            </a:ext>
          </a:extLst>
        </xdr:cNvPr>
        <xdr:cNvSpPr/>
      </xdr:nvSpPr>
      <xdr:spPr>
        <a:xfrm flipH="1">
          <a:off x="18843364" y="131790589"/>
          <a:ext cx="1461247" cy="167042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1015999</xdr:colOff>
      <xdr:row>68</xdr:row>
      <xdr:rowOff>717176</xdr:rowOff>
    </xdr:from>
    <xdr:to>
      <xdr:col>8</xdr:col>
      <xdr:colOff>3480396</xdr:colOff>
      <xdr:row>68</xdr:row>
      <xdr:rowOff>1105647</xdr:rowOff>
    </xdr:to>
    <xdr:sp macro="" textlink="">
      <xdr:nvSpPr>
        <xdr:cNvPr id="208" name="직사각형 207">
          <a:extLst>
            <a:ext uri="{FF2B5EF4-FFF2-40B4-BE49-F238E27FC236}">
              <a16:creationId xmlns:a16="http://schemas.microsoft.com/office/drawing/2014/main" id="{00000000-0008-0000-0400-0000D0000000}"/>
            </a:ext>
          </a:extLst>
        </xdr:cNvPr>
        <xdr:cNvSpPr/>
      </xdr:nvSpPr>
      <xdr:spPr>
        <a:xfrm flipH="1">
          <a:off x="18747739" y="134364356"/>
          <a:ext cx="2464397" cy="38847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687294</xdr:colOff>
      <xdr:row>69</xdr:row>
      <xdr:rowOff>209176</xdr:rowOff>
    </xdr:from>
    <xdr:to>
      <xdr:col>8</xdr:col>
      <xdr:colOff>2764117</xdr:colOff>
      <xdr:row>69</xdr:row>
      <xdr:rowOff>1879599</xdr:rowOff>
    </xdr:to>
    <xdr:sp macro="" textlink="">
      <xdr:nvSpPr>
        <xdr:cNvPr id="209" name="직사각형 208">
          <a:extLst>
            <a:ext uri="{FF2B5EF4-FFF2-40B4-BE49-F238E27FC236}">
              <a16:creationId xmlns:a16="http://schemas.microsoft.com/office/drawing/2014/main" id="{00000000-0008-0000-0400-0000D1000000}"/>
            </a:ext>
          </a:extLst>
        </xdr:cNvPr>
        <xdr:cNvSpPr/>
      </xdr:nvSpPr>
      <xdr:spPr>
        <a:xfrm flipH="1">
          <a:off x="18419034" y="135883276"/>
          <a:ext cx="2076823" cy="167042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1284940</xdr:colOff>
      <xdr:row>70</xdr:row>
      <xdr:rowOff>283882</xdr:rowOff>
    </xdr:from>
    <xdr:to>
      <xdr:col>8</xdr:col>
      <xdr:colOff>3301999</xdr:colOff>
      <xdr:row>70</xdr:row>
      <xdr:rowOff>1954305</xdr:rowOff>
    </xdr:to>
    <xdr:sp macro="" textlink="">
      <xdr:nvSpPr>
        <xdr:cNvPr id="210" name="직사각형 209">
          <a:extLst>
            <a:ext uri="{FF2B5EF4-FFF2-40B4-BE49-F238E27FC236}">
              <a16:creationId xmlns:a16="http://schemas.microsoft.com/office/drawing/2014/main" id="{00000000-0008-0000-0400-0000D2000000}"/>
            </a:ext>
          </a:extLst>
        </xdr:cNvPr>
        <xdr:cNvSpPr/>
      </xdr:nvSpPr>
      <xdr:spPr>
        <a:xfrm flipH="1">
          <a:off x="19016680" y="137984902"/>
          <a:ext cx="2017059" cy="167042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717174</xdr:colOff>
      <xdr:row>71</xdr:row>
      <xdr:rowOff>418354</xdr:rowOff>
    </xdr:from>
    <xdr:to>
      <xdr:col>8</xdr:col>
      <xdr:colOff>3077882</xdr:colOff>
      <xdr:row>71</xdr:row>
      <xdr:rowOff>1792942</xdr:rowOff>
    </xdr:to>
    <xdr:sp macro="" textlink="">
      <xdr:nvSpPr>
        <xdr:cNvPr id="211" name="직사각형 210">
          <a:extLst>
            <a:ext uri="{FF2B5EF4-FFF2-40B4-BE49-F238E27FC236}">
              <a16:creationId xmlns:a16="http://schemas.microsoft.com/office/drawing/2014/main" id="{00000000-0008-0000-0400-0000D3000000}"/>
            </a:ext>
          </a:extLst>
        </xdr:cNvPr>
        <xdr:cNvSpPr/>
      </xdr:nvSpPr>
      <xdr:spPr>
        <a:xfrm flipH="1">
          <a:off x="18448914" y="140146294"/>
          <a:ext cx="2360708" cy="137458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44822</xdr:colOff>
      <xdr:row>72</xdr:row>
      <xdr:rowOff>343648</xdr:rowOff>
    </xdr:from>
    <xdr:to>
      <xdr:col>9</xdr:col>
      <xdr:colOff>2689</xdr:colOff>
      <xdr:row>72</xdr:row>
      <xdr:rowOff>1792942</xdr:rowOff>
    </xdr:to>
    <xdr:sp macro="" textlink="">
      <xdr:nvSpPr>
        <xdr:cNvPr id="212" name="직사각형 211">
          <a:extLst>
            <a:ext uri="{FF2B5EF4-FFF2-40B4-BE49-F238E27FC236}">
              <a16:creationId xmlns:a16="http://schemas.microsoft.com/office/drawing/2014/main" id="{00000000-0008-0000-0400-0000D4000000}"/>
            </a:ext>
          </a:extLst>
        </xdr:cNvPr>
        <xdr:cNvSpPr/>
      </xdr:nvSpPr>
      <xdr:spPr>
        <a:xfrm flipH="1">
          <a:off x="17776562" y="142098508"/>
          <a:ext cx="3440207" cy="144929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179293</xdr:colOff>
      <xdr:row>73</xdr:row>
      <xdr:rowOff>313766</xdr:rowOff>
    </xdr:from>
    <xdr:to>
      <xdr:col>8</xdr:col>
      <xdr:colOff>3481292</xdr:colOff>
      <xdr:row>73</xdr:row>
      <xdr:rowOff>1792942</xdr:rowOff>
    </xdr:to>
    <xdr:sp macro="" textlink="">
      <xdr:nvSpPr>
        <xdr:cNvPr id="213" name="직사각형 212">
          <a:extLst>
            <a:ext uri="{FF2B5EF4-FFF2-40B4-BE49-F238E27FC236}">
              <a16:creationId xmlns:a16="http://schemas.microsoft.com/office/drawing/2014/main" id="{00000000-0008-0000-0400-0000D5000000}"/>
            </a:ext>
          </a:extLst>
        </xdr:cNvPr>
        <xdr:cNvSpPr/>
      </xdr:nvSpPr>
      <xdr:spPr>
        <a:xfrm flipH="1">
          <a:off x="17911033" y="144095546"/>
          <a:ext cx="3301999" cy="147917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1583764</xdr:colOff>
      <xdr:row>74</xdr:row>
      <xdr:rowOff>14941</xdr:rowOff>
    </xdr:from>
    <xdr:to>
      <xdr:col>8</xdr:col>
      <xdr:colOff>2136588</xdr:colOff>
      <xdr:row>74</xdr:row>
      <xdr:rowOff>1972234</xdr:rowOff>
    </xdr:to>
    <xdr:sp macro="" textlink="">
      <xdr:nvSpPr>
        <xdr:cNvPr id="214" name="직사각형 213">
          <a:extLst>
            <a:ext uri="{FF2B5EF4-FFF2-40B4-BE49-F238E27FC236}">
              <a16:creationId xmlns:a16="http://schemas.microsoft.com/office/drawing/2014/main" id="{00000000-0008-0000-0400-0000D6000000}"/>
            </a:ext>
          </a:extLst>
        </xdr:cNvPr>
        <xdr:cNvSpPr/>
      </xdr:nvSpPr>
      <xdr:spPr>
        <a:xfrm flipH="1">
          <a:off x="19315504" y="145823641"/>
          <a:ext cx="552824" cy="195729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29</xdr:row>
      <xdr:rowOff>2032000</xdr:rowOff>
    </xdr:from>
    <xdr:to>
      <xdr:col>9</xdr:col>
      <xdr:colOff>2390</xdr:colOff>
      <xdr:row>30</xdr:row>
      <xdr:rowOff>1</xdr:rowOff>
    </xdr:to>
    <xdr:pic>
      <xdr:nvPicPr>
        <xdr:cNvPr id="215" name="그림 214">
          <a:extLst>
            <a:ext uri="{FF2B5EF4-FFF2-40B4-BE49-F238E27FC236}">
              <a16:creationId xmlns:a16="http://schemas.microsoft.com/office/drawing/2014/main" id="{00000000-0008-0000-0400-0000D7000000}"/>
            </a:ext>
          </a:extLst>
        </xdr:cNvPr>
        <xdr:cNvPicPr>
          <a:picLocks noChangeAspect="1"/>
        </xdr:cNvPicPr>
      </xdr:nvPicPr>
      <xdr:blipFill>
        <a:blip xmlns:r="http://schemas.openxmlformats.org/officeDocument/2006/relationships" r:embed="rId97" cstate="email">
          <a:extLst>
            <a:ext uri="{28A0092B-C50C-407E-A947-70E740481C1C}">
              <a14:useLocalDpi xmlns:a14="http://schemas.microsoft.com/office/drawing/2010/main"/>
            </a:ext>
          </a:extLst>
        </a:blip>
        <a:stretch>
          <a:fillRect/>
        </a:stretch>
      </xdr:blipFill>
      <xdr:spPr>
        <a:xfrm>
          <a:off x="17731740" y="55608220"/>
          <a:ext cx="3484730" cy="2029461"/>
        </a:xfrm>
        <a:prstGeom prst="rect">
          <a:avLst/>
        </a:prstGeom>
      </xdr:spPr>
    </xdr:pic>
    <xdr:clientData/>
  </xdr:twoCellAnchor>
  <xdr:twoCellAnchor editAs="oneCell">
    <xdr:from>
      <xdr:col>8</xdr:col>
      <xdr:colOff>0</xdr:colOff>
      <xdr:row>30</xdr:row>
      <xdr:rowOff>0</xdr:rowOff>
    </xdr:from>
    <xdr:to>
      <xdr:col>9</xdr:col>
      <xdr:colOff>0</xdr:colOff>
      <xdr:row>30</xdr:row>
      <xdr:rowOff>2037437</xdr:rowOff>
    </xdr:to>
    <xdr:pic>
      <xdr:nvPicPr>
        <xdr:cNvPr id="216" name="그림 215">
          <a:extLst>
            <a:ext uri="{FF2B5EF4-FFF2-40B4-BE49-F238E27FC236}">
              <a16:creationId xmlns:a16="http://schemas.microsoft.com/office/drawing/2014/main" id="{00000000-0008-0000-0400-0000D8000000}"/>
            </a:ext>
          </a:extLst>
        </xdr:cNvPr>
        <xdr:cNvPicPr>
          <a:picLocks noChangeAspect="1"/>
        </xdr:cNvPicPr>
      </xdr:nvPicPr>
      <xdr:blipFill rotWithShape="1">
        <a:blip xmlns:r="http://schemas.openxmlformats.org/officeDocument/2006/relationships" r:embed="rId98" cstate="email">
          <a:extLst>
            <a:ext uri="{28A0092B-C50C-407E-A947-70E740481C1C}">
              <a14:useLocalDpi xmlns:a14="http://schemas.microsoft.com/office/drawing/2010/main"/>
            </a:ext>
          </a:extLst>
        </a:blip>
        <a:srcRect/>
        <a:stretch/>
      </xdr:blipFill>
      <xdr:spPr>
        <a:xfrm>
          <a:off x="17731740" y="57637680"/>
          <a:ext cx="3482340" cy="2037437"/>
        </a:xfrm>
        <a:prstGeom prst="rect">
          <a:avLst/>
        </a:prstGeom>
      </xdr:spPr>
    </xdr:pic>
    <xdr:clientData/>
  </xdr:twoCellAnchor>
  <xdr:twoCellAnchor editAs="oneCell">
    <xdr:from>
      <xdr:col>8</xdr:col>
      <xdr:colOff>1</xdr:colOff>
      <xdr:row>30</xdr:row>
      <xdr:rowOff>2032000</xdr:rowOff>
    </xdr:from>
    <xdr:to>
      <xdr:col>9</xdr:col>
      <xdr:colOff>2390</xdr:colOff>
      <xdr:row>31</xdr:row>
      <xdr:rowOff>1740</xdr:rowOff>
    </xdr:to>
    <xdr:pic>
      <xdr:nvPicPr>
        <xdr:cNvPr id="217" name="그림 216">
          <a:extLst>
            <a:ext uri="{FF2B5EF4-FFF2-40B4-BE49-F238E27FC236}">
              <a16:creationId xmlns:a16="http://schemas.microsoft.com/office/drawing/2014/main" id="{00000000-0008-0000-0400-0000D9000000}"/>
            </a:ext>
          </a:extLst>
        </xdr:cNvPr>
        <xdr:cNvPicPr>
          <a:picLocks noChangeAspect="1"/>
        </xdr:cNvPicPr>
      </xdr:nvPicPr>
      <xdr:blipFill>
        <a:blip xmlns:r="http://schemas.openxmlformats.org/officeDocument/2006/relationships" r:embed="rId99" cstate="email">
          <a:extLst>
            <a:ext uri="{28A0092B-C50C-407E-A947-70E740481C1C}">
              <a14:useLocalDpi xmlns:a14="http://schemas.microsoft.com/office/drawing/2010/main"/>
            </a:ext>
          </a:extLst>
        </a:blip>
        <a:stretch>
          <a:fillRect/>
        </a:stretch>
      </xdr:blipFill>
      <xdr:spPr>
        <a:xfrm>
          <a:off x="17731741" y="59669680"/>
          <a:ext cx="3484729" cy="2031200"/>
        </a:xfrm>
        <a:prstGeom prst="rect">
          <a:avLst/>
        </a:prstGeom>
      </xdr:spPr>
    </xdr:pic>
    <xdr:clientData/>
  </xdr:twoCellAnchor>
  <xdr:twoCellAnchor editAs="oneCell">
    <xdr:from>
      <xdr:col>8</xdr:col>
      <xdr:colOff>1850572</xdr:colOff>
      <xdr:row>29</xdr:row>
      <xdr:rowOff>0</xdr:rowOff>
    </xdr:from>
    <xdr:to>
      <xdr:col>9</xdr:col>
      <xdr:colOff>2390</xdr:colOff>
      <xdr:row>29</xdr:row>
      <xdr:rowOff>2033740</xdr:rowOff>
    </xdr:to>
    <xdr:pic>
      <xdr:nvPicPr>
        <xdr:cNvPr id="218" name="그림 217">
          <a:extLst>
            <a:ext uri="{FF2B5EF4-FFF2-40B4-BE49-F238E27FC236}">
              <a16:creationId xmlns:a16="http://schemas.microsoft.com/office/drawing/2014/main" id="{00000000-0008-0000-0400-0000DA000000}"/>
            </a:ext>
          </a:extLst>
        </xdr:cNvPr>
        <xdr:cNvPicPr>
          <a:picLocks noChangeAspect="1"/>
        </xdr:cNvPicPr>
      </xdr:nvPicPr>
      <xdr:blipFill>
        <a:blip xmlns:r="http://schemas.openxmlformats.org/officeDocument/2006/relationships" r:embed="rId100" cstate="email">
          <a:extLst>
            <a:ext uri="{28A0092B-C50C-407E-A947-70E740481C1C}">
              <a14:useLocalDpi xmlns:a14="http://schemas.microsoft.com/office/drawing/2010/main"/>
            </a:ext>
          </a:extLst>
        </a:blip>
        <a:stretch>
          <a:fillRect/>
        </a:stretch>
      </xdr:blipFill>
      <xdr:spPr>
        <a:xfrm>
          <a:off x="19582312" y="53576220"/>
          <a:ext cx="1634158" cy="2033740"/>
        </a:xfrm>
        <a:prstGeom prst="rect">
          <a:avLst/>
        </a:prstGeom>
      </xdr:spPr>
    </xdr:pic>
    <xdr:clientData/>
  </xdr:twoCellAnchor>
  <xdr:twoCellAnchor editAs="oneCell">
    <xdr:from>
      <xdr:col>8</xdr:col>
      <xdr:colOff>1</xdr:colOff>
      <xdr:row>29</xdr:row>
      <xdr:rowOff>1</xdr:rowOff>
    </xdr:from>
    <xdr:to>
      <xdr:col>8</xdr:col>
      <xdr:colOff>1905000</xdr:colOff>
      <xdr:row>29</xdr:row>
      <xdr:rowOff>2034730</xdr:rowOff>
    </xdr:to>
    <xdr:pic>
      <xdr:nvPicPr>
        <xdr:cNvPr id="219" name="그림 218">
          <a:extLst>
            <a:ext uri="{FF2B5EF4-FFF2-40B4-BE49-F238E27FC236}">
              <a16:creationId xmlns:a16="http://schemas.microsoft.com/office/drawing/2014/main" id="{00000000-0008-0000-0400-0000DB000000}"/>
            </a:ext>
          </a:extLst>
        </xdr:cNvPr>
        <xdr:cNvPicPr>
          <a:picLocks noChangeAspect="1"/>
        </xdr:cNvPicPr>
      </xdr:nvPicPr>
      <xdr:blipFill>
        <a:blip xmlns:r="http://schemas.openxmlformats.org/officeDocument/2006/relationships" r:embed="rId101" cstate="email">
          <a:extLst>
            <a:ext uri="{28A0092B-C50C-407E-A947-70E740481C1C}">
              <a14:useLocalDpi xmlns:a14="http://schemas.microsoft.com/office/drawing/2010/main"/>
            </a:ext>
          </a:extLst>
        </a:blip>
        <a:stretch>
          <a:fillRect/>
        </a:stretch>
      </xdr:blipFill>
      <xdr:spPr>
        <a:xfrm>
          <a:off x="17731741" y="53576221"/>
          <a:ext cx="1904999" cy="20347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0</xdr:colOff>
      <xdr:row>32</xdr:row>
      <xdr:rowOff>0</xdr:rowOff>
    </xdr:from>
    <xdr:to>
      <xdr:col>9</xdr:col>
      <xdr:colOff>2390</xdr:colOff>
      <xdr:row>33</xdr:row>
      <xdr:rowOff>800</xdr:rowOff>
    </xdr:to>
    <xdr:pic>
      <xdr:nvPicPr>
        <xdr:cNvPr id="2" name="그림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7731740" y="56608980"/>
          <a:ext cx="3484730" cy="2027720"/>
        </a:xfrm>
        <a:prstGeom prst="rect">
          <a:avLst/>
        </a:prstGeom>
      </xdr:spPr>
    </xdr:pic>
    <xdr:clientData fLocksWithSheet="0"/>
  </xdr:twoCellAnchor>
  <xdr:twoCellAnchor editAs="oneCell">
    <xdr:from>
      <xdr:col>8</xdr:col>
      <xdr:colOff>1</xdr:colOff>
      <xdr:row>5</xdr:row>
      <xdr:rowOff>0</xdr:rowOff>
    </xdr:from>
    <xdr:to>
      <xdr:col>9</xdr:col>
      <xdr:colOff>0</xdr:colOff>
      <xdr:row>6</xdr:row>
      <xdr:rowOff>437</xdr:rowOff>
    </xdr:to>
    <xdr:pic>
      <xdr:nvPicPr>
        <xdr:cNvPr id="3" name="그림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7731741" y="5433060"/>
          <a:ext cx="3482339" cy="2027357"/>
        </a:xfrm>
        <a:prstGeom prst="rect">
          <a:avLst/>
        </a:prstGeom>
      </xdr:spPr>
    </xdr:pic>
    <xdr:clientData fLocksWithSheet="0"/>
  </xdr:twoCellAnchor>
  <xdr:twoCellAnchor editAs="oneCell">
    <xdr:from>
      <xdr:col>8</xdr:col>
      <xdr:colOff>526677</xdr:colOff>
      <xdr:row>5</xdr:row>
      <xdr:rowOff>1086170</xdr:rowOff>
    </xdr:from>
    <xdr:to>
      <xdr:col>8</xdr:col>
      <xdr:colOff>3126441</xdr:colOff>
      <xdr:row>5</xdr:row>
      <xdr:rowOff>1668876</xdr:rowOff>
    </xdr:to>
    <xdr:sp macro="" textlink="">
      <xdr:nvSpPr>
        <xdr:cNvPr id="4" name="직사각형 3">
          <a:extLst>
            <a:ext uri="{FF2B5EF4-FFF2-40B4-BE49-F238E27FC236}">
              <a16:creationId xmlns:a16="http://schemas.microsoft.com/office/drawing/2014/main" id="{00000000-0008-0000-0600-000004000000}"/>
            </a:ext>
          </a:extLst>
        </xdr:cNvPr>
        <xdr:cNvSpPr/>
      </xdr:nvSpPr>
      <xdr:spPr>
        <a:xfrm>
          <a:off x="18258417" y="6519230"/>
          <a:ext cx="2599764" cy="58270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6</xdr:row>
      <xdr:rowOff>0</xdr:rowOff>
    </xdr:from>
    <xdr:to>
      <xdr:col>9</xdr:col>
      <xdr:colOff>2390</xdr:colOff>
      <xdr:row>7</xdr:row>
      <xdr:rowOff>1</xdr:rowOff>
    </xdr:to>
    <xdr:pic>
      <xdr:nvPicPr>
        <xdr:cNvPr id="5" name="그림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17731740" y="7459980"/>
          <a:ext cx="3484730" cy="2026921"/>
        </a:xfrm>
        <a:prstGeom prst="rect">
          <a:avLst/>
        </a:prstGeom>
      </xdr:spPr>
    </xdr:pic>
    <xdr:clientData fLocksWithSheet="0"/>
  </xdr:twoCellAnchor>
  <xdr:twoCellAnchor editAs="oneCell">
    <xdr:from>
      <xdr:col>8</xdr:col>
      <xdr:colOff>930088</xdr:colOff>
      <xdr:row>6</xdr:row>
      <xdr:rowOff>504264</xdr:rowOff>
    </xdr:from>
    <xdr:to>
      <xdr:col>8</xdr:col>
      <xdr:colOff>2543735</xdr:colOff>
      <xdr:row>6</xdr:row>
      <xdr:rowOff>1927411</xdr:rowOff>
    </xdr:to>
    <xdr:sp macro="" textlink="">
      <xdr:nvSpPr>
        <xdr:cNvPr id="6" name="직사각형 5">
          <a:extLst>
            <a:ext uri="{FF2B5EF4-FFF2-40B4-BE49-F238E27FC236}">
              <a16:creationId xmlns:a16="http://schemas.microsoft.com/office/drawing/2014/main" id="{00000000-0008-0000-0600-000006000000}"/>
            </a:ext>
          </a:extLst>
        </xdr:cNvPr>
        <xdr:cNvSpPr/>
      </xdr:nvSpPr>
      <xdr:spPr>
        <a:xfrm>
          <a:off x="18661828" y="7964244"/>
          <a:ext cx="1613647" cy="142314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9</xdr:row>
      <xdr:rowOff>0</xdr:rowOff>
    </xdr:from>
    <xdr:to>
      <xdr:col>9</xdr:col>
      <xdr:colOff>0</xdr:colOff>
      <xdr:row>10</xdr:row>
      <xdr:rowOff>5437</xdr:rowOff>
    </xdr:to>
    <xdr:pic>
      <xdr:nvPicPr>
        <xdr:cNvPr id="7" name="그림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17731740" y="13540740"/>
          <a:ext cx="3482340" cy="2032357"/>
        </a:xfrm>
        <a:prstGeom prst="rect">
          <a:avLst/>
        </a:prstGeom>
      </xdr:spPr>
    </xdr:pic>
    <xdr:clientData fLocksWithSheet="0"/>
  </xdr:twoCellAnchor>
  <xdr:twoCellAnchor editAs="oneCell">
    <xdr:from>
      <xdr:col>8</xdr:col>
      <xdr:colOff>2058144</xdr:colOff>
      <xdr:row>9</xdr:row>
      <xdr:rowOff>437030</xdr:rowOff>
    </xdr:from>
    <xdr:to>
      <xdr:col>8</xdr:col>
      <xdr:colOff>3481291</xdr:colOff>
      <xdr:row>9</xdr:row>
      <xdr:rowOff>1927412</xdr:rowOff>
    </xdr:to>
    <xdr:sp macro="" textlink="">
      <xdr:nvSpPr>
        <xdr:cNvPr id="8" name="직사각형 7">
          <a:extLst>
            <a:ext uri="{FF2B5EF4-FFF2-40B4-BE49-F238E27FC236}">
              <a16:creationId xmlns:a16="http://schemas.microsoft.com/office/drawing/2014/main" id="{00000000-0008-0000-0600-000008000000}"/>
            </a:ext>
          </a:extLst>
        </xdr:cNvPr>
        <xdr:cNvSpPr/>
      </xdr:nvSpPr>
      <xdr:spPr>
        <a:xfrm flipH="1">
          <a:off x="19789884" y="13977770"/>
          <a:ext cx="1423147" cy="149038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10</xdr:row>
      <xdr:rowOff>0</xdr:rowOff>
    </xdr:from>
    <xdr:to>
      <xdr:col>9</xdr:col>
      <xdr:colOff>0</xdr:colOff>
      <xdr:row>11</xdr:row>
      <xdr:rowOff>221</xdr:rowOff>
    </xdr:to>
    <xdr:pic>
      <xdr:nvPicPr>
        <xdr:cNvPr id="9" name="그림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7731740" y="15567660"/>
          <a:ext cx="3482340" cy="2027141"/>
        </a:xfrm>
        <a:prstGeom prst="rect">
          <a:avLst/>
        </a:prstGeom>
      </xdr:spPr>
    </xdr:pic>
    <xdr:clientData fLocksWithSheet="0"/>
  </xdr:twoCellAnchor>
  <xdr:twoCellAnchor editAs="oneCell">
    <xdr:from>
      <xdr:col>8</xdr:col>
      <xdr:colOff>219632</xdr:colOff>
      <xdr:row>10</xdr:row>
      <xdr:rowOff>567017</xdr:rowOff>
    </xdr:from>
    <xdr:to>
      <xdr:col>8</xdr:col>
      <xdr:colOff>3451411</xdr:colOff>
      <xdr:row>10</xdr:row>
      <xdr:rowOff>1882588</xdr:rowOff>
    </xdr:to>
    <xdr:sp macro="" textlink="">
      <xdr:nvSpPr>
        <xdr:cNvPr id="10" name="직사각형 9">
          <a:extLst>
            <a:ext uri="{FF2B5EF4-FFF2-40B4-BE49-F238E27FC236}">
              <a16:creationId xmlns:a16="http://schemas.microsoft.com/office/drawing/2014/main" id="{00000000-0008-0000-0600-00000A000000}"/>
            </a:ext>
          </a:extLst>
        </xdr:cNvPr>
        <xdr:cNvSpPr/>
      </xdr:nvSpPr>
      <xdr:spPr>
        <a:xfrm flipH="1">
          <a:off x="17951372" y="16134677"/>
          <a:ext cx="3231779" cy="131557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11</xdr:row>
      <xdr:rowOff>0</xdr:rowOff>
    </xdr:from>
    <xdr:to>
      <xdr:col>9</xdr:col>
      <xdr:colOff>2390</xdr:colOff>
      <xdr:row>12</xdr:row>
      <xdr:rowOff>220</xdr:rowOff>
    </xdr:to>
    <xdr:pic>
      <xdr:nvPicPr>
        <xdr:cNvPr id="11" name="그림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17731740" y="17594580"/>
          <a:ext cx="3484730" cy="2027140"/>
        </a:xfrm>
        <a:prstGeom prst="rect">
          <a:avLst/>
        </a:prstGeom>
      </xdr:spPr>
    </xdr:pic>
    <xdr:clientData fLocksWithSheet="0"/>
  </xdr:twoCellAnchor>
  <xdr:twoCellAnchor editAs="oneCell">
    <xdr:from>
      <xdr:col>8</xdr:col>
      <xdr:colOff>51540</xdr:colOff>
      <xdr:row>11</xdr:row>
      <xdr:rowOff>966107</xdr:rowOff>
    </xdr:from>
    <xdr:to>
      <xdr:col>8</xdr:col>
      <xdr:colOff>3469817</xdr:colOff>
      <xdr:row>11</xdr:row>
      <xdr:rowOff>1948223</xdr:rowOff>
    </xdr:to>
    <xdr:sp macro="" textlink="">
      <xdr:nvSpPr>
        <xdr:cNvPr id="12" name="직사각형 11">
          <a:extLst>
            <a:ext uri="{FF2B5EF4-FFF2-40B4-BE49-F238E27FC236}">
              <a16:creationId xmlns:a16="http://schemas.microsoft.com/office/drawing/2014/main" id="{00000000-0008-0000-0600-00000C000000}"/>
            </a:ext>
          </a:extLst>
        </xdr:cNvPr>
        <xdr:cNvSpPr/>
      </xdr:nvSpPr>
      <xdr:spPr>
        <a:xfrm flipH="1">
          <a:off x="17783280" y="18560687"/>
          <a:ext cx="3418277" cy="98211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12</xdr:row>
      <xdr:rowOff>0</xdr:rowOff>
    </xdr:from>
    <xdr:to>
      <xdr:col>9</xdr:col>
      <xdr:colOff>1</xdr:colOff>
      <xdr:row>13</xdr:row>
      <xdr:rowOff>7630</xdr:rowOff>
    </xdr:to>
    <xdr:pic>
      <xdr:nvPicPr>
        <xdr:cNvPr id="13" name="그림 12">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17731740" y="19621500"/>
          <a:ext cx="3482341" cy="2034550"/>
        </a:xfrm>
        <a:prstGeom prst="rect">
          <a:avLst/>
        </a:prstGeom>
      </xdr:spPr>
    </xdr:pic>
    <xdr:clientData fLocksWithSheet="0"/>
  </xdr:twoCellAnchor>
  <xdr:twoCellAnchor editAs="oneCell">
    <xdr:from>
      <xdr:col>8</xdr:col>
      <xdr:colOff>136705</xdr:colOff>
      <xdr:row>12</xdr:row>
      <xdr:rowOff>705970</xdr:rowOff>
    </xdr:from>
    <xdr:to>
      <xdr:col>8</xdr:col>
      <xdr:colOff>3473820</xdr:colOff>
      <xdr:row>12</xdr:row>
      <xdr:rowOff>1781736</xdr:rowOff>
    </xdr:to>
    <xdr:sp macro="" textlink="">
      <xdr:nvSpPr>
        <xdr:cNvPr id="14" name="직사각형 13">
          <a:extLst>
            <a:ext uri="{FF2B5EF4-FFF2-40B4-BE49-F238E27FC236}">
              <a16:creationId xmlns:a16="http://schemas.microsoft.com/office/drawing/2014/main" id="{00000000-0008-0000-0600-00000E000000}"/>
            </a:ext>
          </a:extLst>
        </xdr:cNvPr>
        <xdr:cNvSpPr/>
      </xdr:nvSpPr>
      <xdr:spPr>
        <a:xfrm flipH="1">
          <a:off x="17868445" y="20327470"/>
          <a:ext cx="3337115" cy="107576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13</xdr:row>
      <xdr:rowOff>0</xdr:rowOff>
    </xdr:from>
    <xdr:to>
      <xdr:col>9</xdr:col>
      <xdr:colOff>2390</xdr:colOff>
      <xdr:row>14</xdr:row>
      <xdr:rowOff>5438</xdr:rowOff>
    </xdr:to>
    <xdr:pic>
      <xdr:nvPicPr>
        <xdr:cNvPr id="15" name="그림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17731740" y="21648420"/>
          <a:ext cx="3484730" cy="2032358"/>
        </a:xfrm>
        <a:prstGeom prst="rect">
          <a:avLst/>
        </a:prstGeom>
      </xdr:spPr>
    </xdr:pic>
    <xdr:clientData fLocksWithSheet="0"/>
  </xdr:twoCellAnchor>
  <xdr:twoCellAnchor editAs="oneCell">
    <xdr:from>
      <xdr:col>8</xdr:col>
      <xdr:colOff>9438</xdr:colOff>
      <xdr:row>13</xdr:row>
      <xdr:rowOff>378599</xdr:rowOff>
    </xdr:from>
    <xdr:to>
      <xdr:col>9</xdr:col>
      <xdr:colOff>3808</xdr:colOff>
      <xdr:row>13</xdr:row>
      <xdr:rowOff>1809750</xdr:rowOff>
    </xdr:to>
    <xdr:sp macro="" textlink="">
      <xdr:nvSpPr>
        <xdr:cNvPr id="16" name="직사각형 15">
          <a:extLst>
            <a:ext uri="{FF2B5EF4-FFF2-40B4-BE49-F238E27FC236}">
              <a16:creationId xmlns:a16="http://schemas.microsoft.com/office/drawing/2014/main" id="{00000000-0008-0000-0600-000010000000}"/>
            </a:ext>
          </a:extLst>
        </xdr:cNvPr>
        <xdr:cNvSpPr/>
      </xdr:nvSpPr>
      <xdr:spPr>
        <a:xfrm flipH="1">
          <a:off x="17741178" y="22027019"/>
          <a:ext cx="3476710" cy="143115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14</xdr:row>
      <xdr:rowOff>0</xdr:rowOff>
    </xdr:from>
    <xdr:to>
      <xdr:col>9</xdr:col>
      <xdr:colOff>2390</xdr:colOff>
      <xdr:row>15</xdr:row>
      <xdr:rowOff>2872</xdr:rowOff>
    </xdr:to>
    <xdr:pic>
      <xdr:nvPicPr>
        <xdr:cNvPr id="17" name="그림 1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17731740" y="23675340"/>
          <a:ext cx="3484730" cy="2029792"/>
        </a:xfrm>
        <a:prstGeom prst="rect">
          <a:avLst/>
        </a:prstGeom>
      </xdr:spPr>
    </xdr:pic>
    <xdr:clientData fLocksWithSheet="0"/>
  </xdr:twoCellAnchor>
  <xdr:twoCellAnchor editAs="oneCell">
    <xdr:from>
      <xdr:col>8</xdr:col>
      <xdr:colOff>54429</xdr:colOff>
      <xdr:row>14</xdr:row>
      <xdr:rowOff>1061357</xdr:rowOff>
    </xdr:from>
    <xdr:to>
      <xdr:col>9</xdr:col>
      <xdr:colOff>3265</xdr:colOff>
      <xdr:row>14</xdr:row>
      <xdr:rowOff>1866901</xdr:rowOff>
    </xdr:to>
    <xdr:sp macro="" textlink="">
      <xdr:nvSpPr>
        <xdr:cNvPr id="18" name="직사각형 17">
          <a:extLst>
            <a:ext uri="{FF2B5EF4-FFF2-40B4-BE49-F238E27FC236}">
              <a16:creationId xmlns:a16="http://schemas.microsoft.com/office/drawing/2014/main" id="{00000000-0008-0000-0600-000012000000}"/>
            </a:ext>
          </a:extLst>
        </xdr:cNvPr>
        <xdr:cNvSpPr/>
      </xdr:nvSpPr>
      <xdr:spPr>
        <a:xfrm flipH="1">
          <a:off x="17786169" y="24736697"/>
          <a:ext cx="3431176" cy="80554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15</xdr:row>
      <xdr:rowOff>0</xdr:rowOff>
    </xdr:from>
    <xdr:to>
      <xdr:col>9</xdr:col>
      <xdr:colOff>2390</xdr:colOff>
      <xdr:row>16</xdr:row>
      <xdr:rowOff>0</xdr:rowOff>
    </xdr:to>
    <xdr:pic>
      <xdr:nvPicPr>
        <xdr:cNvPr id="19" name="그림 18">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17731740" y="25702260"/>
          <a:ext cx="3484730" cy="2026920"/>
        </a:xfrm>
        <a:prstGeom prst="rect">
          <a:avLst/>
        </a:prstGeom>
      </xdr:spPr>
    </xdr:pic>
    <xdr:clientData fLocksWithSheet="0"/>
  </xdr:twoCellAnchor>
  <xdr:twoCellAnchor editAs="oneCell">
    <xdr:from>
      <xdr:col>8</xdr:col>
      <xdr:colOff>40821</xdr:colOff>
      <xdr:row>15</xdr:row>
      <xdr:rowOff>1047750</xdr:rowOff>
    </xdr:from>
    <xdr:to>
      <xdr:col>9</xdr:col>
      <xdr:colOff>3264</xdr:colOff>
      <xdr:row>15</xdr:row>
      <xdr:rowOff>1415143</xdr:rowOff>
    </xdr:to>
    <xdr:sp macro="" textlink="">
      <xdr:nvSpPr>
        <xdr:cNvPr id="20" name="직사각형 19">
          <a:extLst>
            <a:ext uri="{FF2B5EF4-FFF2-40B4-BE49-F238E27FC236}">
              <a16:creationId xmlns:a16="http://schemas.microsoft.com/office/drawing/2014/main" id="{00000000-0008-0000-0600-000014000000}"/>
            </a:ext>
          </a:extLst>
        </xdr:cNvPr>
        <xdr:cNvSpPr/>
      </xdr:nvSpPr>
      <xdr:spPr>
        <a:xfrm flipH="1">
          <a:off x="17772561" y="26750010"/>
          <a:ext cx="3444783" cy="36739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16</xdr:row>
      <xdr:rowOff>0</xdr:rowOff>
    </xdr:from>
    <xdr:to>
      <xdr:col>9</xdr:col>
      <xdr:colOff>2390</xdr:colOff>
      <xdr:row>17</xdr:row>
      <xdr:rowOff>7631</xdr:rowOff>
    </xdr:to>
    <xdr:pic>
      <xdr:nvPicPr>
        <xdr:cNvPr id="21" name="그림 20">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17731740" y="27729180"/>
          <a:ext cx="3484730" cy="2034551"/>
        </a:xfrm>
        <a:prstGeom prst="rect">
          <a:avLst/>
        </a:prstGeom>
      </xdr:spPr>
    </xdr:pic>
    <xdr:clientData fLocksWithSheet="0"/>
  </xdr:twoCellAnchor>
  <xdr:twoCellAnchor editAs="oneCell">
    <xdr:from>
      <xdr:col>8</xdr:col>
      <xdr:colOff>176891</xdr:colOff>
      <xdr:row>16</xdr:row>
      <xdr:rowOff>340177</xdr:rowOff>
    </xdr:from>
    <xdr:to>
      <xdr:col>8</xdr:col>
      <xdr:colOff>3415392</xdr:colOff>
      <xdr:row>16</xdr:row>
      <xdr:rowOff>1782536</xdr:rowOff>
    </xdr:to>
    <xdr:sp macro="" textlink="">
      <xdr:nvSpPr>
        <xdr:cNvPr id="22" name="직사각형 21">
          <a:extLst>
            <a:ext uri="{FF2B5EF4-FFF2-40B4-BE49-F238E27FC236}">
              <a16:creationId xmlns:a16="http://schemas.microsoft.com/office/drawing/2014/main" id="{00000000-0008-0000-0600-000016000000}"/>
            </a:ext>
          </a:extLst>
        </xdr:cNvPr>
        <xdr:cNvSpPr/>
      </xdr:nvSpPr>
      <xdr:spPr>
        <a:xfrm flipH="1">
          <a:off x="17908631" y="28069357"/>
          <a:ext cx="3238501" cy="144235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17</xdr:row>
      <xdr:rowOff>0</xdr:rowOff>
    </xdr:from>
    <xdr:to>
      <xdr:col>9</xdr:col>
      <xdr:colOff>2390</xdr:colOff>
      <xdr:row>18</xdr:row>
      <xdr:rowOff>5438</xdr:rowOff>
    </xdr:to>
    <xdr:pic>
      <xdr:nvPicPr>
        <xdr:cNvPr id="23" name="그림 22">
          <a:extLst>
            <a:ext uri="{FF2B5EF4-FFF2-40B4-BE49-F238E27FC236}">
              <a16:creationId xmlns:a16="http://schemas.microsoft.com/office/drawing/2014/main" id="{00000000-0008-0000-0600-000017000000}"/>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17731740" y="29756100"/>
          <a:ext cx="3484730" cy="2032358"/>
        </a:xfrm>
        <a:prstGeom prst="rect">
          <a:avLst/>
        </a:prstGeom>
      </xdr:spPr>
    </xdr:pic>
    <xdr:clientData fLocksWithSheet="0"/>
  </xdr:twoCellAnchor>
  <xdr:twoCellAnchor editAs="oneCell">
    <xdr:from>
      <xdr:col>8</xdr:col>
      <xdr:colOff>761998</xdr:colOff>
      <xdr:row>17</xdr:row>
      <xdr:rowOff>40821</xdr:rowOff>
    </xdr:from>
    <xdr:to>
      <xdr:col>8</xdr:col>
      <xdr:colOff>2694213</xdr:colOff>
      <xdr:row>17</xdr:row>
      <xdr:rowOff>1989366</xdr:rowOff>
    </xdr:to>
    <xdr:sp macro="" textlink="">
      <xdr:nvSpPr>
        <xdr:cNvPr id="24" name="직사각형 23">
          <a:extLst>
            <a:ext uri="{FF2B5EF4-FFF2-40B4-BE49-F238E27FC236}">
              <a16:creationId xmlns:a16="http://schemas.microsoft.com/office/drawing/2014/main" id="{00000000-0008-0000-0600-000018000000}"/>
            </a:ext>
          </a:extLst>
        </xdr:cNvPr>
        <xdr:cNvSpPr/>
      </xdr:nvSpPr>
      <xdr:spPr>
        <a:xfrm flipH="1">
          <a:off x="18493738" y="29796921"/>
          <a:ext cx="1932215" cy="194854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18</xdr:row>
      <xdr:rowOff>0</xdr:rowOff>
    </xdr:from>
    <xdr:to>
      <xdr:col>9</xdr:col>
      <xdr:colOff>2390</xdr:colOff>
      <xdr:row>19</xdr:row>
      <xdr:rowOff>2806</xdr:rowOff>
    </xdr:to>
    <xdr:pic>
      <xdr:nvPicPr>
        <xdr:cNvPr id="25" name="그림 24">
          <a:extLst>
            <a:ext uri="{FF2B5EF4-FFF2-40B4-BE49-F238E27FC236}">
              <a16:creationId xmlns:a16="http://schemas.microsoft.com/office/drawing/2014/main" id="{00000000-0008-0000-0600-000019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17731740" y="31783020"/>
          <a:ext cx="3484730" cy="2029726"/>
        </a:xfrm>
        <a:prstGeom prst="rect">
          <a:avLst/>
        </a:prstGeom>
      </xdr:spPr>
    </xdr:pic>
    <xdr:clientData fLocksWithSheet="0"/>
  </xdr:twoCellAnchor>
  <xdr:twoCellAnchor editAs="oneCell">
    <xdr:from>
      <xdr:col>8</xdr:col>
      <xdr:colOff>1102178</xdr:colOff>
      <xdr:row>18</xdr:row>
      <xdr:rowOff>29935</xdr:rowOff>
    </xdr:from>
    <xdr:to>
      <xdr:col>8</xdr:col>
      <xdr:colOff>2503714</xdr:colOff>
      <xdr:row>18</xdr:row>
      <xdr:rowOff>1978480</xdr:rowOff>
    </xdr:to>
    <xdr:sp macro="" textlink="">
      <xdr:nvSpPr>
        <xdr:cNvPr id="26" name="직사각형 25">
          <a:extLst>
            <a:ext uri="{FF2B5EF4-FFF2-40B4-BE49-F238E27FC236}">
              <a16:creationId xmlns:a16="http://schemas.microsoft.com/office/drawing/2014/main" id="{00000000-0008-0000-0600-00001A000000}"/>
            </a:ext>
          </a:extLst>
        </xdr:cNvPr>
        <xdr:cNvSpPr/>
      </xdr:nvSpPr>
      <xdr:spPr>
        <a:xfrm flipH="1">
          <a:off x="18833918" y="31812955"/>
          <a:ext cx="1401536" cy="194854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19</xdr:row>
      <xdr:rowOff>0</xdr:rowOff>
    </xdr:from>
    <xdr:to>
      <xdr:col>9</xdr:col>
      <xdr:colOff>2390</xdr:colOff>
      <xdr:row>20</xdr:row>
      <xdr:rowOff>2806</xdr:rowOff>
    </xdr:to>
    <xdr:pic>
      <xdr:nvPicPr>
        <xdr:cNvPr id="27" name="그림 26">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17731740" y="33809940"/>
          <a:ext cx="3484730" cy="2029726"/>
        </a:xfrm>
        <a:prstGeom prst="rect">
          <a:avLst/>
        </a:prstGeom>
      </xdr:spPr>
    </xdr:pic>
    <xdr:clientData fLocksWithSheet="0"/>
  </xdr:twoCellAnchor>
  <xdr:twoCellAnchor editAs="oneCell">
    <xdr:from>
      <xdr:col>8</xdr:col>
      <xdr:colOff>996040</xdr:colOff>
      <xdr:row>19</xdr:row>
      <xdr:rowOff>851647</xdr:rowOff>
    </xdr:from>
    <xdr:to>
      <xdr:col>8</xdr:col>
      <xdr:colOff>1782533</xdr:colOff>
      <xdr:row>19</xdr:row>
      <xdr:rowOff>1891392</xdr:rowOff>
    </xdr:to>
    <xdr:sp macro="" textlink="">
      <xdr:nvSpPr>
        <xdr:cNvPr id="28" name="직사각형 27">
          <a:extLst>
            <a:ext uri="{FF2B5EF4-FFF2-40B4-BE49-F238E27FC236}">
              <a16:creationId xmlns:a16="http://schemas.microsoft.com/office/drawing/2014/main" id="{00000000-0008-0000-0600-00001C000000}"/>
            </a:ext>
          </a:extLst>
        </xdr:cNvPr>
        <xdr:cNvSpPr/>
      </xdr:nvSpPr>
      <xdr:spPr>
        <a:xfrm flipH="1">
          <a:off x="18727780" y="34661587"/>
          <a:ext cx="786493" cy="103974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25</xdr:row>
      <xdr:rowOff>0</xdr:rowOff>
    </xdr:from>
    <xdr:to>
      <xdr:col>9</xdr:col>
      <xdr:colOff>1600</xdr:colOff>
      <xdr:row>26</xdr:row>
      <xdr:rowOff>2807</xdr:rowOff>
    </xdr:to>
    <xdr:pic>
      <xdr:nvPicPr>
        <xdr:cNvPr id="29" name="그림 28">
          <a:extLst>
            <a:ext uri="{FF2B5EF4-FFF2-40B4-BE49-F238E27FC236}">
              <a16:creationId xmlns:a16="http://schemas.microsoft.com/office/drawing/2014/main" id="{00000000-0008-0000-0600-00001D00000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17731740" y="45971460"/>
          <a:ext cx="3483940" cy="2029727"/>
        </a:xfrm>
        <a:prstGeom prst="rect">
          <a:avLst/>
        </a:prstGeom>
      </xdr:spPr>
    </xdr:pic>
    <xdr:clientData fLocksWithSheet="0"/>
  </xdr:twoCellAnchor>
  <xdr:twoCellAnchor editAs="oneCell">
    <xdr:from>
      <xdr:col>8</xdr:col>
      <xdr:colOff>277582</xdr:colOff>
      <xdr:row>25</xdr:row>
      <xdr:rowOff>723896</xdr:rowOff>
    </xdr:from>
    <xdr:to>
      <xdr:col>8</xdr:col>
      <xdr:colOff>1496784</xdr:colOff>
      <xdr:row>25</xdr:row>
      <xdr:rowOff>1374322</xdr:rowOff>
    </xdr:to>
    <xdr:sp macro="" textlink="">
      <xdr:nvSpPr>
        <xdr:cNvPr id="30" name="직사각형 29">
          <a:extLst>
            <a:ext uri="{FF2B5EF4-FFF2-40B4-BE49-F238E27FC236}">
              <a16:creationId xmlns:a16="http://schemas.microsoft.com/office/drawing/2014/main" id="{00000000-0008-0000-0600-00001E000000}"/>
            </a:ext>
          </a:extLst>
        </xdr:cNvPr>
        <xdr:cNvSpPr/>
      </xdr:nvSpPr>
      <xdr:spPr>
        <a:xfrm flipH="1">
          <a:off x="18009322" y="46695356"/>
          <a:ext cx="1219202" cy="65042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2198911</xdr:colOff>
      <xdr:row>25</xdr:row>
      <xdr:rowOff>753831</xdr:rowOff>
    </xdr:from>
    <xdr:to>
      <xdr:col>8</xdr:col>
      <xdr:colOff>3418113</xdr:colOff>
      <xdr:row>25</xdr:row>
      <xdr:rowOff>1864178</xdr:rowOff>
    </xdr:to>
    <xdr:sp macro="" textlink="">
      <xdr:nvSpPr>
        <xdr:cNvPr id="31" name="직사각형 30">
          <a:extLst>
            <a:ext uri="{FF2B5EF4-FFF2-40B4-BE49-F238E27FC236}">
              <a16:creationId xmlns:a16="http://schemas.microsoft.com/office/drawing/2014/main" id="{00000000-0008-0000-0600-00001F000000}"/>
            </a:ext>
          </a:extLst>
        </xdr:cNvPr>
        <xdr:cNvSpPr/>
      </xdr:nvSpPr>
      <xdr:spPr>
        <a:xfrm flipH="1">
          <a:off x="19930651" y="46725291"/>
          <a:ext cx="1219202" cy="111034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33</xdr:row>
      <xdr:rowOff>0</xdr:rowOff>
    </xdr:from>
    <xdr:to>
      <xdr:col>9</xdr:col>
      <xdr:colOff>2390</xdr:colOff>
      <xdr:row>34</xdr:row>
      <xdr:rowOff>1</xdr:rowOff>
    </xdr:to>
    <xdr:pic>
      <xdr:nvPicPr>
        <xdr:cNvPr id="32" name="그림 31">
          <a:extLst>
            <a:ext uri="{FF2B5EF4-FFF2-40B4-BE49-F238E27FC236}">
              <a16:creationId xmlns:a16="http://schemas.microsoft.com/office/drawing/2014/main" id="{00000000-0008-0000-0600-000020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17731740" y="58635900"/>
          <a:ext cx="3484730" cy="2026921"/>
        </a:xfrm>
        <a:prstGeom prst="rect">
          <a:avLst/>
        </a:prstGeom>
      </xdr:spPr>
    </xdr:pic>
    <xdr:clientData fLocksWithSheet="0"/>
  </xdr:twoCellAnchor>
  <xdr:twoCellAnchor editAs="oneCell">
    <xdr:from>
      <xdr:col>8</xdr:col>
      <xdr:colOff>0</xdr:colOff>
      <xdr:row>38</xdr:row>
      <xdr:rowOff>0</xdr:rowOff>
    </xdr:from>
    <xdr:to>
      <xdr:col>9</xdr:col>
      <xdr:colOff>2390</xdr:colOff>
      <xdr:row>39</xdr:row>
      <xdr:rowOff>1741</xdr:rowOff>
    </xdr:to>
    <xdr:pic>
      <xdr:nvPicPr>
        <xdr:cNvPr id="33" name="그림 32">
          <a:extLst>
            <a:ext uri="{FF2B5EF4-FFF2-40B4-BE49-F238E27FC236}">
              <a16:creationId xmlns:a16="http://schemas.microsoft.com/office/drawing/2014/main" id="{00000000-0008-0000-0600-000021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7731740" y="68770500"/>
          <a:ext cx="3484730" cy="2028661"/>
        </a:xfrm>
        <a:prstGeom prst="rect">
          <a:avLst/>
        </a:prstGeom>
      </xdr:spPr>
    </xdr:pic>
    <xdr:clientData fLocksWithSheet="0"/>
  </xdr:twoCellAnchor>
  <xdr:twoCellAnchor editAs="oneCell">
    <xdr:from>
      <xdr:col>8</xdr:col>
      <xdr:colOff>0</xdr:colOff>
      <xdr:row>39</xdr:row>
      <xdr:rowOff>0</xdr:rowOff>
    </xdr:from>
    <xdr:to>
      <xdr:col>9</xdr:col>
      <xdr:colOff>2390</xdr:colOff>
      <xdr:row>40</xdr:row>
      <xdr:rowOff>800</xdr:rowOff>
    </xdr:to>
    <xdr:pic>
      <xdr:nvPicPr>
        <xdr:cNvPr id="34" name="그림 33">
          <a:extLst>
            <a:ext uri="{FF2B5EF4-FFF2-40B4-BE49-F238E27FC236}">
              <a16:creationId xmlns:a16="http://schemas.microsoft.com/office/drawing/2014/main" id="{00000000-0008-0000-0600-000022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7731740" y="70797420"/>
          <a:ext cx="3484730" cy="2027720"/>
        </a:xfrm>
        <a:prstGeom prst="rect">
          <a:avLst/>
        </a:prstGeom>
      </xdr:spPr>
    </xdr:pic>
    <xdr:clientData fLocksWithSheet="0"/>
  </xdr:twoCellAnchor>
  <xdr:twoCellAnchor editAs="oneCell">
    <xdr:from>
      <xdr:col>8</xdr:col>
      <xdr:colOff>271392</xdr:colOff>
      <xdr:row>39</xdr:row>
      <xdr:rowOff>40820</xdr:rowOff>
    </xdr:from>
    <xdr:to>
      <xdr:col>8</xdr:col>
      <xdr:colOff>3396833</xdr:colOff>
      <xdr:row>39</xdr:row>
      <xdr:rowOff>367393</xdr:rowOff>
    </xdr:to>
    <xdr:sp macro="" textlink="">
      <xdr:nvSpPr>
        <xdr:cNvPr id="35" name="직사각형 34">
          <a:extLst>
            <a:ext uri="{FF2B5EF4-FFF2-40B4-BE49-F238E27FC236}">
              <a16:creationId xmlns:a16="http://schemas.microsoft.com/office/drawing/2014/main" id="{00000000-0008-0000-0600-000023000000}"/>
            </a:ext>
          </a:extLst>
        </xdr:cNvPr>
        <xdr:cNvSpPr/>
      </xdr:nvSpPr>
      <xdr:spPr>
        <a:xfrm flipH="1">
          <a:off x="18003132" y="70838240"/>
          <a:ext cx="3125441" cy="32657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xdr:colOff>
      <xdr:row>41</xdr:row>
      <xdr:rowOff>0</xdr:rowOff>
    </xdr:from>
    <xdr:to>
      <xdr:col>9</xdr:col>
      <xdr:colOff>0</xdr:colOff>
      <xdr:row>42</xdr:row>
      <xdr:rowOff>1</xdr:rowOff>
    </xdr:to>
    <xdr:pic>
      <xdr:nvPicPr>
        <xdr:cNvPr id="36" name="그림 35">
          <a:extLst>
            <a:ext uri="{FF2B5EF4-FFF2-40B4-BE49-F238E27FC236}">
              <a16:creationId xmlns:a16="http://schemas.microsoft.com/office/drawing/2014/main" id="{00000000-0008-0000-0600-000024000000}"/>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17731741" y="74851260"/>
          <a:ext cx="3482339" cy="2026921"/>
        </a:xfrm>
        <a:prstGeom prst="rect">
          <a:avLst/>
        </a:prstGeom>
      </xdr:spPr>
    </xdr:pic>
    <xdr:clientData fLocksWithSheet="0"/>
  </xdr:twoCellAnchor>
  <xdr:twoCellAnchor editAs="oneCell">
    <xdr:from>
      <xdr:col>8</xdr:col>
      <xdr:colOff>0</xdr:colOff>
      <xdr:row>42</xdr:row>
      <xdr:rowOff>1</xdr:rowOff>
    </xdr:from>
    <xdr:to>
      <xdr:col>9</xdr:col>
      <xdr:colOff>2390</xdr:colOff>
      <xdr:row>43</xdr:row>
      <xdr:rowOff>1</xdr:rowOff>
    </xdr:to>
    <xdr:pic>
      <xdr:nvPicPr>
        <xdr:cNvPr id="37" name="그림 36">
          <a:extLst>
            <a:ext uri="{FF2B5EF4-FFF2-40B4-BE49-F238E27FC236}">
              <a16:creationId xmlns:a16="http://schemas.microsoft.com/office/drawing/2014/main" id="{00000000-0008-0000-0600-000025000000}"/>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tretch>
          <a:fillRect/>
        </a:stretch>
      </xdr:blipFill>
      <xdr:spPr>
        <a:xfrm>
          <a:off x="17731740" y="76878181"/>
          <a:ext cx="3484730" cy="2026920"/>
        </a:xfrm>
        <a:prstGeom prst="rect">
          <a:avLst/>
        </a:prstGeom>
      </xdr:spPr>
    </xdr:pic>
    <xdr:clientData fLocksWithSheet="0"/>
  </xdr:twoCellAnchor>
  <xdr:twoCellAnchor editAs="oneCell">
    <xdr:from>
      <xdr:col>8</xdr:col>
      <xdr:colOff>60112</xdr:colOff>
      <xdr:row>41</xdr:row>
      <xdr:rowOff>232805</xdr:rowOff>
    </xdr:from>
    <xdr:to>
      <xdr:col>9</xdr:col>
      <xdr:colOff>1780</xdr:colOff>
      <xdr:row>41</xdr:row>
      <xdr:rowOff>938892</xdr:rowOff>
    </xdr:to>
    <xdr:sp macro="" textlink="">
      <xdr:nvSpPr>
        <xdr:cNvPr id="38" name="직사각형 37">
          <a:extLst>
            <a:ext uri="{FF2B5EF4-FFF2-40B4-BE49-F238E27FC236}">
              <a16:creationId xmlns:a16="http://schemas.microsoft.com/office/drawing/2014/main" id="{00000000-0008-0000-0600-000026000000}"/>
            </a:ext>
          </a:extLst>
        </xdr:cNvPr>
        <xdr:cNvSpPr/>
      </xdr:nvSpPr>
      <xdr:spPr>
        <a:xfrm flipH="1">
          <a:off x="17791852" y="75084065"/>
          <a:ext cx="3424008" cy="70608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xdr:colOff>
      <xdr:row>40</xdr:row>
      <xdr:rowOff>0</xdr:rowOff>
    </xdr:from>
    <xdr:to>
      <xdr:col>9</xdr:col>
      <xdr:colOff>0</xdr:colOff>
      <xdr:row>41</xdr:row>
      <xdr:rowOff>2730</xdr:rowOff>
    </xdr:to>
    <xdr:pic>
      <xdr:nvPicPr>
        <xdr:cNvPr id="39" name="그림 38">
          <a:extLst>
            <a:ext uri="{FF2B5EF4-FFF2-40B4-BE49-F238E27FC236}">
              <a16:creationId xmlns:a16="http://schemas.microsoft.com/office/drawing/2014/main" id="{00000000-0008-0000-0600-000027000000}"/>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17731741" y="72824340"/>
          <a:ext cx="3482339" cy="2029650"/>
        </a:xfrm>
        <a:prstGeom prst="rect">
          <a:avLst/>
        </a:prstGeom>
      </xdr:spPr>
    </xdr:pic>
    <xdr:clientData fLocksWithSheet="0"/>
  </xdr:twoCellAnchor>
  <xdr:twoCellAnchor editAs="oneCell">
    <xdr:from>
      <xdr:col>8</xdr:col>
      <xdr:colOff>0</xdr:colOff>
      <xdr:row>43</xdr:row>
      <xdr:rowOff>0</xdr:rowOff>
    </xdr:from>
    <xdr:to>
      <xdr:col>9</xdr:col>
      <xdr:colOff>2390</xdr:colOff>
      <xdr:row>44</xdr:row>
      <xdr:rowOff>1741</xdr:rowOff>
    </xdr:to>
    <xdr:pic>
      <xdr:nvPicPr>
        <xdr:cNvPr id="40" name="그림 39">
          <a:extLst>
            <a:ext uri="{FF2B5EF4-FFF2-40B4-BE49-F238E27FC236}">
              <a16:creationId xmlns:a16="http://schemas.microsoft.com/office/drawing/2014/main" id="{00000000-0008-0000-0600-00002800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17731740" y="78905100"/>
          <a:ext cx="3484730" cy="2028661"/>
        </a:xfrm>
        <a:prstGeom prst="rect">
          <a:avLst/>
        </a:prstGeom>
      </xdr:spPr>
    </xdr:pic>
    <xdr:clientData fLocksWithSheet="0"/>
  </xdr:twoCellAnchor>
  <xdr:twoCellAnchor editAs="oneCell">
    <xdr:from>
      <xdr:col>8</xdr:col>
      <xdr:colOff>0</xdr:colOff>
      <xdr:row>44</xdr:row>
      <xdr:rowOff>-1</xdr:rowOff>
    </xdr:from>
    <xdr:to>
      <xdr:col>9</xdr:col>
      <xdr:colOff>2390</xdr:colOff>
      <xdr:row>45</xdr:row>
      <xdr:rowOff>1</xdr:rowOff>
    </xdr:to>
    <xdr:pic>
      <xdr:nvPicPr>
        <xdr:cNvPr id="41" name="그림 40">
          <a:extLst>
            <a:ext uri="{FF2B5EF4-FFF2-40B4-BE49-F238E27FC236}">
              <a16:creationId xmlns:a16="http://schemas.microsoft.com/office/drawing/2014/main" id="{00000000-0008-0000-0600-00002900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17731740" y="80932019"/>
          <a:ext cx="3484730" cy="2026922"/>
        </a:xfrm>
        <a:prstGeom prst="rect">
          <a:avLst/>
        </a:prstGeom>
      </xdr:spPr>
    </xdr:pic>
    <xdr:clientData fLocksWithSheet="0"/>
  </xdr:twoCellAnchor>
  <xdr:twoCellAnchor editAs="oneCell">
    <xdr:from>
      <xdr:col>8</xdr:col>
      <xdr:colOff>693963</xdr:colOff>
      <xdr:row>44</xdr:row>
      <xdr:rowOff>68035</xdr:rowOff>
    </xdr:from>
    <xdr:to>
      <xdr:col>8</xdr:col>
      <xdr:colOff>2898319</xdr:colOff>
      <xdr:row>44</xdr:row>
      <xdr:rowOff>544285</xdr:rowOff>
    </xdr:to>
    <xdr:sp macro="" textlink="">
      <xdr:nvSpPr>
        <xdr:cNvPr id="42" name="직사각형 41">
          <a:extLst>
            <a:ext uri="{FF2B5EF4-FFF2-40B4-BE49-F238E27FC236}">
              <a16:creationId xmlns:a16="http://schemas.microsoft.com/office/drawing/2014/main" id="{00000000-0008-0000-0600-00002A000000}"/>
            </a:ext>
          </a:extLst>
        </xdr:cNvPr>
        <xdr:cNvSpPr/>
      </xdr:nvSpPr>
      <xdr:spPr>
        <a:xfrm flipH="1">
          <a:off x="18425703" y="81000055"/>
          <a:ext cx="2204356" cy="4762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45</xdr:row>
      <xdr:rowOff>0</xdr:rowOff>
    </xdr:from>
    <xdr:to>
      <xdr:col>9</xdr:col>
      <xdr:colOff>2390</xdr:colOff>
      <xdr:row>46</xdr:row>
      <xdr:rowOff>1741</xdr:rowOff>
    </xdr:to>
    <xdr:pic>
      <xdr:nvPicPr>
        <xdr:cNvPr id="43" name="그림 42">
          <a:extLst>
            <a:ext uri="{FF2B5EF4-FFF2-40B4-BE49-F238E27FC236}">
              <a16:creationId xmlns:a16="http://schemas.microsoft.com/office/drawing/2014/main" id="{00000000-0008-0000-0600-00002B000000}"/>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17731740" y="82958940"/>
          <a:ext cx="3484730" cy="2028661"/>
        </a:xfrm>
        <a:prstGeom prst="rect">
          <a:avLst/>
        </a:prstGeom>
      </xdr:spPr>
    </xdr:pic>
    <xdr:clientData fLocksWithSheet="0"/>
  </xdr:twoCellAnchor>
  <xdr:twoCellAnchor editAs="oneCell">
    <xdr:from>
      <xdr:col>8</xdr:col>
      <xdr:colOff>0</xdr:colOff>
      <xdr:row>46</xdr:row>
      <xdr:rowOff>0</xdr:rowOff>
    </xdr:from>
    <xdr:to>
      <xdr:col>9</xdr:col>
      <xdr:colOff>2390</xdr:colOff>
      <xdr:row>47</xdr:row>
      <xdr:rowOff>800</xdr:rowOff>
    </xdr:to>
    <xdr:pic>
      <xdr:nvPicPr>
        <xdr:cNvPr id="44" name="그림 43">
          <a:extLst>
            <a:ext uri="{FF2B5EF4-FFF2-40B4-BE49-F238E27FC236}">
              <a16:creationId xmlns:a16="http://schemas.microsoft.com/office/drawing/2014/main" id="{00000000-0008-0000-0600-00002C000000}"/>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17731740" y="84985860"/>
          <a:ext cx="3484730" cy="2027720"/>
        </a:xfrm>
        <a:prstGeom prst="rect">
          <a:avLst/>
        </a:prstGeom>
      </xdr:spPr>
    </xdr:pic>
    <xdr:clientData fLocksWithSheet="0"/>
  </xdr:twoCellAnchor>
  <xdr:twoCellAnchor editAs="oneCell">
    <xdr:from>
      <xdr:col>8</xdr:col>
      <xdr:colOff>397326</xdr:colOff>
      <xdr:row>46</xdr:row>
      <xdr:rowOff>166006</xdr:rowOff>
    </xdr:from>
    <xdr:to>
      <xdr:col>8</xdr:col>
      <xdr:colOff>3292927</xdr:colOff>
      <xdr:row>46</xdr:row>
      <xdr:rowOff>642256</xdr:rowOff>
    </xdr:to>
    <xdr:sp macro="" textlink="">
      <xdr:nvSpPr>
        <xdr:cNvPr id="45" name="직사각형 44">
          <a:extLst>
            <a:ext uri="{FF2B5EF4-FFF2-40B4-BE49-F238E27FC236}">
              <a16:creationId xmlns:a16="http://schemas.microsoft.com/office/drawing/2014/main" id="{00000000-0008-0000-0600-00002D000000}"/>
            </a:ext>
          </a:extLst>
        </xdr:cNvPr>
        <xdr:cNvSpPr/>
      </xdr:nvSpPr>
      <xdr:spPr>
        <a:xfrm flipH="1">
          <a:off x="18129066" y="85151866"/>
          <a:ext cx="2895601" cy="4762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47</xdr:row>
      <xdr:rowOff>0</xdr:rowOff>
    </xdr:from>
    <xdr:to>
      <xdr:col>9</xdr:col>
      <xdr:colOff>1600</xdr:colOff>
      <xdr:row>48</xdr:row>
      <xdr:rowOff>1741</xdr:rowOff>
    </xdr:to>
    <xdr:pic>
      <xdr:nvPicPr>
        <xdr:cNvPr id="46" name="그림 45">
          <a:extLst>
            <a:ext uri="{FF2B5EF4-FFF2-40B4-BE49-F238E27FC236}">
              <a16:creationId xmlns:a16="http://schemas.microsoft.com/office/drawing/2014/main" id="{00000000-0008-0000-0600-00002E000000}"/>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17731740" y="87012780"/>
          <a:ext cx="3483940" cy="2028661"/>
        </a:xfrm>
        <a:prstGeom prst="rect">
          <a:avLst/>
        </a:prstGeom>
      </xdr:spPr>
    </xdr:pic>
    <xdr:clientData fLocksWithSheet="0"/>
  </xdr:twoCellAnchor>
  <xdr:twoCellAnchor>
    <xdr:from>
      <xdr:col>8</xdr:col>
      <xdr:colOff>0</xdr:colOff>
      <xdr:row>48</xdr:row>
      <xdr:rowOff>0</xdr:rowOff>
    </xdr:from>
    <xdr:to>
      <xdr:col>9</xdr:col>
      <xdr:colOff>0</xdr:colOff>
      <xdr:row>49</xdr:row>
      <xdr:rowOff>0</xdr:rowOff>
    </xdr:to>
    <xdr:pic>
      <xdr:nvPicPr>
        <xdr:cNvPr id="47" name="그림 46">
          <a:extLst>
            <a:ext uri="{FF2B5EF4-FFF2-40B4-BE49-F238E27FC236}">
              <a16:creationId xmlns:a16="http://schemas.microsoft.com/office/drawing/2014/main" id="{00000000-0008-0000-0600-00002F000000}"/>
            </a:ext>
          </a:extLst>
        </xdr:cNvPr>
        <xdr:cNvPicPr>
          <a:picLocks noChangeAspect="1"/>
        </xdr:cNvPicPr>
      </xdr:nvPicPr>
      <xdr:blipFill>
        <a:blip xmlns:r="http://schemas.openxmlformats.org/officeDocument/2006/relationships" r:embed="rId23" cstate="email">
          <a:extLst>
            <a:ext uri="{28A0092B-C50C-407E-A947-70E740481C1C}">
              <a14:useLocalDpi xmlns:a14="http://schemas.microsoft.com/office/drawing/2010/main"/>
            </a:ext>
          </a:extLst>
        </a:blip>
        <a:stretch>
          <a:fillRect/>
        </a:stretch>
      </xdr:blipFill>
      <xdr:spPr>
        <a:xfrm>
          <a:off x="17731740" y="89039700"/>
          <a:ext cx="3482340" cy="2026920"/>
        </a:xfrm>
        <a:prstGeom prst="rect">
          <a:avLst/>
        </a:prstGeom>
      </xdr:spPr>
    </xdr:pic>
    <xdr:clientData fLocksWithSheet="0"/>
  </xdr:twoCellAnchor>
  <xdr:twoCellAnchor editAs="oneCell">
    <xdr:from>
      <xdr:col>8</xdr:col>
      <xdr:colOff>39786</xdr:colOff>
      <xdr:row>48</xdr:row>
      <xdr:rowOff>1362096</xdr:rowOff>
    </xdr:from>
    <xdr:to>
      <xdr:col>8</xdr:col>
      <xdr:colOff>2240501</xdr:colOff>
      <xdr:row>48</xdr:row>
      <xdr:rowOff>1653740</xdr:rowOff>
    </xdr:to>
    <xdr:sp macro="" textlink="">
      <xdr:nvSpPr>
        <xdr:cNvPr id="48" name="직사각형 47">
          <a:extLst>
            <a:ext uri="{FF2B5EF4-FFF2-40B4-BE49-F238E27FC236}">
              <a16:creationId xmlns:a16="http://schemas.microsoft.com/office/drawing/2014/main" id="{00000000-0008-0000-0600-000030000000}"/>
            </a:ext>
          </a:extLst>
        </xdr:cNvPr>
        <xdr:cNvSpPr/>
      </xdr:nvSpPr>
      <xdr:spPr>
        <a:xfrm rot="537663" flipH="1">
          <a:off x="17771526" y="90401796"/>
          <a:ext cx="2200715" cy="29164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2053119</xdr:colOff>
      <xdr:row>48</xdr:row>
      <xdr:rowOff>1319145</xdr:rowOff>
    </xdr:from>
    <xdr:to>
      <xdr:col>9</xdr:col>
      <xdr:colOff>3723</xdr:colOff>
      <xdr:row>48</xdr:row>
      <xdr:rowOff>1577691</xdr:rowOff>
    </xdr:to>
    <xdr:sp macro="" textlink="">
      <xdr:nvSpPr>
        <xdr:cNvPr id="49" name="직사각형 48">
          <a:extLst>
            <a:ext uri="{FF2B5EF4-FFF2-40B4-BE49-F238E27FC236}">
              <a16:creationId xmlns:a16="http://schemas.microsoft.com/office/drawing/2014/main" id="{00000000-0008-0000-0600-000031000000}"/>
            </a:ext>
          </a:extLst>
        </xdr:cNvPr>
        <xdr:cNvSpPr/>
      </xdr:nvSpPr>
      <xdr:spPr>
        <a:xfrm rot="20602283" flipH="1">
          <a:off x="19784859" y="90358845"/>
          <a:ext cx="1432944" cy="25854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876297</xdr:colOff>
      <xdr:row>47</xdr:row>
      <xdr:rowOff>32656</xdr:rowOff>
    </xdr:from>
    <xdr:to>
      <xdr:col>8</xdr:col>
      <xdr:colOff>2503715</xdr:colOff>
      <xdr:row>47</xdr:row>
      <xdr:rowOff>2000250</xdr:rowOff>
    </xdr:to>
    <xdr:sp macro="" textlink="">
      <xdr:nvSpPr>
        <xdr:cNvPr id="50" name="직사각형 49">
          <a:extLst>
            <a:ext uri="{FF2B5EF4-FFF2-40B4-BE49-F238E27FC236}">
              <a16:creationId xmlns:a16="http://schemas.microsoft.com/office/drawing/2014/main" id="{00000000-0008-0000-0600-000032000000}"/>
            </a:ext>
          </a:extLst>
        </xdr:cNvPr>
        <xdr:cNvSpPr/>
      </xdr:nvSpPr>
      <xdr:spPr>
        <a:xfrm flipH="1">
          <a:off x="18608037" y="87045436"/>
          <a:ext cx="1627418" cy="196759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49</xdr:row>
      <xdr:rowOff>0</xdr:rowOff>
    </xdr:from>
    <xdr:to>
      <xdr:col>9</xdr:col>
      <xdr:colOff>1600</xdr:colOff>
      <xdr:row>50</xdr:row>
      <xdr:rowOff>1</xdr:rowOff>
    </xdr:to>
    <xdr:pic>
      <xdr:nvPicPr>
        <xdr:cNvPr id="51" name="그림 50">
          <a:extLst>
            <a:ext uri="{FF2B5EF4-FFF2-40B4-BE49-F238E27FC236}">
              <a16:creationId xmlns:a16="http://schemas.microsoft.com/office/drawing/2014/main" id="{00000000-0008-0000-0600-000033000000}"/>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tretch>
          <a:fillRect/>
        </a:stretch>
      </xdr:blipFill>
      <xdr:spPr>
        <a:xfrm>
          <a:off x="17731740" y="91066620"/>
          <a:ext cx="3483940" cy="2026921"/>
        </a:xfrm>
        <a:prstGeom prst="rect">
          <a:avLst/>
        </a:prstGeom>
      </xdr:spPr>
    </xdr:pic>
    <xdr:clientData fLocksWithSheet="0"/>
  </xdr:twoCellAnchor>
  <xdr:twoCellAnchor editAs="oneCell">
    <xdr:from>
      <xdr:col>8</xdr:col>
      <xdr:colOff>0</xdr:colOff>
      <xdr:row>50</xdr:row>
      <xdr:rowOff>1</xdr:rowOff>
    </xdr:from>
    <xdr:to>
      <xdr:col>9</xdr:col>
      <xdr:colOff>2390</xdr:colOff>
      <xdr:row>51</xdr:row>
      <xdr:rowOff>0</xdr:rowOff>
    </xdr:to>
    <xdr:pic>
      <xdr:nvPicPr>
        <xdr:cNvPr id="52" name="그림 51">
          <a:extLst>
            <a:ext uri="{FF2B5EF4-FFF2-40B4-BE49-F238E27FC236}">
              <a16:creationId xmlns:a16="http://schemas.microsoft.com/office/drawing/2014/main" id="{00000000-0008-0000-0600-000034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17731740" y="93093541"/>
          <a:ext cx="3484730" cy="2026919"/>
        </a:xfrm>
        <a:prstGeom prst="rect">
          <a:avLst/>
        </a:prstGeom>
      </xdr:spPr>
    </xdr:pic>
    <xdr:clientData fLocksWithSheet="0"/>
  </xdr:twoCellAnchor>
  <xdr:twoCellAnchor editAs="oneCell">
    <xdr:from>
      <xdr:col>8</xdr:col>
      <xdr:colOff>176891</xdr:colOff>
      <xdr:row>50</xdr:row>
      <xdr:rowOff>830037</xdr:rowOff>
    </xdr:from>
    <xdr:to>
      <xdr:col>8</xdr:col>
      <xdr:colOff>3265712</xdr:colOff>
      <xdr:row>50</xdr:row>
      <xdr:rowOff>1809750</xdr:rowOff>
    </xdr:to>
    <xdr:sp macro="" textlink="">
      <xdr:nvSpPr>
        <xdr:cNvPr id="53" name="직사각형 52">
          <a:extLst>
            <a:ext uri="{FF2B5EF4-FFF2-40B4-BE49-F238E27FC236}">
              <a16:creationId xmlns:a16="http://schemas.microsoft.com/office/drawing/2014/main" id="{00000000-0008-0000-0600-000035000000}"/>
            </a:ext>
          </a:extLst>
        </xdr:cNvPr>
        <xdr:cNvSpPr/>
      </xdr:nvSpPr>
      <xdr:spPr>
        <a:xfrm flipH="1">
          <a:off x="17908631" y="93923577"/>
          <a:ext cx="3088821" cy="97971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285749</xdr:colOff>
      <xdr:row>49</xdr:row>
      <xdr:rowOff>68036</xdr:rowOff>
    </xdr:from>
    <xdr:to>
      <xdr:col>8</xdr:col>
      <xdr:colOff>3279321</xdr:colOff>
      <xdr:row>49</xdr:row>
      <xdr:rowOff>1973036</xdr:rowOff>
    </xdr:to>
    <xdr:sp macro="" textlink="">
      <xdr:nvSpPr>
        <xdr:cNvPr id="54" name="직사각형 53">
          <a:extLst>
            <a:ext uri="{FF2B5EF4-FFF2-40B4-BE49-F238E27FC236}">
              <a16:creationId xmlns:a16="http://schemas.microsoft.com/office/drawing/2014/main" id="{00000000-0008-0000-0600-000036000000}"/>
            </a:ext>
          </a:extLst>
        </xdr:cNvPr>
        <xdr:cNvSpPr/>
      </xdr:nvSpPr>
      <xdr:spPr>
        <a:xfrm flipH="1">
          <a:off x="18017489" y="91134656"/>
          <a:ext cx="2993572" cy="19050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xdr:colOff>
      <xdr:row>51</xdr:row>
      <xdr:rowOff>0</xdr:rowOff>
    </xdr:from>
    <xdr:to>
      <xdr:col>9</xdr:col>
      <xdr:colOff>0</xdr:colOff>
      <xdr:row>52</xdr:row>
      <xdr:rowOff>798</xdr:rowOff>
    </xdr:to>
    <xdr:pic>
      <xdr:nvPicPr>
        <xdr:cNvPr id="55" name="그림 54">
          <a:extLst>
            <a:ext uri="{FF2B5EF4-FFF2-40B4-BE49-F238E27FC236}">
              <a16:creationId xmlns:a16="http://schemas.microsoft.com/office/drawing/2014/main" id="{00000000-0008-0000-0600-00003700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17731741" y="95120460"/>
          <a:ext cx="3482339" cy="2027718"/>
        </a:xfrm>
        <a:prstGeom prst="rect">
          <a:avLst/>
        </a:prstGeom>
      </xdr:spPr>
    </xdr:pic>
    <xdr:clientData fLocksWithSheet="0"/>
  </xdr:twoCellAnchor>
  <xdr:twoCellAnchor editAs="oneCell">
    <xdr:from>
      <xdr:col>8</xdr:col>
      <xdr:colOff>0</xdr:colOff>
      <xdr:row>51</xdr:row>
      <xdr:rowOff>2026226</xdr:rowOff>
    </xdr:from>
    <xdr:to>
      <xdr:col>9</xdr:col>
      <xdr:colOff>2390</xdr:colOff>
      <xdr:row>53</xdr:row>
      <xdr:rowOff>2807</xdr:rowOff>
    </xdr:to>
    <xdr:pic>
      <xdr:nvPicPr>
        <xdr:cNvPr id="56" name="그림 55">
          <a:extLst>
            <a:ext uri="{FF2B5EF4-FFF2-40B4-BE49-F238E27FC236}">
              <a16:creationId xmlns:a16="http://schemas.microsoft.com/office/drawing/2014/main" id="{00000000-0008-0000-0600-000038000000}"/>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17731740" y="97146686"/>
          <a:ext cx="3484730" cy="2030421"/>
        </a:xfrm>
        <a:prstGeom prst="rect">
          <a:avLst/>
        </a:prstGeom>
      </xdr:spPr>
    </xdr:pic>
    <xdr:clientData fLocksWithSheet="0"/>
  </xdr:twoCellAnchor>
  <xdr:twoCellAnchor editAs="oneCell">
    <xdr:from>
      <xdr:col>8</xdr:col>
      <xdr:colOff>1</xdr:colOff>
      <xdr:row>53</xdr:row>
      <xdr:rowOff>2</xdr:rowOff>
    </xdr:from>
    <xdr:to>
      <xdr:col>9</xdr:col>
      <xdr:colOff>0</xdr:colOff>
      <xdr:row>54</xdr:row>
      <xdr:rowOff>1</xdr:rowOff>
    </xdr:to>
    <xdr:pic>
      <xdr:nvPicPr>
        <xdr:cNvPr id="57" name="그림 56">
          <a:extLst>
            <a:ext uri="{FF2B5EF4-FFF2-40B4-BE49-F238E27FC236}">
              <a16:creationId xmlns:a16="http://schemas.microsoft.com/office/drawing/2014/main" id="{00000000-0008-0000-0600-000039000000}"/>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17731741" y="99174302"/>
          <a:ext cx="3482339" cy="2026919"/>
        </a:xfrm>
        <a:prstGeom prst="rect">
          <a:avLst/>
        </a:prstGeom>
      </xdr:spPr>
    </xdr:pic>
    <xdr:clientData fLocksWithSheet="0"/>
  </xdr:twoCellAnchor>
  <xdr:twoCellAnchor editAs="oneCell">
    <xdr:from>
      <xdr:col>8</xdr:col>
      <xdr:colOff>1</xdr:colOff>
      <xdr:row>54</xdr:row>
      <xdr:rowOff>0</xdr:rowOff>
    </xdr:from>
    <xdr:to>
      <xdr:col>9</xdr:col>
      <xdr:colOff>0</xdr:colOff>
      <xdr:row>55</xdr:row>
      <xdr:rowOff>1</xdr:rowOff>
    </xdr:to>
    <xdr:pic>
      <xdr:nvPicPr>
        <xdr:cNvPr id="58" name="그림 57">
          <a:extLst>
            <a:ext uri="{FF2B5EF4-FFF2-40B4-BE49-F238E27FC236}">
              <a16:creationId xmlns:a16="http://schemas.microsoft.com/office/drawing/2014/main" id="{00000000-0008-0000-0600-00003A000000}"/>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a:off x="17731741" y="101201220"/>
          <a:ext cx="3482339" cy="2026921"/>
        </a:xfrm>
        <a:prstGeom prst="rect">
          <a:avLst/>
        </a:prstGeom>
      </xdr:spPr>
    </xdr:pic>
    <xdr:clientData fLocksWithSheet="0"/>
  </xdr:twoCellAnchor>
  <xdr:twoCellAnchor editAs="oneCell">
    <xdr:from>
      <xdr:col>8</xdr:col>
      <xdr:colOff>1</xdr:colOff>
      <xdr:row>55</xdr:row>
      <xdr:rowOff>0</xdr:rowOff>
    </xdr:from>
    <xdr:to>
      <xdr:col>9</xdr:col>
      <xdr:colOff>2390</xdr:colOff>
      <xdr:row>56</xdr:row>
      <xdr:rowOff>2327</xdr:rowOff>
    </xdr:to>
    <xdr:pic>
      <xdr:nvPicPr>
        <xdr:cNvPr id="59" name="그림 58">
          <a:extLst>
            <a:ext uri="{FF2B5EF4-FFF2-40B4-BE49-F238E27FC236}">
              <a16:creationId xmlns:a16="http://schemas.microsoft.com/office/drawing/2014/main" id="{00000000-0008-0000-0600-00003B000000}"/>
            </a:ext>
          </a:extLst>
        </xdr:cNvPr>
        <xdr:cNvPicPr>
          <a:picLocks noChangeAspect="1"/>
        </xdr:cNvPicPr>
      </xdr:nvPicPr>
      <xdr:blipFill>
        <a:blip xmlns:r="http://schemas.openxmlformats.org/officeDocument/2006/relationships" r:embed="rId30" cstate="email">
          <a:extLst>
            <a:ext uri="{28A0092B-C50C-407E-A947-70E740481C1C}">
              <a14:useLocalDpi xmlns:a14="http://schemas.microsoft.com/office/drawing/2010/main"/>
            </a:ext>
          </a:extLst>
        </a:blip>
        <a:stretch>
          <a:fillRect/>
        </a:stretch>
      </xdr:blipFill>
      <xdr:spPr>
        <a:xfrm>
          <a:off x="17731741" y="103228140"/>
          <a:ext cx="3484729" cy="2029247"/>
        </a:xfrm>
        <a:prstGeom prst="rect">
          <a:avLst/>
        </a:prstGeom>
      </xdr:spPr>
    </xdr:pic>
    <xdr:clientData fLocksWithSheet="0"/>
  </xdr:twoCellAnchor>
  <xdr:twoCellAnchor editAs="oneCell">
    <xdr:from>
      <xdr:col>8</xdr:col>
      <xdr:colOff>0</xdr:colOff>
      <xdr:row>56</xdr:row>
      <xdr:rowOff>1</xdr:rowOff>
    </xdr:from>
    <xdr:to>
      <xdr:col>9</xdr:col>
      <xdr:colOff>2390</xdr:colOff>
      <xdr:row>57</xdr:row>
      <xdr:rowOff>4</xdr:rowOff>
    </xdr:to>
    <xdr:pic>
      <xdr:nvPicPr>
        <xdr:cNvPr id="60" name="그림 59">
          <a:extLst>
            <a:ext uri="{FF2B5EF4-FFF2-40B4-BE49-F238E27FC236}">
              <a16:creationId xmlns:a16="http://schemas.microsoft.com/office/drawing/2014/main" id="{00000000-0008-0000-0600-00003C000000}"/>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17731740" y="105255061"/>
          <a:ext cx="3484730" cy="2026923"/>
        </a:xfrm>
        <a:prstGeom prst="rect">
          <a:avLst/>
        </a:prstGeom>
      </xdr:spPr>
    </xdr:pic>
    <xdr:clientData fLocksWithSheet="0"/>
  </xdr:twoCellAnchor>
  <xdr:twoCellAnchor editAs="oneCell">
    <xdr:from>
      <xdr:col>8</xdr:col>
      <xdr:colOff>1005462</xdr:colOff>
      <xdr:row>51</xdr:row>
      <xdr:rowOff>97972</xdr:rowOff>
    </xdr:from>
    <xdr:to>
      <xdr:col>8</xdr:col>
      <xdr:colOff>2571750</xdr:colOff>
      <xdr:row>51</xdr:row>
      <xdr:rowOff>1986643</xdr:rowOff>
    </xdr:to>
    <xdr:sp macro="" textlink="">
      <xdr:nvSpPr>
        <xdr:cNvPr id="61" name="직사각형 60">
          <a:extLst>
            <a:ext uri="{FF2B5EF4-FFF2-40B4-BE49-F238E27FC236}">
              <a16:creationId xmlns:a16="http://schemas.microsoft.com/office/drawing/2014/main" id="{00000000-0008-0000-0600-00003D000000}"/>
            </a:ext>
          </a:extLst>
        </xdr:cNvPr>
        <xdr:cNvSpPr/>
      </xdr:nvSpPr>
      <xdr:spPr>
        <a:xfrm flipH="1">
          <a:off x="18737202" y="95218432"/>
          <a:ext cx="1566288" cy="188867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885720</xdr:colOff>
      <xdr:row>52</xdr:row>
      <xdr:rowOff>87087</xdr:rowOff>
    </xdr:from>
    <xdr:to>
      <xdr:col>8</xdr:col>
      <xdr:colOff>2452008</xdr:colOff>
      <xdr:row>52</xdr:row>
      <xdr:rowOff>1975758</xdr:rowOff>
    </xdr:to>
    <xdr:sp macro="" textlink="">
      <xdr:nvSpPr>
        <xdr:cNvPr id="62" name="직사각형 61">
          <a:extLst>
            <a:ext uri="{FF2B5EF4-FFF2-40B4-BE49-F238E27FC236}">
              <a16:creationId xmlns:a16="http://schemas.microsoft.com/office/drawing/2014/main" id="{00000000-0008-0000-0600-00003E000000}"/>
            </a:ext>
          </a:extLst>
        </xdr:cNvPr>
        <xdr:cNvSpPr/>
      </xdr:nvSpPr>
      <xdr:spPr>
        <a:xfrm flipH="1">
          <a:off x="18617460" y="97234467"/>
          <a:ext cx="1566288" cy="188867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1146977</xdr:colOff>
      <xdr:row>53</xdr:row>
      <xdr:rowOff>266701</xdr:rowOff>
    </xdr:from>
    <xdr:to>
      <xdr:col>8</xdr:col>
      <xdr:colOff>1850572</xdr:colOff>
      <xdr:row>53</xdr:row>
      <xdr:rowOff>1143000</xdr:rowOff>
    </xdr:to>
    <xdr:sp macro="" textlink="">
      <xdr:nvSpPr>
        <xdr:cNvPr id="63" name="직사각형 62">
          <a:extLst>
            <a:ext uri="{FF2B5EF4-FFF2-40B4-BE49-F238E27FC236}">
              <a16:creationId xmlns:a16="http://schemas.microsoft.com/office/drawing/2014/main" id="{00000000-0008-0000-0600-00003F000000}"/>
            </a:ext>
          </a:extLst>
        </xdr:cNvPr>
        <xdr:cNvSpPr/>
      </xdr:nvSpPr>
      <xdr:spPr>
        <a:xfrm flipH="1">
          <a:off x="18878717" y="99441001"/>
          <a:ext cx="703595" cy="87629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1183821</xdr:colOff>
      <xdr:row>54</xdr:row>
      <xdr:rowOff>707571</xdr:rowOff>
    </xdr:from>
    <xdr:to>
      <xdr:col>8</xdr:col>
      <xdr:colOff>1823356</xdr:colOff>
      <xdr:row>54</xdr:row>
      <xdr:rowOff>1330778</xdr:rowOff>
    </xdr:to>
    <xdr:sp macro="" textlink="">
      <xdr:nvSpPr>
        <xdr:cNvPr id="64" name="직사각형 63">
          <a:extLst>
            <a:ext uri="{FF2B5EF4-FFF2-40B4-BE49-F238E27FC236}">
              <a16:creationId xmlns:a16="http://schemas.microsoft.com/office/drawing/2014/main" id="{00000000-0008-0000-0600-000040000000}"/>
            </a:ext>
          </a:extLst>
        </xdr:cNvPr>
        <xdr:cNvSpPr/>
      </xdr:nvSpPr>
      <xdr:spPr>
        <a:xfrm flipH="1">
          <a:off x="18915561" y="101908791"/>
          <a:ext cx="639535" cy="62320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58</xdr:row>
      <xdr:rowOff>-1</xdr:rowOff>
    </xdr:from>
    <xdr:to>
      <xdr:col>9</xdr:col>
      <xdr:colOff>2390</xdr:colOff>
      <xdr:row>59</xdr:row>
      <xdr:rowOff>1236</xdr:rowOff>
    </xdr:to>
    <xdr:pic>
      <xdr:nvPicPr>
        <xdr:cNvPr id="65" name="그림 64">
          <a:extLst>
            <a:ext uri="{FF2B5EF4-FFF2-40B4-BE49-F238E27FC236}">
              <a16:creationId xmlns:a16="http://schemas.microsoft.com/office/drawing/2014/main" id="{00000000-0008-0000-0600-000041000000}"/>
            </a:ext>
          </a:extLst>
        </xdr:cNvPr>
        <xdr:cNvPicPr>
          <a:picLocks noChangeAspect="1"/>
        </xdr:cNvPicPr>
      </xdr:nvPicPr>
      <xdr:blipFill>
        <a:blip xmlns:r="http://schemas.openxmlformats.org/officeDocument/2006/relationships" r:embed="rId32" cstate="email">
          <a:extLst>
            <a:ext uri="{28A0092B-C50C-407E-A947-70E740481C1C}">
              <a14:useLocalDpi xmlns:a14="http://schemas.microsoft.com/office/drawing/2010/main"/>
            </a:ext>
          </a:extLst>
        </a:blip>
        <a:stretch>
          <a:fillRect/>
        </a:stretch>
      </xdr:blipFill>
      <xdr:spPr>
        <a:xfrm>
          <a:off x="17731740" y="109308899"/>
          <a:ext cx="3484730" cy="2028157"/>
        </a:xfrm>
        <a:prstGeom prst="rect">
          <a:avLst/>
        </a:prstGeom>
      </xdr:spPr>
    </xdr:pic>
    <xdr:clientData fLocksWithSheet="0"/>
  </xdr:twoCellAnchor>
  <xdr:twoCellAnchor editAs="oneCell">
    <xdr:from>
      <xdr:col>8</xdr:col>
      <xdr:colOff>0</xdr:colOff>
      <xdr:row>60</xdr:row>
      <xdr:rowOff>0</xdr:rowOff>
    </xdr:from>
    <xdr:to>
      <xdr:col>9</xdr:col>
      <xdr:colOff>2390</xdr:colOff>
      <xdr:row>61</xdr:row>
      <xdr:rowOff>801</xdr:rowOff>
    </xdr:to>
    <xdr:pic>
      <xdr:nvPicPr>
        <xdr:cNvPr id="66" name="그림 65">
          <a:extLst>
            <a:ext uri="{FF2B5EF4-FFF2-40B4-BE49-F238E27FC236}">
              <a16:creationId xmlns:a16="http://schemas.microsoft.com/office/drawing/2014/main" id="{00000000-0008-0000-0600-000042000000}"/>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17731740" y="113362740"/>
          <a:ext cx="3484730" cy="2027721"/>
        </a:xfrm>
        <a:prstGeom prst="rect">
          <a:avLst/>
        </a:prstGeom>
      </xdr:spPr>
    </xdr:pic>
    <xdr:clientData fLocksWithSheet="0"/>
  </xdr:twoCellAnchor>
  <xdr:twoCellAnchor editAs="oneCell">
    <xdr:from>
      <xdr:col>8</xdr:col>
      <xdr:colOff>0</xdr:colOff>
      <xdr:row>57</xdr:row>
      <xdr:rowOff>0</xdr:rowOff>
    </xdr:from>
    <xdr:to>
      <xdr:col>9</xdr:col>
      <xdr:colOff>3710</xdr:colOff>
      <xdr:row>58</xdr:row>
      <xdr:rowOff>69270</xdr:rowOff>
    </xdr:to>
    <xdr:pic>
      <xdr:nvPicPr>
        <xdr:cNvPr id="67" name="그림 66">
          <a:extLst>
            <a:ext uri="{FF2B5EF4-FFF2-40B4-BE49-F238E27FC236}">
              <a16:creationId xmlns:a16="http://schemas.microsoft.com/office/drawing/2014/main" id="{00000000-0008-0000-0600-000043000000}"/>
            </a:ext>
          </a:extLst>
        </xdr:cNvPr>
        <xdr:cNvPicPr>
          <a:picLocks noChangeAspect="1"/>
        </xdr:cNvPicPr>
      </xdr:nvPicPr>
      <xdr:blipFill>
        <a:blip xmlns:r="http://schemas.openxmlformats.org/officeDocument/2006/relationships" r:embed="rId33" cstate="email">
          <a:extLst>
            <a:ext uri="{28A0092B-C50C-407E-A947-70E740481C1C}">
              <a14:useLocalDpi xmlns:a14="http://schemas.microsoft.com/office/drawing/2010/main"/>
            </a:ext>
          </a:extLst>
        </a:blip>
        <a:stretch>
          <a:fillRect/>
        </a:stretch>
      </xdr:blipFill>
      <xdr:spPr>
        <a:xfrm>
          <a:off x="17731740" y="107281980"/>
          <a:ext cx="3486050" cy="2096190"/>
        </a:xfrm>
        <a:prstGeom prst="rect">
          <a:avLst/>
        </a:prstGeom>
      </xdr:spPr>
    </xdr:pic>
    <xdr:clientData fLocksWithSheet="0"/>
  </xdr:twoCellAnchor>
  <xdr:twoCellAnchor editAs="oneCell">
    <xdr:from>
      <xdr:col>8</xdr:col>
      <xdr:colOff>0</xdr:colOff>
      <xdr:row>58</xdr:row>
      <xdr:rowOff>2027463</xdr:rowOff>
    </xdr:from>
    <xdr:to>
      <xdr:col>9</xdr:col>
      <xdr:colOff>2390</xdr:colOff>
      <xdr:row>60</xdr:row>
      <xdr:rowOff>1236</xdr:rowOff>
    </xdr:to>
    <xdr:pic>
      <xdr:nvPicPr>
        <xdr:cNvPr id="68" name="그림 67">
          <a:extLst>
            <a:ext uri="{FF2B5EF4-FFF2-40B4-BE49-F238E27FC236}">
              <a16:creationId xmlns:a16="http://schemas.microsoft.com/office/drawing/2014/main" id="{00000000-0008-0000-0600-00004400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17731740" y="111336363"/>
          <a:ext cx="3484730" cy="2027613"/>
        </a:xfrm>
        <a:prstGeom prst="rect">
          <a:avLst/>
        </a:prstGeom>
      </xdr:spPr>
    </xdr:pic>
    <xdr:clientData fLocksWithSheet="0"/>
  </xdr:twoCellAnchor>
  <xdr:twoCellAnchor editAs="oneCell">
    <xdr:from>
      <xdr:col>8</xdr:col>
      <xdr:colOff>0</xdr:colOff>
      <xdr:row>61</xdr:row>
      <xdr:rowOff>0</xdr:rowOff>
    </xdr:from>
    <xdr:to>
      <xdr:col>9</xdr:col>
      <xdr:colOff>1600</xdr:colOff>
      <xdr:row>62</xdr:row>
      <xdr:rowOff>2163</xdr:rowOff>
    </xdr:to>
    <xdr:pic>
      <xdr:nvPicPr>
        <xdr:cNvPr id="69" name="그림 68">
          <a:extLst>
            <a:ext uri="{FF2B5EF4-FFF2-40B4-BE49-F238E27FC236}">
              <a16:creationId xmlns:a16="http://schemas.microsoft.com/office/drawing/2014/main" id="{00000000-0008-0000-0600-000045000000}"/>
            </a:ext>
          </a:extLst>
        </xdr:cNvPr>
        <xdr:cNvPicPr>
          <a:picLocks noChangeAspect="1"/>
        </xdr:cNvPicPr>
      </xdr:nvPicPr>
      <xdr:blipFill>
        <a:blip xmlns:r="http://schemas.openxmlformats.org/officeDocument/2006/relationships" r:embed="rId34" cstate="email">
          <a:extLst>
            <a:ext uri="{28A0092B-C50C-407E-A947-70E740481C1C}">
              <a14:useLocalDpi xmlns:a14="http://schemas.microsoft.com/office/drawing/2010/main"/>
            </a:ext>
          </a:extLst>
        </a:blip>
        <a:stretch>
          <a:fillRect/>
        </a:stretch>
      </xdr:blipFill>
      <xdr:spPr>
        <a:xfrm>
          <a:off x="17731740" y="115389660"/>
          <a:ext cx="3483940" cy="2029083"/>
        </a:xfrm>
        <a:prstGeom prst="rect">
          <a:avLst/>
        </a:prstGeom>
      </xdr:spPr>
    </xdr:pic>
    <xdr:clientData fLocksWithSheet="0"/>
  </xdr:twoCellAnchor>
  <xdr:twoCellAnchor editAs="oneCell">
    <xdr:from>
      <xdr:col>8</xdr:col>
      <xdr:colOff>0</xdr:colOff>
      <xdr:row>64</xdr:row>
      <xdr:rowOff>0</xdr:rowOff>
    </xdr:from>
    <xdr:to>
      <xdr:col>9</xdr:col>
      <xdr:colOff>2473</xdr:colOff>
      <xdr:row>65</xdr:row>
      <xdr:rowOff>2165</xdr:rowOff>
    </xdr:to>
    <xdr:pic>
      <xdr:nvPicPr>
        <xdr:cNvPr id="70" name="그림 69">
          <a:extLst>
            <a:ext uri="{FF2B5EF4-FFF2-40B4-BE49-F238E27FC236}">
              <a16:creationId xmlns:a16="http://schemas.microsoft.com/office/drawing/2014/main" id="{00000000-0008-0000-0600-000046000000}"/>
            </a:ext>
          </a:extLst>
        </xdr:cNvPr>
        <xdr:cNvPicPr>
          <a:picLocks noChangeAspect="1"/>
        </xdr:cNvPicPr>
      </xdr:nvPicPr>
      <xdr:blipFill>
        <a:blip xmlns:r="http://schemas.openxmlformats.org/officeDocument/2006/relationships" r:embed="rId35" cstate="email">
          <a:extLst>
            <a:ext uri="{28A0092B-C50C-407E-A947-70E740481C1C}">
              <a14:useLocalDpi xmlns:a14="http://schemas.microsoft.com/office/drawing/2010/main"/>
            </a:ext>
          </a:extLst>
        </a:blip>
        <a:stretch>
          <a:fillRect/>
        </a:stretch>
      </xdr:blipFill>
      <xdr:spPr>
        <a:xfrm>
          <a:off x="17731740" y="121470420"/>
          <a:ext cx="3484813" cy="2029085"/>
        </a:xfrm>
        <a:prstGeom prst="rect">
          <a:avLst/>
        </a:prstGeom>
      </xdr:spPr>
    </xdr:pic>
    <xdr:clientData fLocksWithSheet="0"/>
  </xdr:twoCellAnchor>
  <xdr:twoCellAnchor editAs="oneCell">
    <xdr:from>
      <xdr:col>8</xdr:col>
      <xdr:colOff>0</xdr:colOff>
      <xdr:row>63</xdr:row>
      <xdr:rowOff>0</xdr:rowOff>
    </xdr:from>
    <xdr:to>
      <xdr:col>9</xdr:col>
      <xdr:colOff>2390</xdr:colOff>
      <xdr:row>64</xdr:row>
      <xdr:rowOff>0</xdr:rowOff>
    </xdr:to>
    <xdr:pic>
      <xdr:nvPicPr>
        <xdr:cNvPr id="71" name="그림 70">
          <a:extLst>
            <a:ext uri="{FF2B5EF4-FFF2-40B4-BE49-F238E27FC236}">
              <a16:creationId xmlns:a16="http://schemas.microsoft.com/office/drawing/2014/main" id="{00000000-0008-0000-0600-000047000000}"/>
            </a:ext>
          </a:extLst>
        </xdr:cNvPr>
        <xdr:cNvPicPr>
          <a:picLocks noChangeAspect="1"/>
        </xdr:cNvPicPr>
      </xdr:nvPicPr>
      <xdr:blipFill>
        <a:blip xmlns:r="http://schemas.openxmlformats.org/officeDocument/2006/relationships" r:embed="rId36" cstate="email">
          <a:extLst>
            <a:ext uri="{28A0092B-C50C-407E-A947-70E740481C1C}">
              <a14:useLocalDpi xmlns:a14="http://schemas.microsoft.com/office/drawing/2010/main"/>
            </a:ext>
          </a:extLst>
        </a:blip>
        <a:stretch>
          <a:fillRect/>
        </a:stretch>
      </xdr:blipFill>
      <xdr:spPr>
        <a:xfrm>
          <a:off x="17731740" y="119443500"/>
          <a:ext cx="3484730" cy="2026920"/>
        </a:xfrm>
        <a:prstGeom prst="rect">
          <a:avLst/>
        </a:prstGeom>
      </xdr:spPr>
    </xdr:pic>
    <xdr:clientData fLocksWithSheet="0"/>
  </xdr:twoCellAnchor>
  <xdr:twoCellAnchor editAs="oneCell">
    <xdr:from>
      <xdr:col>8</xdr:col>
      <xdr:colOff>0</xdr:colOff>
      <xdr:row>62</xdr:row>
      <xdr:rowOff>0</xdr:rowOff>
    </xdr:from>
    <xdr:to>
      <xdr:col>9</xdr:col>
      <xdr:colOff>2390</xdr:colOff>
      <xdr:row>63</xdr:row>
      <xdr:rowOff>3</xdr:rowOff>
    </xdr:to>
    <xdr:pic>
      <xdr:nvPicPr>
        <xdr:cNvPr id="72" name="그림 71">
          <a:extLst>
            <a:ext uri="{FF2B5EF4-FFF2-40B4-BE49-F238E27FC236}">
              <a16:creationId xmlns:a16="http://schemas.microsoft.com/office/drawing/2014/main" id="{00000000-0008-0000-0600-000048000000}"/>
            </a:ext>
          </a:extLst>
        </xdr:cNvPr>
        <xdr:cNvPicPr>
          <a:picLocks noChangeAspect="1"/>
        </xdr:cNvPicPr>
      </xdr:nvPicPr>
      <xdr:blipFill>
        <a:blip xmlns:r="http://schemas.openxmlformats.org/officeDocument/2006/relationships" r:embed="rId37" cstate="email">
          <a:extLst>
            <a:ext uri="{28A0092B-C50C-407E-A947-70E740481C1C}">
              <a14:useLocalDpi xmlns:a14="http://schemas.microsoft.com/office/drawing/2010/main"/>
            </a:ext>
          </a:extLst>
        </a:blip>
        <a:stretch>
          <a:fillRect/>
        </a:stretch>
      </xdr:blipFill>
      <xdr:spPr>
        <a:xfrm>
          <a:off x="17731740" y="117416580"/>
          <a:ext cx="3484730" cy="2026923"/>
        </a:xfrm>
        <a:prstGeom prst="rect">
          <a:avLst/>
        </a:prstGeom>
      </xdr:spPr>
    </xdr:pic>
    <xdr:clientData fLocksWithSheet="0"/>
  </xdr:twoCellAnchor>
  <xdr:twoCellAnchor editAs="oneCell">
    <xdr:from>
      <xdr:col>8</xdr:col>
      <xdr:colOff>0</xdr:colOff>
      <xdr:row>65</xdr:row>
      <xdr:rowOff>0</xdr:rowOff>
    </xdr:from>
    <xdr:to>
      <xdr:col>9</xdr:col>
      <xdr:colOff>2390</xdr:colOff>
      <xdr:row>66</xdr:row>
      <xdr:rowOff>1</xdr:rowOff>
    </xdr:to>
    <xdr:pic>
      <xdr:nvPicPr>
        <xdr:cNvPr id="73" name="그림 72">
          <a:extLst>
            <a:ext uri="{FF2B5EF4-FFF2-40B4-BE49-F238E27FC236}">
              <a16:creationId xmlns:a16="http://schemas.microsoft.com/office/drawing/2014/main" id="{00000000-0008-0000-0600-000049000000}"/>
            </a:ext>
          </a:extLst>
        </xdr:cNvPr>
        <xdr:cNvPicPr>
          <a:picLocks noChangeAspect="1"/>
        </xdr:cNvPicPr>
      </xdr:nvPicPr>
      <xdr:blipFill>
        <a:blip xmlns:r="http://schemas.openxmlformats.org/officeDocument/2006/relationships" r:embed="rId38" cstate="email">
          <a:extLst>
            <a:ext uri="{28A0092B-C50C-407E-A947-70E740481C1C}">
              <a14:useLocalDpi xmlns:a14="http://schemas.microsoft.com/office/drawing/2010/main"/>
            </a:ext>
          </a:extLst>
        </a:blip>
        <a:stretch>
          <a:fillRect/>
        </a:stretch>
      </xdr:blipFill>
      <xdr:spPr>
        <a:xfrm>
          <a:off x="17731740" y="123497340"/>
          <a:ext cx="3484730" cy="2026921"/>
        </a:xfrm>
        <a:prstGeom prst="rect">
          <a:avLst/>
        </a:prstGeom>
      </xdr:spPr>
    </xdr:pic>
    <xdr:clientData fLocksWithSheet="0"/>
  </xdr:twoCellAnchor>
  <xdr:twoCellAnchor editAs="oneCell">
    <xdr:from>
      <xdr:col>8</xdr:col>
      <xdr:colOff>1</xdr:colOff>
      <xdr:row>66</xdr:row>
      <xdr:rowOff>0</xdr:rowOff>
    </xdr:from>
    <xdr:to>
      <xdr:col>9</xdr:col>
      <xdr:colOff>0</xdr:colOff>
      <xdr:row>67</xdr:row>
      <xdr:rowOff>1552</xdr:rowOff>
    </xdr:to>
    <xdr:pic>
      <xdr:nvPicPr>
        <xdr:cNvPr id="74" name="그림 73">
          <a:extLst>
            <a:ext uri="{FF2B5EF4-FFF2-40B4-BE49-F238E27FC236}">
              <a16:creationId xmlns:a16="http://schemas.microsoft.com/office/drawing/2014/main" id="{00000000-0008-0000-0600-00004A000000}"/>
            </a:ext>
          </a:extLst>
        </xdr:cNvPr>
        <xdr:cNvPicPr>
          <a:picLocks noChangeAspect="1"/>
        </xdr:cNvPicPr>
      </xdr:nvPicPr>
      <xdr:blipFill>
        <a:blip xmlns:r="http://schemas.openxmlformats.org/officeDocument/2006/relationships" r:embed="rId39" cstate="email">
          <a:extLst>
            <a:ext uri="{28A0092B-C50C-407E-A947-70E740481C1C}">
              <a14:useLocalDpi xmlns:a14="http://schemas.microsoft.com/office/drawing/2010/main"/>
            </a:ext>
          </a:extLst>
        </a:blip>
        <a:stretch>
          <a:fillRect/>
        </a:stretch>
      </xdr:blipFill>
      <xdr:spPr>
        <a:xfrm>
          <a:off x="17731741" y="125524260"/>
          <a:ext cx="3482339" cy="2028472"/>
        </a:xfrm>
        <a:prstGeom prst="rect">
          <a:avLst/>
        </a:prstGeom>
      </xdr:spPr>
    </xdr:pic>
    <xdr:clientData fLocksWithSheet="0"/>
  </xdr:twoCellAnchor>
  <xdr:twoCellAnchor editAs="oneCell">
    <xdr:from>
      <xdr:col>8</xdr:col>
      <xdr:colOff>0</xdr:colOff>
      <xdr:row>67</xdr:row>
      <xdr:rowOff>2028264</xdr:rowOff>
    </xdr:from>
    <xdr:to>
      <xdr:col>9</xdr:col>
      <xdr:colOff>2390</xdr:colOff>
      <xdr:row>69</xdr:row>
      <xdr:rowOff>2327</xdr:rowOff>
    </xdr:to>
    <xdr:pic>
      <xdr:nvPicPr>
        <xdr:cNvPr id="75" name="그림 74">
          <a:extLst>
            <a:ext uri="{FF2B5EF4-FFF2-40B4-BE49-F238E27FC236}">
              <a16:creationId xmlns:a16="http://schemas.microsoft.com/office/drawing/2014/main" id="{00000000-0008-0000-0600-00004B000000}"/>
            </a:ext>
          </a:extLst>
        </xdr:cNvPr>
        <xdr:cNvPicPr>
          <a:picLocks noChangeAspect="1"/>
        </xdr:cNvPicPr>
      </xdr:nvPicPr>
      <xdr:blipFill>
        <a:blip xmlns:r="http://schemas.openxmlformats.org/officeDocument/2006/relationships" r:embed="rId40" cstate="email">
          <a:extLst>
            <a:ext uri="{28A0092B-C50C-407E-A947-70E740481C1C}">
              <a14:useLocalDpi xmlns:a14="http://schemas.microsoft.com/office/drawing/2010/main"/>
            </a:ext>
          </a:extLst>
        </a:blip>
        <a:stretch>
          <a:fillRect/>
        </a:stretch>
      </xdr:blipFill>
      <xdr:spPr>
        <a:xfrm>
          <a:off x="17731740" y="129579444"/>
          <a:ext cx="3484730" cy="2027903"/>
        </a:xfrm>
        <a:prstGeom prst="rect">
          <a:avLst/>
        </a:prstGeom>
      </xdr:spPr>
    </xdr:pic>
    <xdr:clientData fLocksWithSheet="0"/>
  </xdr:twoCellAnchor>
  <xdr:twoCellAnchor editAs="oneCell">
    <xdr:from>
      <xdr:col>8</xdr:col>
      <xdr:colOff>0</xdr:colOff>
      <xdr:row>71</xdr:row>
      <xdr:rowOff>1</xdr:rowOff>
    </xdr:from>
    <xdr:to>
      <xdr:col>9</xdr:col>
      <xdr:colOff>2390</xdr:colOff>
      <xdr:row>72</xdr:row>
      <xdr:rowOff>220</xdr:rowOff>
    </xdr:to>
    <xdr:pic>
      <xdr:nvPicPr>
        <xdr:cNvPr id="76" name="그림 75">
          <a:extLst>
            <a:ext uri="{FF2B5EF4-FFF2-40B4-BE49-F238E27FC236}">
              <a16:creationId xmlns:a16="http://schemas.microsoft.com/office/drawing/2014/main" id="{00000000-0008-0000-0600-00004C000000}"/>
            </a:ext>
          </a:extLst>
        </xdr:cNvPr>
        <xdr:cNvPicPr>
          <a:picLocks noChangeAspect="1"/>
        </xdr:cNvPicPr>
      </xdr:nvPicPr>
      <xdr:blipFill>
        <a:blip xmlns:r="http://schemas.openxmlformats.org/officeDocument/2006/relationships" r:embed="rId41" cstate="email">
          <a:extLst>
            <a:ext uri="{28A0092B-C50C-407E-A947-70E740481C1C}">
              <a14:useLocalDpi xmlns:a14="http://schemas.microsoft.com/office/drawing/2010/main"/>
            </a:ext>
          </a:extLst>
        </a:blip>
        <a:stretch>
          <a:fillRect/>
        </a:stretch>
      </xdr:blipFill>
      <xdr:spPr>
        <a:xfrm>
          <a:off x="17731740" y="135658861"/>
          <a:ext cx="3484730" cy="2027139"/>
        </a:xfrm>
        <a:prstGeom prst="rect">
          <a:avLst/>
        </a:prstGeom>
      </xdr:spPr>
    </xdr:pic>
    <xdr:clientData fLocksWithSheet="0"/>
  </xdr:twoCellAnchor>
  <xdr:twoCellAnchor editAs="oneCell">
    <xdr:from>
      <xdr:col>8</xdr:col>
      <xdr:colOff>0</xdr:colOff>
      <xdr:row>70</xdr:row>
      <xdr:rowOff>0</xdr:rowOff>
    </xdr:from>
    <xdr:to>
      <xdr:col>9</xdr:col>
      <xdr:colOff>2390</xdr:colOff>
      <xdr:row>71</xdr:row>
      <xdr:rowOff>1090</xdr:rowOff>
    </xdr:to>
    <xdr:pic>
      <xdr:nvPicPr>
        <xdr:cNvPr id="77" name="그림 76">
          <a:extLst>
            <a:ext uri="{FF2B5EF4-FFF2-40B4-BE49-F238E27FC236}">
              <a16:creationId xmlns:a16="http://schemas.microsoft.com/office/drawing/2014/main" id="{00000000-0008-0000-0600-00004D000000}"/>
            </a:ext>
          </a:extLst>
        </xdr:cNvPr>
        <xdr:cNvPicPr>
          <a:picLocks noChangeAspect="1"/>
        </xdr:cNvPicPr>
      </xdr:nvPicPr>
      <xdr:blipFill>
        <a:blip xmlns:r="http://schemas.openxmlformats.org/officeDocument/2006/relationships" r:embed="rId32" cstate="email">
          <a:extLst>
            <a:ext uri="{28A0092B-C50C-407E-A947-70E740481C1C}">
              <a14:useLocalDpi xmlns:a14="http://schemas.microsoft.com/office/drawing/2010/main"/>
            </a:ext>
          </a:extLst>
        </a:blip>
        <a:stretch>
          <a:fillRect/>
        </a:stretch>
      </xdr:blipFill>
      <xdr:spPr>
        <a:xfrm>
          <a:off x="17731740" y="133631940"/>
          <a:ext cx="3484730" cy="2028010"/>
        </a:xfrm>
        <a:prstGeom prst="rect">
          <a:avLst/>
        </a:prstGeom>
      </xdr:spPr>
    </xdr:pic>
    <xdr:clientData fLocksWithSheet="0"/>
  </xdr:twoCellAnchor>
  <xdr:twoCellAnchor editAs="oneCell">
    <xdr:from>
      <xdr:col>8</xdr:col>
      <xdr:colOff>0</xdr:colOff>
      <xdr:row>69</xdr:row>
      <xdr:rowOff>0</xdr:rowOff>
    </xdr:from>
    <xdr:to>
      <xdr:col>9</xdr:col>
      <xdr:colOff>2390</xdr:colOff>
      <xdr:row>69</xdr:row>
      <xdr:rowOff>1999672</xdr:rowOff>
    </xdr:to>
    <xdr:pic>
      <xdr:nvPicPr>
        <xdr:cNvPr id="78" name="그림 77">
          <a:extLst>
            <a:ext uri="{FF2B5EF4-FFF2-40B4-BE49-F238E27FC236}">
              <a16:creationId xmlns:a16="http://schemas.microsoft.com/office/drawing/2014/main" id="{00000000-0008-0000-0600-00004E000000}"/>
            </a:ext>
          </a:extLst>
        </xdr:cNvPr>
        <xdr:cNvPicPr>
          <a:picLocks noChangeAspect="1"/>
        </xdr:cNvPicPr>
      </xdr:nvPicPr>
      <xdr:blipFill>
        <a:blip xmlns:r="http://schemas.openxmlformats.org/officeDocument/2006/relationships" r:embed="rId42" cstate="email">
          <a:extLst>
            <a:ext uri="{28A0092B-C50C-407E-A947-70E740481C1C}">
              <a14:useLocalDpi xmlns:a14="http://schemas.microsoft.com/office/drawing/2010/main"/>
            </a:ext>
          </a:extLst>
        </a:blip>
        <a:stretch>
          <a:fillRect/>
        </a:stretch>
      </xdr:blipFill>
      <xdr:spPr>
        <a:xfrm>
          <a:off x="17731740" y="131605020"/>
          <a:ext cx="3484730" cy="1999672"/>
        </a:xfrm>
        <a:prstGeom prst="rect">
          <a:avLst/>
        </a:prstGeom>
      </xdr:spPr>
    </xdr:pic>
    <xdr:clientData fLocksWithSheet="0"/>
  </xdr:twoCellAnchor>
  <xdr:twoCellAnchor editAs="oneCell">
    <xdr:from>
      <xdr:col>8</xdr:col>
      <xdr:colOff>1</xdr:colOff>
      <xdr:row>72</xdr:row>
      <xdr:rowOff>1</xdr:rowOff>
    </xdr:from>
    <xdr:to>
      <xdr:col>9</xdr:col>
      <xdr:colOff>2390</xdr:colOff>
      <xdr:row>73</xdr:row>
      <xdr:rowOff>1</xdr:rowOff>
    </xdr:to>
    <xdr:pic>
      <xdr:nvPicPr>
        <xdr:cNvPr id="79" name="그림 78">
          <a:extLst>
            <a:ext uri="{FF2B5EF4-FFF2-40B4-BE49-F238E27FC236}">
              <a16:creationId xmlns:a16="http://schemas.microsoft.com/office/drawing/2014/main" id="{00000000-0008-0000-0600-00004F000000}"/>
            </a:ext>
          </a:extLst>
        </xdr:cNvPr>
        <xdr:cNvPicPr>
          <a:picLocks noChangeAspect="1"/>
        </xdr:cNvPicPr>
      </xdr:nvPicPr>
      <xdr:blipFill>
        <a:blip xmlns:r="http://schemas.openxmlformats.org/officeDocument/2006/relationships" r:embed="rId43" cstate="email">
          <a:extLst>
            <a:ext uri="{28A0092B-C50C-407E-A947-70E740481C1C}">
              <a14:useLocalDpi xmlns:a14="http://schemas.microsoft.com/office/drawing/2010/main"/>
            </a:ext>
          </a:extLst>
        </a:blip>
        <a:stretch>
          <a:fillRect/>
        </a:stretch>
      </xdr:blipFill>
      <xdr:spPr>
        <a:xfrm>
          <a:off x="17731741" y="137685781"/>
          <a:ext cx="3484729" cy="2026920"/>
        </a:xfrm>
        <a:prstGeom prst="rect">
          <a:avLst/>
        </a:prstGeom>
      </xdr:spPr>
    </xdr:pic>
    <xdr:clientData fLocksWithSheet="0"/>
  </xdr:twoCellAnchor>
  <xdr:twoCellAnchor editAs="oneCell">
    <xdr:from>
      <xdr:col>8</xdr:col>
      <xdr:colOff>1</xdr:colOff>
      <xdr:row>73</xdr:row>
      <xdr:rowOff>0</xdr:rowOff>
    </xdr:from>
    <xdr:to>
      <xdr:col>9</xdr:col>
      <xdr:colOff>2390</xdr:colOff>
      <xdr:row>74</xdr:row>
      <xdr:rowOff>2</xdr:rowOff>
    </xdr:to>
    <xdr:pic>
      <xdr:nvPicPr>
        <xdr:cNvPr id="80" name="그림 79">
          <a:extLst>
            <a:ext uri="{FF2B5EF4-FFF2-40B4-BE49-F238E27FC236}">
              <a16:creationId xmlns:a16="http://schemas.microsoft.com/office/drawing/2014/main" id="{00000000-0008-0000-0600-000050000000}"/>
            </a:ext>
          </a:extLst>
        </xdr:cNvPr>
        <xdr:cNvPicPr>
          <a:picLocks noChangeAspect="1"/>
        </xdr:cNvPicPr>
      </xdr:nvPicPr>
      <xdr:blipFill>
        <a:blip xmlns:r="http://schemas.openxmlformats.org/officeDocument/2006/relationships" r:embed="rId44" cstate="email">
          <a:extLst>
            <a:ext uri="{28A0092B-C50C-407E-A947-70E740481C1C}">
              <a14:useLocalDpi xmlns:a14="http://schemas.microsoft.com/office/drawing/2010/main"/>
            </a:ext>
          </a:extLst>
        </a:blip>
        <a:stretch>
          <a:fillRect/>
        </a:stretch>
      </xdr:blipFill>
      <xdr:spPr>
        <a:xfrm>
          <a:off x="17731741" y="139712700"/>
          <a:ext cx="3484729" cy="2026922"/>
        </a:xfrm>
        <a:prstGeom prst="rect">
          <a:avLst/>
        </a:prstGeom>
      </xdr:spPr>
    </xdr:pic>
    <xdr:clientData fLocksWithSheet="0"/>
  </xdr:twoCellAnchor>
  <xdr:twoCellAnchor editAs="oneCell">
    <xdr:from>
      <xdr:col>8</xdr:col>
      <xdr:colOff>0</xdr:colOff>
      <xdr:row>74</xdr:row>
      <xdr:rowOff>0</xdr:rowOff>
    </xdr:from>
    <xdr:to>
      <xdr:col>9</xdr:col>
      <xdr:colOff>1600</xdr:colOff>
      <xdr:row>75</xdr:row>
      <xdr:rowOff>1</xdr:rowOff>
    </xdr:to>
    <xdr:pic>
      <xdr:nvPicPr>
        <xdr:cNvPr id="81" name="그림 80">
          <a:extLst>
            <a:ext uri="{FF2B5EF4-FFF2-40B4-BE49-F238E27FC236}">
              <a16:creationId xmlns:a16="http://schemas.microsoft.com/office/drawing/2014/main" id="{00000000-0008-0000-0600-000051000000}"/>
            </a:ext>
          </a:extLst>
        </xdr:cNvPr>
        <xdr:cNvPicPr>
          <a:picLocks noChangeAspect="1"/>
        </xdr:cNvPicPr>
      </xdr:nvPicPr>
      <xdr:blipFill>
        <a:blip xmlns:r="http://schemas.openxmlformats.org/officeDocument/2006/relationships" r:embed="rId45" cstate="email">
          <a:extLst>
            <a:ext uri="{28A0092B-C50C-407E-A947-70E740481C1C}">
              <a14:useLocalDpi xmlns:a14="http://schemas.microsoft.com/office/drawing/2010/main"/>
            </a:ext>
          </a:extLst>
        </a:blip>
        <a:stretch>
          <a:fillRect/>
        </a:stretch>
      </xdr:blipFill>
      <xdr:spPr>
        <a:xfrm>
          <a:off x="17731740" y="141739620"/>
          <a:ext cx="3483940" cy="2026921"/>
        </a:xfrm>
        <a:prstGeom prst="rect">
          <a:avLst/>
        </a:prstGeom>
      </xdr:spPr>
    </xdr:pic>
    <xdr:clientData fLocksWithSheet="0"/>
  </xdr:twoCellAnchor>
  <xdr:twoCellAnchor editAs="oneCell">
    <xdr:from>
      <xdr:col>8</xdr:col>
      <xdr:colOff>0</xdr:colOff>
      <xdr:row>75</xdr:row>
      <xdr:rowOff>1</xdr:rowOff>
    </xdr:from>
    <xdr:to>
      <xdr:col>9</xdr:col>
      <xdr:colOff>1600</xdr:colOff>
      <xdr:row>76</xdr:row>
      <xdr:rowOff>800</xdr:rowOff>
    </xdr:to>
    <xdr:pic>
      <xdr:nvPicPr>
        <xdr:cNvPr id="82" name="그림 81">
          <a:extLst>
            <a:ext uri="{FF2B5EF4-FFF2-40B4-BE49-F238E27FC236}">
              <a16:creationId xmlns:a16="http://schemas.microsoft.com/office/drawing/2014/main" id="{00000000-0008-0000-0600-000052000000}"/>
            </a:ext>
          </a:extLst>
        </xdr:cNvPr>
        <xdr:cNvPicPr>
          <a:picLocks noChangeAspect="1"/>
        </xdr:cNvPicPr>
      </xdr:nvPicPr>
      <xdr:blipFill>
        <a:blip xmlns:r="http://schemas.openxmlformats.org/officeDocument/2006/relationships" r:embed="rId46" cstate="email">
          <a:extLst>
            <a:ext uri="{28A0092B-C50C-407E-A947-70E740481C1C}">
              <a14:useLocalDpi xmlns:a14="http://schemas.microsoft.com/office/drawing/2010/main"/>
            </a:ext>
          </a:extLst>
        </a:blip>
        <a:stretch>
          <a:fillRect/>
        </a:stretch>
      </xdr:blipFill>
      <xdr:spPr>
        <a:xfrm>
          <a:off x="17731740" y="143766541"/>
          <a:ext cx="3483940" cy="2027719"/>
        </a:xfrm>
        <a:prstGeom prst="rect">
          <a:avLst/>
        </a:prstGeom>
      </xdr:spPr>
    </xdr:pic>
    <xdr:clientData fLocksWithSheet="0"/>
  </xdr:twoCellAnchor>
  <xdr:twoCellAnchor editAs="oneCell">
    <xdr:from>
      <xdr:col>8</xdr:col>
      <xdr:colOff>0</xdr:colOff>
      <xdr:row>76</xdr:row>
      <xdr:rowOff>0</xdr:rowOff>
    </xdr:from>
    <xdr:to>
      <xdr:col>9</xdr:col>
      <xdr:colOff>2390</xdr:colOff>
      <xdr:row>77</xdr:row>
      <xdr:rowOff>1740</xdr:rowOff>
    </xdr:to>
    <xdr:pic>
      <xdr:nvPicPr>
        <xdr:cNvPr id="83" name="그림 82">
          <a:extLst>
            <a:ext uri="{FF2B5EF4-FFF2-40B4-BE49-F238E27FC236}">
              <a16:creationId xmlns:a16="http://schemas.microsoft.com/office/drawing/2014/main" id="{00000000-0008-0000-0600-000053000000}"/>
            </a:ext>
          </a:extLst>
        </xdr:cNvPr>
        <xdr:cNvPicPr>
          <a:picLocks noChangeAspect="1"/>
        </xdr:cNvPicPr>
      </xdr:nvPicPr>
      <xdr:blipFill>
        <a:blip xmlns:r="http://schemas.openxmlformats.org/officeDocument/2006/relationships" r:embed="rId47" cstate="email">
          <a:extLst>
            <a:ext uri="{28A0092B-C50C-407E-A947-70E740481C1C}">
              <a14:useLocalDpi xmlns:a14="http://schemas.microsoft.com/office/drawing/2010/main"/>
            </a:ext>
          </a:extLst>
        </a:blip>
        <a:stretch>
          <a:fillRect/>
        </a:stretch>
      </xdr:blipFill>
      <xdr:spPr>
        <a:xfrm>
          <a:off x="17731740" y="145793460"/>
          <a:ext cx="3484730" cy="2028660"/>
        </a:xfrm>
        <a:prstGeom prst="rect">
          <a:avLst/>
        </a:prstGeom>
      </xdr:spPr>
    </xdr:pic>
    <xdr:clientData fLocksWithSheet="0"/>
  </xdr:twoCellAnchor>
  <xdr:twoCellAnchor editAs="oneCell">
    <xdr:from>
      <xdr:col>8</xdr:col>
      <xdr:colOff>0</xdr:colOff>
      <xdr:row>77</xdr:row>
      <xdr:rowOff>1</xdr:rowOff>
    </xdr:from>
    <xdr:to>
      <xdr:col>9</xdr:col>
      <xdr:colOff>2390</xdr:colOff>
      <xdr:row>78</xdr:row>
      <xdr:rowOff>4</xdr:rowOff>
    </xdr:to>
    <xdr:pic>
      <xdr:nvPicPr>
        <xdr:cNvPr id="84" name="그림 83">
          <a:extLst>
            <a:ext uri="{FF2B5EF4-FFF2-40B4-BE49-F238E27FC236}">
              <a16:creationId xmlns:a16="http://schemas.microsoft.com/office/drawing/2014/main" id="{00000000-0008-0000-0600-000054000000}"/>
            </a:ext>
          </a:extLst>
        </xdr:cNvPr>
        <xdr:cNvPicPr>
          <a:picLocks noChangeAspect="1"/>
        </xdr:cNvPicPr>
      </xdr:nvPicPr>
      <xdr:blipFill>
        <a:blip xmlns:r="http://schemas.openxmlformats.org/officeDocument/2006/relationships" r:embed="rId48" cstate="email">
          <a:extLst>
            <a:ext uri="{28A0092B-C50C-407E-A947-70E740481C1C}">
              <a14:useLocalDpi xmlns:a14="http://schemas.microsoft.com/office/drawing/2010/main"/>
            </a:ext>
          </a:extLst>
        </a:blip>
        <a:stretch>
          <a:fillRect/>
        </a:stretch>
      </xdr:blipFill>
      <xdr:spPr>
        <a:xfrm>
          <a:off x="17731740" y="147820381"/>
          <a:ext cx="3484730" cy="2026923"/>
        </a:xfrm>
        <a:prstGeom prst="rect">
          <a:avLst/>
        </a:prstGeom>
      </xdr:spPr>
    </xdr:pic>
    <xdr:clientData fLocksWithSheet="0"/>
  </xdr:twoCellAnchor>
  <xdr:twoCellAnchor editAs="oneCell">
    <xdr:from>
      <xdr:col>8</xdr:col>
      <xdr:colOff>0</xdr:colOff>
      <xdr:row>78</xdr:row>
      <xdr:rowOff>0</xdr:rowOff>
    </xdr:from>
    <xdr:to>
      <xdr:col>9</xdr:col>
      <xdr:colOff>1600</xdr:colOff>
      <xdr:row>79</xdr:row>
      <xdr:rowOff>1740</xdr:rowOff>
    </xdr:to>
    <xdr:pic>
      <xdr:nvPicPr>
        <xdr:cNvPr id="85" name="그림 84">
          <a:extLst>
            <a:ext uri="{FF2B5EF4-FFF2-40B4-BE49-F238E27FC236}">
              <a16:creationId xmlns:a16="http://schemas.microsoft.com/office/drawing/2014/main" id="{00000000-0008-0000-0600-000055000000}"/>
            </a:ext>
          </a:extLst>
        </xdr:cNvPr>
        <xdr:cNvPicPr>
          <a:picLocks noChangeAspect="1"/>
        </xdr:cNvPicPr>
      </xdr:nvPicPr>
      <xdr:blipFill>
        <a:blip xmlns:r="http://schemas.openxmlformats.org/officeDocument/2006/relationships" r:embed="rId49" cstate="email">
          <a:extLst>
            <a:ext uri="{28A0092B-C50C-407E-A947-70E740481C1C}">
              <a14:useLocalDpi xmlns:a14="http://schemas.microsoft.com/office/drawing/2010/main"/>
            </a:ext>
          </a:extLst>
        </a:blip>
        <a:stretch>
          <a:fillRect/>
        </a:stretch>
      </xdr:blipFill>
      <xdr:spPr>
        <a:xfrm>
          <a:off x="17731740" y="149847300"/>
          <a:ext cx="3483940" cy="2028660"/>
        </a:xfrm>
        <a:prstGeom prst="rect">
          <a:avLst/>
        </a:prstGeom>
      </xdr:spPr>
    </xdr:pic>
    <xdr:clientData fLocksWithSheet="0"/>
  </xdr:twoCellAnchor>
  <xdr:twoCellAnchor editAs="oneCell">
    <xdr:from>
      <xdr:col>8</xdr:col>
      <xdr:colOff>0</xdr:colOff>
      <xdr:row>80</xdr:row>
      <xdr:rowOff>0</xdr:rowOff>
    </xdr:from>
    <xdr:to>
      <xdr:col>9</xdr:col>
      <xdr:colOff>2390</xdr:colOff>
      <xdr:row>81</xdr:row>
      <xdr:rowOff>0</xdr:rowOff>
    </xdr:to>
    <xdr:pic>
      <xdr:nvPicPr>
        <xdr:cNvPr id="86" name="그림 85">
          <a:extLst>
            <a:ext uri="{FF2B5EF4-FFF2-40B4-BE49-F238E27FC236}">
              <a16:creationId xmlns:a16="http://schemas.microsoft.com/office/drawing/2014/main" id="{00000000-0008-0000-0600-000056000000}"/>
            </a:ext>
          </a:extLst>
        </xdr:cNvPr>
        <xdr:cNvPicPr>
          <a:picLocks noChangeAspect="1"/>
        </xdr:cNvPicPr>
      </xdr:nvPicPr>
      <xdr:blipFill>
        <a:blip xmlns:r="http://schemas.openxmlformats.org/officeDocument/2006/relationships" r:embed="rId50" cstate="email">
          <a:extLst>
            <a:ext uri="{28A0092B-C50C-407E-A947-70E740481C1C}">
              <a14:useLocalDpi xmlns:a14="http://schemas.microsoft.com/office/drawing/2010/main"/>
            </a:ext>
          </a:extLst>
        </a:blip>
        <a:stretch>
          <a:fillRect/>
        </a:stretch>
      </xdr:blipFill>
      <xdr:spPr>
        <a:xfrm>
          <a:off x="17731740" y="153901140"/>
          <a:ext cx="3484730" cy="2026920"/>
        </a:xfrm>
        <a:prstGeom prst="rect">
          <a:avLst/>
        </a:prstGeom>
      </xdr:spPr>
    </xdr:pic>
    <xdr:clientData fLocksWithSheet="0"/>
  </xdr:twoCellAnchor>
  <xdr:twoCellAnchor editAs="oneCell">
    <xdr:from>
      <xdr:col>8</xdr:col>
      <xdr:colOff>0</xdr:colOff>
      <xdr:row>81</xdr:row>
      <xdr:rowOff>0</xdr:rowOff>
    </xdr:from>
    <xdr:to>
      <xdr:col>9</xdr:col>
      <xdr:colOff>2390</xdr:colOff>
      <xdr:row>82</xdr:row>
      <xdr:rowOff>1092</xdr:rowOff>
    </xdr:to>
    <xdr:pic>
      <xdr:nvPicPr>
        <xdr:cNvPr id="87" name="그림 86">
          <a:extLst>
            <a:ext uri="{FF2B5EF4-FFF2-40B4-BE49-F238E27FC236}">
              <a16:creationId xmlns:a16="http://schemas.microsoft.com/office/drawing/2014/main" id="{00000000-0008-0000-0600-000057000000}"/>
            </a:ext>
          </a:extLst>
        </xdr:cNvPr>
        <xdr:cNvPicPr>
          <a:picLocks noChangeAspect="1"/>
        </xdr:cNvPicPr>
      </xdr:nvPicPr>
      <xdr:blipFill>
        <a:blip xmlns:r="http://schemas.openxmlformats.org/officeDocument/2006/relationships" r:embed="rId51" cstate="email">
          <a:extLst>
            <a:ext uri="{28A0092B-C50C-407E-A947-70E740481C1C}">
              <a14:useLocalDpi xmlns:a14="http://schemas.microsoft.com/office/drawing/2010/main"/>
            </a:ext>
          </a:extLst>
        </a:blip>
        <a:stretch>
          <a:fillRect/>
        </a:stretch>
      </xdr:blipFill>
      <xdr:spPr>
        <a:xfrm>
          <a:off x="17731740" y="155928060"/>
          <a:ext cx="3484730" cy="2028012"/>
        </a:xfrm>
        <a:prstGeom prst="rect">
          <a:avLst/>
        </a:prstGeom>
      </xdr:spPr>
    </xdr:pic>
    <xdr:clientData fLocksWithSheet="0"/>
  </xdr:twoCellAnchor>
  <xdr:twoCellAnchor editAs="oneCell">
    <xdr:from>
      <xdr:col>8</xdr:col>
      <xdr:colOff>0</xdr:colOff>
      <xdr:row>82</xdr:row>
      <xdr:rowOff>-1</xdr:rowOff>
    </xdr:from>
    <xdr:to>
      <xdr:col>9</xdr:col>
      <xdr:colOff>2390</xdr:colOff>
      <xdr:row>83</xdr:row>
      <xdr:rowOff>1234</xdr:rowOff>
    </xdr:to>
    <xdr:pic>
      <xdr:nvPicPr>
        <xdr:cNvPr id="88" name="그림 87">
          <a:extLst>
            <a:ext uri="{FF2B5EF4-FFF2-40B4-BE49-F238E27FC236}">
              <a16:creationId xmlns:a16="http://schemas.microsoft.com/office/drawing/2014/main" id="{00000000-0008-0000-0600-000058000000}"/>
            </a:ext>
          </a:extLst>
        </xdr:cNvPr>
        <xdr:cNvPicPr>
          <a:picLocks noChangeAspect="1"/>
        </xdr:cNvPicPr>
      </xdr:nvPicPr>
      <xdr:blipFill>
        <a:blip xmlns:r="http://schemas.openxmlformats.org/officeDocument/2006/relationships" r:embed="rId52" cstate="email">
          <a:extLst>
            <a:ext uri="{28A0092B-C50C-407E-A947-70E740481C1C}">
              <a14:useLocalDpi xmlns:a14="http://schemas.microsoft.com/office/drawing/2010/main"/>
            </a:ext>
          </a:extLst>
        </a:blip>
        <a:stretch>
          <a:fillRect/>
        </a:stretch>
      </xdr:blipFill>
      <xdr:spPr>
        <a:xfrm>
          <a:off x="17731740" y="157954979"/>
          <a:ext cx="3484730" cy="2028155"/>
        </a:xfrm>
        <a:prstGeom prst="rect">
          <a:avLst/>
        </a:prstGeom>
      </xdr:spPr>
    </xdr:pic>
    <xdr:clientData fLocksWithSheet="0"/>
  </xdr:twoCellAnchor>
  <xdr:twoCellAnchor editAs="oneCell">
    <xdr:from>
      <xdr:col>8</xdr:col>
      <xdr:colOff>0</xdr:colOff>
      <xdr:row>84</xdr:row>
      <xdr:rowOff>0</xdr:rowOff>
    </xdr:from>
    <xdr:to>
      <xdr:col>9</xdr:col>
      <xdr:colOff>1600</xdr:colOff>
      <xdr:row>85</xdr:row>
      <xdr:rowOff>221</xdr:rowOff>
    </xdr:to>
    <xdr:pic>
      <xdr:nvPicPr>
        <xdr:cNvPr id="89" name="그림 88">
          <a:extLst>
            <a:ext uri="{FF2B5EF4-FFF2-40B4-BE49-F238E27FC236}">
              <a16:creationId xmlns:a16="http://schemas.microsoft.com/office/drawing/2014/main" id="{00000000-0008-0000-0600-000059000000}"/>
            </a:ext>
          </a:extLst>
        </xdr:cNvPr>
        <xdr:cNvPicPr>
          <a:picLocks noChangeAspect="1"/>
        </xdr:cNvPicPr>
      </xdr:nvPicPr>
      <xdr:blipFill>
        <a:blip xmlns:r="http://schemas.openxmlformats.org/officeDocument/2006/relationships" r:embed="rId45" cstate="email">
          <a:extLst>
            <a:ext uri="{28A0092B-C50C-407E-A947-70E740481C1C}">
              <a14:useLocalDpi xmlns:a14="http://schemas.microsoft.com/office/drawing/2010/main"/>
            </a:ext>
          </a:extLst>
        </a:blip>
        <a:stretch>
          <a:fillRect/>
        </a:stretch>
      </xdr:blipFill>
      <xdr:spPr>
        <a:xfrm>
          <a:off x="17731740" y="162008820"/>
          <a:ext cx="3483940" cy="2027141"/>
        </a:xfrm>
        <a:prstGeom prst="rect">
          <a:avLst/>
        </a:prstGeom>
      </xdr:spPr>
    </xdr:pic>
    <xdr:clientData fLocksWithSheet="0"/>
  </xdr:twoCellAnchor>
  <xdr:twoCellAnchor editAs="oneCell">
    <xdr:from>
      <xdr:col>8</xdr:col>
      <xdr:colOff>0</xdr:colOff>
      <xdr:row>85</xdr:row>
      <xdr:rowOff>0</xdr:rowOff>
    </xdr:from>
    <xdr:to>
      <xdr:col>9</xdr:col>
      <xdr:colOff>1600</xdr:colOff>
      <xdr:row>86</xdr:row>
      <xdr:rowOff>798</xdr:rowOff>
    </xdr:to>
    <xdr:pic>
      <xdr:nvPicPr>
        <xdr:cNvPr id="90" name="그림 89">
          <a:extLst>
            <a:ext uri="{FF2B5EF4-FFF2-40B4-BE49-F238E27FC236}">
              <a16:creationId xmlns:a16="http://schemas.microsoft.com/office/drawing/2014/main" id="{00000000-0008-0000-0600-00005A000000}"/>
            </a:ext>
          </a:extLst>
        </xdr:cNvPr>
        <xdr:cNvPicPr>
          <a:picLocks noChangeAspect="1"/>
        </xdr:cNvPicPr>
      </xdr:nvPicPr>
      <xdr:blipFill>
        <a:blip xmlns:r="http://schemas.openxmlformats.org/officeDocument/2006/relationships" r:embed="rId43" cstate="email">
          <a:extLst>
            <a:ext uri="{28A0092B-C50C-407E-A947-70E740481C1C}">
              <a14:useLocalDpi xmlns:a14="http://schemas.microsoft.com/office/drawing/2010/main"/>
            </a:ext>
          </a:extLst>
        </a:blip>
        <a:stretch>
          <a:fillRect/>
        </a:stretch>
      </xdr:blipFill>
      <xdr:spPr>
        <a:xfrm>
          <a:off x="17731740" y="164035740"/>
          <a:ext cx="3483940" cy="2027718"/>
        </a:xfrm>
        <a:prstGeom prst="rect">
          <a:avLst/>
        </a:prstGeom>
      </xdr:spPr>
    </xdr:pic>
    <xdr:clientData fLocksWithSheet="0"/>
  </xdr:twoCellAnchor>
  <xdr:twoCellAnchor editAs="oneCell">
    <xdr:from>
      <xdr:col>8</xdr:col>
      <xdr:colOff>0</xdr:colOff>
      <xdr:row>86</xdr:row>
      <xdr:rowOff>0</xdr:rowOff>
    </xdr:from>
    <xdr:to>
      <xdr:col>9</xdr:col>
      <xdr:colOff>1600</xdr:colOff>
      <xdr:row>87</xdr:row>
      <xdr:rowOff>2</xdr:rowOff>
    </xdr:to>
    <xdr:pic>
      <xdr:nvPicPr>
        <xdr:cNvPr id="91" name="그림 90">
          <a:extLst>
            <a:ext uri="{FF2B5EF4-FFF2-40B4-BE49-F238E27FC236}">
              <a16:creationId xmlns:a16="http://schemas.microsoft.com/office/drawing/2014/main" id="{00000000-0008-0000-0600-00005B000000}"/>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17731740" y="166062660"/>
          <a:ext cx="3483940" cy="2026922"/>
        </a:xfrm>
        <a:prstGeom prst="rect">
          <a:avLst/>
        </a:prstGeom>
      </xdr:spPr>
    </xdr:pic>
    <xdr:clientData fLocksWithSheet="0"/>
  </xdr:twoCellAnchor>
  <xdr:twoCellAnchor editAs="oneCell">
    <xdr:from>
      <xdr:col>8</xdr:col>
      <xdr:colOff>1</xdr:colOff>
      <xdr:row>83</xdr:row>
      <xdr:rowOff>0</xdr:rowOff>
    </xdr:from>
    <xdr:to>
      <xdr:col>9</xdr:col>
      <xdr:colOff>0</xdr:colOff>
      <xdr:row>84</xdr:row>
      <xdr:rowOff>4</xdr:rowOff>
    </xdr:to>
    <xdr:pic>
      <xdr:nvPicPr>
        <xdr:cNvPr id="92" name="그림 91">
          <a:extLst>
            <a:ext uri="{FF2B5EF4-FFF2-40B4-BE49-F238E27FC236}">
              <a16:creationId xmlns:a16="http://schemas.microsoft.com/office/drawing/2014/main" id="{00000000-0008-0000-0600-00005C000000}"/>
            </a:ext>
          </a:extLst>
        </xdr:cNvPr>
        <xdr:cNvPicPr>
          <a:picLocks noChangeAspect="1"/>
        </xdr:cNvPicPr>
      </xdr:nvPicPr>
      <xdr:blipFill>
        <a:blip xmlns:r="http://schemas.openxmlformats.org/officeDocument/2006/relationships" r:embed="rId53" cstate="email">
          <a:extLst>
            <a:ext uri="{28A0092B-C50C-407E-A947-70E740481C1C}">
              <a14:useLocalDpi xmlns:a14="http://schemas.microsoft.com/office/drawing/2010/main"/>
            </a:ext>
          </a:extLst>
        </a:blip>
        <a:stretch>
          <a:fillRect/>
        </a:stretch>
      </xdr:blipFill>
      <xdr:spPr>
        <a:xfrm>
          <a:off x="17731741" y="159981900"/>
          <a:ext cx="3482339" cy="2026924"/>
        </a:xfrm>
        <a:prstGeom prst="rect">
          <a:avLst/>
        </a:prstGeom>
      </xdr:spPr>
    </xdr:pic>
    <xdr:clientData fLocksWithSheet="0"/>
  </xdr:twoCellAnchor>
  <xdr:twoCellAnchor editAs="oneCell">
    <xdr:from>
      <xdr:col>8</xdr:col>
      <xdr:colOff>1</xdr:colOff>
      <xdr:row>94</xdr:row>
      <xdr:rowOff>1</xdr:rowOff>
    </xdr:from>
    <xdr:to>
      <xdr:col>9</xdr:col>
      <xdr:colOff>2390</xdr:colOff>
      <xdr:row>95</xdr:row>
      <xdr:rowOff>1</xdr:rowOff>
    </xdr:to>
    <xdr:pic>
      <xdr:nvPicPr>
        <xdr:cNvPr id="93" name="그림 92">
          <a:extLst>
            <a:ext uri="{FF2B5EF4-FFF2-40B4-BE49-F238E27FC236}">
              <a16:creationId xmlns:a16="http://schemas.microsoft.com/office/drawing/2014/main" id="{00000000-0008-0000-0600-00005D000000}"/>
            </a:ext>
          </a:extLst>
        </xdr:cNvPr>
        <xdr:cNvPicPr>
          <a:picLocks noChangeAspect="1"/>
        </xdr:cNvPicPr>
      </xdr:nvPicPr>
      <xdr:blipFill>
        <a:blip xmlns:r="http://schemas.openxmlformats.org/officeDocument/2006/relationships" r:embed="rId54" cstate="email">
          <a:extLst>
            <a:ext uri="{28A0092B-C50C-407E-A947-70E740481C1C}">
              <a14:useLocalDpi xmlns:a14="http://schemas.microsoft.com/office/drawing/2010/main"/>
            </a:ext>
          </a:extLst>
        </a:blip>
        <a:stretch>
          <a:fillRect/>
        </a:stretch>
      </xdr:blipFill>
      <xdr:spPr>
        <a:xfrm>
          <a:off x="17731741" y="182278021"/>
          <a:ext cx="3484729" cy="2026920"/>
        </a:xfrm>
        <a:prstGeom prst="rect">
          <a:avLst/>
        </a:prstGeom>
      </xdr:spPr>
    </xdr:pic>
    <xdr:clientData/>
  </xdr:twoCellAnchor>
  <xdr:twoCellAnchor editAs="oneCell">
    <xdr:from>
      <xdr:col>8</xdr:col>
      <xdr:colOff>1</xdr:colOff>
      <xdr:row>95</xdr:row>
      <xdr:rowOff>0</xdr:rowOff>
    </xdr:from>
    <xdr:to>
      <xdr:col>9</xdr:col>
      <xdr:colOff>0</xdr:colOff>
      <xdr:row>96</xdr:row>
      <xdr:rowOff>800</xdr:rowOff>
    </xdr:to>
    <xdr:pic>
      <xdr:nvPicPr>
        <xdr:cNvPr id="94" name="그림 93">
          <a:extLst>
            <a:ext uri="{FF2B5EF4-FFF2-40B4-BE49-F238E27FC236}">
              <a16:creationId xmlns:a16="http://schemas.microsoft.com/office/drawing/2014/main" id="{00000000-0008-0000-0600-00005E000000}"/>
            </a:ext>
          </a:extLst>
        </xdr:cNvPr>
        <xdr:cNvPicPr>
          <a:picLocks noChangeAspect="1"/>
        </xdr:cNvPicPr>
      </xdr:nvPicPr>
      <xdr:blipFill>
        <a:blip xmlns:r="http://schemas.openxmlformats.org/officeDocument/2006/relationships" r:embed="rId55" cstate="email">
          <a:extLst>
            <a:ext uri="{28A0092B-C50C-407E-A947-70E740481C1C}">
              <a14:useLocalDpi xmlns:a14="http://schemas.microsoft.com/office/drawing/2010/main"/>
            </a:ext>
          </a:extLst>
        </a:blip>
        <a:stretch>
          <a:fillRect/>
        </a:stretch>
      </xdr:blipFill>
      <xdr:spPr>
        <a:xfrm>
          <a:off x="17731741" y="184304940"/>
          <a:ext cx="3482339" cy="2027720"/>
        </a:xfrm>
        <a:prstGeom prst="rect">
          <a:avLst/>
        </a:prstGeom>
      </xdr:spPr>
    </xdr:pic>
    <xdr:clientData/>
  </xdr:twoCellAnchor>
  <xdr:twoCellAnchor editAs="oneCell">
    <xdr:from>
      <xdr:col>8</xdr:col>
      <xdr:colOff>0</xdr:colOff>
      <xdr:row>102</xdr:row>
      <xdr:rowOff>-1</xdr:rowOff>
    </xdr:from>
    <xdr:to>
      <xdr:col>9</xdr:col>
      <xdr:colOff>2390</xdr:colOff>
      <xdr:row>103</xdr:row>
      <xdr:rowOff>1238</xdr:rowOff>
    </xdr:to>
    <xdr:pic>
      <xdr:nvPicPr>
        <xdr:cNvPr id="95" name="그림 94">
          <a:extLst>
            <a:ext uri="{FF2B5EF4-FFF2-40B4-BE49-F238E27FC236}">
              <a16:creationId xmlns:a16="http://schemas.microsoft.com/office/drawing/2014/main" id="{00000000-0008-0000-0600-00005F000000}"/>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17731740" y="198493379"/>
          <a:ext cx="3484730" cy="2028159"/>
        </a:xfrm>
        <a:prstGeom prst="rect">
          <a:avLst/>
        </a:prstGeom>
      </xdr:spPr>
    </xdr:pic>
    <xdr:clientData fLocksWithSheet="0"/>
  </xdr:twoCellAnchor>
  <xdr:twoCellAnchor editAs="oneCell">
    <xdr:from>
      <xdr:col>8</xdr:col>
      <xdr:colOff>1</xdr:colOff>
      <xdr:row>105</xdr:row>
      <xdr:rowOff>0</xdr:rowOff>
    </xdr:from>
    <xdr:to>
      <xdr:col>9</xdr:col>
      <xdr:colOff>0</xdr:colOff>
      <xdr:row>106</xdr:row>
      <xdr:rowOff>0</xdr:rowOff>
    </xdr:to>
    <xdr:pic>
      <xdr:nvPicPr>
        <xdr:cNvPr id="96" name="그림 95">
          <a:extLst>
            <a:ext uri="{FF2B5EF4-FFF2-40B4-BE49-F238E27FC236}">
              <a16:creationId xmlns:a16="http://schemas.microsoft.com/office/drawing/2014/main" id="{00000000-0008-0000-0600-000060000000}"/>
            </a:ext>
          </a:extLst>
        </xdr:cNvPr>
        <xdr:cNvPicPr>
          <a:picLocks noChangeAspect="1"/>
        </xdr:cNvPicPr>
      </xdr:nvPicPr>
      <xdr:blipFill>
        <a:blip xmlns:r="http://schemas.openxmlformats.org/officeDocument/2006/relationships" r:embed="rId56" cstate="email">
          <a:extLst>
            <a:ext uri="{28A0092B-C50C-407E-A947-70E740481C1C}">
              <a14:useLocalDpi xmlns:a14="http://schemas.microsoft.com/office/drawing/2010/main"/>
            </a:ext>
          </a:extLst>
        </a:blip>
        <a:stretch>
          <a:fillRect/>
        </a:stretch>
      </xdr:blipFill>
      <xdr:spPr>
        <a:xfrm>
          <a:off x="17731741" y="204574140"/>
          <a:ext cx="3482339" cy="2026920"/>
        </a:xfrm>
        <a:prstGeom prst="rect">
          <a:avLst/>
        </a:prstGeom>
      </xdr:spPr>
    </xdr:pic>
    <xdr:clientData/>
  </xdr:twoCellAnchor>
  <xdr:twoCellAnchor editAs="oneCell">
    <xdr:from>
      <xdr:col>8</xdr:col>
      <xdr:colOff>1</xdr:colOff>
      <xdr:row>103</xdr:row>
      <xdr:rowOff>2027463</xdr:rowOff>
    </xdr:from>
    <xdr:to>
      <xdr:col>9</xdr:col>
      <xdr:colOff>2390</xdr:colOff>
      <xdr:row>105</xdr:row>
      <xdr:rowOff>2328</xdr:rowOff>
    </xdr:to>
    <xdr:pic>
      <xdr:nvPicPr>
        <xdr:cNvPr id="97" name="그림 96">
          <a:extLst>
            <a:ext uri="{FF2B5EF4-FFF2-40B4-BE49-F238E27FC236}">
              <a16:creationId xmlns:a16="http://schemas.microsoft.com/office/drawing/2014/main" id="{00000000-0008-0000-0600-000061000000}"/>
            </a:ext>
          </a:extLst>
        </xdr:cNvPr>
        <xdr:cNvPicPr>
          <a:picLocks noChangeAspect="1"/>
        </xdr:cNvPicPr>
      </xdr:nvPicPr>
      <xdr:blipFill>
        <a:blip xmlns:r="http://schemas.openxmlformats.org/officeDocument/2006/relationships" r:embed="rId57" cstate="email">
          <a:extLst>
            <a:ext uri="{28A0092B-C50C-407E-A947-70E740481C1C}">
              <a14:useLocalDpi xmlns:a14="http://schemas.microsoft.com/office/drawing/2010/main"/>
            </a:ext>
          </a:extLst>
        </a:blip>
        <a:stretch>
          <a:fillRect/>
        </a:stretch>
      </xdr:blipFill>
      <xdr:spPr>
        <a:xfrm>
          <a:off x="17731741" y="202547763"/>
          <a:ext cx="3484729" cy="2028705"/>
        </a:xfrm>
        <a:prstGeom prst="rect">
          <a:avLst/>
        </a:prstGeom>
      </xdr:spPr>
    </xdr:pic>
    <xdr:clientData/>
  </xdr:twoCellAnchor>
  <xdr:twoCellAnchor editAs="oneCell">
    <xdr:from>
      <xdr:col>8</xdr:col>
      <xdr:colOff>1</xdr:colOff>
      <xdr:row>98</xdr:row>
      <xdr:rowOff>0</xdr:rowOff>
    </xdr:from>
    <xdr:to>
      <xdr:col>9</xdr:col>
      <xdr:colOff>0</xdr:colOff>
      <xdr:row>99</xdr:row>
      <xdr:rowOff>1</xdr:rowOff>
    </xdr:to>
    <xdr:pic>
      <xdr:nvPicPr>
        <xdr:cNvPr id="98" name="그림 97">
          <a:extLst>
            <a:ext uri="{FF2B5EF4-FFF2-40B4-BE49-F238E27FC236}">
              <a16:creationId xmlns:a16="http://schemas.microsoft.com/office/drawing/2014/main" id="{00000000-0008-0000-0600-000062000000}"/>
            </a:ext>
          </a:extLst>
        </xdr:cNvPr>
        <xdr:cNvPicPr>
          <a:picLocks noChangeAspect="1"/>
        </xdr:cNvPicPr>
      </xdr:nvPicPr>
      <xdr:blipFill>
        <a:blip xmlns:r="http://schemas.openxmlformats.org/officeDocument/2006/relationships" r:embed="rId58" cstate="email">
          <a:extLst>
            <a:ext uri="{28A0092B-C50C-407E-A947-70E740481C1C}">
              <a14:useLocalDpi xmlns:a14="http://schemas.microsoft.com/office/drawing/2010/main"/>
            </a:ext>
          </a:extLst>
        </a:blip>
        <a:stretch>
          <a:fillRect/>
        </a:stretch>
      </xdr:blipFill>
      <xdr:spPr>
        <a:xfrm>
          <a:off x="17731741" y="190385700"/>
          <a:ext cx="3482339" cy="2026921"/>
        </a:xfrm>
        <a:prstGeom prst="rect">
          <a:avLst/>
        </a:prstGeom>
      </xdr:spPr>
    </xdr:pic>
    <xdr:clientData/>
  </xdr:twoCellAnchor>
  <xdr:twoCellAnchor editAs="oneCell">
    <xdr:from>
      <xdr:col>8</xdr:col>
      <xdr:colOff>1</xdr:colOff>
      <xdr:row>101</xdr:row>
      <xdr:rowOff>1</xdr:rowOff>
    </xdr:from>
    <xdr:to>
      <xdr:col>9</xdr:col>
      <xdr:colOff>2390</xdr:colOff>
      <xdr:row>102</xdr:row>
      <xdr:rowOff>2807</xdr:rowOff>
    </xdr:to>
    <xdr:pic>
      <xdr:nvPicPr>
        <xdr:cNvPr id="99" name="그림 98">
          <a:extLst>
            <a:ext uri="{FF2B5EF4-FFF2-40B4-BE49-F238E27FC236}">
              <a16:creationId xmlns:a16="http://schemas.microsoft.com/office/drawing/2014/main" id="{00000000-0008-0000-0600-000063000000}"/>
            </a:ext>
          </a:extLst>
        </xdr:cNvPr>
        <xdr:cNvPicPr>
          <a:picLocks noChangeAspect="1"/>
        </xdr:cNvPicPr>
      </xdr:nvPicPr>
      <xdr:blipFill>
        <a:blip xmlns:r="http://schemas.openxmlformats.org/officeDocument/2006/relationships" r:embed="rId59" cstate="email">
          <a:extLst>
            <a:ext uri="{28A0092B-C50C-407E-A947-70E740481C1C}">
              <a14:useLocalDpi xmlns:a14="http://schemas.microsoft.com/office/drawing/2010/main"/>
            </a:ext>
          </a:extLst>
        </a:blip>
        <a:stretch>
          <a:fillRect/>
        </a:stretch>
      </xdr:blipFill>
      <xdr:spPr>
        <a:xfrm>
          <a:off x="17731741" y="196466461"/>
          <a:ext cx="3484729" cy="2029726"/>
        </a:xfrm>
        <a:prstGeom prst="rect">
          <a:avLst/>
        </a:prstGeom>
      </xdr:spPr>
    </xdr:pic>
    <xdr:clientData/>
  </xdr:twoCellAnchor>
  <xdr:twoCellAnchor editAs="oneCell">
    <xdr:from>
      <xdr:col>8</xdr:col>
      <xdr:colOff>1</xdr:colOff>
      <xdr:row>103</xdr:row>
      <xdr:rowOff>0</xdr:rowOff>
    </xdr:from>
    <xdr:to>
      <xdr:col>9</xdr:col>
      <xdr:colOff>2390</xdr:colOff>
      <xdr:row>104</xdr:row>
      <xdr:rowOff>1740</xdr:rowOff>
    </xdr:to>
    <xdr:pic>
      <xdr:nvPicPr>
        <xdr:cNvPr id="100" name="그림 99">
          <a:extLst>
            <a:ext uri="{FF2B5EF4-FFF2-40B4-BE49-F238E27FC236}">
              <a16:creationId xmlns:a16="http://schemas.microsoft.com/office/drawing/2014/main" id="{00000000-0008-0000-0600-000064000000}"/>
            </a:ext>
          </a:extLst>
        </xdr:cNvPr>
        <xdr:cNvPicPr>
          <a:picLocks noChangeAspect="1"/>
        </xdr:cNvPicPr>
      </xdr:nvPicPr>
      <xdr:blipFill>
        <a:blip xmlns:r="http://schemas.openxmlformats.org/officeDocument/2006/relationships" r:embed="rId60" cstate="email">
          <a:extLst>
            <a:ext uri="{28A0092B-C50C-407E-A947-70E740481C1C}">
              <a14:useLocalDpi xmlns:a14="http://schemas.microsoft.com/office/drawing/2010/main"/>
            </a:ext>
          </a:extLst>
        </a:blip>
        <a:stretch>
          <a:fillRect/>
        </a:stretch>
      </xdr:blipFill>
      <xdr:spPr>
        <a:xfrm>
          <a:off x="17731741" y="200520300"/>
          <a:ext cx="3484729" cy="2028660"/>
        </a:xfrm>
        <a:prstGeom prst="rect">
          <a:avLst/>
        </a:prstGeom>
      </xdr:spPr>
    </xdr:pic>
    <xdr:clientData/>
  </xdr:twoCellAnchor>
  <xdr:twoCellAnchor editAs="oneCell">
    <xdr:from>
      <xdr:col>8</xdr:col>
      <xdr:colOff>1</xdr:colOff>
      <xdr:row>99</xdr:row>
      <xdr:rowOff>0</xdr:rowOff>
    </xdr:from>
    <xdr:to>
      <xdr:col>9</xdr:col>
      <xdr:colOff>0</xdr:colOff>
      <xdr:row>100</xdr:row>
      <xdr:rowOff>2807</xdr:rowOff>
    </xdr:to>
    <xdr:pic>
      <xdr:nvPicPr>
        <xdr:cNvPr id="101" name="그림 100">
          <a:extLst>
            <a:ext uri="{FF2B5EF4-FFF2-40B4-BE49-F238E27FC236}">
              <a16:creationId xmlns:a16="http://schemas.microsoft.com/office/drawing/2014/main" id="{00000000-0008-0000-0600-000065000000}"/>
            </a:ext>
          </a:extLst>
        </xdr:cNvPr>
        <xdr:cNvPicPr>
          <a:picLocks noChangeAspect="1"/>
        </xdr:cNvPicPr>
      </xdr:nvPicPr>
      <xdr:blipFill>
        <a:blip xmlns:r="http://schemas.openxmlformats.org/officeDocument/2006/relationships" r:embed="rId61" cstate="email">
          <a:extLst>
            <a:ext uri="{28A0092B-C50C-407E-A947-70E740481C1C}">
              <a14:useLocalDpi xmlns:a14="http://schemas.microsoft.com/office/drawing/2010/main"/>
            </a:ext>
          </a:extLst>
        </a:blip>
        <a:stretch>
          <a:fillRect/>
        </a:stretch>
      </xdr:blipFill>
      <xdr:spPr>
        <a:xfrm>
          <a:off x="17731741" y="192412620"/>
          <a:ext cx="3482339" cy="2029727"/>
        </a:xfrm>
        <a:prstGeom prst="rect">
          <a:avLst/>
        </a:prstGeom>
      </xdr:spPr>
    </xdr:pic>
    <xdr:clientData/>
  </xdr:twoCellAnchor>
  <xdr:twoCellAnchor editAs="oneCell">
    <xdr:from>
      <xdr:col>8</xdr:col>
      <xdr:colOff>0</xdr:colOff>
      <xdr:row>100</xdr:row>
      <xdr:rowOff>-1</xdr:rowOff>
    </xdr:from>
    <xdr:to>
      <xdr:col>9</xdr:col>
      <xdr:colOff>2390</xdr:colOff>
      <xdr:row>101</xdr:row>
      <xdr:rowOff>2806</xdr:rowOff>
    </xdr:to>
    <xdr:pic>
      <xdr:nvPicPr>
        <xdr:cNvPr id="102" name="그림 101">
          <a:extLst>
            <a:ext uri="{FF2B5EF4-FFF2-40B4-BE49-F238E27FC236}">
              <a16:creationId xmlns:a16="http://schemas.microsoft.com/office/drawing/2014/main" id="{00000000-0008-0000-0600-000066000000}"/>
            </a:ext>
          </a:extLst>
        </xdr:cNvPr>
        <xdr:cNvPicPr>
          <a:picLocks noChangeAspect="1"/>
        </xdr:cNvPicPr>
      </xdr:nvPicPr>
      <xdr:blipFill>
        <a:blip xmlns:r="http://schemas.openxmlformats.org/officeDocument/2006/relationships" r:embed="rId62" cstate="email">
          <a:extLst>
            <a:ext uri="{28A0092B-C50C-407E-A947-70E740481C1C}">
              <a14:useLocalDpi xmlns:a14="http://schemas.microsoft.com/office/drawing/2010/main"/>
            </a:ext>
          </a:extLst>
        </a:blip>
        <a:stretch>
          <a:fillRect/>
        </a:stretch>
      </xdr:blipFill>
      <xdr:spPr>
        <a:xfrm>
          <a:off x="17731740" y="194439539"/>
          <a:ext cx="3484730" cy="2029727"/>
        </a:xfrm>
        <a:prstGeom prst="rect">
          <a:avLst/>
        </a:prstGeom>
      </xdr:spPr>
    </xdr:pic>
    <xdr:clientData/>
  </xdr:twoCellAnchor>
  <xdr:twoCellAnchor editAs="oneCell">
    <xdr:from>
      <xdr:col>8</xdr:col>
      <xdr:colOff>0</xdr:colOff>
      <xdr:row>106</xdr:row>
      <xdr:rowOff>0</xdr:rowOff>
    </xdr:from>
    <xdr:to>
      <xdr:col>9</xdr:col>
      <xdr:colOff>2390</xdr:colOff>
      <xdr:row>107</xdr:row>
      <xdr:rowOff>1237</xdr:rowOff>
    </xdr:to>
    <xdr:pic>
      <xdr:nvPicPr>
        <xdr:cNvPr id="103" name="그림 102">
          <a:extLst>
            <a:ext uri="{FF2B5EF4-FFF2-40B4-BE49-F238E27FC236}">
              <a16:creationId xmlns:a16="http://schemas.microsoft.com/office/drawing/2014/main" id="{00000000-0008-0000-0600-000067000000}"/>
            </a:ext>
          </a:extLst>
        </xdr:cNvPr>
        <xdr:cNvPicPr>
          <a:picLocks noChangeAspect="1"/>
        </xdr:cNvPicPr>
      </xdr:nvPicPr>
      <xdr:blipFill>
        <a:blip xmlns:r="http://schemas.openxmlformats.org/officeDocument/2006/relationships" r:embed="rId63" cstate="email">
          <a:extLst>
            <a:ext uri="{28A0092B-C50C-407E-A947-70E740481C1C}">
              <a14:useLocalDpi xmlns:a14="http://schemas.microsoft.com/office/drawing/2010/main"/>
            </a:ext>
          </a:extLst>
        </a:blip>
        <a:stretch>
          <a:fillRect/>
        </a:stretch>
      </xdr:blipFill>
      <xdr:spPr>
        <a:xfrm>
          <a:off x="17731740" y="206601060"/>
          <a:ext cx="3484730" cy="2028157"/>
        </a:xfrm>
        <a:prstGeom prst="rect">
          <a:avLst/>
        </a:prstGeom>
      </xdr:spPr>
    </xdr:pic>
    <xdr:clientData/>
  </xdr:twoCellAnchor>
  <xdr:twoCellAnchor editAs="oneCell">
    <xdr:from>
      <xdr:col>8</xdr:col>
      <xdr:colOff>0</xdr:colOff>
      <xdr:row>107</xdr:row>
      <xdr:rowOff>0</xdr:rowOff>
    </xdr:from>
    <xdr:to>
      <xdr:col>9</xdr:col>
      <xdr:colOff>2390</xdr:colOff>
      <xdr:row>108</xdr:row>
      <xdr:rowOff>1236</xdr:rowOff>
    </xdr:to>
    <xdr:pic>
      <xdr:nvPicPr>
        <xdr:cNvPr id="104" name="그림 103">
          <a:extLst>
            <a:ext uri="{FF2B5EF4-FFF2-40B4-BE49-F238E27FC236}">
              <a16:creationId xmlns:a16="http://schemas.microsoft.com/office/drawing/2014/main" id="{00000000-0008-0000-0600-000068000000}"/>
            </a:ext>
          </a:extLst>
        </xdr:cNvPr>
        <xdr:cNvPicPr>
          <a:picLocks noChangeAspect="1"/>
        </xdr:cNvPicPr>
      </xdr:nvPicPr>
      <xdr:blipFill>
        <a:blip xmlns:r="http://schemas.openxmlformats.org/officeDocument/2006/relationships" r:embed="rId64" cstate="email">
          <a:extLst>
            <a:ext uri="{28A0092B-C50C-407E-A947-70E740481C1C}">
              <a14:useLocalDpi xmlns:a14="http://schemas.microsoft.com/office/drawing/2010/main"/>
            </a:ext>
          </a:extLst>
        </a:blip>
        <a:stretch>
          <a:fillRect/>
        </a:stretch>
      </xdr:blipFill>
      <xdr:spPr>
        <a:xfrm>
          <a:off x="17731740" y="208627980"/>
          <a:ext cx="3484730" cy="2028156"/>
        </a:xfrm>
        <a:prstGeom prst="rect">
          <a:avLst/>
        </a:prstGeom>
      </xdr:spPr>
    </xdr:pic>
    <xdr:clientData/>
  </xdr:twoCellAnchor>
  <xdr:twoCellAnchor editAs="oneCell">
    <xdr:from>
      <xdr:col>8</xdr:col>
      <xdr:colOff>1</xdr:colOff>
      <xdr:row>112</xdr:row>
      <xdr:rowOff>0</xdr:rowOff>
    </xdr:from>
    <xdr:to>
      <xdr:col>9</xdr:col>
      <xdr:colOff>0</xdr:colOff>
      <xdr:row>113</xdr:row>
      <xdr:rowOff>1740</xdr:rowOff>
    </xdr:to>
    <xdr:pic>
      <xdr:nvPicPr>
        <xdr:cNvPr id="105" name="그림 104">
          <a:extLst>
            <a:ext uri="{FF2B5EF4-FFF2-40B4-BE49-F238E27FC236}">
              <a16:creationId xmlns:a16="http://schemas.microsoft.com/office/drawing/2014/main" id="{00000000-0008-0000-0600-000069000000}"/>
            </a:ext>
          </a:extLst>
        </xdr:cNvPr>
        <xdr:cNvPicPr>
          <a:picLocks noChangeAspect="1"/>
        </xdr:cNvPicPr>
      </xdr:nvPicPr>
      <xdr:blipFill>
        <a:blip xmlns:r="http://schemas.openxmlformats.org/officeDocument/2006/relationships" r:embed="rId65" cstate="email">
          <a:extLst>
            <a:ext uri="{28A0092B-C50C-407E-A947-70E740481C1C}">
              <a14:useLocalDpi xmlns:a14="http://schemas.microsoft.com/office/drawing/2010/main"/>
            </a:ext>
          </a:extLst>
        </a:blip>
        <a:stretch>
          <a:fillRect/>
        </a:stretch>
      </xdr:blipFill>
      <xdr:spPr>
        <a:xfrm>
          <a:off x="17731741" y="218762580"/>
          <a:ext cx="3482339" cy="2028660"/>
        </a:xfrm>
        <a:prstGeom prst="rect">
          <a:avLst/>
        </a:prstGeom>
      </xdr:spPr>
    </xdr:pic>
    <xdr:clientData/>
  </xdr:twoCellAnchor>
  <xdr:twoCellAnchor editAs="oneCell">
    <xdr:from>
      <xdr:col>8</xdr:col>
      <xdr:colOff>0</xdr:colOff>
      <xdr:row>117</xdr:row>
      <xdr:rowOff>0</xdr:rowOff>
    </xdr:from>
    <xdr:to>
      <xdr:col>9</xdr:col>
      <xdr:colOff>2390</xdr:colOff>
      <xdr:row>118</xdr:row>
      <xdr:rowOff>1</xdr:rowOff>
    </xdr:to>
    <xdr:pic>
      <xdr:nvPicPr>
        <xdr:cNvPr id="106" name="그림 105">
          <a:extLst>
            <a:ext uri="{FF2B5EF4-FFF2-40B4-BE49-F238E27FC236}">
              <a16:creationId xmlns:a16="http://schemas.microsoft.com/office/drawing/2014/main" id="{00000000-0008-0000-0600-00006A000000}"/>
            </a:ext>
          </a:extLst>
        </xdr:cNvPr>
        <xdr:cNvPicPr>
          <a:picLocks noChangeAspect="1"/>
        </xdr:cNvPicPr>
      </xdr:nvPicPr>
      <xdr:blipFill>
        <a:blip xmlns:r="http://schemas.openxmlformats.org/officeDocument/2006/relationships" r:embed="rId66" cstate="email">
          <a:extLst>
            <a:ext uri="{28A0092B-C50C-407E-A947-70E740481C1C}">
              <a14:useLocalDpi xmlns:a14="http://schemas.microsoft.com/office/drawing/2010/main"/>
            </a:ext>
          </a:extLst>
        </a:blip>
        <a:stretch>
          <a:fillRect/>
        </a:stretch>
      </xdr:blipFill>
      <xdr:spPr>
        <a:xfrm>
          <a:off x="17731740" y="228897180"/>
          <a:ext cx="3484730" cy="2026921"/>
        </a:xfrm>
        <a:prstGeom prst="rect">
          <a:avLst/>
        </a:prstGeom>
      </xdr:spPr>
    </xdr:pic>
    <xdr:clientData/>
  </xdr:twoCellAnchor>
  <xdr:twoCellAnchor editAs="oneCell">
    <xdr:from>
      <xdr:col>8</xdr:col>
      <xdr:colOff>68035</xdr:colOff>
      <xdr:row>83</xdr:row>
      <xdr:rowOff>149678</xdr:rowOff>
    </xdr:from>
    <xdr:to>
      <xdr:col>9</xdr:col>
      <xdr:colOff>3808</xdr:colOff>
      <xdr:row>83</xdr:row>
      <xdr:rowOff>1170214</xdr:rowOff>
    </xdr:to>
    <xdr:sp macro="" textlink="">
      <xdr:nvSpPr>
        <xdr:cNvPr id="107" name="직사각형 106">
          <a:extLst>
            <a:ext uri="{FF2B5EF4-FFF2-40B4-BE49-F238E27FC236}">
              <a16:creationId xmlns:a16="http://schemas.microsoft.com/office/drawing/2014/main" id="{00000000-0008-0000-0600-00006B000000}"/>
            </a:ext>
          </a:extLst>
        </xdr:cNvPr>
        <xdr:cNvSpPr/>
      </xdr:nvSpPr>
      <xdr:spPr>
        <a:xfrm flipH="1">
          <a:off x="17799775" y="160131578"/>
          <a:ext cx="3418113" cy="102053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129887</xdr:colOff>
      <xdr:row>94</xdr:row>
      <xdr:rowOff>654381</xdr:rowOff>
    </xdr:from>
    <xdr:to>
      <xdr:col>8</xdr:col>
      <xdr:colOff>583111</xdr:colOff>
      <xdr:row>94</xdr:row>
      <xdr:rowOff>1122466</xdr:rowOff>
    </xdr:to>
    <xdr:sp macro="" textlink="">
      <xdr:nvSpPr>
        <xdr:cNvPr id="108" name="직사각형 107">
          <a:extLst>
            <a:ext uri="{FF2B5EF4-FFF2-40B4-BE49-F238E27FC236}">
              <a16:creationId xmlns:a16="http://schemas.microsoft.com/office/drawing/2014/main" id="{00000000-0008-0000-0600-00006C000000}"/>
            </a:ext>
          </a:extLst>
        </xdr:cNvPr>
        <xdr:cNvSpPr/>
      </xdr:nvSpPr>
      <xdr:spPr>
        <a:xfrm flipH="1">
          <a:off x="17861627" y="182932401"/>
          <a:ext cx="453224" cy="4680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1357251</xdr:colOff>
      <xdr:row>94</xdr:row>
      <xdr:rowOff>847602</xdr:rowOff>
    </xdr:from>
    <xdr:to>
      <xdr:col>8</xdr:col>
      <xdr:colOff>1810475</xdr:colOff>
      <xdr:row>94</xdr:row>
      <xdr:rowOff>1315687</xdr:rowOff>
    </xdr:to>
    <xdr:sp macro="" textlink="">
      <xdr:nvSpPr>
        <xdr:cNvPr id="109" name="직사각형 108">
          <a:extLst>
            <a:ext uri="{FF2B5EF4-FFF2-40B4-BE49-F238E27FC236}">
              <a16:creationId xmlns:a16="http://schemas.microsoft.com/office/drawing/2014/main" id="{00000000-0008-0000-0600-00006D000000}"/>
            </a:ext>
          </a:extLst>
        </xdr:cNvPr>
        <xdr:cNvSpPr/>
      </xdr:nvSpPr>
      <xdr:spPr>
        <a:xfrm flipH="1">
          <a:off x="19088991" y="183125622"/>
          <a:ext cx="453224" cy="4680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2244437</xdr:colOff>
      <xdr:row>94</xdr:row>
      <xdr:rowOff>414895</xdr:rowOff>
    </xdr:from>
    <xdr:to>
      <xdr:col>8</xdr:col>
      <xdr:colOff>2697661</xdr:colOff>
      <xdr:row>94</xdr:row>
      <xdr:rowOff>882980</xdr:rowOff>
    </xdr:to>
    <xdr:sp macro="" textlink="">
      <xdr:nvSpPr>
        <xdr:cNvPr id="110" name="직사각형 109">
          <a:extLst>
            <a:ext uri="{FF2B5EF4-FFF2-40B4-BE49-F238E27FC236}">
              <a16:creationId xmlns:a16="http://schemas.microsoft.com/office/drawing/2014/main" id="{00000000-0008-0000-0600-00006E000000}"/>
            </a:ext>
          </a:extLst>
        </xdr:cNvPr>
        <xdr:cNvSpPr/>
      </xdr:nvSpPr>
      <xdr:spPr>
        <a:xfrm flipH="1">
          <a:off x="19976177" y="182692915"/>
          <a:ext cx="453224" cy="4680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2777837</xdr:colOff>
      <xdr:row>94</xdr:row>
      <xdr:rowOff>567295</xdr:rowOff>
    </xdr:from>
    <xdr:to>
      <xdr:col>8</xdr:col>
      <xdr:colOff>3231061</xdr:colOff>
      <xdr:row>94</xdr:row>
      <xdr:rowOff>1035380</xdr:rowOff>
    </xdr:to>
    <xdr:sp macro="" textlink="">
      <xdr:nvSpPr>
        <xdr:cNvPr id="111" name="직사각형 110">
          <a:extLst>
            <a:ext uri="{FF2B5EF4-FFF2-40B4-BE49-F238E27FC236}">
              <a16:creationId xmlns:a16="http://schemas.microsoft.com/office/drawing/2014/main" id="{00000000-0008-0000-0600-00006F000000}"/>
            </a:ext>
          </a:extLst>
        </xdr:cNvPr>
        <xdr:cNvSpPr/>
      </xdr:nvSpPr>
      <xdr:spPr>
        <a:xfrm flipH="1">
          <a:off x="20509577" y="182845315"/>
          <a:ext cx="453224" cy="4680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1129392</xdr:colOff>
      <xdr:row>95</xdr:row>
      <xdr:rowOff>163286</xdr:rowOff>
    </xdr:from>
    <xdr:to>
      <xdr:col>8</xdr:col>
      <xdr:colOff>2680606</xdr:colOff>
      <xdr:row>95</xdr:row>
      <xdr:rowOff>1959429</xdr:rowOff>
    </xdr:to>
    <xdr:sp macro="" textlink="">
      <xdr:nvSpPr>
        <xdr:cNvPr id="112" name="직사각형 111">
          <a:extLst>
            <a:ext uri="{FF2B5EF4-FFF2-40B4-BE49-F238E27FC236}">
              <a16:creationId xmlns:a16="http://schemas.microsoft.com/office/drawing/2014/main" id="{00000000-0008-0000-0600-000070000000}"/>
            </a:ext>
          </a:extLst>
        </xdr:cNvPr>
        <xdr:cNvSpPr/>
      </xdr:nvSpPr>
      <xdr:spPr>
        <a:xfrm flipH="1">
          <a:off x="18861132" y="184468226"/>
          <a:ext cx="1551214" cy="179614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40821</xdr:colOff>
      <xdr:row>98</xdr:row>
      <xdr:rowOff>353786</xdr:rowOff>
    </xdr:from>
    <xdr:to>
      <xdr:col>8</xdr:col>
      <xdr:colOff>884464</xdr:colOff>
      <xdr:row>98</xdr:row>
      <xdr:rowOff>1973036</xdr:rowOff>
    </xdr:to>
    <xdr:sp macro="" textlink="">
      <xdr:nvSpPr>
        <xdr:cNvPr id="113" name="직사각형 112">
          <a:extLst>
            <a:ext uri="{FF2B5EF4-FFF2-40B4-BE49-F238E27FC236}">
              <a16:creationId xmlns:a16="http://schemas.microsoft.com/office/drawing/2014/main" id="{00000000-0008-0000-0600-000071000000}"/>
            </a:ext>
          </a:extLst>
        </xdr:cNvPr>
        <xdr:cNvSpPr/>
      </xdr:nvSpPr>
      <xdr:spPr>
        <a:xfrm flipH="1">
          <a:off x="17772561" y="190739486"/>
          <a:ext cx="843643" cy="16192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1826077</xdr:colOff>
      <xdr:row>98</xdr:row>
      <xdr:rowOff>220436</xdr:rowOff>
    </xdr:from>
    <xdr:to>
      <xdr:col>8</xdr:col>
      <xdr:colOff>2558142</xdr:colOff>
      <xdr:row>98</xdr:row>
      <xdr:rowOff>721178</xdr:rowOff>
    </xdr:to>
    <xdr:sp macro="" textlink="">
      <xdr:nvSpPr>
        <xdr:cNvPr id="114" name="직사각형 113">
          <a:extLst>
            <a:ext uri="{FF2B5EF4-FFF2-40B4-BE49-F238E27FC236}">
              <a16:creationId xmlns:a16="http://schemas.microsoft.com/office/drawing/2014/main" id="{00000000-0008-0000-0600-000072000000}"/>
            </a:ext>
          </a:extLst>
        </xdr:cNvPr>
        <xdr:cNvSpPr/>
      </xdr:nvSpPr>
      <xdr:spPr>
        <a:xfrm flipH="1">
          <a:off x="19557817" y="190606136"/>
          <a:ext cx="732065" cy="50074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3020784</xdr:colOff>
      <xdr:row>98</xdr:row>
      <xdr:rowOff>291193</xdr:rowOff>
    </xdr:from>
    <xdr:to>
      <xdr:col>9</xdr:col>
      <xdr:colOff>1087</xdr:colOff>
      <xdr:row>98</xdr:row>
      <xdr:rowOff>789215</xdr:rowOff>
    </xdr:to>
    <xdr:sp macro="" textlink="">
      <xdr:nvSpPr>
        <xdr:cNvPr id="115" name="직사각형 114">
          <a:extLst>
            <a:ext uri="{FF2B5EF4-FFF2-40B4-BE49-F238E27FC236}">
              <a16:creationId xmlns:a16="http://schemas.microsoft.com/office/drawing/2014/main" id="{00000000-0008-0000-0600-000073000000}"/>
            </a:ext>
          </a:extLst>
        </xdr:cNvPr>
        <xdr:cNvSpPr/>
      </xdr:nvSpPr>
      <xdr:spPr>
        <a:xfrm flipH="1">
          <a:off x="20752524" y="190676893"/>
          <a:ext cx="462643" cy="49802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914397</xdr:colOff>
      <xdr:row>98</xdr:row>
      <xdr:rowOff>239486</xdr:rowOff>
    </xdr:from>
    <xdr:to>
      <xdr:col>8</xdr:col>
      <xdr:colOff>1377040</xdr:colOff>
      <xdr:row>98</xdr:row>
      <xdr:rowOff>830036</xdr:rowOff>
    </xdr:to>
    <xdr:sp macro="" textlink="">
      <xdr:nvSpPr>
        <xdr:cNvPr id="116" name="직사각형 115">
          <a:extLst>
            <a:ext uri="{FF2B5EF4-FFF2-40B4-BE49-F238E27FC236}">
              <a16:creationId xmlns:a16="http://schemas.microsoft.com/office/drawing/2014/main" id="{00000000-0008-0000-0600-000074000000}"/>
            </a:ext>
          </a:extLst>
        </xdr:cNvPr>
        <xdr:cNvSpPr/>
      </xdr:nvSpPr>
      <xdr:spPr>
        <a:xfrm flipH="1">
          <a:off x="18646137" y="190625186"/>
          <a:ext cx="462643" cy="5905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666750</xdr:colOff>
      <xdr:row>99</xdr:row>
      <xdr:rowOff>149678</xdr:rowOff>
    </xdr:from>
    <xdr:to>
      <xdr:col>8</xdr:col>
      <xdr:colOff>2816678</xdr:colOff>
      <xdr:row>99</xdr:row>
      <xdr:rowOff>1455963</xdr:rowOff>
    </xdr:to>
    <xdr:sp macro="" textlink="">
      <xdr:nvSpPr>
        <xdr:cNvPr id="117" name="직사각형 116">
          <a:extLst>
            <a:ext uri="{FF2B5EF4-FFF2-40B4-BE49-F238E27FC236}">
              <a16:creationId xmlns:a16="http://schemas.microsoft.com/office/drawing/2014/main" id="{00000000-0008-0000-0600-000075000000}"/>
            </a:ext>
          </a:extLst>
        </xdr:cNvPr>
        <xdr:cNvSpPr/>
      </xdr:nvSpPr>
      <xdr:spPr>
        <a:xfrm flipH="1">
          <a:off x="18398490" y="192562298"/>
          <a:ext cx="2149928" cy="13062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2816678</xdr:colOff>
      <xdr:row>100</xdr:row>
      <xdr:rowOff>666750</xdr:rowOff>
    </xdr:from>
    <xdr:to>
      <xdr:col>8</xdr:col>
      <xdr:colOff>3480161</xdr:colOff>
      <xdr:row>100</xdr:row>
      <xdr:rowOff>1142999</xdr:rowOff>
    </xdr:to>
    <xdr:sp macro="" textlink="">
      <xdr:nvSpPr>
        <xdr:cNvPr id="118" name="직사각형 117">
          <a:extLst>
            <a:ext uri="{FF2B5EF4-FFF2-40B4-BE49-F238E27FC236}">
              <a16:creationId xmlns:a16="http://schemas.microsoft.com/office/drawing/2014/main" id="{00000000-0008-0000-0600-000076000000}"/>
            </a:ext>
          </a:extLst>
        </xdr:cNvPr>
        <xdr:cNvSpPr/>
      </xdr:nvSpPr>
      <xdr:spPr>
        <a:xfrm flipH="1">
          <a:off x="20548418" y="195106290"/>
          <a:ext cx="663483" cy="47624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1894113</xdr:colOff>
      <xdr:row>100</xdr:row>
      <xdr:rowOff>696686</xdr:rowOff>
    </xdr:from>
    <xdr:to>
      <xdr:col>8</xdr:col>
      <xdr:colOff>2588076</xdr:colOff>
      <xdr:row>100</xdr:row>
      <xdr:rowOff>1172935</xdr:rowOff>
    </xdr:to>
    <xdr:sp macro="" textlink="">
      <xdr:nvSpPr>
        <xdr:cNvPr id="119" name="직사각형 118">
          <a:extLst>
            <a:ext uri="{FF2B5EF4-FFF2-40B4-BE49-F238E27FC236}">
              <a16:creationId xmlns:a16="http://schemas.microsoft.com/office/drawing/2014/main" id="{00000000-0008-0000-0600-000077000000}"/>
            </a:ext>
          </a:extLst>
        </xdr:cNvPr>
        <xdr:cNvSpPr/>
      </xdr:nvSpPr>
      <xdr:spPr>
        <a:xfrm flipH="1">
          <a:off x="19625853" y="195136226"/>
          <a:ext cx="693963" cy="47624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59869</xdr:colOff>
      <xdr:row>100</xdr:row>
      <xdr:rowOff>740229</xdr:rowOff>
    </xdr:from>
    <xdr:to>
      <xdr:col>8</xdr:col>
      <xdr:colOff>557892</xdr:colOff>
      <xdr:row>100</xdr:row>
      <xdr:rowOff>1216478</xdr:rowOff>
    </xdr:to>
    <xdr:sp macro="" textlink="">
      <xdr:nvSpPr>
        <xdr:cNvPr id="120" name="직사각형 119">
          <a:extLst>
            <a:ext uri="{FF2B5EF4-FFF2-40B4-BE49-F238E27FC236}">
              <a16:creationId xmlns:a16="http://schemas.microsoft.com/office/drawing/2014/main" id="{00000000-0008-0000-0600-000078000000}"/>
            </a:ext>
          </a:extLst>
        </xdr:cNvPr>
        <xdr:cNvSpPr/>
      </xdr:nvSpPr>
      <xdr:spPr>
        <a:xfrm flipH="1">
          <a:off x="17791609" y="195179769"/>
          <a:ext cx="498023" cy="47624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138793</xdr:colOff>
      <xdr:row>101</xdr:row>
      <xdr:rowOff>179614</xdr:rowOff>
    </xdr:from>
    <xdr:to>
      <xdr:col>8</xdr:col>
      <xdr:colOff>1006928</xdr:colOff>
      <xdr:row>101</xdr:row>
      <xdr:rowOff>1782536</xdr:rowOff>
    </xdr:to>
    <xdr:sp macro="" textlink="">
      <xdr:nvSpPr>
        <xdr:cNvPr id="121" name="직사각형 120">
          <a:extLst>
            <a:ext uri="{FF2B5EF4-FFF2-40B4-BE49-F238E27FC236}">
              <a16:creationId xmlns:a16="http://schemas.microsoft.com/office/drawing/2014/main" id="{00000000-0008-0000-0600-000079000000}"/>
            </a:ext>
          </a:extLst>
        </xdr:cNvPr>
        <xdr:cNvSpPr/>
      </xdr:nvSpPr>
      <xdr:spPr>
        <a:xfrm flipH="1">
          <a:off x="17870533" y="196646074"/>
          <a:ext cx="868135" cy="160292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2979964</xdr:colOff>
      <xdr:row>101</xdr:row>
      <xdr:rowOff>536122</xdr:rowOff>
    </xdr:from>
    <xdr:to>
      <xdr:col>8</xdr:col>
      <xdr:colOff>3481250</xdr:colOff>
      <xdr:row>101</xdr:row>
      <xdr:rowOff>1428750</xdr:rowOff>
    </xdr:to>
    <xdr:sp macro="" textlink="">
      <xdr:nvSpPr>
        <xdr:cNvPr id="122" name="직사각형 121">
          <a:extLst>
            <a:ext uri="{FF2B5EF4-FFF2-40B4-BE49-F238E27FC236}">
              <a16:creationId xmlns:a16="http://schemas.microsoft.com/office/drawing/2014/main" id="{00000000-0008-0000-0600-00007A000000}"/>
            </a:ext>
          </a:extLst>
        </xdr:cNvPr>
        <xdr:cNvSpPr/>
      </xdr:nvSpPr>
      <xdr:spPr>
        <a:xfrm flipH="1">
          <a:off x="20711704" y="197002582"/>
          <a:ext cx="501286" cy="89262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612320</xdr:colOff>
      <xdr:row>102</xdr:row>
      <xdr:rowOff>666749</xdr:rowOff>
    </xdr:from>
    <xdr:to>
      <xdr:col>8</xdr:col>
      <xdr:colOff>1170215</xdr:colOff>
      <xdr:row>102</xdr:row>
      <xdr:rowOff>1455965</xdr:rowOff>
    </xdr:to>
    <xdr:sp macro="" textlink="">
      <xdr:nvSpPr>
        <xdr:cNvPr id="123" name="직사각형 122">
          <a:extLst>
            <a:ext uri="{FF2B5EF4-FFF2-40B4-BE49-F238E27FC236}">
              <a16:creationId xmlns:a16="http://schemas.microsoft.com/office/drawing/2014/main" id="{00000000-0008-0000-0600-00007B000000}"/>
            </a:ext>
          </a:extLst>
        </xdr:cNvPr>
        <xdr:cNvSpPr/>
      </xdr:nvSpPr>
      <xdr:spPr>
        <a:xfrm flipH="1">
          <a:off x="18344060" y="199160129"/>
          <a:ext cx="557895" cy="78921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244929</xdr:colOff>
      <xdr:row>103</xdr:row>
      <xdr:rowOff>775607</xdr:rowOff>
    </xdr:from>
    <xdr:to>
      <xdr:col>8</xdr:col>
      <xdr:colOff>843643</xdr:colOff>
      <xdr:row>103</xdr:row>
      <xdr:rowOff>1796142</xdr:rowOff>
    </xdr:to>
    <xdr:sp macro="" textlink="">
      <xdr:nvSpPr>
        <xdr:cNvPr id="124" name="직사각형 123">
          <a:extLst>
            <a:ext uri="{FF2B5EF4-FFF2-40B4-BE49-F238E27FC236}">
              <a16:creationId xmlns:a16="http://schemas.microsoft.com/office/drawing/2014/main" id="{00000000-0008-0000-0600-00007C000000}"/>
            </a:ext>
          </a:extLst>
        </xdr:cNvPr>
        <xdr:cNvSpPr/>
      </xdr:nvSpPr>
      <xdr:spPr>
        <a:xfrm flipH="1">
          <a:off x="17976669" y="201295907"/>
          <a:ext cx="598714" cy="102053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2843893</xdr:colOff>
      <xdr:row>103</xdr:row>
      <xdr:rowOff>778329</xdr:rowOff>
    </xdr:from>
    <xdr:to>
      <xdr:col>8</xdr:col>
      <xdr:colOff>3254829</xdr:colOff>
      <xdr:row>103</xdr:row>
      <xdr:rowOff>1292678</xdr:rowOff>
    </xdr:to>
    <xdr:sp macro="" textlink="">
      <xdr:nvSpPr>
        <xdr:cNvPr id="125" name="직사각형 124">
          <a:extLst>
            <a:ext uri="{FF2B5EF4-FFF2-40B4-BE49-F238E27FC236}">
              <a16:creationId xmlns:a16="http://schemas.microsoft.com/office/drawing/2014/main" id="{00000000-0008-0000-0600-00007D000000}"/>
            </a:ext>
          </a:extLst>
        </xdr:cNvPr>
        <xdr:cNvSpPr/>
      </xdr:nvSpPr>
      <xdr:spPr>
        <a:xfrm flipH="1">
          <a:off x="20575633" y="201298629"/>
          <a:ext cx="410936" cy="51434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601434</xdr:colOff>
      <xdr:row>104</xdr:row>
      <xdr:rowOff>571500</xdr:rowOff>
    </xdr:from>
    <xdr:to>
      <xdr:col>8</xdr:col>
      <xdr:colOff>1510391</xdr:colOff>
      <xdr:row>104</xdr:row>
      <xdr:rowOff>2000250</xdr:rowOff>
    </xdr:to>
    <xdr:sp macro="" textlink="">
      <xdr:nvSpPr>
        <xdr:cNvPr id="126" name="직사각형 125">
          <a:extLst>
            <a:ext uri="{FF2B5EF4-FFF2-40B4-BE49-F238E27FC236}">
              <a16:creationId xmlns:a16="http://schemas.microsoft.com/office/drawing/2014/main" id="{00000000-0008-0000-0600-00007E000000}"/>
            </a:ext>
          </a:extLst>
        </xdr:cNvPr>
        <xdr:cNvSpPr/>
      </xdr:nvSpPr>
      <xdr:spPr>
        <a:xfrm flipH="1">
          <a:off x="18333174" y="203118720"/>
          <a:ext cx="908957" cy="14287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1175654</xdr:colOff>
      <xdr:row>104</xdr:row>
      <xdr:rowOff>29936</xdr:rowOff>
    </xdr:from>
    <xdr:to>
      <xdr:col>8</xdr:col>
      <xdr:colOff>2735035</xdr:colOff>
      <xdr:row>104</xdr:row>
      <xdr:rowOff>870857</xdr:rowOff>
    </xdr:to>
    <xdr:sp macro="" textlink="">
      <xdr:nvSpPr>
        <xdr:cNvPr id="127" name="직사각형 126">
          <a:extLst>
            <a:ext uri="{FF2B5EF4-FFF2-40B4-BE49-F238E27FC236}">
              <a16:creationId xmlns:a16="http://schemas.microsoft.com/office/drawing/2014/main" id="{00000000-0008-0000-0600-00007F000000}"/>
            </a:ext>
          </a:extLst>
        </xdr:cNvPr>
        <xdr:cNvSpPr/>
      </xdr:nvSpPr>
      <xdr:spPr>
        <a:xfrm flipH="1">
          <a:off x="18907394" y="202577156"/>
          <a:ext cx="1559381" cy="84092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1186540</xdr:colOff>
      <xdr:row>102</xdr:row>
      <xdr:rowOff>696684</xdr:rowOff>
    </xdr:from>
    <xdr:to>
      <xdr:col>8</xdr:col>
      <xdr:colOff>1986641</xdr:colOff>
      <xdr:row>102</xdr:row>
      <xdr:rowOff>1306286</xdr:rowOff>
    </xdr:to>
    <xdr:sp macro="" textlink="">
      <xdr:nvSpPr>
        <xdr:cNvPr id="128" name="직사각형 127">
          <a:extLst>
            <a:ext uri="{FF2B5EF4-FFF2-40B4-BE49-F238E27FC236}">
              <a16:creationId xmlns:a16="http://schemas.microsoft.com/office/drawing/2014/main" id="{00000000-0008-0000-0600-000080000000}"/>
            </a:ext>
          </a:extLst>
        </xdr:cNvPr>
        <xdr:cNvSpPr/>
      </xdr:nvSpPr>
      <xdr:spPr>
        <a:xfrm flipH="1">
          <a:off x="18918280" y="199190064"/>
          <a:ext cx="800101" cy="60960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168086</xdr:colOff>
      <xdr:row>105</xdr:row>
      <xdr:rowOff>11206</xdr:rowOff>
    </xdr:from>
    <xdr:to>
      <xdr:col>8</xdr:col>
      <xdr:colOff>3160057</xdr:colOff>
      <xdr:row>105</xdr:row>
      <xdr:rowOff>1826558</xdr:rowOff>
    </xdr:to>
    <xdr:sp macro="" textlink="">
      <xdr:nvSpPr>
        <xdr:cNvPr id="129" name="직사각형 128">
          <a:extLst>
            <a:ext uri="{FF2B5EF4-FFF2-40B4-BE49-F238E27FC236}">
              <a16:creationId xmlns:a16="http://schemas.microsoft.com/office/drawing/2014/main" id="{00000000-0008-0000-0600-000081000000}"/>
            </a:ext>
          </a:extLst>
        </xdr:cNvPr>
        <xdr:cNvSpPr/>
      </xdr:nvSpPr>
      <xdr:spPr>
        <a:xfrm flipH="1">
          <a:off x="17899826" y="204585346"/>
          <a:ext cx="2991971" cy="181535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75458</xdr:colOff>
      <xdr:row>106</xdr:row>
      <xdr:rowOff>821378</xdr:rowOff>
    </xdr:from>
    <xdr:to>
      <xdr:col>8</xdr:col>
      <xdr:colOff>633353</xdr:colOff>
      <xdr:row>106</xdr:row>
      <xdr:rowOff>1610594</xdr:rowOff>
    </xdr:to>
    <xdr:sp macro="" textlink="">
      <xdr:nvSpPr>
        <xdr:cNvPr id="130" name="직사각형 129">
          <a:extLst>
            <a:ext uri="{FF2B5EF4-FFF2-40B4-BE49-F238E27FC236}">
              <a16:creationId xmlns:a16="http://schemas.microsoft.com/office/drawing/2014/main" id="{00000000-0008-0000-0600-000082000000}"/>
            </a:ext>
          </a:extLst>
        </xdr:cNvPr>
        <xdr:cNvSpPr/>
      </xdr:nvSpPr>
      <xdr:spPr>
        <a:xfrm flipH="1">
          <a:off x="17807198" y="207422438"/>
          <a:ext cx="557895" cy="78921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826572</xdr:colOff>
      <xdr:row>106</xdr:row>
      <xdr:rowOff>824100</xdr:rowOff>
    </xdr:from>
    <xdr:to>
      <xdr:col>8</xdr:col>
      <xdr:colOff>1384467</xdr:colOff>
      <xdr:row>106</xdr:row>
      <xdr:rowOff>1613316</xdr:rowOff>
    </xdr:to>
    <xdr:sp macro="" textlink="">
      <xdr:nvSpPr>
        <xdr:cNvPr id="131" name="직사각형 130">
          <a:extLst>
            <a:ext uri="{FF2B5EF4-FFF2-40B4-BE49-F238E27FC236}">
              <a16:creationId xmlns:a16="http://schemas.microsoft.com/office/drawing/2014/main" id="{00000000-0008-0000-0600-000083000000}"/>
            </a:ext>
          </a:extLst>
        </xdr:cNvPr>
        <xdr:cNvSpPr/>
      </xdr:nvSpPr>
      <xdr:spPr>
        <a:xfrm flipH="1">
          <a:off x="18558312" y="207425160"/>
          <a:ext cx="557895" cy="78921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2285258</xdr:colOff>
      <xdr:row>106</xdr:row>
      <xdr:rowOff>813215</xdr:rowOff>
    </xdr:from>
    <xdr:to>
      <xdr:col>8</xdr:col>
      <xdr:colOff>2843153</xdr:colOff>
      <xdr:row>106</xdr:row>
      <xdr:rowOff>1602431</xdr:rowOff>
    </xdr:to>
    <xdr:sp macro="" textlink="">
      <xdr:nvSpPr>
        <xdr:cNvPr id="132" name="직사각형 131">
          <a:extLst>
            <a:ext uri="{FF2B5EF4-FFF2-40B4-BE49-F238E27FC236}">
              <a16:creationId xmlns:a16="http://schemas.microsoft.com/office/drawing/2014/main" id="{00000000-0008-0000-0600-000084000000}"/>
            </a:ext>
          </a:extLst>
        </xdr:cNvPr>
        <xdr:cNvSpPr/>
      </xdr:nvSpPr>
      <xdr:spPr>
        <a:xfrm flipH="1">
          <a:off x="20016998" y="207414275"/>
          <a:ext cx="557895" cy="78921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3009158</xdr:colOff>
      <xdr:row>106</xdr:row>
      <xdr:rowOff>829543</xdr:rowOff>
    </xdr:from>
    <xdr:to>
      <xdr:col>9</xdr:col>
      <xdr:colOff>1980</xdr:colOff>
      <xdr:row>106</xdr:row>
      <xdr:rowOff>1618759</xdr:rowOff>
    </xdr:to>
    <xdr:sp macro="" textlink="">
      <xdr:nvSpPr>
        <xdr:cNvPr id="133" name="직사각형 132">
          <a:extLst>
            <a:ext uri="{FF2B5EF4-FFF2-40B4-BE49-F238E27FC236}">
              <a16:creationId xmlns:a16="http://schemas.microsoft.com/office/drawing/2014/main" id="{00000000-0008-0000-0600-000085000000}"/>
            </a:ext>
          </a:extLst>
        </xdr:cNvPr>
        <xdr:cNvSpPr/>
      </xdr:nvSpPr>
      <xdr:spPr>
        <a:xfrm flipH="1">
          <a:off x="20740898" y="207430603"/>
          <a:ext cx="475162" cy="78921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787746</xdr:colOff>
      <xdr:row>57</xdr:row>
      <xdr:rowOff>43541</xdr:rowOff>
    </xdr:from>
    <xdr:to>
      <xdr:col>8</xdr:col>
      <xdr:colOff>2789463</xdr:colOff>
      <xdr:row>57</xdr:row>
      <xdr:rowOff>394606</xdr:rowOff>
    </xdr:to>
    <xdr:sp macro="" textlink="">
      <xdr:nvSpPr>
        <xdr:cNvPr id="134" name="직사각형 133">
          <a:extLst>
            <a:ext uri="{FF2B5EF4-FFF2-40B4-BE49-F238E27FC236}">
              <a16:creationId xmlns:a16="http://schemas.microsoft.com/office/drawing/2014/main" id="{00000000-0008-0000-0600-000086000000}"/>
            </a:ext>
          </a:extLst>
        </xdr:cNvPr>
        <xdr:cNvSpPr/>
      </xdr:nvSpPr>
      <xdr:spPr>
        <a:xfrm flipH="1">
          <a:off x="18519486" y="107325521"/>
          <a:ext cx="2001717" cy="35106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531931</xdr:colOff>
      <xdr:row>58</xdr:row>
      <xdr:rowOff>372833</xdr:rowOff>
    </xdr:from>
    <xdr:to>
      <xdr:col>8</xdr:col>
      <xdr:colOff>3116035</xdr:colOff>
      <xdr:row>58</xdr:row>
      <xdr:rowOff>816428</xdr:rowOff>
    </xdr:to>
    <xdr:sp macro="" textlink="">
      <xdr:nvSpPr>
        <xdr:cNvPr id="135" name="직사각형 134">
          <a:extLst>
            <a:ext uri="{FF2B5EF4-FFF2-40B4-BE49-F238E27FC236}">
              <a16:creationId xmlns:a16="http://schemas.microsoft.com/office/drawing/2014/main" id="{00000000-0008-0000-0600-000087000000}"/>
            </a:ext>
          </a:extLst>
        </xdr:cNvPr>
        <xdr:cNvSpPr/>
      </xdr:nvSpPr>
      <xdr:spPr>
        <a:xfrm flipH="1">
          <a:off x="18263671" y="109681733"/>
          <a:ext cx="2584104" cy="44359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738759</xdr:colOff>
      <xdr:row>59</xdr:row>
      <xdr:rowOff>21769</xdr:rowOff>
    </xdr:from>
    <xdr:to>
      <xdr:col>8</xdr:col>
      <xdr:colOff>2843893</xdr:colOff>
      <xdr:row>59</xdr:row>
      <xdr:rowOff>666750</xdr:rowOff>
    </xdr:to>
    <xdr:sp macro="" textlink="">
      <xdr:nvSpPr>
        <xdr:cNvPr id="136" name="직사각형 135">
          <a:extLst>
            <a:ext uri="{FF2B5EF4-FFF2-40B4-BE49-F238E27FC236}">
              <a16:creationId xmlns:a16="http://schemas.microsoft.com/office/drawing/2014/main" id="{00000000-0008-0000-0600-000088000000}"/>
            </a:ext>
          </a:extLst>
        </xdr:cNvPr>
        <xdr:cNvSpPr/>
      </xdr:nvSpPr>
      <xdr:spPr>
        <a:xfrm flipH="1">
          <a:off x="18470499" y="111357589"/>
          <a:ext cx="2105134" cy="64498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646231</xdr:colOff>
      <xdr:row>60</xdr:row>
      <xdr:rowOff>133348</xdr:rowOff>
    </xdr:from>
    <xdr:to>
      <xdr:col>8</xdr:col>
      <xdr:colOff>3224893</xdr:colOff>
      <xdr:row>60</xdr:row>
      <xdr:rowOff>680358</xdr:rowOff>
    </xdr:to>
    <xdr:sp macro="" textlink="">
      <xdr:nvSpPr>
        <xdr:cNvPr id="137" name="직사각형 136">
          <a:extLst>
            <a:ext uri="{FF2B5EF4-FFF2-40B4-BE49-F238E27FC236}">
              <a16:creationId xmlns:a16="http://schemas.microsoft.com/office/drawing/2014/main" id="{00000000-0008-0000-0600-000089000000}"/>
            </a:ext>
          </a:extLst>
        </xdr:cNvPr>
        <xdr:cNvSpPr/>
      </xdr:nvSpPr>
      <xdr:spPr>
        <a:xfrm flipH="1">
          <a:off x="18377971" y="113496088"/>
          <a:ext cx="2578662" cy="54701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97970</xdr:colOff>
      <xdr:row>84</xdr:row>
      <xdr:rowOff>152399</xdr:rowOff>
    </xdr:from>
    <xdr:to>
      <xdr:col>9</xdr:col>
      <xdr:colOff>3263</xdr:colOff>
      <xdr:row>84</xdr:row>
      <xdr:rowOff>1551214</xdr:rowOff>
    </xdr:to>
    <xdr:sp macro="" textlink="">
      <xdr:nvSpPr>
        <xdr:cNvPr id="138" name="직사각형 137">
          <a:extLst>
            <a:ext uri="{FF2B5EF4-FFF2-40B4-BE49-F238E27FC236}">
              <a16:creationId xmlns:a16="http://schemas.microsoft.com/office/drawing/2014/main" id="{00000000-0008-0000-0600-00008A000000}"/>
            </a:ext>
          </a:extLst>
        </xdr:cNvPr>
        <xdr:cNvSpPr/>
      </xdr:nvSpPr>
      <xdr:spPr>
        <a:xfrm flipH="1">
          <a:off x="17829710" y="162161219"/>
          <a:ext cx="3387633" cy="139881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1488619</xdr:colOff>
      <xdr:row>85</xdr:row>
      <xdr:rowOff>263977</xdr:rowOff>
    </xdr:from>
    <xdr:to>
      <xdr:col>8</xdr:col>
      <xdr:colOff>2177142</xdr:colOff>
      <xdr:row>85</xdr:row>
      <xdr:rowOff>1662792</xdr:rowOff>
    </xdr:to>
    <xdr:sp macro="" textlink="">
      <xdr:nvSpPr>
        <xdr:cNvPr id="139" name="직사각형 138">
          <a:extLst>
            <a:ext uri="{FF2B5EF4-FFF2-40B4-BE49-F238E27FC236}">
              <a16:creationId xmlns:a16="http://schemas.microsoft.com/office/drawing/2014/main" id="{00000000-0008-0000-0600-00008B000000}"/>
            </a:ext>
          </a:extLst>
        </xdr:cNvPr>
        <xdr:cNvSpPr/>
      </xdr:nvSpPr>
      <xdr:spPr>
        <a:xfrm flipH="1">
          <a:off x="19220359" y="164299717"/>
          <a:ext cx="688523" cy="139881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919838</xdr:colOff>
      <xdr:row>86</xdr:row>
      <xdr:rowOff>48984</xdr:rowOff>
    </xdr:from>
    <xdr:to>
      <xdr:col>8</xdr:col>
      <xdr:colOff>2598963</xdr:colOff>
      <xdr:row>86</xdr:row>
      <xdr:rowOff>1932214</xdr:rowOff>
    </xdr:to>
    <xdr:sp macro="" textlink="">
      <xdr:nvSpPr>
        <xdr:cNvPr id="140" name="직사각형 139">
          <a:extLst>
            <a:ext uri="{FF2B5EF4-FFF2-40B4-BE49-F238E27FC236}">
              <a16:creationId xmlns:a16="http://schemas.microsoft.com/office/drawing/2014/main" id="{00000000-0008-0000-0600-00008C000000}"/>
            </a:ext>
          </a:extLst>
        </xdr:cNvPr>
        <xdr:cNvSpPr/>
      </xdr:nvSpPr>
      <xdr:spPr>
        <a:xfrm flipH="1">
          <a:off x="18651578" y="166111644"/>
          <a:ext cx="1679125" cy="188323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36</xdr:row>
      <xdr:rowOff>2028264</xdr:rowOff>
    </xdr:from>
    <xdr:to>
      <xdr:col>9</xdr:col>
      <xdr:colOff>2390</xdr:colOff>
      <xdr:row>38</xdr:row>
      <xdr:rowOff>800</xdr:rowOff>
    </xdr:to>
    <xdr:pic>
      <xdr:nvPicPr>
        <xdr:cNvPr id="141" name="그림 140">
          <a:extLst>
            <a:ext uri="{FF2B5EF4-FFF2-40B4-BE49-F238E27FC236}">
              <a16:creationId xmlns:a16="http://schemas.microsoft.com/office/drawing/2014/main" id="{00000000-0008-0000-0600-00008D000000}"/>
            </a:ext>
          </a:extLst>
        </xdr:cNvPr>
        <xdr:cNvPicPr>
          <a:picLocks noChangeAspect="1"/>
        </xdr:cNvPicPr>
      </xdr:nvPicPr>
      <xdr:blipFill>
        <a:blip xmlns:r="http://schemas.openxmlformats.org/officeDocument/2006/relationships" r:embed="rId67" cstate="email">
          <a:extLst>
            <a:ext uri="{28A0092B-C50C-407E-A947-70E740481C1C}">
              <a14:useLocalDpi xmlns:a14="http://schemas.microsoft.com/office/drawing/2010/main"/>
            </a:ext>
          </a:extLst>
        </a:blip>
        <a:stretch>
          <a:fillRect/>
        </a:stretch>
      </xdr:blipFill>
      <xdr:spPr>
        <a:xfrm>
          <a:off x="17731740" y="66744924"/>
          <a:ext cx="3484730" cy="2026376"/>
        </a:xfrm>
        <a:prstGeom prst="rect">
          <a:avLst/>
        </a:prstGeom>
      </xdr:spPr>
    </xdr:pic>
    <xdr:clientData/>
  </xdr:twoCellAnchor>
  <xdr:twoCellAnchor editAs="oneCell">
    <xdr:from>
      <xdr:col>8</xdr:col>
      <xdr:colOff>0</xdr:colOff>
      <xdr:row>34</xdr:row>
      <xdr:rowOff>0</xdr:rowOff>
    </xdr:from>
    <xdr:to>
      <xdr:col>9</xdr:col>
      <xdr:colOff>2390</xdr:colOff>
      <xdr:row>35</xdr:row>
      <xdr:rowOff>1741</xdr:rowOff>
    </xdr:to>
    <xdr:pic>
      <xdr:nvPicPr>
        <xdr:cNvPr id="142" name="그림 141">
          <a:extLst>
            <a:ext uri="{FF2B5EF4-FFF2-40B4-BE49-F238E27FC236}">
              <a16:creationId xmlns:a16="http://schemas.microsoft.com/office/drawing/2014/main" id="{00000000-0008-0000-0600-00008E000000}"/>
            </a:ext>
          </a:extLst>
        </xdr:cNvPr>
        <xdr:cNvPicPr>
          <a:picLocks noChangeAspect="1"/>
        </xdr:cNvPicPr>
      </xdr:nvPicPr>
      <xdr:blipFill>
        <a:blip xmlns:r="http://schemas.openxmlformats.org/officeDocument/2006/relationships" r:embed="rId39" cstate="email">
          <a:extLst>
            <a:ext uri="{28A0092B-C50C-407E-A947-70E740481C1C}">
              <a14:useLocalDpi xmlns:a14="http://schemas.microsoft.com/office/drawing/2010/main"/>
            </a:ext>
          </a:extLst>
        </a:blip>
        <a:stretch>
          <a:fillRect/>
        </a:stretch>
      </xdr:blipFill>
      <xdr:spPr>
        <a:xfrm>
          <a:off x="17731740" y="60662820"/>
          <a:ext cx="3484730" cy="2028661"/>
        </a:xfrm>
        <a:prstGeom prst="rect">
          <a:avLst/>
        </a:prstGeom>
      </xdr:spPr>
    </xdr:pic>
    <xdr:clientData fLocksWithSheet="0"/>
  </xdr:twoCellAnchor>
  <xdr:twoCellAnchor editAs="oneCell">
    <xdr:from>
      <xdr:col>8</xdr:col>
      <xdr:colOff>1</xdr:colOff>
      <xdr:row>36</xdr:row>
      <xdr:rowOff>0</xdr:rowOff>
    </xdr:from>
    <xdr:to>
      <xdr:col>9</xdr:col>
      <xdr:colOff>2390</xdr:colOff>
      <xdr:row>37</xdr:row>
      <xdr:rowOff>1741</xdr:rowOff>
    </xdr:to>
    <xdr:pic>
      <xdr:nvPicPr>
        <xdr:cNvPr id="143" name="그림 142">
          <a:extLst>
            <a:ext uri="{FF2B5EF4-FFF2-40B4-BE49-F238E27FC236}">
              <a16:creationId xmlns:a16="http://schemas.microsoft.com/office/drawing/2014/main" id="{00000000-0008-0000-0600-00008F000000}"/>
            </a:ext>
          </a:extLst>
        </xdr:cNvPr>
        <xdr:cNvPicPr>
          <a:picLocks noChangeAspect="1"/>
        </xdr:cNvPicPr>
      </xdr:nvPicPr>
      <xdr:blipFill>
        <a:blip xmlns:r="http://schemas.openxmlformats.org/officeDocument/2006/relationships" r:embed="rId68" cstate="email">
          <a:extLst>
            <a:ext uri="{28A0092B-C50C-407E-A947-70E740481C1C}">
              <a14:useLocalDpi xmlns:a14="http://schemas.microsoft.com/office/drawing/2010/main"/>
            </a:ext>
          </a:extLst>
        </a:blip>
        <a:stretch>
          <a:fillRect/>
        </a:stretch>
      </xdr:blipFill>
      <xdr:spPr>
        <a:xfrm>
          <a:off x="17731741" y="64716660"/>
          <a:ext cx="3484729" cy="2028661"/>
        </a:xfrm>
        <a:prstGeom prst="rect">
          <a:avLst/>
        </a:prstGeom>
      </xdr:spPr>
    </xdr:pic>
    <xdr:clientData/>
  </xdr:twoCellAnchor>
  <xdr:twoCellAnchor editAs="oneCell">
    <xdr:from>
      <xdr:col>8</xdr:col>
      <xdr:colOff>1</xdr:colOff>
      <xdr:row>35</xdr:row>
      <xdr:rowOff>1</xdr:rowOff>
    </xdr:from>
    <xdr:to>
      <xdr:col>9</xdr:col>
      <xdr:colOff>0</xdr:colOff>
      <xdr:row>36</xdr:row>
      <xdr:rowOff>2</xdr:rowOff>
    </xdr:to>
    <xdr:pic>
      <xdr:nvPicPr>
        <xdr:cNvPr id="144" name="그림 143">
          <a:extLst>
            <a:ext uri="{FF2B5EF4-FFF2-40B4-BE49-F238E27FC236}">
              <a16:creationId xmlns:a16="http://schemas.microsoft.com/office/drawing/2014/main" id="{00000000-0008-0000-0600-000090000000}"/>
            </a:ext>
          </a:extLst>
        </xdr:cNvPr>
        <xdr:cNvPicPr>
          <a:picLocks noChangeAspect="1"/>
        </xdr:cNvPicPr>
      </xdr:nvPicPr>
      <xdr:blipFill>
        <a:blip xmlns:r="http://schemas.openxmlformats.org/officeDocument/2006/relationships" r:embed="rId69" cstate="email">
          <a:extLst>
            <a:ext uri="{28A0092B-C50C-407E-A947-70E740481C1C}">
              <a14:useLocalDpi xmlns:a14="http://schemas.microsoft.com/office/drawing/2010/main"/>
            </a:ext>
          </a:extLst>
        </a:blip>
        <a:stretch>
          <a:fillRect/>
        </a:stretch>
      </xdr:blipFill>
      <xdr:spPr>
        <a:xfrm>
          <a:off x="17731741" y="62689741"/>
          <a:ext cx="3482339" cy="2026921"/>
        </a:xfrm>
        <a:prstGeom prst="rect">
          <a:avLst/>
        </a:prstGeom>
      </xdr:spPr>
    </xdr:pic>
    <xdr:clientData/>
  </xdr:twoCellAnchor>
  <xdr:twoCellAnchor editAs="oneCell">
    <xdr:from>
      <xdr:col>8</xdr:col>
      <xdr:colOff>1</xdr:colOff>
      <xdr:row>67</xdr:row>
      <xdr:rowOff>0</xdr:rowOff>
    </xdr:from>
    <xdr:to>
      <xdr:col>9</xdr:col>
      <xdr:colOff>0</xdr:colOff>
      <xdr:row>68</xdr:row>
      <xdr:rowOff>496</xdr:rowOff>
    </xdr:to>
    <xdr:pic>
      <xdr:nvPicPr>
        <xdr:cNvPr id="145" name="그림 144">
          <a:extLst>
            <a:ext uri="{FF2B5EF4-FFF2-40B4-BE49-F238E27FC236}">
              <a16:creationId xmlns:a16="http://schemas.microsoft.com/office/drawing/2014/main" id="{00000000-0008-0000-0600-000091000000}"/>
            </a:ext>
          </a:extLst>
        </xdr:cNvPr>
        <xdr:cNvPicPr>
          <a:picLocks noChangeAspect="1"/>
        </xdr:cNvPicPr>
      </xdr:nvPicPr>
      <xdr:blipFill>
        <a:blip xmlns:r="http://schemas.openxmlformats.org/officeDocument/2006/relationships" r:embed="rId70" cstate="email">
          <a:extLst>
            <a:ext uri="{28A0092B-C50C-407E-A947-70E740481C1C}">
              <a14:useLocalDpi xmlns:a14="http://schemas.microsoft.com/office/drawing/2010/main"/>
            </a:ext>
          </a:extLst>
        </a:blip>
        <a:stretch>
          <a:fillRect/>
        </a:stretch>
      </xdr:blipFill>
      <xdr:spPr>
        <a:xfrm>
          <a:off x="17731741" y="127551180"/>
          <a:ext cx="3482339" cy="2027416"/>
        </a:xfrm>
        <a:prstGeom prst="rect">
          <a:avLst/>
        </a:prstGeom>
      </xdr:spPr>
    </xdr:pic>
    <xdr:clientData/>
  </xdr:twoCellAnchor>
  <xdr:twoCellAnchor editAs="oneCell">
    <xdr:from>
      <xdr:col>8</xdr:col>
      <xdr:colOff>0</xdr:colOff>
      <xdr:row>79</xdr:row>
      <xdr:rowOff>0</xdr:rowOff>
    </xdr:from>
    <xdr:to>
      <xdr:col>9</xdr:col>
      <xdr:colOff>15207</xdr:colOff>
      <xdr:row>80</xdr:row>
      <xdr:rowOff>12809</xdr:rowOff>
    </xdr:to>
    <xdr:pic>
      <xdr:nvPicPr>
        <xdr:cNvPr id="146" name="그림 145">
          <a:extLst>
            <a:ext uri="{FF2B5EF4-FFF2-40B4-BE49-F238E27FC236}">
              <a16:creationId xmlns:a16="http://schemas.microsoft.com/office/drawing/2014/main" id="{00000000-0008-0000-0600-000092000000}"/>
            </a:ext>
          </a:extLst>
        </xdr:cNvPr>
        <xdr:cNvPicPr>
          <a:picLocks noChangeAspect="1"/>
        </xdr:cNvPicPr>
      </xdr:nvPicPr>
      <xdr:blipFill>
        <a:blip xmlns:r="http://schemas.openxmlformats.org/officeDocument/2006/relationships" r:embed="rId71" cstate="email">
          <a:extLst>
            <a:ext uri="{28A0092B-C50C-407E-A947-70E740481C1C}">
              <a14:useLocalDpi xmlns:a14="http://schemas.microsoft.com/office/drawing/2010/main"/>
            </a:ext>
          </a:extLst>
        </a:blip>
        <a:stretch>
          <a:fillRect/>
        </a:stretch>
      </xdr:blipFill>
      <xdr:spPr>
        <a:xfrm>
          <a:off x="17731740" y="151874220"/>
          <a:ext cx="3497547" cy="2039729"/>
        </a:xfrm>
        <a:prstGeom prst="rect">
          <a:avLst/>
        </a:prstGeom>
      </xdr:spPr>
    </xdr:pic>
    <xdr:clientData/>
  </xdr:twoCellAnchor>
  <xdr:twoCellAnchor editAs="oneCell">
    <xdr:from>
      <xdr:col>8</xdr:col>
      <xdr:colOff>791933</xdr:colOff>
      <xdr:row>100</xdr:row>
      <xdr:rowOff>630252</xdr:rowOff>
    </xdr:from>
    <xdr:to>
      <xdr:col>8</xdr:col>
      <xdr:colOff>1680881</xdr:colOff>
      <xdr:row>100</xdr:row>
      <xdr:rowOff>1288677</xdr:rowOff>
    </xdr:to>
    <xdr:sp macro="" textlink="">
      <xdr:nvSpPr>
        <xdr:cNvPr id="147" name="직사각형 146">
          <a:extLst>
            <a:ext uri="{FF2B5EF4-FFF2-40B4-BE49-F238E27FC236}">
              <a16:creationId xmlns:a16="http://schemas.microsoft.com/office/drawing/2014/main" id="{00000000-0008-0000-0600-000093000000}"/>
            </a:ext>
          </a:extLst>
        </xdr:cNvPr>
        <xdr:cNvSpPr/>
      </xdr:nvSpPr>
      <xdr:spPr>
        <a:xfrm flipH="1">
          <a:off x="18523673" y="195069792"/>
          <a:ext cx="888948" cy="65842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oneCellAnchor>
    <xdr:from>
      <xdr:col>8</xdr:col>
      <xdr:colOff>0</xdr:colOff>
      <xdr:row>96</xdr:row>
      <xdr:rowOff>0</xdr:rowOff>
    </xdr:from>
    <xdr:ext cx="3609943" cy="2027464"/>
    <xdr:pic>
      <xdr:nvPicPr>
        <xdr:cNvPr id="148" name="그림 147">
          <a:extLst>
            <a:ext uri="{FF2B5EF4-FFF2-40B4-BE49-F238E27FC236}">
              <a16:creationId xmlns:a16="http://schemas.microsoft.com/office/drawing/2014/main" id="{00000000-0008-0000-0600-000094000000}"/>
            </a:ext>
          </a:extLst>
        </xdr:cNvPr>
        <xdr:cNvPicPr>
          <a:picLocks noChangeAspect="1"/>
        </xdr:cNvPicPr>
      </xdr:nvPicPr>
      <xdr:blipFill>
        <a:blip xmlns:r="http://schemas.openxmlformats.org/officeDocument/2006/relationships" r:embed="rId72" cstate="email">
          <a:extLst>
            <a:ext uri="{28A0092B-C50C-407E-A947-70E740481C1C}">
              <a14:useLocalDpi xmlns:a14="http://schemas.microsoft.com/office/drawing/2010/main"/>
            </a:ext>
          </a:extLst>
        </a:blip>
        <a:stretch>
          <a:fillRect/>
        </a:stretch>
      </xdr:blipFill>
      <xdr:spPr>
        <a:xfrm>
          <a:off x="17731740" y="186331860"/>
          <a:ext cx="3609943" cy="2027464"/>
        </a:xfrm>
        <a:prstGeom prst="rect">
          <a:avLst/>
        </a:prstGeom>
      </xdr:spPr>
    </xdr:pic>
    <xdr:clientData/>
  </xdr:oneCellAnchor>
  <xdr:oneCellAnchor>
    <xdr:from>
      <xdr:col>8</xdr:col>
      <xdr:colOff>938892</xdr:colOff>
      <xdr:row>96</xdr:row>
      <xdr:rowOff>217714</xdr:rowOff>
    </xdr:from>
    <xdr:ext cx="1918607" cy="1170214"/>
    <xdr:sp macro="" textlink="">
      <xdr:nvSpPr>
        <xdr:cNvPr id="149" name="직사각형 148">
          <a:extLst>
            <a:ext uri="{FF2B5EF4-FFF2-40B4-BE49-F238E27FC236}">
              <a16:creationId xmlns:a16="http://schemas.microsoft.com/office/drawing/2014/main" id="{00000000-0008-0000-0600-000095000000}"/>
            </a:ext>
          </a:extLst>
        </xdr:cNvPr>
        <xdr:cNvSpPr/>
      </xdr:nvSpPr>
      <xdr:spPr>
        <a:xfrm flipH="1">
          <a:off x="18670632" y="186549574"/>
          <a:ext cx="1918607" cy="117021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twoCellAnchor editAs="oneCell">
    <xdr:from>
      <xdr:col>8</xdr:col>
      <xdr:colOff>1</xdr:colOff>
      <xdr:row>97</xdr:row>
      <xdr:rowOff>1</xdr:rowOff>
    </xdr:from>
    <xdr:to>
      <xdr:col>9</xdr:col>
      <xdr:colOff>0</xdr:colOff>
      <xdr:row>98</xdr:row>
      <xdr:rowOff>2</xdr:rowOff>
    </xdr:to>
    <xdr:pic>
      <xdr:nvPicPr>
        <xdr:cNvPr id="150" name="그림 149">
          <a:extLst>
            <a:ext uri="{FF2B5EF4-FFF2-40B4-BE49-F238E27FC236}">
              <a16:creationId xmlns:a16="http://schemas.microsoft.com/office/drawing/2014/main" id="{00000000-0008-0000-0600-000096000000}"/>
            </a:ext>
          </a:extLst>
        </xdr:cNvPr>
        <xdr:cNvPicPr>
          <a:picLocks noChangeAspect="1"/>
        </xdr:cNvPicPr>
      </xdr:nvPicPr>
      <xdr:blipFill>
        <a:blip xmlns:r="http://schemas.openxmlformats.org/officeDocument/2006/relationships" r:embed="rId73" cstate="email">
          <a:extLst>
            <a:ext uri="{28A0092B-C50C-407E-A947-70E740481C1C}">
              <a14:useLocalDpi xmlns:a14="http://schemas.microsoft.com/office/drawing/2010/main"/>
            </a:ext>
          </a:extLst>
        </a:blip>
        <a:stretch>
          <a:fillRect/>
        </a:stretch>
      </xdr:blipFill>
      <xdr:spPr>
        <a:xfrm>
          <a:off x="17731741" y="188358781"/>
          <a:ext cx="3482339" cy="2026921"/>
        </a:xfrm>
        <a:prstGeom prst="rect">
          <a:avLst/>
        </a:prstGeom>
      </xdr:spPr>
    </xdr:pic>
    <xdr:clientData/>
  </xdr:twoCellAnchor>
  <xdr:twoCellAnchor editAs="oneCell">
    <xdr:from>
      <xdr:col>8</xdr:col>
      <xdr:colOff>1</xdr:colOff>
      <xdr:row>108</xdr:row>
      <xdr:rowOff>0</xdr:rowOff>
    </xdr:from>
    <xdr:to>
      <xdr:col>9</xdr:col>
      <xdr:colOff>2390</xdr:colOff>
      <xdr:row>109</xdr:row>
      <xdr:rowOff>5438</xdr:rowOff>
    </xdr:to>
    <xdr:pic>
      <xdr:nvPicPr>
        <xdr:cNvPr id="151" name="그림 150">
          <a:extLst>
            <a:ext uri="{FF2B5EF4-FFF2-40B4-BE49-F238E27FC236}">
              <a16:creationId xmlns:a16="http://schemas.microsoft.com/office/drawing/2014/main" id="{00000000-0008-0000-0600-000097000000}"/>
            </a:ext>
          </a:extLst>
        </xdr:cNvPr>
        <xdr:cNvPicPr>
          <a:picLocks noChangeAspect="1"/>
        </xdr:cNvPicPr>
      </xdr:nvPicPr>
      <xdr:blipFill>
        <a:blip xmlns:r="http://schemas.openxmlformats.org/officeDocument/2006/relationships" r:embed="rId74" cstate="email">
          <a:extLst>
            <a:ext uri="{28A0092B-C50C-407E-A947-70E740481C1C}">
              <a14:useLocalDpi xmlns:a14="http://schemas.microsoft.com/office/drawing/2010/main"/>
            </a:ext>
          </a:extLst>
        </a:blip>
        <a:stretch>
          <a:fillRect/>
        </a:stretch>
      </xdr:blipFill>
      <xdr:spPr>
        <a:xfrm>
          <a:off x="17731741" y="210654900"/>
          <a:ext cx="3484729" cy="2032358"/>
        </a:xfrm>
        <a:prstGeom prst="rect">
          <a:avLst/>
        </a:prstGeom>
      </xdr:spPr>
    </xdr:pic>
    <xdr:clientData/>
  </xdr:twoCellAnchor>
  <xdr:twoCellAnchor editAs="oneCell">
    <xdr:from>
      <xdr:col>8</xdr:col>
      <xdr:colOff>1</xdr:colOff>
      <xdr:row>109</xdr:row>
      <xdr:rowOff>0</xdr:rowOff>
    </xdr:from>
    <xdr:to>
      <xdr:col>9</xdr:col>
      <xdr:colOff>0</xdr:colOff>
      <xdr:row>110</xdr:row>
      <xdr:rowOff>1</xdr:rowOff>
    </xdr:to>
    <xdr:pic>
      <xdr:nvPicPr>
        <xdr:cNvPr id="152" name="그림 151">
          <a:extLst>
            <a:ext uri="{FF2B5EF4-FFF2-40B4-BE49-F238E27FC236}">
              <a16:creationId xmlns:a16="http://schemas.microsoft.com/office/drawing/2014/main" id="{00000000-0008-0000-0600-000098000000}"/>
            </a:ext>
          </a:extLst>
        </xdr:cNvPr>
        <xdr:cNvPicPr>
          <a:picLocks noChangeAspect="1"/>
        </xdr:cNvPicPr>
      </xdr:nvPicPr>
      <xdr:blipFill>
        <a:blip xmlns:r="http://schemas.openxmlformats.org/officeDocument/2006/relationships" r:embed="rId75" cstate="email">
          <a:extLst>
            <a:ext uri="{28A0092B-C50C-407E-A947-70E740481C1C}">
              <a14:useLocalDpi xmlns:a14="http://schemas.microsoft.com/office/drawing/2010/main"/>
            </a:ext>
          </a:extLst>
        </a:blip>
        <a:stretch>
          <a:fillRect/>
        </a:stretch>
      </xdr:blipFill>
      <xdr:spPr>
        <a:xfrm>
          <a:off x="17731741" y="212681820"/>
          <a:ext cx="3482339" cy="2026921"/>
        </a:xfrm>
        <a:prstGeom prst="rect">
          <a:avLst/>
        </a:prstGeom>
      </xdr:spPr>
    </xdr:pic>
    <xdr:clientData/>
  </xdr:twoCellAnchor>
  <xdr:twoCellAnchor editAs="oneCell">
    <xdr:from>
      <xdr:col>8</xdr:col>
      <xdr:colOff>0</xdr:colOff>
      <xdr:row>118</xdr:row>
      <xdr:rowOff>0</xdr:rowOff>
    </xdr:from>
    <xdr:to>
      <xdr:col>9</xdr:col>
      <xdr:colOff>0</xdr:colOff>
      <xdr:row>119</xdr:row>
      <xdr:rowOff>5437</xdr:rowOff>
    </xdr:to>
    <xdr:pic>
      <xdr:nvPicPr>
        <xdr:cNvPr id="153" name="그림 152">
          <a:extLst>
            <a:ext uri="{FF2B5EF4-FFF2-40B4-BE49-F238E27FC236}">
              <a16:creationId xmlns:a16="http://schemas.microsoft.com/office/drawing/2014/main" id="{00000000-0008-0000-0600-000099000000}"/>
            </a:ext>
          </a:extLst>
        </xdr:cNvPr>
        <xdr:cNvPicPr>
          <a:picLocks noChangeAspect="1"/>
        </xdr:cNvPicPr>
      </xdr:nvPicPr>
      <xdr:blipFill rotWithShape="1">
        <a:blip xmlns:r="http://schemas.openxmlformats.org/officeDocument/2006/relationships" r:embed="rId76" cstate="email">
          <a:extLst>
            <a:ext uri="{28A0092B-C50C-407E-A947-70E740481C1C}">
              <a14:useLocalDpi xmlns:a14="http://schemas.microsoft.com/office/drawing/2010/main"/>
            </a:ext>
          </a:extLst>
        </a:blip>
        <a:srcRect/>
        <a:stretch/>
      </xdr:blipFill>
      <xdr:spPr>
        <a:xfrm>
          <a:off x="17731740" y="230924100"/>
          <a:ext cx="3482340" cy="2032357"/>
        </a:xfrm>
        <a:prstGeom prst="rect">
          <a:avLst/>
        </a:prstGeom>
      </xdr:spPr>
    </xdr:pic>
    <xdr:clientData/>
  </xdr:twoCellAnchor>
  <xdr:twoCellAnchor editAs="oneCell">
    <xdr:from>
      <xdr:col>8</xdr:col>
      <xdr:colOff>1</xdr:colOff>
      <xdr:row>119</xdr:row>
      <xdr:rowOff>0</xdr:rowOff>
    </xdr:from>
    <xdr:to>
      <xdr:col>9</xdr:col>
      <xdr:colOff>2390</xdr:colOff>
      <xdr:row>120</xdr:row>
      <xdr:rowOff>1740</xdr:rowOff>
    </xdr:to>
    <xdr:pic>
      <xdr:nvPicPr>
        <xdr:cNvPr id="154" name="그림 153">
          <a:extLst>
            <a:ext uri="{FF2B5EF4-FFF2-40B4-BE49-F238E27FC236}">
              <a16:creationId xmlns:a16="http://schemas.microsoft.com/office/drawing/2014/main" id="{00000000-0008-0000-0600-00009A000000}"/>
            </a:ext>
          </a:extLst>
        </xdr:cNvPr>
        <xdr:cNvPicPr>
          <a:picLocks noChangeAspect="1"/>
        </xdr:cNvPicPr>
      </xdr:nvPicPr>
      <xdr:blipFill>
        <a:blip xmlns:r="http://schemas.openxmlformats.org/officeDocument/2006/relationships" r:embed="rId77" cstate="email">
          <a:extLst>
            <a:ext uri="{28A0092B-C50C-407E-A947-70E740481C1C}">
              <a14:useLocalDpi xmlns:a14="http://schemas.microsoft.com/office/drawing/2010/main"/>
            </a:ext>
          </a:extLst>
        </a:blip>
        <a:stretch>
          <a:fillRect/>
        </a:stretch>
      </xdr:blipFill>
      <xdr:spPr>
        <a:xfrm>
          <a:off x="17731741" y="232951020"/>
          <a:ext cx="3484729" cy="2028660"/>
        </a:xfrm>
        <a:prstGeom prst="rect">
          <a:avLst/>
        </a:prstGeom>
      </xdr:spPr>
    </xdr:pic>
    <xdr:clientData/>
  </xdr:twoCellAnchor>
  <xdr:oneCellAnchor>
    <xdr:from>
      <xdr:col>7</xdr:col>
      <xdr:colOff>1957293</xdr:colOff>
      <xdr:row>113</xdr:row>
      <xdr:rowOff>0</xdr:rowOff>
    </xdr:from>
    <xdr:ext cx="3690471" cy="2028264"/>
    <xdr:pic>
      <xdr:nvPicPr>
        <xdr:cNvPr id="155" name="그림 154">
          <a:extLst>
            <a:ext uri="{FF2B5EF4-FFF2-40B4-BE49-F238E27FC236}">
              <a16:creationId xmlns:a16="http://schemas.microsoft.com/office/drawing/2014/main" id="{00000000-0008-0000-0600-00009B000000}"/>
            </a:ext>
          </a:extLst>
        </xdr:cNvPr>
        <xdr:cNvPicPr>
          <a:picLocks noChangeAspect="1"/>
        </xdr:cNvPicPr>
      </xdr:nvPicPr>
      <xdr:blipFill rotWithShape="1">
        <a:blip xmlns:r="http://schemas.openxmlformats.org/officeDocument/2006/relationships" r:embed="rId78" cstate="email">
          <a:extLst>
            <a:ext uri="{28A0092B-C50C-407E-A947-70E740481C1C}">
              <a14:useLocalDpi xmlns:a14="http://schemas.microsoft.com/office/drawing/2010/main"/>
            </a:ext>
          </a:extLst>
        </a:blip>
        <a:srcRect/>
        <a:stretch/>
      </xdr:blipFill>
      <xdr:spPr>
        <a:xfrm>
          <a:off x="17730693" y="220789500"/>
          <a:ext cx="3690471" cy="2028264"/>
        </a:xfrm>
        <a:prstGeom prst="rect">
          <a:avLst/>
        </a:prstGeom>
      </xdr:spPr>
    </xdr:pic>
    <xdr:clientData/>
  </xdr:oneCellAnchor>
  <xdr:twoCellAnchor editAs="oneCell">
    <xdr:from>
      <xdr:col>8</xdr:col>
      <xdr:colOff>1</xdr:colOff>
      <xdr:row>115</xdr:row>
      <xdr:rowOff>0</xdr:rowOff>
    </xdr:from>
    <xdr:to>
      <xdr:col>9</xdr:col>
      <xdr:colOff>0</xdr:colOff>
      <xdr:row>116</xdr:row>
      <xdr:rowOff>1</xdr:rowOff>
    </xdr:to>
    <xdr:pic>
      <xdr:nvPicPr>
        <xdr:cNvPr id="156" name="그림 155">
          <a:extLst>
            <a:ext uri="{FF2B5EF4-FFF2-40B4-BE49-F238E27FC236}">
              <a16:creationId xmlns:a16="http://schemas.microsoft.com/office/drawing/2014/main" id="{00000000-0008-0000-0600-00009C000000}"/>
            </a:ext>
          </a:extLst>
        </xdr:cNvPr>
        <xdr:cNvPicPr>
          <a:picLocks noChangeAspect="1"/>
        </xdr:cNvPicPr>
      </xdr:nvPicPr>
      <xdr:blipFill>
        <a:blip xmlns:r="http://schemas.openxmlformats.org/officeDocument/2006/relationships" r:embed="rId79" cstate="email">
          <a:extLst>
            <a:ext uri="{28A0092B-C50C-407E-A947-70E740481C1C}">
              <a14:useLocalDpi xmlns:a14="http://schemas.microsoft.com/office/drawing/2010/main"/>
            </a:ext>
          </a:extLst>
        </a:blip>
        <a:stretch>
          <a:fillRect/>
        </a:stretch>
      </xdr:blipFill>
      <xdr:spPr>
        <a:xfrm>
          <a:off x="17731741" y="224843340"/>
          <a:ext cx="3482339" cy="2026921"/>
        </a:xfrm>
        <a:prstGeom prst="rect">
          <a:avLst/>
        </a:prstGeom>
      </xdr:spPr>
    </xdr:pic>
    <xdr:clientData/>
  </xdr:twoCellAnchor>
  <xdr:twoCellAnchor editAs="oneCell">
    <xdr:from>
      <xdr:col>8</xdr:col>
      <xdr:colOff>1</xdr:colOff>
      <xdr:row>114</xdr:row>
      <xdr:rowOff>0</xdr:rowOff>
    </xdr:from>
    <xdr:to>
      <xdr:col>9</xdr:col>
      <xdr:colOff>0</xdr:colOff>
      <xdr:row>115</xdr:row>
      <xdr:rowOff>220</xdr:rowOff>
    </xdr:to>
    <xdr:pic>
      <xdr:nvPicPr>
        <xdr:cNvPr id="157" name="그림 156">
          <a:extLst>
            <a:ext uri="{FF2B5EF4-FFF2-40B4-BE49-F238E27FC236}">
              <a16:creationId xmlns:a16="http://schemas.microsoft.com/office/drawing/2014/main" id="{00000000-0008-0000-0600-00009D000000}"/>
            </a:ext>
          </a:extLst>
        </xdr:cNvPr>
        <xdr:cNvPicPr>
          <a:picLocks noChangeAspect="1"/>
        </xdr:cNvPicPr>
      </xdr:nvPicPr>
      <xdr:blipFill>
        <a:blip xmlns:r="http://schemas.openxmlformats.org/officeDocument/2006/relationships" r:embed="rId80" cstate="email">
          <a:extLst>
            <a:ext uri="{28A0092B-C50C-407E-A947-70E740481C1C}">
              <a14:useLocalDpi xmlns:a14="http://schemas.microsoft.com/office/drawing/2010/main"/>
            </a:ext>
          </a:extLst>
        </a:blip>
        <a:stretch>
          <a:fillRect/>
        </a:stretch>
      </xdr:blipFill>
      <xdr:spPr>
        <a:xfrm>
          <a:off x="17731741" y="222816420"/>
          <a:ext cx="3482339" cy="2027140"/>
        </a:xfrm>
        <a:prstGeom prst="rect">
          <a:avLst/>
        </a:prstGeom>
      </xdr:spPr>
    </xdr:pic>
    <xdr:clientData/>
  </xdr:twoCellAnchor>
  <xdr:twoCellAnchor editAs="oneCell">
    <xdr:from>
      <xdr:col>8</xdr:col>
      <xdr:colOff>1850572</xdr:colOff>
      <xdr:row>116</xdr:row>
      <xdr:rowOff>0</xdr:rowOff>
    </xdr:from>
    <xdr:to>
      <xdr:col>9</xdr:col>
      <xdr:colOff>2390</xdr:colOff>
      <xdr:row>117</xdr:row>
      <xdr:rowOff>1740</xdr:rowOff>
    </xdr:to>
    <xdr:pic>
      <xdr:nvPicPr>
        <xdr:cNvPr id="158" name="그림 157">
          <a:extLst>
            <a:ext uri="{FF2B5EF4-FFF2-40B4-BE49-F238E27FC236}">
              <a16:creationId xmlns:a16="http://schemas.microsoft.com/office/drawing/2014/main" id="{00000000-0008-0000-0600-00009E000000}"/>
            </a:ext>
          </a:extLst>
        </xdr:cNvPr>
        <xdr:cNvPicPr>
          <a:picLocks noChangeAspect="1"/>
        </xdr:cNvPicPr>
      </xdr:nvPicPr>
      <xdr:blipFill>
        <a:blip xmlns:r="http://schemas.openxmlformats.org/officeDocument/2006/relationships" r:embed="rId81" cstate="email">
          <a:extLst>
            <a:ext uri="{28A0092B-C50C-407E-A947-70E740481C1C}">
              <a14:useLocalDpi xmlns:a14="http://schemas.microsoft.com/office/drawing/2010/main"/>
            </a:ext>
          </a:extLst>
        </a:blip>
        <a:stretch>
          <a:fillRect/>
        </a:stretch>
      </xdr:blipFill>
      <xdr:spPr>
        <a:xfrm>
          <a:off x="19582312" y="226870260"/>
          <a:ext cx="1634158" cy="2028660"/>
        </a:xfrm>
        <a:prstGeom prst="rect">
          <a:avLst/>
        </a:prstGeom>
      </xdr:spPr>
    </xdr:pic>
    <xdr:clientData/>
  </xdr:twoCellAnchor>
  <xdr:twoCellAnchor editAs="oneCell">
    <xdr:from>
      <xdr:col>8</xdr:col>
      <xdr:colOff>1</xdr:colOff>
      <xdr:row>116</xdr:row>
      <xdr:rowOff>1</xdr:rowOff>
    </xdr:from>
    <xdr:to>
      <xdr:col>8</xdr:col>
      <xdr:colOff>1905000</xdr:colOff>
      <xdr:row>117</xdr:row>
      <xdr:rowOff>2730</xdr:rowOff>
    </xdr:to>
    <xdr:pic>
      <xdr:nvPicPr>
        <xdr:cNvPr id="159" name="그림 158">
          <a:extLst>
            <a:ext uri="{FF2B5EF4-FFF2-40B4-BE49-F238E27FC236}">
              <a16:creationId xmlns:a16="http://schemas.microsoft.com/office/drawing/2014/main" id="{00000000-0008-0000-0600-00009F000000}"/>
            </a:ext>
          </a:extLst>
        </xdr:cNvPr>
        <xdr:cNvPicPr>
          <a:picLocks noChangeAspect="1"/>
        </xdr:cNvPicPr>
      </xdr:nvPicPr>
      <xdr:blipFill>
        <a:blip xmlns:r="http://schemas.openxmlformats.org/officeDocument/2006/relationships" r:embed="rId82" cstate="email">
          <a:extLst>
            <a:ext uri="{28A0092B-C50C-407E-A947-70E740481C1C}">
              <a14:useLocalDpi xmlns:a14="http://schemas.microsoft.com/office/drawing/2010/main"/>
            </a:ext>
          </a:extLst>
        </a:blip>
        <a:stretch>
          <a:fillRect/>
        </a:stretch>
      </xdr:blipFill>
      <xdr:spPr>
        <a:xfrm>
          <a:off x="17731741" y="226870261"/>
          <a:ext cx="1904999" cy="2029649"/>
        </a:xfrm>
        <a:prstGeom prst="rect">
          <a:avLst/>
        </a:prstGeom>
      </xdr:spPr>
    </xdr:pic>
    <xdr:clientData/>
  </xdr:twoCellAnchor>
  <xdr:oneCellAnchor>
    <xdr:from>
      <xdr:col>8</xdr:col>
      <xdr:colOff>0</xdr:colOff>
      <xdr:row>4</xdr:row>
      <xdr:rowOff>0</xdr:rowOff>
    </xdr:from>
    <xdr:ext cx="3690471" cy="2032000"/>
    <xdr:pic>
      <xdr:nvPicPr>
        <xdr:cNvPr id="160" name="그림 159">
          <a:extLst>
            <a:ext uri="{FF2B5EF4-FFF2-40B4-BE49-F238E27FC236}">
              <a16:creationId xmlns:a16="http://schemas.microsoft.com/office/drawing/2014/main" id="{00000000-0008-0000-0600-0000A0000000}"/>
            </a:ext>
          </a:extLst>
        </xdr:cNvPr>
        <xdr:cNvPicPr>
          <a:picLocks noChangeAspect="1"/>
        </xdr:cNvPicPr>
      </xdr:nvPicPr>
      <xdr:blipFill>
        <a:blip xmlns:r="http://schemas.openxmlformats.org/officeDocument/2006/relationships" r:embed="rId83" cstate="email">
          <a:extLst>
            <a:ext uri="{28A0092B-C50C-407E-A947-70E740481C1C}">
              <a14:useLocalDpi xmlns:a14="http://schemas.microsoft.com/office/drawing/2010/main"/>
            </a:ext>
          </a:extLst>
        </a:blip>
        <a:stretch>
          <a:fillRect/>
        </a:stretch>
      </xdr:blipFill>
      <xdr:spPr>
        <a:xfrm>
          <a:off x="17731740" y="3406140"/>
          <a:ext cx="3690471" cy="2032000"/>
        </a:xfrm>
        <a:prstGeom prst="rect">
          <a:avLst/>
        </a:prstGeom>
      </xdr:spPr>
    </xdr:pic>
    <xdr:clientData fLocksWithSheet="0"/>
  </xdr:oneCellAnchor>
  <xdr:oneCellAnchor>
    <xdr:from>
      <xdr:col>8</xdr:col>
      <xdr:colOff>44824</xdr:colOff>
      <xdr:row>4</xdr:row>
      <xdr:rowOff>1423147</xdr:rowOff>
    </xdr:from>
    <xdr:ext cx="3406588" cy="537882"/>
    <xdr:sp macro="" textlink="">
      <xdr:nvSpPr>
        <xdr:cNvPr id="161" name="직사각형 160">
          <a:extLst>
            <a:ext uri="{FF2B5EF4-FFF2-40B4-BE49-F238E27FC236}">
              <a16:creationId xmlns:a16="http://schemas.microsoft.com/office/drawing/2014/main" id="{00000000-0008-0000-0600-0000A1000000}"/>
            </a:ext>
          </a:extLst>
        </xdr:cNvPr>
        <xdr:cNvSpPr/>
      </xdr:nvSpPr>
      <xdr:spPr>
        <a:xfrm>
          <a:off x="17776564" y="4829287"/>
          <a:ext cx="3406588" cy="53788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3</xdr:row>
      <xdr:rowOff>0</xdr:rowOff>
    </xdr:from>
    <xdr:ext cx="3692071" cy="2032800"/>
    <xdr:pic>
      <xdr:nvPicPr>
        <xdr:cNvPr id="162" name="그림 161">
          <a:extLst>
            <a:ext uri="{FF2B5EF4-FFF2-40B4-BE49-F238E27FC236}">
              <a16:creationId xmlns:a16="http://schemas.microsoft.com/office/drawing/2014/main" id="{00000000-0008-0000-0600-0000A2000000}"/>
            </a:ext>
          </a:extLst>
        </xdr:cNvPr>
        <xdr:cNvPicPr>
          <a:picLocks noChangeAspect="1"/>
        </xdr:cNvPicPr>
      </xdr:nvPicPr>
      <xdr:blipFill>
        <a:blip xmlns:r="http://schemas.openxmlformats.org/officeDocument/2006/relationships" r:embed="rId84" cstate="email">
          <a:extLst>
            <a:ext uri="{28A0092B-C50C-407E-A947-70E740481C1C}">
              <a14:useLocalDpi xmlns:a14="http://schemas.microsoft.com/office/drawing/2010/main"/>
            </a:ext>
          </a:extLst>
        </a:blip>
        <a:stretch>
          <a:fillRect/>
        </a:stretch>
      </xdr:blipFill>
      <xdr:spPr>
        <a:xfrm>
          <a:off x="17731740" y="1379220"/>
          <a:ext cx="3692071" cy="2032800"/>
        </a:xfrm>
        <a:prstGeom prst="rect">
          <a:avLst/>
        </a:prstGeom>
      </xdr:spPr>
    </xdr:pic>
    <xdr:clientData fLocksWithSheet="0"/>
  </xdr:oneCellAnchor>
  <xdr:oneCellAnchor>
    <xdr:from>
      <xdr:col>8</xdr:col>
      <xdr:colOff>1387928</xdr:colOff>
      <xdr:row>3</xdr:row>
      <xdr:rowOff>244929</xdr:rowOff>
    </xdr:from>
    <xdr:ext cx="870858" cy="1714499"/>
    <xdr:sp macro="" textlink="">
      <xdr:nvSpPr>
        <xdr:cNvPr id="163" name="직사각형 162">
          <a:extLst>
            <a:ext uri="{FF2B5EF4-FFF2-40B4-BE49-F238E27FC236}">
              <a16:creationId xmlns:a16="http://schemas.microsoft.com/office/drawing/2014/main" id="{00000000-0008-0000-0600-0000A3000000}"/>
            </a:ext>
          </a:extLst>
        </xdr:cNvPr>
        <xdr:cNvSpPr/>
      </xdr:nvSpPr>
      <xdr:spPr>
        <a:xfrm flipH="1">
          <a:off x="19119668" y="1624149"/>
          <a:ext cx="870858" cy="171449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22</xdr:row>
      <xdr:rowOff>0</xdr:rowOff>
    </xdr:from>
    <xdr:ext cx="3690470" cy="2032000"/>
    <xdr:pic>
      <xdr:nvPicPr>
        <xdr:cNvPr id="164" name="그림 163">
          <a:extLst>
            <a:ext uri="{FF2B5EF4-FFF2-40B4-BE49-F238E27FC236}">
              <a16:creationId xmlns:a16="http://schemas.microsoft.com/office/drawing/2014/main" id="{00000000-0008-0000-0600-0000A4000000}"/>
            </a:ext>
          </a:extLst>
        </xdr:cNvPr>
        <xdr:cNvPicPr>
          <a:picLocks noChangeAspect="1"/>
        </xdr:cNvPicPr>
      </xdr:nvPicPr>
      <xdr:blipFill>
        <a:blip xmlns:r="http://schemas.openxmlformats.org/officeDocument/2006/relationships" r:embed="rId85" cstate="email">
          <a:extLst>
            <a:ext uri="{28A0092B-C50C-407E-A947-70E740481C1C}">
              <a14:useLocalDpi xmlns:a14="http://schemas.microsoft.com/office/drawing/2010/main"/>
            </a:ext>
          </a:extLst>
        </a:blip>
        <a:stretch>
          <a:fillRect/>
        </a:stretch>
      </xdr:blipFill>
      <xdr:spPr>
        <a:xfrm>
          <a:off x="17731740" y="39890700"/>
          <a:ext cx="3690470" cy="2032000"/>
        </a:xfrm>
        <a:prstGeom prst="rect">
          <a:avLst/>
        </a:prstGeom>
      </xdr:spPr>
    </xdr:pic>
    <xdr:clientData fLocksWithSheet="0"/>
  </xdr:oneCellAnchor>
  <xdr:oneCellAnchor>
    <xdr:from>
      <xdr:col>8</xdr:col>
      <xdr:colOff>462639</xdr:colOff>
      <xdr:row>22</xdr:row>
      <xdr:rowOff>383721</xdr:rowOff>
    </xdr:from>
    <xdr:ext cx="2694217" cy="1589314"/>
    <xdr:sp macro="" textlink="">
      <xdr:nvSpPr>
        <xdr:cNvPr id="165" name="직사각형 164">
          <a:extLst>
            <a:ext uri="{FF2B5EF4-FFF2-40B4-BE49-F238E27FC236}">
              <a16:creationId xmlns:a16="http://schemas.microsoft.com/office/drawing/2014/main" id="{00000000-0008-0000-0600-0000A5000000}"/>
            </a:ext>
          </a:extLst>
        </xdr:cNvPr>
        <xdr:cNvSpPr/>
      </xdr:nvSpPr>
      <xdr:spPr>
        <a:xfrm flipH="1">
          <a:off x="18194379" y="40274421"/>
          <a:ext cx="2694217" cy="158931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23</xdr:row>
      <xdr:rowOff>0</xdr:rowOff>
    </xdr:from>
    <xdr:ext cx="3690470" cy="2032000"/>
    <xdr:pic>
      <xdr:nvPicPr>
        <xdr:cNvPr id="166" name="그림 165">
          <a:extLst>
            <a:ext uri="{FF2B5EF4-FFF2-40B4-BE49-F238E27FC236}">
              <a16:creationId xmlns:a16="http://schemas.microsoft.com/office/drawing/2014/main" id="{00000000-0008-0000-0600-0000A6000000}"/>
            </a:ext>
          </a:extLst>
        </xdr:cNvPr>
        <xdr:cNvPicPr>
          <a:picLocks noChangeAspect="1"/>
        </xdr:cNvPicPr>
      </xdr:nvPicPr>
      <xdr:blipFill>
        <a:blip xmlns:r="http://schemas.openxmlformats.org/officeDocument/2006/relationships" r:embed="rId86" cstate="email">
          <a:extLst>
            <a:ext uri="{28A0092B-C50C-407E-A947-70E740481C1C}">
              <a14:useLocalDpi xmlns:a14="http://schemas.microsoft.com/office/drawing/2010/main"/>
            </a:ext>
          </a:extLst>
        </a:blip>
        <a:stretch>
          <a:fillRect/>
        </a:stretch>
      </xdr:blipFill>
      <xdr:spPr>
        <a:xfrm>
          <a:off x="17731740" y="41917620"/>
          <a:ext cx="3690470" cy="2032000"/>
        </a:xfrm>
        <a:prstGeom prst="rect">
          <a:avLst/>
        </a:prstGeom>
      </xdr:spPr>
    </xdr:pic>
    <xdr:clientData fLocksWithSheet="0"/>
  </xdr:oneCellAnchor>
  <xdr:oneCellAnchor>
    <xdr:from>
      <xdr:col>8</xdr:col>
      <xdr:colOff>228597</xdr:colOff>
      <xdr:row>23</xdr:row>
      <xdr:rowOff>312965</xdr:rowOff>
    </xdr:from>
    <xdr:ext cx="1322617" cy="449035"/>
    <xdr:sp macro="" textlink="">
      <xdr:nvSpPr>
        <xdr:cNvPr id="167" name="직사각형 166">
          <a:extLst>
            <a:ext uri="{FF2B5EF4-FFF2-40B4-BE49-F238E27FC236}">
              <a16:creationId xmlns:a16="http://schemas.microsoft.com/office/drawing/2014/main" id="{00000000-0008-0000-0600-0000A7000000}"/>
            </a:ext>
          </a:extLst>
        </xdr:cNvPr>
        <xdr:cNvSpPr/>
      </xdr:nvSpPr>
      <xdr:spPr>
        <a:xfrm flipH="1">
          <a:off x="17960337" y="42230585"/>
          <a:ext cx="1322617" cy="44903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1551210</xdr:colOff>
      <xdr:row>23</xdr:row>
      <xdr:rowOff>492580</xdr:rowOff>
    </xdr:from>
    <xdr:ext cx="1891395" cy="527956"/>
    <xdr:sp macro="" textlink="">
      <xdr:nvSpPr>
        <xdr:cNvPr id="168" name="직사각형 167">
          <a:extLst>
            <a:ext uri="{FF2B5EF4-FFF2-40B4-BE49-F238E27FC236}">
              <a16:creationId xmlns:a16="http://schemas.microsoft.com/office/drawing/2014/main" id="{00000000-0008-0000-0600-0000A8000000}"/>
            </a:ext>
          </a:extLst>
        </xdr:cNvPr>
        <xdr:cNvSpPr/>
      </xdr:nvSpPr>
      <xdr:spPr>
        <a:xfrm flipH="1">
          <a:off x="19282950" y="42410200"/>
          <a:ext cx="1891395" cy="52795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8</xdr:row>
      <xdr:rowOff>0</xdr:rowOff>
    </xdr:from>
    <xdr:ext cx="3690471" cy="2032000"/>
    <xdr:pic>
      <xdr:nvPicPr>
        <xdr:cNvPr id="169" name="그림 168">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87" cstate="email">
          <a:extLst>
            <a:ext uri="{28A0092B-C50C-407E-A947-70E740481C1C}">
              <a14:useLocalDpi xmlns:a14="http://schemas.microsoft.com/office/drawing/2010/main"/>
            </a:ext>
          </a:extLst>
        </a:blip>
        <a:stretch>
          <a:fillRect/>
        </a:stretch>
      </xdr:blipFill>
      <xdr:spPr>
        <a:xfrm>
          <a:off x="17731740" y="11513820"/>
          <a:ext cx="3690471" cy="2032000"/>
        </a:xfrm>
        <a:prstGeom prst="rect">
          <a:avLst/>
        </a:prstGeom>
      </xdr:spPr>
    </xdr:pic>
    <xdr:clientData fLocksWithSheet="0"/>
  </xdr:oneCellAnchor>
  <xdr:oneCellAnchor>
    <xdr:from>
      <xdr:col>8</xdr:col>
      <xdr:colOff>145674</xdr:colOff>
      <xdr:row>8</xdr:row>
      <xdr:rowOff>437030</xdr:rowOff>
    </xdr:from>
    <xdr:ext cx="1423147" cy="1535205"/>
    <xdr:sp macro="" textlink="">
      <xdr:nvSpPr>
        <xdr:cNvPr id="170" name="직사각형 169">
          <a:extLst>
            <a:ext uri="{FF2B5EF4-FFF2-40B4-BE49-F238E27FC236}">
              <a16:creationId xmlns:a16="http://schemas.microsoft.com/office/drawing/2014/main" id="{00000000-0008-0000-0600-0000AA000000}"/>
            </a:ext>
          </a:extLst>
        </xdr:cNvPr>
        <xdr:cNvSpPr/>
      </xdr:nvSpPr>
      <xdr:spPr>
        <a:xfrm flipH="1">
          <a:off x="17877414" y="11950850"/>
          <a:ext cx="1423147" cy="153520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twoCellAnchor editAs="oneCell">
    <xdr:from>
      <xdr:col>8</xdr:col>
      <xdr:colOff>0</xdr:colOff>
      <xdr:row>7</xdr:row>
      <xdr:rowOff>1</xdr:rowOff>
    </xdr:from>
    <xdr:to>
      <xdr:col>9</xdr:col>
      <xdr:colOff>0</xdr:colOff>
      <xdr:row>8</xdr:row>
      <xdr:rowOff>1</xdr:rowOff>
    </xdr:to>
    <xdr:pic>
      <xdr:nvPicPr>
        <xdr:cNvPr id="171" name="그림 170">
          <a:extLst>
            <a:ext uri="{FF2B5EF4-FFF2-40B4-BE49-F238E27FC236}">
              <a16:creationId xmlns:a16="http://schemas.microsoft.com/office/drawing/2014/main" id="{00000000-0008-0000-0600-0000AB000000}"/>
            </a:ext>
          </a:extLst>
        </xdr:cNvPr>
        <xdr:cNvPicPr>
          <a:picLocks noChangeAspect="1"/>
        </xdr:cNvPicPr>
      </xdr:nvPicPr>
      <xdr:blipFill rotWithShape="1">
        <a:blip xmlns:r="http://schemas.openxmlformats.org/officeDocument/2006/relationships" r:embed="rId88" cstate="email">
          <a:extLst>
            <a:ext uri="{28A0092B-C50C-407E-A947-70E740481C1C}">
              <a14:useLocalDpi xmlns:a14="http://schemas.microsoft.com/office/drawing/2010/main"/>
            </a:ext>
          </a:extLst>
        </a:blip>
        <a:srcRect/>
        <a:stretch/>
      </xdr:blipFill>
      <xdr:spPr>
        <a:xfrm>
          <a:off x="17731740" y="9486901"/>
          <a:ext cx="3482340" cy="2026920"/>
        </a:xfrm>
        <a:prstGeom prst="rect">
          <a:avLst/>
        </a:prstGeom>
      </xdr:spPr>
    </xdr:pic>
    <xdr:clientData/>
  </xdr:twoCellAnchor>
  <xdr:twoCellAnchor editAs="oneCell">
    <xdr:from>
      <xdr:col>8</xdr:col>
      <xdr:colOff>1060824</xdr:colOff>
      <xdr:row>7</xdr:row>
      <xdr:rowOff>463176</xdr:rowOff>
    </xdr:from>
    <xdr:to>
      <xdr:col>8</xdr:col>
      <xdr:colOff>2674471</xdr:colOff>
      <xdr:row>7</xdr:row>
      <xdr:rowOff>1886323</xdr:rowOff>
    </xdr:to>
    <xdr:sp macro="" textlink="">
      <xdr:nvSpPr>
        <xdr:cNvPr id="172" name="직사각형 171">
          <a:extLst>
            <a:ext uri="{FF2B5EF4-FFF2-40B4-BE49-F238E27FC236}">
              <a16:creationId xmlns:a16="http://schemas.microsoft.com/office/drawing/2014/main" id="{00000000-0008-0000-0600-0000AC000000}"/>
            </a:ext>
          </a:extLst>
        </xdr:cNvPr>
        <xdr:cNvSpPr/>
      </xdr:nvSpPr>
      <xdr:spPr>
        <a:xfrm>
          <a:off x="18792564" y="9950076"/>
          <a:ext cx="1613647" cy="142314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20</xdr:row>
      <xdr:rowOff>0</xdr:rowOff>
    </xdr:from>
    <xdr:to>
      <xdr:col>9</xdr:col>
      <xdr:colOff>2390</xdr:colOff>
      <xdr:row>21</xdr:row>
      <xdr:rowOff>2807</xdr:rowOff>
    </xdr:to>
    <xdr:pic>
      <xdr:nvPicPr>
        <xdr:cNvPr id="173" name="그림 172">
          <a:extLst>
            <a:ext uri="{FF2B5EF4-FFF2-40B4-BE49-F238E27FC236}">
              <a16:creationId xmlns:a16="http://schemas.microsoft.com/office/drawing/2014/main" id="{00000000-0008-0000-0600-0000AD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17731740" y="35836860"/>
          <a:ext cx="3484730" cy="2029727"/>
        </a:xfrm>
        <a:prstGeom prst="rect">
          <a:avLst/>
        </a:prstGeom>
      </xdr:spPr>
    </xdr:pic>
    <xdr:clientData fLocksWithSheet="0"/>
  </xdr:twoCellAnchor>
  <xdr:twoCellAnchor editAs="oneCell">
    <xdr:from>
      <xdr:col>8</xdr:col>
      <xdr:colOff>234040</xdr:colOff>
      <xdr:row>20</xdr:row>
      <xdr:rowOff>1202266</xdr:rowOff>
    </xdr:from>
    <xdr:to>
      <xdr:col>8</xdr:col>
      <xdr:colOff>931334</xdr:colOff>
      <xdr:row>20</xdr:row>
      <xdr:rowOff>2009925</xdr:rowOff>
    </xdr:to>
    <xdr:sp macro="" textlink="">
      <xdr:nvSpPr>
        <xdr:cNvPr id="174" name="직사각형 173">
          <a:extLst>
            <a:ext uri="{FF2B5EF4-FFF2-40B4-BE49-F238E27FC236}">
              <a16:creationId xmlns:a16="http://schemas.microsoft.com/office/drawing/2014/main" id="{00000000-0008-0000-0600-0000AE000000}"/>
            </a:ext>
          </a:extLst>
        </xdr:cNvPr>
        <xdr:cNvSpPr/>
      </xdr:nvSpPr>
      <xdr:spPr>
        <a:xfrm flipH="1">
          <a:off x="17965780" y="37039126"/>
          <a:ext cx="697294" cy="80765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21</xdr:row>
      <xdr:rowOff>0</xdr:rowOff>
    </xdr:from>
    <xdr:to>
      <xdr:col>9</xdr:col>
      <xdr:colOff>0</xdr:colOff>
      <xdr:row>22</xdr:row>
      <xdr:rowOff>2806</xdr:rowOff>
    </xdr:to>
    <xdr:pic>
      <xdr:nvPicPr>
        <xdr:cNvPr id="175" name="그림 174">
          <a:extLst>
            <a:ext uri="{FF2B5EF4-FFF2-40B4-BE49-F238E27FC236}">
              <a16:creationId xmlns:a16="http://schemas.microsoft.com/office/drawing/2014/main" id="{00000000-0008-0000-0600-0000AF000000}"/>
            </a:ext>
          </a:extLst>
        </xdr:cNvPr>
        <xdr:cNvPicPr>
          <a:picLocks noChangeAspect="1"/>
        </xdr:cNvPicPr>
      </xdr:nvPicPr>
      <xdr:blipFill rotWithShape="1">
        <a:blip xmlns:r="http://schemas.openxmlformats.org/officeDocument/2006/relationships" r:embed="rId89" cstate="email">
          <a:extLst>
            <a:ext uri="{28A0092B-C50C-407E-A947-70E740481C1C}">
              <a14:useLocalDpi xmlns:a14="http://schemas.microsoft.com/office/drawing/2010/main"/>
            </a:ext>
          </a:extLst>
        </a:blip>
        <a:srcRect/>
        <a:stretch/>
      </xdr:blipFill>
      <xdr:spPr>
        <a:xfrm>
          <a:off x="17731740" y="37863780"/>
          <a:ext cx="3482340" cy="2029726"/>
        </a:xfrm>
        <a:prstGeom prst="rect">
          <a:avLst/>
        </a:prstGeom>
      </xdr:spPr>
    </xdr:pic>
    <xdr:clientData/>
  </xdr:twoCellAnchor>
  <xdr:twoCellAnchor editAs="oneCell">
    <xdr:from>
      <xdr:col>8</xdr:col>
      <xdr:colOff>152400</xdr:colOff>
      <xdr:row>21</xdr:row>
      <xdr:rowOff>694267</xdr:rowOff>
    </xdr:from>
    <xdr:to>
      <xdr:col>8</xdr:col>
      <xdr:colOff>1185334</xdr:colOff>
      <xdr:row>21</xdr:row>
      <xdr:rowOff>1501926</xdr:rowOff>
    </xdr:to>
    <xdr:sp macro="" textlink="">
      <xdr:nvSpPr>
        <xdr:cNvPr id="176" name="직사각형 175">
          <a:extLst>
            <a:ext uri="{FF2B5EF4-FFF2-40B4-BE49-F238E27FC236}">
              <a16:creationId xmlns:a16="http://schemas.microsoft.com/office/drawing/2014/main" id="{00000000-0008-0000-0600-0000B0000000}"/>
            </a:ext>
          </a:extLst>
        </xdr:cNvPr>
        <xdr:cNvSpPr/>
      </xdr:nvSpPr>
      <xdr:spPr>
        <a:xfrm flipH="1">
          <a:off x="17884140" y="38558047"/>
          <a:ext cx="1032934" cy="80765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1896533</xdr:colOff>
      <xdr:row>21</xdr:row>
      <xdr:rowOff>660401</xdr:rowOff>
    </xdr:from>
    <xdr:to>
      <xdr:col>8</xdr:col>
      <xdr:colOff>3437466</xdr:colOff>
      <xdr:row>21</xdr:row>
      <xdr:rowOff>1879601</xdr:rowOff>
    </xdr:to>
    <xdr:sp macro="" textlink="">
      <xdr:nvSpPr>
        <xdr:cNvPr id="177" name="직사각형 176">
          <a:extLst>
            <a:ext uri="{FF2B5EF4-FFF2-40B4-BE49-F238E27FC236}">
              <a16:creationId xmlns:a16="http://schemas.microsoft.com/office/drawing/2014/main" id="{00000000-0008-0000-0600-0000B1000000}"/>
            </a:ext>
          </a:extLst>
        </xdr:cNvPr>
        <xdr:cNvSpPr/>
      </xdr:nvSpPr>
      <xdr:spPr>
        <a:xfrm flipH="1">
          <a:off x="19628273" y="38524181"/>
          <a:ext cx="1540933" cy="12192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24</xdr:row>
      <xdr:rowOff>0</xdr:rowOff>
    </xdr:from>
    <xdr:to>
      <xdr:col>9</xdr:col>
      <xdr:colOff>0</xdr:colOff>
      <xdr:row>25</xdr:row>
      <xdr:rowOff>2806</xdr:rowOff>
    </xdr:to>
    <xdr:pic>
      <xdr:nvPicPr>
        <xdr:cNvPr id="178" name="그림 177">
          <a:extLst>
            <a:ext uri="{FF2B5EF4-FFF2-40B4-BE49-F238E27FC236}">
              <a16:creationId xmlns:a16="http://schemas.microsoft.com/office/drawing/2014/main" id="{00000000-0008-0000-0600-0000B2000000}"/>
            </a:ext>
          </a:extLst>
        </xdr:cNvPr>
        <xdr:cNvPicPr>
          <a:picLocks noChangeAspect="1"/>
        </xdr:cNvPicPr>
      </xdr:nvPicPr>
      <xdr:blipFill rotWithShape="1">
        <a:blip xmlns:r="http://schemas.openxmlformats.org/officeDocument/2006/relationships" r:embed="rId90" cstate="email">
          <a:extLst>
            <a:ext uri="{28A0092B-C50C-407E-A947-70E740481C1C}">
              <a14:useLocalDpi xmlns:a14="http://schemas.microsoft.com/office/drawing/2010/main"/>
            </a:ext>
          </a:extLst>
        </a:blip>
        <a:srcRect/>
        <a:stretch/>
      </xdr:blipFill>
      <xdr:spPr>
        <a:xfrm>
          <a:off x="17731740" y="43944540"/>
          <a:ext cx="3482340" cy="2029726"/>
        </a:xfrm>
        <a:prstGeom prst="rect">
          <a:avLst/>
        </a:prstGeom>
      </xdr:spPr>
    </xdr:pic>
    <xdr:clientData/>
  </xdr:twoCellAnchor>
  <xdr:oneCellAnchor>
    <xdr:from>
      <xdr:col>8</xdr:col>
      <xdr:colOff>736191</xdr:colOff>
      <xdr:row>24</xdr:row>
      <xdr:rowOff>277356</xdr:rowOff>
    </xdr:from>
    <xdr:ext cx="854958" cy="1401380"/>
    <xdr:sp macro="" textlink="">
      <xdr:nvSpPr>
        <xdr:cNvPr id="179" name="직사각형 178">
          <a:extLst>
            <a:ext uri="{FF2B5EF4-FFF2-40B4-BE49-F238E27FC236}">
              <a16:creationId xmlns:a16="http://schemas.microsoft.com/office/drawing/2014/main" id="{00000000-0008-0000-0600-0000B3000000}"/>
            </a:ext>
          </a:extLst>
        </xdr:cNvPr>
        <xdr:cNvSpPr/>
      </xdr:nvSpPr>
      <xdr:spPr>
        <a:xfrm flipH="1">
          <a:off x="18467931" y="44221896"/>
          <a:ext cx="854958" cy="140138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1831018</xdr:colOff>
      <xdr:row>24</xdr:row>
      <xdr:rowOff>350343</xdr:rowOff>
    </xdr:from>
    <xdr:ext cx="854958" cy="1561955"/>
    <xdr:sp macro="" textlink="">
      <xdr:nvSpPr>
        <xdr:cNvPr id="180" name="직사각형 179">
          <a:extLst>
            <a:ext uri="{FF2B5EF4-FFF2-40B4-BE49-F238E27FC236}">
              <a16:creationId xmlns:a16="http://schemas.microsoft.com/office/drawing/2014/main" id="{00000000-0008-0000-0600-0000B4000000}"/>
            </a:ext>
          </a:extLst>
        </xdr:cNvPr>
        <xdr:cNvSpPr/>
      </xdr:nvSpPr>
      <xdr:spPr>
        <a:xfrm flipH="1">
          <a:off x="19562758" y="44294883"/>
          <a:ext cx="854958" cy="156195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twoCellAnchor editAs="oneCell">
    <xdr:from>
      <xdr:col>8</xdr:col>
      <xdr:colOff>0</xdr:colOff>
      <xdr:row>26</xdr:row>
      <xdr:rowOff>1</xdr:rowOff>
    </xdr:from>
    <xdr:to>
      <xdr:col>9</xdr:col>
      <xdr:colOff>1600</xdr:colOff>
      <xdr:row>27</xdr:row>
      <xdr:rowOff>2806</xdr:rowOff>
    </xdr:to>
    <xdr:pic>
      <xdr:nvPicPr>
        <xdr:cNvPr id="181" name="그림 180">
          <a:extLst>
            <a:ext uri="{FF2B5EF4-FFF2-40B4-BE49-F238E27FC236}">
              <a16:creationId xmlns:a16="http://schemas.microsoft.com/office/drawing/2014/main" id="{00000000-0008-0000-0600-0000B500000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17731740" y="47998381"/>
          <a:ext cx="3483940" cy="2029725"/>
        </a:xfrm>
        <a:prstGeom prst="rect">
          <a:avLst/>
        </a:prstGeom>
      </xdr:spPr>
    </xdr:pic>
    <xdr:clientData fLocksWithSheet="0"/>
  </xdr:twoCellAnchor>
  <xdr:twoCellAnchor editAs="oneCell">
    <xdr:from>
      <xdr:col>8</xdr:col>
      <xdr:colOff>1605973</xdr:colOff>
      <xdr:row>26</xdr:row>
      <xdr:rowOff>1299196</xdr:rowOff>
    </xdr:from>
    <xdr:to>
      <xdr:col>8</xdr:col>
      <xdr:colOff>2175057</xdr:colOff>
      <xdr:row>26</xdr:row>
      <xdr:rowOff>1885242</xdr:rowOff>
    </xdr:to>
    <xdr:sp macro="" textlink="">
      <xdr:nvSpPr>
        <xdr:cNvPr id="182" name="직사각형 181">
          <a:extLst>
            <a:ext uri="{FF2B5EF4-FFF2-40B4-BE49-F238E27FC236}">
              <a16:creationId xmlns:a16="http://schemas.microsoft.com/office/drawing/2014/main" id="{00000000-0008-0000-0600-0000B6000000}"/>
            </a:ext>
          </a:extLst>
        </xdr:cNvPr>
        <xdr:cNvSpPr/>
      </xdr:nvSpPr>
      <xdr:spPr>
        <a:xfrm flipH="1">
          <a:off x="19337713" y="49297576"/>
          <a:ext cx="569084" cy="58604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31</xdr:row>
      <xdr:rowOff>0</xdr:rowOff>
    </xdr:from>
    <xdr:to>
      <xdr:col>9</xdr:col>
      <xdr:colOff>1601</xdr:colOff>
      <xdr:row>32</xdr:row>
      <xdr:rowOff>7630</xdr:rowOff>
    </xdr:to>
    <xdr:pic>
      <xdr:nvPicPr>
        <xdr:cNvPr id="183" name="그림 182">
          <a:extLst>
            <a:ext uri="{FF2B5EF4-FFF2-40B4-BE49-F238E27FC236}">
              <a16:creationId xmlns:a16="http://schemas.microsoft.com/office/drawing/2014/main" id="{00000000-0008-0000-0600-0000B7000000}"/>
            </a:ext>
          </a:extLst>
        </xdr:cNvPr>
        <xdr:cNvPicPr>
          <a:picLocks noChangeAspect="1"/>
        </xdr:cNvPicPr>
      </xdr:nvPicPr>
      <xdr:blipFill>
        <a:blip xmlns:r="http://schemas.openxmlformats.org/officeDocument/2006/relationships" r:embed="rId91" cstate="email">
          <a:extLst>
            <a:ext uri="{28A0092B-C50C-407E-A947-70E740481C1C}">
              <a14:useLocalDpi xmlns:a14="http://schemas.microsoft.com/office/drawing/2010/main"/>
            </a:ext>
          </a:extLst>
        </a:blip>
        <a:stretch>
          <a:fillRect/>
        </a:stretch>
      </xdr:blipFill>
      <xdr:spPr>
        <a:xfrm>
          <a:off x="17731740" y="54582060"/>
          <a:ext cx="3483941" cy="2034550"/>
        </a:xfrm>
        <a:prstGeom prst="rect">
          <a:avLst/>
        </a:prstGeom>
      </xdr:spPr>
    </xdr:pic>
    <xdr:clientData fLocksWithSheet="0"/>
  </xdr:twoCellAnchor>
  <xdr:oneCellAnchor>
    <xdr:from>
      <xdr:col>8</xdr:col>
      <xdr:colOff>0</xdr:colOff>
      <xdr:row>110</xdr:row>
      <xdr:rowOff>0</xdr:rowOff>
    </xdr:from>
    <xdr:ext cx="3690470" cy="2032799"/>
    <xdr:pic>
      <xdr:nvPicPr>
        <xdr:cNvPr id="184" name="그림 183">
          <a:extLst>
            <a:ext uri="{FF2B5EF4-FFF2-40B4-BE49-F238E27FC236}">
              <a16:creationId xmlns:a16="http://schemas.microsoft.com/office/drawing/2014/main" id="{00000000-0008-0000-0600-0000B8000000}"/>
            </a:ext>
          </a:extLst>
        </xdr:cNvPr>
        <xdr:cNvPicPr>
          <a:picLocks noChangeAspect="1"/>
        </xdr:cNvPicPr>
      </xdr:nvPicPr>
      <xdr:blipFill>
        <a:blip xmlns:r="http://schemas.openxmlformats.org/officeDocument/2006/relationships" r:embed="rId92" cstate="email">
          <a:extLst>
            <a:ext uri="{28A0092B-C50C-407E-A947-70E740481C1C}">
              <a14:useLocalDpi xmlns:a14="http://schemas.microsoft.com/office/drawing/2010/main"/>
            </a:ext>
          </a:extLst>
        </a:blip>
        <a:stretch>
          <a:fillRect/>
        </a:stretch>
      </xdr:blipFill>
      <xdr:spPr>
        <a:xfrm>
          <a:off x="17731740" y="214708740"/>
          <a:ext cx="3690470" cy="2032799"/>
        </a:xfrm>
        <a:prstGeom prst="rect">
          <a:avLst/>
        </a:prstGeom>
      </xdr:spPr>
    </xdr:pic>
    <xdr:clientData fLocksWithSheet="0"/>
  </xdr:oneCellAnchor>
  <xdr:oneCellAnchor>
    <xdr:from>
      <xdr:col>8</xdr:col>
      <xdr:colOff>0</xdr:colOff>
      <xdr:row>111</xdr:row>
      <xdr:rowOff>-1</xdr:rowOff>
    </xdr:from>
    <xdr:ext cx="3690470" cy="2033238"/>
    <xdr:pic>
      <xdr:nvPicPr>
        <xdr:cNvPr id="185" name="그림 184">
          <a:extLst>
            <a:ext uri="{FF2B5EF4-FFF2-40B4-BE49-F238E27FC236}">
              <a16:creationId xmlns:a16="http://schemas.microsoft.com/office/drawing/2014/main" id="{00000000-0008-0000-0600-0000B9000000}"/>
            </a:ext>
          </a:extLst>
        </xdr:cNvPr>
        <xdr:cNvPicPr>
          <a:picLocks noChangeAspect="1"/>
        </xdr:cNvPicPr>
      </xdr:nvPicPr>
      <xdr:blipFill>
        <a:blip xmlns:r="http://schemas.openxmlformats.org/officeDocument/2006/relationships" r:embed="rId93" cstate="email">
          <a:extLst>
            <a:ext uri="{28A0092B-C50C-407E-A947-70E740481C1C}">
              <a14:useLocalDpi xmlns:a14="http://schemas.microsoft.com/office/drawing/2010/main"/>
            </a:ext>
          </a:extLst>
        </a:blip>
        <a:stretch>
          <a:fillRect/>
        </a:stretch>
      </xdr:blipFill>
      <xdr:spPr>
        <a:xfrm>
          <a:off x="17731740" y="216735659"/>
          <a:ext cx="3690470" cy="2033238"/>
        </a:xfrm>
        <a:prstGeom prst="rect">
          <a:avLst/>
        </a:prstGeom>
      </xdr:spPr>
    </xdr:pic>
    <xdr:clientData fLocksWithSheet="0"/>
  </xdr:oneCellAnchor>
  <xdr:oneCellAnchor>
    <xdr:from>
      <xdr:col>8</xdr:col>
      <xdr:colOff>1478991</xdr:colOff>
      <xdr:row>110</xdr:row>
      <xdr:rowOff>775608</xdr:rowOff>
    </xdr:from>
    <xdr:ext cx="453224" cy="468085"/>
    <xdr:sp macro="" textlink="">
      <xdr:nvSpPr>
        <xdr:cNvPr id="186" name="직사각형 185">
          <a:extLst>
            <a:ext uri="{FF2B5EF4-FFF2-40B4-BE49-F238E27FC236}">
              <a16:creationId xmlns:a16="http://schemas.microsoft.com/office/drawing/2014/main" id="{00000000-0008-0000-0600-0000BA000000}"/>
            </a:ext>
          </a:extLst>
        </xdr:cNvPr>
        <xdr:cNvSpPr/>
      </xdr:nvSpPr>
      <xdr:spPr>
        <a:xfrm flipH="1">
          <a:off x="19210731" y="215484348"/>
          <a:ext cx="453224" cy="4680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365927</xdr:colOff>
      <xdr:row>111</xdr:row>
      <xdr:rowOff>628650</xdr:rowOff>
    </xdr:from>
    <xdr:ext cx="453224" cy="468085"/>
    <xdr:sp macro="" textlink="">
      <xdr:nvSpPr>
        <xdr:cNvPr id="187" name="직사각형 186">
          <a:extLst>
            <a:ext uri="{FF2B5EF4-FFF2-40B4-BE49-F238E27FC236}">
              <a16:creationId xmlns:a16="http://schemas.microsoft.com/office/drawing/2014/main" id="{00000000-0008-0000-0600-0000BB000000}"/>
            </a:ext>
          </a:extLst>
        </xdr:cNvPr>
        <xdr:cNvSpPr/>
      </xdr:nvSpPr>
      <xdr:spPr>
        <a:xfrm flipH="1">
          <a:off x="18097667" y="217364310"/>
          <a:ext cx="453224" cy="4680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2569483</xdr:colOff>
      <xdr:row>111</xdr:row>
      <xdr:rowOff>875980</xdr:rowOff>
    </xdr:from>
    <xdr:ext cx="453224" cy="468085"/>
    <xdr:sp macro="" textlink="">
      <xdr:nvSpPr>
        <xdr:cNvPr id="188" name="직사각형 187">
          <a:extLst>
            <a:ext uri="{FF2B5EF4-FFF2-40B4-BE49-F238E27FC236}">
              <a16:creationId xmlns:a16="http://schemas.microsoft.com/office/drawing/2014/main" id="{00000000-0008-0000-0600-0000BC000000}"/>
            </a:ext>
          </a:extLst>
        </xdr:cNvPr>
        <xdr:cNvSpPr/>
      </xdr:nvSpPr>
      <xdr:spPr>
        <a:xfrm flipH="1">
          <a:off x="20301223" y="217611640"/>
          <a:ext cx="453224" cy="4680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93</xdr:row>
      <xdr:rowOff>0</xdr:rowOff>
    </xdr:from>
    <xdr:ext cx="3690470" cy="2033235"/>
    <xdr:pic>
      <xdr:nvPicPr>
        <xdr:cNvPr id="189" name="그림 188">
          <a:extLst>
            <a:ext uri="{FF2B5EF4-FFF2-40B4-BE49-F238E27FC236}">
              <a16:creationId xmlns:a16="http://schemas.microsoft.com/office/drawing/2014/main" id="{00000000-0008-0000-0600-0000BD000000}"/>
            </a:ext>
          </a:extLst>
        </xdr:cNvPr>
        <xdr:cNvPicPr>
          <a:picLocks noChangeAspect="1"/>
        </xdr:cNvPicPr>
      </xdr:nvPicPr>
      <xdr:blipFill>
        <a:blip xmlns:r="http://schemas.openxmlformats.org/officeDocument/2006/relationships" r:embed="rId94" cstate="email">
          <a:extLst>
            <a:ext uri="{28A0092B-C50C-407E-A947-70E740481C1C}">
              <a14:useLocalDpi xmlns:a14="http://schemas.microsoft.com/office/drawing/2010/main"/>
            </a:ext>
          </a:extLst>
        </a:blip>
        <a:stretch>
          <a:fillRect/>
        </a:stretch>
      </xdr:blipFill>
      <xdr:spPr>
        <a:xfrm>
          <a:off x="17731740" y="180251100"/>
          <a:ext cx="3690470" cy="2033235"/>
        </a:xfrm>
        <a:prstGeom prst="rect">
          <a:avLst/>
        </a:prstGeom>
      </xdr:spPr>
    </xdr:pic>
    <xdr:clientData/>
  </xdr:oneCellAnchor>
  <xdr:oneCellAnchor>
    <xdr:from>
      <xdr:col>8</xdr:col>
      <xdr:colOff>117018</xdr:colOff>
      <xdr:row>93</xdr:row>
      <xdr:rowOff>285751</xdr:rowOff>
    </xdr:from>
    <xdr:ext cx="1012373" cy="1469572"/>
    <xdr:sp macro="" textlink="">
      <xdr:nvSpPr>
        <xdr:cNvPr id="190" name="직사각형 189">
          <a:extLst>
            <a:ext uri="{FF2B5EF4-FFF2-40B4-BE49-F238E27FC236}">
              <a16:creationId xmlns:a16="http://schemas.microsoft.com/office/drawing/2014/main" id="{00000000-0008-0000-0600-0000BE000000}"/>
            </a:ext>
          </a:extLst>
        </xdr:cNvPr>
        <xdr:cNvSpPr/>
      </xdr:nvSpPr>
      <xdr:spPr>
        <a:xfrm flipH="1">
          <a:off x="17848758" y="180536851"/>
          <a:ext cx="1012373" cy="146957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2500988</xdr:colOff>
      <xdr:row>93</xdr:row>
      <xdr:rowOff>138794</xdr:rowOff>
    </xdr:from>
    <xdr:ext cx="1012373" cy="1303563"/>
    <xdr:sp macro="" textlink="">
      <xdr:nvSpPr>
        <xdr:cNvPr id="191" name="직사각형 190">
          <a:extLst>
            <a:ext uri="{FF2B5EF4-FFF2-40B4-BE49-F238E27FC236}">
              <a16:creationId xmlns:a16="http://schemas.microsoft.com/office/drawing/2014/main" id="{00000000-0008-0000-0600-0000BF000000}"/>
            </a:ext>
          </a:extLst>
        </xdr:cNvPr>
        <xdr:cNvSpPr/>
      </xdr:nvSpPr>
      <xdr:spPr>
        <a:xfrm flipH="1">
          <a:off x="20232728" y="180389894"/>
          <a:ext cx="1012373" cy="130356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twoCellAnchor editAs="oneCell">
    <xdr:from>
      <xdr:col>8</xdr:col>
      <xdr:colOff>0</xdr:colOff>
      <xdr:row>87</xdr:row>
      <xdr:rowOff>1</xdr:rowOff>
    </xdr:from>
    <xdr:to>
      <xdr:col>9</xdr:col>
      <xdr:colOff>0</xdr:colOff>
      <xdr:row>88</xdr:row>
      <xdr:rowOff>0</xdr:rowOff>
    </xdr:to>
    <xdr:pic>
      <xdr:nvPicPr>
        <xdr:cNvPr id="192" name="그림 191">
          <a:extLst>
            <a:ext uri="{FF2B5EF4-FFF2-40B4-BE49-F238E27FC236}">
              <a16:creationId xmlns:a16="http://schemas.microsoft.com/office/drawing/2014/main" id="{00000000-0008-0000-0600-0000C0000000}"/>
            </a:ext>
          </a:extLst>
        </xdr:cNvPr>
        <xdr:cNvPicPr>
          <a:picLocks noChangeAspect="1"/>
        </xdr:cNvPicPr>
      </xdr:nvPicPr>
      <xdr:blipFill rotWithShape="1">
        <a:blip xmlns:r="http://schemas.openxmlformats.org/officeDocument/2006/relationships" r:embed="rId95" cstate="email">
          <a:extLst>
            <a:ext uri="{28A0092B-C50C-407E-A947-70E740481C1C}">
              <a14:useLocalDpi xmlns:a14="http://schemas.microsoft.com/office/drawing/2010/main"/>
            </a:ext>
          </a:extLst>
        </a:blip>
        <a:srcRect/>
        <a:stretch/>
      </xdr:blipFill>
      <xdr:spPr>
        <a:xfrm>
          <a:off x="17731740" y="168089581"/>
          <a:ext cx="3482340" cy="2026919"/>
        </a:xfrm>
        <a:prstGeom prst="rect">
          <a:avLst/>
        </a:prstGeom>
      </xdr:spPr>
    </xdr:pic>
    <xdr:clientData/>
  </xdr:twoCellAnchor>
  <xdr:oneCellAnchor>
    <xdr:from>
      <xdr:col>8</xdr:col>
      <xdr:colOff>219837</xdr:colOff>
      <xdr:row>87</xdr:row>
      <xdr:rowOff>73624</xdr:rowOff>
    </xdr:from>
    <xdr:ext cx="3332481" cy="1877389"/>
    <xdr:sp macro="" textlink="">
      <xdr:nvSpPr>
        <xdr:cNvPr id="193" name="직사각형 192">
          <a:extLst>
            <a:ext uri="{FF2B5EF4-FFF2-40B4-BE49-F238E27FC236}">
              <a16:creationId xmlns:a16="http://schemas.microsoft.com/office/drawing/2014/main" id="{00000000-0008-0000-0600-0000C1000000}"/>
            </a:ext>
          </a:extLst>
        </xdr:cNvPr>
        <xdr:cNvSpPr/>
      </xdr:nvSpPr>
      <xdr:spPr>
        <a:xfrm flipH="1">
          <a:off x="17951577" y="168163204"/>
          <a:ext cx="3332481" cy="187738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87</xdr:row>
      <xdr:rowOff>2014946</xdr:rowOff>
    </xdr:from>
    <xdr:ext cx="3690470" cy="2034329"/>
    <xdr:pic>
      <xdr:nvPicPr>
        <xdr:cNvPr id="194" name="그림 193">
          <a:extLst>
            <a:ext uri="{FF2B5EF4-FFF2-40B4-BE49-F238E27FC236}">
              <a16:creationId xmlns:a16="http://schemas.microsoft.com/office/drawing/2014/main" id="{00000000-0008-0000-0600-0000C2000000}"/>
            </a:ext>
          </a:extLst>
        </xdr:cNvPr>
        <xdr:cNvPicPr>
          <a:picLocks noChangeAspect="1"/>
        </xdr:cNvPicPr>
      </xdr:nvPicPr>
      <xdr:blipFill>
        <a:blip xmlns:r="http://schemas.openxmlformats.org/officeDocument/2006/relationships" r:embed="rId96" cstate="email">
          <a:extLst>
            <a:ext uri="{28A0092B-C50C-407E-A947-70E740481C1C}">
              <a14:useLocalDpi xmlns:a14="http://schemas.microsoft.com/office/drawing/2010/main"/>
            </a:ext>
          </a:extLst>
        </a:blip>
        <a:stretch>
          <a:fillRect/>
        </a:stretch>
      </xdr:blipFill>
      <xdr:spPr>
        <a:xfrm>
          <a:off x="17731740" y="170104526"/>
          <a:ext cx="3690470" cy="2034329"/>
        </a:xfrm>
        <a:prstGeom prst="rect">
          <a:avLst/>
        </a:prstGeom>
      </xdr:spPr>
    </xdr:pic>
    <xdr:clientData/>
  </xdr:oneCellAnchor>
  <xdr:oneCellAnchor>
    <xdr:from>
      <xdr:col>8</xdr:col>
      <xdr:colOff>1122562</xdr:colOff>
      <xdr:row>88</xdr:row>
      <xdr:rowOff>3423</xdr:rowOff>
    </xdr:from>
    <xdr:ext cx="1331521" cy="1973528"/>
    <xdr:sp macro="" textlink="">
      <xdr:nvSpPr>
        <xdr:cNvPr id="195" name="직사각형 194">
          <a:extLst>
            <a:ext uri="{FF2B5EF4-FFF2-40B4-BE49-F238E27FC236}">
              <a16:creationId xmlns:a16="http://schemas.microsoft.com/office/drawing/2014/main" id="{00000000-0008-0000-0600-0000C3000000}"/>
            </a:ext>
          </a:extLst>
        </xdr:cNvPr>
        <xdr:cNvSpPr/>
      </xdr:nvSpPr>
      <xdr:spPr>
        <a:xfrm flipH="1">
          <a:off x="18854302" y="170119923"/>
          <a:ext cx="1331521" cy="197352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89</xdr:row>
      <xdr:rowOff>0</xdr:rowOff>
    </xdr:from>
    <xdr:ext cx="3699565" cy="2026227"/>
    <xdr:pic>
      <xdr:nvPicPr>
        <xdr:cNvPr id="196" name="그림 195">
          <a:extLst>
            <a:ext uri="{FF2B5EF4-FFF2-40B4-BE49-F238E27FC236}">
              <a16:creationId xmlns:a16="http://schemas.microsoft.com/office/drawing/2014/main" id="{00000000-0008-0000-0600-0000C4000000}"/>
            </a:ext>
          </a:extLst>
        </xdr:cNvPr>
        <xdr:cNvPicPr>
          <a:picLocks noChangeAspect="1"/>
        </xdr:cNvPicPr>
      </xdr:nvPicPr>
      <xdr:blipFill rotWithShape="1">
        <a:blip xmlns:r="http://schemas.openxmlformats.org/officeDocument/2006/relationships" r:embed="rId97" cstate="email">
          <a:extLst>
            <a:ext uri="{28A0092B-C50C-407E-A947-70E740481C1C}">
              <a14:useLocalDpi xmlns:a14="http://schemas.microsoft.com/office/drawing/2010/main"/>
            </a:ext>
          </a:extLst>
        </a:blip>
        <a:srcRect l="-1"/>
        <a:stretch/>
      </xdr:blipFill>
      <xdr:spPr>
        <a:xfrm>
          <a:off x="17731740" y="172143420"/>
          <a:ext cx="3699565" cy="2026227"/>
        </a:xfrm>
        <a:prstGeom prst="rect">
          <a:avLst/>
        </a:prstGeom>
      </xdr:spPr>
    </xdr:pic>
    <xdr:clientData/>
  </xdr:oneCellAnchor>
  <xdr:oneCellAnchor>
    <xdr:from>
      <xdr:col>8</xdr:col>
      <xdr:colOff>583362</xdr:colOff>
      <xdr:row>89</xdr:row>
      <xdr:rowOff>118121</xdr:rowOff>
    </xdr:from>
    <xdr:ext cx="2784765" cy="1834734"/>
    <xdr:sp macro="" textlink="">
      <xdr:nvSpPr>
        <xdr:cNvPr id="197" name="직사각형 196">
          <a:extLst>
            <a:ext uri="{FF2B5EF4-FFF2-40B4-BE49-F238E27FC236}">
              <a16:creationId xmlns:a16="http://schemas.microsoft.com/office/drawing/2014/main" id="{00000000-0008-0000-0600-0000C5000000}"/>
            </a:ext>
          </a:extLst>
        </xdr:cNvPr>
        <xdr:cNvSpPr/>
      </xdr:nvSpPr>
      <xdr:spPr>
        <a:xfrm flipH="1">
          <a:off x="18315102" y="172261541"/>
          <a:ext cx="2784765" cy="183473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90</xdr:row>
      <xdr:rowOff>0</xdr:rowOff>
    </xdr:from>
    <xdr:ext cx="3690470" cy="2032000"/>
    <xdr:pic>
      <xdr:nvPicPr>
        <xdr:cNvPr id="198" name="그림 197">
          <a:extLst>
            <a:ext uri="{FF2B5EF4-FFF2-40B4-BE49-F238E27FC236}">
              <a16:creationId xmlns:a16="http://schemas.microsoft.com/office/drawing/2014/main" id="{00000000-0008-0000-0600-0000C6000000}"/>
            </a:ext>
          </a:extLst>
        </xdr:cNvPr>
        <xdr:cNvPicPr>
          <a:picLocks noChangeAspect="1"/>
        </xdr:cNvPicPr>
      </xdr:nvPicPr>
      <xdr:blipFill>
        <a:blip xmlns:r="http://schemas.openxmlformats.org/officeDocument/2006/relationships" r:embed="rId98" cstate="email">
          <a:extLst>
            <a:ext uri="{28A0092B-C50C-407E-A947-70E740481C1C}">
              <a14:useLocalDpi xmlns:a14="http://schemas.microsoft.com/office/drawing/2010/main"/>
            </a:ext>
          </a:extLst>
        </a:blip>
        <a:stretch>
          <a:fillRect/>
        </a:stretch>
      </xdr:blipFill>
      <xdr:spPr>
        <a:xfrm>
          <a:off x="17731740" y="174170340"/>
          <a:ext cx="3690470" cy="2032000"/>
        </a:xfrm>
        <a:prstGeom prst="rect">
          <a:avLst/>
        </a:prstGeom>
      </xdr:spPr>
    </xdr:pic>
    <xdr:clientData/>
  </xdr:oneCellAnchor>
  <xdr:oneCellAnchor>
    <xdr:from>
      <xdr:col>8</xdr:col>
      <xdr:colOff>781193</xdr:colOff>
      <xdr:row>90</xdr:row>
      <xdr:rowOff>176893</xdr:rowOff>
    </xdr:from>
    <xdr:ext cx="2149927" cy="1714500"/>
    <xdr:sp macro="" textlink="">
      <xdr:nvSpPr>
        <xdr:cNvPr id="199" name="직사각형 198">
          <a:extLst>
            <a:ext uri="{FF2B5EF4-FFF2-40B4-BE49-F238E27FC236}">
              <a16:creationId xmlns:a16="http://schemas.microsoft.com/office/drawing/2014/main" id="{00000000-0008-0000-0600-0000C7000000}"/>
            </a:ext>
          </a:extLst>
        </xdr:cNvPr>
        <xdr:cNvSpPr/>
      </xdr:nvSpPr>
      <xdr:spPr>
        <a:xfrm flipH="1">
          <a:off x="18512933" y="174347233"/>
          <a:ext cx="2149927" cy="17145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91</xdr:row>
      <xdr:rowOff>0</xdr:rowOff>
    </xdr:from>
    <xdr:ext cx="3690469" cy="2032000"/>
    <xdr:pic>
      <xdr:nvPicPr>
        <xdr:cNvPr id="200" name="그림 199">
          <a:extLst>
            <a:ext uri="{FF2B5EF4-FFF2-40B4-BE49-F238E27FC236}">
              <a16:creationId xmlns:a16="http://schemas.microsoft.com/office/drawing/2014/main" id="{00000000-0008-0000-0600-0000C8000000}"/>
            </a:ext>
          </a:extLst>
        </xdr:cNvPr>
        <xdr:cNvPicPr>
          <a:picLocks noChangeAspect="1"/>
        </xdr:cNvPicPr>
      </xdr:nvPicPr>
      <xdr:blipFill>
        <a:blip xmlns:r="http://schemas.openxmlformats.org/officeDocument/2006/relationships" r:embed="rId99" cstate="email">
          <a:extLst>
            <a:ext uri="{28A0092B-C50C-407E-A947-70E740481C1C}">
              <a14:useLocalDpi xmlns:a14="http://schemas.microsoft.com/office/drawing/2010/main"/>
            </a:ext>
          </a:extLst>
        </a:blip>
        <a:stretch>
          <a:fillRect/>
        </a:stretch>
      </xdr:blipFill>
      <xdr:spPr>
        <a:xfrm>
          <a:off x="17731740" y="176197260"/>
          <a:ext cx="3690469" cy="2032000"/>
        </a:xfrm>
        <a:prstGeom prst="rect">
          <a:avLst/>
        </a:prstGeom>
      </xdr:spPr>
    </xdr:pic>
    <xdr:clientData/>
  </xdr:oneCellAnchor>
  <xdr:oneCellAnchor>
    <xdr:from>
      <xdr:col>8</xdr:col>
      <xdr:colOff>1373721</xdr:colOff>
      <xdr:row>91</xdr:row>
      <xdr:rowOff>100200</xdr:rowOff>
    </xdr:from>
    <xdr:ext cx="904260" cy="1834734"/>
    <xdr:sp macro="" textlink="">
      <xdr:nvSpPr>
        <xdr:cNvPr id="201" name="직사각형 200">
          <a:extLst>
            <a:ext uri="{FF2B5EF4-FFF2-40B4-BE49-F238E27FC236}">
              <a16:creationId xmlns:a16="http://schemas.microsoft.com/office/drawing/2014/main" id="{00000000-0008-0000-0600-0000C9000000}"/>
            </a:ext>
          </a:extLst>
        </xdr:cNvPr>
        <xdr:cNvSpPr/>
      </xdr:nvSpPr>
      <xdr:spPr>
        <a:xfrm flipH="1">
          <a:off x="19105461" y="176297460"/>
          <a:ext cx="904260" cy="183473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91</xdr:row>
      <xdr:rowOff>2023048</xdr:rowOff>
    </xdr:from>
    <xdr:ext cx="3699565" cy="2026227"/>
    <xdr:pic>
      <xdr:nvPicPr>
        <xdr:cNvPr id="202" name="그림 201">
          <a:extLst>
            <a:ext uri="{FF2B5EF4-FFF2-40B4-BE49-F238E27FC236}">
              <a16:creationId xmlns:a16="http://schemas.microsoft.com/office/drawing/2014/main" id="{00000000-0008-0000-0600-0000CA000000}"/>
            </a:ext>
          </a:extLst>
        </xdr:cNvPr>
        <xdr:cNvPicPr>
          <a:picLocks noChangeAspect="1"/>
        </xdr:cNvPicPr>
      </xdr:nvPicPr>
      <xdr:blipFill rotWithShape="1">
        <a:blip xmlns:r="http://schemas.openxmlformats.org/officeDocument/2006/relationships" r:embed="rId100" cstate="email">
          <a:extLst>
            <a:ext uri="{28A0092B-C50C-407E-A947-70E740481C1C}">
              <a14:useLocalDpi xmlns:a14="http://schemas.microsoft.com/office/drawing/2010/main"/>
            </a:ext>
          </a:extLst>
        </a:blip>
        <a:srcRect l="-1"/>
        <a:stretch/>
      </xdr:blipFill>
      <xdr:spPr>
        <a:xfrm>
          <a:off x="17731740" y="178220308"/>
          <a:ext cx="3699565" cy="2026227"/>
        </a:xfrm>
        <a:prstGeom prst="rect">
          <a:avLst/>
        </a:prstGeom>
      </xdr:spPr>
    </xdr:pic>
    <xdr:clientData/>
  </xdr:oneCellAnchor>
  <xdr:oneCellAnchor>
    <xdr:from>
      <xdr:col>8</xdr:col>
      <xdr:colOff>1040274</xdr:colOff>
      <xdr:row>92</xdr:row>
      <xdr:rowOff>115729</xdr:rowOff>
    </xdr:from>
    <xdr:ext cx="1541074" cy="1834734"/>
    <xdr:sp macro="" textlink="">
      <xdr:nvSpPr>
        <xdr:cNvPr id="203" name="직사각형 202">
          <a:extLst>
            <a:ext uri="{FF2B5EF4-FFF2-40B4-BE49-F238E27FC236}">
              <a16:creationId xmlns:a16="http://schemas.microsoft.com/office/drawing/2014/main" id="{00000000-0008-0000-0600-0000CB000000}"/>
            </a:ext>
          </a:extLst>
        </xdr:cNvPr>
        <xdr:cNvSpPr/>
      </xdr:nvSpPr>
      <xdr:spPr>
        <a:xfrm flipH="1">
          <a:off x="18772014" y="178339909"/>
          <a:ext cx="1541074" cy="183473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twoCellAnchor editAs="oneCell">
    <xdr:from>
      <xdr:col>8</xdr:col>
      <xdr:colOff>209176</xdr:colOff>
      <xdr:row>38</xdr:row>
      <xdr:rowOff>268941</xdr:rowOff>
    </xdr:from>
    <xdr:to>
      <xdr:col>8</xdr:col>
      <xdr:colOff>3334617</xdr:colOff>
      <xdr:row>38</xdr:row>
      <xdr:rowOff>1837765</xdr:rowOff>
    </xdr:to>
    <xdr:sp macro="" textlink="">
      <xdr:nvSpPr>
        <xdr:cNvPr id="204" name="직사각형 203">
          <a:extLst>
            <a:ext uri="{FF2B5EF4-FFF2-40B4-BE49-F238E27FC236}">
              <a16:creationId xmlns:a16="http://schemas.microsoft.com/office/drawing/2014/main" id="{00000000-0008-0000-0600-0000CC000000}"/>
            </a:ext>
          </a:extLst>
        </xdr:cNvPr>
        <xdr:cNvSpPr/>
      </xdr:nvSpPr>
      <xdr:spPr>
        <a:xfrm flipH="1">
          <a:off x="17940916" y="69039441"/>
          <a:ext cx="3125441" cy="156882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134469</xdr:colOff>
      <xdr:row>40</xdr:row>
      <xdr:rowOff>866588</xdr:rowOff>
    </xdr:from>
    <xdr:to>
      <xdr:col>8</xdr:col>
      <xdr:colOff>3478903</xdr:colOff>
      <xdr:row>40</xdr:row>
      <xdr:rowOff>1628588</xdr:rowOff>
    </xdr:to>
    <xdr:sp macro="" textlink="">
      <xdr:nvSpPr>
        <xdr:cNvPr id="205" name="직사각형 204">
          <a:extLst>
            <a:ext uri="{FF2B5EF4-FFF2-40B4-BE49-F238E27FC236}">
              <a16:creationId xmlns:a16="http://schemas.microsoft.com/office/drawing/2014/main" id="{00000000-0008-0000-0600-0000CD000000}"/>
            </a:ext>
          </a:extLst>
        </xdr:cNvPr>
        <xdr:cNvSpPr/>
      </xdr:nvSpPr>
      <xdr:spPr>
        <a:xfrm flipH="1">
          <a:off x="17866209" y="73690928"/>
          <a:ext cx="3344434" cy="7620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448235</xdr:colOff>
      <xdr:row>45</xdr:row>
      <xdr:rowOff>522942</xdr:rowOff>
    </xdr:from>
    <xdr:to>
      <xdr:col>8</xdr:col>
      <xdr:colOff>3257177</xdr:colOff>
      <xdr:row>45</xdr:row>
      <xdr:rowOff>1688353</xdr:rowOff>
    </xdr:to>
    <xdr:sp macro="" textlink="">
      <xdr:nvSpPr>
        <xdr:cNvPr id="206" name="직사각형 205">
          <a:extLst>
            <a:ext uri="{FF2B5EF4-FFF2-40B4-BE49-F238E27FC236}">
              <a16:creationId xmlns:a16="http://schemas.microsoft.com/office/drawing/2014/main" id="{00000000-0008-0000-0600-0000CE000000}"/>
            </a:ext>
          </a:extLst>
        </xdr:cNvPr>
        <xdr:cNvSpPr/>
      </xdr:nvSpPr>
      <xdr:spPr>
        <a:xfrm flipH="1">
          <a:off x="18179975" y="83481882"/>
          <a:ext cx="2808942" cy="116541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776941</xdr:colOff>
      <xdr:row>43</xdr:row>
      <xdr:rowOff>539750</xdr:rowOff>
    </xdr:from>
    <xdr:to>
      <xdr:col>8</xdr:col>
      <xdr:colOff>2981297</xdr:colOff>
      <xdr:row>43</xdr:row>
      <xdr:rowOff>1807882</xdr:rowOff>
    </xdr:to>
    <xdr:sp macro="" textlink="">
      <xdr:nvSpPr>
        <xdr:cNvPr id="207" name="직사각형 206">
          <a:extLst>
            <a:ext uri="{FF2B5EF4-FFF2-40B4-BE49-F238E27FC236}">
              <a16:creationId xmlns:a16="http://schemas.microsoft.com/office/drawing/2014/main" id="{00000000-0008-0000-0600-0000CF000000}"/>
            </a:ext>
          </a:extLst>
        </xdr:cNvPr>
        <xdr:cNvSpPr/>
      </xdr:nvSpPr>
      <xdr:spPr>
        <a:xfrm flipH="1">
          <a:off x="18508681" y="79444850"/>
          <a:ext cx="2204356" cy="126813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298824</xdr:colOff>
      <xdr:row>61</xdr:row>
      <xdr:rowOff>89647</xdr:rowOff>
    </xdr:from>
    <xdr:to>
      <xdr:col>8</xdr:col>
      <xdr:colOff>3346824</xdr:colOff>
      <xdr:row>61</xdr:row>
      <xdr:rowOff>1389529</xdr:rowOff>
    </xdr:to>
    <xdr:sp macro="" textlink="">
      <xdr:nvSpPr>
        <xdr:cNvPr id="208" name="직사각형 207">
          <a:extLst>
            <a:ext uri="{FF2B5EF4-FFF2-40B4-BE49-F238E27FC236}">
              <a16:creationId xmlns:a16="http://schemas.microsoft.com/office/drawing/2014/main" id="{00000000-0008-0000-0600-0000D0000000}"/>
            </a:ext>
          </a:extLst>
        </xdr:cNvPr>
        <xdr:cNvSpPr/>
      </xdr:nvSpPr>
      <xdr:spPr>
        <a:xfrm flipH="1">
          <a:off x="18030564" y="115479307"/>
          <a:ext cx="3048000" cy="129988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xdr:from>
      <xdr:col>8</xdr:col>
      <xdr:colOff>0</xdr:colOff>
      <xdr:row>63</xdr:row>
      <xdr:rowOff>29882</xdr:rowOff>
    </xdr:from>
    <xdr:to>
      <xdr:col>9</xdr:col>
      <xdr:colOff>0</xdr:colOff>
      <xdr:row>64</xdr:row>
      <xdr:rowOff>0</xdr:rowOff>
    </xdr:to>
    <xdr:sp macro="" textlink="">
      <xdr:nvSpPr>
        <xdr:cNvPr id="209" name="자유형 208">
          <a:extLst>
            <a:ext uri="{FF2B5EF4-FFF2-40B4-BE49-F238E27FC236}">
              <a16:creationId xmlns:a16="http://schemas.microsoft.com/office/drawing/2014/main" id="{00000000-0008-0000-0600-0000D1000000}"/>
            </a:ext>
          </a:extLst>
        </xdr:cNvPr>
        <xdr:cNvSpPr/>
      </xdr:nvSpPr>
      <xdr:spPr>
        <a:xfrm>
          <a:off x="17731740" y="119473382"/>
          <a:ext cx="3482340" cy="1997038"/>
        </a:xfrm>
        <a:custGeom>
          <a:avLst/>
          <a:gdLst>
            <a:gd name="connsiteX0" fmla="*/ 44824 w 3690471"/>
            <a:gd name="connsiteY0" fmla="*/ 612588 h 2002118"/>
            <a:gd name="connsiteX1" fmla="*/ 1299883 w 3690471"/>
            <a:gd name="connsiteY1" fmla="*/ 433294 h 2002118"/>
            <a:gd name="connsiteX2" fmla="*/ 2554941 w 3690471"/>
            <a:gd name="connsiteY2" fmla="*/ 0 h 2002118"/>
            <a:gd name="connsiteX3" fmla="*/ 3690471 w 3690471"/>
            <a:gd name="connsiteY3" fmla="*/ 0 h 2002118"/>
            <a:gd name="connsiteX4" fmla="*/ 3690471 w 3690471"/>
            <a:gd name="connsiteY4" fmla="*/ 2002118 h 2002118"/>
            <a:gd name="connsiteX5" fmla="*/ 14941 w 3690471"/>
            <a:gd name="connsiteY5" fmla="*/ 1150471 h 2002118"/>
            <a:gd name="connsiteX6" fmla="*/ 0 w 3690471"/>
            <a:gd name="connsiteY6" fmla="*/ 687294 h 2002118"/>
            <a:gd name="connsiteX7" fmla="*/ 44824 w 3690471"/>
            <a:gd name="connsiteY7" fmla="*/ 612588 h 20021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3690471" h="2002118">
              <a:moveTo>
                <a:pt x="44824" y="612588"/>
              </a:moveTo>
              <a:lnTo>
                <a:pt x="1299883" y="433294"/>
              </a:lnTo>
              <a:lnTo>
                <a:pt x="2554941" y="0"/>
              </a:lnTo>
              <a:lnTo>
                <a:pt x="3690471" y="0"/>
              </a:lnTo>
              <a:lnTo>
                <a:pt x="3690471" y="2002118"/>
              </a:lnTo>
              <a:lnTo>
                <a:pt x="14941" y="1150471"/>
              </a:lnTo>
              <a:lnTo>
                <a:pt x="0" y="687294"/>
              </a:lnTo>
              <a:lnTo>
                <a:pt x="44824" y="612588"/>
              </a:lnTo>
              <a:close/>
            </a:path>
          </a:pathLst>
        </a:cu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ko-KR" altLang="en-US" sz="1100">
            <a:solidFill>
              <a:schemeClr val="lt1"/>
            </a:solidFill>
            <a:latin typeface="+mn-lt"/>
            <a:ea typeface="+mn-ea"/>
            <a:cs typeface="+mn-cs"/>
          </a:endParaRPr>
        </a:p>
      </xdr:txBody>
    </xdr:sp>
    <xdr:clientData fLocksWithSheet="0"/>
  </xdr:twoCellAnchor>
  <xdr:twoCellAnchor>
    <xdr:from>
      <xdr:col>8</xdr:col>
      <xdr:colOff>44824</xdr:colOff>
      <xdr:row>62</xdr:row>
      <xdr:rowOff>821765</xdr:rowOff>
    </xdr:from>
    <xdr:to>
      <xdr:col>9</xdr:col>
      <xdr:colOff>29882</xdr:colOff>
      <xdr:row>62</xdr:row>
      <xdr:rowOff>1912470</xdr:rowOff>
    </xdr:to>
    <xdr:sp macro="" textlink="">
      <xdr:nvSpPr>
        <xdr:cNvPr id="210" name="자유형 209">
          <a:extLst>
            <a:ext uri="{FF2B5EF4-FFF2-40B4-BE49-F238E27FC236}">
              <a16:creationId xmlns:a16="http://schemas.microsoft.com/office/drawing/2014/main" id="{00000000-0008-0000-0600-0000D2000000}"/>
            </a:ext>
          </a:extLst>
        </xdr:cNvPr>
        <xdr:cNvSpPr/>
      </xdr:nvSpPr>
      <xdr:spPr>
        <a:xfrm>
          <a:off x="17776564" y="118238345"/>
          <a:ext cx="3467398" cy="1090705"/>
        </a:xfrm>
        <a:custGeom>
          <a:avLst/>
          <a:gdLst>
            <a:gd name="connsiteX0" fmla="*/ 0 w 3675529"/>
            <a:gd name="connsiteY0" fmla="*/ 1090705 h 1090705"/>
            <a:gd name="connsiteX1" fmla="*/ 1957294 w 3675529"/>
            <a:gd name="connsiteY1" fmla="*/ 612588 h 1090705"/>
            <a:gd name="connsiteX2" fmla="*/ 3675529 w 3675529"/>
            <a:gd name="connsiteY2" fmla="*/ 582705 h 1090705"/>
            <a:gd name="connsiteX3" fmla="*/ 3675529 w 3675529"/>
            <a:gd name="connsiteY3" fmla="*/ 254000 h 1090705"/>
            <a:gd name="connsiteX4" fmla="*/ 1718235 w 3675529"/>
            <a:gd name="connsiteY4" fmla="*/ 254000 h 1090705"/>
            <a:gd name="connsiteX5" fmla="*/ 0 w 3675529"/>
            <a:gd name="connsiteY5" fmla="*/ 0 h 1090705"/>
            <a:gd name="connsiteX6" fmla="*/ 0 w 3675529"/>
            <a:gd name="connsiteY6" fmla="*/ 1090705 h 109070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3675529" h="1090705">
              <a:moveTo>
                <a:pt x="0" y="1090705"/>
              </a:moveTo>
              <a:lnTo>
                <a:pt x="1957294" y="612588"/>
              </a:lnTo>
              <a:lnTo>
                <a:pt x="3675529" y="582705"/>
              </a:lnTo>
              <a:lnTo>
                <a:pt x="3675529" y="254000"/>
              </a:lnTo>
              <a:lnTo>
                <a:pt x="1718235" y="254000"/>
              </a:lnTo>
              <a:lnTo>
                <a:pt x="0" y="0"/>
              </a:lnTo>
              <a:lnTo>
                <a:pt x="0" y="1090705"/>
              </a:lnTo>
              <a:close/>
            </a:path>
          </a:pathLst>
        </a:cu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ko-KR" altLang="en-US" sz="1100">
            <a:solidFill>
              <a:schemeClr val="lt1"/>
            </a:solidFill>
            <a:latin typeface="+mn-lt"/>
            <a:ea typeface="+mn-ea"/>
            <a:cs typeface="+mn-cs"/>
          </a:endParaRPr>
        </a:p>
      </xdr:txBody>
    </xdr:sp>
    <xdr:clientData fLocksWithSheet="0"/>
  </xdr:twoCellAnchor>
  <xdr:twoCellAnchor editAs="oneCell">
    <xdr:from>
      <xdr:col>8</xdr:col>
      <xdr:colOff>1033930</xdr:colOff>
      <xdr:row>64</xdr:row>
      <xdr:rowOff>212164</xdr:rowOff>
    </xdr:from>
    <xdr:to>
      <xdr:col>8</xdr:col>
      <xdr:colOff>2495177</xdr:colOff>
      <xdr:row>64</xdr:row>
      <xdr:rowOff>1882587</xdr:rowOff>
    </xdr:to>
    <xdr:sp macro="" textlink="">
      <xdr:nvSpPr>
        <xdr:cNvPr id="211" name="직사각형 210">
          <a:extLst>
            <a:ext uri="{FF2B5EF4-FFF2-40B4-BE49-F238E27FC236}">
              <a16:creationId xmlns:a16="http://schemas.microsoft.com/office/drawing/2014/main" id="{00000000-0008-0000-0600-0000D3000000}"/>
            </a:ext>
          </a:extLst>
        </xdr:cNvPr>
        <xdr:cNvSpPr/>
      </xdr:nvSpPr>
      <xdr:spPr>
        <a:xfrm flipH="1">
          <a:off x="18765670" y="121682584"/>
          <a:ext cx="1461247" cy="167042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1111624</xdr:colOff>
      <xdr:row>65</xdr:row>
      <xdr:rowOff>170329</xdr:rowOff>
    </xdr:from>
    <xdr:to>
      <xdr:col>8</xdr:col>
      <xdr:colOff>2572871</xdr:colOff>
      <xdr:row>65</xdr:row>
      <xdr:rowOff>1840752</xdr:rowOff>
    </xdr:to>
    <xdr:sp macro="" textlink="">
      <xdr:nvSpPr>
        <xdr:cNvPr id="212" name="직사각형 211">
          <a:extLst>
            <a:ext uri="{FF2B5EF4-FFF2-40B4-BE49-F238E27FC236}">
              <a16:creationId xmlns:a16="http://schemas.microsoft.com/office/drawing/2014/main" id="{00000000-0008-0000-0600-0000D4000000}"/>
            </a:ext>
          </a:extLst>
        </xdr:cNvPr>
        <xdr:cNvSpPr/>
      </xdr:nvSpPr>
      <xdr:spPr>
        <a:xfrm flipH="1">
          <a:off x="18843364" y="123667669"/>
          <a:ext cx="1461247" cy="167042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1015999</xdr:colOff>
      <xdr:row>66</xdr:row>
      <xdr:rowOff>717176</xdr:rowOff>
    </xdr:from>
    <xdr:to>
      <xdr:col>8</xdr:col>
      <xdr:colOff>3480396</xdr:colOff>
      <xdr:row>66</xdr:row>
      <xdr:rowOff>1105647</xdr:rowOff>
    </xdr:to>
    <xdr:sp macro="" textlink="">
      <xdr:nvSpPr>
        <xdr:cNvPr id="213" name="직사각형 212">
          <a:extLst>
            <a:ext uri="{FF2B5EF4-FFF2-40B4-BE49-F238E27FC236}">
              <a16:creationId xmlns:a16="http://schemas.microsoft.com/office/drawing/2014/main" id="{00000000-0008-0000-0600-0000D5000000}"/>
            </a:ext>
          </a:extLst>
        </xdr:cNvPr>
        <xdr:cNvSpPr/>
      </xdr:nvSpPr>
      <xdr:spPr>
        <a:xfrm flipH="1">
          <a:off x="18747739" y="126241436"/>
          <a:ext cx="2464397" cy="38847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687294</xdr:colOff>
      <xdr:row>67</xdr:row>
      <xdr:rowOff>209176</xdr:rowOff>
    </xdr:from>
    <xdr:to>
      <xdr:col>8</xdr:col>
      <xdr:colOff>2764117</xdr:colOff>
      <xdr:row>67</xdr:row>
      <xdr:rowOff>1879599</xdr:rowOff>
    </xdr:to>
    <xdr:sp macro="" textlink="">
      <xdr:nvSpPr>
        <xdr:cNvPr id="214" name="직사각형 213">
          <a:extLst>
            <a:ext uri="{FF2B5EF4-FFF2-40B4-BE49-F238E27FC236}">
              <a16:creationId xmlns:a16="http://schemas.microsoft.com/office/drawing/2014/main" id="{00000000-0008-0000-0600-0000D6000000}"/>
            </a:ext>
          </a:extLst>
        </xdr:cNvPr>
        <xdr:cNvSpPr/>
      </xdr:nvSpPr>
      <xdr:spPr>
        <a:xfrm flipH="1">
          <a:off x="18419034" y="127760356"/>
          <a:ext cx="2076823" cy="167042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1284940</xdr:colOff>
      <xdr:row>68</xdr:row>
      <xdr:rowOff>283882</xdr:rowOff>
    </xdr:from>
    <xdr:to>
      <xdr:col>8</xdr:col>
      <xdr:colOff>3301999</xdr:colOff>
      <xdr:row>68</xdr:row>
      <xdr:rowOff>1954305</xdr:rowOff>
    </xdr:to>
    <xdr:sp macro="" textlink="">
      <xdr:nvSpPr>
        <xdr:cNvPr id="215" name="직사각형 214">
          <a:extLst>
            <a:ext uri="{FF2B5EF4-FFF2-40B4-BE49-F238E27FC236}">
              <a16:creationId xmlns:a16="http://schemas.microsoft.com/office/drawing/2014/main" id="{00000000-0008-0000-0600-0000D7000000}"/>
            </a:ext>
          </a:extLst>
        </xdr:cNvPr>
        <xdr:cNvSpPr/>
      </xdr:nvSpPr>
      <xdr:spPr>
        <a:xfrm flipH="1">
          <a:off x="19016680" y="129861982"/>
          <a:ext cx="2017059" cy="167042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717174</xdr:colOff>
      <xdr:row>69</xdr:row>
      <xdr:rowOff>418354</xdr:rowOff>
    </xdr:from>
    <xdr:to>
      <xdr:col>8</xdr:col>
      <xdr:colOff>3077882</xdr:colOff>
      <xdr:row>69</xdr:row>
      <xdr:rowOff>1792942</xdr:rowOff>
    </xdr:to>
    <xdr:sp macro="" textlink="">
      <xdr:nvSpPr>
        <xdr:cNvPr id="216" name="직사각형 215">
          <a:extLst>
            <a:ext uri="{FF2B5EF4-FFF2-40B4-BE49-F238E27FC236}">
              <a16:creationId xmlns:a16="http://schemas.microsoft.com/office/drawing/2014/main" id="{00000000-0008-0000-0600-0000D8000000}"/>
            </a:ext>
          </a:extLst>
        </xdr:cNvPr>
        <xdr:cNvSpPr/>
      </xdr:nvSpPr>
      <xdr:spPr>
        <a:xfrm flipH="1">
          <a:off x="18448914" y="132023374"/>
          <a:ext cx="2360708" cy="137458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44822</xdr:colOff>
      <xdr:row>70</xdr:row>
      <xdr:rowOff>343648</xdr:rowOff>
    </xdr:from>
    <xdr:to>
      <xdr:col>9</xdr:col>
      <xdr:colOff>2689</xdr:colOff>
      <xdr:row>70</xdr:row>
      <xdr:rowOff>1792942</xdr:rowOff>
    </xdr:to>
    <xdr:sp macro="" textlink="">
      <xdr:nvSpPr>
        <xdr:cNvPr id="217" name="직사각형 216">
          <a:extLst>
            <a:ext uri="{FF2B5EF4-FFF2-40B4-BE49-F238E27FC236}">
              <a16:creationId xmlns:a16="http://schemas.microsoft.com/office/drawing/2014/main" id="{00000000-0008-0000-0600-0000D9000000}"/>
            </a:ext>
          </a:extLst>
        </xdr:cNvPr>
        <xdr:cNvSpPr/>
      </xdr:nvSpPr>
      <xdr:spPr>
        <a:xfrm flipH="1">
          <a:off x="17776562" y="133975588"/>
          <a:ext cx="3440207" cy="144929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179293</xdr:colOff>
      <xdr:row>71</xdr:row>
      <xdr:rowOff>313766</xdr:rowOff>
    </xdr:from>
    <xdr:to>
      <xdr:col>8</xdr:col>
      <xdr:colOff>3481292</xdr:colOff>
      <xdr:row>71</xdr:row>
      <xdr:rowOff>1792942</xdr:rowOff>
    </xdr:to>
    <xdr:sp macro="" textlink="">
      <xdr:nvSpPr>
        <xdr:cNvPr id="218" name="직사각형 217">
          <a:extLst>
            <a:ext uri="{FF2B5EF4-FFF2-40B4-BE49-F238E27FC236}">
              <a16:creationId xmlns:a16="http://schemas.microsoft.com/office/drawing/2014/main" id="{00000000-0008-0000-0600-0000DA000000}"/>
            </a:ext>
          </a:extLst>
        </xdr:cNvPr>
        <xdr:cNvSpPr/>
      </xdr:nvSpPr>
      <xdr:spPr>
        <a:xfrm flipH="1">
          <a:off x="17911033" y="135972626"/>
          <a:ext cx="3301999" cy="147917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1583764</xdr:colOff>
      <xdr:row>72</xdr:row>
      <xdr:rowOff>14941</xdr:rowOff>
    </xdr:from>
    <xdr:to>
      <xdr:col>8</xdr:col>
      <xdr:colOff>2136588</xdr:colOff>
      <xdr:row>72</xdr:row>
      <xdr:rowOff>1972234</xdr:rowOff>
    </xdr:to>
    <xdr:sp macro="" textlink="">
      <xdr:nvSpPr>
        <xdr:cNvPr id="219" name="직사각형 218">
          <a:extLst>
            <a:ext uri="{FF2B5EF4-FFF2-40B4-BE49-F238E27FC236}">
              <a16:creationId xmlns:a16="http://schemas.microsoft.com/office/drawing/2014/main" id="{00000000-0008-0000-0600-0000DB000000}"/>
            </a:ext>
          </a:extLst>
        </xdr:cNvPr>
        <xdr:cNvSpPr/>
      </xdr:nvSpPr>
      <xdr:spPr>
        <a:xfrm flipH="1">
          <a:off x="19315504" y="137700721"/>
          <a:ext cx="552824" cy="195729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wsDr>
</file>

<file path=xl/drawings/drawing6.xml><?xml version="1.0" encoding="utf-8"?>
<xdr:wsDr xmlns:xdr="http://schemas.openxmlformats.org/drawingml/2006/spreadsheetDrawing" xmlns:a="http://schemas.openxmlformats.org/drawingml/2006/main">
  <xdr:twoCellAnchor editAs="oneCell">
    <xdr:from>
      <xdr:col>8</xdr:col>
      <xdr:colOff>0</xdr:colOff>
      <xdr:row>32</xdr:row>
      <xdr:rowOff>0</xdr:rowOff>
    </xdr:from>
    <xdr:to>
      <xdr:col>9</xdr:col>
      <xdr:colOff>4295</xdr:colOff>
      <xdr:row>33</xdr:row>
      <xdr:rowOff>800</xdr:rowOff>
    </xdr:to>
    <xdr:pic>
      <xdr:nvPicPr>
        <xdr:cNvPr id="2" name="그림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8126075" y="56673750"/>
          <a:ext cx="3566645" cy="2029625"/>
        </a:xfrm>
        <a:prstGeom prst="rect">
          <a:avLst/>
        </a:prstGeom>
      </xdr:spPr>
    </xdr:pic>
    <xdr:clientData fLocksWithSheet="0"/>
  </xdr:twoCellAnchor>
  <xdr:twoCellAnchor editAs="oneCell">
    <xdr:from>
      <xdr:col>8</xdr:col>
      <xdr:colOff>1</xdr:colOff>
      <xdr:row>5</xdr:row>
      <xdr:rowOff>0</xdr:rowOff>
    </xdr:from>
    <xdr:to>
      <xdr:col>9</xdr:col>
      <xdr:colOff>0</xdr:colOff>
      <xdr:row>6</xdr:row>
      <xdr:rowOff>437</xdr:rowOff>
    </xdr:to>
    <xdr:pic>
      <xdr:nvPicPr>
        <xdr:cNvPr id="3" name="그림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8126076" y="5448300"/>
          <a:ext cx="3562349" cy="2029262"/>
        </a:xfrm>
        <a:prstGeom prst="rect">
          <a:avLst/>
        </a:prstGeom>
      </xdr:spPr>
    </xdr:pic>
    <xdr:clientData fLocksWithSheet="0"/>
  </xdr:twoCellAnchor>
  <xdr:twoCellAnchor editAs="oneCell">
    <xdr:from>
      <xdr:col>8</xdr:col>
      <xdr:colOff>526677</xdr:colOff>
      <xdr:row>5</xdr:row>
      <xdr:rowOff>1086170</xdr:rowOff>
    </xdr:from>
    <xdr:to>
      <xdr:col>8</xdr:col>
      <xdr:colOff>3126441</xdr:colOff>
      <xdr:row>5</xdr:row>
      <xdr:rowOff>1668876</xdr:rowOff>
    </xdr:to>
    <xdr:sp macro="" textlink="">
      <xdr:nvSpPr>
        <xdr:cNvPr id="4" name="직사각형 3">
          <a:extLst>
            <a:ext uri="{FF2B5EF4-FFF2-40B4-BE49-F238E27FC236}">
              <a16:creationId xmlns:a16="http://schemas.microsoft.com/office/drawing/2014/main" id="{00000000-0008-0000-0700-000004000000}"/>
            </a:ext>
          </a:extLst>
        </xdr:cNvPr>
        <xdr:cNvSpPr/>
      </xdr:nvSpPr>
      <xdr:spPr>
        <a:xfrm>
          <a:off x="18652752" y="6534470"/>
          <a:ext cx="2599764" cy="58270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6</xdr:row>
      <xdr:rowOff>0</xdr:rowOff>
    </xdr:from>
    <xdr:to>
      <xdr:col>9</xdr:col>
      <xdr:colOff>4295</xdr:colOff>
      <xdr:row>7</xdr:row>
      <xdr:rowOff>1</xdr:rowOff>
    </xdr:to>
    <xdr:pic>
      <xdr:nvPicPr>
        <xdr:cNvPr id="5" name="그림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18126075" y="7477125"/>
          <a:ext cx="3566645" cy="2028826"/>
        </a:xfrm>
        <a:prstGeom prst="rect">
          <a:avLst/>
        </a:prstGeom>
      </xdr:spPr>
    </xdr:pic>
    <xdr:clientData fLocksWithSheet="0"/>
  </xdr:twoCellAnchor>
  <xdr:twoCellAnchor editAs="oneCell">
    <xdr:from>
      <xdr:col>8</xdr:col>
      <xdr:colOff>930088</xdr:colOff>
      <xdr:row>6</xdr:row>
      <xdr:rowOff>504264</xdr:rowOff>
    </xdr:from>
    <xdr:to>
      <xdr:col>8</xdr:col>
      <xdr:colOff>2543735</xdr:colOff>
      <xdr:row>6</xdr:row>
      <xdr:rowOff>1927411</xdr:rowOff>
    </xdr:to>
    <xdr:sp macro="" textlink="">
      <xdr:nvSpPr>
        <xdr:cNvPr id="6" name="직사각형 5">
          <a:extLst>
            <a:ext uri="{FF2B5EF4-FFF2-40B4-BE49-F238E27FC236}">
              <a16:creationId xmlns:a16="http://schemas.microsoft.com/office/drawing/2014/main" id="{00000000-0008-0000-0700-000006000000}"/>
            </a:ext>
          </a:extLst>
        </xdr:cNvPr>
        <xdr:cNvSpPr/>
      </xdr:nvSpPr>
      <xdr:spPr>
        <a:xfrm>
          <a:off x="19056163" y="7981389"/>
          <a:ext cx="1613647" cy="142314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9</xdr:row>
      <xdr:rowOff>0</xdr:rowOff>
    </xdr:from>
    <xdr:to>
      <xdr:col>9</xdr:col>
      <xdr:colOff>0</xdr:colOff>
      <xdr:row>10</xdr:row>
      <xdr:rowOff>5437</xdr:rowOff>
    </xdr:to>
    <xdr:pic>
      <xdr:nvPicPr>
        <xdr:cNvPr id="7" name="그림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18126075" y="13563600"/>
          <a:ext cx="3562350" cy="2034262"/>
        </a:xfrm>
        <a:prstGeom prst="rect">
          <a:avLst/>
        </a:prstGeom>
      </xdr:spPr>
    </xdr:pic>
    <xdr:clientData fLocksWithSheet="0"/>
  </xdr:twoCellAnchor>
  <xdr:twoCellAnchor editAs="oneCell">
    <xdr:from>
      <xdr:col>8</xdr:col>
      <xdr:colOff>2058144</xdr:colOff>
      <xdr:row>9</xdr:row>
      <xdr:rowOff>437030</xdr:rowOff>
    </xdr:from>
    <xdr:to>
      <xdr:col>8</xdr:col>
      <xdr:colOff>3481291</xdr:colOff>
      <xdr:row>9</xdr:row>
      <xdr:rowOff>1927412</xdr:rowOff>
    </xdr:to>
    <xdr:sp macro="" textlink="">
      <xdr:nvSpPr>
        <xdr:cNvPr id="8" name="직사각형 7">
          <a:extLst>
            <a:ext uri="{FF2B5EF4-FFF2-40B4-BE49-F238E27FC236}">
              <a16:creationId xmlns:a16="http://schemas.microsoft.com/office/drawing/2014/main" id="{00000000-0008-0000-0700-000008000000}"/>
            </a:ext>
          </a:extLst>
        </xdr:cNvPr>
        <xdr:cNvSpPr/>
      </xdr:nvSpPr>
      <xdr:spPr>
        <a:xfrm flipH="1">
          <a:off x="20184219" y="14000630"/>
          <a:ext cx="1423147" cy="149038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10</xdr:row>
      <xdr:rowOff>0</xdr:rowOff>
    </xdr:from>
    <xdr:to>
      <xdr:col>9</xdr:col>
      <xdr:colOff>0</xdr:colOff>
      <xdr:row>11</xdr:row>
      <xdr:rowOff>221</xdr:rowOff>
    </xdr:to>
    <xdr:pic>
      <xdr:nvPicPr>
        <xdr:cNvPr id="9" name="그림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8126075" y="15592425"/>
          <a:ext cx="3562350" cy="2029046"/>
        </a:xfrm>
        <a:prstGeom prst="rect">
          <a:avLst/>
        </a:prstGeom>
      </xdr:spPr>
    </xdr:pic>
    <xdr:clientData fLocksWithSheet="0"/>
  </xdr:twoCellAnchor>
  <xdr:twoCellAnchor editAs="oneCell">
    <xdr:from>
      <xdr:col>8</xdr:col>
      <xdr:colOff>219632</xdr:colOff>
      <xdr:row>10</xdr:row>
      <xdr:rowOff>567017</xdr:rowOff>
    </xdr:from>
    <xdr:to>
      <xdr:col>8</xdr:col>
      <xdr:colOff>3451411</xdr:colOff>
      <xdr:row>10</xdr:row>
      <xdr:rowOff>1882588</xdr:rowOff>
    </xdr:to>
    <xdr:sp macro="" textlink="">
      <xdr:nvSpPr>
        <xdr:cNvPr id="10" name="직사각형 9">
          <a:extLst>
            <a:ext uri="{FF2B5EF4-FFF2-40B4-BE49-F238E27FC236}">
              <a16:creationId xmlns:a16="http://schemas.microsoft.com/office/drawing/2014/main" id="{00000000-0008-0000-0700-00000A000000}"/>
            </a:ext>
          </a:extLst>
        </xdr:cNvPr>
        <xdr:cNvSpPr/>
      </xdr:nvSpPr>
      <xdr:spPr>
        <a:xfrm flipH="1">
          <a:off x="18345707" y="16159442"/>
          <a:ext cx="3231779" cy="131557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11</xdr:row>
      <xdr:rowOff>0</xdr:rowOff>
    </xdr:from>
    <xdr:to>
      <xdr:col>9</xdr:col>
      <xdr:colOff>4295</xdr:colOff>
      <xdr:row>12</xdr:row>
      <xdr:rowOff>220</xdr:rowOff>
    </xdr:to>
    <xdr:pic>
      <xdr:nvPicPr>
        <xdr:cNvPr id="11" name="그림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18126075" y="17621250"/>
          <a:ext cx="3566645" cy="2029045"/>
        </a:xfrm>
        <a:prstGeom prst="rect">
          <a:avLst/>
        </a:prstGeom>
      </xdr:spPr>
    </xdr:pic>
    <xdr:clientData fLocksWithSheet="0"/>
  </xdr:twoCellAnchor>
  <xdr:twoCellAnchor editAs="oneCell">
    <xdr:from>
      <xdr:col>8</xdr:col>
      <xdr:colOff>51540</xdr:colOff>
      <xdr:row>11</xdr:row>
      <xdr:rowOff>966107</xdr:rowOff>
    </xdr:from>
    <xdr:to>
      <xdr:col>8</xdr:col>
      <xdr:colOff>3469817</xdr:colOff>
      <xdr:row>11</xdr:row>
      <xdr:rowOff>1948223</xdr:rowOff>
    </xdr:to>
    <xdr:sp macro="" textlink="">
      <xdr:nvSpPr>
        <xdr:cNvPr id="12" name="직사각형 11">
          <a:extLst>
            <a:ext uri="{FF2B5EF4-FFF2-40B4-BE49-F238E27FC236}">
              <a16:creationId xmlns:a16="http://schemas.microsoft.com/office/drawing/2014/main" id="{00000000-0008-0000-0700-00000C000000}"/>
            </a:ext>
          </a:extLst>
        </xdr:cNvPr>
        <xdr:cNvSpPr/>
      </xdr:nvSpPr>
      <xdr:spPr>
        <a:xfrm flipH="1">
          <a:off x="18177615" y="18587357"/>
          <a:ext cx="3418277" cy="98211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12</xdr:row>
      <xdr:rowOff>0</xdr:rowOff>
    </xdr:from>
    <xdr:to>
      <xdr:col>9</xdr:col>
      <xdr:colOff>1</xdr:colOff>
      <xdr:row>13</xdr:row>
      <xdr:rowOff>7630</xdr:rowOff>
    </xdr:to>
    <xdr:pic>
      <xdr:nvPicPr>
        <xdr:cNvPr id="13" name="그림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18126075" y="19650075"/>
          <a:ext cx="3562351" cy="2036455"/>
        </a:xfrm>
        <a:prstGeom prst="rect">
          <a:avLst/>
        </a:prstGeom>
      </xdr:spPr>
    </xdr:pic>
    <xdr:clientData fLocksWithSheet="0"/>
  </xdr:twoCellAnchor>
  <xdr:twoCellAnchor editAs="oneCell">
    <xdr:from>
      <xdr:col>8</xdr:col>
      <xdr:colOff>136705</xdr:colOff>
      <xdr:row>12</xdr:row>
      <xdr:rowOff>705970</xdr:rowOff>
    </xdr:from>
    <xdr:to>
      <xdr:col>8</xdr:col>
      <xdr:colOff>3473820</xdr:colOff>
      <xdr:row>12</xdr:row>
      <xdr:rowOff>1781736</xdr:rowOff>
    </xdr:to>
    <xdr:sp macro="" textlink="">
      <xdr:nvSpPr>
        <xdr:cNvPr id="14" name="직사각형 13">
          <a:extLst>
            <a:ext uri="{FF2B5EF4-FFF2-40B4-BE49-F238E27FC236}">
              <a16:creationId xmlns:a16="http://schemas.microsoft.com/office/drawing/2014/main" id="{00000000-0008-0000-0700-00000E000000}"/>
            </a:ext>
          </a:extLst>
        </xdr:cNvPr>
        <xdr:cNvSpPr/>
      </xdr:nvSpPr>
      <xdr:spPr>
        <a:xfrm flipH="1">
          <a:off x="18262780" y="20356045"/>
          <a:ext cx="3337115" cy="107576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13</xdr:row>
      <xdr:rowOff>0</xdr:rowOff>
    </xdr:from>
    <xdr:to>
      <xdr:col>9</xdr:col>
      <xdr:colOff>4295</xdr:colOff>
      <xdr:row>14</xdr:row>
      <xdr:rowOff>5438</xdr:rowOff>
    </xdr:to>
    <xdr:pic>
      <xdr:nvPicPr>
        <xdr:cNvPr id="15" name="그림 14">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18126075" y="21678900"/>
          <a:ext cx="3566645" cy="2034263"/>
        </a:xfrm>
        <a:prstGeom prst="rect">
          <a:avLst/>
        </a:prstGeom>
      </xdr:spPr>
    </xdr:pic>
    <xdr:clientData fLocksWithSheet="0"/>
  </xdr:twoCellAnchor>
  <xdr:twoCellAnchor editAs="oneCell">
    <xdr:from>
      <xdr:col>8</xdr:col>
      <xdr:colOff>9438</xdr:colOff>
      <xdr:row>13</xdr:row>
      <xdr:rowOff>378599</xdr:rowOff>
    </xdr:from>
    <xdr:to>
      <xdr:col>8</xdr:col>
      <xdr:colOff>3524248</xdr:colOff>
      <xdr:row>13</xdr:row>
      <xdr:rowOff>1809750</xdr:rowOff>
    </xdr:to>
    <xdr:sp macro="" textlink="">
      <xdr:nvSpPr>
        <xdr:cNvPr id="16" name="직사각형 15">
          <a:extLst>
            <a:ext uri="{FF2B5EF4-FFF2-40B4-BE49-F238E27FC236}">
              <a16:creationId xmlns:a16="http://schemas.microsoft.com/office/drawing/2014/main" id="{00000000-0008-0000-0700-000010000000}"/>
            </a:ext>
          </a:extLst>
        </xdr:cNvPr>
        <xdr:cNvSpPr/>
      </xdr:nvSpPr>
      <xdr:spPr>
        <a:xfrm flipH="1">
          <a:off x="18135513" y="22057499"/>
          <a:ext cx="3514810" cy="143115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14</xdr:row>
      <xdr:rowOff>0</xdr:rowOff>
    </xdr:from>
    <xdr:to>
      <xdr:col>9</xdr:col>
      <xdr:colOff>4295</xdr:colOff>
      <xdr:row>15</xdr:row>
      <xdr:rowOff>2872</xdr:rowOff>
    </xdr:to>
    <xdr:pic>
      <xdr:nvPicPr>
        <xdr:cNvPr id="17" name="그림 16">
          <a:extLst>
            <a:ext uri="{FF2B5EF4-FFF2-40B4-BE49-F238E27FC236}">
              <a16:creationId xmlns:a16="http://schemas.microsoft.com/office/drawing/2014/main" id="{00000000-0008-0000-0700-000011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18126075" y="23707725"/>
          <a:ext cx="3566645" cy="2031697"/>
        </a:xfrm>
        <a:prstGeom prst="rect">
          <a:avLst/>
        </a:prstGeom>
      </xdr:spPr>
    </xdr:pic>
    <xdr:clientData fLocksWithSheet="0"/>
  </xdr:twoCellAnchor>
  <xdr:twoCellAnchor editAs="oneCell">
    <xdr:from>
      <xdr:col>8</xdr:col>
      <xdr:colOff>54429</xdr:colOff>
      <xdr:row>14</xdr:row>
      <xdr:rowOff>1061357</xdr:rowOff>
    </xdr:from>
    <xdr:to>
      <xdr:col>8</xdr:col>
      <xdr:colOff>3554185</xdr:colOff>
      <xdr:row>14</xdr:row>
      <xdr:rowOff>1866901</xdr:rowOff>
    </xdr:to>
    <xdr:sp macro="" textlink="">
      <xdr:nvSpPr>
        <xdr:cNvPr id="18" name="직사각형 17">
          <a:extLst>
            <a:ext uri="{FF2B5EF4-FFF2-40B4-BE49-F238E27FC236}">
              <a16:creationId xmlns:a16="http://schemas.microsoft.com/office/drawing/2014/main" id="{00000000-0008-0000-0700-000012000000}"/>
            </a:ext>
          </a:extLst>
        </xdr:cNvPr>
        <xdr:cNvSpPr/>
      </xdr:nvSpPr>
      <xdr:spPr>
        <a:xfrm flipH="1">
          <a:off x="18180504" y="24769082"/>
          <a:ext cx="3499756" cy="80554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15</xdr:row>
      <xdr:rowOff>0</xdr:rowOff>
    </xdr:from>
    <xdr:to>
      <xdr:col>9</xdr:col>
      <xdr:colOff>4295</xdr:colOff>
      <xdr:row>16</xdr:row>
      <xdr:rowOff>0</xdr:rowOff>
    </xdr:to>
    <xdr:pic>
      <xdr:nvPicPr>
        <xdr:cNvPr id="19" name="그림 18">
          <a:extLst>
            <a:ext uri="{FF2B5EF4-FFF2-40B4-BE49-F238E27FC236}">
              <a16:creationId xmlns:a16="http://schemas.microsoft.com/office/drawing/2014/main" id="{00000000-0008-0000-0700-000013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18126075" y="25736550"/>
          <a:ext cx="3566645" cy="2028825"/>
        </a:xfrm>
        <a:prstGeom prst="rect">
          <a:avLst/>
        </a:prstGeom>
      </xdr:spPr>
    </xdr:pic>
    <xdr:clientData fLocksWithSheet="0"/>
  </xdr:twoCellAnchor>
  <xdr:twoCellAnchor editAs="oneCell">
    <xdr:from>
      <xdr:col>8</xdr:col>
      <xdr:colOff>40821</xdr:colOff>
      <xdr:row>15</xdr:row>
      <xdr:rowOff>1047750</xdr:rowOff>
    </xdr:from>
    <xdr:to>
      <xdr:col>8</xdr:col>
      <xdr:colOff>3516084</xdr:colOff>
      <xdr:row>15</xdr:row>
      <xdr:rowOff>1415143</xdr:rowOff>
    </xdr:to>
    <xdr:sp macro="" textlink="">
      <xdr:nvSpPr>
        <xdr:cNvPr id="20" name="직사각형 19">
          <a:extLst>
            <a:ext uri="{FF2B5EF4-FFF2-40B4-BE49-F238E27FC236}">
              <a16:creationId xmlns:a16="http://schemas.microsoft.com/office/drawing/2014/main" id="{00000000-0008-0000-0700-000014000000}"/>
            </a:ext>
          </a:extLst>
        </xdr:cNvPr>
        <xdr:cNvSpPr/>
      </xdr:nvSpPr>
      <xdr:spPr>
        <a:xfrm flipH="1">
          <a:off x="18166896" y="26784300"/>
          <a:ext cx="3475263" cy="36739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16</xdr:row>
      <xdr:rowOff>0</xdr:rowOff>
    </xdr:from>
    <xdr:to>
      <xdr:col>9</xdr:col>
      <xdr:colOff>4295</xdr:colOff>
      <xdr:row>17</xdr:row>
      <xdr:rowOff>7631</xdr:rowOff>
    </xdr:to>
    <xdr:pic>
      <xdr:nvPicPr>
        <xdr:cNvPr id="21" name="그림 20">
          <a:extLst>
            <a:ext uri="{FF2B5EF4-FFF2-40B4-BE49-F238E27FC236}">
              <a16:creationId xmlns:a16="http://schemas.microsoft.com/office/drawing/2014/main" id="{00000000-0008-0000-0700-00001500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18126075" y="27765375"/>
          <a:ext cx="3566645" cy="2036456"/>
        </a:xfrm>
        <a:prstGeom prst="rect">
          <a:avLst/>
        </a:prstGeom>
      </xdr:spPr>
    </xdr:pic>
    <xdr:clientData fLocksWithSheet="0"/>
  </xdr:twoCellAnchor>
  <xdr:twoCellAnchor editAs="oneCell">
    <xdr:from>
      <xdr:col>8</xdr:col>
      <xdr:colOff>176891</xdr:colOff>
      <xdr:row>16</xdr:row>
      <xdr:rowOff>340177</xdr:rowOff>
    </xdr:from>
    <xdr:to>
      <xdr:col>8</xdr:col>
      <xdr:colOff>3415392</xdr:colOff>
      <xdr:row>16</xdr:row>
      <xdr:rowOff>1782536</xdr:rowOff>
    </xdr:to>
    <xdr:sp macro="" textlink="">
      <xdr:nvSpPr>
        <xdr:cNvPr id="22" name="직사각형 21">
          <a:extLst>
            <a:ext uri="{FF2B5EF4-FFF2-40B4-BE49-F238E27FC236}">
              <a16:creationId xmlns:a16="http://schemas.microsoft.com/office/drawing/2014/main" id="{00000000-0008-0000-0700-000016000000}"/>
            </a:ext>
          </a:extLst>
        </xdr:cNvPr>
        <xdr:cNvSpPr/>
      </xdr:nvSpPr>
      <xdr:spPr>
        <a:xfrm flipH="1">
          <a:off x="18302966" y="28105552"/>
          <a:ext cx="3238501" cy="144235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17</xdr:row>
      <xdr:rowOff>0</xdr:rowOff>
    </xdr:from>
    <xdr:to>
      <xdr:col>9</xdr:col>
      <xdr:colOff>4295</xdr:colOff>
      <xdr:row>18</xdr:row>
      <xdr:rowOff>5438</xdr:rowOff>
    </xdr:to>
    <xdr:pic>
      <xdr:nvPicPr>
        <xdr:cNvPr id="23" name="그림 22">
          <a:extLst>
            <a:ext uri="{FF2B5EF4-FFF2-40B4-BE49-F238E27FC236}">
              <a16:creationId xmlns:a16="http://schemas.microsoft.com/office/drawing/2014/main" id="{00000000-0008-0000-0700-000017000000}"/>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18126075" y="29794200"/>
          <a:ext cx="3566645" cy="2034263"/>
        </a:xfrm>
        <a:prstGeom prst="rect">
          <a:avLst/>
        </a:prstGeom>
      </xdr:spPr>
    </xdr:pic>
    <xdr:clientData fLocksWithSheet="0"/>
  </xdr:twoCellAnchor>
  <xdr:twoCellAnchor editAs="oneCell">
    <xdr:from>
      <xdr:col>8</xdr:col>
      <xdr:colOff>761998</xdr:colOff>
      <xdr:row>17</xdr:row>
      <xdr:rowOff>40821</xdr:rowOff>
    </xdr:from>
    <xdr:to>
      <xdr:col>8</xdr:col>
      <xdr:colOff>2694213</xdr:colOff>
      <xdr:row>17</xdr:row>
      <xdr:rowOff>1989366</xdr:rowOff>
    </xdr:to>
    <xdr:sp macro="" textlink="">
      <xdr:nvSpPr>
        <xdr:cNvPr id="24" name="직사각형 23">
          <a:extLst>
            <a:ext uri="{FF2B5EF4-FFF2-40B4-BE49-F238E27FC236}">
              <a16:creationId xmlns:a16="http://schemas.microsoft.com/office/drawing/2014/main" id="{00000000-0008-0000-0700-000018000000}"/>
            </a:ext>
          </a:extLst>
        </xdr:cNvPr>
        <xdr:cNvSpPr/>
      </xdr:nvSpPr>
      <xdr:spPr>
        <a:xfrm flipH="1">
          <a:off x="18888073" y="29835021"/>
          <a:ext cx="1932215" cy="194854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18</xdr:row>
      <xdr:rowOff>0</xdr:rowOff>
    </xdr:from>
    <xdr:to>
      <xdr:col>9</xdr:col>
      <xdr:colOff>4295</xdr:colOff>
      <xdr:row>19</xdr:row>
      <xdr:rowOff>2806</xdr:rowOff>
    </xdr:to>
    <xdr:pic>
      <xdr:nvPicPr>
        <xdr:cNvPr id="25" name="그림 24">
          <a:extLst>
            <a:ext uri="{FF2B5EF4-FFF2-40B4-BE49-F238E27FC236}">
              <a16:creationId xmlns:a16="http://schemas.microsoft.com/office/drawing/2014/main" id="{00000000-0008-0000-0700-000019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18126075" y="31823025"/>
          <a:ext cx="3566645" cy="2031631"/>
        </a:xfrm>
        <a:prstGeom prst="rect">
          <a:avLst/>
        </a:prstGeom>
      </xdr:spPr>
    </xdr:pic>
    <xdr:clientData fLocksWithSheet="0"/>
  </xdr:twoCellAnchor>
  <xdr:twoCellAnchor editAs="oneCell">
    <xdr:from>
      <xdr:col>8</xdr:col>
      <xdr:colOff>1102178</xdr:colOff>
      <xdr:row>18</xdr:row>
      <xdr:rowOff>29935</xdr:rowOff>
    </xdr:from>
    <xdr:to>
      <xdr:col>8</xdr:col>
      <xdr:colOff>2503714</xdr:colOff>
      <xdr:row>18</xdr:row>
      <xdr:rowOff>1978480</xdr:rowOff>
    </xdr:to>
    <xdr:sp macro="" textlink="">
      <xdr:nvSpPr>
        <xdr:cNvPr id="26" name="직사각형 25">
          <a:extLst>
            <a:ext uri="{FF2B5EF4-FFF2-40B4-BE49-F238E27FC236}">
              <a16:creationId xmlns:a16="http://schemas.microsoft.com/office/drawing/2014/main" id="{00000000-0008-0000-0700-00001A000000}"/>
            </a:ext>
          </a:extLst>
        </xdr:cNvPr>
        <xdr:cNvSpPr/>
      </xdr:nvSpPr>
      <xdr:spPr>
        <a:xfrm flipH="1">
          <a:off x="19228253" y="31852960"/>
          <a:ext cx="1401536" cy="194854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19</xdr:row>
      <xdr:rowOff>0</xdr:rowOff>
    </xdr:from>
    <xdr:to>
      <xdr:col>9</xdr:col>
      <xdr:colOff>4295</xdr:colOff>
      <xdr:row>20</xdr:row>
      <xdr:rowOff>2806</xdr:rowOff>
    </xdr:to>
    <xdr:pic>
      <xdr:nvPicPr>
        <xdr:cNvPr id="27" name="그림 26">
          <a:extLst>
            <a:ext uri="{FF2B5EF4-FFF2-40B4-BE49-F238E27FC236}">
              <a16:creationId xmlns:a16="http://schemas.microsoft.com/office/drawing/2014/main" id="{00000000-0008-0000-0700-00001B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18126075" y="33851850"/>
          <a:ext cx="3566645" cy="2031631"/>
        </a:xfrm>
        <a:prstGeom prst="rect">
          <a:avLst/>
        </a:prstGeom>
      </xdr:spPr>
    </xdr:pic>
    <xdr:clientData fLocksWithSheet="0"/>
  </xdr:twoCellAnchor>
  <xdr:twoCellAnchor editAs="oneCell">
    <xdr:from>
      <xdr:col>8</xdr:col>
      <xdr:colOff>996040</xdr:colOff>
      <xdr:row>19</xdr:row>
      <xdr:rowOff>851647</xdr:rowOff>
    </xdr:from>
    <xdr:to>
      <xdr:col>8</xdr:col>
      <xdr:colOff>1782533</xdr:colOff>
      <xdr:row>19</xdr:row>
      <xdr:rowOff>1891392</xdr:rowOff>
    </xdr:to>
    <xdr:sp macro="" textlink="">
      <xdr:nvSpPr>
        <xdr:cNvPr id="28" name="직사각형 27">
          <a:extLst>
            <a:ext uri="{FF2B5EF4-FFF2-40B4-BE49-F238E27FC236}">
              <a16:creationId xmlns:a16="http://schemas.microsoft.com/office/drawing/2014/main" id="{00000000-0008-0000-0700-00001C000000}"/>
            </a:ext>
          </a:extLst>
        </xdr:cNvPr>
        <xdr:cNvSpPr/>
      </xdr:nvSpPr>
      <xdr:spPr>
        <a:xfrm flipH="1">
          <a:off x="19122115" y="34703497"/>
          <a:ext cx="786493" cy="103974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25</xdr:row>
      <xdr:rowOff>0</xdr:rowOff>
    </xdr:from>
    <xdr:to>
      <xdr:col>9</xdr:col>
      <xdr:colOff>1600</xdr:colOff>
      <xdr:row>26</xdr:row>
      <xdr:rowOff>2807</xdr:rowOff>
    </xdr:to>
    <xdr:pic>
      <xdr:nvPicPr>
        <xdr:cNvPr id="29" name="그림 28">
          <a:extLst>
            <a:ext uri="{FF2B5EF4-FFF2-40B4-BE49-F238E27FC236}">
              <a16:creationId xmlns:a16="http://schemas.microsoft.com/office/drawing/2014/main" id="{00000000-0008-0000-0700-00001D00000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18126075" y="46024800"/>
          <a:ext cx="3563950" cy="2031632"/>
        </a:xfrm>
        <a:prstGeom prst="rect">
          <a:avLst/>
        </a:prstGeom>
      </xdr:spPr>
    </xdr:pic>
    <xdr:clientData fLocksWithSheet="0"/>
  </xdr:twoCellAnchor>
  <xdr:twoCellAnchor editAs="oneCell">
    <xdr:from>
      <xdr:col>8</xdr:col>
      <xdr:colOff>277582</xdr:colOff>
      <xdr:row>25</xdr:row>
      <xdr:rowOff>723896</xdr:rowOff>
    </xdr:from>
    <xdr:to>
      <xdr:col>8</xdr:col>
      <xdr:colOff>1496784</xdr:colOff>
      <xdr:row>25</xdr:row>
      <xdr:rowOff>1374322</xdr:rowOff>
    </xdr:to>
    <xdr:sp macro="" textlink="">
      <xdr:nvSpPr>
        <xdr:cNvPr id="30" name="직사각형 29">
          <a:extLst>
            <a:ext uri="{FF2B5EF4-FFF2-40B4-BE49-F238E27FC236}">
              <a16:creationId xmlns:a16="http://schemas.microsoft.com/office/drawing/2014/main" id="{00000000-0008-0000-0700-00001E000000}"/>
            </a:ext>
          </a:extLst>
        </xdr:cNvPr>
        <xdr:cNvSpPr/>
      </xdr:nvSpPr>
      <xdr:spPr>
        <a:xfrm flipH="1">
          <a:off x="18403657" y="46748696"/>
          <a:ext cx="1219202" cy="65042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2198911</xdr:colOff>
      <xdr:row>25</xdr:row>
      <xdr:rowOff>753831</xdr:rowOff>
    </xdr:from>
    <xdr:to>
      <xdr:col>8</xdr:col>
      <xdr:colOff>3418113</xdr:colOff>
      <xdr:row>25</xdr:row>
      <xdr:rowOff>1864178</xdr:rowOff>
    </xdr:to>
    <xdr:sp macro="" textlink="">
      <xdr:nvSpPr>
        <xdr:cNvPr id="31" name="직사각형 30">
          <a:extLst>
            <a:ext uri="{FF2B5EF4-FFF2-40B4-BE49-F238E27FC236}">
              <a16:creationId xmlns:a16="http://schemas.microsoft.com/office/drawing/2014/main" id="{00000000-0008-0000-0700-00001F000000}"/>
            </a:ext>
          </a:extLst>
        </xdr:cNvPr>
        <xdr:cNvSpPr/>
      </xdr:nvSpPr>
      <xdr:spPr>
        <a:xfrm flipH="1">
          <a:off x="20324986" y="46778631"/>
          <a:ext cx="1219202" cy="111034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33</xdr:row>
      <xdr:rowOff>0</xdr:rowOff>
    </xdr:from>
    <xdr:to>
      <xdr:col>9</xdr:col>
      <xdr:colOff>4295</xdr:colOff>
      <xdr:row>34</xdr:row>
      <xdr:rowOff>1</xdr:rowOff>
    </xdr:to>
    <xdr:pic>
      <xdr:nvPicPr>
        <xdr:cNvPr id="32" name="그림 31">
          <a:extLst>
            <a:ext uri="{FF2B5EF4-FFF2-40B4-BE49-F238E27FC236}">
              <a16:creationId xmlns:a16="http://schemas.microsoft.com/office/drawing/2014/main" id="{00000000-0008-0000-0700-000020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18126075" y="58702575"/>
          <a:ext cx="3566645" cy="2028826"/>
        </a:xfrm>
        <a:prstGeom prst="rect">
          <a:avLst/>
        </a:prstGeom>
      </xdr:spPr>
    </xdr:pic>
    <xdr:clientData fLocksWithSheet="0"/>
  </xdr:twoCellAnchor>
  <xdr:twoCellAnchor editAs="oneCell">
    <xdr:from>
      <xdr:col>8</xdr:col>
      <xdr:colOff>0</xdr:colOff>
      <xdr:row>38</xdr:row>
      <xdr:rowOff>0</xdr:rowOff>
    </xdr:from>
    <xdr:to>
      <xdr:col>9</xdr:col>
      <xdr:colOff>4295</xdr:colOff>
      <xdr:row>39</xdr:row>
      <xdr:rowOff>1741</xdr:rowOff>
    </xdr:to>
    <xdr:pic>
      <xdr:nvPicPr>
        <xdr:cNvPr id="33" name="그림 32">
          <a:extLst>
            <a:ext uri="{FF2B5EF4-FFF2-40B4-BE49-F238E27FC236}">
              <a16:creationId xmlns:a16="http://schemas.microsoft.com/office/drawing/2014/main" id="{00000000-0008-0000-0700-000021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8126075" y="68846700"/>
          <a:ext cx="3566645" cy="2030566"/>
        </a:xfrm>
        <a:prstGeom prst="rect">
          <a:avLst/>
        </a:prstGeom>
      </xdr:spPr>
    </xdr:pic>
    <xdr:clientData fLocksWithSheet="0"/>
  </xdr:twoCellAnchor>
  <xdr:twoCellAnchor editAs="oneCell">
    <xdr:from>
      <xdr:col>8</xdr:col>
      <xdr:colOff>0</xdr:colOff>
      <xdr:row>39</xdr:row>
      <xdr:rowOff>0</xdr:rowOff>
    </xdr:from>
    <xdr:to>
      <xdr:col>9</xdr:col>
      <xdr:colOff>4295</xdr:colOff>
      <xdr:row>40</xdr:row>
      <xdr:rowOff>800</xdr:rowOff>
    </xdr:to>
    <xdr:pic>
      <xdr:nvPicPr>
        <xdr:cNvPr id="34" name="그림 33">
          <a:extLst>
            <a:ext uri="{FF2B5EF4-FFF2-40B4-BE49-F238E27FC236}">
              <a16:creationId xmlns:a16="http://schemas.microsoft.com/office/drawing/2014/main" id="{00000000-0008-0000-0700-000022000000}"/>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18126075" y="70875525"/>
          <a:ext cx="3566645" cy="2029625"/>
        </a:xfrm>
        <a:prstGeom prst="rect">
          <a:avLst/>
        </a:prstGeom>
      </xdr:spPr>
    </xdr:pic>
    <xdr:clientData fLocksWithSheet="0"/>
  </xdr:twoCellAnchor>
  <xdr:twoCellAnchor editAs="oneCell">
    <xdr:from>
      <xdr:col>8</xdr:col>
      <xdr:colOff>271392</xdr:colOff>
      <xdr:row>39</xdr:row>
      <xdr:rowOff>40820</xdr:rowOff>
    </xdr:from>
    <xdr:to>
      <xdr:col>8</xdr:col>
      <xdr:colOff>3396833</xdr:colOff>
      <xdr:row>39</xdr:row>
      <xdr:rowOff>367393</xdr:rowOff>
    </xdr:to>
    <xdr:sp macro="" textlink="">
      <xdr:nvSpPr>
        <xdr:cNvPr id="35" name="직사각형 34">
          <a:extLst>
            <a:ext uri="{FF2B5EF4-FFF2-40B4-BE49-F238E27FC236}">
              <a16:creationId xmlns:a16="http://schemas.microsoft.com/office/drawing/2014/main" id="{00000000-0008-0000-0700-000023000000}"/>
            </a:ext>
          </a:extLst>
        </xdr:cNvPr>
        <xdr:cNvSpPr/>
      </xdr:nvSpPr>
      <xdr:spPr>
        <a:xfrm flipH="1">
          <a:off x="18397467" y="70916345"/>
          <a:ext cx="3125441" cy="32657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xdr:colOff>
      <xdr:row>41</xdr:row>
      <xdr:rowOff>0</xdr:rowOff>
    </xdr:from>
    <xdr:to>
      <xdr:col>9</xdr:col>
      <xdr:colOff>0</xdr:colOff>
      <xdr:row>42</xdr:row>
      <xdr:rowOff>1</xdr:rowOff>
    </xdr:to>
    <xdr:pic>
      <xdr:nvPicPr>
        <xdr:cNvPr id="36" name="그림 35">
          <a:extLst>
            <a:ext uri="{FF2B5EF4-FFF2-40B4-BE49-F238E27FC236}">
              <a16:creationId xmlns:a16="http://schemas.microsoft.com/office/drawing/2014/main" id="{00000000-0008-0000-0700-000024000000}"/>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tretch>
          <a:fillRect/>
        </a:stretch>
      </xdr:blipFill>
      <xdr:spPr>
        <a:xfrm>
          <a:off x="18126076" y="74933175"/>
          <a:ext cx="3562349" cy="2028826"/>
        </a:xfrm>
        <a:prstGeom prst="rect">
          <a:avLst/>
        </a:prstGeom>
      </xdr:spPr>
    </xdr:pic>
    <xdr:clientData fLocksWithSheet="0"/>
  </xdr:twoCellAnchor>
  <xdr:twoCellAnchor editAs="oneCell">
    <xdr:from>
      <xdr:col>8</xdr:col>
      <xdr:colOff>0</xdr:colOff>
      <xdr:row>42</xdr:row>
      <xdr:rowOff>1</xdr:rowOff>
    </xdr:from>
    <xdr:to>
      <xdr:col>9</xdr:col>
      <xdr:colOff>4295</xdr:colOff>
      <xdr:row>43</xdr:row>
      <xdr:rowOff>1</xdr:rowOff>
    </xdr:to>
    <xdr:pic>
      <xdr:nvPicPr>
        <xdr:cNvPr id="37" name="그림 36">
          <a:extLst>
            <a:ext uri="{FF2B5EF4-FFF2-40B4-BE49-F238E27FC236}">
              <a16:creationId xmlns:a16="http://schemas.microsoft.com/office/drawing/2014/main" id="{00000000-0008-0000-0700-00002500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18126075" y="76962001"/>
          <a:ext cx="3566645" cy="2028825"/>
        </a:xfrm>
        <a:prstGeom prst="rect">
          <a:avLst/>
        </a:prstGeom>
      </xdr:spPr>
    </xdr:pic>
    <xdr:clientData fLocksWithSheet="0"/>
  </xdr:twoCellAnchor>
  <xdr:twoCellAnchor editAs="oneCell">
    <xdr:from>
      <xdr:col>8</xdr:col>
      <xdr:colOff>60112</xdr:colOff>
      <xdr:row>41</xdr:row>
      <xdr:rowOff>232805</xdr:rowOff>
    </xdr:from>
    <xdr:to>
      <xdr:col>8</xdr:col>
      <xdr:colOff>3552700</xdr:colOff>
      <xdr:row>41</xdr:row>
      <xdr:rowOff>938892</xdr:rowOff>
    </xdr:to>
    <xdr:sp macro="" textlink="">
      <xdr:nvSpPr>
        <xdr:cNvPr id="38" name="직사각형 37">
          <a:extLst>
            <a:ext uri="{FF2B5EF4-FFF2-40B4-BE49-F238E27FC236}">
              <a16:creationId xmlns:a16="http://schemas.microsoft.com/office/drawing/2014/main" id="{00000000-0008-0000-0700-000026000000}"/>
            </a:ext>
          </a:extLst>
        </xdr:cNvPr>
        <xdr:cNvSpPr/>
      </xdr:nvSpPr>
      <xdr:spPr>
        <a:xfrm flipH="1">
          <a:off x="18186187" y="75165980"/>
          <a:ext cx="3492588" cy="70608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xdr:colOff>
      <xdr:row>40</xdr:row>
      <xdr:rowOff>0</xdr:rowOff>
    </xdr:from>
    <xdr:to>
      <xdr:col>9</xdr:col>
      <xdr:colOff>0</xdr:colOff>
      <xdr:row>41</xdr:row>
      <xdr:rowOff>2730</xdr:rowOff>
    </xdr:to>
    <xdr:pic>
      <xdr:nvPicPr>
        <xdr:cNvPr id="39" name="그림 38">
          <a:extLst>
            <a:ext uri="{FF2B5EF4-FFF2-40B4-BE49-F238E27FC236}">
              <a16:creationId xmlns:a16="http://schemas.microsoft.com/office/drawing/2014/main" id="{00000000-0008-0000-0700-000027000000}"/>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18126076" y="72904350"/>
          <a:ext cx="3562349" cy="2031555"/>
        </a:xfrm>
        <a:prstGeom prst="rect">
          <a:avLst/>
        </a:prstGeom>
      </xdr:spPr>
    </xdr:pic>
    <xdr:clientData fLocksWithSheet="0"/>
  </xdr:twoCellAnchor>
  <xdr:twoCellAnchor editAs="oneCell">
    <xdr:from>
      <xdr:col>8</xdr:col>
      <xdr:colOff>0</xdr:colOff>
      <xdr:row>43</xdr:row>
      <xdr:rowOff>0</xdr:rowOff>
    </xdr:from>
    <xdr:to>
      <xdr:col>9</xdr:col>
      <xdr:colOff>4295</xdr:colOff>
      <xdr:row>44</xdr:row>
      <xdr:rowOff>1741</xdr:rowOff>
    </xdr:to>
    <xdr:pic>
      <xdr:nvPicPr>
        <xdr:cNvPr id="40" name="그림 39">
          <a:extLst>
            <a:ext uri="{FF2B5EF4-FFF2-40B4-BE49-F238E27FC236}">
              <a16:creationId xmlns:a16="http://schemas.microsoft.com/office/drawing/2014/main" id="{00000000-0008-0000-0700-000028000000}"/>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18126075" y="78990825"/>
          <a:ext cx="3566645" cy="2030566"/>
        </a:xfrm>
        <a:prstGeom prst="rect">
          <a:avLst/>
        </a:prstGeom>
      </xdr:spPr>
    </xdr:pic>
    <xdr:clientData fLocksWithSheet="0"/>
  </xdr:twoCellAnchor>
  <xdr:twoCellAnchor editAs="oneCell">
    <xdr:from>
      <xdr:col>8</xdr:col>
      <xdr:colOff>0</xdr:colOff>
      <xdr:row>44</xdr:row>
      <xdr:rowOff>-1</xdr:rowOff>
    </xdr:from>
    <xdr:to>
      <xdr:col>9</xdr:col>
      <xdr:colOff>4295</xdr:colOff>
      <xdr:row>45</xdr:row>
      <xdr:rowOff>1</xdr:rowOff>
    </xdr:to>
    <xdr:pic>
      <xdr:nvPicPr>
        <xdr:cNvPr id="41" name="그림 40">
          <a:extLst>
            <a:ext uri="{FF2B5EF4-FFF2-40B4-BE49-F238E27FC236}">
              <a16:creationId xmlns:a16="http://schemas.microsoft.com/office/drawing/2014/main" id="{00000000-0008-0000-0700-000029000000}"/>
            </a:ext>
          </a:extLst>
        </xdr:cNvPr>
        <xdr:cNvPicPr>
          <a:picLocks noChangeAspect="1"/>
        </xdr:cNvPicPr>
      </xdr:nvPicPr>
      <xdr:blipFill>
        <a:blip xmlns:r="http://schemas.openxmlformats.org/officeDocument/2006/relationships" r:embed="rId23" cstate="email">
          <a:extLst>
            <a:ext uri="{28A0092B-C50C-407E-A947-70E740481C1C}">
              <a14:useLocalDpi xmlns:a14="http://schemas.microsoft.com/office/drawing/2010/main"/>
            </a:ext>
          </a:extLst>
        </a:blip>
        <a:stretch>
          <a:fillRect/>
        </a:stretch>
      </xdr:blipFill>
      <xdr:spPr>
        <a:xfrm>
          <a:off x="18126075" y="81019649"/>
          <a:ext cx="3566645" cy="2028827"/>
        </a:xfrm>
        <a:prstGeom prst="rect">
          <a:avLst/>
        </a:prstGeom>
      </xdr:spPr>
    </xdr:pic>
    <xdr:clientData fLocksWithSheet="0"/>
  </xdr:twoCellAnchor>
  <xdr:twoCellAnchor editAs="oneCell">
    <xdr:from>
      <xdr:col>8</xdr:col>
      <xdr:colOff>693963</xdr:colOff>
      <xdr:row>44</xdr:row>
      <xdr:rowOff>68035</xdr:rowOff>
    </xdr:from>
    <xdr:to>
      <xdr:col>8</xdr:col>
      <xdr:colOff>2898319</xdr:colOff>
      <xdr:row>44</xdr:row>
      <xdr:rowOff>544285</xdr:rowOff>
    </xdr:to>
    <xdr:sp macro="" textlink="">
      <xdr:nvSpPr>
        <xdr:cNvPr id="42" name="직사각형 41">
          <a:extLst>
            <a:ext uri="{FF2B5EF4-FFF2-40B4-BE49-F238E27FC236}">
              <a16:creationId xmlns:a16="http://schemas.microsoft.com/office/drawing/2014/main" id="{00000000-0008-0000-0700-00002A000000}"/>
            </a:ext>
          </a:extLst>
        </xdr:cNvPr>
        <xdr:cNvSpPr/>
      </xdr:nvSpPr>
      <xdr:spPr>
        <a:xfrm flipH="1">
          <a:off x="18820038" y="81087685"/>
          <a:ext cx="2204356" cy="4762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45</xdr:row>
      <xdr:rowOff>0</xdr:rowOff>
    </xdr:from>
    <xdr:to>
      <xdr:col>9</xdr:col>
      <xdr:colOff>4295</xdr:colOff>
      <xdr:row>46</xdr:row>
      <xdr:rowOff>1741</xdr:rowOff>
    </xdr:to>
    <xdr:pic>
      <xdr:nvPicPr>
        <xdr:cNvPr id="43" name="그림 42">
          <a:extLst>
            <a:ext uri="{FF2B5EF4-FFF2-40B4-BE49-F238E27FC236}">
              <a16:creationId xmlns:a16="http://schemas.microsoft.com/office/drawing/2014/main" id="{00000000-0008-0000-0700-00002B000000}"/>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tretch>
          <a:fillRect/>
        </a:stretch>
      </xdr:blipFill>
      <xdr:spPr>
        <a:xfrm>
          <a:off x="18126075" y="83048475"/>
          <a:ext cx="3566645" cy="2030566"/>
        </a:xfrm>
        <a:prstGeom prst="rect">
          <a:avLst/>
        </a:prstGeom>
      </xdr:spPr>
    </xdr:pic>
    <xdr:clientData fLocksWithSheet="0"/>
  </xdr:twoCellAnchor>
  <xdr:twoCellAnchor editAs="oneCell">
    <xdr:from>
      <xdr:col>8</xdr:col>
      <xdr:colOff>0</xdr:colOff>
      <xdr:row>46</xdr:row>
      <xdr:rowOff>0</xdr:rowOff>
    </xdr:from>
    <xdr:to>
      <xdr:col>9</xdr:col>
      <xdr:colOff>4295</xdr:colOff>
      <xdr:row>47</xdr:row>
      <xdr:rowOff>800</xdr:rowOff>
    </xdr:to>
    <xdr:pic>
      <xdr:nvPicPr>
        <xdr:cNvPr id="44" name="그림 43">
          <a:extLst>
            <a:ext uri="{FF2B5EF4-FFF2-40B4-BE49-F238E27FC236}">
              <a16:creationId xmlns:a16="http://schemas.microsoft.com/office/drawing/2014/main" id="{00000000-0008-0000-0700-00002C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18126075" y="85077300"/>
          <a:ext cx="3566645" cy="2029625"/>
        </a:xfrm>
        <a:prstGeom prst="rect">
          <a:avLst/>
        </a:prstGeom>
      </xdr:spPr>
    </xdr:pic>
    <xdr:clientData fLocksWithSheet="0"/>
  </xdr:twoCellAnchor>
  <xdr:twoCellAnchor editAs="oneCell">
    <xdr:from>
      <xdr:col>8</xdr:col>
      <xdr:colOff>397326</xdr:colOff>
      <xdr:row>46</xdr:row>
      <xdr:rowOff>166006</xdr:rowOff>
    </xdr:from>
    <xdr:to>
      <xdr:col>8</xdr:col>
      <xdr:colOff>3292927</xdr:colOff>
      <xdr:row>46</xdr:row>
      <xdr:rowOff>642256</xdr:rowOff>
    </xdr:to>
    <xdr:sp macro="" textlink="">
      <xdr:nvSpPr>
        <xdr:cNvPr id="45" name="직사각형 44">
          <a:extLst>
            <a:ext uri="{FF2B5EF4-FFF2-40B4-BE49-F238E27FC236}">
              <a16:creationId xmlns:a16="http://schemas.microsoft.com/office/drawing/2014/main" id="{00000000-0008-0000-0700-00002D000000}"/>
            </a:ext>
          </a:extLst>
        </xdr:cNvPr>
        <xdr:cNvSpPr/>
      </xdr:nvSpPr>
      <xdr:spPr>
        <a:xfrm flipH="1">
          <a:off x="18523401" y="85243306"/>
          <a:ext cx="2895601" cy="4762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47</xdr:row>
      <xdr:rowOff>0</xdr:rowOff>
    </xdr:from>
    <xdr:to>
      <xdr:col>9</xdr:col>
      <xdr:colOff>1600</xdr:colOff>
      <xdr:row>48</xdr:row>
      <xdr:rowOff>1741</xdr:rowOff>
    </xdr:to>
    <xdr:pic>
      <xdr:nvPicPr>
        <xdr:cNvPr id="46" name="그림 45">
          <a:extLst>
            <a:ext uri="{FF2B5EF4-FFF2-40B4-BE49-F238E27FC236}">
              <a16:creationId xmlns:a16="http://schemas.microsoft.com/office/drawing/2014/main" id="{00000000-0008-0000-0700-00002E00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18126075" y="87106125"/>
          <a:ext cx="3563950" cy="2030566"/>
        </a:xfrm>
        <a:prstGeom prst="rect">
          <a:avLst/>
        </a:prstGeom>
      </xdr:spPr>
    </xdr:pic>
    <xdr:clientData fLocksWithSheet="0"/>
  </xdr:twoCellAnchor>
  <xdr:twoCellAnchor>
    <xdr:from>
      <xdr:col>8</xdr:col>
      <xdr:colOff>0</xdr:colOff>
      <xdr:row>48</xdr:row>
      <xdr:rowOff>0</xdr:rowOff>
    </xdr:from>
    <xdr:to>
      <xdr:col>9</xdr:col>
      <xdr:colOff>0</xdr:colOff>
      <xdr:row>49</xdr:row>
      <xdr:rowOff>0</xdr:rowOff>
    </xdr:to>
    <xdr:pic>
      <xdr:nvPicPr>
        <xdr:cNvPr id="47" name="그림 46">
          <a:extLst>
            <a:ext uri="{FF2B5EF4-FFF2-40B4-BE49-F238E27FC236}">
              <a16:creationId xmlns:a16="http://schemas.microsoft.com/office/drawing/2014/main" id="{00000000-0008-0000-0700-00002F000000}"/>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18126075" y="89134950"/>
          <a:ext cx="3562350" cy="2028825"/>
        </a:xfrm>
        <a:prstGeom prst="rect">
          <a:avLst/>
        </a:prstGeom>
      </xdr:spPr>
    </xdr:pic>
    <xdr:clientData fLocksWithSheet="0"/>
  </xdr:twoCellAnchor>
  <xdr:twoCellAnchor editAs="oneCell">
    <xdr:from>
      <xdr:col>8</xdr:col>
      <xdr:colOff>39786</xdr:colOff>
      <xdr:row>48</xdr:row>
      <xdr:rowOff>1362096</xdr:rowOff>
    </xdr:from>
    <xdr:to>
      <xdr:col>8</xdr:col>
      <xdr:colOff>2240501</xdr:colOff>
      <xdr:row>48</xdr:row>
      <xdr:rowOff>1653740</xdr:rowOff>
    </xdr:to>
    <xdr:sp macro="" textlink="">
      <xdr:nvSpPr>
        <xdr:cNvPr id="48" name="직사각형 47">
          <a:extLst>
            <a:ext uri="{FF2B5EF4-FFF2-40B4-BE49-F238E27FC236}">
              <a16:creationId xmlns:a16="http://schemas.microsoft.com/office/drawing/2014/main" id="{00000000-0008-0000-0700-000030000000}"/>
            </a:ext>
          </a:extLst>
        </xdr:cNvPr>
        <xdr:cNvSpPr/>
      </xdr:nvSpPr>
      <xdr:spPr>
        <a:xfrm rot="537663" flipH="1">
          <a:off x="18165861" y="90497046"/>
          <a:ext cx="2200715" cy="29164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2053119</xdr:colOff>
      <xdr:row>48</xdr:row>
      <xdr:rowOff>1319145</xdr:rowOff>
    </xdr:from>
    <xdr:to>
      <xdr:col>8</xdr:col>
      <xdr:colOff>3531783</xdr:colOff>
      <xdr:row>48</xdr:row>
      <xdr:rowOff>1577691</xdr:rowOff>
    </xdr:to>
    <xdr:sp macro="" textlink="">
      <xdr:nvSpPr>
        <xdr:cNvPr id="49" name="직사각형 48">
          <a:extLst>
            <a:ext uri="{FF2B5EF4-FFF2-40B4-BE49-F238E27FC236}">
              <a16:creationId xmlns:a16="http://schemas.microsoft.com/office/drawing/2014/main" id="{00000000-0008-0000-0700-000031000000}"/>
            </a:ext>
          </a:extLst>
        </xdr:cNvPr>
        <xdr:cNvSpPr/>
      </xdr:nvSpPr>
      <xdr:spPr>
        <a:xfrm rot="20602283" flipH="1">
          <a:off x="20179194" y="90454095"/>
          <a:ext cx="1478664" cy="25854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876297</xdr:colOff>
      <xdr:row>47</xdr:row>
      <xdr:rowOff>32656</xdr:rowOff>
    </xdr:from>
    <xdr:to>
      <xdr:col>8</xdr:col>
      <xdr:colOff>2503715</xdr:colOff>
      <xdr:row>47</xdr:row>
      <xdr:rowOff>2000250</xdr:rowOff>
    </xdr:to>
    <xdr:sp macro="" textlink="">
      <xdr:nvSpPr>
        <xdr:cNvPr id="50" name="직사각형 49">
          <a:extLst>
            <a:ext uri="{FF2B5EF4-FFF2-40B4-BE49-F238E27FC236}">
              <a16:creationId xmlns:a16="http://schemas.microsoft.com/office/drawing/2014/main" id="{00000000-0008-0000-0700-000032000000}"/>
            </a:ext>
          </a:extLst>
        </xdr:cNvPr>
        <xdr:cNvSpPr/>
      </xdr:nvSpPr>
      <xdr:spPr>
        <a:xfrm flipH="1">
          <a:off x="19002372" y="87138781"/>
          <a:ext cx="1627418" cy="196759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49</xdr:row>
      <xdr:rowOff>0</xdr:rowOff>
    </xdr:from>
    <xdr:to>
      <xdr:col>9</xdr:col>
      <xdr:colOff>1600</xdr:colOff>
      <xdr:row>50</xdr:row>
      <xdr:rowOff>1</xdr:rowOff>
    </xdr:to>
    <xdr:pic>
      <xdr:nvPicPr>
        <xdr:cNvPr id="51" name="그림 50">
          <a:extLst>
            <a:ext uri="{FF2B5EF4-FFF2-40B4-BE49-F238E27FC236}">
              <a16:creationId xmlns:a16="http://schemas.microsoft.com/office/drawing/2014/main" id="{00000000-0008-0000-0700-000033000000}"/>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18126075" y="91163775"/>
          <a:ext cx="3563950" cy="2028826"/>
        </a:xfrm>
        <a:prstGeom prst="rect">
          <a:avLst/>
        </a:prstGeom>
      </xdr:spPr>
    </xdr:pic>
    <xdr:clientData fLocksWithSheet="0"/>
  </xdr:twoCellAnchor>
  <xdr:twoCellAnchor editAs="oneCell">
    <xdr:from>
      <xdr:col>8</xdr:col>
      <xdr:colOff>0</xdr:colOff>
      <xdr:row>50</xdr:row>
      <xdr:rowOff>1</xdr:rowOff>
    </xdr:from>
    <xdr:to>
      <xdr:col>9</xdr:col>
      <xdr:colOff>4295</xdr:colOff>
      <xdr:row>51</xdr:row>
      <xdr:rowOff>0</xdr:rowOff>
    </xdr:to>
    <xdr:pic>
      <xdr:nvPicPr>
        <xdr:cNvPr id="52" name="그림 51">
          <a:extLst>
            <a:ext uri="{FF2B5EF4-FFF2-40B4-BE49-F238E27FC236}">
              <a16:creationId xmlns:a16="http://schemas.microsoft.com/office/drawing/2014/main" id="{00000000-0008-0000-0700-000034000000}"/>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a:off x="18126075" y="93192601"/>
          <a:ext cx="3566645" cy="2028824"/>
        </a:xfrm>
        <a:prstGeom prst="rect">
          <a:avLst/>
        </a:prstGeom>
      </xdr:spPr>
    </xdr:pic>
    <xdr:clientData fLocksWithSheet="0"/>
  </xdr:twoCellAnchor>
  <xdr:twoCellAnchor editAs="oneCell">
    <xdr:from>
      <xdr:col>8</xdr:col>
      <xdr:colOff>176891</xdr:colOff>
      <xdr:row>50</xdr:row>
      <xdr:rowOff>830037</xdr:rowOff>
    </xdr:from>
    <xdr:to>
      <xdr:col>8</xdr:col>
      <xdr:colOff>3265712</xdr:colOff>
      <xdr:row>50</xdr:row>
      <xdr:rowOff>1809750</xdr:rowOff>
    </xdr:to>
    <xdr:sp macro="" textlink="">
      <xdr:nvSpPr>
        <xdr:cNvPr id="53" name="직사각형 52">
          <a:extLst>
            <a:ext uri="{FF2B5EF4-FFF2-40B4-BE49-F238E27FC236}">
              <a16:creationId xmlns:a16="http://schemas.microsoft.com/office/drawing/2014/main" id="{00000000-0008-0000-0700-000035000000}"/>
            </a:ext>
          </a:extLst>
        </xdr:cNvPr>
        <xdr:cNvSpPr/>
      </xdr:nvSpPr>
      <xdr:spPr>
        <a:xfrm flipH="1">
          <a:off x="18302966" y="94022637"/>
          <a:ext cx="3088821" cy="97971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285749</xdr:colOff>
      <xdr:row>49</xdr:row>
      <xdr:rowOff>68036</xdr:rowOff>
    </xdr:from>
    <xdr:to>
      <xdr:col>8</xdr:col>
      <xdr:colOff>3279321</xdr:colOff>
      <xdr:row>49</xdr:row>
      <xdr:rowOff>1973036</xdr:rowOff>
    </xdr:to>
    <xdr:sp macro="" textlink="">
      <xdr:nvSpPr>
        <xdr:cNvPr id="54" name="직사각형 53">
          <a:extLst>
            <a:ext uri="{FF2B5EF4-FFF2-40B4-BE49-F238E27FC236}">
              <a16:creationId xmlns:a16="http://schemas.microsoft.com/office/drawing/2014/main" id="{00000000-0008-0000-0700-000036000000}"/>
            </a:ext>
          </a:extLst>
        </xdr:cNvPr>
        <xdr:cNvSpPr/>
      </xdr:nvSpPr>
      <xdr:spPr>
        <a:xfrm flipH="1">
          <a:off x="18411824" y="91231811"/>
          <a:ext cx="2993572" cy="19050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xdr:colOff>
      <xdr:row>51</xdr:row>
      <xdr:rowOff>0</xdr:rowOff>
    </xdr:from>
    <xdr:to>
      <xdr:col>9</xdr:col>
      <xdr:colOff>0</xdr:colOff>
      <xdr:row>52</xdr:row>
      <xdr:rowOff>798</xdr:rowOff>
    </xdr:to>
    <xdr:pic>
      <xdr:nvPicPr>
        <xdr:cNvPr id="55" name="그림 54">
          <a:extLst>
            <a:ext uri="{FF2B5EF4-FFF2-40B4-BE49-F238E27FC236}">
              <a16:creationId xmlns:a16="http://schemas.microsoft.com/office/drawing/2014/main" id="{00000000-0008-0000-0700-000037000000}"/>
            </a:ext>
          </a:extLst>
        </xdr:cNvPr>
        <xdr:cNvPicPr>
          <a:picLocks noChangeAspect="1"/>
        </xdr:cNvPicPr>
      </xdr:nvPicPr>
      <xdr:blipFill>
        <a:blip xmlns:r="http://schemas.openxmlformats.org/officeDocument/2006/relationships" r:embed="rId30" cstate="email">
          <a:extLst>
            <a:ext uri="{28A0092B-C50C-407E-A947-70E740481C1C}">
              <a14:useLocalDpi xmlns:a14="http://schemas.microsoft.com/office/drawing/2010/main"/>
            </a:ext>
          </a:extLst>
        </a:blip>
        <a:stretch>
          <a:fillRect/>
        </a:stretch>
      </xdr:blipFill>
      <xdr:spPr>
        <a:xfrm>
          <a:off x="18126076" y="95221425"/>
          <a:ext cx="3562349" cy="2029623"/>
        </a:xfrm>
        <a:prstGeom prst="rect">
          <a:avLst/>
        </a:prstGeom>
      </xdr:spPr>
    </xdr:pic>
    <xdr:clientData fLocksWithSheet="0"/>
  </xdr:twoCellAnchor>
  <xdr:twoCellAnchor editAs="oneCell">
    <xdr:from>
      <xdr:col>8</xdr:col>
      <xdr:colOff>0</xdr:colOff>
      <xdr:row>51</xdr:row>
      <xdr:rowOff>2026226</xdr:rowOff>
    </xdr:from>
    <xdr:to>
      <xdr:col>9</xdr:col>
      <xdr:colOff>4295</xdr:colOff>
      <xdr:row>53</xdr:row>
      <xdr:rowOff>2807</xdr:rowOff>
    </xdr:to>
    <xdr:pic>
      <xdr:nvPicPr>
        <xdr:cNvPr id="56" name="그림 55">
          <a:extLst>
            <a:ext uri="{FF2B5EF4-FFF2-40B4-BE49-F238E27FC236}">
              <a16:creationId xmlns:a16="http://schemas.microsoft.com/office/drawing/2014/main" id="{00000000-0008-0000-0700-000038000000}"/>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18126075" y="97247651"/>
          <a:ext cx="3566645" cy="2034231"/>
        </a:xfrm>
        <a:prstGeom prst="rect">
          <a:avLst/>
        </a:prstGeom>
      </xdr:spPr>
    </xdr:pic>
    <xdr:clientData fLocksWithSheet="0"/>
  </xdr:twoCellAnchor>
  <xdr:twoCellAnchor editAs="oneCell">
    <xdr:from>
      <xdr:col>8</xdr:col>
      <xdr:colOff>1</xdr:colOff>
      <xdr:row>53</xdr:row>
      <xdr:rowOff>2</xdr:rowOff>
    </xdr:from>
    <xdr:to>
      <xdr:col>9</xdr:col>
      <xdr:colOff>0</xdr:colOff>
      <xdr:row>54</xdr:row>
      <xdr:rowOff>1</xdr:rowOff>
    </xdr:to>
    <xdr:pic>
      <xdr:nvPicPr>
        <xdr:cNvPr id="57" name="그림 56">
          <a:extLst>
            <a:ext uri="{FF2B5EF4-FFF2-40B4-BE49-F238E27FC236}">
              <a16:creationId xmlns:a16="http://schemas.microsoft.com/office/drawing/2014/main" id="{00000000-0008-0000-0700-000039000000}"/>
            </a:ext>
          </a:extLst>
        </xdr:cNvPr>
        <xdr:cNvPicPr>
          <a:picLocks noChangeAspect="1"/>
        </xdr:cNvPicPr>
      </xdr:nvPicPr>
      <xdr:blipFill>
        <a:blip xmlns:r="http://schemas.openxmlformats.org/officeDocument/2006/relationships" r:embed="rId32" cstate="email">
          <a:extLst>
            <a:ext uri="{28A0092B-C50C-407E-A947-70E740481C1C}">
              <a14:useLocalDpi xmlns:a14="http://schemas.microsoft.com/office/drawing/2010/main"/>
            </a:ext>
          </a:extLst>
        </a:blip>
        <a:stretch>
          <a:fillRect/>
        </a:stretch>
      </xdr:blipFill>
      <xdr:spPr>
        <a:xfrm>
          <a:off x="18126076" y="99279077"/>
          <a:ext cx="3562349" cy="2028824"/>
        </a:xfrm>
        <a:prstGeom prst="rect">
          <a:avLst/>
        </a:prstGeom>
      </xdr:spPr>
    </xdr:pic>
    <xdr:clientData fLocksWithSheet="0"/>
  </xdr:twoCellAnchor>
  <xdr:twoCellAnchor editAs="oneCell">
    <xdr:from>
      <xdr:col>8</xdr:col>
      <xdr:colOff>1</xdr:colOff>
      <xdr:row>54</xdr:row>
      <xdr:rowOff>0</xdr:rowOff>
    </xdr:from>
    <xdr:to>
      <xdr:col>9</xdr:col>
      <xdr:colOff>0</xdr:colOff>
      <xdr:row>55</xdr:row>
      <xdr:rowOff>1</xdr:rowOff>
    </xdr:to>
    <xdr:pic>
      <xdr:nvPicPr>
        <xdr:cNvPr id="58" name="그림 57">
          <a:extLst>
            <a:ext uri="{FF2B5EF4-FFF2-40B4-BE49-F238E27FC236}">
              <a16:creationId xmlns:a16="http://schemas.microsoft.com/office/drawing/2014/main" id="{00000000-0008-0000-0700-00003A000000}"/>
            </a:ext>
          </a:extLst>
        </xdr:cNvPr>
        <xdr:cNvPicPr>
          <a:picLocks noChangeAspect="1"/>
        </xdr:cNvPicPr>
      </xdr:nvPicPr>
      <xdr:blipFill>
        <a:blip xmlns:r="http://schemas.openxmlformats.org/officeDocument/2006/relationships" r:embed="rId33" cstate="email">
          <a:extLst>
            <a:ext uri="{28A0092B-C50C-407E-A947-70E740481C1C}">
              <a14:useLocalDpi xmlns:a14="http://schemas.microsoft.com/office/drawing/2010/main"/>
            </a:ext>
          </a:extLst>
        </a:blip>
        <a:stretch>
          <a:fillRect/>
        </a:stretch>
      </xdr:blipFill>
      <xdr:spPr>
        <a:xfrm>
          <a:off x="18126076" y="101307900"/>
          <a:ext cx="3562349" cy="2028826"/>
        </a:xfrm>
        <a:prstGeom prst="rect">
          <a:avLst/>
        </a:prstGeom>
      </xdr:spPr>
    </xdr:pic>
    <xdr:clientData fLocksWithSheet="0"/>
  </xdr:twoCellAnchor>
  <xdr:twoCellAnchor editAs="oneCell">
    <xdr:from>
      <xdr:col>8</xdr:col>
      <xdr:colOff>1</xdr:colOff>
      <xdr:row>55</xdr:row>
      <xdr:rowOff>0</xdr:rowOff>
    </xdr:from>
    <xdr:to>
      <xdr:col>9</xdr:col>
      <xdr:colOff>4295</xdr:colOff>
      <xdr:row>56</xdr:row>
      <xdr:rowOff>2327</xdr:rowOff>
    </xdr:to>
    <xdr:pic>
      <xdr:nvPicPr>
        <xdr:cNvPr id="59" name="그림 58">
          <a:extLst>
            <a:ext uri="{FF2B5EF4-FFF2-40B4-BE49-F238E27FC236}">
              <a16:creationId xmlns:a16="http://schemas.microsoft.com/office/drawing/2014/main" id="{00000000-0008-0000-0700-00003B000000}"/>
            </a:ext>
          </a:extLst>
        </xdr:cNvPr>
        <xdr:cNvPicPr>
          <a:picLocks noChangeAspect="1"/>
        </xdr:cNvPicPr>
      </xdr:nvPicPr>
      <xdr:blipFill>
        <a:blip xmlns:r="http://schemas.openxmlformats.org/officeDocument/2006/relationships" r:embed="rId34" cstate="email">
          <a:extLst>
            <a:ext uri="{28A0092B-C50C-407E-A947-70E740481C1C}">
              <a14:useLocalDpi xmlns:a14="http://schemas.microsoft.com/office/drawing/2010/main"/>
            </a:ext>
          </a:extLst>
        </a:blip>
        <a:stretch>
          <a:fillRect/>
        </a:stretch>
      </xdr:blipFill>
      <xdr:spPr>
        <a:xfrm>
          <a:off x="18126076" y="103336725"/>
          <a:ext cx="3566644" cy="2031152"/>
        </a:xfrm>
        <a:prstGeom prst="rect">
          <a:avLst/>
        </a:prstGeom>
      </xdr:spPr>
    </xdr:pic>
    <xdr:clientData fLocksWithSheet="0"/>
  </xdr:twoCellAnchor>
  <xdr:twoCellAnchor editAs="oneCell">
    <xdr:from>
      <xdr:col>8</xdr:col>
      <xdr:colOff>0</xdr:colOff>
      <xdr:row>56</xdr:row>
      <xdr:rowOff>1</xdr:rowOff>
    </xdr:from>
    <xdr:to>
      <xdr:col>9</xdr:col>
      <xdr:colOff>4295</xdr:colOff>
      <xdr:row>57</xdr:row>
      <xdr:rowOff>4</xdr:rowOff>
    </xdr:to>
    <xdr:pic>
      <xdr:nvPicPr>
        <xdr:cNvPr id="60" name="그림 59">
          <a:extLst>
            <a:ext uri="{FF2B5EF4-FFF2-40B4-BE49-F238E27FC236}">
              <a16:creationId xmlns:a16="http://schemas.microsoft.com/office/drawing/2014/main" id="{00000000-0008-0000-0700-00003C000000}"/>
            </a:ext>
          </a:extLst>
        </xdr:cNvPr>
        <xdr:cNvPicPr>
          <a:picLocks noChangeAspect="1"/>
        </xdr:cNvPicPr>
      </xdr:nvPicPr>
      <xdr:blipFill>
        <a:blip xmlns:r="http://schemas.openxmlformats.org/officeDocument/2006/relationships" r:embed="rId35" cstate="email">
          <a:extLst>
            <a:ext uri="{28A0092B-C50C-407E-A947-70E740481C1C}">
              <a14:useLocalDpi xmlns:a14="http://schemas.microsoft.com/office/drawing/2010/main"/>
            </a:ext>
          </a:extLst>
        </a:blip>
        <a:stretch>
          <a:fillRect/>
        </a:stretch>
      </xdr:blipFill>
      <xdr:spPr>
        <a:xfrm>
          <a:off x="18126075" y="105365551"/>
          <a:ext cx="3566645" cy="2028828"/>
        </a:xfrm>
        <a:prstGeom prst="rect">
          <a:avLst/>
        </a:prstGeom>
      </xdr:spPr>
    </xdr:pic>
    <xdr:clientData fLocksWithSheet="0"/>
  </xdr:twoCellAnchor>
  <xdr:twoCellAnchor editAs="oneCell">
    <xdr:from>
      <xdr:col>8</xdr:col>
      <xdr:colOff>1005462</xdr:colOff>
      <xdr:row>51</xdr:row>
      <xdr:rowOff>97972</xdr:rowOff>
    </xdr:from>
    <xdr:to>
      <xdr:col>8</xdr:col>
      <xdr:colOff>2571750</xdr:colOff>
      <xdr:row>51</xdr:row>
      <xdr:rowOff>1986643</xdr:rowOff>
    </xdr:to>
    <xdr:sp macro="" textlink="">
      <xdr:nvSpPr>
        <xdr:cNvPr id="61" name="직사각형 60">
          <a:extLst>
            <a:ext uri="{FF2B5EF4-FFF2-40B4-BE49-F238E27FC236}">
              <a16:creationId xmlns:a16="http://schemas.microsoft.com/office/drawing/2014/main" id="{00000000-0008-0000-0700-00003D000000}"/>
            </a:ext>
          </a:extLst>
        </xdr:cNvPr>
        <xdr:cNvSpPr/>
      </xdr:nvSpPr>
      <xdr:spPr>
        <a:xfrm flipH="1">
          <a:off x="19131537" y="95319397"/>
          <a:ext cx="1566288" cy="188867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885720</xdr:colOff>
      <xdr:row>52</xdr:row>
      <xdr:rowOff>87087</xdr:rowOff>
    </xdr:from>
    <xdr:to>
      <xdr:col>8</xdr:col>
      <xdr:colOff>2452008</xdr:colOff>
      <xdr:row>52</xdr:row>
      <xdr:rowOff>1975758</xdr:rowOff>
    </xdr:to>
    <xdr:sp macro="" textlink="">
      <xdr:nvSpPr>
        <xdr:cNvPr id="62" name="직사각형 61">
          <a:extLst>
            <a:ext uri="{FF2B5EF4-FFF2-40B4-BE49-F238E27FC236}">
              <a16:creationId xmlns:a16="http://schemas.microsoft.com/office/drawing/2014/main" id="{00000000-0008-0000-0700-00003E000000}"/>
            </a:ext>
          </a:extLst>
        </xdr:cNvPr>
        <xdr:cNvSpPr/>
      </xdr:nvSpPr>
      <xdr:spPr>
        <a:xfrm flipH="1">
          <a:off x="19011795" y="97337337"/>
          <a:ext cx="1566288" cy="188867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1146977</xdr:colOff>
      <xdr:row>53</xdr:row>
      <xdr:rowOff>266701</xdr:rowOff>
    </xdr:from>
    <xdr:to>
      <xdr:col>8</xdr:col>
      <xdr:colOff>1850572</xdr:colOff>
      <xdr:row>53</xdr:row>
      <xdr:rowOff>1143000</xdr:rowOff>
    </xdr:to>
    <xdr:sp macro="" textlink="">
      <xdr:nvSpPr>
        <xdr:cNvPr id="63" name="직사각형 62">
          <a:extLst>
            <a:ext uri="{FF2B5EF4-FFF2-40B4-BE49-F238E27FC236}">
              <a16:creationId xmlns:a16="http://schemas.microsoft.com/office/drawing/2014/main" id="{00000000-0008-0000-0700-00003F000000}"/>
            </a:ext>
          </a:extLst>
        </xdr:cNvPr>
        <xdr:cNvSpPr/>
      </xdr:nvSpPr>
      <xdr:spPr>
        <a:xfrm flipH="1">
          <a:off x="19273052" y="99545776"/>
          <a:ext cx="703595" cy="87629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1183821</xdr:colOff>
      <xdr:row>54</xdr:row>
      <xdr:rowOff>707571</xdr:rowOff>
    </xdr:from>
    <xdr:to>
      <xdr:col>8</xdr:col>
      <xdr:colOff>1823356</xdr:colOff>
      <xdr:row>54</xdr:row>
      <xdr:rowOff>1330778</xdr:rowOff>
    </xdr:to>
    <xdr:sp macro="" textlink="">
      <xdr:nvSpPr>
        <xdr:cNvPr id="64" name="직사각형 63">
          <a:extLst>
            <a:ext uri="{FF2B5EF4-FFF2-40B4-BE49-F238E27FC236}">
              <a16:creationId xmlns:a16="http://schemas.microsoft.com/office/drawing/2014/main" id="{00000000-0008-0000-0700-000040000000}"/>
            </a:ext>
          </a:extLst>
        </xdr:cNvPr>
        <xdr:cNvSpPr/>
      </xdr:nvSpPr>
      <xdr:spPr>
        <a:xfrm flipH="1">
          <a:off x="19309896" y="102015471"/>
          <a:ext cx="639535" cy="62320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58</xdr:row>
      <xdr:rowOff>-1</xdr:rowOff>
    </xdr:from>
    <xdr:to>
      <xdr:col>9</xdr:col>
      <xdr:colOff>4295</xdr:colOff>
      <xdr:row>59</xdr:row>
      <xdr:rowOff>1236</xdr:rowOff>
    </xdr:to>
    <xdr:pic>
      <xdr:nvPicPr>
        <xdr:cNvPr id="65" name="그림 64">
          <a:extLst>
            <a:ext uri="{FF2B5EF4-FFF2-40B4-BE49-F238E27FC236}">
              <a16:creationId xmlns:a16="http://schemas.microsoft.com/office/drawing/2014/main" id="{00000000-0008-0000-0700-000041000000}"/>
            </a:ext>
          </a:extLst>
        </xdr:cNvPr>
        <xdr:cNvPicPr>
          <a:picLocks noChangeAspect="1"/>
        </xdr:cNvPicPr>
      </xdr:nvPicPr>
      <xdr:blipFill>
        <a:blip xmlns:r="http://schemas.openxmlformats.org/officeDocument/2006/relationships" r:embed="rId36" cstate="email">
          <a:extLst>
            <a:ext uri="{28A0092B-C50C-407E-A947-70E740481C1C}">
              <a14:useLocalDpi xmlns:a14="http://schemas.microsoft.com/office/drawing/2010/main"/>
            </a:ext>
          </a:extLst>
        </a:blip>
        <a:stretch>
          <a:fillRect/>
        </a:stretch>
      </xdr:blipFill>
      <xdr:spPr>
        <a:xfrm>
          <a:off x="18126075" y="109423199"/>
          <a:ext cx="3566645" cy="2030062"/>
        </a:xfrm>
        <a:prstGeom prst="rect">
          <a:avLst/>
        </a:prstGeom>
      </xdr:spPr>
    </xdr:pic>
    <xdr:clientData fLocksWithSheet="0"/>
  </xdr:twoCellAnchor>
  <xdr:twoCellAnchor editAs="oneCell">
    <xdr:from>
      <xdr:col>8</xdr:col>
      <xdr:colOff>0</xdr:colOff>
      <xdr:row>60</xdr:row>
      <xdr:rowOff>0</xdr:rowOff>
    </xdr:from>
    <xdr:to>
      <xdr:col>9</xdr:col>
      <xdr:colOff>4295</xdr:colOff>
      <xdr:row>61</xdr:row>
      <xdr:rowOff>801</xdr:rowOff>
    </xdr:to>
    <xdr:pic>
      <xdr:nvPicPr>
        <xdr:cNvPr id="66" name="그림 65">
          <a:extLst>
            <a:ext uri="{FF2B5EF4-FFF2-40B4-BE49-F238E27FC236}">
              <a16:creationId xmlns:a16="http://schemas.microsoft.com/office/drawing/2014/main" id="{00000000-0008-0000-0700-000042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18126075" y="113480850"/>
          <a:ext cx="3566645" cy="2029626"/>
        </a:xfrm>
        <a:prstGeom prst="rect">
          <a:avLst/>
        </a:prstGeom>
      </xdr:spPr>
    </xdr:pic>
    <xdr:clientData fLocksWithSheet="0"/>
  </xdr:twoCellAnchor>
  <xdr:twoCellAnchor editAs="oneCell">
    <xdr:from>
      <xdr:col>8</xdr:col>
      <xdr:colOff>0</xdr:colOff>
      <xdr:row>57</xdr:row>
      <xdr:rowOff>0</xdr:rowOff>
    </xdr:from>
    <xdr:to>
      <xdr:col>9</xdr:col>
      <xdr:colOff>3710</xdr:colOff>
      <xdr:row>58</xdr:row>
      <xdr:rowOff>69270</xdr:rowOff>
    </xdr:to>
    <xdr:pic>
      <xdr:nvPicPr>
        <xdr:cNvPr id="67" name="그림 66">
          <a:extLst>
            <a:ext uri="{FF2B5EF4-FFF2-40B4-BE49-F238E27FC236}">
              <a16:creationId xmlns:a16="http://schemas.microsoft.com/office/drawing/2014/main" id="{00000000-0008-0000-0700-000043000000}"/>
            </a:ext>
          </a:extLst>
        </xdr:cNvPr>
        <xdr:cNvPicPr>
          <a:picLocks noChangeAspect="1"/>
        </xdr:cNvPicPr>
      </xdr:nvPicPr>
      <xdr:blipFill>
        <a:blip xmlns:r="http://schemas.openxmlformats.org/officeDocument/2006/relationships" r:embed="rId37" cstate="email">
          <a:extLst>
            <a:ext uri="{28A0092B-C50C-407E-A947-70E740481C1C}">
              <a14:useLocalDpi xmlns:a14="http://schemas.microsoft.com/office/drawing/2010/main"/>
            </a:ext>
          </a:extLst>
        </a:blip>
        <a:stretch>
          <a:fillRect/>
        </a:stretch>
      </xdr:blipFill>
      <xdr:spPr>
        <a:xfrm>
          <a:off x="18126075" y="107394375"/>
          <a:ext cx="3566060" cy="2098095"/>
        </a:xfrm>
        <a:prstGeom prst="rect">
          <a:avLst/>
        </a:prstGeom>
      </xdr:spPr>
    </xdr:pic>
    <xdr:clientData fLocksWithSheet="0"/>
  </xdr:twoCellAnchor>
  <xdr:twoCellAnchor editAs="oneCell">
    <xdr:from>
      <xdr:col>8</xdr:col>
      <xdr:colOff>0</xdr:colOff>
      <xdr:row>58</xdr:row>
      <xdr:rowOff>2027463</xdr:rowOff>
    </xdr:from>
    <xdr:to>
      <xdr:col>9</xdr:col>
      <xdr:colOff>4295</xdr:colOff>
      <xdr:row>60</xdr:row>
      <xdr:rowOff>1236</xdr:rowOff>
    </xdr:to>
    <xdr:pic>
      <xdr:nvPicPr>
        <xdr:cNvPr id="68" name="그림 67">
          <a:extLst>
            <a:ext uri="{FF2B5EF4-FFF2-40B4-BE49-F238E27FC236}">
              <a16:creationId xmlns:a16="http://schemas.microsoft.com/office/drawing/2014/main" id="{00000000-0008-0000-0700-000044000000}"/>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18126075" y="111450663"/>
          <a:ext cx="3566645" cy="2031423"/>
        </a:xfrm>
        <a:prstGeom prst="rect">
          <a:avLst/>
        </a:prstGeom>
      </xdr:spPr>
    </xdr:pic>
    <xdr:clientData fLocksWithSheet="0"/>
  </xdr:twoCellAnchor>
  <xdr:twoCellAnchor editAs="oneCell">
    <xdr:from>
      <xdr:col>8</xdr:col>
      <xdr:colOff>0</xdr:colOff>
      <xdr:row>61</xdr:row>
      <xdr:rowOff>0</xdr:rowOff>
    </xdr:from>
    <xdr:to>
      <xdr:col>9</xdr:col>
      <xdr:colOff>1600</xdr:colOff>
      <xdr:row>62</xdr:row>
      <xdr:rowOff>2163</xdr:rowOff>
    </xdr:to>
    <xdr:pic>
      <xdr:nvPicPr>
        <xdr:cNvPr id="69" name="그림 68">
          <a:extLst>
            <a:ext uri="{FF2B5EF4-FFF2-40B4-BE49-F238E27FC236}">
              <a16:creationId xmlns:a16="http://schemas.microsoft.com/office/drawing/2014/main" id="{00000000-0008-0000-0700-000045000000}"/>
            </a:ext>
          </a:extLst>
        </xdr:cNvPr>
        <xdr:cNvPicPr>
          <a:picLocks noChangeAspect="1"/>
        </xdr:cNvPicPr>
      </xdr:nvPicPr>
      <xdr:blipFill>
        <a:blip xmlns:r="http://schemas.openxmlformats.org/officeDocument/2006/relationships" r:embed="rId38" cstate="email">
          <a:extLst>
            <a:ext uri="{28A0092B-C50C-407E-A947-70E740481C1C}">
              <a14:useLocalDpi xmlns:a14="http://schemas.microsoft.com/office/drawing/2010/main"/>
            </a:ext>
          </a:extLst>
        </a:blip>
        <a:stretch>
          <a:fillRect/>
        </a:stretch>
      </xdr:blipFill>
      <xdr:spPr>
        <a:xfrm>
          <a:off x="18126075" y="115509675"/>
          <a:ext cx="3563950" cy="2030988"/>
        </a:xfrm>
        <a:prstGeom prst="rect">
          <a:avLst/>
        </a:prstGeom>
      </xdr:spPr>
    </xdr:pic>
    <xdr:clientData fLocksWithSheet="0"/>
  </xdr:twoCellAnchor>
  <xdr:twoCellAnchor editAs="oneCell">
    <xdr:from>
      <xdr:col>8</xdr:col>
      <xdr:colOff>0</xdr:colOff>
      <xdr:row>64</xdr:row>
      <xdr:rowOff>0</xdr:rowOff>
    </xdr:from>
    <xdr:to>
      <xdr:col>9</xdr:col>
      <xdr:colOff>2473</xdr:colOff>
      <xdr:row>65</xdr:row>
      <xdr:rowOff>2165</xdr:rowOff>
    </xdr:to>
    <xdr:pic>
      <xdr:nvPicPr>
        <xdr:cNvPr id="70" name="그림 69">
          <a:extLst>
            <a:ext uri="{FF2B5EF4-FFF2-40B4-BE49-F238E27FC236}">
              <a16:creationId xmlns:a16="http://schemas.microsoft.com/office/drawing/2014/main" id="{00000000-0008-0000-0700-000046000000}"/>
            </a:ext>
          </a:extLst>
        </xdr:cNvPr>
        <xdr:cNvPicPr>
          <a:picLocks noChangeAspect="1"/>
        </xdr:cNvPicPr>
      </xdr:nvPicPr>
      <xdr:blipFill>
        <a:blip xmlns:r="http://schemas.openxmlformats.org/officeDocument/2006/relationships" r:embed="rId39" cstate="email">
          <a:extLst>
            <a:ext uri="{28A0092B-C50C-407E-A947-70E740481C1C}">
              <a14:useLocalDpi xmlns:a14="http://schemas.microsoft.com/office/drawing/2010/main"/>
            </a:ext>
          </a:extLst>
        </a:blip>
        <a:stretch>
          <a:fillRect/>
        </a:stretch>
      </xdr:blipFill>
      <xdr:spPr>
        <a:xfrm>
          <a:off x="18126075" y="121596150"/>
          <a:ext cx="3564823" cy="2030990"/>
        </a:xfrm>
        <a:prstGeom prst="rect">
          <a:avLst/>
        </a:prstGeom>
      </xdr:spPr>
    </xdr:pic>
    <xdr:clientData fLocksWithSheet="0"/>
  </xdr:twoCellAnchor>
  <xdr:twoCellAnchor editAs="oneCell">
    <xdr:from>
      <xdr:col>8</xdr:col>
      <xdr:colOff>0</xdr:colOff>
      <xdr:row>63</xdr:row>
      <xdr:rowOff>0</xdr:rowOff>
    </xdr:from>
    <xdr:to>
      <xdr:col>9</xdr:col>
      <xdr:colOff>4295</xdr:colOff>
      <xdr:row>64</xdr:row>
      <xdr:rowOff>0</xdr:rowOff>
    </xdr:to>
    <xdr:pic>
      <xdr:nvPicPr>
        <xdr:cNvPr id="71" name="그림 70">
          <a:extLst>
            <a:ext uri="{FF2B5EF4-FFF2-40B4-BE49-F238E27FC236}">
              <a16:creationId xmlns:a16="http://schemas.microsoft.com/office/drawing/2014/main" id="{00000000-0008-0000-0700-000047000000}"/>
            </a:ext>
          </a:extLst>
        </xdr:cNvPr>
        <xdr:cNvPicPr>
          <a:picLocks noChangeAspect="1"/>
        </xdr:cNvPicPr>
      </xdr:nvPicPr>
      <xdr:blipFill>
        <a:blip xmlns:r="http://schemas.openxmlformats.org/officeDocument/2006/relationships" r:embed="rId40" cstate="email">
          <a:extLst>
            <a:ext uri="{28A0092B-C50C-407E-A947-70E740481C1C}">
              <a14:useLocalDpi xmlns:a14="http://schemas.microsoft.com/office/drawing/2010/main"/>
            </a:ext>
          </a:extLst>
        </a:blip>
        <a:stretch>
          <a:fillRect/>
        </a:stretch>
      </xdr:blipFill>
      <xdr:spPr>
        <a:xfrm>
          <a:off x="18126075" y="119567325"/>
          <a:ext cx="3566645" cy="2028825"/>
        </a:xfrm>
        <a:prstGeom prst="rect">
          <a:avLst/>
        </a:prstGeom>
      </xdr:spPr>
    </xdr:pic>
    <xdr:clientData fLocksWithSheet="0"/>
  </xdr:twoCellAnchor>
  <xdr:twoCellAnchor editAs="oneCell">
    <xdr:from>
      <xdr:col>8</xdr:col>
      <xdr:colOff>0</xdr:colOff>
      <xdr:row>62</xdr:row>
      <xdr:rowOff>0</xdr:rowOff>
    </xdr:from>
    <xdr:to>
      <xdr:col>9</xdr:col>
      <xdr:colOff>4295</xdr:colOff>
      <xdr:row>63</xdr:row>
      <xdr:rowOff>3</xdr:rowOff>
    </xdr:to>
    <xdr:pic>
      <xdr:nvPicPr>
        <xdr:cNvPr id="72" name="그림 71">
          <a:extLst>
            <a:ext uri="{FF2B5EF4-FFF2-40B4-BE49-F238E27FC236}">
              <a16:creationId xmlns:a16="http://schemas.microsoft.com/office/drawing/2014/main" id="{00000000-0008-0000-0700-000048000000}"/>
            </a:ext>
          </a:extLst>
        </xdr:cNvPr>
        <xdr:cNvPicPr>
          <a:picLocks noChangeAspect="1"/>
        </xdr:cNvPicPr>
      </xdr:nvPicPr>
      <xdr:blipFill>
        <a:blip xmlns:r="http://schemas.openxmlformats.org/officeDocument/2006/relationships" r:embed="rId41" cstate="email">
          <a:extLst>
            <a:ext uri="{28A0092B-C50C-407E-A947-70E740481C1C}">
              <a14:useLocalDpi xmlns:a14="http://schemas.microsoft.com/office/drawing/2010/main"/>
            </a:ext>
          </a:extLst>
        </a:blip>
        <a:stretch>
          <a:fillRect/>
        </a:stretch>
      </xdr:blipFill>
      <xdr:spPr>
        <a:xfrm>
          <a:off x="18126075" y="117538500"/>
          <a:ext cx="3566645" cy="2028828"/>
        </a:xfrm>
        <a:prstGeom prst="rect">
          <a:avLst/>
        </a:prstGeom>
      </xdr:spPr>
    </xdr:pic>
    <xdr:clientData fLocksWithSheet="0"/>
  </xdr:twoCellAnchor>
  <xdr:twoCellAnchor editAs="oneCell">
    <xdr:from>
      <xdr:col>8</xdr:col>
      <xdr:colOff>0</xdr:colOff>
      <xdr:row>65</xdr:row>
      <xdr:rowOff>0</xdr:rowOff>
    </xdr:from>
    <xdr:to>
      <xdr:col>9</xdr:col>
      <xdr:colOff>4295</xdr:colOff>
      <xdr:row>66</xdr:row>
      <xdr:rowOff>1</xdr:rowOff>
    </xdr:to>
    <xdr:pic>
      <xdr:nvPicPr>
        <xdr:cNvPr id="73" name="그림 72">
          <a:extLst>
            <a:ext uri="{FF2B5EF4-FFF2-40B4-BE49-F238E27FC236}">
              <a16:creationId xmlns:a16="http://schemas.microsoft.com/office/drawing/2014/main" id="{00000000-0008-0000-0700-000049000000}"/>
            </a:ext>
          </a:extLst>
        </xdr:cNvPr>
        <xdr:cNvPicPr>
          <a:picLocks noChangeAspect="1"/>
        </xdr:cNvPicPr>
      </xdr:nvPicPr>
      <xdr:blipFill>
        <a:blip xmlns:r="http://schemas.openxmlformats.org/officeDocument/2006/relationships" r:embed="rId42" cstate="email">
          <a:extLst>
            <a:ext uri="{28A0092B-C50C-407E-A947-70E740481C1C}">
              <a14:useLocalDpi xmlns:a14="http://schemas.microsoft.com/office/drawing/2010/main"/>
            </a:ext>
          </a:extLst>
        </a:blip>
        <a:stretch>
          <a:fillRect/>
        </a:stretch>
      </xdr:blipFill>
      <xdr:spPr>
        <a:xfrm>
          <a:off x="18126075" y="123624975"/>
          <a:ext cx="3566645" cy="2028826"/>
        </a:xfrm>
        <a:prstGeom prst="rect">
          <a:avLst/>
        </a:prstGeom>
      </xdr:spPr>
    </xdr:pic>
    <xdr:clientData fLocksWithSheet="0"/>
  </xdr:twoCellAnchor>
  <xdr:twoCellAnchor editAs="oneCell">
    <xdr:from>
      <xdr:col>8</xdr:col>
      <xdr:colOff>1</xdr:colOff>
      <xdr:row>66</xdr:row>
      <xdr:rowOff>0</xdr:rowOff>
    </xdr:from>
    <xdr:to>
      <xdr:col>9</xdr:col>
      <xdr:colOff>0</xdr:colOff>
      <xdr:row>66</xdr:row>
      <xdr:rowOff>2028472</xdr:rowOff>
    </xdr:to>
    <xdr:pic>
      <xdr:nvPicPr>
        <xdr:cNvPr id="74" name="그림 73">
          <a:extLst>
            <a:ext uri="{FF2B5EF4-FFF2-40B4-BE49-F238E27FC236}">
              <a16:creationId xmlns:a16="http://schemas.microsoft.com/office/drawing/2014/main" id="{00000000-0008-0000-0700-00004A000000}"/>
            </a:ext>
          </a:extLst>
        </xdr:cNvPr>
        <xdr:cNvPicPr>
          <a:picLocks noChangeAspect="1"/>
        </xdr:cNvPicPr>
      </xdr:nvPicPr>
      <xdr:blipFill>
        <a:blip xmlns:r="http://schemas.openxmlformats.org/officeDocument/2006/relationships" r:embed="rId43" cstate="email">
          <a:extLst>
            <a:ext uri="{28A0092B-C50C-407E-A947-70E740481C1C}">
              <a14:useLocalDpi xmlns:a14="http://schemas.microsoft.com/office/drawing/2010/main"/>
            </a:ext>
          </a:extLst>
        </a:blip>
        <a:stretch>
          <a:fillRect/>
        </a:stretch>
      </xdr:blipFill>
      <xdr:spPr>
        <a:xfrm>
          <a:off x="18126076" y="125653800"/>
          <a:ext cx="3562349" cy="2028472"/>
        </a:xfrm>
        <a:prstGeom prst="rect">
          <a:avLst/>
        </a:prstGeom>
      </xdr:spPr>
    </xdr:pic>
    <xdr:clientData fLocksWithSheet="0"/>
  </xdr:twoCellAnchor>
  <xdr:twoCellAnchor editAs="oneCell">
    <xdr:from>
      <xdr:col>8</xdr:col>
      <xdr:colOff>0</xdr:colOff>
      <xdr:row>67</xdr:row>
      <xdr:rowOff>2028264</xdr:rowOff>
    </xdr:from>
    <xdr:to>
      <xdr:col>9</xdr:col>
      <xdr:colOff>4295</xdr:colOff>
      <xdr:row>69</xdr:row>
      <xdr:rowOff>2327</xdr:rowOff>
    </xdr:to>
    <xdr:pic>
      <xdr:nvPicPr>
        <xdr:cNvPr id="75" name="그림 74">
          <a:extLst>
            <a:ext uri="{FF2B5EF4-FFF2-40B4-BE49-F238E27FC236}">
              <a16:creationId xmlns:a16="http://schemas.microsoft.com/office/drawing/2014/main" id="{00000000-0008-0000-0700-00004B000000}"/>
            </a:ext>
          </a:extLst>
        </xdr:cNvPr>
        <xdr:cNvPicPr>
          <a:picLocks noChangeAspect="1"/>
        </xdr:cNvPicPr>
      </xdr:nvPicPr>
      <xdr:blipFill>
        <a:blip xmlns:r="http://schemas.openxmlformats.org/officeDocument/2006/relationships" r:embed="rId44" cstate="email">
          <a:extLst>
            <a:ext uri="{28A0092B-C50C-407E-A947-70E740481C1C}">
              <a14:useLocalDpi xmlns:a14="http://schemas.microsoft.com/office/drawing/2010/main"/>
            </a:ext>
          </a:extLst>
        </a:blip>
        <a:stretch>
          <a:fillRect/>
        </a:stretch>
      </xdr:blipFill>
      <xdr:spPr>
        <a:xfrm>
          <a:off x="18126075" y="129710889"/>
          <a:ext cx="3566645" cy="2031713"/>
        </a:xfrm>
        <a:prstGeom prst="rect">
          <a:avLst/>
        </a:prstGeom>
      </xdr:spPr>
    </xdr:pic>
    <xdr:clientData fLocksWithSheet="0"/>
  </xdr:twoCellAnchor>
  <xdr:twoCellAnchor editAs="oneCell">
    <xdr:from>
      <xdr:col>8</xdr:col>
      <xdr:colOff>0</xdr:colOff>
      <xdr:row>71</xdr:row>
      <xdr:rowOff>1</xdr:rowOff>
    </xdr:from>
    <xdr:to>
      <xdr:col>9</xdr:col>
      <xdr:colOff>4295</xdr:colOff>
      <xdr:row>72</xdr:row>
      <xdr:rowOff>220</xdr:rowOff>
    </xdr:to>
    <xdr:pic>
      <xdr:nvPicPr>
        <xdr:cNvPr id="76" name="그림 75">
          <a:extLst>
            <a:ext uri="{FF2B5EF4-FFF2-40B4-BE49-F238E27FC236}">
              <a16:creationId xmlns:a16="http://schemas.microsoft.com/office/drawing/2014/main" id="{00000000-0008-0000-0700-00004C000000}"/>
            </a:ext>
          </a:extLst>
        </xdr:cNvPr>
        <xdr:cNvPicPr>
          <a:picLocks noChangeAspect="1"/>
        </xdr:cNvPicPr>
      </xdr:nvPicPr>
      <xdr:blipFill>
        <a:blip xmlns:r="http://schemas.openxmlformats.org/officeDocument/2006/relationships" r:embed="rId45" cstate="email">
          <a:extLst>
            <a:ext uri="{28A0092B-C50C-407E-A947-70E740481C1C}">
              <a14:useLocalDpi xmlns:a14="http://schemas.microsoft.com/office/drawing/2010/main"/>
            </a:ext>
          </a:extLst>
        </a:blip>
        <a:stretch>
          <a:fillRect/>
        </a:stretch>
      </xdr:blipFill>
      <xdr:spPr>
        <a:xfrm>
          <a:off x="18126075" y="135797926"/>
          <a:ext cx="3566645" cy="2029044"/>
        </a:xfrm>
        <a:prstGeom prst="rect">
          <a:avLst/>
        </a:prstGeom>
      </xdr:spPr>
    </xdr:pic>
    <xdr:clientData fLocksWithSheet="0"/>
  </xdr:twoCellAnchor>
  <xdr:twoCellAnchor editAs="oneCell">
    <xdr:from>
      <xdr:col>8</xdr:col>
      <xdr:colOff>0</xdr:colOff>
      <xdr:row>70</xdr:row>
      <xdr:rowOff>0</xdr:rowOff>
    </xdr:from>
    <xdr:to>
      <xdr:col>9</xdr:col>
      <xdr:colOff>4295</xdr:colOff>
      <xdr:row>71</xdr:row>
      <xdr:rowOff>1090</xdr:rowOff>
    </xdr:to>
    <xdr:pic>
      <xdr:nvPicPr>
        <xdr:cNvPr id="77" name="그림 76">
          <a:extLst>
            <a:ext uri="{FF2B5EF4-FFF2-40B4-BE49-F238E27FC236}">
              <a16:creationId xmlns:a16="http://schemas.microsoft.com/office/drawing/2014/main" id="{00000000-0008-0000-0700-00004D000000}"/>
            </a:ext>
          </a:extLst>
        </xdr:cNvPr>
        <xdr:cNvPicPr>
          <a:picLocks noChangeAspect="1"/>
        </xdr:cNvPicPr>
      </xdr:nvPicPr>
      <xdr:blipFill>
        <a:blip xmlns:r="http://schemas.openxmlformats.org/officeDocument/2006/relationships" r:embed="rId36" cstate="email">
          <a:extLst>
            <a:ext uri="{28A0092B-C50C-407E-A947-70E740481C1C}">
              <a14:useLocalDpi xmlns:a14="http://schemas.microsoft.com/office/drawing/2010/main"/>
            </a:ext>
          </a:extLst>
        </a:blip>
        <a:stretch>
          <a:fillRect/>
        </a:stretch>
      </xdr:blipFill>
      <xdr:spPr>
        <a:xfrm>
          <a:off x="18126075" y="133769100"/>
          <a:ext cx="3566645" cy="2029915"/>
        </a:xfrm>
        <a:prstGeom prst="rect">
          <a:avLst/>
        </a:prstGeom>
      </xdr:spPr>
    </xdr:pic>
    <xdr:clientData fLocksWithSheet="0"/>
  </xdr:twoCellAnchor>
  <xdr:twoCellAnchor editAs="oneCell">
    <xdr:from>
      <xdr:col>8</xdr:col>
      <xdr:colOff>0</xdr:colOff>
      <xdr:row>69</xdr:row>
      <xdr:rowOff>0</xdr:rowOff>
    </xdr:from>
    <xdr:to>
      <xdr:col>9</xdr:col>
      <xdr:colOff>4295</xdr:colOff>
      <xdr:row>69</xdr:row>
      <xdr:rowOff>1999672</xdr:rowOff>
    </xdr:to>
    <xdr:pic>
      <xdr:nvPicPr>
        <xdr:cNvPr id="78" name="그림 77">
          <a:extLst>
            <a:ext uri="{FF2B5EF4-FFF2-40B4-BE49-F238E27FC236}">
              <a16:creationId xmlns:a16="http://schemas.microsoft.com/office/drawing/2014/main" id="{00000000-0008-0000-0700-00004E000000}"/>
            </a:ext>
          </a:extLst>
        </xdr:cNvPr>
        <xdr:cNvPicPr>
          <a:picLocks noChangeAspect="1"/>
        </xdr:cNvPicPr>
      </xdr:nvPicPr>
      <xdr:blipFill>
        <a:blip xmlns:r="http://schemas.openxmlformats.org/officeDocument/2006/relationships" r:embed="rId46" cstate="email">
          <a:extLst>
            <a:ext uri="{28A0092B-C50C-407E-A947-70E740481C1C}">
              <a14:useLocalDpi xmlns:a14="http://schemas.microsoft.com/office/drawing/2010/main"/>
            </a:ext>
          </a:extLst>
        </a:blip>
        <a:stretch>
          <a:fillRect/>
        </a:stretch>
      </xdr:blipFill>
      <xdr:spPr>
        <a:xfrm>
          <a:off x="18126075" y="131740275"/>
          <a:ext cx="3566645" cy="1999672"/>
        </a:xfrm>
        <a:prstGeom prst="rect">
          <a:avLst/>
        </a:prstGeom>
      </xdr:spPr>
    </xdr:pic>
    <xdr:clientData fLocksWithSheet="0"/>
  </xdr:twoCellAnchor>
  <xdr:twoCellAnchor editAs="oneCell">
    <xdr:from>
      <xdr:col>8</xdr:col>
      <xdr:colOff>1</xdr:colOff>
      <xdr:row>72</xdr:row>
      <xdr:rowOff>1</xdr:rowOff>
    </xdr:from>
    <xdr:to>
      <xdr:col>9</xdr:col>
      <xdr:colOff>4295</xdr:colOff>
      <xdr:row>73</xdr:row>
      <xdr:rowOff>1</xdr:rowOff>
    </xdr:to>
    <xdr:pic>
      <xdr:nvPicPr>
        <xdr:cNvPr id="79" name="그림 78">
          <a:extLst>
            <a:ext uri="{FF2B5EF4-FFF2-40B4-BE49-F238E27FC236}">
              <a16:creationId xmlns:a16="http://schemas.microsoft.com/office/drawing/2014/main" id="{00000000-0008-0000-0700-00004F000000}"/>
            </a:ext>
          </a:extLst>
        </xdr:cNvPr>
        <xdr:cNvPicPr>
          <a:picLocks noChangeAspect="1"/>
        </xdr:cNvPicPr>
      </xdr:nvPicPr>
      <xdr:blipFill>
        <a:blip xmlns:r="http://schemas.openxmlformats.org/officeDocument/2006/relationships" r:embed="rId47" cstate="email">
          <a:extLst>
            <a:ext uri="{28A0092B-C50C-407E-A947-70E740481C1C}">
              <a14:useLocalDpi xmlns:a14="http://schemas.microsoft.com/office/drawing/2010/main"/>
            </a:ext>
          </a:extLst>
        </a:blip>
        <a:stretch>
          <a:fillRect/>
        </a:stretch>
      </xdr:blipFill>
      <xdr:spPr>
        <a:xfrm>
          <a:off x="18126076" y="137826751"/>
          <a:ext cx="3566644" cy="2028825"/>
        </a:xfrm>
        <a:prstGeom prst="rect">
          <a:avLst/>
        </a:prstGeom>
      </xdr:spPr>
    </xdr:pic>
    <xdr:clientData fLocksWithSheet="0"/>
  </xdr:twoCellAnchor>
  <xdr:twoCellAnchor editAs="oneCell">
    <xdr:from>
      <xdr:col>8</xdr:col>
      <xdr:colOff>1</xdr:colOff>
      <xdr:row>73</xdr:row>
      <xdr:rowOff>0</xdr:rowOff>
    </xdr:from>
    <xdr:to>
      <xdr:col>9</xdr:col>
      <xdr:colOff>4295</xdr:colOff>
      <xdr:row>74</xdr:row>
      <xdr:rowOff>2</xdr:rowOff>
    </xdr:to>
    <xdr:pic>
      <xdr:nvPicPr>
        <xdr:cNvPr id="80" name="그림 79">
          <a:extLst>
            <a:ext uri="{FF2B5EF4-FFF2-40B4-BE49-F238E27FC236}">
              <a16:creationId xmlns:a16="http://schemas.microsoft.com/office/drawing/2014/main" id="{00000000-0008-0000-0700-000050000000}"/>
            </a:ext>
          </a:extLst>
        </xdr:cNvPr>
        <xdr:cNvPicPr>
          <a:picLocks noChangeAspect="1"/>
        </xdr:cNvPicPr>
      </xdr:nvPicPr>
      <xdr:blipFill>
        <a:blip xmlns:r="http://schemas.openxmlformats.org/officeDocument/2006/relationships" r:embed="rId48" cstate="email">
          <a:extLst>
            <a:ext uri="{28A0092B-C50C-407E-A947-70E740481C1C}">
              <a14:useLocalDpi xmlns:a14="http://schemas.microsoft.com/office/drawing/2010/main"/>
            </a:ext>
          </a:extLst>
        </a:blip>
        <a:stretch>
          <a:fillRect/>
        </a:stretch>
      </xdr:blipFill>
      <xdr:spPr>
        <a:xfrm>
          <a:off x="18126076" y="139855575"/>
          <a:ext cx="3566644" cy="2028827"/>
        </a:xfrm>
        <a:prstGeom prst="rect">
          <a:avLst/>
        </a:prstGeom>
      </xdr:spPr>
    </xdr:pic>
    <xdr:clientData fLocksWithSheet="0"/>
  </xdr:twoCellAnchor>
  <xdr:twoCellAnchor editAs="oneCell">
    <xdr:from>
      <xdr:col>8</xdr:col>
      <xdr:colOff>0</xdr:colOff>
      <xdr:row>74</xdr:row>
      <xdr:rowOff>0</xdr:rowOff>
    </xdr:from>
    <xdr:to>
      <xdr:col>9</xdr:col>
      <xdr:colOff>1600</xdr:colOff>
      <xdr:row>75</xdr:row>
      <xdr:rowOff>1</xdr:rowOff>
    </xdr:to>
    <xdr:pic>
      <xdr:nvPicPr>
        <xdr:cNvPr id="81" name="그림 80">
          <a:extLst>
            <a:ext uri="{FF2B5EF4-FFF2-40B4-BE49-F238E27FC236}">
              <a16:creationId xmlns:a16="http://schemas.microsoft.com/office/drawing/2014/main" id="{00000000-0008-0000-0700-000051000000}"/>
            </a:ext>
          </a:extLst>
        </xdr:cNvPr>
        <xdr:cNvPicPr>
          <a:picLocks noChangeAspect="1"/>
        </xdr:cNvPicPr>
      </xdr:nvPicPr>
      <xdr:blipFill>
        <a:blip xmlns:r="http://schemas.openxmlformats.org/officeDocument/2006/relationships" r:embed="rId49" cstate="email">
          <a:extLst>
            <a:ext uri="{28A0092B-C50C-407E-A947-70E740481C1C}">
              <a14:useLocalDpi xmlns:a14="http://schemas.microsoft.com/office/drawing/2010/main"/>
            </a:ext>
          </a:extLst>
        </a:blip>
        <a:stretch>
          <a:fillRect/>
        </a:stretch>
      </xdr:blipFill>
      <xdr:spPr>
        <a:xfrm>
          <a:off x="18126075" y="141884400"/>
          <a:ext cx="3563950" cy="2028826"/>
        </a:xfrm>
        <a:prstGeom prst="rect">
          <a:avLst/>
        </a:prstGeom>
      </xdr:spPr>
    </xdr:pic>
    <xdr:clientData fLocksWithSheet="0"/>
  </xdr:twoCellAnchor>
  <xdr:twoCellAnchor editAs="oneCell">
    <xdr:from>
      <xdr:col>8</xdr:col>
      <xdr:colOff>0</xdr:colOff>
      <xdr:row>75</xdr:row>
      <xdr:rowOff>1</xdr:rowOff>
    </xdr:from>
    <xdr:to>
      <xdr:col>9</xdr:col>
      <xdr:colOff>1600</xdr:colOff>
      <xdr:row>76</xdr:row>
      <xdr:rowOff>800</xdr:rowOff>
    </xdr:to>
    <xdr:pic>
      <xdr:nvPicPr>
        <xdr:cNvPr id="82" name="그림 81">
          <a:extLst>
            <a:ext uri="{FF2B5EF4-FFF2-40B4-BE49-F238E27FC236}">
              <a16:creationId xmlns:a16="http://schemas.microsoft.com/office/drawing/2014/main" id="{00000000-0008-0000-0700-000052000000}"/>
            </a:ext>
          </a:extLst>
        </xdr:cNvPr>
        <xdr:cNvPicPr>
          <a:picLocks noChangeAspect="1"/>
        </xdr:cNvPicPr>
      </xdr:nvPicPr>
      <xdr:blipFill>
        <a:blip xmlns:r="http://schemas.openxmlformats.org/officeDocument/2006/relationships" r:embed="rId50" cstate="email">
          <a:extLst>
            <a:ext uri="{28A0092B-C50C-407E-A947-70E740481C1C}">
              <a14:useLocalDpi xmlns:a14="http://schemas.microsoft.com/office/drawing/2010/main"/>
            </a:ext>
          </a:extLst>
        </a:blip>
        <a:stretch>
          <a:fillRect/>
        </a:stretch>
      </xdr:blipFill>
      <xdr:spPr>
        <a:xfrm>
          <a:off x="18126075" y="143913226"/>
          <a:ext cx="3563950" cy="2029624"/>
        </a:xfrm>
        <a:prstGeom prst="rect">
          <a:avLst/>
        </a:prstGeom>
      </xdr:spPr>
    </xdr:pic>
    <xdr:clientData fLocksWithSheet="0"/>
  </xdr:twoCellAnchor>
  <xdr:twoCellAnchor editAs="oneCell">
    <xdr:from>
      <xdr:col>8</xdr:col>
      <xdr:colOff>0</xdr:colOff>
      <xdr:row>76</xdr:row>
      <xdr:rowOff>0</xdr:rowOff>
    </xdr:from>
    <xdr:to>
      <xdr:col>9</xdr:col>
      <xdr:colOff>4295</xdr:colOff>
      <xdr:row>77</xdr:row>
      <xdr:rowOff>1740</xdr:rowOff>
    </xdr:to>
    <xdr:pic>
      <xdr:nvPicPr>
        <xdr:cNvPr id="83" name="그림 82">
          <a:extLst>
            <a:ext uri="{FF2B5EF4-FFF2-40B4-BE49-F238E27FC236}">
              <a16:creationId xmlns:a16="http://schemas.microsoft.com/office/drawing/2014/main" id="{00000000-0008-0000-0700-000053000000}"/>
            </a:ext>
          </a:extLst>
        </xdr:cNvPr>
        <xdr:cNvPicPr>
          <a:picLocks noChangeAspect="1"/>
        </xdr:cNvPicPr>
      </xdr:nvPicPr>
      <xdr:blipFill>
        <a:blip xmlns:r="http://schemas.openxmlformats.org/officeDocument/2006/relationships" r:embed="rId51" cstate="email">
          <a:extLst>
            <a:ext uri="{28A0092B-C50C-407E-A947-70E740481C1C}">
              <a14:useLocalDpi xmlns:a14="http://schemas.microsoft.com/office/drawing/2010/main"/>
            </a:ext>
          </a:extLst>
        </a:blip>
        <a:stretch>
          <a:fillRect/>
        </a:stretch>
      </xdr:blipFill>
      <xdr:spPr>
        <a:xfrm>
          <a:off x="18126075" y="145942050"/>
          <a:ext cx="3566645" cy="2030565"/>
        </a:xfrm>
        <a:prstGeom prst="rect">
          <a:avLst/>
        </a:prstGeom>
      </xdr:spPr>
    </xdr:pic>
    <xdr:clientData fLocksWithSheet="0"/>
  </xdr:twoCellAnchor>
  <xdr:twoCellAnchor editAs="oneCell">
    <xdr:from>
      <xdr:col>8</xdr:col>
      <xdr:colOff>0</xdr:colOff>
      <xdr:row>77</xdr:row>
      <xdr:rowOff>1</xdr:rowOff>
    </xdr:from>
    <xdr:to>
      <xdr:col>9</xdr:col>
      <xdr:colOff>4295</xdr:colOff>
      <xdr:row>78</xdr:row>
      <xdr:rowOff>4</xdr:rowOff>
    </xdr:to>
    <xdr:pic>
      <xdr:nvPicPr>
        <xdr:cNvPr id="84" name="그림 83">
          <a:extLst>
            <a:ext uri="{FF2B5EF4-FFF2-40B4-BE49-F238E27FC236}">
              <a16:creationId xmlns:a16="http://schemas.microsoft.com/office/drawing/2014/main" id="{00000000-0008-0000-0700-000054000000}"/>
            </a:ext>
          </a:extLst>
        </xdr:cNvPr>
        <xdr:cNvPicPr>
          <a:picLocks noChangeAspect="1"/>
        </xdr:cNvPicPr>
      </xdr:nvPicPr>
      <xdr:blipFill>
        <a:blip xmlns:r="http://schemas.openxmlformats.org/officeDocument/2006/relationships" r:embed="rId52" cstate="email">
          <a:extLst>
            <a:ext uri="{28A0092B-C50C-407E-A947-70E740481C1C}">
              <a14:useLocalDpi xmlns:a14="http://schemas.microsoft.com/office/drawing/2010/main"/>
            </a:ext>
          </a:extLst>
        </a:blip>
        <a:stretch>
          <a:fillRect/>
        </a:stretch>
      </xdr:blipFill>
      <xdr:spPr>
        <a:xfrm>
          <a:off x="18126075" y="147970876"/>
          <a:ext cx="3566645" cy="2028828"/>
        </a:xfrm>
        <a:prstGeom prst="rect">
          <a:avLst/>
        </a:prstGeom>
      </xdr:spPr>
    </xdr:pic>
    <xdr:clientData fLocksWithSheet="0"/>
  </xdr:twoCellAnchor>
  <xdr:twoCellAnchor editAs="oneCell">
    <xdr:from>
      <xdr:col>8</xdr:col>
      <xdr:colOff>0</xdr:colOff>
      <xdr:row>78</xdr:row>
      <xdr:rowOff>0</xdr:rowOff>
    </xdr:from>
    <xdr:to>
      <xdr:col>9</xdr:col>
      <xdr:colOff>1600</xdr:colOff>
      <xdr:row>79</xdr:row>
      <xdr:rowOff>1740</xdr:rowOff>
    </xdr:to>
    <xdr:pic>
      <xdr:nvPicPr>
        <xdr:cNvPr id="85" name="그림 84">
          <a:extLst>
            <a:ext uri="{FF2B5EF4-FFF2-40B4-BE49-F238E27FC236}">
              <a16:creationId xmlns:a16="http://schemas.microsoft.com/office/drawing/2014/main" id="{00000000-0008-0000-0700-000055000000}"/>
            </a:ext>
          </a:extLst>
        </xdr:cNvPr>
        <xdr:cNvPicPr>
          <a:picLocks noChangeAspect="1"/>
        </xdr:cNvPicPr>
      </xdr:nvPicPr>
      <xdr:blipFill>
        <a:blip xmlns:r="http://schemas.openxmlformats.org/officeDocument/2006/relationships" r:embed="rId53" cstate="email">
          <a:extLst>
            <a:ext uri="{28A0092B-C50C-407E-A947-70E740481C1C}">
              <a14:useLocalDpi xmlns:a14="http://schemas.microsoft.com/office/drawing/2010/main"/>
            </a:ext>
          </a:extLst>
        </a:blip>
        <a:stretch>
          <a:fillRect/>
        </a:stretch>
      </xdr:blipFill>
      <xdr:spPr>
        <a:xfrm>
          <a:off x="18126075" y="149999700"/>
          <a:ext cx="3563950" cy="2030565"/>
        </a:xfrm>
        <a:prstGeom prst="rect">
          <a:avLst/>
        </a:prstGeom>
      </xdr:spPr>
    </xdr:pic>
    <xdr:clientData fLocksWithSheet="0"/>
  </xdr:twoCellAnchor>
  <xdr:twoCellAnchor editAs="oneCell">
    <xdr:from>
      <xdr:col>8</xdr:col>
      <xdr:colOff>0</xdr:colOff>
      <xdr:row>80</xdr:row>
      <xdr:rowOff>0</xdr:rowOff>
    </xdr:from>
    <xdr:to>
      <xdr:col>9</xdr:col>
      <xdr:colOff>4295</xdr:colOff>
      <xdr:row>81</xdr:row>
      <xdr:rowOff>0</xdr:rowOff>
    </xdr:to>
    <xdr:pic>
      <xdr:nvPicPr>
        <xdr:cNvPr id="86" name="그림 85">
          <a:extLst>
            <a:ext uri="{FF2B5EF4-FFF2-40B4-BE49-F238E27FC236}">
              <a16:creationId xmlns:a16="http://schemas.microsoft.com/office/drawing/2014/main" id="{00000000-0008-0000-0700-000056000000}"/>
            </a:ext>
          </a:extLst>
        </xdr:cNvPr>
        <xdr:cNvPicPr>
          <a:picLocks noChangeAspect="1"/>
        </xdr:cNvPicPr>
      </xdr:nvPicPr>
      <xdr:blipFill>
        <a:blip xmlns:r="http://schemas.openxmlformats.org/officeDocument/2006/relationships" r:embed="rId54" cstate="email">
          <a:extLst>
            <a:ext uri="{28A0092B-C50C-407E-A947-70E740481C1C}">
              <a14:useLocalDpi xmlns:a14="http://schemas.microsoft.com/office/drawing/2010/main"/>
            </a:ext>
          </a:extLst>
        </a:blip>
        <a:stretch>
          <a:fillRect/>
        </a:stretch>
      </xdr:blipFill>
      <xdr:spPr>
        <a:xfrm>
          <a:off x="18126075" y="154057350"/>
          <a:ext cx="3566645" cy="2028825"/>
        </a:xfrm>
        <a:prstGeom prst="rect">
          <a:avLst/>
        </a:prstGeom>
      </xdr:spPr>
    </xdr:pic>
    <xdr:clientData fLocksWithSheet="0"/>
  </xdr:twoCellAnchor>
  <xdr:twoCellAnchor editAs="oneCell">
    <xdr:from>
      <xdr:col>8</xdr:col>
      <xdr:colOff>0</xdr:colOff>
      <xdr:row>81</xdr:row>
      <xdr:rowOff>0</xdr:rowOff>
    </xdr:from>
    <xdr:to>
      <xdr:col>9</xdr:col>
      <xdr:colOff>4295</xdr:colOff>
      <xdr:row>82</xdr:row>
      <xdr:rowOff>1092</xdr:rowOff>
    </xdr:to>
    <xdr:pic>
      <xdr:nvPicPr>
        <xdr:cNvPr id="87" name="그림 86">
          <a:extLst>
            <a:ext uri="{FF2B5EF4-FFF2-40B4-BE49-F238E27FC236}">
              <a16:creationId xmlns:a16="http://schemas.microsoft.com/office/drawing/2014/main" id="{00000000-0008-0000-0700-000057000000}"/>
            </a:ext>
          </a:extLst>
        </xdr:cNvPr>
        <xdr:cNvPicPr>
          <a:picLocks noChangeAspect="1"/>
        </xdr:cNvPicPr>
      </xdr:nvPicPr>
      <xdr:blipFill>
        <a:blip xmlns:r="http://schemas.openxmlformats.org/officeDocument/2006/relationships" r:embed="rId55" cstate="email">
          <a:extLst>
            <a:ext uri="{28A0092B-C50C-407E-A947-70E740481C1C}">
              <a14:useLocalDpi xmlns:a14="http://schemas.microsoft.com/office/drawing/2010/main"/>
            </a:ext>
          </a:extLst>
        </a:blip>
        <a:stretch>
          <a:fillRect/>
        </a:stretch>
      </xdr:blipFill>
      <xdr:spPr>
        <a:xfrm>
          <a:off x="18126075" y="156086175"/>
          <a:ext cx="3566645" cy="2029917"/>
        </a:xfrm>
        <a:prstGeom prst="rect">
          <a:avLst/>
        </a:prstGeom>
      </xdr:spPr>
    </xdr:pic>
    <xdr:clientData fLocksWithSheet="0"/>
  </xdr:twoCellAnchor>
  <xdr:twoCellAnchor editAs="oneCell">
    <xdr:from>
      <xdr:col>8</xdr:col>
      <xdr:colOff>0</xdr:colOff>
      <xdr:row>82</xdr:row>
      <xdr:rowOff>-1</xdr:rowOff>
    </xdr:from>
    <xdr:to>
      <xdr:col>9</xdr:col>
      <xdr:colOff>4295</xdr:colOff>
      <xdr:row>83</xdr:row>
      <xdr:rowOff>1234</xdr:rowOff>
    </xdr:to>
    <xdr:pic>
      <xdr:nvPicPr>
        <xdr:cNvPr id="88" name="그림 87">
          <a:extLst>
            <a:ext uri="{FF2B5EF4-FFF2-40B4-BE49-F238E27FC236}">
              <a16:creationId xmlns:a16="http://schemas.microsoft.com/office/drawing/2014/main" id="{00000000-0008-0000-0700-000058000000}"/>
            </a:ext>
          </a:extLst>
        </xdr:cNvPr>
        <xdr:cNvPicPr>
          <a:picLocks noChangeAspect="1"/>
        </xdr:cNvPicPr>
      </xdr:nvPicPr>
      <xdr:blipFill>
        <a:blip xmlns:r="http://schemas.openxmlformats.org/officeDocument/2006/relationships" r:embed="rId56" cstate="email">
          <a:extLst>
            <a:ext uri="{28A0092B-C50C-407E-A947-70E740481C1C}">
              <a14:useLocalDpi xmlns:a14="http://schemas.microsoft.com/office/drawing/2010/main"/>
            </a:ext>
          </a:extLst>
        </a:blip>
        <a:stretch>
          <a:fillRect/>
        </a:stretch>
      </xdr:blipFill>
      <xdr:spPr>
        <a:xfrm>
          <a:off x="18126075" y="158114999"/>
          <a:ext cx="3566645" cy="2030060"/>
        </a:xfrm>
        <a:prstGeom prst="rect">
          <a:avLst/>
        </a:prstGeom>
      </xdr:spPr>
    </xdr:pic>
    <xdr:clientData fLocksWithSheet="0"/>
  </xdr:twoCellAnchor>
  <xdr:twoCellAnchor editAs="oneCell">
    <xdr:from>
      <xdr:col>8</xdr:col>
      <xdr:colOff>0</xdr:colOff>
      <xdr:row>84</xdr:row>
      <xdr:rowOff>0</xdr:rowOff>
    </xdr:from>
    <xdr:to>
      <xdr:col>9</xdr:col>
      <xdr:colOff>1600</xdr:colOff>
      <xdr:row>85</xdr:row>
      <xdr:rowOff>221</xdr:rowOff>
    </xdr:to>
    <xdr:pic>
      <xdr:nvPicPr>
        <xdr:cNvPr id="89" name="그림 88">
          <a:extLst>
            <a:ext uri="{FF2B5EF4-FFF2-40B4-BE49-F238E27FC236}">
              <a16:creationId xmlns:a16="http://schemas.microsoft.com/office/drawing/2014/main" id="{00000000-0008-0000-0700-000059000000}"/>
            </a:ext>
          </a:extLst>
        </xdr:cNvPr>
        <xdr:cNvPicPr>
          <a:picLocks noChangeAspect="1"/>
        </xdr:cNvPicPr>
      </xdr:nvPicPr>
      <xdr:blipFill>
        <a:blip xmlns:r="http://schemas.openxmlformats.org/officeDocument/2006/relationships" r:embed="rId49" cstate="email">
          <a:extLst>
            <a:ext uri="{28A0092B-C50C-407E-A947-70E740481C1C}">
              <a14:useLocalDpi xmlns:a14="http://schemas.microsoft.com/office/drawing/2010/main"/>
            </a:ext>
          </a:extLst>
        </a:blip>
        <a:stretch>
          <a:fillRect/>
        </a:stretch>
      </xdr:blipFill>
      <xdr:spPr>
        <a:xfrm>
          <a:off x="18126075" y="162172650"/>
          <a:ext cx="3563950" cy="2029046"/>
        </a:xfrm>
        <a:prstGeom prst="rect">
          <a:avLst/>
        </a:prstGeom>
      </xdr:spPr>
    </xdr:pic>
    <xdr:clientData fLocksWithSheet="0"/>
  </xdr:twoCellAnchor>
  <xdr:twoCellAnchor editAs="oneCell">
    <xdr:from>
      <xdr:col>8</xdr:col>
      <xdr:colOff>0</xdr:colOff>
      <xdr:row>85</xdr:row>
      <xdr:rowOff>0</xdr:rowOff>
    </xdr:from>
    <xdr:to>
      <xdr:col>9</xdr:col>
      <xdr:colOff>1600</xdr:colOff>
      <xdr:row>86</xdr:row>
      <xdr:rowOff>798</xdr:rowOff>
    </xdr:to>
    <xdr:pic>
      <xdr:nvPicPr>
        <xdr:cNvPr id="90" name="그림 89">
          <a:extLst>
            <a:ext uri="{FF2B5EF4-FFF2-40B4-BE49-F238E27FC236}">
              <a16:creationId xmlns:a16="http://schemas.microsoft.com/office/drawing/2014/main" id="{00000000-0008-0000-0700-00005A000000}"/>
            </a:ext>
          </a:extLst>
        </xdr:cNvPr>
        <xdr:cNvPicPr>
          <a:picLocks noChangeAspect="1"/>
        </xdr:cNvPicPr>
      </xdr:nvPicPr>
      <xdr:blipFill>
        <a:blip xmlns:r="http://schemas.openxmlformats.org/officeDocument/2006/relationships" r:embed="rId47" cstate="email">
          <a:extLst>
            <a:ext uri="{28A0092B-C50C-407E-A947-70E740481C1C}">
              <a14:useLocalDpi xmlns:a14="http://schemas.microsoft.com/office/drawing/2010/main"/>
            </a:ext>
          </a:extLst>
        </a:blip>
        <a:stretch>
          <a:fillRect/>
        </a:stretch>
      </xdr:blipFill>
      <xdr:spPr>
        <a:xfrm>
          <a:off x="18126075" y="164201475"/>
          <a:ext cx="3563950" cy="2029623"/>
        </a:xfrm>
        <a:prstGeom prst="rect">
          <a:avLst/>
        </a:prstGeom>
      </xdr:spPr>
    </xdr:pic>
    <xdr:clientData fLocksWithSheet="0"/>
  </xdr:twoCellAnchor>
  <xdr:twoCellAnchor editAs="oneCell">
    <xdr:from>
      <xdr:col>8</xdr:col>
      <xdr:colOff>0</xdr:colOff>
      <xdr:row>86</xdr:row>
      <xdr:rowOff>0</xdr:rowOff>
    </xdr:from>
    <xdr:to>
      <xdr:col>9</xdr:col>
      <xdr:colOff>1600</xdr:colOff>
      <xdr:row>87</xdr:row>
      <xdr:rowOff>2</xdr:rowOff>
    </xdr:to>
    <xdr:pic>
      <xdr:nvPicPr>
        <xdr:cNvPr id="91" name="그림 90">
          <a:extLst>
            <a:ext uri="{FF2B5EF4-FFF2-40B4-BE49-F238E27FC236}">
              <a16:creationId xmlns:a16="http://schemas.microsoft.com/office/drawing/2014/main" id="{00000000-0008-0000-0700-00005B00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18126075" y="166230300"/>
          <a:ext cx="3563950" cy="2028827"/>
        </a:xfrm>
        <a:prstGeom prst="rect">
          <a:avLst/>
        </a:prstGeom>
      </xdr:spPr>
    </xdr:pic>
    <xdr:clientData fLocksWithSheet="0"/>
  </xdr:twoCellAnchor>
  <xdr:twoCellAnchor editAs="oneCell">
    <xdr:from>
      <xdr:col>8</xdr:col>
      <xdr:colOff>1</xdr:colOff>
      <xdr:row>83</xdr:row>
      <xdr:rowOff>0</xdr:rowOff>
    </xdr:from>
    <xdr:to>
      <xdr:col>9</xdr:col>
      <xdr:colOff>0</xdr:colOff>
      <xdr:row>84</xdr:row>
      <xdr:rowOff>4</xdr:rowOff>
    </xdr:to>
    <xdr:pic>
      <xdr:nvPicPr>
        <xdr:cNvPr id="92" name="그림 91">
          <a:extLst>
            <a:ext uri="{FF2B5EF4-FFF2-40B4-BE49-F238E27FC236}">
              <a16:creationId xmlns:a16="http://schemas.microsoft.com/office/drawing/2014/main" id="{00000000-0008-0000-0700-00005C000000}"/>
            </a:ext>
          </a:extLst>
        </xdr:cNvPr>
        <xdr:cNvPicPr>
          <a:picLocks noChangeAspect="1"/>
        </xdr:cNvPicPr>
      </xdr:nvPicPr>
      <xdr:blipFill>
        <a:blip xmlns:r="http://schemas.openxmlformats.org/officeDocument/2006/relationships" r:embed="rId57" cstate="email">
          <a:extLst>
            <a:ext uri="{28A0092B-C50C-407E-A947-70E740481C1C}">
              <a14:useLocalDpi xmlns:a14="http://schemas.microsoft.com/office/drawing/2010/main"/>
            </a:ext>
          </a:extLst>
        </a:blip>
        <a:stretch>
          <a:fillRect/>
        </a:stretch>
      </xdr:blipFill>
      <xdr:spPr>
        <a:xfrm>
          <a:off x="18126076" y="160143825"/>
          <a:ext cx="3562349" cy="2028829"/>
        </a:xfrm>
        <a:prstGeom prst="rect">
          <a:avLst/>
        </a:prstGeom>
      </xdr:spPr>
    </xdr:pic>
    <xdr:clientData fLocksWithSheet="0"/>
  </xdr:twoCellAnchor>
  <xdr:twoCellAnchor editAs="oneCell">
    <xdr:from>
      <xdr:col>8</xdr:col>
      <xdr:colOff>1</xdr:colOff>
      <xdr:row>94</xdr:row>
      <xdr:rowOff>1</xdr:rowOff>
    </xdr:from>
    <xdr:to>
      <xdr:col>9</xdr:col>
      <xdr:colOff>4295</xdr:colOff>
      <xdr:row>95</xdr:row>
      <xdr:rowOff>1</xdr:rowOff>
    </xdr:to>
    <xdr:pic>
      <xdr:nvPicPr>
        <xdr:cNvPr id="93" name="그림 92">
          <a:extLst>
            <a:ext uri="{FF2B5EF4-FFF2-40B4-BE49-F238E27FC236}">
              <a16:creationId xmlns:a16="http://schemas.microsoft.com/office/drawing/2014/main" id="{00000000-0008-0000-0700-00005D000000}"/>
            </a:ext>
          </a:extLst>
        </xdr:cNvPr>
        <xdr:cNvPicPr>
          <a:picLocks noChangeAspect="1"/>
        </xdr:cNvPicPr>
      </xdr:nvPicPr>
      <xdr:blipFill>
        <a:blip xmlns:r="http://schemas.openxmlformats.org/officeDocument/2006/relationships" r:embed="rId58" cstate="email">
          <a:extLst>
            <a:ext uri="{28A0092B-C50C-407E-A947-70E740481C1C}">
              <a14:useLocalDpi xmlns:a14="http://schemas.microsoft.com/office/drawing/2010/main"/>
            </a:ext>
          </a:extLst>
        </a:blip>
        <a:stretch>
          <a:fillRect/>
        </a:stretch>
      </xdr:blipFill>
      <xdr:spPr>
        <a:xfrm>
          <a:off x="18126076" y="182460901"/>
          <a:ext cx="3566644" cy="2028825"/>
        </a:xfrm>
        <a:prstGeom prst="rect">
          <a:avLst/>
        </a:prstGeom>
      </xdr:spPr>
    </xdr:pic>
    <xdr:clientData/>
  </xdr:twoCellAnchor>
  <xdr:twoCellAnchor editAs="oneCell">
    <xdr:from>
      <xdr:col>8</xdr:col>
      <xdr:colOff>1</xdr:colOff>
      <xdr:row>95</xdr:row>
      <xdr:rowOff>0</xdr:rowOff>
    </xdr:from>
    <xdr:to>
      <xdr:col>9</xdr:col>
      <xdr:colOff>0</xdr:colOff>
      <xdr:row>96</xdr:row>
      <xdr:rowOff>800</xdr:rowOff>
    </xdr:to>
    <xdr:pic>
      <xdr:nvPicPr>
        <xdr:cNvPr id="94" name="그림 93">
          <a:extLst>
            <a:ext uri="{FF2B5EF4-FFF2-40B4-BE49-F238E27FC236}">
              <a16:creationId xmlns:a16="http://schemas.microsoft.com/office/drawing/2014/main" id="{00000000-0008-0000-0700-00005E000000}"/>
            </a:ext>
          </a:extLst>
        </xdr:cNvPr>
        <xdr:cNvPicPr>
          <a:picLocks noChangeAspect="1"/>
        </xdr:cNvPicPr>
      </xdr:nvPicPr>
      <xdr:blipFill>
        <a:blip xmlns:r="http://schemas.openxmlformats.org/officeDocument/2006/relationships" r:embed="rId59" cstate="email">
          <a:extLst>
            <a:ext uri="{28A0092B-C50C-407E-A947-70E740481C1C}">
              <a14:useLocalDpi xmlns:a14="http://schemas.microsoft.com/office/drawing/2010/main"/>
            </a:ext>
          </a:extLst>
        </a:blip>
        <a:stretch>
          <a:fillRect/>
        </a:stretch>
      </xdr:blipFill>
      <xdr:spPr>
        <a:xfrm>
          <a:off x="18126076" y="184489725"/>
          <a:ext cx="3562349" cy="2029625"/>
        </a:xfrm>
        <a:prstGeom prst="rect">
          <a:avLst/>
        </a:prstGeom>
      </xdr:spPr>
    </xdr:pic>
    <xdr:clientData/>
  </xdr:twoCellAnchor>
  <xdr:twoCellAnchor editAs="oneCell">
    <xdr:from>
      <xdr:col>8</xdr:col>
      <xdr:colOff>0</xdr:colOff>
      <xdr:row>102</xdr:row>
      <xdr:rowOff>-1</xdr:rowOff>
    </xdr:from>
    <xdr:to>
      <xdr:col>9</xdr:col>
      <xdr:colOff>4295</xdr:colOff>
      <xdr:row>103</xdr:row>
      <xdr:rowOff>1238</xdr:rowOff>
    </xdr:to>
    <xdr:pic>
      <xdr:nvPicPr>
        <xdr:cNvPr id="95" name="그림 94">
          <a:extLst>
            <a:ext uri="{FF2B5EF4-FFF2-40B4-BE49-F238E27FC236}">
              <a16:creationId xmlns:a16="http://schemas.microsoft.com/office/drawing/2014/main" id="{00000000-0008-0000-0700-00005F000000}"/>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tretch>
          <a:fillRect/>
        </a:stretch>
      </xdr:blipFill>
      <xdr:spPr>
        <a:xfrm>
          <a:off x="18126075" y="198691499"/>
          <a:ext cx="3566645" cy="2030064"/>
        </a:xfrm>
        <a:prstGeom prst="rect">
          <a:avLst/>
        </a:prstGeom>
      </xdr:spPr>
    </xdr:pic>
    <xdr:clientData fLocksWithSheet="0"/>
  </xdr:twoCellAnchor>
  <xdr:twoCellAnchor editAs="oneCell">
    <xdr:from>
      <xdr:col>8</xdr:col>
      <xdr:colOff>1</xdr:colOff>
      <xdr:row>105</xdr:row>
      <xdr:rowOff>0</xdr:rowOff>
    </xdr:from>
    <xdr:to>
      <xdr:col>9</xdr:col>
      <xdr:colOff>0</xdr:colOff>
      <xdr:row>106</xdr:row>
      <xdr:rowOff>0</xdr:rowOff>
    </xdr:to>
    <xdr:pic>
      <xdr:nvPicPr>
        <xdr:cNvPr id="96" name="그림 95">
          <a:extLst>
            <a:ext uri="{FF2B5EF4-FFF2-40B4-BE49-F238E27FC236}">
              <a16:creationId xmlns:a16="http://schemas.microsoft.com/office/drawing/2014/main" id="{00000000-0008-0000-0700-000060000000}"/>
            </a:ext>
          </a:extLst>
        </xdr:cNvPr>
        <xdr:cNvPicPr>
          <a:picLocks noChangeAspect="1"/>
        </xdr:cNvPicPr>
      </xdr:nvPicPr>
      <xdr:blipFill>
        <a:blip xmlns:r="http://schemas.openxmlformats.org/officeDocument/2006/relationships" r:embed="rId60" cstate="email">
          <a:extLst>
            <a:ext uri="{28A0092B-C50C-407E-A947-70E740481C1C}">
              <a14:useLocalDpi xmlns:a14="http://schemas.microsoft.com/office/drawing/2010/main"/>
            </a:ext>
          </a:extLst>
        </a:blip>
        <a:stretch>
          <a:fillRect/>
        </a:stretch>
      </xdr:blipFill>
      <xdr:spPr>
        <a:xfrm>
          <a:off x="18126076" y="204777975"/>
          <a:ext cx="3562349" cy="2028825"/>
        </a:xfrm>
        <a:prstGeom prst="rect">
          <a:avLst/>
        </a:prstGeom>
      </xdr:spPr>
    </xdr:pic>
    <xdr:clientData/>
  </xdr:twoCellAnchor>
  <xdr:twoCellAnchor editAs="oneCell">
    <xdr:from>
      <xdr:col>8</xdr:col>
      <xdr:colOff>1</xdr:colOff>
      <xdr:row>103</xdr:row>
      <xdr:rowOff>2027463</xdr:rowOff>
    </xdr:from>
    <xdr:to>
      <xdr:col>9</xdr:col>
      <xdr:colOff>4295</xdr:colOff>
      <xdr:row>105</xdr:row>
      <xdr:rowOff>2328</xdr:rowOff>
    </xdr:to>
    <xdr:pic>
      <xdr:nvPicPr>
        <xdr:cNvPr id="97" name="그림 96">
          <a:extLst>
            <a:ext uri="{FF2B5EF4-FFF2-40B4-BE49-F238E27FC236}">
              <a16:creationId xmlns:a16="http://schemas.microsoft.com/office/drawing/2014/main" id="{00000000-0008-0000-0700-000061000000}"/>
            </a:ext>
          </a:extLst>
        </xdr:cNvPr>
        <xdr:cNvPicPr>
          <a:picLocks noChangeAspect="1"/>
        </xdr:cNvPicPr>
      </xdr:nvPicPr>
      <xdr:blipFill>
        <a:blip xmlns:r="http://schemas.openxmlformats.org/officeDocument/2006/relationships" r:embed="rId61" cstate="email">
          <a:extLst>
            <a:ext uri="{28A0092B-C50C-407E-A947-70E740481C1C}">
              <a14:useLocalDpi xmlns:a14="http://schemas.microsoft.com/office/drawing/2010/main"/>
            </a:ext>
          </a:extLst>
        </a:blip>
        <a:stretch>
          <a:fillRect/>
        </a:stretch>
      </xdr:blipFill>
      <xdr:spPr>
        <a:xfrm>
          <a:off x="18126076" y="202747788"/>
          <a:ext cx="3566644" cy="2032515"/>
        </a:xfrm>
        <a:prstGeom prst="rect">
          <a:avLst/>
        </a:prstGeom>
      </xdr:spPr>
    </xdr:pic>
    <xdr:clientData/>
  </xdr:twoCellAnchor>
  <xdr:twoCellAnchor editAs="oneCell">
    <xdr:from>
      <xdr:col>8</xdr:col>
      <xdr:colOff>1</xdr:colOff>
      <xdr:row>98</xdr:row>
      <xdr:rowOff>0</xdr:rowOff>
    </xdr:from>
    <xdr:to>
      <xdr:col>9</xdr:col>
      <xdr:colOff>0</xdr:colOff>
      <xdr:row>99</xdr:row>
      <xdr:rowOff>1</xdr:rowOff>
    </xdr:to>
    <xdr:pic>
      <xdr:nvPicPr>
        <xdr:cNvPr id="98" name="그림 97">
          <a:extLst>
            <a:ext uri="{FF2B5EF4-FFF2-40B4-BE49-F238E27FC236}">
              <a16:creationId xmlns:a16="http://schemas.microsoft.com/office/drawing/2014/main" id="{00000000-0008-0000-0700-000062000000}"/>
            </a:ext>
          </a:extLst>
        </xdr:cNvPr>
        <xdr:cNvPicPr>
          <a:picLocks noChangeAspect="1"/>
        </xdr:cNvPicPr>
      </xdr:nvPicPr>
      <xdr:blipFill>
        <a:blip xmlns:r="http://schemas.openxmlformats.org/officeDocument/2006/relationships" r:embed="rId62" cstate="email">
          <a:extLst>
            <a:ext uri="{28A0092B-C50C-407E-A947-70E740481C1C}">
              <a14:useLocalDpi xmlns:a14="http://schemas.microsoft.com/office/drawing/2010/main"/>
            </a:ext>
          </a:extLst>
        </a:blip>
        <a:stretch>
          <a:fillRect/>
        </a:stretch>
      </xdr:blipFill>
      <xdr:spPr>
        <a:xfrm>
          <a:off x="18126076" y="190576200"/>
          <a:ext cx="3562349" cy="2028826"/>
        </a:xfrm>
        <a:prstGeom prst="rect">
          <a:avLst/>
        </a:prstGeom>
      </xdr:spPr>
    </xdr:pic>
    <xdr:clientData/>
  </xdr:twoCellAnchor>
  <xdr:twoCellAnchor editAs="oneCell">
    <xdr:from>
      <xdr:col>8</xdr:col>
      <xdr:colOff>1</xdr:colOff>
      <xdr:row>101</xdr:row>
      <xdr:rowOff>1</xdr:rowOff>
    </xdr:from>
    <xdr:to>
      <xdr:col>9</xdr:col>
      <xdr:colOff>4295</xdr:colOff>
      <xdr:row>102</xdr:row>
      <xdr:rowOff>2807</xdr:rowOff>
    </xdr:to>
    <xdr:pic>
      <xdr:nvPicPr>
        <xdr:cNvPr id="99" name="그림 98">
          <a:extLst>
            <a:ext uri="{FF2B5EF4-FFF2-40B4-BE49-F238E27FC236}">
              <a16:creationId xmlns:a16="http://schemas.microsoft.com/office/drawing/2014/main" id="{00000000-0008-0000-0700-000063000000}"/>
            </a:ext>
          </a:extLst>
        </xdr:cNvPr>
        <xdr:cNvPicPr>
          <a:picLocks noChangeAspect="1"/>
        </xdr:cNvPicPr>
      </xdr:nvPicPr>
      <xdr:blipFill>
        <a:blip xmlns:r="http://schemas.openxmlformats.org/officeDocument/2006/relationships" r:embed="rId63" cstate="email">
          <a:extLst>
            <a:ext uri="{28A0092B-C50C-407E-A947-70E740481C1C}">
              <a14:useLocalDpi xmlns:a14="http://schemas.microsoft.com/office/drawing/2010/main"/>
            </a:ext>
          </a:extLst>
        </a:blip>
        <a:stretch>
          <a:fillRect/>
        </a:stretch>
      </xdr:blipFill>
      <xdr:spPr>
        <a:xfrm>
          <a:off x="18126076" y="196662676"/>
          <a:ext cx="3566644" cy="2031631"/>
        </a:xfrm>
        <a:prstGeom prst="rect">
          <a:avLst/>
        </a:prstGeom>
      </xdr:spPr>
    </xdr:pic>
    <xdr:clientData/>
  </xdr:twoCellAnchor>
  <xdr:twoCellAnchor editAs="oneCell">
    <xdr:from>
      <xdr:col>8</xdr:col>
      <xdr:colOff>1</xdr:colOff>
      <xdr:row>103</xdr:row>
      <xdr:rowOff>0</xdr:rowOff>
    </xdr:from>
    <xdr:to>
      <xdr:col>9</xdr:col>
      <xdr:colOff>4295</xdr:colOff>
      <xdr:row>104</xdr:row>
      <xdr:rowOff>1740</xdr:rowOff>
    </xdr:to>
    <xdr:pic>
      <xdr:nvPicPr>
        <xdr:cNvPr id="100" name="그림 99">
          <a:extLst>
            <a:ext uri="{FF2B5EF4-FFF2-40B4-BE49-F238E27FC236}">
              <a16:creationId xmlns:a16="http://schemas.microsoft.com/office/drawing/2014/main" id="{00000000-0008-0000-0700-000064000000}"/>
            </a:ext>
          </a:extLst>
        </xdr:cNvPr>
        <xdr:cNvPicPr>
          <a:picLocks noChangeAspect="1"/>
        </xdr:cNvPicPr>
      </xdr:nvPicPr>
      <xdr:blipFill>
        <a:blip xmlns:r="http://schemas.openxmlformats.org/officeDocument/2006/relationships" r:embed="rId64" cstate="email">
          <a:extLst>
            <a:ext uri="{28A0092B-C50C-407E-A947-70E740481C1C}">
              <a14:useLocalDpi xmlns:a14="http://schemas.microsoft.com/office/drawing/2010/main"/>
            </a:ext>
          </a:extLst>
        </a:blip>
        <a:stretch>
          <a:fillRect/>
        </a:stretch>
      </xdr:blipFill>
      <xdr:spPr>
        <a:xfrm>
          <a:off x="18126076" y="200720325"/>
          <a:ext cx="3566644" cy="2030565"/>
        </a:xfrm>
        <a:prstGeom prst="rect">
          <a:avLst/>
        </a:prstGeom>
      </xdr:spPr>
    </xdr:pic>
    <xdr:clientData/>
  </xdr:twoCellAnchor>
  <xdr:twoCellAnchor editAs="oneCell">
    <xdr:from>
      <xdr:col>8</xdr:col>
      <xdr:colOff>1</xdr:colOff>
      <xdr:row>99</xdr:row>
      <xdr:rowOff>0</xdr:rowOff>
    </xdr:from>
    <xdr:to>
      <xdr:col>9</xdr:col>
      <xdr:colOff>0</xdr:colOff>
      <xdr:row>100</xdr:row>
      <xdr:rowOff>2807</xdr:rowOff>
    </xdr:to>
    <xdr:pic>
      <xdr:nvPicPr>
        <xdr:cNvPr id="101" name="그림 100">
          <a:extLst>
            <a:ext uri="{FF2B5EF4-FFF2-40B4-BE49-F238E27FC236}">
              <a16:creationId xmlns:a16="http://schemas.microsoft.com/office/drawing/2014/main" id="{00000000-0008-0000-0700-000065000000}"/>
            </a:ext>
          </a:extLst>
        </xdr:cNvPr>
        <xdr:cNvPicPr>
          <a:picLocks noChangeAspect="1"/>
        </xdr:cNvPicPr>
      </xdr:nvPicPr>
      <xdr:blipFill>
        <a:blip xmlns:r="http://schemas.openxmlformats.org/officeDocument/2006/relationships" r:embed="rId65" cstate="email">
          <a:extLst>
            <a:ext uri="{28A0092B-C50C-407E-A947-70E740481C1C}">
              <a14:useLocalDpi xmlns:a14="http://schemas.microsoft.com/office/drawing/2010/main"/>
            </a:ext>
          </a:extLst>
        </a:blip>
        <a:stretch>
          <a:fillRect/>
        </a:stretch>
      </xdr:blipFill>
      <xdr:spPr>
        <a:xfrm>
          <a:off x="18126076" y="192605025"/>
          <a:ext cx="3562349" cy="2031632"/>
        </a:xfrm>
        <a:prstGeom prst="rect">
          <a:avLst/>
        </a:prstGeom>
      </xdr:spPr>
    </xdr:pic>
    <xdr:clientData/>
  </xdr:twoCellAnchor>
  <xdr:twoCellAnchor editAs="oneCell">
    <xdr:from>
      <xdr:col>8</xdr:col>
      <xdr:colOff>0</xdr:colOff>
      <xdr:row>100</xdr:row>
      <xdr:rowOff>-1</xdr:rowOff>
    </xdr:from>
    <xdr:to>
      <xdr:col>9</xdr:col>
      <xdr:colOff>4295</xdr:colOff>
      <xdr:row>101</xdr:row>
      <xdr:rowOff>2806</xdr:rowOff>
    </xdr:to>
    <xdr:pic>
      <xdr:nvPicPr>
        <xdr:cNvPr id="102" name="그림 101">
          <a:extLst>
            <a:ext uri="{FF2B5EF4-FFF2-40B4-BE49-F238E27FC236}">
              <a16:creationId xmlns:a16="http://schemas.microsoft.com/office/drawing/2014/main" id="{00000000-0008-0000-0700-000066000000}"/>
            </a:ext>
          </a:extLst>
        </xdr:cNvPr>
        <xdr:cNvPicPr>
          <a:picLocks noChangeAspect="1"/>
        </xdr:cNvPicPr>
      </xdr:nvPicPr>
      <xdr:blipFill>
        <a:blip xmlns:r="http://schemas.openxmlformats.org/officeDocument/2006/relationships" r:embed="rId66" cstate="email">
          <a:extLst>
            <a:ext uri="{28A0092B-C50C-407E-A947-70E740481C1C}">
              <a14:useLocalDpi xmlns:a14="http://schemas.microsoft.com/office/drawing/2010/main"/>
            </a:ext>
          </a:extLst>
        </a:blip>
        <a:stretch>
          <a:fillRect/>
        </a:stretch>
      </xdr:blipFill>
      <xdr:spPr>
        <a:xfrm>
          <a:off x="18126075" y="194633849"/>
          <a:ext cx="3566645" cy="2031632"/>
        </a:xfrm>
        <a:prstGeom prst="rect">
          <a:avLst/>
        </a:prstGeom>
      </xdr:spPr>
    </xdr:pic>
    <xdr:clientData/>
  </xdr:twoCellAnchor>
  <xdr:twoCellAnchor editAs="oneCell">
    <xdr:from>
      <xdr:col>8</xdr:col>
      <xdr:colOff>0</xdr:colOff>
      <xdr:row>106</xdr:row>
      <xdr:rowOff>0</xdr:rowOff>
    </xdr:from>
    <xdr:to>
      <xdr:col>9</xdr:col>
      <xdr:colOff>4295</xdr:colOff>
      <xdr:row>107</xdr:row>
      <xdr:rowOff>1237</xdr:rowOff>
    </xdr:to>
    <xdr:pic>
      <xdr:nvPicPr>
        <xdr:cNvPr id="103" name="그림 102">
          <a:extLst>
            <a:ext uri="{FF2B5EF4-FFF2-40B4-BE49-F238E27FC236}">
              <a16:creationId xmlns:a16="http://schemas.microsoft.com/office/drawing/2014/main" id="{00000000-0008-0000-0700-000067000000}"/>
            </a:ext>
          </a:extLst>
        </xdr:cNvPr>
        <xdr:cNvPicPr>
          <a:picLocks noChangeAspect="1"/>
        </xdr:cNvPicPr>
      </xdr:nvPicPr>
      <xdr:blipFill>
        <a:blip xmlns:r="http://schemas.openxmlformats.org/officeDocument/2006/relationships" r:embed="rId67" cstate="email">
          <a:extLst>
            <a:ext uri="{28A0092B-C50C-407E-A947-70E740481C1C}">
              <a14:useLocalDpi xmlns:a14="http://schemas.microsoft.com/office/drawing/2010/main"/>
            </a:ext>
          </a:extLst>
        </a:blip>
        <a:stretch>
          <a:fillRect/>
        </a:stretch>
      </xdr:blipFill>
      <xdr:spPr>
        <a:xfrm>
          <a:off x="18126075" y="206806800"/>
          <a:ext cx="3566645" cy="2030062"/>
        </a:xfrm>
        <a:prstGeom prst="rect">
          <a:avLst/>
        </a:prstGeom>
      </xdr:spPr>
    </xdr:pic>
    <xdr:clientData/>
  </xdr:twoCellAnchor>
  <xdr:twoCellAnchor editAs="oneCell">
    <xdr:from>
      <xdr:col>8</xdr:col>
      <xdr:colOff>0</xdr:colOff>
      <xdr:row>107</xdr:row>
      <xdr:rowOff>0</xdr:rowOff>
    </xdr:from>
    <xdr:to>
      <xdr:col>9</xdr:col>
      <xdr:colOff>4295</xdr:colOff>
      <xdr:row>108</xdr:row>
      <xdr:rowOff>1236</xdr:rowOff>
    </xdr:to>
    <xdr:pic>
      <xdr:nvPicPr>
        <xdr:cNvPr id="104" name="그림 103">
          <a:extLst>
            <a:ext uri="{FF2B5EF4-FFF2-40B4-BE49-F238E27FC236}">
              <a16:creationId xmlns:a16="http://schemas.microsoft.com/office/drawing/2014/main" id="{00000000-0008-0000-0700-000068000000}"/>
            </a:ext>
          </a:extLst>
        </xdr:cNvPr>
        <xdr:cNvPicPr>
          <a:picLocks noChangeAspect="1"/>
        </xdr:cNvPicPr>
      </xdr:nvPicPr>
      <xdr:blipFill>
        <a:blip xmlns:r="http://schemas.openxmlformats.org/officeDocument/2006/relationships" r:embed="rId68" cstate="email">
          <a:extLst>
            <a:ext uri="{28A0092B-C50C-407E-A947-70E740481C1C}">
              <a14:useLocalDpi xmlns:a14="http://schemas.microsoft.com/office/drawing/2010/main"/>
            </a:ext>
          </a:extLst>
        </a:blip>
        <a:stretch>
          <a:fillRect/>
        </a:stretch>
      </xdr:blipFill>
      <xdr:spPr>
        <a:xfrm>
          <a:off x="18126075" y="208835625"/>
          <a:ext cx="3566645" cy="2030061"/>
        </a:xfrm>
        <a:prstGeom prst="rect">
          <a:avLst/>
        </a:prstGeom>
      </xdr:spPr>
    </xdr:pic>
    <xdr:clientData/>
  </xdr:twoCellAnchor>
  <xdr:twoCellAnchor editAs="oneCell">
    <xdr:from>
      <xdr:col>8</xdr:col>
      <xdr:colOff>1</xdr:colOff>
      <xdr:row>112</xdr:row>
      <xdr:rowOff>0</xdr:rowOff>
    </xdr:from>
    <xdr:to>
      <xdr:col>9</xdr:col>
      <xdr:colOff>0</xdr:colOff>
      <xdr:row>113</xdr:row>
      <xdr:rowOff>1740</xdr:rowOff>
    </xdr:to>
    <xdr:pic>
      <xdr:nvPicPr>
        <xdr:cNvPr id="105" name="그림 104">
          <a:extLst>
            <a:ext uri="{FF2B5EF4-FFF2-40B4-BE49-F238E27FC236}">
              <a16:creationId xmlns:a16="http://schemas.microsoft.com/office/drawing/2014/main" id="{00000000-0008-0000-0700-000069000000}"/>
            </a:ext>
          </a:extLst>
        </xdr:cNvPr>
        <xdr:cNvPicPr>
          <a:picLocks noChangeAspect="1"/>
        </xdr:cNvPicPr>
      </xdr:nvPicPr>
      <xdr:blipFill>
        <a:blip xmlns:r="http://schemas.openxmlformats.org/officeDocument/2006/relationships" r:embed="rId69" cstate="email">
          <a:extLst>
            <a:ext uri="{28A0092B-C50C-407E-A947-70E740481C1C}">
              <a14:useLocalDpi xmlns:a14="http://schemas.microsoft.com/office/drawing/2010/main"/>
            </a:ext>
          </a:extLst>
        </a:blip>
        <a:stretch>
          <a:fillRect/>
        </a:stretch>
      </xdr:blipFill>
      <xdr:spPr>
        <a:xfrm>
          <a:off x="18126076" y="218979750"/>
          <a:ext cx="3562349" cy="2030565"/>
        </a:xfrm>
        <a:prstGeom prst="rect">
          <a:avLst/>
        </a:prstGeom>
      </xdr:spPr>
    </xdr:pic>
    <xdr:clientData/>
  </xdr:twoCellAnchor>
  <xdr:twoCellAnchor editAs="oneCell">
    <xdr:from>
      <xdr:col>8</xdr:col>
      <xdr:colOff>0</xdr:colOff>
      <xdr:row>117</xdr:row>
      <xdr:rowOff>0</xdr:rowOff>
    </xdr:from>
    <xdr:to>
      <xdr:col>9</xdr:col>
      <xdr:colOff>4295</xdr:colOff>
      <xdr:row>118</xdr:row>
      <xdr:rowOff>1</xdr:rowOff>
    </xdr:to>
    <xdr:pic>
      <xdr:nvPicPr>
        <xdr:cNvPr id="106" name="그림 105">
          <a:extLst>
            <a:ext uri="{FF2B5EF4-FFF2-40B4-BE49-F238E27FC236}">
              <a16:creationId xmlns:a16="http://schemas.microsoft.com/office/drawing/2014/main" id="{00000000-0008-0000-0700-00006A000000}"/>
            </a:ext>
          </a:extLst>
        </xdr:cNvPr>
        <xdr:cNvPicPr>
          <a:picLocks noChangeAspect="1"/>
        </xdr:cNvPicPr>
      </xdr:nvPicPr>
      <xdr:blipFill>
        <a:blip xmlns:r="http://schemas.openxmlformats.org/officeDocument/2006/relationships" r:embed="rId70" cstate="email">
          <a:extLst>
            <a:ext uri="{28A0092B-C50C-407E-A947-70E740481C1C}">
              <a14:useLocalDpi xmlns:a14="http://schemas.microsoft.com/office/drawing/2010/main"/>
            </a:ext>
          </a:extLst>
        </a:blip>
        <a:stretch>
          <a:fillRect/>
        </a:stretch>
      </xdr:blipFill>
      <xdr:spPr>
        <a:xfrm>
          <a:off x="18126075" y="229123875"/>
          <a:ext cx="3566645" cy="2028826"/>
        </a:xfrm>
        <a:prstGeom prst="rect">
          <a:avLst/>
        </a:prstGeom>
      </xdr:spPr>
    </xdr:pic>
    <xdr:clientData/>
  </xdr:twoCellAnchor>
  <xdr:twoCellAnchor editAs="oneCell">
    <xdr:from>
      <xdr:col>8</xdr:col>
      <xdr:colOff>68035</xdr:colOff>
      <xdr:row>83</xdr:row>
      <xdr:rowOff>149678</xdr:rowOff>
    </xdr:from>
    <xdr:to>
      <xdr:col>8</xdr:col>
      <xdr:colOff>3524248</xdr:colOff>
      <xdr:row>83</xdr:row>
      <xdr:rowOff>1170214</xdr:rowOff>
    </xdr:to>
    <xdr:sp macro="" textlink="">
      <xdr:nvSpPr>
        <xdr:cNvPr id="107" name="직사각형 106">
          <a:extLst>
            <a:ext uri="{FF2B5EF4-FFF2-40B4-BE49-F238E27FC236}">
              <a16:creationId xmlns:a16="http://schemas.microsoft.com/office/drawing/2014/main" id="{00000000-0008-0000-0700-00006B000000}"/>
            </a:ext>
          </a:extLst>
        </xdr:cNvPr>
        <xdr:cNvSpPr/>
      </xdr:nvSpPr>
      <xdr:spPr>
        <a:xfrm flipH="1">
          <a:off x="18194110" y="160293503"/>
          <a:ext cx="3456213" cy="102053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129887</xdr:colOff>
      <xdr:row>94</xdr:row>
      <xdr:rowOff>654381</xdr:rowOff>
    </xdr:from>
    <xdr:to>
      <xdr:col>8</xdr:col>
      <xdr:colOff>583111</xdr:colOff>
      <xdr:row>94</xdr:row>
      <xdr:rowOff>1122466</xdr:rowOff>
    </xdr:to>
    <xdr:sp macro="" textlink="">
      <xdr:nvSpPr>
        <xdr:cNvPr id="108" name="직사각형 107">
          <a:extLst>
            <a:ext uri="{FF2B5EF4-FFF2-40B4-BE49-F238E27FC236}">
              <a16:creationId xmlns:a16="http://schemas.microsoft.com/office/drawing/2014/main" id="{00000000-0008-0000-0700-00006C000000}"/>
            </a:ext>
          </a:extLst>
        </xdr:cNvPr>
        <xdr:cNvSpPr/>
      </xdr:nvSpPr>
      <xdr:spPr>
        <a:xfrm flipH="1">
          <a:off x="18255962" y="183115281"/>
          <a:ext cx="453224" cy="4680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1357251</xdr:colOff>
      <xdr:row>94</xdr:row>
      <xdr:rowOff>847602</xdr:rowOff>
    </xdr:from>
    <xdr:to>
      <xdr:col>8</xdr:col>
      <xdr:colOff>1810475</xdr:colOff>
      <xdr:row>94</xdr:row>
      <xdr:rowOff>1315687</xdr:rowOff>
    </xdr:to>
    <xdr:sp macro="" textlink="">
      <xdr:nvSpPr>
        <xdr:cNvPr id="109" name="직사각형 108">
          <a:extLst>
            <a:ext uri="{FF2B5EF4-FFF2-40B4-BE49-F238E27FC236}">
              <a16:creationId xmlns:a16="http://schemas.microsoft.com/office/drawing/2014/main" id="{00000000-0008-0000-0700-00006D000000}"/>
            </a:ext>
          </a:extLst>
        </xdr:cNvPr>
        <xdr:cNvSpPr/>
      </xdr:nvSpPr>
      <xdr:spPr>
        <a:xfrm flipH="1">
          <a:off x="19483326" y="183308502"/>
          <a:ext cx="453224" cy="4680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2244437</xdr:colOff>
      <xdr:row>94</xdr:row>
      <xdr:rowOff>414895</xdr:rowOff>
    </xdr:from>
    <xdr:to>
      <xdr:col>8</xdr:col>
      <xdr:colOff>2697661</xdr:colOff>
      <xdr:row>94</xdr:row>
      <xdr:rowOff>882980</xdr:rowOff>
    </xdr:to>
    <xdr:sp macro="" textlink="">
      <xdr:nvSpPr>
        <xdr:cNvPr id="110" name="직사각형 109">
          <a:extLst>
            <a:ext uri="{FF2B5EF4-FFF2-40B4-BE49-F238E27FC236}">
              <a16:creationId xmlns:a16="http://schemas.microsoft.com/office/drawing/2014/main" id="{00000000-0008-0000-0700-00006E000000}"/>
            </a:ext>
          </a:extLst>
        </xdr:cNvPr>
        <xdr:cNvSpPr/>
      </xdr:nvSpPr>
      <xdr:spPr>
        <a:xfrm flipH="1">
          <a:off x="20370512" y="182875795"/>
          <a:ext cx="453224" cy="4680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2777837</xdr:colOff>
      <xdr:row>94</xdr:row>
      <xdr:rowOff>567295</xdr:rowOff>
    </xdr:from>
    <xdr:to>
      <xdr:col>8</xdr:col>
      <xdr:colOff>3231061</xdr:colOff>
      <xdr:row>94</xdr:row>
      <xdr:rowOff>1035380</xdr:rowOff>
    </xdr:to>
    <xdr:sp macro="" textlink="">
      <xdr:nvSpPr>
        <xdr:cNvPr id="111" name="직사각형 110">
          <a:extLst>
            <a:ext uri="{FF2B5EF4-FFF2-40B4-BE49-F238E27FC236}">
              <a16:creationId xmlns:a16="http://schemas.microsoft.com/office/drawing/2014/main" id="{00000000-0008-0000-0700-00006F000000}"/>
            </a:ext>
          </a:extLst>
        </xdr:cNvPr>
        <xdr:cNvSpPr/>
      </xdr:nvSpPr>
      <xdr:spPr>
        <a:xfrm flipH="1">
          <a:off x="20903912" y="183028195"/>
          <a:ext cx="453224" cy="4680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1129392</xdr:colOff>
      <xdr:row>95</xdr:row>
      <xdr:rowOff>163286</xdr:rowOff>
    </xdr:from>
    <xdr:to>
      <xdr:col>8</xdr:col>
      <xdr:colOff>2680606</xdr:colOff>
      <xdr:row>95</xdr:row>
      <xdr:rowOff>1959429</xdr:rowOff>
    </xdr:to>
    <xdr:sp macro="" textlink="">
      <xdr:nvSpPr>
        <xdr:cNvPr id="112" name="직사각형 111">
          <a:extLst>
            <a:ext uri="{FF2B5EF4-FFF2-40B4-BE49-F238E27FC236}">
              <a16:creationId xmlns:a16="http://schemas.microsoft.com/office/drawing/2014/main" id="{00000000-0008-0000-0700-000070000000}"/>
            </a:ext>
          </a:extLst>
        </xdr:cNvPr>
        <xdr:cNvSpPr/>
      </xdr:nvSpPr>
      <xdr:spPr>
        <a:xfrm flipH="1">
          <a:off x="19255467" y="184653011"/>
          <a:ext cx="1551214" cy="179614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40821</xdr:colOff>
      <xdr:row>98</xdr:row>
      <xdr:rowOff>353786</xdr:rowOff>
    </xdr:from>
    <xdr:to>
      <xdr:col>8</xdr:col>
      <xdr:colOff>884464</xdr:colOff>
      <xdr:row>98</xdr:row>
      <xdr:rowOff>1973036</xdr:rowOff>
    </xdr:to>
    <xdr:sp macro="" textlink="">
      <xdr:nvSpPr>
        <xdr:cNvPr id="113" name="직사각형 112">
          <a:extLst>
            <a:ext uri="{FF2B5EF4-FFF2-40B4-BE49-F238E27FC236}">
              <a16:creationId xmlns:a16="http://schemas.microsoft.com/office/drawing/2014/main" id="{00000000-0008-0000-0700-000071000000}"/>
            </a:ext>
          </a:extLst>
        </xdr:cNvPr>
        <xdr:cNvSpPr/>
      </xdr:nvSpPr>
      <xdr:spPr>
        <a:xfrm flipH="1">
          <a:off x="18166896" y="190929986"/>
          <a:ext cx="843643" cy="16192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1826077</xdr:colOff>
      <xdr:row>98</xdr:row>
      <xdr:rowOff>220436</xdr:rowOff>
    </xdr:from>
    <xdr:to>
      <xdr:col>8</xdr:col>
      <xdr:colOff>2558142</xdr:colOff>
      <xdr:row>98</xdr:row>
      <xdr:rowOff>721178</xdr:rowOff>
    </xdr:to>
    <xdr:sp macro="" textlink="">
      <xdr:nvSpPr>
        <xdr:cNvPr id="114" name="직사각형 113">
          <a:extLst>
            <a:ext uri="{FF2B5EF4-FFF2-40B4-BE49-F238E27FC236}">
              <a16:creationId xmlns:a16="http://schemas.microsoft.com/office/drawing/2014/main" id="{00000000-0008-0000-0700-000072000000}"/>
            </a:ext>
          </a:extLst>
        </xdr:cNvPr>
        <xdr:cNvSpPr/>
      </xdr:nvSpPr>
      <xdr:spPr>
        <a:xfrm flipH="1">
          <a:off x="19952152" y="190796636"/>
          <a:ext cx="732065" cy="50074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3020784</xdr:colOff>
      <xdr:row>98</xdr:row>
      <xdr:rowOff>291193</xdr:rowOff>
    </xdr:from>
    <xdr:to>
      <xdr:col>8</xdr:col>
      <xdr:colOff>3483427</xdr:colOff>
      <xdr:row>98</xdr:row>
      <xdr:rowOff>789215</xdr:rowOff>
    </xdr:to>
    <xdr:sp macro="" textlink="">
      <xdr:nvSpPr>
        <xdr:cNvPr id="115" name="직사각형 114">
          <a:extLst>
            <a:ext uri="{FF2B5EF4-FFF2-40B4-BE49-F238E27FC236}">
              <a16:creationId xmlns:a16="http://schemas.microsoft.com/office/drawing/2014/main" id="{00000000-0008-0000-0700-000073000000}"/>
            </a:ext>
          </a:extLst>
        </xdr:cNvPr>
        <xdr:cNvSpPr/>
      </xdr:nvSpPr>
      <xdr:spPr>
        <a:xfrm flipH="1">
          <a:off x="21146859" y="190867393"/>
          <a:ext cx="462643" cy="49802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914397</xdr:colOff>
      <xdr:row>98</xdr:row>
      <xdr:rowOff>239486</xdr:rowOff>
    </xdr:from>
    <xdr:to>
      <xdr:col>8</xdr:col>
      <xdr:colOff>1377040</xdr:colOff>
      <xdr:row>98</xdr:row>
      <xdr:rowOff>830036</xdr:rowOff>
    </xdr:to>
    <xdr:sp macro="" textlink="">
      <xdr:nvSpPr>
        <xdr:cNvPr id="116" name="직사각형 115">
          <a:extLst>
            <a:ext uri="{FF2B5EF4-FFF2-40B4-BE49-F238E27FC236}">
              <a16:creationId xmlns:a16="http://schemas.microsoft.com/office/drawing/2014/main" id="{00000000-0008-0000-0700-000074000000}"/>
            </a:ext>
          </a:extLst>
        </xdr:cNvPr>
        <xdr:cNvSpPr/>
      </xdr:nvSpPr>
      <xdr:spPr>
        <a:xfrm flipH="1">
          <a:off x="19040472" y="190815686"/>
          <a:ext cx="462643" cy="5905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666750</xdr:colOff>
      <xdr:row>99</xdr:row>
      <xdr:rowOff>149678</xdr:rowOff>
    </xdr:from>
    <xdr:to>
      <xdr:col>8</xdr:col>
      <xdr:colOff>2816678</xdr:colOff>
      <xdr:row>99</xdr:row>
      <xdr:rowOff>1455963</xdr:rowOff>
    </xdr:to>
    <xdr:sp macro="" textlink="">
      <xdr:nvSpPr>
        <xdr:cNvPr id="117" name="직사각형 116">
          <a:extLst>
            <a:ext uri="{FF2B5EF4-FFF2-40B4-BE49-F238E27FC236}">
              <a16:creationId xmlns:a16="http://schemas.microsoft.com/office/drawing/2014/main" id="{00000000-0008-0000-0700-000075000000}"/>
            </a:ext>
          </a:extLst>
        </xdr:cNvPr>
        <xdr:cNvSpPr/>
      </xdr:nvSpPr>
      <xdr:spPr>
        <a:xfrm flipH="1">
          <a:off x="18792825" y="192754703"/>
          <a:ext cx="2149928" cy="13062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2816678</xdr:colOff>
      <xdr:row>100</xdr:row>
      <xdr:rowOff>666750</xdr:rowOff>
    </xdr:from>
    <xdr:to>
      <xdr:col>8</xdr:col>
      <xdr:colOff>3510641</xdr:colOff>
      <xdr:row>100</xdr:row>
      <xdr:rowOff>1142999</xdr:rowOff>
    </xdr:to>
    <xdr:sp macro="" textlink="">
      <xdr:nvSpPr>
        <xdr:cNvPr id="118" name="직사각형 117">
          <a:extLst>
            <a:ext uri="{FF2B5EF4-FFF2-40B4-BE49-F238E27FC236}">
              <a16:creationId xmlns:a16="http://schemas.microsoft.com/office/drawing/2014/main" id="{00000000-0008-0000-0700-000076000000}"/>
            </a:ext>
          </a:extLst>
        </xdr:cNvPr>
        <xdr:cNvSpPr/>
      </xdr:nvSpPr>
      <xdr:spPr>
        <a:xfrm flipH="1">
          <a:off x="20942753" y="195300600"/>
          <a:ext cx="693963" cy="47624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1894113</xdr:colOff>
      <xdr:row>100</xdr:row>
      <xdr:rowOff>696686</xdr:rowOff>
    </xdr:from>
    <xdr:to>
      <xdr:col>8</xdr:col>
      <xdr:colOff>2588076</xdr:colOff>
      <xdr:row>100</xdr:row>
      <xdr:rowOff>1172935</xdr:rowOff>
    </xdr:to>
    <xdr:sp macro="" textlink="">
      <xdr:nvSpPr>
        <xdr:cNvPr id="119" name="직사각형 118">
          <a:extLst>
            <a:ext uri="{FF2B5EF4-FFF2-40B4-BE49-F238E27FC236}">
              <a16:creationId xmlns:a16="http://schemas.microsoft.com/office/drawing/2014/main" id="{00000000-0008-0000-0700-000077000000}"/>
            </a:ext>
          </a:extLst>
        </xdr:cNvPr>
        <xdr:cNvSpPr/>
      </xdr:nvSpPr>
      <xdr:spPr>
        <a:xfrm flipH="1">
          <a:off x="20020188" y="195330536"/>
          <a:ext cx="693963" cy="47624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59869</xdr:colOff>
      <xdr:row>100</xdr:row>
      <xdr:rowOff>740229</xdr:rowOff>
    </xdr:from>
    <xdr:to>
      <xdr:col>8</xdr:col>
      <xdr:colOff>557892</xdr:colOff>
      <xdr:row>100</xdr:row>
      <xdr:rowOff>1216478</xdr:rowOff>
    </xdr:to>
    <xdr:sp macro="" textlink="">
      <xdr:nvSpPr>
        <xdr:cNvPr id="120" name="직사각형 119">
          <a:extLst>
            <a:ext uri="{FF2B5EF4-FFF2-40B4-BE49-F238E27FC236}">
              <a16:creationId xmlns:a16="http://schemas.microsoft.com/office/drawing/2014/main" id="{00000000-0008-0000-0700-000078000000}"/>
            </a:ext>
          </a:extLst>
        </xdr:cNvPr>
        <xdr:cNvSpPr/>
      </xdr:nvSpPr>
      <xdr:spPr>
        <a:xfrm flipH="1">
          <a:off x="18185944" y="195374079"/>
          <a:ext cx="498023" cy="47624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138793</xdr:colOff>
      <xdr:row>101</xdr:row>
      <xdr:rowOff>179614</xdr:rowOff>
    </xdr:from>
    <xdr:to>
      <xdr:col>8</xdr:col>
      <xdr:colOff>1006928</xdr:colOff>
      <xdr:row>101</xdr:row>
      <xdr:rowOff>1782536</xdr:rowOff>
    </xdr:to>
    <xdr:sp macro="" textlink="">
      <xdr:nvSpPr>
        <xdr:cNvPr id="121" name="직사각형 120">
          <a:extLst>
            <a:ext uri="{FF2B5EF4-FFF2-40B4-BE49-F238E27FC236}">
              <a16:creationId xmlns:a16="http://schemas.microsoft.com/office/drawing/2014/main" id="{00000000-0008-0000-0700-000079000000}"/>
            </a:ext>
          </a:extLst>
        </xdr:cNvPr>
        <xdr:cNvSpPr/>
      </xdr:nvSpPr>
      <xdr:spPr>
        <a:xfrm flipH="1">
          <a:off x="18264868" y="196842289"/>
          <a:ext cx="868135" cy="160292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2979964</xdr:colOff>
      <xdr:row>101</xdr:row>
      <xdr:rowOff>536122</xdr:rowOff>
    </xdr:from>
    <xdr:to>
      <xdr:col>8</xdr:col>
      <xdr:colOff>3526970</xdr:colOff>
      <xdr:row>101</xdr:row>
      <xdr:rowOff>1428750</xdr:rowOff>
    </xdr:to>
    <xdr:sp macro="" textlink="">
      <xdr:nvSpPr>
        <xdr:cNvPr id="122" name="직사각형 121">
          <a:extLst>
            <a:ext uri="{FF2B5EF4-FFF2-40B4-BE49-F238E27FC236}">
              <a16:creationId xmlns:a16="http://schemas.microsoft.com/office/drawing/2014/main" id="{00000000-0008-0000-0700-00007A000000}"/>
            </a:ext>
          </a:extLst>
        </xdr:cNvPr>
        <xdr:cNvSpPr/>
      </xdr:nvSpPr>
      <xdr:spPr>
        <a:xfrm flipH="1">
          <a:off x="21106039" y="197198797"/>
          <a:ext cx="547006" cy="89262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612320</xdr:colOff>
      <xdr:row>102</xdr:row>
      <xdr:rowOff>666749</xdr:rowOff>
    </xdr:from>
    <xdr:to>
      <xdr:col>8</xdr:col>
      <xdr:colOff>1170215</xdr:colOff>
      <xdr:row>102</xdr:row>
      <xdr:rowOff>1455965</xdr:rowOff>
    </xdr:to>
    <xdr:sp macro="" textlink="">
      <xdr:nvSpPr>
        <xdr:cNvPr id="123" name="직사각형 122">
          <a:extLst>
            <a:ext uri="{FF2B5EF4-FFF2-40B4-BE49-F238E27FC236}">
              <a16:creationId xmlns:a16="http://schemas.microsoft.com/office/drawing/2014/main" id="{00000000-0008-0000-0700-00007B000000}"/>
            </a:ext>
          </a:extLst>
        </xdr:cNvPr>
        <xdr:cNvSpPr/>
      </xdr:nvSpPr>
      <xdr:spPr>
        <a:xfrm flipH="1">
          <a:off x="18738395" y="199358249"/>
          <a:ext cx="557895" cy="78921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244929</xdr:colOff>
      <xdr:row>103</xdr:row>
      <xdr:rowOff>775607</xdr:rowOff>
    </xdr:from>
    <xdr:to>
      <xdr:col>8</xdr:col>
      <xdr:colOff>843643</xdr:colOff>
      <xdr:row>103</xdr:row>
      <xdr:rowOff>1796142</xdr:rowOff>
    </xdr:to>
    <xdr:sp macro="" textlink="">
      <xdr:nvSpPr>
        <xdr:cNvPr id="124" name="직사각형 123">
          <a:extLst>
            <a:ext uri="{FF2B5EF4-FFF2-40B4-BE49-F238E27FC236}">
              <a16:creationId xmlns:a16="http://schemas.microsoft.com/office/drawing/2014/main" id="{00000000-0008-0000-0700-00007C000000}"/>
            </a:ext>
          </a:extLst>
        </xdr:cNvPr>
        <xdr:cNvSpPr/>
      </xdr:nvSpPr>
      <xdr:spPr>
        <a:xfrm flipH="1">
          <a:off x="18371004" y="201495932"/>
          <a:ext cx="598714" cy="102053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2843893</xdr:colOff>
      <xdr:row>103</xdr:row>
      <xdr:rowOff>778329</xdr:rowOff>
    </xdr:from>
    <xdr:to>
      <xdr:col>8</xdr:col>
      <xdr:colOff>3254829</xdr:colOff>
      <xdr:row>103</xdr:row>
      <xdr:rowOff>1292678</xdr:rowOff>
    </xdr:to>
    <xdr:sp macro="" textlink="">
      <xdr:nvSpPr>
        <xdr:cNvPr id="125" name="직사각형 124">
          <a:extLst>
            <a:ext uri="{FF2B5EF4-FFF2-40B4-BE49-F238E27FC236}">
              <a16:creationId xmlns:a16="http://schemas.microsoft.com/office/drawing/2014/main" id="{00000000-0008-0000-0700-00007D000000}"/>
            </a:ext>
          </a:extLst>
        </xdr:cNvPr>
        <xdr:cNvSpPr/>
      </xdr:nvSpPr>
      <xdr:spPr>
        <a:xfrm flipH="1">
          <a:off x="20969968" y="201498654"/>
          <a:ext cx="410936" cy="51434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601434</xdr:colOff>
      <xdr:row>104</xdr:row>
      <xdr:rowOff>571500</xdr:rowOff>
    </xdr:from>
    <xdr:to>
      <xdr:col>8</xdr:col>
      <xdr:colOff>1510391</xdr:colOff>
      <xdr:row>104</xdr:row>
      <xdr:rowOff>2000250</xdr:rowOff>
    </xdr:to>
    <xdr:sp macro="" textlink="">
      <xdr:nvSpPr>
        <xdr:cNvPr id="126" name="직사각형 125">
          <a:extLst>
            <a:ext uri="{FF2B5EF4-FFF2-40B4-BE49-F238E27FC236}">
              <a16:creationId xmlns:a16="http://schemas.microsoft.com/office/drawing/2014/main" id="{00000000-0008-0000-0700-00007E000000}"/>
            </a:ext>
          </a:extLst>
        </xdr:cNvPr>
        <xdr:cNvSpPr/>
      </xdr:nvSpPr>
      <xdr:spPr>
        <a:xfrm flipH="1">
          <a:off x="18727509" y="203320650"/>
          <a:ext cx="908957" cy="14287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1175654</xdr:colOff>
      <xdr:row>104</xdr:row>
      <xdr:rowOff>29936</xdr:rowOff>
    </xdr:from>
    <xdr:to>
      <xdr:col>8</xdr:col>
      <xdr:colOff>2735035</xdr:colOff>
      <xdr:row>104</xdr:row>
      <xdr:rowOff>870857</xdr:rowOff>
    </xdr:to>
    <xdr:sp macro="" textlink="">
      <xdr:nvSpPr>
        <xdr:cNvPr id="127" name="직사각형 126">
          <a:extLst>
            <a:ext uri="{FF2B5EF4-FFF2-40B4-BE49-F238E27FC236}">
              <a16:creationId xmlns:a16="http://schemas.microsoft.com/office/drawing/2014/main" id="{00000000-0008-0000-0700-00007F000000}"/>
            </a:ext>
          </a:extLst>
        </xdr:cNvPr>
        <xdr:cNvSpPr/>
      </xdr:nvSpPr>
      <xdr:spPr>
        <a:xfrm flipH="1">
          <a:off x="19301729" y="202779086"/>
          <a:ext cx="1559381" cy="84092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1186540</xdr:colOff>
      <xdr:row>102</xdr:row>
      <xdr:rowOff>696684</xdr:rowOff>
    </xdr:from>
    <xdr:to>
      <xdr:col>8</xdr:col>
      <xdr:colOff>1986641</xdr:colOff>
      <xdr:row>102</xdr:row>
      <xdr:rowOff>1306286</xdr:rowOff>
    </xdr:to>
    <xdr:sp macro="" textlink="">
      <xdr:nvSpPr>
        <xdr:cNvPr id="128" name="직사각형 127">
          <a:extLst>
            <a:ext uri="{FF2B5EF4-FFF2-40B4-BE49-F238E27FC236}">
              <a16:creationId xmlns:a16="http://schemas.microsoft.com/office/drawing/2014/main" id="{00000000-0008-0000-0700-000080000000}"/>
            </a:ext>
          </a:extLst>
        </xdr:cNvPr>
        <xdr:cNvSpPr/>
      </xdr:nvSpPr>
      <xdr:spPr>
        <a:xfrm flipH="1">
          <a:off x="19312615" y="199388184"/>
          <a:ext cx="800101" cy="60960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168086</xdr:colOff>
      <xdr:row>105</xdr:row>
      <xdr:rowOff>11206</xdr:rowOff>
    </xdr:from>
    <xdr:to>
      <xdr:col>8</xdr:col>
      <xdr:colOff>3160057</xdr:colOff>
      <xdr:row>105</xdr:row>
      <xdr:rowOff>1826558</xdr:rowOff>
    </xdr:to>
    <xdr:sp macro="" textlink="">
      <xdr:nvSpPr>
        <xdr:cNvPr id="129" name="직사각형 128">
          <a:extLst>
            <a:ext uri="{FF2B5EF4-FFF2-40B4-BE49-F238E27FC236}">
              <a16:creationId xmlns:a16="http://schemas.microsoft.com/office/drawing/2014/main" id="{00000000-0008-0000-0700-000081000000}"/>
            </a:ext>
          </a:extLst>
        </xdr:cNvPr>
        <xdr:cNvSpPr/>
      </xdr:nvSpPr>
      <xdr:spPr>
        <a:xfrm flipH="1">
          <a:off x="18294161" y="204789181"/>
          <a:ext cx="2991971" cy="181535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75458</xdr:colOff>
      <xdr:row>106</xdr:row>
      <xdr:rowOff>821378</xdr:rowOff>
    </xdr:from>
    <xdr:to>
      <xdr:col>8</xdr:col>
      <xdr:colOff>633353</xdr:colOff>
      <xdr:row>106</xdr:row>
      <xdr:rowOff>1610594</xdr:rowOff>
    </xdr:to>
    <xdr:sp macro="" textlink="">
      <xdr:nvSpPr>
        <xdr:cNvPr id="130" name="직사각형 129">
          <a:extLst>
            <a:ext uri="{FF2B5EF4-FFF2-40B4-BE49-F238E27FC236}">
              <a16:creationId xmlns:a16="http://schemas.microsoft.com/office/drawing/2014/main" id="{00000000-0008-0000-0700-000082000000}"/>
            </a:ext>
          </a:extLst>
        </xdr:cNvPr>
        <xdr:cNvSpPr/>
      </xdr:nvSpPr>
      <xdr:spPr>
        <a:xfrm flipH="1">
          <a:off x="18201533" y="207628178"/>
          <a:ext cx="557895" cy="78921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826572</xdr:colOff>
      <xdr:row>106</xdr:row>
      <xdr:rowOff>824100</xdr:rowOff>
    </xdr:from>
    <xdr:to>
      <xdr:col>8</xdr:col>
      <xdr:colOff>1384467</xdr:colOff>
      <xdr:row>106</xdr:row>
      <xdr:rowOff>1613316</xdr:rowOff>
    </xdr:to>
    <xdr:sp macro="" textlink="">
      <xdr:nvSpPr>
        <xdr:cNvPr id="131" name="직사각형 130">
          <a:extLst>
            <a:ext uri="{FF2B5EF4-FFF2-40B4-BE49-F238E27FC236}">
              <a16:creationId xmlns:a16="http://schemas.microsoft.com/office/drawing/2014/main" id="{00000000-0008-0000-0700-000083000000}"/>
            </a:ext>
          </a:extLst>
        </xdr:cNvPr>
        <xdr:cNvSpPr/>
      </xdr:nvSpPr>
      <xdr:spPr>
        <a:xfrm flipH="1">
          <a:off x="18952647" y="207630900"/>
          <a:ext cx="557895" cy="78921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2285258</xdr:colOff>
      <xdr:row>106</xdr:row>
      <xdr:rowOff>813215</xdr:rowOff>
    </xdr:from>
    <xdr:to>
      <xdr:col>8</xdr:col>
      <xdr:colOff>2843153</xdr:colOff>
      <xdr:row>106</xdr:row>
      <xdr:rowOff>1602431</xdr:rowOff>
    </xdr:to>
    <xdr:sp macro="" textlink="">
      <xdr:nvSpPr>
        <xdr:cNvPr id="132" name="직사각형 131">
          <a:extLst>
            <a:ext uri="{FF2B5EF4-FFF2-40B4-BE49-F238E27FC236}">
              <a16:creationId xmlns:a16="http://schemas.microsoft.com/office/drawing/2014/main" id="{00000000-0008-0000-0700-000084000000}"/>
            </a:ext>
          </a:extLst>
        </xdr:cNvPr>
        <xdr:cNvSpPr/>
      </xdr:nvSpPr>
      <xdr:spPr>
        <a:xfrm flipH="1">
          <a:off x="20411333" y="207620015"/>
          <a:ext cx="557895" cy="78921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3009158</xdr:colOff>
      <xdr:row>106</xdr:row>
      <xdr:rowOff>829543</xdr:rowOff>
    </xdr:from>
    <xdr:to>
      <xdr:col>9</xdr:col>
      <xdr:colOff>1980</xdr:colOff>
      <xdr:row>106</xdr:row>
      <xdr:rowOff>1618759</xdr:rowOff>
    </xdr:to>
    <xdr:sp macro="" textlink="">
      <xdr:nvSpPr>
        <xdr:cNvPr id="133" name="직사각형 132">
          <a:extLst>
            <a:ext uri="{FF2B5EF4-FFF2-40B4-BE49-F238E27FC236}">
              <a16:creationId xmlns:a16="http://schemas.microsoft.com/office/drawing/2014/main" id="{00000000-0008-0000-0700-000085000000}"/>
            </a:ext>
          </a:extLst>
        </xdr:cNvPr>
        <xdr:cNvSpPr/>
      </xdr:nvSpPr>
      <xdr:spPr>
        <a:xfrm flipH="1">
          <a:off x="21135233" y="207636343"/>
          <a:ext cx="555172" cy="78921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787746</xdr:colOff>
      <xdr:row>57</xdr:row>
      <xdr:rowOff>43541</xdr:rowOff>
    </xdr:from>
    <xdr:to>
      <xdr:col>8</xdr:col>
      <xdr:colOff>2789463</xdr:colOff>
      <xdr:row>57</xdr:row>
      <xdr:rowOff>394606</xdr:rowOff>
    </xdr:to>
    <xdr:sp macro="" textlink="">
      <xdr:nvSpPr>
        <xdr:cNvPr id="134" name="직사각형 133">
          <a:extLst>
            <a:ext uri="{FF2B5EF4-FFF2-40B4-BE49-F238E27FC236}">
              <a16:creationId xmlns:a16="http://schemas.microsoft.com/office/drawing/2014/main" id="{00000000-0008-0000-0700-000086000000}"/>
            </a:ext>
          </a:extLst>
        </xdr:cNvPr>
        <xdr:cNvSpPr/>
      </xdr:nvSpPr>
      <xdr:spPr>
        <a:xfrm flipH="1">
          <a:off x="18913821" y="107437916"/>
          <a:ext cx="2001717" cy="35106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531931</xdr:colOff>
      <xdr:row>58</xdr:row>
      <xdr:rowOff>372833</xdr:rowOff>
    </xdr:from>
    <xdr:to>
      <xdr:col>8</xdr:col>
      <xdr:colOff>3116035</xdr:colOff>
      <xdr:row>58</xdr:row>
      <xdr:rowOff>816428</xdr:rowOff>
    </xdr:to>
    <xdr:sp macro="" textlink="">
      <xdr:nvSpPr>
        <xdr:cNvPr id="135" name="직사각형 134">
          <a:extLst>
            <a:ext uri="{FF2B5EF4-FFF2-40B4-BE49-F238E27FC236}">
              <a16:creationId xmlns:a16="http://schemas.microsoft.com/office/drawing/2014/main" id="{00000000-0008-0000-0700-000087000000}"/>
            </a:ext>
          </a:extLst>
        </xdr:cNvPr>
        <xdr:cNvSpPr/>
      </xdr:nvSpPr>
      <xdr:spPr>
        <a:xfrm flipH="1">
          <a:off x="18658006" y="109796033"/>
          <a:ext cx="2584104" cy="44359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738759</xdr:colOff>
      <xdr:row>59</xdr:row>
      <xdr:rowOff>21769</xdr:rowOff>
    </xdr:from>
    <xdr:to>
      <xdr:col>8</xdr:col>
      <xdr:colOff>2843893</xdr:colOff>
      <xdr:row>59</xdr:row>
      <xdr:rowOff>666750</xdr:rowOff>
    </xdr:to>
    <xdr:sp macro="" textlink="">
      <xdr:nvSpPr>
        <xdr:cNvPr id="136" name="직사각형 135">
          <a:extLst>
            <a:ext uri="{FF2B5EF4-FFF2-40B4-BE49-F238E27FC236}">
              <a16:creationId xmlns:a16="http://schemas.microsoft.com/office/drawing/2014/main" id="{00000000-0008-0000-0700-000088000000}"/>
            </a:ext>
          </a:extLst>
        </xdr:cNvPr>
        <xdr:cNvSpPr/>
      </xdr:nvSpPr>
      <xdr:spPr>
        <a:xfrm flipH="1">
          <a:off x="18864834" y="111473794"/>
          <a:ext cx="2105134" cy="64498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646231</xdr:colOff>
      <xdr:row>60</xdr:row>
      <xdr:rowOff>133348</xdr:rowOff>
    </xdr:from>
    <xdr:to>
      <xdr:col>8</xdr:col>
      <xdr:colOff>3224893</xdr:colOff>
      <xdr:row>60</xdr:row>
      <xdr:rowOff>680358</xdr:rowOff>
    </xdr:to>
    <xdr:sp macro="" textlink="">
      <xdr:nvSpPr>
        <xdr:cNvPr id="137" name="직사각형 136">
          <a:extLst>
            <a:ext uri="{FF2B5EF4-FFF2-40B4-BE49-F238E27FC236}">
              <a16:creationId xmlns:a16="http://schemas.microsoft.com/office/drawing/2014/main" id="{00000000-0008-0000-0700-000089000000}"/>
            </a:ext>
          </a:extLst>
        </xdr:cNvPr>
        <xdr:cNvSpPr/>
      </xdr:nvSpPr>
      <xdr:spPr>
        <a:xfrm flipH="1">
          <a:off x="18772306" y="113614198"/>
          <a:ext cx="2578662" cy="54701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97970</xdr:colOff>
      <xdr:row>84</xdr:row>
      <xdr:rowOff>152399</xdr:rowOff>
    </xdr:from>
    <xdr:to>
      <xdr:col>8</xdr:col>
      <xdr:colOff>3554183</xdr:colOff>
      <xdr:row>84</xdr:row>
      <xdr:rowOff>1551214</xdr:rowOff>
    </xdr:to>
    <xdr:sp macro="" textlink="">
      <xdr:nvSpPr>
        <xdr:cNvPr id="138" name="직사각형 137">
          <a:extLst>
            <a:ext uri="{FF2B5EF4-FFF2-40B4-BE49-F238E27FC236}">
              <a16:creationId xmlns:a16="http://schemas.microsoft.com/office/drawing/2014/main" id="{00000000-0008-0000-0700-00008A000000}"/>
            </a:ext>
          </a:extLst>
        </xdr:cNvPr>
        <xdr:cNvSpPr/>
      </xdr:nvSpPr>
      <xdr:spPr>
        <a:xfrm flipH="1">
          <a:off x="18224045" y="162325049"/>
          <a:ext cx="3456213" cy="139881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1488619</xdr:colOff>
      <xdr:row>85</xdr:row>
      <xdr:rowOff>263977</xdr:rowOff>
    </xdr:from>
    <xdr:to>
      <xdr:col>8</xdr:col>
      <xdr:colOff>2177142</xdr:colOff>
      <xdr:row>85</xdr:row>
      <xdr:rowOff>1662792</xdr:rowOff>
    </xdr:to>
    <xdr:sp macro="" textlink="">
      <xdr:nvSpPr>
        <xdr:cNvPr id="139" name="직사각형 138">
          <a:extLst>
            <a:ext uri="{FF2B5EF4-FFF2-40B4-BE49-F238E27FC236}">
              <a16:creationId xmlns:a16="http://schemas.microsoft.com/office/drawing/2014/main" id="{00000000-0008-0000-0700-00008B000000}"/>
            </a:ext>
          </a:extLst>
        </xdr:cNvPr>
        <xdr:cNvSpPr/>
      </xdr:nvSpPr>
      <xdr:spPr>
        <a:xfrm flipH="1">
          <a:off x="19614694" y="164465452"/>
          <a:ext cx="688523" cy="139881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919838</xdr:colOff>
      <xdr:row>86</xdr:row>
      <xdr:rowOff>48984</xdr:rowOff>
    </xdr:from>
    <xdr:to>
      <xdr:col>8</xdr:col>
      <xdr:colOff>2598963</xdr:colOff>
      <xdr:row>86</xdr:row>
      <xdr:rowOff>1932214</xdr:rowOff>
    </xdr:to>
    <xdr:sp macro="" textlink="">
      <xdr:nvSpPr>
        <xdr:cNvPr id="140" name="직사각형 139">
          <a:extLst>
            <a:ext uri="{FF2B5EF4-FFF2-40B4-BE49-F238E27FC236}">
              <a16:creationId xmlns:a16="http://schemas.microsoft.com/office/drawing/2014/main" id="{00000000-0008-0000-0700-00008C000000}"/>
            </a:ext>
          </a:extLst>
        </xdr:cNvPr>
        <xdr:cNvSpPr/>
      </xdr:nvSpPr>
      <xdr:spPr>
        <a:xfrm flipH="1">
          <a:off x="19045913" y="166279284"/>
          <a:ext cx="1679125" cy="188323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36</xdr:row>
      <xdr:rowOff>2028264</xdr:rowOff>
    </xdr:from>
    <xdr:to>
      <xdr:col>9</xdr:col>
      <xdr:colOff>4295</xdr:colOff>
      <xdr:row>38</xdr:row>
      <xdr:rowOff>800</xdr:rowOff>
    </xdr:to>
    <xdr:pic>
      <xdr:nvPicPr>
        <xdr:cNvPr id="141" name="그림 140">
          <a:extLst>
            <a:ext uri="{FF2B5EF4-FFF2-40B4-BE49-F238E27FC236}">
              <a16:creationId xmlns:a16="http://schemas.microsoft.com/office/drawing/2014/main" id="{00000000-0008-0000-0700-00008D000000}"/>
            </a:ext>
          </a:extLst>
        </xdr:cNvPr>
        <xdr:cNvPicPr>
          <a:picLocks noChangeAspect="1"/>
        </xdr:cNvPicPr>
      </xdr:nvPicPr>
      <xdr:blipFill>
        <a:blip xmlns:r="http://schemas.openxmlformats.org/officeDocument/2006/relationships" r:embed="rId71" cstate="email">
          <a:extLst>
            <a:ext uri="{28A0092B-C50C-407E-A947-70E740481C1C}">
              <a14:useLocalDpi xmlns:a14="http://schemas.microsoft.com/office/drawing/2010/main"/>
            </a:ext>
          </a:extLst>
        </a:blip>
        <a:stretch>
          <a:fillRect/>
        </a:stretch>
      </xdr:blipFill>
      <xdr:spPr>
        <a:xfrm>
          <a:off x="18126075" y="66817314"/>
          <a:ext cx="3566645" cy="2030186"/>
        </a:xfrm>
        <a:prstGeom prst="rect">
          <a:avLst/>
        </a:prstGeom>
      </xdr:spPr>
    </xdr:pic>
    <xdr:clientData/>
  </xdr:twoCellAnchor>
  <xdr:twoCellAnchor editAs="oneCell">
    <xdr:from>
      <xdr:col>8</xdr:col>
      <xdr:colOff>0</xdr:colOff>
      <xdr:row>34</xdr:row>
      <xdr:rowOff>0</xdr:rowOff>
    </xdr:from>
    <xdr:to>
      <xdr:col>9</xdr:col>
      <xdr:colOff>4295</xdr:colOff>
      <xdr:row>35</xdr:row>
      <xdr:rowOff>1741</xdr:rowOff>
    </xdr:to>
    <xdr:pic>
      <xdr:nvPicPr>
        <xdr:cNvPr id="142" name="그림 141">
          <a:extLst>
            <a:ext uri="{FF2B5EF4-FFF2-40B4-BE49-F238E27FC236}">
              <a16:creationId xmlns:a16="http://schemas.microsoft.com/office/drawing/2014/main" id="{00000000-0008-0000-0700-00008E000000}"/>
            </a:ext>
          </a:extLst>
        </xdr:cNvPr>
        <xdr:cNvPicPr>
          <a:picLocks noChangeAspect="1"/>
        </xdr:cNvPicPr>
      </xdr:nvPicPr>
      <xdr:blipFill>
        <a:blip xmlns:r="http://schemas.openxmlformats.org/officeDocument/2006/relationships" r:embed="rId43" cstate="email">
          <a:extLst>
            <a:ext uri="{28A0092B-C50C-407E-A947-70E740481C1C}">
              <a14:useLocalDpi xmlns:a14="http://schemas.microsoft.com/office/drawing/2010/main"/>
            </a:ext>
          </a:extLst>
        </a:blip>
        <a:stretch>
          <a:fillRect/>
        </a:stretch>
      </xdr:blipFill>
      <xdr:spPr>
        <a:xfrm>
          <a:off x="18126075" y="60731400"/>
          <a:ext cx="3566645" cy="2030566"/>
        </a:xfrm>
        <a:prstGeom prst="rect">
          <a:avLst/>
        </a:prstGeom>
      </xdr:spPr>
    </xdr:pic>
    <xdr:clientData fLocksWithSheet="0"/>
  </xdr:twoCellAnchor>
  <xdr:twoCellAnchor editAs="oneCell">
    <xdr:from>
      <xdr:col>8</xdr:col>
      <xdr:colOff>1</xdr:colOff>
      <xdr:row>36</xdr:row>
      <xdr:rowOff>0</xdr:rowOff>
    </xdr:from>
    <xdr:to>
      <xdr:col>9</xdr:col>
      <xdr:colOff>4295</xdr:colOff>
      <xdr:row>37</xdr:row>
      <xdr:rowOff>1741</xdr:rowOff>
    </xdr:to>
    <xdr:pic>
      <xdr:nvPicPr>
        <xdr:cNvPr id="143" name="그림 142">
          <a:extLst>
            <a:ext uri="{FF2B5EF4-FFF2-40B4-BE49-F238E27FC236}">
              <a16:creationId xmlns:a16="http://schemas.microsoft.com/office/drawing/2014/main" id="{00000000-0008-0000-0700-00008F000000}"/>
            </a:ext>
          </a:extLst>
        </xdr:cNvPr>
        <xdr:cNvPicPr>
          <a:picLocks noChangeAspect="1"/>
        </xdr:cNvPicPr>
      </xdr:nvPicPr>
      <xdr:blipFill>
        <a:blip xmlns:r="http://schemas.openxmlformats.org/officeDocument/2006/relationships" r:embed="rId72" cstate="email">
          <a:extLst>
            <a:ext uri="{28A0092B-C50C-407E-A947-70E740481C1C}">
              <a14:useLocalDpi xmlns:a14="http://schemas.microsoft.com/office/drawing/2010/main"/>
            </a:ext>
          </a:extLst>
        </a:blip>
        <a:stretch>
          <a:fillRect/>
        </a:stretch>
      </xdr:blipFill>
      <xdr:spPr>
        <a:xfrm>
          <a:off x="18126076" y="64789050"/>
          <a:ext cx="3566644" cy="2030566"/>
        </a:xfrm>
        <a:prstGeom prst="rect">
          <a:avLst/>
        </a:prstGeom>
      </xdr:spPr>
    </xdr:pic>
    <xdr:clientData/>
  </xdr:twoCellAnchor>
  <xdr:twoCellAnchor editAs="oneCell">
    <xdr:from>
      <xdr:col>8</xdr:col>
      <xdr:colOff>1</xdr:colOff>
      <xdr:row>35</xdr:row>
      <xdr:rowOff>1</xdr:rowOff>
    </xdr:from>
    <xdr:to>
      <xdr:col>9</xdr:col>
      <xdr:colOff>0</xdr:colOff>
      <xdr:row>36</xdr:row>
      <xdr:rowOff>2</xdr:rowOff>
    </xdr:to>
    <xdr:pic>
      <xdr:nvPicPr>
        <xdr:cNvPr id="144" name="그림 143">
          <a:extLst>
            <a:ext uri="{FF2B5EF4-FFF2-40B4-BE49-F238E27FC236}">
              <a16:creationId xmlns:a16="http://schemas.microsoft.com/office/drawing/2014/main" id="{00000000-0008-0000-0700-000090000000}"/>
            </a:ext>
          </a:extLst>
        </xdr:cNvPr>
        <xdr:cNvPicPr>
          <a:picLocks noChangeAspect="1"/>
        </xdr:cNvPicPr>
      </xdr:nvPicPr>
      <xdr:blipFill>
        <a:blip xmlns:r="http://schemas.openxmlformats.org/officeDocument/2006/relationships" r:embed="rId73" cstate="email">
          <a:extLst>
            <a:ext uri="{28A0092B-C50C-407E-A947-70E740481C1C}">
              <a14:useLocalDpi xmlns:a14="http://schemas.microsoft.com/office/drawing/2010/main"/>
            </a:ext>
          </a:extLst>
        </a:blip>
        <a:stretch>
          <a:fillRect/>
        </a:stretch>
      </xdr:blipFill>
      <xdr:spPr>
        <a:xfrm>
          <a:off x="18126076" y="62760226"/>
          <a:ext cx="3562349" cy="2028826"/>
        </a:xfrm>
        <a:prstGeom prst="rect">
          <a:avLst/>
        </a:prstGeom>
      </xdr:spPr>
    </xdr:pic>
    <xdr:clientData/>
  </xdr:twoCellAnchor>
  <xdr:twoCellAnchor editAs="oneCell">
    <xdr:from>
      <xdr:col>8</xdr:col>
      <xdr:colOff>1</xdr:colOff>
      <xdr:row>67</xdr:row>
      <xdr:rowOff>0</xdr:rowOff>
    </xdr:from>
    <xdr:to>
      <xdr:col>9</xdr:col>
      <xdr:colOff>0</xdr:colOff>
      <xdr:row>68</xdr:row>
      <xdr:rowOff>496</xdr:rowOff>
    </xdr:to>
    <xdr:pic>
      <xdr:nvPicPr>
        <xdr:cNvPr id="145" name="그림 144">
          <a:extLst>
            <a:ext uri="{FF2B5EF4-FFF2-40B4-BE49-F238E27FC236}">
              <a16:creationId xmlns:a16="http://schemas.microsoft.com/office/drawing/2014/main" id="{00000000-0008-0000-0700-000091000000}"/>
            </a:ext>
          </a:extLst>
        </xdr:cNvPr>
        <xdr:cNvPicPr>
          <a:picLocks noChangeAspect="1"/>
        </xdr:cNvPicPr>
      </xdr:nvPicPr>
      <xdr:blipFill>
        <a:blip xmlns:r="http://schemas.openxmlformats.org/officeDocument/2006/relationships" r:embed="rId74" cstate="email">
          <a:extLst>
            <a:ext uri="{28A0092B-C50C-407E-A947-70E740481C1C}">
              <a14:useLocalDpi xmlns:a14="http://schemas.microsoft.com/office/drawing/2010/main"/>
            </a:ext>
          </a:extLst>
        </a:blip>
        <a:stretch>
          <a:fillRect/>
        </a:stretch>
      </xdr:blipFill>
      <xdr:spPr>
        <a:xfrm>
          <a:off x="18126076" y="127682625"/>
          <a:ext cx="3562349" cy="2029321"/>
        </a:xfrm>
        <a:prstGeom prst="rect">
          <a:avLst/>
        </a:prstGeom>
      </xdr:spPr>
    </xdr:pic>
    <xdr:clientData/>
  </xdr:twoCellAnchor>
  <xdr:twoCellAnchor editAs="oneCell">
    <xdr:from>
      <xdr:col>8</xdr:col>
      <xdr:colOff>0</xdr:colOff>
      <xdr:row>79</xdr:row>
      <xdr:rowOff>0</xdr:rowOff>
    </xdr:from>
    <xdr:to>
      <xdr:col>9</xdr:col>
      <xdr:colOff>15207</xdr:colOff>
      <xdr:row>80</xdr:row>
      <xdr:rowOff>12809</xdr:rowOff>
    </xdr:to>
    <xdr:pic>
      <xdr:nvPicPr>
        <xdr:cNvPr id="146" name="그림 145">
          <a:extLst>
            <a:ext uri="{FF2B5EF4-FFF2-40B4-BE49-F238E27FC236}">
              <a16:creationId xmlns:a16="http://schemas.microsoft.com/office/drawing/2014/main" id="{00000000-0008-0000-0700-000092000000}"/>
            </a:ext>
          </a:extLst>
        </xdr:cNvPr>
        <xdr:cNvPicPr>
          <a:picLocks noChangeAspect="1"/>
        </xdr:cNvPicPr>
      </xdr:nvPicPr>
      <xdr:blipFill>
        <a:blip xmlns:r="http://schemas.openxmlformats.org/officeDocument/2006/relationships" r:embed="rId75" cstate="email">
          <a:extLst>
            <a:ext uri="{28A0092B-C50C-407E-A947-70E740481C1C}">
              <a14:useLocalDpi xmlns:a14="http://schemas.microsoft.com/office/drawing/2010/main"/>
            </a:ext>
          </a:extLst>
        </a:blip>
        <a:stretch>
          <a:fillRect/>
        </a:stretch>
      </xdr:blipFill>
      <xdr:spPr>
        <a:xfrm>
          <a:off x="18126075" y="152028525"/>
          <a:ext cx="3577557" cy="2041634"/>
        </a:xfrm>
        <a:prstGeom prst="rect">
          <a:avLst/>
        </a:prstGeom>
      </xdr:spPr>
    </xdr:pic>
    <xdr:clientData/>
  </xdr:twoCellAnchor>
  <xdr:twoCellAnchor editAs="oneCell">
    <xdr:from>
      <xdr:col>8</xdr:col>
      <xdr:colOff>791933</xdr:colOff>
      <xdr:row>100</xdr:row>
      <xdr:rowOff>630252</xdr:rowOff>
    </xdr:from>
    <xdr:to>
      <xdr:col>8</xdr:col>
      <xdr:colOff>1680881</xdr:colOff>
      <xdr:row>100</xdr:row>
      <xdr:rowOff>1288677</xdr:rowOff>
    </xdr:to>
    <xdr:sp macro="" textlink="">
      <xdr:nvSpPr>
        <xdr:cNvPr id="147" name="직사각형 146">
          <a:extLst>
            <a:ext uri="{FF2B5EF4-FFF2-40B4-BE49-F238E27FC236}">
              <a16:creationId xmlns:a16="http://schemas.microsoft.com/office/drawing/2014/main" id="{00000000-0008-0000-0700-000093000000}"/>
            </a:ext>
          </a:extLst>
        </xdr:cNvPr>
        <xdr:cNvSpPr/>
      </xdr:nvSpPr>
      <xdr:spPr>
        <a:xfrm flipH="1">
          <a:off x="18918008" y="195264102"/>
          <a:ext cx="888948" cy="65842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oneCellAnchor>
    <xdr:from>
      <xdr:col>8</xdr:col>
      <xdr:colOff>0</xdr:colOff>
      <xdr:row>96</xdr:row>
      <xdr:rowOff>0</xdr:rowOff>
    </xdr:from>
    <xdr:ext cx="3609943" cy="2027464"/>
    <xdr:pic>
      <xdr:nvPicPr>
        <xdr:cNvPr id="148" name="그림 147">
          <a:extLst>
            <a:ext uri="{FF2B5EF4-FFF2-40B4-BE49-F238E27FC236}">
              <a16:creationId xmlns:a16="http://schemas.microsoft.com/office/drawing/2014/main" id="{00000000-0008-0000-0700-000094000000}"/>
            </a:ext>
          </a:extLst>
        </xdr:cNvPr>
        <xdr:cNvPicPr>
          <a:picLocks noChangeAspect="1"/>
        </xdr:cNvPicPr>
      </xdr:nvPicPr>
      <xdr:blipFill>
        <a:blip xmlns:r="http://schemas.openxmlformats.org/officeDocument/2006/relationships" r:embed="rId76" cstate="email">
          <a:extLst>
            <a:ext uri="{28A0092B-C50C-407E-A947-70E740481C1C}">
              <a14:useLocalDpi xmlns:a14="http://schemas.microsoft.com/office/drawing/2010/main"/>
            </a:ext>
          </a:extLst>
        </a:blip>
        <a:stretch>
          <a:fillRect/>
        </a:stretch>
      </xdr:blipFill>
      <xdr:spPr>
        <a:xfrm>
          <a:off x="18126075" y="186518550"/>
          <a:ext cx="3609943" cy="2027464"/>
        </a:xfrm>
        <a:prstGeom prst="rect">
          <a:avLst/>
        </a:prstGeom>
      </xdr:spPr>
    </xdr:pic>
    <xdr:clientData/>
  </xdr:oneCellAnchor>
  <xdr:oneCellAnchor>
    <xdr:from>
      <xdr:col>8</xdr:col>
      <xdr:colOff>938892</xdr:colOff>
      <xdr:row>96</xdr:row>
      <xdr:rowOff>217714</xdr:rowOff>
    </xdr:from>
    <xdr:ext cx="1918607" cy="1170214"/>
    <xdr:sp macro="" textlink="">
      <xdr:nvSpPr>
        <xdr:cNvPr id="149" name="직사각형 148">
          <a:extLst>
            <a:ext uri="{FF2B5EF4-FFF2-40B4-BE49-F238E27FC236}">
              <a16:creationId xmlns:a16="http://schemas.microsoft.com/office/drawing/2014/main" id="{00000000-0008-0000-0700-000095000000}"/>
            </a:ext>
          </a:extLst>
        </xdr:cNvPr>
        <xdr:cNvSpPr/>
      </xdr:nvSpPr>
      <xdr:spPr>
        <a:xfrm flipH="1">
          <a:off x="19064967" y="186736264"/>
          <a:ext cx="1918607" cy="117021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twoCellAnchor editAs="oneCell">
    <xdr:from>
      <xdr:col>8</xdr:col>
      <xdr:colOff>1</xdr:colOff>
      <xdr:row>97</xdr:row>
      <xdr:rowOff>1</xdr:rowOff>
    </xdr:from>
    <xdr:to>
      <xdr:col>9</xdr:col>
      <xdr:colOff>0</xdr:colOff>
      <xdr:row>98</xdr:row>
      <xdr:rowOff>2</xdr:rowOff>
    </xdr:to>
    <xdr:pic>
      <xdr:nvPicPr>
        <xdr:cNvPr id="150" name="그림 149">
          <a:extLst>
            <a:ext uri="{FF2B5EF4-FFF2-40B4-BE49-F238E27FC236}">
              <a16:creationId xmlns:a16="http://schemas.microsoft.com/office/drawing/2014/main" id="{00000000-0008-0000-0700-000096000000}"/>
            </a:ext>
          </a:extLst>
        </xdr:cNvPr>
        <xdr:cNvPicPr>
          <a:picLocks noChangeAspect="1"/>
        </xdr:cNvPicPr>
      </xdr:nvPicPr>
      <xdr:blipFill>
        <a:blip xmlns:r="http://schemas.openxmlformats.org/officeDocument/2006/relationships" r:embed="rId77" cstate="email">
          <a:extLst>
            <a:ext uri="{28A0092B-C50C-407E-A947-70E740481C1C}">
              <a14:useLocalDpi xmlns:a14="http://schemas.microsoft.com/office/drawing/2010/main"/>
            </a:ext>
          </a:extLst>
        </a:blip>
        <a:stretch>
          <a:fillRect/>
        </a:stretch>
      </xdr:blipFill>
      <xdr:spPr>
        <a:xfrm>
          <a:off x="18126076" y="188547376"/>
          <a:ext cx="3562349" cy="2028826"/>
        </a:xfrm>
        <a:prstGeom prst="rect">
          <a:avLst/>
        </a:prstGeom>
      </xdr:spPr>
    </xdr:pic>
    <xdr:clientData/>
  </xdr:twoCellAnchor>
  <xdr:twoCellAnchor editAs="oneCell">
    <xdr:from>
      <xdr:col>8</xdr:col>
      <xdr:colOff>1</xdr:colOff>
      <xdr:row>108</xdr:row>
      <xdr:rowOff>0</xdr:rowOff>
    </xdr:from>
    <xdr:to>
      <xdr:col>9</xdr:col>
      <xdr:colOff>4295</xdr:colOff>
      <xdr:row>109</xdr:row>
      <xdr:rowOff>5438</xdr:rowOff>
    </xdr:to>
    <xdr:pic>
      <xdr:nvPicPr>
        <xdr:cNvPr id="151" name="그림 150">
          <a:extLst>
            <a:ext uri="{FF2B5EF4-FFF2-40B4-BE49-F238E27FC236}">
              <a16:creationId xmlns:a16="http://schemas.microsoft.com/office/drawing/2014/main" id="{00000000-0008-0000-0700-000097000000}"/>
            </a:ext>
          </a:extLst>
        </xdr:cNvPr>
        <xdr:cNvPicPr>
          <a:picLocks noChangeAspect="1"/>
        </xdr:cNvPicPr>
      </xdr:nvPicPr>
      <xdr:blipFill>
        <a:blip xmlns:r="http://schemas.openxmlformats.org/officeDocument/2006/relationships" r:embed="rId78" cstate="email">
          <a:extLst>
            <a:ext uri="{28A0092B-C50C-407E-A947-70E740481C1C}">
              <a14:useLocalDpi xmlns:a14="http://schemas.microsoft.com/office/drawing/2010/main"/>
            </a:ext>
          </a:extLst>
        </a:blip>
        <a:stretch>
          <a:fillRect/>
        </a:stretch>
      </xdr:blipFill>
      <xdr:spPr>
        <a:xfrm>
          <a:off x="18126076" y="210864450"/>
          <a:ext cx="3566644" cy="2034263"/>
        </a:xfrm>
        <a:prstGeom prst="rect">
          <a:avLst/>
        </a:prstGeom>
      </xdr:spPr>
    </xdr:pic>
    <xdr:clientData/>
  </xdr:twoCellAnchor>
  <xdr:twoCellAnchor editAs="oneCell">
    <xdr:from>
      <xdr:col>8</xdr:col>
      <xdr:colOff>1</xdr:colOff>
      <xdr:row>109</xdr:row>
      <xdr:rowOff>0</xdr:rowOff>
    </xdr:from>
    <xdr:to>
      <xdr:col>9</xdr:col>
      <xdr:colOff>0</xdr:colOff>
      <xdr:row>110</xdr:row>
      <xdr:rowOff>1</xdr:rowOff>
    </xdr:to>
    <xdr:pic>
      <xdr:nvPicPr>
        <xdr:cNvPr id="152" name="그림 151">
          <a:extLst>
            <a:ext uri="{FF2B5EF4-FFF2-40B4-BE49-F238E27FC236}">
              <a16:creationId xmlns:a16="http://schemas.microsoft.com/office/drawing/2014/main" id="{00000000-0008-0000-0700-000098000000}"/>
            </a:ext>
          </a:extLst>
        </xdr:cNvPr>
        <xdr:cNvPicPr>
          <a:picLocks noChangeAspect="1"/>
        </xdr:cNvPicPr>
      </xdr:nvPicPr>
      <xdr:blipFill>
        <a:blip xmlns:r="http://schemas.openxmlformats.org/officeDocument/2006/relationships" r:embed="rId79" cstate="email">
          <a:extLst>
            <a:ext uri="{28A0092B-C50C-407E-A947-70E740481C1C}">
              <a14:useLocalDpi xmlns:a14="http://schemas.microsoft.com/office/drawing/2010/main"/>
            </a:ext>
          </a:extLst>
        </a:blip>
        <a:stretch>
          <a:fillRect/>
        </a:stretch>
      </xdr:blipFill>
      <xdr:spPr>
        <a:xfrm>
          <a:off x="18126076" y="212893275"/>
          <a:ext cx="3562349" cy="2028826"/>
        </a:xfrm>
        <a:prstGeom prst="rect">
          <a:avLst/>
        </a:prstGeom>
      </xdr:spPr>
    </xdr:pic>
    <xdr:clientData/>
  </xdr:twoCellAnchor>
  <xdr:twoCellAnchor editAs="oneCell">
    <xdr:from>
      <xdr:col>8</xdr:col>
      <xdr:colOff>0</xdr:colOff>
      <xdr:row>118</xdr:row>
      <xdr:rowOff>0</xdr:rowOff>
    </xdr:from>
    <xdr:to>
      <xdr:col>9</xdr:col>
      <xdr:colOff>0</xdr:colOff>
      <xdr:row>119</xdr:row>
      <xdr:rowOff>5437</xdr:rowOff>
    </xdr:to>
    <xdr:pic>
      <xdr:nvPicPr>
        <xdr:cNvPr id="153" name="그림 152">
          <a:extLst>
            <a:ext uri="{FF2B5EF4-FFF2-40B4-BE49-F238E27FC236}">
              <a16:creationId xmlns:a16="http://schemas.microsoft.com/office/drawing/2014/main" id="{00000000-0008-0000-0700-000099000000}"/>
            </a:ext>
          </a:extLst>
        </xdr:cNvPr>
        <xdr:cNvPicPr>
          <a:picLocks noChangeAspect="1"/>
        </xdr:cNvPicPr>
      </xdr:nvPicPr>
      <xdr:blipFill rotWithShape="1">
        <a:blip xmlns:r="http://schemas.openxmlformats.org/officeDocument/2006/relationships" r:embed="rId80" cstate="email">
          <a:extLst>
            <a:ext uri="{28A0092B-C50C-407E-A947-70E740481C1C}">
              <a14:useLocalDpi xmlns:a14="http://schemas.microsoft.com/office/drawing/2010/main"/>
            </a:ext>
          </a:extLst>
        </a:blip>
        <a:srcRect/>
        <a:stretch/>
      </xdr:blipFill>
      <xdr:spPr>
        <a:xfrm>
          <a:off x="18126075" y="231152700"/>
          <a:ext cx="3562350" cy="2034262"/>
        </a:xfrm>
        <a:prstGeom prst="rect">
          <a:avLst/>
        </a:prstGeom>
      </xdr:spPr>
    </xdr:pic>
    <xdr:clientData/>
  </xdr:twoCellAnchor>
  <xdr:twoCellAnchor editAs="oneCell">
    <xdr:from>
      <xdr:col>8</xdr:col>
      <xdr:colOff>1</xdr:colOff>
      <xdr:row>119</xdr:row>
      <xdr:rowOff>0</xdr:rowOff>
    </xdr:from>
    <xdr:to>
      <xdr:col>9</xdr:col>
      <xdr:colOff>4295</xdr:colOff>
      <xdr:row>120</xdr:row>
      <xdr:rowOff>1740</xdr:rowOff>
    </xdr:to>
    <xdr:pic>
      <xdr:nvPicPr>
        <xdr:cNvPr id="154" name="그림 153">
          <a:extLst>
            <a:ext uri="{FF2B5EF4-FFF2-40B4-BE49-F238E27FC236}">
              <a16:creationId xmlns:a16="http://schemas.microsoft.com/office/drawing/2014/main" id="{00000000-0008-0000-0700-00009A000000}"/>
            </a:ext>
          </a:extLst>
        </xdr:cNvPr>
        <xdr:cNvPicPr>
          <a:picLocks noChangeAspect="1"/>
        </xdr:cNvPicPr>
      </xdr:nvPicPr>
      <xdr:blipFill>
        <a:blip xmlns:r="http://schemas.openxmlformats.org/officeDocument/2006/relationships" r:embed="rId81" cstate="email">
          <a:extLst>
            <a:ext uri="{28A0092B-C50C-407E-A947-70E740481C1C}">
              <a14:useLocalDpi xmlns:a14="http://schemas.microsoft.com/office/drawing/2010/main"/>
            </a:ext>
          </a:extLst>
        </a:blip>
        <a:stretch>
          <a:fillRect/>
        </a:stretch>
      </xdr:blipFill>
      <xdr:spPr>
        <a:xfrm>
          <a:off x="18126076" y="233181525"/>
          <a:ext cx="3566644" cy="2030565"/>
        </a:xfrm>
        <a:prstGeom prst="rect">
          <a:avLst/>
        </a:prstGeom>
      </xdr:spPr>
    </xdr:pic>
    <xdr:clientData/>
  </xdr:twoCellAnchor>
  <xdr:oneCellAnchor>
    <xdr:from>
      <xdr:col>7</xdr:col>
      <xdr:colOff>1957293</xdr:colOff>
      <xdr:row>113</xdr:row>
      <xdr:rowOff>0</xdr:rowOff>
    </xdr:from>
    <xdr:ext cx="3690471" cy="2028264"/>
    <xdr:pic>
      <xdr:nvPicPr>
        <xdr:cNvPr id="155" name="그림 154">
          <a:extLst>
            <a:ext uri="{FF2B5EF4-FFF2-40B4-BE49-F238E27FC236}">
              <a16:creationId xmlns:a16="http://schemas.microsoft.com/office/drawing/2014/main" id="{00000000-0008-0000-0700-00009B000000}"/>
            </a:ext>
          </a:extLst>
        </xdr:cNvPr>
        <xdr:cNvPicPr>
          <a:picLocks noChangeAspect="1"/>
        </xdr:cNvPicPr>
      </xdr:nvPicPr>
      <xdr:blipFill rotWithShape="1">
        <a:blip xmlns:r="http://schemas.openxmlformats.org/officeDocument/2006/relationships" r:embed="rId82" cstate="email">
          <a:extLst>
            <a:ext uri="{28A0092B-C50C-407E-A947-70E740481C1C}">
              <a14:useLocalDpi xmlns:a14="http://schemas.microsoft.com/office/drawing/2010/main"/>
            </a:ext>
          </a:extLst>
        </a:blip>
        <a:srcRect/>
        <a:stretch/>
      </xdr:blipFill>
      <xdr:spPr>
        <a:xfrm>
          <a:off x="18130743" y="221008575"/>
          <a:ext cx="3690471" cy="2028264"/>
        </a:xfrm>
        <a:prstGeom prst="rect">
          <a:avLst/>
        </a:prstGeom>
      </xdr:spPr>
    </xdr:pic>
    <xdr:clientData/>
  </xdr:oneCellAnchor>
  <xdr:twoCellAnchor editAs="oneCell">
    <xdr:from>
      <xdr:col>8</xdr:col>
      <xdr:colOff>1</xdr:colOff>
      <xdr:row>115</xdr:row>
      <xdr:rowOff>0</xdr:rowOff>
    </xdr:from>
    <xdr:to>
      <xdr:col>9</xdr:col>
      <xdr:colOff>0</xdr:colOff>
      <xdr:row>116</xdr:row>
      <xdr:rowOff>1</xdr:rowOff>
    </xdr:to>
    <xdr:pic>
      <xdr:nvPicPr>
        <xdr:cNvPr id="156" name="그림 155">
          <a:extLst>
            <a:ext uri="{FF2B5EF4-FFF2-40B4-BE49-F238E27FC236}">
              <a16:creationId xmlns:a16="http://schemas.microsoft.com/office/drawing/2014/main" id="{00000000-0008-0000-0700-00009C000000}"/>
            </a:ext>
          </a:extLst>
        </xdr:cNvPr>
        <xdr:cNvPicPr>
          <a:picLocks noChangeAspect="1"/>
        </xdr:cNvPicPr>
      </xdr:nvPicPr>
      <xdr:blipFill>
        <a:blip xmlns:r="http://schemas.openxmlformats.org/officeDocument/2006/relationships" r:embed="rId83" cstate="email">
          <a:extLst>
            <a:ext uri="{28A0092B-C50C-407E-A947-70E740481C1C}">
              <a14:useLocalDpi xmlns:a14="http://schemas.microsoft.com/office/drawing/2010/main"/>
            </a:ext>
          </a:extLst>
        </a:blip>
        <a:stretch>
          <a:fillRect/>
        </a:stretch>
      </xdr:blipFill>
      <xdr:spPr>
        <a:xfrm>
          <a:off x="18126076" y="225066225"/>
          <a:ext cx="3562349" cy="2028826"/>
        </a:xfrm>
        <a:prstGeom prst="rect">
          <a:avLst/>
        </a:prstGeom>
      </xdr:spPr>
    </xdr:pic>
    <xdr:clientData/>
  </xdr:twoCellAnchor>
  <xdr:twoCellAnchor editAs="oneCell">
    <xdr:from>
      <xdr:col>8</xdr:col>
      <xdr:colOff>1</xdr:colOff>
      <xdr:row>114</xdr:row>
      <xdr:rowOff>0</xdr:rowOff>
    </xdr:from>
    <xdr:to>
      <xdr:col>9</xdr:col>
      <xdr:colOff>0</xdr:colOff>
      <xdr:row>115</xdr:row>
      <xdr:rowOff>220</xdr:rowOff>
    </xdr:to>
    <xdr:pic>
      <xdr:nvPicPr>
        <xdr:cNvPr id="157" name="그림 156">
          <a:extLst>
            <a:ext uri="{FF2B5EF4-FFF2-40B4-BE49-F238E27FC236}">
              <a16:creationId xmlns:a16="http://schemas.microsoft.com/office/drawing/2014/main" id="{00000000-0008-0000-0700-00009D000000}"/>
            </a:ext>
          </a:extLst>
        </xdr:cNvPr>
        <xdr:cNvPicPr>
          <a:picLocks noChangeAspect="1"/>
        </xdr:cNvPicPr>
      </xdr:nvPicPr>
      <xdr:blipFill>
        <a:blip xmlns:r="http://schemas.openxmlformats.org/officeDocument/2006/relationships" r:embed="rId84" cstate="email">
          <a:extLst>
            <a:ext uri="{28A0092B-C50C-407E-A947-70E740481C1C}">
              <a14:useLocalDpi xmlns:a14="http://schemas.microsoft.com/office/drawing/2010/main"/>
            </a:ext>
          </a:extLst>
        </a:blip>
        <a:stretch>
          <a:fillRect/>
        </a:stretch>
      </xdr:blipFill>
      <xdr:spPr>
        <a:xfrm>
          <a:off x="18126076" y="223037400"/>
          <a:ext cx="3562349" cy="2029045"/>
        </a:xfrm>
        <a:prstGeom prst="rect">
          <a:avLst/>
        </a:prstGeom>
      </xdr:spPr>
    </xdr:pic>
    <xdr:clientData/>
  </xdr:twoCellAnchor>
  <xdr:twoCellAnchor editAs="oneCell">
    <xdr:from>
      <xdr:col>8</xdr:col>
      <xdr:colOff>1850572</xdr:colOff>
      <xdr:row>116</xdr:row>
      <xdr:rowOff>0</xdr:rowOff>
    </xdr:from>
    <xdr:to>
      <xdr:col>9</xdr:col>
      <xdr:colOff>4295</xdr:colOff>
      <xdr:row>117</xdr:row>
      <xdr:rowOff>1740</xdr:rowOff>
    </xdr:to>
    <xdr:pic>
      <xdr:nvPicPr>
        <xdr:cNvPr id="158" name="그림 157">
          <a:extLst>
            <a:ext uri="{FF2B5EF4-FFF2-40B4-BE49-F238E27FC236}">
              <a16:creationId xmlns:a16="http://schemas.microsoft.com/office/drawing/2014/main" id="{00000000-0008-0000-0700-00009E000000}"/>
            </a:ext>
          </a:extLst>
        </xdr:cNvPr>
        <xdr:cNvPicPr>
          <a:picLocks noChangeAspect="1"/>
        </xdr:cNvPicPr>
      </xdr:nvPicPr>
      <xdr:blipFill>
        <a:blip xmlns:r="http://schemas.openxmlformats.org/officeDocument/2006/relationships" r:embed="rId85" cstate="email">
          <a:extLst>
            <a:ext uri="{28A0092B-C50C-407E-A947-70E740481C1C}">
              <a14:useLocalDpi xmlns:a14="http://schemas.microsoft.com/office/drawing/2010/main"/>
            </a:ext>
          </a:extLst>
        </a:blip>
        <a:stretch>
          <a:fillRect/>
        </a:stretch>
      </xdr:blipFill>
      <xdr:spPr>
        <a:xfrm>
          <a:off x="19976647" y="227095050"/>
          <a:ext cx="1716073" cy="2030565"/>
        </a:xfrm>
        <a:prstGeom prst="rect">
          <a:avLst/>
        </a:prstGeom>
      </xdr:spPr>
    </xdr:pic>
    <xdr:clientData/>
  </xdr:twoCellAnchor>
  <xdr:twoCellAnchor editAs="oneCell">
    <xdr:from>
      <xdr:col>8</xdr:col>
      <xdr:colOff>1</xdr:colOff>
      <xdr:row>116</xdr:row>
      <xdr:rowOff>1</xdr:rowOff>
    </xdr:from>
    <xdr:to>
      <xdr:col>8</xdr:col>
      <xdr:colOff>1905000</xdr:colOff>
      <xdr:row>117</xdr:row>
      <xdr:rowOff>2730</xdr:rowOff>
    </xdr:to>
    <xdr:pic>
      <xdr:nvPicPr>
        <xdr:cNvPr id="159" name="그림 158">
          <a:extLst>
            <a:ext uri="{FF2B5EF4-FFF2-40B4-BE49-F238E27FC236}">
              <a16:creationId xmlns:a16="http://schemas.microsoft.com/office/drawing/2014/main" id="{00000000-0008-0000-0700-00009F000000}"/>
            </a:ext>
          </a:extLst>
        </xdr:cNvPr>
        <xdr:cNvPicPr>
          <a:picLocks noChangeAspect="1"/>
        </xdr:cNvPicPr>
      </xdr:nvPicPr>
      <xdr:blipFill>
        <a:blip xmlns:r="http://schemas.openxmlformats.org/officeDocument/2006/relationships" r:embed="rId86" cstate="email">
          <a:extLst>
            <a:ext uri="{28A0092B-C50C-407E-A947-70E740481C1C}">
              <a14:useLocalDpi xmlns:a14="http://schemas.microsoft.com/office/drawing/2010/main"/>
            </a:ext>
          </a:extLst>
        </a:blip>
        <a:stretch>
          <a:fillRect/>
        </a:stretch>
      </xdr:blipFill>
      <xdr:spPr>
        <a:xfrm>
          <a:off x="18126076" y="227095051"/>
          <a:ext cx="1904999" cy="2031554"/>
        </a:xfrm>
        <a:prstGeom prst="rect">
          <a:avLst/>
        </a:prstGeom>
      </xdr:spPr>
    </xdr:pic>
    <xdr:clientData/>
  </xdr:twoCellAnchor>
  <xdr:oneCellAnchor>
    <xdr:from>
      <xdr:col>8</xdr:col>
      <xdr:colOff>0</xdr:colOff>
      <xdr:row>4</xdr:row>
      <xdr:rowOff>0</xdr:rowOff>
    </xdr:from>
    <xdr:ext cx="3690471" cy="2032000"/>
    <xdr:pic>
      <xdr:nvPicPr>
        <xdr:cNvPr id="160" name="그림 159">
          <a:extLst>
            <a:ext uri="{FF2B5EF4-FFF2-40B4-BE49-F238E27FC236}">
              <a16:creationId xmlns:a16="http://schemas.microsoft.com/office/drawing/2014/main" id="{00000000-0008-0000-0700-0000A0000000}"/>
            </a:ext>
          </a:extLst>
        </xdr:cNvPr>
        <xdr:cNvPicPr>
          <a:picLocks noChangeAspect="1"/>
        </xdr:cNvPicPr>
      </xdr:nvPicPr>
      <xdr:blipFill>
        <a:blip xmlns:r="http://schemas.openxmlformats.org/officeDocument/2006/relationships" r:embed="rId87" cstate="email">
          <a:extLst>
            <a:ext uri="{28A0092B-C50C-407E-A947-70E740481C1C}">
              <a14:useLocalDpi xmlns:a14="http://schemas.microsoft.com/office/drawing/2010/main"/>
            </a:ext>
          </a:extLst>
        </a:blip>
        <a:stretch>
          <a:fillRect/>
        </a:stretch>
      </xdr:blipFill>
      <xdr:spPr>
        <a:xfrm>
          <a:off x="18126075" y="3419475"/>
          <a:ext cx="3690471" cy="2032000"/>
        </a:xfrm>
        <a:prstGeom prst="rect">
          <a:avLst/>
        </a:prstGeom>
      </xdr:spPr>
    </xdr:pic>
    <xdr:clientData fLocksWithSheet="0"/>
  </xdr:oneCellAnchor>
  <xdr:oneCellAnchor>
    <xdr:from>
      <xdr:col>8</xdr:col>
      <xdr:colOff>44824</xdr:colOff>
      <xdr:row>4</xdr:row>
      <xdr:rowOff>1423147</xdr:rowOff>
    </xdr:from>
    <xdr:ext cx="3406588" cy="537882"/>
    <xdr:sp macro="" textlink="">
      <xdr:nvSpPr>
        <xdr:cNvPr id="161" name="직사각형 160">
          <a:extLst>
            <a:ext uri="{FF2B5EF4-FFF2-40B4-BE49-F238E27FC236}">
              <a16:creationId xmlns:a16="http://schemas.microsoft.com/office/drawing/2014/main" id="{00000000-0008-0000-0700-0000A1000000}"/>
            </a:ext>
          </a:extLst>
        </xdr:cNvPr>
        <xdr:cNvSpPr/>
      </xdr:nvSpPr>
      <xdr:spPr>
        <a:xfrm>
          <a:off x="18170899" y="4842622"/>
          <a:ext cx="3406588" cy="53788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3</xdr:row>
      <xdr:rowOff>0</xdr:rowOff>
    </xdr:from>
    <xdr:ext cx="3692071" cy="2032800"/>
    <xdr:pic>
      <xdr:nvPicPr>
        <xdr:cNvPr id="162" name="그림 161">
          <a:extLst>
            <a:ext uri="{FF2B5EF4-FFF2-40B4-BE49-F238E27FC236}">
              <a16:creationId xmlns:a16="http://schemas.microsoft.com/office/drawing/2014/main" id="{00000000-0008-0000-0700-0000A2000000}"/>
            </a:ext>
          </a:extLst>
        </xdr:cNvPr>
        <xdr:cNvPicPr>
          <a:picLocks noChangeAspect="1"/>
        </xdr:cNvPicPr>
      </xdr:nvPicPr>
      <xdr:blipFill>
        <a:blip xmlns:r="http://schemas.openxmlformats.org/officeDocument/2006/relationships" r:embed="rId88" cstate="email">
          <a:extLst>
            <a:ext uri="{28A0092B-C50C-407E-A947-70E740481C1C}">
              <a14:useLocalDpi xmlns:a14="http://schemas.microsoft.com/office/drawing/2010/main"/>
            </a:ext>
          </a:extLst>
        </a:blip>
        <a:stretch>
          <a:fillRect/>
        </a:stretch>
      </xdr:blipFill>
      <xdr:spPr>
        <a:xfrm>
          <a:off x="18126075" y="1390650"/>
          <a:ext cx="3692071" cy="2032800"/>
        </a:xfrm>
        <a:prstGeom prst="rect">
          <a:avLst/>
        </a:prstGeom>
      </xdr:spPr>
    </xdr:pic>
    <xdr:clientData fLocksWithSheet="0"/>
  </xdr:oneCellAnchor>
  <xdr:oneCellAnchor>
    <xdr:from>
      <xdr:col>8</xdr:col>
      <xdr:colOff>1387928</xdr:colOff>
      <xdr:row>3</xdr:row>
      <xdr:rowOff>244929</xdr:rowOff>
    </xdr:from>
    <xdr:ext cx="870858" cy="1714499"/>
    <xdr:sp macro="" textlink="">
      <xdr:nvSpPr>
        <xdr:cNvPr id="163" name="직사각형 162">
          <a:extLst>
            <a:ext uri="{FF2B5EF4-FFF2-40B4-BE49-F238E27FC236}">
              <a16:creationId xmlns:a16="http://schemas.microsoft.com/office/drawing/2014/main" id="{00000000-0008-0000-0700-0000A3000000}"/>
            </a:ext>
          </a:extLst>
        </xdr:cNvPr>
        <xdr:cNvSpPr/>
      </xdr:nvSpPr>
      <xdr:spPr>
        <a:xfrm flipH="1">
          <a:off x="19514003" y="1635579"/>
          <a:ext cx="870858" cy="171449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22</xdr:row>
      <xdr:rowOff>0</xdr:rowOff>
    </xdr:from>
    <xdr:ext cx="3690470" cy="2032000"/>
    <xdr:pic>
      <xdr:nvPicPr>
        <xdr:cNvPr id="164" name="그림 163">
          <a:extLst>
            <a:ext uri="{FF2B5EF4-FFF2-40B4-BE49-F238E27FC236}">
              <a16:creationId xmlns:a16="http://schemas.microsoft.com/office/drawing/2014/main" id="{00000000-0008-0000-0700-0000A4000000}"/>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18126075" y="39938325"/>
          <a:ext cx="3690470" cy="2032000"/>
        </a:xfrm>
        <a:prstGeom prst="rect">
          <a:avLst/>
        </a:prstGeom>
      </xdr:spPr>
    </xdr:pic>
    <xdr:clientData fLocksWithSheet="0"/>
  </xdr:oneCellAnchor>
  <xdr:oneCellAnchor>
    <xdr:from>
      <xdr:col>8</xdr:col>
      <xdr:colOff>462639</xdr:colOff>
      <xdr:row>22</xdr:row>
      <xdr:rowOff>383721</xdr:rowOff>
    </xdr:from>
    <xdr:ext cx="2694217" cy="1589314"/>
    <xdr:sp macro="" textlink="">
      <xdr:nvSpPr>
        <xdr:cNvPr id="165" name="직사각형 164">
          <a:extLst>
            <a:ext uri="{FF2B5EF4-FFF2-40B4-BE49-F238E27FC236}">
              <a16:creationId xmlns:a16="http://schemas.microsoft.com/office/drawing/2014/main" id="{00000000-0008-0000-0700-0000A5000000}"/>
            </a:ext>
          </a:extLst>
        </xdr:cNvPr>
        <xdr:cNvSpPr/>
      </xdr:nvSpPr>
      <xdr:spPr>
        <a:xfrm flipH="1">
          <a:off x="18588714" y="40322046"/>
          <a:ext cx="2694217" cy="158931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23</xdr:row>
      <xdr:rowOff>0</xdr:rowOff>
    </xdr:from>
    <xdr:ext cx="3690470" cy="2032000"/>
    <xdr:pic>
      <xdr:nvPicPr>
        <xdr:cNvPr id="166" name="그림 165">
          <a:extLst>
            <a:ext uri="{FF2B5EF4-FFF2-40B4-BE49-F238E27FC236}">
              <a16:creationId xmlns:a16="http://schemas.microsoft.com/office/drawing/2014/main" id="{00000000-0008-0000-0700-0000A6000000}"/>
            </a:ext>
          </a:extLst>
        </xdr:cNvPr>
        <xdr:cNvPicPr>
          <a:picLocks noChangeAspect="1"/>
        </xdr:cNvPicPr>
      </xdr:nvPicPr>
      <xdr:blipFill>
        <a:blip xmlns:r="http://schemas.openxmlformats.org/officeDocument/2006/relationships" r:embed="rId90" cstate="email">
          <a:extLst>
            <a:ext uri="{28A0092B-C50C-407E-A947-70E740481C1C}">
              <a14:useLocalDpi xmlns:a14="http://schemas.microsoft.com/office/drawing/2010/main"/>
            </a:ext>
          </a:extLst>
        </a:blip>
        <a:stretch>
          <a:fillRect/>
        </a:stretch>
      </xdr:blipFill>
      <xdr:spPr>
        <a:xfrm>
          <a:off x="18126075" y="41967150"/>
          <a:ext cx="3690470" cy="2032000"/>
        </a:xfrm>
        <a:prstGeom prst="rect">
          <a:avLst/>
        </a:prstGeom>
      </xdr:spPr>
    </xdr:pic>
    <xdr:clientData fLocksWithSheet="0"/>
  </xdr:oneCellAnchor>
  <xdr:oneCellAnchor>
    <xdr:from>
      <xdr:col>8</xdr:col>
      <xdr:colOff>228597</xdr:colOff>
      <xdr:row>23</xdr:row>
      <xdr:rowOff>312965</xdr:rowOff>
    </xdr:from>
    <xdr:ext cx="1322617" cy="449035"/>
    <xdr:sp macro="" textlink="">
      <xdr:nvSpPr>
        <xdr:cNvPr id="167" name="직사각형 166">
          <a:extLst>
            <a:ext uri="{FF2B5EF4-FFF2-40B4-BE49-F238E27FC236}">
              <a16:creationId xmlns:a16="http://schemas.microsoft.com/office/drawing/2014/main" id="{00000000-0008-0000-0700-0000A7000000}"/>
            </a:ext>
          </a:extLst>
        </xdr:cNvPr>
        <xdr:cNvSpPr/>
      </xdr:nvSpPr>
      <xdr:spPr>
        <a:xfrm flipH="1">
          <a:off x="18354672" y="42280115"/>
          <a:ext cx="1322617" cy="44903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1551210</xdr:colOff>
      <xdr:row>23</xdr:row>
      <xdr:rowOff>492580</xdr:rowOff>
    </xdr:from>
    <xdr:ext cx="1891395" cy="527956"/>
    <xdr:sp macro="" textlink="">
      <xdr:nvSpPr>
        <xdr:cNvPr id="168" name="직사각형 167">
          <a:extLst>
            <a:ext uri="{FF2B5EF4-FFF2-40B4-BE49-F238E27FC236}">
              <a16:creationId xmlns:a16="http://schemas.microsoft.com/office/drawing/2014/main" id="{00000000-0008-0000-0700-0000A8000000}"/>
            </a:ext>
          </a:extLst>
        </xdr:cNvPr>
        <xdr:cNvSpPr/>
      </xdr:nvSpPr>
      <xdr:spPr>
        <a:xfrm flipH="1">
          <a:off x="19677285" y="42459730"/>
          <a:ext cx="1891395" cy="52795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8</xdr:row>
      <xdr:rowOff>0</xdr:rowOff>
    </xdr:from>
    <xdr:ext cx="3690471" cy="2032000"/>
    <xdr:pic>
      <xdr:nvPicPr>
        <xdr:cNvPr id="169" name="그림 168">
          <a:extLst>
            <a:ext uri="{FF2B5EF4-FFF2-40B4-BE49-F238E27FC236}">
              <a16:creationId xmlns:a16="http://schemas.microsoft.com/office/drawing/2014/main" id="{00000000-0008-0000-0700-0000A9000000}"/>
            </a:ext>
          </a:extLst>
        </xdr:cNvPr>
        <xdr:cNvPicPr>
          <a:picLocks noChangeAspect="1"/>
        </xdr:cNvPicPr>
      </xdr:nvPicPr>
      <xdr:blipFill>
        <a:blip xmlns:r="http://schemas.openxmlformats.org/officeDocument/2006/relationships" r:embed="rId91" cstate="email">
          <a:extLst>
            <a:ext uri="{28A0092B-C50C-407E-A947-70E740481C1C}">
              <a14:useLocalDpi xmlns:a14="http://schemas.microsoft.com/office/drawing/2010/main"/>
            </a:ext>
          </a:extLst>
        </a:blip>
        <a:stretch>
          <a:fillRect/>
        </a:stretch>
      </xdr:blipFill>
      <xdr:spPr>
        <a:xfrm>
          <a:off x="18126075" y="11534775"/>
          <a:ext cx="3690471" cy="2032000"/>
        </a:xfrm>
        <a:prstGeom prst="rect">
          <a:avLst/>
        </a:prstGeom>
      </xdr:spPr>
    </xdr:pic>
    <xdr:clientData fLocksWithSheet="0"/>
  </xdr:oneCellAnchor>
  <xdr:oneCellAnchor>
    <xdr:from>
      <xdr:col>8</xdr:col>
      <xdr:colOff>145674</xdr:colOff>
      <xdr:row>8</xdr:row>
      <xdr:rowOff>437030</xdr:rowOff>
    </xdr:from>
    <xdr:ext cx="1423147" cy="1535205"/>
    <xdr:sp macro="" textlink="">
      <xdr:nvSpPr>
        <xdr:cNvPr id="170" name="직사각형 169">
          <a:extLst>
            <a:ext uri="{FF2B5EF4-FFF2-40B4-BE49-F238E27FC236}">
              <a16:creationId xmlns:a16="http://schemas.microsoft.com/office/drawing/2014/main" id="{00000000-0008-0000-0700-0000AA000000}"/>
            </a:ext>
          </a:extLst>
        </xdr:cNvPr>
        <xdr:cNvSpPr/>
      </xdr:nvSpPr>
      <xdr:spPr>
        <a:xfrm flipH="1">
          <a:off x="18271749" y="11971805"/>
          <a:ext cx="1423147" cy="153520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twoCellAnchor editAs="oneCell">
    <xdr:from>
      <xdr:col>8</xdr:col>
      <xdr:colOff>0</xdr:colOff>
      <xdr:row>7</xdr:row>
      <xdr:rowOff>1</xdr:rowOff>
    </xdr:from>
    <xdr:to>
      <xdr:col>9</xdr:col>
      <xdr:colOff>0</xdr:colOff>
      <xdr:row>8</xdr:row>
      <xdr:rowOff>1</xdr:rowOff>
    </xdr:to>
    <xdr:pic>
      <xdr:nvPicPr>
        <xdr:cNvPr id="171" name="그림 170">
          <a:extLst>
            <a:ext uri="{FF2B5EF4-FFF2-40B4-BE49-F238E27FC236}">
              <a16:creationId xmlns:a16="http://schemas.microsoft.com/office/drawing/2014/main" id="{00000000-0008-0000-0700-0000AB000000}"/>
            </a:ext>
          </a:extLst>
        </xdr:cNvPr>
        <xdr:cNvPicPr>
          <a:picLocks noChangeAspect="1"/>
        </xdr:cNvPicPr>
      </xdr:nvPicPr>
      <xdr:blipFill rotWithShape="1">
        <a:blip xmlns:r="http://schemas.openxmlformats.org/officeDocument/2006/relationships" r:embed="rId92" cstate="email">
          <a:extLst>
            <a:ext uri="{28A0092B-C50C-407E-A947-70E740481C1C}">
              <a14:useLocalDpi xmlns:a14="http://schemas.microsoft.com/office/drawing/2010/main"/>
            </a:ext>
          </a:extLst>
        </a:blip>
        <a:srcRect/>
        <a:stretch/>
      </xdr:blipFill>
      <xdr:spPr>
        <a:xfrm>
          <a:off x="18126075" y="9505951"/>
          <a:ext cx="3562350" cy="2028825"/>
        </a:xfrm>
        <a:prstGeom prst="rect">
          <a:avLst/>
        </a:prstGeom>
      </xdr:spPr>
    </xdr:pic>
    <xdr:clientData/>
  </xdr:twoCellAnchor>
  <xdr:twoCellAnchor editAs="oneCell">
    <xdr:from>
      <xdr:col>8</xdr:col>
      <xdr:colOff>1060824</xdr:colOff>
      <xdr:row>7</xdr:row>
      <xdr:rowOff>463176</xdr:rowOff>
    </xdr:from>
    <xdr:to>
      <xdr:col>8</xdr:col>
      <xdr:colOff>2674471</xdr:colOff>
      <xdr:row>7</xdr:row>
      <xdr:rowOff>1886323</xdr:rowOff>
    </xdr:to>
    <xdr:sp macro="" textlink="">
      <xdr:nvSpPr>
        <xdr:cNvPr id="172" name="직사각형 171">
          <a:extLst>
            <a:ext uri="{FF2B5EF4-FFF2-40B4-BE49-F238E27FC236}">
              <a16:creationId xmlns:a16="http://schemas.microsoft.com/office/drawing/2014/main" id="{00000000-0008-0000-0700-0000AC000000}"/>
            </a:ext>
          </a:extLst>
        </xdr:cNvPr>
        <xdr:cNvSpPr/>
      </xdr:nvSpPr>
      <xdr:spPr>
        <a:xfrm>
          <a:off x="19186899" y="9969126"/>
          <a:ext cx="1613647" cy="142314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20</xdr:row>
      <xdr:rowOff>0</xdr:rowOff>
    </xdr:from>
    <xdr:to>
      <xdr:col>9</xdr:col>
      <xdr:colOff>4295</xdr:colOff>
      <xdr:row>21</xdr:row>
      <xdr:rowOff>2807</xdr:rowOff>
    </xdr:to>
    <xdr:pic>
      <xdr:nvPicPr>
        <xdr:cNvPr id="173" name="그림 172">
          <a:extLst>
            <a:ext uri="{FF2B5EF4-FFF2-40B4-BE49-F238E27FC236}">
              <a16:creationId xmlns:a16="http://schemas.microsoft.com/office/drawing/2014/main" id="{00000000-0008-0000-0700-0000AD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18126075" y="35880675"/>
          <a:ext cx="3566645" cy="2031632"/>
        </a:xfrm>
        <a:prstGeom prst="rect">
          <a:avLst/>
        </a:prstGeom>
      </xdr:spPr>
    </xdr:pic>
    <xdr:clientData fLocksWithSheet="0"/>
  </xdr:twoCellAnchor>
  <xdr:twoCellAnchor editAs="oneCell">
    <xdr:from>
      <xdr:col>8</xdr:col>
      <xdr:colOff>234040</xdr:colOff>
      <xdr:row>20</xdr:row>
      <xdr:rowOff>1202266</xdr:rowOff>
    </xdr:from>
    <xdr:to>
      <xdr:col>8</xdr:col>
      <xdr:colOff>931334</xdr:colOff>
      <xdr:row>20</xdr:row>
      <xdr:rowOff>2009925</xdr:rowOff>
    </xdr:to>
    <xdr:sp macro="" textlink="">
      <xdr:nvSpPr>
        <xdr:cNvPr id="174" name="직사각형 173">
          <a:extLst>
            <a:ext uri="{FF2B5EF4-FFF2-40B4-BE49-F238E27FC236}">
              <a16:creationId xmlns:a16="http://schemas.microsoft.com/office/drawing/2014/main" id="{00000000-0008-0000-0700-0000AE000000}"/>
            </a:ext>
          </a:extLst>
        </xdr:cNvPr>
        <xdr:cNvSpPr/>
      </xdr:nvSpPr>
      <xdr:spPr>
        <a:xfrm flipH="1">
          <a:off x="18360115" y="37082941"/>
          <a:ext cx="697294" cy="80765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21</xdr:row>
      <xdr:rowOff>0</xdr:rowOff>
    </xdr:from>
    <xdr:to>
      <xdr:col>9</xdr:col>
      <xdr:colOff>0</xdr:colOff>
      <xdr:row>22</xdr:row>
      <xdr:rowOff>2806</xdr:rowOff>
    </xdr:to>
    <xdr:pic>
      <xdr:nvPicPr>
        <xdr:cNvPr id="175" name="그림 174">
          <a:extLst>
            <a:ext uri="{FF2B5EF4-FFF2-40B4-BE49-F238E27FC236}">
              <a16:creationId xmlns:a16="http://schemas.microsoft.com/office/drawing/2014/main" id="{00000000-0008-0000-0700-0000AF000000}"/>
            </a:ext>
          </a:extLst>
        </xdr:cNvPr>
        <xdr:cNvPicPr>
          <a:picLocks noChangeAspect="1"/>
        </xdr:cNvPicPr>
      </xdr:nvPicPr>
      <xdr:blipFill rotWithShape="1">
        <a:blip xmlns:r="http://schemas.openxmlformats.org/officeDocument/2006/relationships" r:embed="rId93" cstate="email">
          <a:extLst>
            <a:ext uri="{28A0092B-C50C-407E-A947-70E740481C1C}">
              <a14:useLocalDpi xmlns:a14="http://schemas.microsoft.com/office/drawing/2010/main"/>
            </a:ext>
          </a:extLst>
        </a:blip>
        <a:srcRect/>
        <a:stretch/>
      </xdr:blipFill>
      <xdr:spPr>
        <a:xfrm>
          <a:off x="18126075" y="37909500"/>
          <a:ext cx="3562350" cy="2031631"/>
        </a:xfrm>
        <a:prstGeom prst="rect">
          <a:avLst/>
        </a:prstGeom>
      </xdr:spPr>
    </xdr:pic>
    <xdr:clientData/>
  </xdr:twoCellAnchor>
  <xdr:twoCellAnchor editAs="oneCell">
    <xdr:from>
      <xdr:col>8</xdr:col>
      <xdr:colOff>152400</xdr:colOff>
      <xdr:row>21</xdr:row>
      <xdr:rowOff>694267</xdr:rowOff>
    </xdr:from>
    <xdr:to>
      <xdr:col>8</xdr:col>
      <xdr:colOff>1185334</xdr:colOff>
      <xdr:row>21</xdr:row>
      <xdr:rowOff>1501926</xdr:rowOff>
    </xdr:to>
    <xdr:sp macro="" textlink="">
      <xdr:nvSpPr>
        <xdr:cNvPr id="176" name="직사각형 175">
          <a:extLst>
            <a:ext uri="{FF2B5EF4-FFF2-40B4-BE49-F238E27FC236}">
              <a16:creationId xmlns:a16="http://schemas.microsoft.com/office/drawing/2014/main" id="{00000000-0008-0000-0700-0000B0000000}"/>
            </a:ext>
          </a:extLst>
        </xdr:cNvPr>
        <xdr:cNvSpPr/>
      </xdr:nvSpPr>
      <xdr:spPr>
        <a:xfrm flipH="1">
          <a:off x="18278475" y="38603767"/>
          <a:ext cx="1032934" cy="80765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1896533</xdr:colOff>
      <xdr:row>21</xdr:row>
      <xdr:rowOff>660401</xdr:rowOff>
    </xdr:from>
    <xdr:to>
      <xdr:col>8</xdr:col>
      <xdr:colOff>3437466</xdr:colOff>
      <xdr:row>21</xdr:row>
      <xdr:rowOff>1879601</xdr:rowOff>
    </xdr:to>
    <xdr:sp macro="" textlink="">
      <xdr:nvSpPr>
        <xdr:cNvPr id="177" name="직사각형 176">
          <a:extLst>
            <a:ext uri="{FF2B5EF4-FFF2-40B4-BE49-F238E27FC236}">
              <a16:creationId xmlns:a16="http://schemas.microsoft.com/office/drawing/2014/main" id="{00000000-0008-0000-0700-0000B1000000}"/>
            </a:ext>
          </a:extLst>
        </xdr:cNvPr>
        <xdr:cNvSpPr/>
      </xdr:nvSpPr>
      <xdr:spPr>
        <a:xfrm flipH="1">
          <a:off x="20022608" y="38569901"/>
          <a:ext cx="1540933" cy="12192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24</xdr:row>
      <xdr:rowOff>0</xdr:rowOff>
    </xdr:from>
    <xdr:to>
      <xdr:col>9</xdr:col>
      <xdr:colOff>0</xdr:colOff>
      <xdr:row>25</xdr:row>
      <xdr:rowOff>2806</xdr:rowOff>
    </xdr:to>
    <xdr:pic>
      <xdr:nvPicPr>
        <xdr:cNvPr id="178" name="그림 177">
          <a:extLst>
            <a:ext uri="{FF2B5EF4-FFF2-40B4-BE49-F238E27FC236}">
              <a16:creationId xmlns:a16="http://schemas.microsoft.com/office/drawing/2014/main" id="{00000000-0008-0000-0700-0000B2000000}"/>
            </a:ext>
          </a:extLst>
        </xdr:cNvPr>
        <xdr:cNvPicPr>
          <a:picLocks noChangeAspect="1"/>
        </xdr:cNvPicPr>
      </xdr:nvPicPr>
      <xdr:blipFill rotWithShape="1">
        <a:blip xmlns:r="http://schemas.openxmlformats.org/officeDocument/2006/relationships" r:embed="rId94" cstate="email">
          <a:extLst>
            <a:ext uri="{28A0092B-C50C-407E-A947-70E740481C1C}">
              <a14:useLocalDpi xmlns:a14="http://schemas.microsoft.com/office/drawing/2010/main"/>
            </a:ext>
          </a:extLst>
        </a:blip>
        <a:srcRect/>
        <a:stretch/>
      </xdr:blipFill>
      <xdr:spPr>
        <a:xfrm>
          <a:off x="18126075" y="43995975"/>
          <a:ext cx="3562350" cy="2031631"/>
        </a:xfrm>
        <a:prstGeom prst="rect">
          <a:avLst/>
        </a:prstGeom>
      </xdr:spPr>
    </xdr:pic>
    <xdr:clientData/>
  </xdr:twoCellAnchor>
  <xdr:oneCellAnchor>
    <xdr:from>
      <xdr:col>8</xdr:col>
      <xdr:colOff>736191</xdr:colOff>
      <xdr:row>24</xdr:row>
      <xdr:rowOff>277356</xdr:rowOff>
    </xdr:from>
    <xdr:ext cx="854958" cy="1401380"/>
    <xdr:sp macro="" textlink="">
      <xdr:nvSpPr>
        <xdr:cNvPr id="179" name="직사각형 178">
          <a:extLst>
            <a:ext uri="{FF2B5EF4-FFF2-40B4-BE49-F238E27FC236}">
              <a16:creationId xmlns:a16="http://schemas.microsoft.com/office/drawing/2014/main" id="{00000000-0008-0000-0700-0000B3000000}"/>
            </a:ext>
          </a:extLst>
        </xdr:cNvPr>
        <xdr:cNvSpPr/>
      </xdr:nvSpPr>
      <xdr:spPr>
        <a:xfrm flipH="1">
          <a:off x="18862266" y="44273331"/>
          <a:ext cx="854958" cy="140138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1831018</xdr:colOff>
      <xdr:row>24</xdr:row>
      <xdr:rowOff>350343</xdr:rowOff>
    </xdr:from>
    <xdr:ext cx="854958" cy="1561955"/>
    <xdr:sp macro="" textlink="">
      <xdr:nvSpPr>
        <xdr:cNvPr id="180" name="직사각형 179">
          <a:extLst>
            <a:ext uri="{FF2B5EF4-FFF2-40B4-BE49-F238E27FC236}">
              <a16:creationId xmlns:a16="http://schemas.microsoft.com/office/drawing/2014/main" id="{00000000-0008-0000-0700-0000B4000000}"/>
            </a:ext>
          </a:extLst>
        </xdr:cNvPr>
        <xdr:cNvSpPr/>
      </xdr:nvSpPr>
      <xdr:spPr>
        <a:xfrm flipH="1">
          <a:off x="19957093" y="44346318"/>
          <a:ext cx="854958" cy="156195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twoCellAnchor editAs="oneCell">
    <xdr:from>
      <xdr:col>8</xdr:col>
      <xdr:colOff>0</xdr:colOff>
      <xdr:row>26</xdr:row>
      <xdr:rowOff>1</xdr:rowOff>
    </xdr:from>
    <xdr:to>
      <xdr:col>9</xdr:col>
      <xdr:colOff>1600</xdr:colOff>
      <xdr:row>27</xdr:row>
      <xdr:rowOff>2806</xdr:rowOff>
    </xdr:to>
    <xdr:pic>
      <xdr:nvPicPr>
        <xdr:cNvPr id="181" name="그림 180">
          <a:extLst>
            <a:ext uri="{FF2B5EF4-FFF2-40B4-BE49-F238E27FC236}">
              <a16:creationId xmlns:a16="http://schemas.microsoft.com/office/drawing/2014/main" id="{00000000-0008-0000-0700-0000B500000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18126075" y="48053626"/>
          <a:ext cx="3563950" cy="2031630"/>
        </a:xfrm>
        <a:prstGeom prst="rect">
          <a:avLst/>
        </a:prstGeom>
      </xdr:spPr>
    </xdr:pic>
    <xdr:clientData fLocksWithSheet="0"/>
  </xdr:twoCellAnchor>
  <xdr:twoCellAnchor editAs="oneCell">
    <xdr:from>
      <xdr:col>8</xdr:col>
      <xdr:colOff>1605973</xdr:colOff>
      <xdr:row>26</xdr:row>
      <xdr:rowOff>1299196</xdr:rowOff>
    </xdr:from>
    <xdr:to>
      <xdr:col>8</xdr:col>
      <xdr:colOff>2175057</xdr:colOff>
      <xdr:row>26</xdr:row>
      <xdr:rowOff>1885242</xdr:rowOff>
    </xdr:to>
    <xdr:sp macro="" textlink="">
      <xdr:nvSpPr>
        <xdr:cNvPr id="182" name="직사각형 181">
          <a:extLst>
            <a:ext uri="{FF2B5EF4-FFF2-40B4-BE49-F238E27FC236}">
              <a16:creationId xmlns:a16="http://schemas.microsoft.com/office/drawing/2014/main" id="{00000000-0008-0000-0700-0000B6000000}"/>
            </a:ext>
          </a:extLst>
        </xdr:cNvPr>
        <xdr:cNvSpPr/>
      </xdr:nvSpPr>
      <xdr:spPr>
        <a:xfrm flipH="1">
          <a:off x="19732048" y="49352821"/>
          <a:ext cx="569084" cy="58604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0</xdr:colOff>
      <xdr:row>31</xdr:row>
      <xdr:rowOff>0</xdr:rowOff>
    </xdr:from>
    <xdr:to>
      <xdr:col>9</xdr:col>
      <xdr:colOff>1601</xdr:colOff>
      <xdr:row>32</xdr:row>
      <xdr:rowOff>7630</xdr:rowOff>
    </xdr:to>
    <xdr:pic>
      <xdr:nvPicPr>
        <xdr:cNvPr id="183" name="그림 182">
          <a:extLst>
            <a:ext uri="{FF2B5EF4-FFF2-40B4-BE49-F238E27FC236}">
              <a16:creationId xmlns:a16="http://schemas.microsoft.com/office/drawing/2014/main" id="{00000000-0008-0000-0700-0000B7000000}"/>
            </a:ext>
          </a:extLst>
        </xdr:cNvPr>
        <xdr:cNvPicPr>
          <a:picLocks noChangeAspect="1"/>
        </xdr:cNvPicPr>
      </xdr:nvPicPr>
      <xdr:blipFill>
        <a:blip xmlns:r="http://schemas.openxmlformats.org/officeDocument/2006/relationships" r:embed="rId95" cstate="email">
          <a:extLst>
            <a:ext uri="{28A0092B-C50C-407E-A947-70E740481C1C}">
              <a14:useLocalDpi xmlns:a14="http://schemas.microsoft.com/office/drawing/2010/main"/>
            </a:ext>
          </a:extLst>
        </a:blip>
        <a:stretch>
          <a:fillRect/>
        </a:stretch>
      </xdr:blipFill>
      <xdr:spPr>
        <a:xfrm>
          <a:off x="18126075" y="54644925"/>
          <a:ext cx="3563951" cy="2036455"/>
        </a:xfrm>
        <a:prstGeom prst="rect">
          <a:avLst/>
        </a:prstGeom>
      </xdr:spPr>
    </xdr:pic>
    <xdr:clientData fLocksWithSheet="0"/>
  </xdr:twoCellAnchor>
  <xdr:oneCellAnchor>
    <xdr:from>
      <xdr:col>8</xdr:col>
      <xdr:colOff>0</xdr:colOff>
      <xdr:row>110</xdr:row>
      <xdr:rowOff>0</xdr:rowOff>
    </xdr:from>
    <xdr:ext cx="3690470" cy="2032799"/>
    <xdr:pic>
      <xdr:nvPicPr>
        <xdr:cNvPr id="184" name="그림 183">
          <a:extLst>
            <a:ext uri="{FF2B5EF4-FFF2-40B4-BE49-F238E27FC236}">
              <a16:creationId xmlns:a16="http://schemas.microsoft.com/office/drawing/2014/main" id="{00000000-0008-0000-0700-0000B8000000}"/>
            </a:ext>
          </a:extLst>
        </xdr:cNvPr>
        <xdr:cNvPicPr>
          <a:picLocks noChangeAspect="1"/>
        </xdr:cNvPicPr>
      </xdr:nvPicPr>
      <xdr:blipFill>
        <a:blip xmlns:r="http://schemas.openxmlformats.org/officeDocument/2006/relationships" r:embed="rId96" cstate="email">
          <a:extLst>
            <a:ext uri="{28A0092B-C50C-407E-A947-70E740481C1C}">
              <a14:useLocalDpi xmlns:a14="http://schemas.microsoft.com/office/drawing/2010/main"/>
            </a:ext>
          </a:extLst>
        </a:blip>
        <a:stretch>
          <a:fillRect/>
        </a:stretch>
      </xdr:blipFill>
      <xdr:spPr>
        <a:xfrm>
          <a:off x="18126075" y="214922100"/>
          <a:ext cx="3690470" cy="2032799"/>
        </a:xfrm>
        <a:prstGeom prst="rect">
          <a:avLst/>
        </a:prstGeom>
      </xdr:spPr>
    </xdr:pic>
    <xdr:clientData fLocksWithSheet="0"/>
  </xdr:oneCellAnchor>
  <xdr:oneCellAnchor>
    <xdr:from>
      <xdr:col>8</xdr:col>
      <xdr:colOff>0</xdr:colOff>
      <xdr:row>111</xdr:row>
      <xdr:rowOff>-1</xdr:rowOff>
    </xdr:from>
    <xdr:ext cx="3690470" cy="2033238"/>
    <xdr:pic>
      <xdr:nvPicPr>
        <xdr:cNvPr id="185" name="그림 184">
          <a:extLst>
            <a:ext uri="{FF2B5EF4-FFF2-40B4-BE49-F238E27FC236}">
              <a16:creationId xmlns:a16="http://schemas.microsoft.com/office/drawing/2014/main" id="{00000000-0008-0000-0700-0000B9000000}"/>
            </a:ext>
          </a:extLst>
        </xdr:cNvPr>
        <xdr:cNvPicPr>
          <a:picLocks noChangeAspect="1"/>
        </xdr:cNvPicPr>
      </xdr:nvPicPr>
      <xdr:blipFill>
        <a:blip xmlns:r="http://schemas.openxmlformats.org/officeDocument/2006/relationships" r:embed="rId97" cstate="email">
          <a:extLst>
            <a:ext uri="{28A0092B-C50C-407E-A947-70E740481C1C}">
              <a14:useLocalDpi xmlns:a14="http://schemas.microsoft.com/office/drawing/2010/main"/>
            </a:ext>
          </a:extLst>
        </a:blip>
        <a:stretch>
          <a:fillRect/>
        </a:stretch>
      </xdr:blipFill>
      <xdr:spPr>
        <a:xfrm>
          <a:off x="18126075" y="216950924"/>
          <a:ext cx="3690470" cy="2033238"/>
        </a:xfrm>
        <a:prstGeom prst="rect">
          <a:avLst/>
        </a:prstGeom>
      </xdr:spPr>
    </xdr:pic>
    <xdr:clientData fLocksWithSheet="0"/>
  </xdr:oneCellAnchor>
  <xdr:oneCellAnchor>
    <xdr:from>
      <xdr:col>8</xdr:col>
      <xdr:colOff>1478991</xdr:colOff>
      <xdr:row>110</xdr:row>
      <xdr:rowOff>775608</xdr:rowOff>
    </xdr:from>
    <xdr:ext cx="453224" cy="468085"/>
    <xdr:sp macro="" textlink="">
      <xdr:nvSpPr>
        <xdr:cNvPr id="186" name="직사각형 185">
          <a:extLst>
            <a:ext uri="{FF2B5EF4-FFF2-40B4-BE49-F238E27FC236}">
              <a16:creationId xmlns:a16="http://schemas.microsoft.com/office/drawing/2014/main" id="{00000000-0008-0000-0700-0000BA000000}"/>
            </a:ext>
          </a:extLst>
        </xdr:cNvPr>
        <xdr:cNvSpPr/>
      </xdr:nvSpPr>
      <xdr:spPr>
        <a:xfrm flipH="1">
          <a:off x="19605066" y="215697708"/>
          <a:ext cx="453224" cy="4680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365927</xdr:colOff>
      <xdr:row>111</xdr:row>
      <xdr:rowOff>628650</xdr:rowOff>
    </xdr:from>
    <xdr:ext cx="453224" cy="468085"/>
    <xdr:sp macro="" textlink="">
      <xdr:nvSpPr>
        <xdr:cNvPr id="187" name="직사각형 186">
          <a:extLst>
            <a:ext uri="{FF2B5EF4-FFF2-40B4-BE49-F238E27FC236}">
              <a16:creationId xmlns:a16="http://schemas.microsoft.com/office/drawing/2014/main" id="{00000000-0008-0000-0700-0000BB000000}"/>
            </a:ext>
          </a:extLst>
        </xdr:cNvPr>
        <xdr:cNvSpPr/>
      </xdr:nvSpPr>
      <xdr:spPr>
        <a:xfrm flipH="1">
          <a:off x="18492002" y="217579575"/>
          <a:ext cx="453224" cy="4680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2569483</xdr:colOff>
      <xdr:row>111</xdr:row>
      <xdr:rowOff>875980</xdr:rowOff>
    </xdr:from>
    <xdr:ext cx="453224" cy="468085"/>
    <xdr:sp macro="" textlink="">
      <xdr:nvSpPr>
        <xdr:cNvPr id="188" name="직사각형 187">
          <a:extLst>
            <a:ext uri="{FF2B5EF4-FFF2-40B4-BE49-F238E27FC236}">
              <a16:creationId xmlns:a16="http://schemas.microsoft.com/office/drawing/2014/main" id="{00000000-0008-0000-0700-0000BC000000}"/>
            </a:ext>
          </a:extLst>
        </xdr:cNvPr>
        <xdr:cNvSpPr/>
      </xdr:nvSpPr>
      <xdr:spPr>
        <a:xfrm flipH="1">
          <a:off x="20695558" y="217826905"/>
          <a:ext cx="453224" cy="4680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93</xdr:row>
      <xdr:rowOff>0</xdr:rowOff>
    </xdr:from>
    <xdr:ext cx="3690470" cy="2033235"/>
    <xdr:pic>
      <xdr:nvPicPr>
        <xdr:cNvPr id="189" name="그림 188">
          <a:extLst>
            <a:ext uri="{FF2B5EF4-FFF2-40B4-BE49-F238E27FC236}">
              <a16:creationId xmlns:a16="http://schemas.microsoft.com/office/drawing/2014/main" id="{00000000-0008-0000-0700-0000BD000000}"/>
            </a:ext>
          </a:extLst>
        </xdr:cNvPr>
        <xdr:cNvPicPr>
          <a:picLocks noChangeAspect="1"/>
        </xdr:cNvPicPr>
      </xdr:nvPicPr>
      <xdr:blipFill>
        <a:blip xmlns:r="http://schemas.openxmlformats.org/officeDocument/2006/relationships" r:embed="rId98" cstate="email">
          <a:extLst>
            <a:ext uri="{28A0092B-C50C-407E-A947-70E740481C1C}">
              <a14:useLocalDpi xmlns:a14="http://schemas.microsoft.com/office/drawing/2010/main"/>
            </a:ext>
          </a:extLst>
        </a:blip>
        <a:stretch>
          <a:fillRect/>
        </a:stretch>
      </xdr:blipFill>
      <xdr:spPr>
        <a:xfrm>
          <a:off x="18126075" y="180432075"/>
          <a:ext cx="3690470" cy="2033235"/>
        </a:xfrm>
        <a:prstGeom prst="rect">
          <a:avLst/>
        </a:prstGeom>
      </xdr:spPr>
    </xdr:pic>
    <xdr:clientData/>
  </xdr:oneCellAnchor>
  <xdr:oneCellAnchor>
    <xdr:from>
      <xdr:col>8</xdr:col>
      <xdr:colOff>117018</xdr:colOff>
      <xdr:row>93</xdr:row>
      <xdr:rowOff>285751</xdr:rowOff>
    </xdr:from>
    <xdr:ext cx="1012373" cy="1469572"/>
    <xdr:sp macro="" textlink="">
      <xdr:nvSpPr>
        <xdr:cNvPr id="190" name="직사각형 189">
          <a:extLst>
            <a:ext uri="{FF2B5EF4-FFF2-40B4-BE49-F238E27FC236}">
              <a16:creationId xmlns:a16="http://schemas.microsoft.com/office/drawing/2014/main" id="{00000000-0008-0000-0700-0000BE000000}"/>
            </a:ext>
          </a:extLst>
        </xdr:cNvPr>
        <xdr:cNvSpPr/>
      </xdr:nvSpPr>
      <xdr:spPr>
        <a:xfrm flipH="1">
          <a:off x="18243093" y="180717826"/>
          <a:ext cx="1012373" cy="146957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2500988</xdr:colOff>
      <xdr:row>93</xdr:row>
      <xdr:rowOff>138794</xdr:rowOff>
    </xdr:from>
    <xdr:ext cx="1012373" cy="1303563"/>
    <xdr:sp macro="" textlink="">
      <xdr:nvSpPr>
        <xdr:cNvPr id="191" name="직사각형 190">
          <a:extLst>
            <a:ext uri="{FF2B5EF4-FFF2-40B4-BE49-F238E27FC236}">
              <a16:creationId xmlns:a16="http://schemas.microsoft.com/office/drawing/2014/main" id="{00000000-0008-0000-0700-0000BF000000}"/>
            </a:ext>
          </a:extLst>
        </xdr:cNvPr>
        <xdr:cNvSpPr/>
      </xdr:nvSpPr>
      <xdr:spPr>
        <a:xfrm flipH="1">
          <a:off x="20627063" y="180570869"/>
          <a:ext cx="1012373" cy="130356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twoCellAnchor editAs="oneCell">
    <xdr:from>
      <xdr:col>8</xdr:col>
      <xdr:colOff>0</xdr:colOff>
      <xdr:row>87</xdr:row>
      <xdr:rowOff>1</xdr:rowOff>
    </xdr:from>
    <xdr:to>
      <xdr:col>9</xdr:col>
      <xdr:colOff>0</xdr:colOff>
      <xdr:row>88</xdr:row>
      <xdr:rowOff>0</xdr:rowOff>
    </xdr:to>
    <xdr:pic>
      <xdr:nvPicPr>
        <xdr:cNvPr id="192" name="그림 191">
          <a:extLst>
            <a:ext uri="{FF2B5EF4-FFF2-40B4-BE49-F238E27FC236}">
              <a16:creationId xmlns:a16="http://schemas.microsoft.com/office/drawing/2014/main" id="{00000000-0008-0000-0700-0000C0000000}"/>
            </a:ext>
          </a:extLst>
        </xdr:cNvPr>
        <xdr:cNvPicPr>
          <a:picLocks noChangeAspect="1"/>
        </xdr:cNvPicPr>
      </xdr:nvPicPr>
      <xdr:blipFill rotWithShape="1">
        <a:blip xmlns:r="http://schemas.openxmlformats.org/officeDocument/2006/relationships" r:embed="rId99" cstate="email">
          <a:extLst>
            <a:ext uri="{28A0092B-C50C-407E-A947-70E740481C1C}">
              <a14:useLocalDpi xmlns:a14="http://schemas.microsoft.com/office/drawing/2010/main"/>
            </a:ext>
          </a:extLst>
        </a:blip>
        <a:srcRect/>
        <a:stretch/>
      </xdr:blipFill>
      <xdr:spPr>
        <a:xfrm>
          <a:off x="18126075" y="168259126"/>
          <a:ext cx="3562350" cy="2028824"/>
        </a:xfrm>
        <a:prstGeom prst="rect">
          <a:avLst/>
        </a:prstGeom>
      </xdr:spPr>
    </xdr:pic>
    <xdr:clientData/>
  </xdr:twoCellAnchor>
  <xdr:oneCellAnchor>
    <xdr:from>
      <xdr:col>8</xdr:col>
      <xdr:colOff>219837</xdr:colOff>
      <xdr:row>87</xdr:row>
      <xdr:rowOff>73624</xdr:rowOff>
    </xdr:from>
    <xdr:ext cx="3332481" cy="1877389"/>
    <xdr:sp macro="" textlink="">
      <xdr:nvSpPr>
        <xdr:cNvPr id="193" name="직사각형 192">
          <a:extLst>
            <a:ext uri="{FF2B5EF4-FFF2-40B4-BE49-F238E27FC236}">
              <a16:creationId xmlns:a16="http://schemas.microsoft.com/office/drawing/2014/main" id="{00000000-0008-0000-0700-0000C1000000}"/>
            </a:ext>
          </a:extLst>
        </xdr:cNvPr>
        <xdr:cNvSpPr/>
      </xdr:nvSpPr>
      <xdr:spPr>
        <a:xfrm flipH="1">
          <a:off x="18345912" y="168332749"/>
          <a:ext cx="3332481" cy="187738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87</xdr:row>
      <xdr:rowOff>2014946</xdr:rowOff>
    </xdr:from>
    <xdr:ext cx="3690470" cy="2034329"/>
    <xdr:pic>
      <xdr:nvPicPr>
        <xdr:cNvPr id="194" name="그림 193">
          <a:extLst>
            <a:ext uri="{FF2B5EF4-FFF2-40B4-BE49-F238E27FC236}">
              <a16:creationId xmlns:a16="http://schemas.microsoft.com/office/drawing/2014/main" id="{00000000-0008-0000-0700-0000C2000000}"/>
            </a:ext>
          </a:extLst>
        </xdr:cNvPr>
        <xdr:cNvPicPr>
          <a:picLocks noChangeAspect="1"/>
        </xdr:cNvPicPr>
      </xdr:nvPicPr>
      <xdr:blipFill>
        <a:blip xmlns:r="http://schemas.openxmlformats.org/officeDocument/2006/relationships" r:embed="rId100" cstate="email">
          <a:extLst>
            <a:ext uri="{28A0092B-C50C-407E-A947-70E740481C1C}">
              <a14:useLocalDpi xmlns:a14="http://schemas.microsoft.com/office/drawing/2010/main"/>
            </a:ext>
          </a:extLst>
        </a:blip>
        <a:stretch>
          <a:fillRect/>
        </a:stretch>
      </xdr:blipFill>
      <xdr:spPr>
        <a:xfrm>
          <a:off x="18126075" y="170274071"/>
          <a:ext cx="3690470" cy="2034329"/>
        </a:xfrm>
        <a:prstGeom prst="rect">
          <a:avLst/>
        </a:prstGeom>
      </xdr:spPr>
    </xdr:pic>
    <xdr:clientData/>
  </xdr:oneCellAnchor>
  <xdr:oneCellAnchor>
    <xdr:from>
      <xdr:col>8</xdr:col>
      <xdr:colOff>1122562</xdr:colOff>
      <xdr:row>88</xdr:row>
      <xdr:rowOff>3423</xdr:rowOff>
    </xdr:from>
    <xdr:ext cx="1331521" cy="1973528"/>
    <xdr:sp macro="" textlink="">
      <xdr:nvSpPr>
        <xdr:cNvPr id="195" name="직사각형 194">
          <a:extLst>
            <a:ext uri="{FF2B5EF4-FFF2-40B4-BE49-F238E27FC236}">
              <a16:creationId xmlns:a16="http://schemas.microsoft.com/office/drawing/2014/main" id="{00000000-0008-0000-0700-0000C3000000}"/>
            </a:ext>
          </a:extLst>
        </xdr:cNvPr>
        <xdr:cNvSpPr/>
      </xdr:nvSpPr>
      <xdr:spPr>
        <a:xfrm flipH="1">
          <a:off x="19248637" y="170291373"/>
          <a:ext cx="1331521" cy="197352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89</xdr:row>
      <xdr:rowOff>0</xdr:rowOff>
    </xdr:from>
    <xdr:ext cx="3699565" cy="2026227"/>
    <xdr:pic>
      <xdr:nvPicPr>
        <xdr:cNvPr id="196" name="그림 195">
          <a:extLst>
            <a:ext uri="{FF2B5EF4-FFF2-40B4-BE49-F238E27FC236}">
              <a16:creationId xmlns:a16="http://schemas.microsoft.com/office/drawing/2014/main" id="{00000000-0008-0000-0700-0000C4000000}"/>
            </a:ext>
          </a:extLst>
        </xdr:cNvPr>
        <xdr:cNvPicPr>
          <a:picLocks noChangeAspect="1"/>
        </xdr:cNvPicPr>
      </xdr:nvPicPr>
      <xdr:blipFill rotWithShape="1">
        <a:blip xmlns:r="http://schemas.openxmlformats.org/officeDocument/2006/relationships" r:embed="rId101" cstate="email">
          <a:extLst>
            <a:ext uri="{28A0092B-C50C-407E-A947-70E740481C1C}">
              <a14:useLocalDpi xmlns:a14="http://schemas.microsoft.com/office/drawing/2010/main"/>
            </a:ext>
          </a:extLst>
        </a:blip>
        <a:srcRect l="-1"/>
        <a:stretch/>
      </xdr:blipFill>
      <xdr:spPr>
        <a:xfrm>
          <a:off x="18126075" y="172316775"/>
          <a:ext cx="3699565" cy="2026227"/>
        </a:xfrm>
        <a:prstGeom prst="rect">
          <a:avLst/>
        </a:prstGeom>
      </xdr:spPr>
    </xdr:pic>
    <xdr:clientData/>
  </xdr:oneCellAnchor>
  <xdr:oneCellAnchor>
    <xdr:from>
      <xdr:col>8</xdr:col>
      <xdr:colOff>583362</xdr:colOff>
      <xdr:row>89</xdr:row>
      <xdr:rowOff>118121</xdr:rowOff>
    </xdr:from>
    <xdr:ext cx="2784765" cy="1834734"/>
    <xdr:sp macro="" textlink="">
      <xdr:nvSpPr>
        <xdr:cNvPr id="197" name="직사각형 196">
          <a:extLst>
            <a:ext uri="{FF2B5EF4-FFF2-40B4-BE49-F238E27FC236}">
              <a16:creationId xmlns:a16="http://schemas.microsoft.com/office/drawing/2014/main" id="{00000000-0008-0000-0700-0000C5000000}"/>
            </a:ext>
          </a:extLst>
        </xdr:cNvPr>
        <xdr:cNvSpPr/>
      </xdr:nvSpPr>
      <xdr:spPr>
        <a:xfrm flipH="1">
          <a:off x="18709437" y="172434896"/>
          <a:ext cx="2784765" cy="183473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90</xdr:row>
      <xdr:rowOff>0</xdr:rowOff>
    </xdr:from>
    <xdr:ext cx="3690470" cy="2032000"/>
    <xdr:pic>
      <xdr:nvPicPr>
        <xdr:cNvPr id="198" name="그림 197">
          <a:extLst>
            <a:ext uri="{FF2B5EF4-FFF2-40B4-BE49-F238E27FC236}">
              <a16:creationId xmlns:a16="http://schemas.microsoft.com/office/drawing/2014/main" id="{00000000-0008-0000-0700-0000C6000000}"/>
            </a:ext>
          </a:extLst>
        </xdr:cNvPr>
        <xdr:cNvPicPr>
          <a:picLocks noChangeAspect="1"/>
        </xdr:cNvPicPr>
      </xdr:nvPicPr>
      <xdr:blipFill>
        <a:blip xmlns:r="http://schemas.openxmlformats.org/officeDocument/2006/relationships" r:embed="rId102" cstate="email">
          <a:extLst>
            <a:ext uri="{28A0092B-C50C-407E-A947-70E740481C1C}">
              <a14:useLocalDpi xmlns:a14="http://schemas.microsoft.com/office/drawing/2010/main"/>
            </a:ext>
          </a:extLst>
        </a:blip>
        <a:stretch>
          <a:fillRect/>
        </a:stretch>
      </xdr:blipFill>
      <xdr:spPr>
        <a:xfrm>
          <a:off x="18126075" y="174345600"/>
          <a:ext cx="3690470" cy="2032000"/>
        </a:xfrm>
        <a:prstGeom prst="rect">
          <a:avLst/>
        </a:prstGeom>
      </xdr:spPr>
    </xdr:pic>
    <xdr:clientData/>
  </xdr:oneCellAnchor>
  <xdr:oneCellAnchor>
    <xdr:from>
      <xdr:col>8</xdr:col>
      <xdr:colOff>781193</xdr:colOff>
      <xdr:row>90</xdr:row>
      <xdr:rowOff>176893</xdr:rowOff>
    </xdr:from>
    <xdr:ext cx="2149927" cy="1714500"/>
    <xdr:sp macro="" textlink="">
      <xdr:nvSpPr>
        <xdr:cNvPr id="199" name="직사각형 198">
          <a:extLst>
            <a:ext uri="{FF2B5EF4-FFF2-40B4-BE49-F238E27FC236}">
              <a16:creationId xmlns:a16="http://schemas.microsoft.com/office/drawing/2014/main" id="{00000000-0008-0000-0700-0000C7000000}"/>
            </a:ext>
          </a:extLst>
        </xdr:cNvPr>
        <xdr:cNvSpPr/>
      </xdr:nvSpPr>
      <xdr:spPr>
        <a:xfrm flipH="1">
          <a:off x="18907268" y="174522493"/>
          <a:ext cx="2149927" cy="17145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91</xdr:row>
      <xdr:rowOff>0</xdr:rowOff>
    </xdr:from>
    <xdr:ext cx="3690469" cy="2032000"/>
    <xdr:pic>
      <xdr:nvPicPr>
        <xdr:cNvPr id="200" name="그림 199">
          <a:extLst>
            <a:ext uri="{FF2B5EF4-FFF2-40B4-BE49-F238E27FC236}">
              <a16:creationId xmlns:a16="http://schemas.microsoft.com/office/drawing/2014/main" id="{00000000-0008-0000-0700-0000C8000000}"/>
            </a:ext>
          </a:extLst>
        </xdr:cNvPr>
        <xdr:cNvPicPr>
          <a:picLocks noChangeAspect="1"/>
        </xdr:cNvPicPr>
      </xdr:nvPicPr>
      <xdr:blipFill>
        <a:blip xmlns:r="http://schemas.openxmlformats.org/officeDocument/2006/relationships" r:embed="rId103" cstate="email">
          <a:extLst>
            <a:ext uri="{28A0092B-C50C-407E-A947-70E740481C1C}">
              <a14:useLocalDpi xmlns:a14="http://schemas.microsoft.com/office/drawing/2010/main"/>
            </a:ext>
          </a:extLst>
        </a:blip>
        <a:stretch>
          <a:fillRect/>
        </a:stretch>
      </xdr:blipFill>
      <xdr:spPr>
        <a:xfrm>
          <a:off x="18126075" y="176374425"/>
          <a:ext cx="3690469" cy="2032000"/>
        </a:xfrm>
        <a:prstGeom prst="rect">
          <a:avLst/>
        </a:prstGeom>
      </xdr:spPr>
    </xdr:pic>
    <xdr:clientData/>
  </xdr:oneCellAnchor>
  <xdr:oneCellAnchor>
    <xdr:from>
      <xdr:col>8</xdr:col>
      <xdr:colOff>1373721</xdr:colOff>
      <xdr:row>91</xdr:row>
      <xdr:rowOff>100200</xdr:rowOff>
    </xdr:from>
    <xdr:ext cx="904260" cy="1834734"/>
    <xdr:sp macro="" textlink="">
      <xdr:nvSpPr>
        <xdr:cNvPr id="201" name="직사각형 200">
          <a:extLst>
            <a:ext uri="{FF2B5EF4-FFF2-40B4-BE49-F238E27FC236}">
              <a16:creationId xmlns:a16="http://schemas.microsoft.com/office/drawing/2014/main" id="{00000000-0008-0000-0700-0000C9000000}"/>
            </a:ext>
          </a:extLst>
        </xdr:cNvPr>
        <xdr:cNvSpPr/>
      </xdr:nvSpPr>
      <xdr:spPr>
        <a:xfrm flipH="1">
          <a:off x="19499796" y="176474625"/>
          <a:ext cx="904260" cy="183473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oneCellAnchor>
    <xdr:from>
      <xdr:col>8</xdr:col>
      <xdr:colOff>0</xdr:colOff>
      <xdr:row>91</xdr:row>
      <xdr:rowOff>2023048</xdr:rowOff>
    </xdr:from>
    <xdr:ext cx="3699565" cy="2026227"/>
    <xdr:pic>
      <xdr:nvPicPr>
        <xdr:cNvPr id="202" name="그림 201">
          <a:extLst>
            <a:ext uri="{FF2B5EF4-FFF2-40B4-BE49-F238E27FC236}">
              <a16:creationId xmlns:a16="http://schemas.microsoft.com/office/drawing/2014/main" id="{00000000-0008-0000-0700-0000CA000000}"/>
            </a:ext>
          </a:extLst>
        </xdr:cNvPr>
        <xdr:cNvPicPr>
          <a:picLocks noChangeAspect="1"/>
        </xdr:cNvPicPr>
      </xdr:nvPicPr>
      <xdr:blipFill rotWithShape="1">
        <a:blip xmlns:r="http://schemas.openxmlformats.org/officeDocument/2006/relationships" r:embed="rId104" cstate="email">
          <a:extLst>
            <a:ext uri="{28A0092B-C50C-407E-A947-70E740481C1C}">
              <a14:useLocalDpi xmlns:a14="http://schemas.microsoft.com/office/drawing/2010/main"/>
            </a:ext>
          </a:extLst>
        </a:blip>
        <a:srcRect l="-1"/>
        <a:stretch/>
      </xdr:blipFill>
      <xdr:spPr>
        <a:xfrm>
          <a:off x="18126075" y="178397473"/>
          <a:ext cx="3699565" cy="2026227"/>
        </a:xfrm>
        <a:prstGeom prst="rect">
          <a:avLst/>
        </a:prstGeom>
      </xdr:spPr>
    </xdr:pic>
    <xdr:clientData/>
  </xdr:oneCellAnchor>
  <xdr:oneCellAnchor>
    <xdr:from>
      <xdr:col>8</xdr:col>
      <xdr:colOff>1040274</xdr:colOff>
      <xdr:row>92</xdr:row>
      <xdr:rowOff>115729</xdr:rowOff>
    </xdr:from>
    <xdr:ext cx="1541074" cy="1834734"/>
    <xdr:sp macro="" textlink="">
      <xdr:nvSpPr>
        <xdr:cNvPr id="203" name="직사각형 202">
          <a:extLst>
            <a:ext uri="{FF2B5EF4-FFF2-40B4-BE49-F238E27FC236}">
              <a16:creationId xmlns:a16="http://schemas.microsoft.com/office/drawing/2014/main" id="{00000000-0008-0000-0700-0000CB000000}"/>
            </a:ext>
          </a:extLst>
        </xdr:cNvPr>
        <xdr:cNvSpPr/>
      </xdr:nvSpPr>
      <xdr:spPr>
        <a:xfrm flipH="1">
          <a:off x="19166349" y="178518979"/>
          <a:ext cx="1541074" cy="183473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oneCellAnchor>
  <xdr:twoCellAnchor editAs="oneCell">
    <xdr:from>
      <xdr:col>8</xdr:col>
      <xdr:colOff>209176</xdr:colOff>
      <xdr:row>38</xdr:row>
      <xdr:rowOff>268941</xdr:rowOff>
    </xdr:from>
    <xdr:to>
      <xdr:col>8</xdr:col>
      <xdr:colOff>3334617</xdr:colOff>
      <xdr:row>38</xdr:row>
      <xdr:rowOff>1837765</xdr:rowOff>
    </xdr:to>
    <xdr:sp macro="" textlink="">
      <xdr:nvSpPr>
        <xdr:cNvPr id="204" name="직사각형 203">
          <a:extLst>
            <a:ext uri="{FF2B5EF4-FFF2-40B4-BE49-F238E27FC236}">
              <a16:creationId xmlns:a16="http://schemas.microsoft.com/office/drawing/2014/main" id="{00000000-0008-0000-0700-0000CC000000}"/>
            </a:ext>
          </a:extLst>
        </xdr:cNvPr>
        <xdr:cNvSpPr/>
      </xdr:nvSpPr>
      <xdr:spPr>
        <a:xfrm flipH="1">
          <a:off x="18335251" y="69115641"/>
          <a:ext cx="3125441" cy="156882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134469</xdr:colOff>
      <xdr:row>40</xdr:row>
      <xdr:rowOff>866588</xdr:rowOff>
    </xdr:from>
    <xdr:to>
      <xdr:col>9</xdr:col>
      <xdr:colOff>373</xdr:colOff>
      <xdr:row>40</xdr:row>
      <xdr:rowOff>1628588</xdr:rowOff>
    </xdr:to>
    <xdr:sp macro="" textlink="">
      <xdr:nvSpPr>
        <xdr:cNvPr id="205" name="직사각형 204">
          <a:extLst>
            <a:ext uri="{FF2B5EF4-FFF2-40B4-BE49-F238E27FC236}">
              <a16:creationId xmlns:a16="http://schemas.microsoft.com/office/drawing/2014/main" id="{00000000-0008-0000-0700-0000CD000000}"/>
            </a:ext>
          </a:extLst>
        </xdr:cNvPr>
        <xdr:cNvSpPr/>
      </xdr:nvSpPr>
      <xdr:spPr>
        <a:xfrm flipH="1">
          <a:off x="18260544" y="73770938"/>
          <a:ext cx="3428254" cy="7620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448235</xdr:colOff>
      <xdr:row>45</xdr:row>
      <xdr:rowOff>522942</xdr:rowOff>
    </xdr:from>
    <xdr:to>
      <xdr:col>8</xdr:col>
      <xdr:colOff>3257177</xdr:colOff>
      <xdr:row>45</xdr:row>
      <xdr:rowOff>1688353</xdr:rowOff>
    </xdr:to>
    <xdr:sp macro="" textlink="">
      <xdr:nvSpPr>
        <xdr:cNvPr id="206" name="직사각형 205">
          <a:extLst>
            <a:ext uri="{FF2B5EF4-FFF2-40B4-BE49-F238E27FC236}">
              <a16:creationId xmlns:a16="http://schemas.microsoft.com/office/drawing/2014/main" id="{00000000-0008-0000-0700-0000CE000000}"/>
            </a:ext>
          </a:extLst>
        </xdr:cNvPr>
        <xdr:cNvSpPr/>
      </xdr:nvSpPr>
      <xdr:spPr>
        <a:xfrm flipH="1">
          <a:off x="18574310" y="83571417"/>
          <a:ext cx="2808942" cy="116541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776941</xdr:colOff>
      <xdr:row>43</xdr:row>
      <xdr:rowOff>539750</xdr:rowOff>
    </xdr:from>
    <xdr:to>
      <xdr:col>8</xdr:col>
      <xdr:colOff>2981297</xdr:colOff>
      <xdr:row>43</xdr:row>
      <xdr:rowOff>1807882</xdr:rowOff>
    </xdr:to>
    <xdr:sp macro="" textlink="">
      <xdr:nvSpPr>
        <xdr:cNvPr id="207" name="직사각형 206">
          <a:extLst>
            <a:ext uri="{FF2B5EF4-FFF2-40B4-BE49-F238E27FC236}">
              <a16:creationId xmlns:a16="http://schemas.microsoft.com/office/drawing/2014/main" id="{00000000-0008-0000-0700-0000CF000000}"/>
            </a:ext>
          </a:extLst>
        </xdr:cNvPr>
        <xdr:cNvSpPr/>
      </xdr:nvSpPr>
      <xdr:spPr>
        <a:xfrm flipH="1">
          <a:off x="18903016" y="79530575"/>
          <a:ext cx="2204356" cy="126813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298824</xdr:colOff>
      <xdr:row>61</xdr:row>
      <xdr:rowOff>89647</xdr:rowOff>
    </xdr:from>
    <xdr:to>
      <xdr:col>8</xdr:col>
      <xdr:colOff>3346824</xdr:colOff>
      <xdr:row>61</xdr:row>
      <xdr:rowOff>1389529</xdr:rowOff>
    </xdr:to>
    <xdr:sp macro="" textlink="">
      <xdr:nvSpPr>
        <xdr:cNvPr id="208" name="직사각형 207">
          <a:extLst>
            <a:ext uri="{FF2B5EF4-FFF2-40B4-BE49-F238E27FC236}">
              <a16:creationId xmlns:a16="http://schemas.microsoft.com/office/drawing/2014/main" id="{00000000-0008-0000-0700-0000D0000000}"/>
            </a:ext>
          </a:extLst>
        </xdr:cNvPr>
        <xdr:cNvSpPr/>
      </xdr:nvSpPr>
      <xdr:spPr>
        <a:xfrm flipH="1">
          <a:off x="18424899" y="115599322"/>
          <a:ext cx="3048000" cy="129988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xdr:from>
      <xdr:col>8</xdr:col>
      <xdr:colOff>0</xdr:colOff>
      <xdr:row>63</xdr:row>
      <xdr:rowOff>29882</xdr:rowOff>
    </xdr:from>
    <xdr:to>
      <xdr:col>9</xdr:col>
      <xdr:colOff>0</xdr:colOff>
      <xdr:row>64</xdr:row>
      <xdr:rowOff>0</xdr:rowOff>
    </xdr:to>
    <xdr:sp macro="" textlink="">
      <xdr:nvSpPr>
        <xdr:cNvPr id="209" name="자유형 208">
          <a:extLst>
            <a:ext uri="{FF2B5EF4-FFF2-40B4-BE49-F238E27FC236}">
              <a16:creationId xmlns:a16="http://schemas.microsoft.com/office/drawing/2014/main" id="{00000000-0008-0000-0700-0000D1000000}"/>
            </a:ext>
          </a:extLst>
        </xdr:cNvPr>
        <xdr:cNvSpPr/>
      </xdr:nvSpPr>
      <xdr:spPr>
        <a:xfrm>
          <a:off x="18126075" y="119597207"/>
          <a:ext cx="3562350" cy="1998943"/>
        </a:xfrm>
        <a:custGeom>
          <a:avLst/>
          <a:gdLst>
            <a:gd name="connsiteX0" fmla="*/ 44824 w 3690471"/>
            <a:gd name="connsiteY0" fmla="*/ 612588 h 2002118"/>
            <a:gd name="connsiteX1" fmla="*/ 1299883 w 3690471"/>
            <a:gd name="connsiteY1" fmla="*/ 433294 h 2002118"/>
            <a:gd name="connsiteX2" fmla="*/ 2554941 w 3690471"/>
            <a:gd name="connsiteY2" fmla="*/ 0 h 2002118"/>
            <a:gd name="connsiteX3" fmla="*/ 3690471 w 3690471"/>
            <a:gd name="connsiteY3" fmla="*/ 0 h 2002118"/>
            <a:gd name="connsiteX4" fmla="*/ 3690471 w 3690471"/>
            <a:gd name="connsiteY4" fmla="*/ 2002118 h 2002118"/>
            <a:gd name="connsiteX5" fmla="*/ 14941 w 3690471"/>
            <a:gd name="connsiteY5" fmla="*/ 1150471 h 2002118"/>
            <a:gd name="connsiteX6" fmla="*/ 0 w 3690471"/>
            <a:gd name="connsiteY6" fmla="*/ 687294 h 2002118"/>
            <a:gd name="connsiteX7" fmla="*/ 44824 w 3690471"/>
            <a:gd name="connsiteY7" fmla="*/ 612588 h 20021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3690471" h="2002118">
              <a:moveTo>
                <a:pt x="44824" y="612588"/>
              </a:moveTo>
              <a:lnTo>
                <a:pt x="1299883" y="433294"/>
              </a:lnTo>
              <a:lnTo>
                <a:pt x="2554941" y="0"/>
              </a:lnTo>
              <a:lnTo>
                <a:pt x="3690471" y="0"/>
              </a:lnTo>
              <a:lnTo>
                <a:pt x="3690471" y="2002118"/>
              </a:lnTo>
              <a:lnTo>
                <a:pt x="14941" y="1150471"/>
              </a:lnTo>
              <a:lnTo>
                <a:pt x="0" y="687294"/>
              </a:lnTo>
              <a:lnTo>
                <a:pt x="44824" y="612588"/>
              </a:lnTo>
              <a:close/>
            </a:path>
          </a:pathLst>
        </a:cu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ko-KR" altLang="en-US" sz="1100">
            <a:solidFill>
              <a:schemeClr val="lt1"/>
            </a:solidFill>
            <a:latin typeface="+mn-lt"/>
            <a:ea typeface="+mn-ea"/>
            <a:cs typeface="+mn-cs"/>
          </a:endParaRPr>
        </a:p>
      </xdr:txBody>
    </xdr:sp>
    <xdr:clientData fLocksWithSheet="0"/>
  </xdr:twoCellAnchor>
  <xdr:twoCellAnchor>
    <xdr:from>
      <xdr:col>8</xdr:col>
      <xdr:colOff>44824</xdr:colOff>
      <xdr:row>62</xdr:row>
      <xdr:rowOff>821765</xdr:rowOff>
    </xdr:from>
    <xdr:to>
      <xdr:col>9</xdr:col>
      <xdr:colOff>29882</xdr:colOff>
      <xdr:row>62</xdr:row>
      <xdr:rowOff>1912470</xdr:rowOff>
    </xdr:to>
    <xdr:sp macro="" textlink="">
      <xdr:nvSpPr>
        <xdr:cNvPr id="210" name="자유형 209">
          <a:extLst>
            <a:ext uri="{FF2B5EF4-FFF2-40B4-BE49-F238E27FC236}">
              <a16:creationId xmlns:a16="http://schemas.microsoft.com/office/drawing/2014/main" id="{00000000-0008-0000-0700-0000D2000000}"/>
            </a:ext>
          </a:extLst>
        </xdr:cNvPr>
        <xdr:cNvSpPr/>
      </xdr:nvSpPr>
      <xdr:spPr>
        <a:xfrm>
          <a:off x="18170899" y="118360265"/>
          <a:ext cx="3547408" cy="1090705"/>
        </a:xfrm>
        <a:custGeom>
          <a:avLst/>
          <a:gdLst>
            <a:gd name="connsiteX0" fmla="*/ 0 w 3675529"/>
            <a:gd name="connsiteY0" fmla="*/ 1090705 h 1090705"/>
            <a:gd name="connsiteX1" fmla="*/ 1957294 w 3675529"/>
            <a:gd name="connsiteY1" fmla="*/ 612588 h 1090705"/>
            <a:gd name="connsiteX2" fmla="*/ 3675529 w 3675529"/>
            <a:gd name="connsiteY2" fmla="*/ 582705 h 1090705"/>
            <a:gd name="connsiteX3" fmla="*/ 3675529 w 3675529"/>
            <a:gd name="connsiteY3" fmla="*/ 254000 h 1090705"/>
            <a:gd name="connsiteX4" fmla="*/ 1718235 w 3675529"/>
            <a:gd name="connsiteY4" fmla="*/ 254000 h 1090705"/>
            <a:gd name="connsiteX5" fmla="*/ 0 w 3675529"/>
            <a:gd name="connsiteY5" fmla="*/ 0 h 1090705"/>
            <a:gd name="connsiteX6" fmla="*/ 0 w 3675529"/>
            <a:gd name="connsiteY6" fmla="*/ 1090705 h 109070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3675529" h="1090705">
              <a:moveTo>
                <a:pt x="0" y="1090705"/>
              </a:moveTo>
              <a:lnTo>
                <a:pt x="1957294" y="612588"/>
              </a:lnTo>
              <a:lnTo>
                <a:pt x="3675529" y="582705"/>
              </a:lnTo>
              <a:lnTo>
                <a:pt x="3675529" y="254000"/>
              </a:lnTo>
              <a:lnTo>
                <a:pt x="1718235" y="254000"/>
              </a:lnTo>
              <a:lnTo>
                <a:pt x="0" y="0"/>
              </a:lnTo>
              <a:lnTo>
                <a:pt x="0" y="1090705"/>
              </a:lnTo>
              <a:close/>
            </a:path>
          </a:pathLst>
        </a:cu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ko-KR" altLang="en-US" sz="1100">
            <a:solidFill>
              <a:schemeClr val="lt1"/>
            </a:solidFill>
            <a:latin typeface="+mn-lt"/>
            <a:ea typeface="+mn-ea"/>
            <a:cs typeface="+mn-cs"/>
          </a:endParaRPr>
        </a:p>
      </xdr:txBody>
    </xdr:sp>
    <xdr:clientData fLocksWithSheet="0"/>
  </xdr:twoCellAnchor>
  <xdr:twoCellAnchor editAs="oneCell">
    <xdr:from>
      <xdr:col>8</xdr:col>
      <xdr:colOff>1033930</xdr:colOff>
      <xdr:row>64</xdr:row>
      <xdr:rowOff>212164</xdr:rowOff>
    </xdr:from>
    <xdr:to>
      <xdr:col>8</xdr:col>
      <xdr:colOff>2495177</xdr:colOff>
      <xdr:row>64</xdr:row>
      <xdr:rowOff>1882587</xdr:rowOff>
    </xdr:to>
    <xdr:sp macro="" textlink="">
      <xdr:nvSpPr>
        <xdr:cNvPr id="211" name="직사각형 210">
          <a:extLst>
            <a:ext uri="{FF2B5EF4-FFF2-40B4-BE49-F238E27FC236}">
              <a16:creationId xmlns:a16="http://schemas.microsoft.com/office/drawing/2014/main" id="{00000000-0008-0000-0700-0000D3000000}"/>
            </a:ext>
          </a:extLst>
        </xdr:cNvPr>
        <xdr:cNvSpPr/>
      </xdr:nvSpPr>
      <xdr:spPr>
        <a:xfrm flipH="1">
          <a:off x="19160005" y="121808314"/>
          <a:ext cx="1461247" cy="167042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1111624</xdr:colOff>
      <xdr:row>65</xdr:row>
      <xdr:rowOff>170329</xdr:rowOff>
    </xdr:from>
    <xdr:to>
      <xdr:col>8</xdr:col>
      <xdr:colOff>2572871</xdr:colOff>
      <xdr:row>65</xdr:row>
      <xdr:rowOff>1840752</xdr:rowOff>
    </xdr:to>
    <xdr:sp macro="" textlink="">
      <xdr:nvSpPr>
        <xdr:cNvPr id="212" name="직사각형 211">
          <a:extLst>
            <a:ext uri="{FF2B5EF4-FFF2-40B4-BE49-F238E27FC236}">
              <a16:creationId xmlns:a16="http://schemas.microsoft.com/office/drawing/2014/main" id="{00000000-0008-0000-0700-0000D4000000}"/>
            </a:ext>
          </a:extLst>
        </xdr:cNvPr>
        <xdr:cNvSpPr/>
      </xdr:nvSpPr>
      <xdr:spPr>
        <a:xfrm flipH="1">
          <a:off x="19237699" y="123795304"/>
          <a:ext cx="1461247" cy="167042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1015999</xdr:colOff>
      <xdr:row>66</xdr:row>
      <xdr:rowOff>717176</xdr:rowOff>
    </xdr:from>
    <xdr:to>
      <xdr:col>8</xdr:col>
      <xdr:colOff>3526116</xdr:colOff>
      <xdr:row>66</xdr:row>
      <xdr:rowOff>1105647</xdr:rowOff>
    </xdr:to>
    <xdr:sp macro="" textlink="">
      <xdr:nvSpPr>
        <xdr:cNvPr id="213" name="직사각형 212">
          <a:extLst>
            <a:ext uri="{FF2B5EF4-FFF2-40B4-BE49-F238E27FC236}">
              <a16:creationId xmlns:a16="http://schemas.microsoft.com/office/drawing/2014/main" id="{00000000-0008-0000-0700-0000D5000000}"/>
            </a:ext>
          </a:extLst>
        </xdr:cNvPr>
        <xdr:cNvSpPr/>
      </xdr:nvSpPr>
      <xdr:spPr>
        <a:xfrm flipH="1">
          <a:off x="19142074" y="126370976"/>
          <a:ext cx="2510117" cy="38847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687294</xdr:colOff>
      <xdr:row>67</xdr:row>
      <xdr:rowOff>209176</xdr:rowOff>
    </xdr:from>
    <xdr:to>
      <xdr:col>8</xdr:col>
      <xdr:colOff>2764117</xdr:colOff>
      <xdr:row>67</xdr:row>
      <xdr:rowOff>1879599</xdr:rowOff>
    </xdr:to>
    <xdr:sp macro="" textlink="">
      <xdr:nvSpPr>
        <xdr:cNvPr id="214" name="직사각형 213">
          <a:extLst>
            <a:ext uri="{FF2B5EF4-FFF2-40B4-BE49-F238E27FC236}">
              <a16:creationId xmlns:a16="http://schemas.microsoft.com/office/drawing/2014/main" id="{00000000-0008-0000-0700-0000D6000000}"/>
            </a:ext>
          </a:extLst>
        </xdr:cNvPr>
        <xdr:cNvSpPr/>
      </xdr:nvSpPr>
      <xdr:spPr>
        <a:xfrm flipH="1">
          <a:off x="18813369" y="127891801"/>
          <a:ext cx="2076823" cy="167042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1284940</xdr:colOff>
      <xdr:row>68</xdr:row>
      <xdr:rowOff>283882</xdr:rowOff>
    </xdr:from>
    <xdr:to>
      <xdr:col>8</xdr:col>
      <xdr:colOff>3301999</xdr:colOff>
      <xdr:row>68</xdr:row>
      <xdr:rowOff>1954305</xdr:rowOff>
    </xdr:to>
    <xdr:sp macro="" textlink="">
      <xdr:nvSpPr>
        <xdr:cNvPr id="215" name="직사각형 214">
          <a:extLst>
            <a:ext uri="{FF2B5EF4-FFF2-40B4-BE49-F238E27FC236}">
              <a16:creationId xmlns:a16="http://schemas.microsoft.com/office/drawing/2014/main" id="{00000000-0008-0000-0700-0000D7000000}"/>
            </a:ext>
          </a:extLst>
        </xdr:cNvPr>
        <xdr:cNvSpPr/>
      </xdr:nvSpPr>
      <xdr:spPr>
        <a:xfrm flipH="1">
          <a:off x="19411015" y="129995332"/>
          <a:ext cx="2017059" cy="167042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717174</xdr:colOff>
      <xdr:row>69</xdr:row>
      <xdr:rowOff>418354</xdr:rowOff>
    </xdr:from>
    <xdr:to>
      <xdr:col>8</xdr:col>
      <xdr:colOff>3077882</xdr:colOff>
      <xdr:row>69</xdr:row>
      <xdr:rowOff>1792942</xdr:rowOff>
    </xdr:to>
    <xdr:sp macro="" textlink="">
      <xdr:nvSpPr>
        <xdr:cNvPr id="216" name="직사각형 215">
          <a:extLst>
            <a:ext uri="{FF2B5EF4-FFF2-40B4-BE49-F238E27FC236}">
              <a16:creationId xmlns:a16="http://schemas.microsoft.com/office/drawing/2014/main" id="{00000000-0008-0000-0700-0000D8000000}"/>
            </a:ext>
          </a:extLst>
        </xdr:cNvPr>
        <xdr:cNvSpPr/>
      </xdr:nvSpPr>
      <xdr:spPr>
        <a:xfrm flipH="1">
          <a:off x="18843249" y="132158629"/>
          <a:ext cx="2360708" cy="137458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44822</xdr:colOff>
      <xdr:row>70</xdr:row>
      <xdr:rowOff>343648</xdr:rowOff>
    </xdr:from>
    <xdr:to>
      <xdr:col>9</xdr:col>
      <xdr:colOff>5229</xdr:colOff>
      <xdr:row>70</xdr:row>
      <xdr:rowOff>1792942</xdr:rowOff>
    </xdr:to>
    <xdr:sp macro="" textlink="">
      <xdr:nvSpPr>
        <xdr:cNvPr id="217" name="직사각형 216">
          <a:extLst>
            <a:ext uri="{FF2B5EF4-FFF2-40B4-BE49-F238E27FC236}">
              <a16:creationId xmlns:a16="http://schemas.microsoft.com/office/drawing/2014/main" id="{00000000-0008-0000-0700-0000D9000000}"/>
            </a:ext>
          </a:extLst>
        </xdr:cNvPr>
        <xdr:cNvSpPr/>
      </xdr:nvSpPr>
      <xdr:spPr>
        <a:xfrm flipH="1">
          <a:off x="18170897" y="134112748"/>
          <a:ext cx="3516407" cy="144929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179293</xdr:colOff>
      <xdr:row>71</xdr:row>
      <xdr:rowOff>313766</xdr:rowOff>
    </xdr:from>
    <xdr:to>
      <xdr:col>8</xdr:col>
      <xdr:colOff>3481292</xdr:colOff>
      <xdr:row>71</xdr:row>
      <xdr:rowOff>1792942</xdr:rowOff>
    </xdr:to>
    <xdr:sp macro="" textlink="">
      <xdr:nvSpPr>
        <xdr:cNvPr id="218" name="직사각형 217">
          <a:extLst>
            <a:ext uri="{FF2B5EF4-FFF2-40B4-BE49-F238E27FC236}">
              <a16:creationId xmlns:a16="http://schemas.microsoft.com/office/drawing/2014/main" id="{00000000-0008-0000-0700-0000DA000000}"/>
            </a:ext>
          </a:extLst>
        </xdr:cNvPr>
        <xdr:cNvSpPr/>
      </xdr:nvSpPr>
      <xdr:spPr>
        <a:xfrm flipH="1">
          <a:off x="18305368" y="136111691"/>
          <a:ext cx="3301999" cy="147917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twoCellAnchor editAs="oneCell">
    <xdr:from>
      <xdr:col>8</xdr:col>
      <xdr:colOff>1583764</xdr:colOff>
      <xdr:row>72</xdr:row>
      <xdr:rowOff>14941</xdr:rowOff>
    </xdr:from>
    <xdr:to>
      <xdr:col>8</xdr:col>
      <xdr:colOff>2136588</xdr:colOff>
      <xdr:row>72</xdr:row>
      <xdr:rowOff>1972234</xdr:rowOff>
    </xdr:to>
    <xdr:sp macro="" textlink="">
      <xdr:nvSpPr>
        <xdr:cNvPr id="219" name="직사각형 218">
          <a:extLst>
            <a:ext uri="{FF2B5EF4-FFF2-40B4-BE49-F238E27FC236}">
              <a16:creationId xmlns:a16="http://schemas.microsoft.com/office/drawing/2014/main" id="{00000000-0008-0000-0700-0000DB000000}"/>
            </a:ext>
          </a:extLst>
        </xdr:cNvPr>
        <xdr:cNvSpPr/>
      </xdr:nvSpPr>
      <xdr:spPr>
        <a:xfrm flipH="1">
          <a:off x="19709839" y="137841691"/>
          <a:ext cx="552824" cy="195729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LocksWithSheet="0"/>
  </xdr:twoCellAnchor>
</xdr:wsDr>
</file>

<file path=xl/drawings/drawing7.xml><?xml version="1.0" encoding="utf-8"?>
<xdr:wsDr xmlns:xdr="http://schemas.openxmlformats.org/drawingml/2006/spreadsheetDrawing" xmlns:a="http://schemas.openxmlformats.org/drawingml/2006/main">
  <xdr:twoCellAnchor>
    <xdr:from>
      <xdr:col>1</xdr:col>
      <xdr:colOff>1381124</xdr:colOff>
      <xdr:row>0</xdr:row>
      <xdr:rowOff>111125</xdr:rowOff>
    </xdr:from>
    <xdr:to>
      <xdr:col>4</xdr:col>
      <xdr:colOff>1968499</xdr:colOff>
      <xdr:row>3</xdr:row>
      <xdr:rowOff>110547</xdr:rowOff>
    </xdr:to>
    <xdr:sp macro="" textlink="">
      <xdr:nvSpPr>
        <xdr:cNvPr id="2" name="Text 1">
          <a:extLst>
            <a:ext uri="{FF2B5EF4-FFF2-40B4-BE49-F238E27FC236}">
              <a16:creationId xmlns:a16="http://schemas.microsoft.com/office/drawing/2014/main" id="{00000000-0008-0000-0800-000002000000}"/>
            </a:ext>
          </a:extLst>
        </xdr:cNvPr>
        <xdr:cNvSpPr txBox="1">
          <a:spLocks noChangeArrowheads="1"/>
        </xdr:cNvSpPr>
      </xdr:nvSpPr>
      <xdr:spPr bwMode="auto">
        <a:xfrm>
          <a:off x="1466849" y="111125"/>
          <a:ext cx="6673850" cy="656647"/>
        </a:xfrm>
        <a:prstGeom prst="rect">
          <a:avLst/>
        </a:prstGeom>
        <a:solidFill>
          <a:srgbClr val="FFFFFF"/>
        </a:solidFill>
        <a:ln w="9525">
          <a:solidFill>
            <a:srgbClr val="000000"/>
          </a:solidFill>
          <a:miter lim="800000"/>
          <a:headEnd/>
          <a:tailEnd/>
        </a:ln>
        <a:effectLst>
          <a:outerShdw dist="35921" dir="2700000" algn="ctr" rotWithShape="0">
            <a:srgbClr val="000000"/>
          </a:outerShdw>
        </a:effectLst>
      </xdr:spPr>
      <xdr:txBody>
        <a:bodyPr vertOverflow="clip" wrap="square" lIns="54864" tIns="32004" rIns="54864" bIns="32004" anchor="ctr" upright="1"/>
        <a:lstStyle/>
        <a:p>
          <a:pPr algn="ctr" rtl="0">
            <a:defRPr sz="1000"/>
          </a:pPr>
          <a:r>
            <a:rPr lang="en-US" altLang="ko-KR" sz="2000" b="1" i="0" strike="noStrike">
              <a:solidFill>
                <a:srgbClr val="000000"/>
              </a:solidFill>
              <a:latin typeface="+mj-ea"/>
              <a:ea typeface="+mj-ea"/>
            </a:rPr>
            <a:t>2026</a:t>
          </a:r>
          <a:r>
            <a:rPr lang="ko-KR" altLang="en-US" sz="2000" b="1" i="0" strike="noStrike">
              <a:solidFill>
                <a:srgbClr val="000000"/>
              </a:solidFill>
              <a:latin typeface="+mj-ea"/>
              <a:ea typeface="+mj-ea"/>
            </a:rPr>
            <a:t>년 </a:t>
          </a:r>
          <a:r>
            <a:rPr lang="en-US" altLang="ko-KR" sz="2000" b="1" i="0" strike="noStrike" baseline="0">
              <a:solidFill>
                <a:srgbClr val="000000"/>
              </a:solidFill>
              <a:latin typeface="+mj-ea"/>
              <a:ea typeface="+mj-ea"/>
            </a:rPr>
            <a:t>WIS </a:t>
          </a:r>
          <a:r>
            <a:rPr lang="ko-KR" altLang="en-US" sz="2000" b="1" i="0" strike="noStrike" baseline="0">
              <a:solidFill>
                <a:srgbClr val="000000"/>
              </a:solidFill>
              <a:latin typeface="+mj-ea"/>
              <a:ea typeface="+mj-ea"/>
            </a:rPr>
            <a:t>키트</a:t>
          </a:r>
          <a:r>
            <a:rPr lang="en-US" altLang="ko-KR" sz="2000" b="1" i="0" strike="noStrike" baseline="0">
              <a:solidFill>
                <a:srgbClr val="000000"/>
              </a:solidFill>
              <a:latin typeface="+mj-ea"/>
              <a:ea typeface="+mj-ea"/>
            </a:rPr>
            <a:t>/</a:t>
          </a:r>
          <a:r>
            <a:rPr lang="ko-KR" altLang="en-US" sz="2000" b="1" i="0" strike="noStrike" baseline="0">
              <a:solidFill>
                <a:srgbClr val="000000"/>
              </a:solidFill>
              <a:latin typeface="+mj-ea"/>
              <a:ea typeface="+mj-ea"/>
            </a:rPr>
            <a:t>솔루션</a:t>
          </a:r>
          <a:r>
            <a:rPr lang="en-US" altLang="ko-KR" sz="2000" b="1" i="0" strike="noStrike" baseline="0">
              <a:solidFill>
                <a:srgbClr val="000000"/>
              </a:solidFill>
              <a:latin typeface="+mj-ea"/>
              <a:ea typeface="+mj-ea"/>
            </a:rPr>
            <a:t>/</a:t>
          </a:r>
          <a:r>
            <a:rPr lang="ko-KR" altLang="en-US" sz="2000" b="1" i="0" strike="noStrike" baseline="0">
              <a:solidFill>
                <a:srgbClr val="000000"/>
              </a:solidFill>
              <a:latin typeface="+mj-ea"/>
              <a:ea typeface="+mj-ea"/>
            </a:rPr>
            <a:t>컨텐츠 견적서 내역</a:t>
          </a:r>
          <a:endParaRPr lang="en-US" altLang="ko-KR" sz="2000" b="1" i="0" strike="noStrike">
            <a:solidFill>
              <a:srgbClr val="000000"/>
            </a:solidFill>
            <a:latin typeface="+mj-ea"/>
            <a:ea typeface="+mj-ea"/>
          </a:endParaRPr>
        </a:p>
      </xdr:txBody>
    </xdr:sp>
    <xdr:clientData/>
  </xdr:twoCellAnchor>
  <xdr:oneCellAnchor>
    <xdr:from>
      <xdr:col>4</xdr:col>
      <xdr:colOff>2047874</xdr:colOff>
      <xdr:row>0</xdr:row>
      <xdr:rowOff>127000</xdr:rowOff>
    </xdr:from>
    <xdr:ext cx="2079740" cy="912642"/>
    <xdr:pic>
      <xdr:nvPicPr>
        <xdr:cNvPr id="3" name="그림 2">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8220074" y="127000"/>
          <a:ext cx="2079740" cy="912642"/>
        </a:xfrm>
        <a:prstGeom prst="rect">
          <a:avLst/>
        </a:prstGeom>
        <a:noFill/>
        <a:ln>
          <a:noFill/>
        </a:ln>
      </xdr:spPr>
    </xdr:pic>
    <xdr:clientData/>
  </xdr:oneCellAnchor>
  <xdr:oneCellAnchor>
    <xdr:from>
      <xdr:col>4</xdr:col>
      <xdr:colOff>3971924</xdr:colOff>
      <xdr:row>2</xdr:row>
      <xdr:rowOff>209550</xdr:rowOff>
    </xdr:from>
    <xdr:ext cx="490150" cy="488586"/>
    <xdr:pic>
      <xdr:nvPicPr>
        <xdr:cNvPr id="4" name="그림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0144124" y="647700"/>
          <a:ext cx="490150" cy="488586"/>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21</xdr:col>
      <xdr:colOff>2494629</xdr:colOff>
      <xdr:row>2</xdr:row>
      <xdr:rowOff>140528</xdr:rowOff>
    </xdr:from>
    <xdr:ext cx="490150" cy="488586"/>
    <xdr:pic>
      <xdr:nvPicPr>
        <xdr:cNvPr id="2" name="그림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26478579" y="607253"/>
          <a:ext cx="490150" cy="488586"/>
        </a:xfrm>
        <a:prstGeom prst="rect">
          <a:avLst/>
        </a:prstGeom>
      </xdr:spPr>
    </xdr:pic>
    <xdr:clientData/>
  </xdr:oneCellAnchor>
  <xdr:twoCellAnchor editAs="oneCell">
    <xdr:from>
      <xdr:col>19</xdr:col>
      <xdr:colOff>162947</xdr:colOff>
      <xdr:row>14</xdr:row>
      <xdr:rowOff>105863</xdr:rowOff>
    </xdr:from>
    <xdr:to>
      <xdr:col>19</xdr:col>
      <xdr:colOff>2403049</xdr:colOff>
      <xdr:row>14</xdr:row>
      <xdr:rowOff>1545331</xdr:rowOff>
    </xdr:to>
    <xdr:pic>
      <xdr:nvPicPr>
        <xdr:cNvPr id="3" name="그림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8650972" y="3420563"/>
          <a:ext cx="2240102" cy="1439468"/>
        </a:xfrm>
        <a:prstGeom prst="rect">
          <a:avLst/>
        </a:prstGeom>
      </xdr:spPr>
    </xdr:pic>
    <xdr:clientData/>
  </xdr:twoCellAnchor>
  <xdr:twoCellAnchor editAs="oneCell">
    <xdr:from>
      <xdr:col>19</xdr:col>
      <xdr:colOff>133804</xdr:colOff>
      <xdr:row>15</xdr:row>
      <xdr:rowOff>120016</xdr:rowOff>
    </xdr:from>
    <xdr:to>
      <xdr:col>19</xdr:col>
      <xdr:colOff>3795177</xdr:colOff>
      <xdr:row>15</xdr:row>
      <xdr:rowOff>1335406</xdr:rowOff>
    </xdr:to>
    <xdr:pic>
      <xdr:nvPicPr>
        <xdr:cNvPr id="4" name="그림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8621829" y="5034916"/>
          <a:ext cx="3661373" cy="1215390"/>
        </a:xfrm>
        <a:prstGeom prst="rect">
          <a:avLst/>
        </a:prstGeom>
      </xdr:spPr>
    </xdr:pic>
    <xdr:clientData/>
  </xdr:twoCellAnchor>
  <xdr:twoCellAnchor editAs="oneCell">
    <xdr:from>
      <xdr:col>19</xdr:col>
      <xdr:colOff>139247</xdr:colOff>
      <xdr:row>16</xdr:row>
      <xdr:rowOff>140040</xdr:rowOff>
    </xdr:from>
    <xdr:to>
      <xdr:col>21</xdr:col>
      <xdr:colOff>1449828</xdr:colOff>
      <xdr:row>16</xdr:row>
      <xdr:rowOff>2559844</xdr:rowOff>
    </xdr:to>
    <xdr:pic>
      <xdr:nvPicPr>
        <xdr:cNvPr id="5" name="그림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18627272" y="6483690"/>
          <a:ext cx="6806506" cy="2419804"/>
        </a:xfrm>
        <a:prstGeom prst="rect">
          <a:avLst/>
        </a:prstGeom>
      </xdr:spPr>
    </xdr:pic>
    <xdr:clientData/>
  </xdr:twoCellAnchor>
  <xdr:twoCellAnchor>
    <xdr:from>
      <xdr:col>19</xdr:col>
      <xdr:colOff>230065</xdr:colOff>
      <xdr:row>17</xdr:row>
      <xdr:rowOff>268141</xdr:rowOff>
    </xdr:from>
    <xdr:to>
      <xdr:col>21</xdr:col>
      <xdr:colOff>2738437</xdr:colOff>
      <xdr:row>18</xdr:row>
      <xdr:rowOff>833259</xdr:rowOff>
    </xdr:to>
    <xdr:grpSp>
      <xdr:nvGrpSpPr>
        <xdr:cNvPr id="6" name="그룹 5">
          <a:extLst>
            <a:ext uri="{FF2B5EF4-FFF2-40B4-BE49-F238E27FC236}">
              <a16:creationId xmlns:a16="http://schemas.microsoft.com/office/drawing/2014/main" id="{00000000-0008-0000-0900-000006000000}"/>
            </a:ext>
          </a:extLst>
        </xdr:cNvPr>
        <xdr:cNvGrpSpPr/>
      </xdr:nvGrpSpPr>
      <xdr:grpSpPr>
        <a:xfrm>
          <a:off x="18742584" y="9711498"/>
          <a:ext cx="8012460" cy="3429422"/>
          <a:chOff x="18704596" y="9416110"/>
          <a:chExt cx="8005091" cy="3442462"/>
        </a:xfrm>
      </xdr:grpSpPr>
      <xdr:pic>
        <xdr:nvPicPr>
          <xdr:cNvPr id="7" name="그림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a:ext>
            </a:extLst>
          </a:blip>
          <a:stretch>
            <a:fillRect/>
          </a:stretch>
        </xdr:blipFill>
        <xdr:spPr>
          <a:xfrm rot="5400000">
            <a:off x="18299313" y="9824224"/>
            <a:ext cx="3416033" cy="2605467"/>
          </a:xfrm>
          <a:prstGeom prst="rect">
            <a:avLst/>
          </a:prstGeom>
        </xdr:spPr>
      </xdr:pic>
      <xdr:pic>
        <xdr:nvPicPr>
          <xdr:cNvPr id="8" name="그림 7">
            <a:extLst>
              <a:ext uri="{FF2B5EF4-FFF2-40B4-BE49-F238E27FC236}">
                <a16:creationId xmlns:a16="http://schemas.microsoft.com/office/drawing/2014/main" id="{00000000-0008-0000-0900-000008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a:ext>
            </a:extLst>
          </a:blip>
          <a:stretch>
            <a:fillRect/>
          </a:stretch>
        </xdr:blipFill>
        <xdr:spPr>
          <a:xfrm rot="5400000">
            <a:off x="20996859" y="9827820"/>
            <a:ext cx="3442462" cy="2619041"/>
          </a:xfrm>
          <a:prstGeom prst="rect">
            <a:avLst/>
          </a:prstGeom>
        </xdr:spPr>
      </xdr:pic>
      <xdr:pic>
        <xdr:nvPicPr>
          <xdr:cNvPr id="9" name="그림 8">
            <a:extLst>
              <a:ext uri="{FF2B5EF4-FFF2-40B4-BE49-F238E27FC236}">
                <a16:creationId xmlns:a16="http://schemas.microsoft.com/office/drawing/2014/main" id="{00000000-0008-0000-0900-00000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a:ext>
            </a:extLst>
          </a:blip>
          <a:stretch>
            <a:fillRect/>
          </a:stretch>
        </xdr:blipFill>
        <xdr:spPr>
          <a:xfrm rot="5400000">
            <a:off x="23723356" y="9858638"/>
            <a:ext cx="3394800" cy="2577862"/>
          </a:xfrm>
          <a:prstGeom prst="rect">
            <a:avLst/>
          </a:prstGeom>
        </xdr:spPr>
      </xdr:pic>
    </xdr:grpSp>
    <xdr:clientData/>
  </xdr:twoCellAnchor>
  <xdr:twoCellAnchor>
    <xdr:from>
      <xdr:col>19</xdr:col>
      <xdr:colOff>333373</xdr:colOff>
      <xdr:row>19</xdr:row>
      <xdr:rowOff>378165</xdr:rowOff>
    </xdr:from>
    <xdr:to>
      <xdr:col>21</xdr:col>
      <xdr:colOff>4032129</xdr:colOff>
      <xdr:row>21</xdr:row>
      <xdr:rowOff>396875</xdr:rowOff>
    </xdr:to>
    <xdr:grpSp>
      <xdr:nvGrpSpPr>
        <xdr:cNvPr id="10" name="그룹 9">
          <a:extLst>
            <a:ext uri="{FF2B5EF4-FFF2-40B4-BE49-F238E27FC236}">
              <a16:creationId xmlns:a16="http://schemas.microsoft.com/office/drawing/2014/main" id="{00000000-0008-0000-0900-00000A000000}"/>
            </a:ext>
          </a:extLst>
        </xdr:cNvPr>
        <xdr:cNvGrpSpPr/>
      </xdr:nvGrpSpPr>
      <xdr:grpSpPr>
        <a:xfrm>
          <a:off x="18845892" y="13801612"/>
          <a:ext cx="9202844" cy="3019084"/>
          <a:chOff x="18592800" y="11680371"/>
          <a:chExt cx="3313411" cy="1124953"/>
        </a:xfrm>
      </xdr:grpSpPr>
      <xdr:pic>
        <xdr:nvPicPr>
          <xdr:cNvPr id="11" name="그림 10">
            <a:extLst>
              <a:ext uri="{FF2B5EF4-FFF2-40B4-BE49-F238E27FC236}">
                <a16:creationId xmlns:a16="http://schemas.microsoft.com/office/drawing/2014/main" id="{00000000-0008-0000-0900-00000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a:ext>
            </a:extLst>
          </a:blip>
          <a:stretch>
            <a:fillRect/>
          </a:stretch>
        </xdr:blipFill>
        <xdr:spPr>
          <a:xfrm rot="5400000">
            <a:off x="19363675" y="11825106"/>
            <a:ext cx="1124953" cy="835483"/>
          </a:xfrm>
          <a:prstGeom prst="rect">
            <a:avLst/>
          </a:prstGeom>
        </xdr:spPr>
      </xdr:pic>
      <xdr:pic>
        <xdr:nvPicPr>
          <xdr:cNvPr id="12" name="그림 11">
            <a:extLst>
              <a:ext uri="{FF2B5EF4-FFF2-40B4-BE49-F238E27FC236}">
                <a16:creationId xmlns:a16="http://schemas.microsoft.com/office/drawing/2014/main" id="{00000000-0008-0000-0900-00000C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a:ext>
            </a:extLst>
          </a:blip>
          <a:stretch>
            <a:fillRect/>
          </a:stretch>
        </xdr:blipFill>
        <xdr:spPr>
          <a:xfrm rot="5400000">
            <a:off x="18454277" y="11827923"/>
            <a:ext cx="1115266" cy="838219"/>
          </a:xfrm>
          <a:prstGeom prst="rect">
            <a:avLst/>
          </a:prstGeom>
        </xdr:spPr>
      </xdr:pic>
      <xdr:pic>
        <xdr:nvPicPr>
          <xdr:cNvPr id="13" name="그림 12">
            <a:extLst>
              <a:ext uri="{FF2B5EF4-FFF2-40B4-BE49-F238E27FC236}">
                <a16:creationId xmlns:a16="http://schemas.microsoft.com/office/drawing/2014/main" id="{00000000-0008-0000-0900-00000D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a:ext>
            </a:extLst>
          </a:blip>
          <a:stretch>
            <a:fillRect/>
          </a:stretch>
        </xdr:blipFill>
        <xdr:spPr>
          <a:xfrm>
            <a:off x="20471111" y="11701483"/>
            <a:ext cx="1435100" cy="1084552"/>
          </a:xfrm>
          <a:prstGeom prst="rect">
            <a:avLst/>
          </a:prstGeom>
        </xdr:spPr>
      </xdr:pic>
    </xdr:grpSp>
    <xdr:clientData/>
  </xdr:twoCellAnchor>
  <xdr:twoCellAnchor>
    <xdr:from>
      <xdr:col>19</xdr:col>
      <xdr:colOff>371928</xdr:colOff>
      <xdr:row>22</xdr:row>
      <xdr:rowOff>50966</xdr:rowOff>
    </xdr:from>
    <xdr:to>
      <xdr:col>19</xdr:col>
      <xdr:colOff>4432300</xdr:colOff>
      <xdr:row>22</xdr:row>
      <xdr:rowOff>1905000</xdr:rowOff>
    </xdr:to>
    <xdr:grpSp>
      <xdr:nvGrpSpPr>
        <xdr:cNvPr id="14" name="그룹 13">
          <a:extLst>
            <a:ext uri="{FF2B5EF4-FFF2-40B4-BE49-F238E27FC236}">
              <a16:creationId xmlns:a16="http://schemas.microsoft.com/office/drawing/2014/main" id="{00000000-0008-0000-0900-00000E000000}"/>
            </a:ext>
          </a:extLst>
        </xdr:cNvPr>
        <xdr:cNvGrpSpPr/>
      </xdr:nvGrpSpPr>
      <xdr:grpSpPr>
        <a:xfrm>
          <a:off x="18884447" y="17386466"/>
          <a:ext cx="4060372" cy="1854034"/>
          <a:chOff x="18551978" y="13424066"/>
          <a:chExt cx="3733762" cy="1640590"/>
        </a:xfrm>
      </xdr:grpSpPr>
      <xdr:pic>
        <xdr:nvPicPr>
          <xdr:cNvPr id="15" name="그림 14">
            <a:extLst>
              <a:ext uri="{FF2B5EF4-FFF2-40B4-BE49-F238E27FC236}">
                <a16:creationId xmlns:a16="http://schemas.microsoft.com/office/drawing/2014/main" id="{00000000-0008-0000-0900-00000F00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rot="5400000">
            <a:off x="18351888" y="13627766"/>
            <a:ext cx="1618425" cy="1218245"/>
          </a:xfrm>
          <a:prstGeom prst="rect">
            <a:avLst/>
          </a:prstGeom>
        </xdr:spPr>
      </xdr:pic>
      <xdr:pic>
        <xdr:nvPicPr>
          <xdr:cNvPr id="16" name="그림 15">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rot="5400000">
            <a:off x="19613455" y="13648226"/>
            <a:ext cx="1627950" cy="1204910"/>
          </a:xfrm>
          <a:prstGeom prst="rect">
            <a:avLst/>
          </a:prstGeom>
        </xdr:spPr>
      </xdr:pic>
      <xdr:pic>
        <xdr:nvPicPr>
          <xdr:cNvPr id="17" name="그림 16">
            <a:extLst>
              <a:ext uri="{FF2B5EF4-FFF2-40B4-BE49-F238E27FC236}">
                <a16:creationId xmlns:a16="http://schemas.microsoft.com/office/drawing/2014/main" id="{00000000-0008-0000-0900-000011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rot="5400000">
            <a:off x="20883596" y="13627014"/>
            <a:ext cx="1605091" cy="1199196"/>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oneCellAnchor>
    <xdr:from>
      <xdr:col>22</xdr:col>
      <xdr:colOff>2494629</xdr:colOff>
      <xdr:row>2</xdr:row>
      <xdr:rowOff>140528</xdr:rowOff>
    </xdr:from>
    <xdr:ext cx="490150" cy="488586"/>
    <xdr:pic>
      <xdr:nvPicPr>
        <xdr:cNvPr id="2" name="그림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36213129" y="607253"/>
          <a:ext cx="490150" cy="488586"/>
        </a:xfrm>
        <a:prstGeom prst="rect">
          <a:avLst/>
        </a:prstGeom>
      </xdr:spPr>
    </xdr:pic>
    <xdr:clientData/>
  </xdr:oneCellAnchor>
  <xdr:twoCellAnchor>
    <xdr:from>
      <xdr:col>20</xdr:col>
      <xdr:colOff>180109</xdr:colOff>
      <xdr:row>14</xdr:row>
      <xdr:rowOff>0</xdr:rowOff>
    </xdr:from>
    <xdr:to>
      <xdr:col>20</xdr:col>
      <xdr:colOff>5488957</xdr:colOff>
      <xdr:row>14</xdr:row>
      <xdr:rowOff>0</xdr:rowOff>
    </xdr:to>
    <xdr:grpSp>
      <xdr:nvGrpSpPr>
        <xdr:cNvPr id="3" name="그룹 2">
          <a:extLst>
            <a:ext uri="{FF2B5EF4-FFF2-40B4-BE49-F238E27FC236}">
              <a16:creationId xmlns:a16="http://schemas.microsoft.com/office/drawing/2014/main" id="{00000000-0008-0000-0A00-000003000000}"/>
            </a:ext>
          </a:extLst>
        </xdr:cNvPr>
        <xdr:cNvGrpSpPr/>
      </xdr:nvGrpSpPr>
      <xdr:grpSpPr>
        <a:xfrm>
          <a:off x="28400087" y="3558887"/>
          <a:ext cx="5308848" cy="0"/>
          <a:chOff x="31724600" y="3556000"/>
          <a:chExt cx="5320393" cy="1398984"/>
        </a:xfrm>
      </xdr:grpSpPr>
      <xdr:grpSp>
        <xdr:nvGrpSpPr>
          <xdr:cNvPr id="4" name="그룹 3">
            <a:extLst>
              <a:ext uri="{FF2B5EF4-FFF2-40B4-BE49-F238E27FC236}">
                <a16:creationId xmlns:a16="http://schemas.microsoft.com/office/drawing/2014/main" id="{00000000-0008-0000-0A00-000004000000}"/>
              </a:ext>
            </a:extLst>
          </xdr:cNvPr>
          <xdr:cNvGrpSpPr/>
        </xdr:nvGrpSpPr>
        <xdr:grpSpPr>
          <a:xfrm>
            <a:off x="31724600" y="3556000"/>
            <a:ext cx="2735036" cy="1397522"/>
            <a:chOff x="9207500" y="1667806"/>
            <a:chExt cx="1091177" cy="557559"/>
          </a:xfrm>
        </xdr:grpSpPr>
        <xdr:pic>
          <xdr:nvPicPr>
            <xdr:cNvPr id="6" name="그림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9207500" y="1667807"/>
              <a:ext cx="313626" cy="557557"/>
            </a:xfrm>
            <a:prstGeom prst="rect">
              <a:avLst/>
            </a:prstGeom>
          </xdr:spPr>
        </xdr:pic>
        <xdr:pic>
          <xdr:nvPicPr>
            <xdr:cNvPr id="7" name="그림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9590249" y="1667806"/>
              <a:ext cx="313626" cy="557557"/>
            </a:xfrm>
            <a:prstGeom prst="rect">
              <a:avLst/>
            </a:prstGeom>
          </xdr:spPr>
        </xdr:pic>
        <xdr:pic>
          <xdr:nvPicPr>
            <xdr:cNvPr id="8" name="그림 7">
              <a:extLst>
                <a:ext uri="{FF2B5EF4-FFF2-40B4-BE49-F238E27FC236}">
                  <a16:creationId xmlns:a16="http://schemas.microsoft.com/office/drawing/2014/main" id="{00000000-0008-0000-0A00-000008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9985051" y="1667807"/>
              <a:ext cx="313626" cy="557558"/>
            </a:xfrm>
            <a:prstGeom prst="rect">
              <a:avLst/>
            </a:prstGeom>
          </xdr:spPr>
        </xdr:pic>
      </xdr:grpSp>
      <xdr:pic>
        <xdr:nvPicPr>
          <xdr:cNvPr id="5" name="그림 4" descr="텍스트, 스크린샷, 폰트, 디자인이(가) 표시된 사진&#10;&#10;자동 생성된 설명">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34582100" y="3569607"/>
            <a:ext cx="2462893" cy="1385377"/>
          </a:xfrm>
          <a:prstGeom prst="rect">
            <a:avLst/>
          </a:prstGeom>
        </xdr:spPr>
      </xdr:pic>
    </xdr:grpSp>
    <xdr:clientData/>
  </xdr:twoCellAnchor>
  <xdr:twoCellAnchor>
    <xdr:from>
      <xdr:col>20</xdr:col>
      <xdr:colOff>166916</xdr:colOff>
      <xdr:row>24</xdr:row>
      <xdr:rowOff>149214</xdr:rowOff>
    </xdr:from>
    <xdr:to>
      <xdr:col>22</xdr:col>
      <xdr:colOff>3831046</xdr:colOff>
      <xdr:row>25</xdr:row>
      <xdr:rowOff>813371</xdr:rowOff>
    </xdr:to>
    <xdr:grpSp>
      <xdr:nvGrpSpPr>
        <xdr:cNvPr id="9" name="그룹 8">
          <a:extLst>
            <a:ext uri="{FF2B5EF4-FFF2-40B4-BE49-F238E27FC236}">
              <a16:creationId xmlns:a16="http://schemas.microsoft.com/office/drawing/2014/main" id="{00000000-0008-0000-0A00-000009000000}"/>
            </a:ext>
          </a:extLst>
        </xdr:cNvPr>
        <xdr:cNvGrpSpPr/>
      </xdr:nvGrpSpPr>
      <xdr:grpSpPr>
        <a:xfrm>
          <a:off x="28386894" y="18991396"/>
          <a:ext cx="9162652" cy="1997657"/>
          <a:chOff x="17316450" y="8718890"/>
          <a:chExt cx="12803656" cy="2385993"/>
        </a:xfrm>
      </xdr:grpSpPr>
      <xdr:pic>
        <xdr:nvPicPr>
          <xdr:cNvPr id="10" name="그림 9">
            <a:extLst>
              <a:ext uri="{FF2B5EF4-FFF2-40B4-BE49-F238E27FC236}">
                <a16:creationId xmlns:a16="http://schemas.microsoft.com/office/drawing/2014/main" id="{00000000-0008-0000-0A00-00000A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25904371" y="8718890"/>
            <a:ext cx="4215735" cy="2349159"/>
          </a:xfrm>
          <a:prstGeom prst="rect">
            <a:avLst/>
          </a:prstGeom>
        </xdr:spPr>
      </xdr:pic>
      <xdr:pic>
        <xdr:nvPicPr>
          <xdr:cNvPr id="11" name="그림 10">
            <a:extLst>
              <a:ext uri="{FF2B5EF4-FFF2-40B4-BE49-F238E27FC236}">
                <a16:creationId xmlns:a16="http://schemas.microsoft.com/office/drawing/2014/main" id="{00000000-0008-0000-0A00-00000B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17316450" y="8743950"/>
            <a:ext cx="4270693" cy="2360933"/>
          </a:xfrm>
          <a:prstGeom prst="rect">
            <a:avLst/>
          </a:prstGeom>
        </xdr:spPr>
      </xdr:pic>
      <xdr:pic>
        <xdr:nvPicPr>
          <xdr:cNvPr id="12" name="그림 11">
            <a:extLst>
              <a:ext uri="{FF2B5EF4-FFF2-40B4-BE49-F238E27FC236}">
                <a16:creationId xmlns:a16="http://schemas.microsoft.com/office/drawing/2014/main" id="{00000000-0008-0000-0A00-00000C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rot="16200000">
            <a:off x="22571438" y="7791033"/>
            <a:ext cx="2344057" cy="4237872"/>
          </a:xfrm>
          <a:prstGeom prst="rect">
            <a:avLst/>
          </a:prstGeom>
        </xdr:spPr>
      </xdr:pic>
    </xdr:grpSp>
    <xdr:clientData/>
  </xdr:twoCellAnchor>
  <xdr:twoCellAnchor>
    <xdr:from>
      <xdr:col>20</xdr:col>
      <xdr:colOff>228457</xdr:colOff>
      <xdr:row>23</xdr:row>
      <xdr:rowOff>147548</xdr:rowOff>
    </xdr:from>
    <xdr:to>
      <xdr:col>20</xdr:col>
      <xdr:colOff>5366542</xdr:colOff>
      <xdr:row>23</xdr:row>
      <xdr:rowOff>1512659</xdr:rowOff>
    </xdr:to>
    <xdr:grpSp>
      <xdr:nvGrpSpPr>
        <xdr:cNvPr id="13" name="그룹 12">
          <a:extLst>
            <a:ext uri="{FF2B5EF4-FFF2-40B4-BE49-F238E27FC236}">
              <a16:creationId xmlns:a16="http://schemas.microsoft.com/office/drawing/2014/main" id="{00000000-0008-0000-0A00-00000D000000}"/>
            </a:ext>
          </a:extLst>
        </xdr:cNvPr>
        <xdr:cNvGrpSpPr/>
      </xdr:nvGrpSpPr>
      <xdr:grpSpPr>
        <a:xfrm>
          <a:off x="28448435" y="17379139"/>
          <a:ext cx="5138085" cy="1365111"/>
          <a:chOff x="17354550" y="17716500"/>
          <a:chExt cx="5138085" cy="1365111"/>
        </a:xfrm>
      </xdr:grpSpPr>
      <xdr:pic>
        <xdr:nvPicPr>
          <xdr:cNvPr id="14" name="그림 13">
            <a:extLst>
              <a:ext uri="{FF2B5EF4-FFF2-40B4-BE49-F238E27FC236}">
                <a16:creationId xmlns:a16="http://schemas.microsoft.com/office/drawing/2014/main" id="{00000000-0008-0000-0A00-00000E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17354550" y="17723410"/>
            <a:ext cx="2400300" cy="1338988"/>
          </a:xfrm>
          <a:prstGeom prst="rect">
            <a:avLst/>
          </a:prstGeom>
        </xdr:spPr>
      </xdr:pic>
      <xdr:pic>
        <xdr:nvPicPr>
          <xdr:cNvPr id="15" name="그림 14">
            <a:extLst>
              <a:ext uri="{FF2B5EF4-FFF2-40B4-BE49-F238E27FC236}">
                <a16:creationId xmlns:a16="http://schemas.microsoft.com/office/drawing/2014/main" id="{00000000-0008-0000-0A00-00000F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19807813" y="17716500"/>
            <a:ext cx="2684822" cy="1365111"/>
          </a:xfrm>
          <a:prstGeom prst="rect">
            <a:avLst/>
          </a:prstGeom>
        </xdr:spPr>
      </xdr:pic>
    </xdr:grpSp>
    <xdr:clientData/>
  </xdr:twoCellAnchor>
  <xdr:twoCellAnchor>
    <xdr:from>
      <xdr:col>20</xdr:col>
      <xdr:colOff>283934</xdr:colOff>
      <xdr:row>18</xdr:row>
      <xdr:rowOff>105717</xdr:rowOff>
    </xdr:from>
    <xdr:to>
      <xdr:col>20</xdr:col>
      <xdr:colOff>5209721</xdr:colOff>
      <xdr:row>19</xdr:row>
      <xdr:rowOff>798284</xdr:rowOff>
    </xdr:to>
    <xdr:grpSp>
      <xdr:nvGrpSpPr>
        <xdr:cNvPr id="16" name="그룹 15">
          <a:extLst>
            <a:ext uri="{FF2B5EF4-FFF2-40B4-BE49-F238E27FC236}">
              <a16:creationId xmlns:a16="http://schemas.microsoft.com/office/drawing/2014/main" id="{00000000-0008-0000-0A00-000010000000}"/>
            </a:ext>
          </a:extLst>
        </xdr:cNvPr>
        <xdr:cNvGrpSpPr/>
      </xdr:nvGrpSpPr>
      <xdr:grpSpPr>
        <a:xfrm>
          <a:off x="28503912" y="10851650"/>
          <a:ext cx="4925787" cy="2528294"/>
          <a:chOff x="14943363" y="20988343"/>
          <a:chExt cx="4925787" cy="2655663"/>
        </a:xfrm>
      </xdr:grpSpPr>
      <xdr:pic>
        <xdr:nvPicPr>
          <xdr:cNvPr id="17" name="그림 16">
            <a:extLst>
              <a:ext uri="{FF2B5EF4-FFF2-40B4-BE49-F238E27FC236}">
                <a16:creationId xmlns:a16="http://schemas.microsoft.com/office/drawing/2014/main" id="{00000000-0008-0000-0A00-00001100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14943363" y="20988343"/>
            <a:ext cx="1733204" cy="2622750"/>
          </a:xfrm>
          <a:prstGeom prst="rect">
            <a:avLst/>
          </a:prstGeom>
        </xdr:spPr>
      </xdr:pic>
      <xdr:pic>
        <xdr:nvPicPr>
          <xdr:cNvPr id="18" name="그림 17">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16725897" y="20995425"/>
            <a:ext cx="3143253" cy="2648581"/>
          </a:xfrm>
          <a:prstGeom prst="rect">
            <a:avLst/>
          </a:prstGeom>
        </xdr:spPr>
      </xdr:pic>
    </xdr:grpSp>
    <xdr:clientData/>
  </xdr:twoCellAnchor>
  <xdr:twoCellAnchor>
    <xdr:from>
      <xdr:col>20</xdr:col>
      <xdr:colOff>235858</xdr:colOff>
      <xdr:row>26</xdr:row>
      <xdr:rowOff>326572</xdr:rowOff>
    </xdr:from>
    <xdr:to>
      <xdr:col>22</xdr:col>
      <xdr:colOff>1623733</xdr:colOff>
      <xdr:row>26</xdr:row>
      <xdr:rowOff>1742037</xdr:rowOff>
    </xdr:to>
    <xdr:grpSp>
      <xdr:nvGrpSpPr>
        <xdr:cNvPr id="19" name="그룹 18">
          <a:extLst>
            <a:ext uri="{FF2B5EF4-FFF2-40B4-BE49-F238E27FC236}">
              <a16:creationId xmlns:a16="http://schemas.microsoft.com/office/drawing/2014/main" id="{00000000-0008-0000-0A00-000013000000}"/>
            </a:ext>
          </a:extLst>
        </xdr:cNvPr>
        <xdr:cNvGrpSpPr/>
      </xdr:nvGrpSpPr>
      <xdr:grpSpPr>
        <a:xfrm>
          <a:off x="28455836" y="21437436"/>
          <a:ext cx="6886397" cy="1415465"/>
          <a:chOff x="28375429" y="12681858"/>
          <a:chExt cx="6885161" cy="1415465"/>
        </a:xfrm>
      </xdr:grpSpPr>
      <xdr:pic>
        <xdr:nvPicPr>
          <xdr:cNvPr id="20" name="그림 19">
            <a:extLst>
              <a:ext uri="{FF2B5EF4-FFF2-40B4-BE49-F238E27FC236}">
                <a16:creationId xmlns:a16="http://schemas.microsoft.com/office/drawing/2014/main" id="{00000000-0008-0000-0A00-000014000000}"/>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30682293" y="12706048"/>
            <a:ext cx="2020931" cy="1391275"/>
          </a:xfrm>
          <a:prstGeom prst="rect">
            <a:avLst/>
          </a:prstGeom>
        </xdr:spPr>
      </xdr:pic>
      <xdr:pic>
        <xdr:nvPicPr>
          <xdr:cNvPr id="21" name="그림 20">
            <a:extLst>
              <a:ext uri="{FF2B5EF4-FFF2-40B4-BE49-F238E27FC236}">
                <a16:creationId xmlns:a16="http://schemas.microsoft.com/office/drawing/2014/main" id="{00000000-0008-0000-0A00-000015000000}"/>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28375429" y="12681858"/>
            <a:ext cx="2212219" cy="1408232"/>
          </a:xfrm>
          <a:prstGeom prst="rect">
            <a:avLst/>
          </a:prstGeom>
        </xdr:spPr>
      </xdr:pic>
      <xdr:pic>
        <xdr:nvPicPr>
          <xdr:cNvPr id="22" name="그림 21">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32810791" y="12697884"/>
            <a:ext cx="2449799" cy="1380974"/>
          </a:xfrm>
          <a:prstGeom prst="rect">
            <a:avLst/>
          </a:prstGeom>
        </xdr:spPr>
      </xdr:pic>
    </xdr:grpSp>
    <xdr:clientData/>
  </xdr:twoCellAnchor>
  <xdr:twoCellAnchor>
    <xdr:from>
      <xdr:col>20</xdr:col>
      <xdr:colOff>197978</xdr:colOff>
      <xdr:row>14</xdr:row>
      <xdr:rowOff>310733</xdr:rowOff>
    </xdr:from>
    <xdr:to>
      <xdr:col>22</xdr:col>
      <xdr:colOff>4155750</xdr:colOff>
      <xdr:row>17</xdr:row>
      <xdr:rowOff>972988</xdr:rowOff>
    </xdr:to>
    <xdr:grpSp>
      <xdr:nvGrpSpPr>
        <xdr:cNvPr id="23" name="그룹 22">
          <a:extLst>
            <a:ext uri="{FF2B5EF4-FFF2-40B4-BE49-F238E27FC236}">
              <a16:creationId xmlns:a16="http://schemas.microsoft.com/office/drawing/2014/main" id="{00000000-0008-0000-0A00-000017000000}"/>
            </a:ext>
          </a:extLst>
        </xdr:cNvPr>
        <xdr:cNvGrpSpPr/>
      </xdr:nvGrpSpPr>
      <xdr:grpSpPr>
        <a:xfrm>
          <a:off x="28417956" y="3869620"/>
          <a:ext cx="9456294" cy="6550437"/>
          <a:chOff x="28380562" y="3892418"/>
          <a:chExt cx="9451592" cy="6541357"/>
        </a:xfrm>
      </xdr:grpSpPr>
      <xdr:grpSp>
        <xdr:nvGrpSpPr>
          <xdr:cNvPr id="24" name="그룹 23">
            <a:extLst>
              <a:ext uri="{FF2B5EF4-FFF2-40B4-BE49-F238E27FC236}">
                <a16:creationId xmlns:a16="http://schemas.microsoft.com/office/drawing/2014/main" id="{00000000-0008-0000-0A00-000018000000}"/>
              </a:ext>
            </a:extLst>
          </xdr:cNvPr>
          <xdr:cNvGrpSpPr/>
        </xdr:nvGrpSpPr>
        <xdr:grpSpPr>
          <a:xfrm>
            <a:off x="28400610" y="7859790"/>
            <a:ext cx="8083210" cy="1287064"/>
            <a:chOff x="28400610" y="7859790"/>
            <a:chExt cx="7404574" cy="1179007"/>
          </a:xfrm>
        </xdr:grpSpPr>
        <xdr:pic>
          <xdr:nvPicPr>
            <xdr:cNvPr id="34" name="그림 33">
              <a:extLst>
                <a:ext uri="{FF2B5EF4-FFF2-40B4-BE49-F238E27FC236}">
                  <a16:creationId xmlns:a16="http://schemas.microsoft.com/office/drawing/2014/main" id="{00000000-0008-0000-0A00-000022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28400610" y="7859790"/>
              <a:ext cx="1795212" cy="1168006"/>
            </a:xfrm>
            <a:prstGeom prst="rect">
              <a:avLst/>
            </a:prstGeom>
            <a:ln>
              <a:solidFill>
                <a:schemeClr val="tx1">
                  <a:lumMod val="50000"/>
                  <a:lumOff val="50000"/>
                </a:schemeClr>
              </a:solidFill>
            </a:ln>
          </xdr:spPr>
        </xdr:pic>
        <xdr:pic>
          <xdr:nvPicPr>
            <xdr:cNvPr id="35" name="그림 34">
              <a:extLst>
                <a:ext uri="{FF2B5EF4-FFF2-40B4-BE49-F238E27FC236}">
                  <a16:creationId xmlns:a16="http://schemas.microsoft.com/office/drawing/2014/main" id="{00000000-0008-0000-0A00-000023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30269537" y="7869484"/>
              <a:ext cx="1795212" cy="1169313"/>
            </a:xfrm>
            <a:prstGeom prst="rect">
              <a:avLst/>
            </a:prstGeom>
            <a:ln>
              <a:solidFill>
                <a:schemeClr val="tx1">
                  <a:lumMod val="50000"/>
                  <a:lumOff val="50000"/>
                </a:schemeClr>
              </a:solidFill>
            </a:ln>
          </xdr:spPr>
        </xdr:pic>
        <xdr:pic>
          <xdr:nvPicPr>
            <xdr:cNvPr id="36" name="그림 35">
              <a:extLst>
                <a:ext uri="{FF2B5EF4-FFF2-40B4-BE49-F238E27FC236}">
                  <a16:creationId xmlns:a16="http://schemas.microsoft.com/office/drawing/2014/main" id="{00000000-0008-0000-0A00-000024000000}"/>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32121158" y="7866213"/>
              <a:ext cx="1795211" cy="1169915"/>
            </a:xfrm>
            <a:prstGeom prst="rect">
              <a:avLst/>
            </a:prstGeom>
            <a:ln>
              <a:solidFill>
                <a:schemeClr val="tx1">
                  <a:lumMod val="50000"/>
                  <a:lumOff val="50000"/>
                </a:schemeClr>
              </a:solidFill>
            </a:ln>
          </xdr:spPr>
        </xdr:pic>
        <xdr:pic>
          <xdr:nvPicPr>
            <xdr:cNvPr id="37" name="그림 36">
              <a:extLst>
                <a:ext uri="{FF2B5EF4-FFF2-40B4-BE49-F238E27FC236}">
                  <a16:creationId xmlns:a16="http://schemas.microsoft.com/office/drawing/2014/main" id="{00000000-0008-0000-0A00-000025000000}"/>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tretch>
              <a:fillRect/>
            </a:stretch>
          </xdr:blipFill>
          <xdr:spPr>
            <a:xfrm>
              <a:off x="34009973" y="7867777"/>
              <a:ext cx="1795211" cy="1169915"/>
            </a:xfrm>
            <a:prstGeom prst="rect">
              <a:avLst/>
            </a:prstGeom>
            <a:ln>
              <a:solidFill>
                <a:schemeClr val="tx1">
                  <a:lumMod val="50000"/>
                  <a:lumOff val="50000"/>
                </a:schemeClr>
              </a:solidFill>
            </a:ln>
          </xdr:spPr>
        </xdr:pic>
      </xdr:grpSp>
      <xdr:grpSp>
        <xdr:nvGrpSpPr>
          <xdr:cNvPr id="25" name="그룹 24">
            <a:extLst>
              <a:ext uri="{FF2B5EF4-FFF2-40B4-BE49-F238E27FC236}">
                <a16:creationId xmlns:a16="http://schemas.microsoft.com/office/drawing/2014/main" id="{00000000-0008-0000-0A00-000019000000}"/>
              </a:ext>
            </a:extLst>
          </xdr:cNvPr>
          <xdr:cNvGrpSpPr/>
        </xdr:nvGrpSpPr>
        <xdr:grpSpPr>
          <a:xfrm>
            <a:off x="28380562" y="3892418"/>
            <a:ext cx="9451592" cy="3898817"/>
            <a:chOff x="28637416" y="3721183"/>
            <a:chExt cx="6718761" cy="2771514"/>
          </a:xfrm>
        </xdr:grpSpPr>
        <xdr:grpSp>
          <xdr:nvGrpSpPr>
            <xdr:cNvPr id="28" name="그룹 27">
              <a:extLst>
                <a:ext uri="{FF2B5EF4-FFF2-40B4-BE49-F238E27FC236}">
                  <a16:creationId xmlns:a16="http://schemas.microsoft.com/office/drawing/2014/main" id="{00000000-0008-0000-0A00-00001C000000}"/>
                </a:ext>
              </a:extLst>
            </xdr:cNvPr>
            <xdr:cNvGrpSpPr/>
          </xdr:nvGrpSpPr>
          <xdr:grpSpPr>
            <a:xfrm>
              <a:off x="28637416" y="3721183"/>
              <a:ext cx="4156120" cy="2763799"/>
              <a:chOff x="17326623" y="3676650"/>
              <a:chExt cx="9148210" cy="5245073"/>
            </a:xfrm>
          </xdr:grpSpPr>
          <xdr:pic>
            <xdr:nvPicPr>
              <xdr:cNvPr id="30" name="그림 29">
                <a:extLst>
                  <a:ext uri="{FF2B5EF4-FFF2-40B4-BE49-F238E27FC236}">
                    <a16:creationId xmlns:a16="http://schemas.microsoft.com/office/drawing/2014/main" id="{00000000-0008-0000-0A00-00001E00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17341851" y="3676650"/>
                <a:ext cx="4481979" cy="2516474"/>
              </a:xfrm>
              <a:prstGeom prst="rect">
                <a:avLst/>
              </a:prstGeom>
              <a:ln>
                <a:solidFill>
                  <a:schemeClr val="tx1">
                    <a:lumMod val="50000"/>
                    <a:lumOff val="50000"/>
                  </a:schemeClr>
                </a:solidFill>
              </a:ln>
            </xdr:spPr>
          </xdr:pic>
          <xdr:pic>
            <xdr:nvPicPr>
              <xdr:cNvPr id="31" name="그림 30">
                <a:extLst>
                  <a:ext uri="{FF2B5EF4-FFF2-40B4-BE49-F238E27FC236}">
                    <a16:creationId xmlns:a16="http://schemas.microsoft.com/office/drawing/2014/main" id="{00000000-0008-0000-0A00-00001F000000}"/>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21894801" y="3693361"/>
                <a:ext cx="4481980" cy="2496219"/>
              </a:xfrm>
              <a:prstGeom prst="rect">
                <a:avLst/>
              </a:prstGeom>
              <a:ln>
                <a:solidFill>
                  <a:schemeClr val="tx1">
                    <a:lumMod val="50000"/>
                    <a:lumOff val="50000"/>
                  </a:schemeClr>
                </a:solidFill>
              </a:ln>
            </xdr:spPr>
          </xdr:pic>
          <xdr:pic>
            <xdr:nvPicPr>
              <xdr:cNvPr id="32" name="그림 31">
                <a:extLst>
                  <a:ext uri="{FF2B5EF4-FFF2-40B4-BE49-F238E27FC236}">
                    <a16:creationId xmlns:a16="http://schemas.microsoft.com/office/drawing/2014/main" id="{00000000-0008-0000-0A00-000020000000}"/>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17326623" y="6378831"/>
                <a:ext cx="4481978" cy="2506214"/>
              </a:xfrm>
              <a:prstGeom prst="rect">
                <a:avLst/>
              </a:prstGeom>
              <a:ln>
                <a:solidFill>
                  <a:schemeClr val="tx1">
                    <a:lumMod val="50000"/>
                    <a:lumOff val="50000"/>
                  </a:schemeClr>
                </a:solidFill>
              </a:ln>
            </xdr:spPr>
          </xdr:pic>
          <xdr:pic>
            <xdr:nvPicPr>
              <xdr:cNvPr id="33" name="그림 32">
                <a:extLst>
                  <a:ext uri="{FF2B5EF4-FFF2-40B4-BE49-F238E27FC236}">
                    <a16:creationId xmlns:a16="http://schemas.microsoft.com/office/drawing/2014/main" id="{00000000-0008-0000-0A00-000021000000}"/>
                  </a:ext>
                </a:extLst>
              </xdr:cNvPr>
              <xdr:cNvPicPr>
                <a:picLocks noChangeAspect="1"/>
              </xdr:cNvPicPr>
            </xdr:nvPicPr>
            <xdr:blipFill>
              <a:blip xmlns:r="http://schemas.openxmlformats.org/officeDocument/2006/relationships" r:embed="rId23" cstate="email">
                <a:extLst>
                  <a:ext uri="{28A0092B-C50C-407E-A947-70E740481C1C}">
                    <a14:useLocalDpi xmlns:a14="http://schemas.microsoft.com/office/drawing/2010/main"/>
                  </a:ext>
                </a:extLst>
              </a:blip>
              <a:stretch>
                <a:fillRect/>
              </a:stretch>
            </xdr:blipFill>
            <xdr:spPr>
              <a:xfrm>
                <a:off x="21992852" y="6401343"/>
                <a:ext cx="4481981" cy="2520380"/>
              </a:xfrm>
              <a:prstGeom prst="rect">
                <a:avLst/>
              </a:prstGeom>
              <a:ln>
                <a:solidFill>
                  <a:schemeClr val="tx1">
                    <a:lumMod val="50000"/>
                    <a:lumOff val="50000"/>
                  </a:schemeClr>
                </a:solidFill>
              </a:ln>
            </xdr:spPr>
          </xdr:pic>
        </xdr:grpSp>
        <xdr:pic>
          <xdr:nvPicPr>
            <xdr:cNvPr id="29" name="그림 28">
              <a:extLst>
                <a:ext uri="{FF2B5EF4-FFF2-40B4-BE49-F238E27FC236}">
                  <a16:creationId xmlns:a16="http://schemas.microsoft.com/office/drawing/2014/main" id="{00000000-0008-0000-0A00-00001D000000}"/>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tretch>
              <a:fillRect/>
            </a:stretch>
          </xdr:blipFill>
          <xdr:spPr>
            <a:xfrm>
              <a:off x="32877488" y="5145210"/>
              <a:ext cx="2478689" cy="1347487"/>
            </a:xfrm>
            <a:prstGeom prst="rect">
              <a:avLst/>
            </a:prstGeom>
            <a:ln>
              <a:solidFill>
                <a:schemeClr val="tx1">
                  <a:lumMod val="50000"/>
                  <a:lumOff val="50000"/>
                </a:schemeClr>
              </a:solidFill>
            </a:ln>
          </xdr:spPr>
        </xdr:pic>
      </xdr:grpSp>
      <xdr:pic>
        <xdr:nvPicPr>
          <xdr:cNvPr id="26" name="그림 25">
            <a:extLst>
              <a:ext uri="{FF2B5EF4-FFF2-40B4-BE49-F238E27FC236}">
                <a16:creationId xmlns:a16="http://schemas.microsoft.com/office/drawing/2014/main" id="{00000000-0008-0000-0A00-00001A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30616032" y="9218203"/>
            <a:ext cx="2153900" cy="1215572"/>
          </a:xfrm>
          <a:prstGeom prst="rect">
            <a:avLst/>
          </a:prstGeom>
          <a:ln>
            <a:solidFill>
              <a:schemeClr val="tx1">
                <a:lumMod val="50000"/>
                <a:lumOff val="50000"/>
              </a:schemeClr>
            </a:solidFill>
          </a:ln>
        </xdr:spPr>
      </xdr:pic>
      <xdr:pic>
        <xdr:nvPicPr>
          <xdr:cNvPr id="27" name="그림 26">
            <a:extLst>
              <a:ext uri="{FF2B5EF4-FFF2-40B4-BE49-F238E27FC236}">
                <a16:creationId xmlns:a16="http://schemas.microsoft.com/office/drawing/2014/main" id="{00000000-0008-0000-0A00-00001B00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28392553" y="9220578"/>
            <a:ext cx="2159080" cy="1210521"/>
          </a:xfrm>
          <a:prstGeom prst="rect">
            <a:avLst/>
          </a:prstGeom>
          <a:ln>
            <a:solidFill>
              <a:schemeClr val="tx1">
                <a:lumMod val="50000"/>
                <a:lumOff val="50000"/>
              </a:schemeClr>
            </a:solidFill>
          </a:ln>
        </xdr:spPr>
      </xdr:pic>
    </xdr:grpSp>
    <xdr:clientData/>
  </xdr:twoCellAnchor>
  <xdr:twoCellAnchor>
    <xdr:from>
      <xdr:col>20</xdr:col>
      <xdr:colOff>191868</xdr:colOff>
      <xdr:row>20</xdr:row>
      <xdr:rowOff>300872</xdr:rowOff>
    </xdr:from>
    <xdr:to>
      <xdr:col>22</xdr:col>
      <xdr:colOff>4266630</xdr:colOff>
      <xdr:row>22</xdr:row>
      <xdr:rowOff>828850</xdr:rowOff>
    </xdr:to>
    <xdr:grpSp>
      <xdr:nvGrpSpPr>
        <xdr:cNvPr id="38" name="그룹 37">
          <a:extLst>
            <a:ext uri="{FF2B5EF4-FFF2-40B4-BE49-F238E27FC236}">
              <a16:creationId xmlns:a16="http://schemas.microsoft.com/office/drawing/2014/main" id="{00000000-0008-0000-0A00-000026000000}"/>
            </a:ext>
          </a:extLst>
        </xdr:cNvPr>
        <xdr:cNvGrpSpPr/>
      </xdr:nvGrpSpPr>
      <xdr:grpSpPr>
        <a:xfrm>
          <a:off x="28411846" y="13765759"/>
          <a:ext cx="9573284" cy="3307546"/>
          <a:chOff x="28454749" y="13452906"/>
          <a:chExt cx="9563745" cy="3304758"/>
        </a:xfrm>
      </xdr:grpSpPr>
      <xdr:grpSp>
        <xdr:nvGrpSpPr>
          <xdr:cNvPr id="39" name="그룹 38">
            <a:extLst>
              <a:ext uri="{FF2B5EF4-FFF2-40B4-BE49-F238E27FC236}">
                <a16:creationId xmlns:a16="http://schemas.microsoft.com/office/drawing/2014/main" id="{00000000-0008-0000-0A00-000027000000}"/>
              </a:ext>
            </a:extLst>
          </xdr:cNvPr>
          <xdr:cNvGrpSpPr/>
        </xdr:nvGrpSpPr>
        <xdr:grpSpPr>
          <a:xfrm>
            <a:off x="28454749" y="13465040"/>
            <a:ext cx="5611047" cy="3021500"/>
            <a:chOff x="19088441" y="10321583"/>
            <a:chExt cx="8382852" cy="3321521"/>
          </a:xfrm>
        </xdr:grpSpPr>
        <xdr:pic>
          <xdr:nvPicPr>
            <xdr:cNvPr id="42" name="그림 41">
              <a:extLst>
                <a:ext uri="{FF2B5EF4-FFF2-40B4-BE49-F238E27FC236}">
                  <a16:creationId xmlns:a16="http://schemas.microsoft.com/office/drawing/2014/main" id="{00000000-0008-0000-0A00-00002A000000}"/>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19121768" y="12213808"/>
              <a:ext cx="3468081" cy="1419048"/>
            </a:xfrm>
            <a:prstGeom prst="rect">
              <a:avLst/>
            </a:prstGeom>
          </xdr:spPr>
        </xdr:pic>
        <xdr:pic>
          <xdr:nvPicPr>
            <xdr:cNvPr id="43" name="그림 42">
              <a:extLst>
                <a:ext uri="{FF2B5EF4-FFF2-40B4-BE49-F238E27FC236}">
                  <a16:creationId xmlns:a16="http://schemas.microsoft.com/office/drawing/2014/main" id="{00000000-0008-0000-0A00-00002B000000}"/>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19088441" y="10321583"/>
              <a:ext cx="8382852" cy="1783773"/>
            </a:xfrm>
            <a:prstGeom prst="rect">
              <a:avLst/>
            </a:prstGeom>
          </xdr:spPr>
        </xdr:pic>
        <xdr:pic>
          <xdr:nvPicPr>
            <xdr:cNvPr id="44" name="그림 43">
              <a:extLst>
                <a:ext uri="{FF2B5EF4-FFF2-40B4-BE49-F238E27FC236}">
                  <a16:creationId xmlns:a16="http://schemas.microsoft.com/office/drawing/2014/main" id="{00000000-0008-0000-0A00-00002C000000}"/>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a:off x="22663587" y="12228279"/>
              <a:ext cx="2209537" cy="1402772"/>
            </a:xfrm>
            <a:prstGeom prst="rect">
              <a:avLst/>
            </a:prstGeom>
          </xdr:spPr>
        </xdr:pic>
        <xdr:pic>
          <xdr:nvPicPr>
            <xdr:cNvPr id="45" name="그림 44">
              <a:extLst>
                <a:ext uri="{FF2B5EF4-FFF2-40B4-BE49-F238E27FC236}">
                  <a16:creationId xmlns:a16="http://schemas.microsoft.com/office/drawing/2014/main" id="{00000000-0008-0000-0A00-00002D000000}"/>
                </a:ext>
              </a:extLst>
            </xdr:cNvPr>
            <xdr:cNvPicPr>
              <a:picLocks noChangeAspect="1"/>
            </xdr:cNvPicPr>
          </xdr:nvPicPr>
          <xdr:blipFill>
            <a:blip xmlns:r="http://schemas.openxmlformats.org/officeDocument/2006/relationships" r:embed="rId30" cstate="email">
              <a:extLst>
                <a:ext uri="{28A0092B-C50C-407E-A947-70E740481C1C}">
                  <a14:useLocalDpi xmlns:a14="http://schemas.microsoft.com/office/drawing/2010/main"/>
                </a:ext>
              </a:extLst>
            </a:blip>
            <a:stretch>
              <a:fillRect/>
            </a:stretch>
          </xdr:blipFill>
          <xdr:spPr>
            <a:xfrm>
              <a:off x="24976902" y="12229704"/>
              <a:ext cx="2209827" cy="1413400"/>
            </a:xfrm>
            <a:prstGeom prst="rect">
              <a:avLst/>
            </a:prstGeom>
          </xdr:spPr>
        </xdr:pic>
      </xdr:grpSp>
      <xdr:pic>
        <xdr:nvPicPr>
          <xdr:cNvPr id="40" name="그림 39">
            <a:extLst>
              <a:ext uri="{FF2B5EF4-FFF2-40B4-BE49-F238E27FC236}">
                <a16:creationId xmlns:a16="http://schemas.microsoft.com/office/drawing/2014/main" id="{00000000-0008-0000-0A00-000028000000}"/>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34194224" y="13452906"/>
            <a:ext cx="3221292" cy="2043223"/>
          </a:xfrm>
          <a:prstGeom prst="rect">
            <a:avLst/>
          </a:prstGeom>
        </xdr:spPr>
      </xdr:pic>
      <xdr:pic>
        <xdr:nvPicPr>
          <xdr:cNvPr id="41" name="그림 40">
            <a:extLst>
              <a:ext uri="{FF2B5EF4-FFF2-40B4-BE49-F238E27FC236}">
                <a16:creationId xmlns:a16="http://schemas.microsoft.com/office/drawing/2014/main" id="{00000000-0008-0000-0A00-000029000000}"/>
              </a:ext>
            </a:extLst>
          </xdr:cNvPr>
          <xdr:cNvPicPr>
            <a:picLocks noChangeAspect="1"/>
          </xdr:cNvPicPr>
        </xdr:nvPicPr>
        <xdr:blipFill>
          <a:blip xmlns:r="http://schemas.openxmlformats.org/officeDocument/2006/relationships" r:embed="rId32" cstate="email">
            <a:extLst>
              <a:ext uri="{28A0092B-C50C-407E-A947-70E740481C1C}">
                <a14:useLocalDpi xmlns:a14="http://schemas.microsoft.com/office/drawing/2010/main"/>
              </a:ext>
            </a:extLst>
          </a:blip>
          <a:stretch>
            <a:fillRect/>
          </a:stretch>
        </xdr:blipFill>
        <xdr:spPr>
          <a:xfrm>
            <a:off x="34165684" y="15481859"/>
            <a:ext cx="3852810" cy="1275805"/>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oneCellAnchor>
    <xdr:from>
      <xdr:col>21</xdr:col>
      <xdr:colOff>2494629</xdr:colOff>
      <xdr:row>2</xdr:row>
      <xdr:rowOff>140528</xdr:rowOff>
    </xdr:from>
    <xdr:ext cx="490150" cy="488586"/>
    <xdr:pic>
      <xdr:nvPicPr>
        <xdr:cNvPr id="2" name="그림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34631979" y="607253"/>
          <a:ext cx="490150" cy="488586"/>
        </a:xfrm>
        <a:prstGeom prst="rect">
          <a:avLst/>
        </a:prstGeom>
      </xdr:spPr>
    </xdr:pic>
    <xdr:clientData/>
  </xdr:oneCellAnchor>
  <xdr:twoCellAnchor>
    <xdr:from>
      <xdr:col>19</xdr:col>
      <xdr:colOff>68115</xdr:colOff>
      <xdr:row>14</xdr:row>
      <xdr:rowOff>124691</xdr:rowOff>
    </xdr:from>
    <xdr:to>
      <xdr:col>21</xdr:col>
      <xdr:colOff>5238750</xdr:colOff>
      <xdr:row>17</xdr:row>
      <xdr:rowOff>2686051</xdr:rowOff>
    </xdr:to>
    <xdr:grpSp>
      <xdr:nvGrpSpPr>
        <xdr:cNvPr id="3" name="그룹 2">
          <a:extLst>
            <a:ext uri="{FF2B5EF4-FFF2-40B4-BE49-F238E27FC236}">
              <a16:creationId xmlns:a16="http://schemas.microsoft.com/office/drawing/2014/main" id="{00000000-0008-0000-0B00-000003000000}"/>
            </a:ext>
          </a:extLst>
        </xdr:cNvPr>
        <xdr:cNvGrpSpPr/>
      </xdr:nvGrpSpPr>
      <xdr:grpSpPr>
        <a:xfrm>
          <a:off x="26700909" y="3696566"/>
          <a:ext cx="10669833" cy="10553430"/>
          <a:chOff x="15670065" y="3706090"/>
          <a:chExt cx="10960102" cy="11127693"/>
        </a:xfrm>
      </xdr:grpSpPr>
      <xdr:pic>
        <xdr:nvPicPr>
          <xdr:cNvPr id="4" name="그림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5685077" y="3706090"/>
            <a:ext cx="4004967" cy="1815621"/>
          </a:xfrm>
          <a:prstGeom prst="rect">
            <a:avLst/>
          </a:prstGeom>
        </xdr:spPr>
      </xdr:pic>
      <xdr:pic>
        <xdr:nvPicPr>
          <xdr:cNvPr id="5" name="그림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19729449" y="3719946"/>
            <a:ext cx="3977954" cy="1801091"/>
          </a:xfrm>
          <a:prstGeom prst="rect">
            <a:avLst/>
          </a:prstGeom>
        </xdr:spPr>
      </xdr:pic>
      <xdr:pic>
        <xdr:nvPicPr>
          <xdr:cNvPr id="6" name="그림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15685077" y="5531648"/>
            <a:ext cx="10931237" cy="2038936"/>
          </a:xfrm>
          <a:prstGeom prst="rect">
            <a:avLst/>
          </a:prstGeom>
        </xdr:spPr>
      </xdr:pic>
      <xdr:pic>
        <xdr:nvPicPr>
          <xdr:cNvPr id="7" name="그림 6">
            <a:extLst>
              <a:ext uri="{FF2B5EF4-FFF2-40B4-BE49-F238E27FC236}">
                <a16:creationId xmlns:a16="http://schemas.microsoft.com/office/drawing/2014/main" id="{00000000-0008-0000-0B00-000007000000}"/>
              </a:ext>
            </a:extLst>
          </xdr:cNvPr>
          <xdr:cNvPicPr>
            <a:picLocks noChangeAspect="1"/>
          </xdr:cNvPicPr>
        </xdr:nvPicPr>
        <xdr:blipFill>
          <a:blip xmlns:r="http://schemas.openxmlformats.org/officeDocument/2006/relationships" r:embed="rId5"/>
          <a:stretch>
            <a:fillRect/>
          </a:stretch>
        </xdr:blipFill>
        <xdr:spPr>
          <a:xfrm>
            <a:off x="15671221" y="7597486"/>
            <a:ext cx="5505452" cy="5515910"/>
          </a:xfrm>
          <a:prstGeom prst="rect">
            <a:avLst/>
          </a:prstGeom>
        </xdr:spPr>
      </xdr:pic>
      <xdr:pic>
        <xdr:nvPicPr>
          <xdr:cNvPr id="8" name="그림 7">
            <a:extLst>
              <a:ext uri="{FF2B5EF4-FFF2-40B4-BE49-F238E27FC236}">
                <a16:creationId xmlns:a16="http://schemas.microsoft.com/office/drawing/2014/main" id="{00000000-0008-0000-0B00-000008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a:ext>
            </a:extLst>
          </a:blip>
          <a:stretch>
            <a:fillRect/>
          </a:stretch>
        </xdr:blipFill>
        <xdr:spPr>
          <a:xfrm rot="5400000">
            <a:off x="20916431" y="7868918"/>
            <a:ext cx="2548421" cy="1989877"/>
          </a:xfrm>
          <a:prstGeom prst="rect">
            <a:avLst/>
          </a:prstGeom>
        </xdr:spPr>
      </xdr:pic>
      <xdr:pic>
        <xdr:nvPicPr>
          <xdr:cNvPr id="9" name="그림 8">
            <a:extLst>
              <a:ext uri="{FF2B5EF4-FFF2-40B4-BE49-F238E27FC236}">
                <a16:creationId xmlns:a16="http://schemas.microsoft.com/office/drawing/2014/main" id="{00000000-0008-0000-0B00-000009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23203674" y="7593586"/>
            <a:ext cx="3396893" cy="2544478"/>
          </a:xfrm>
          <a:prstGeom prst="rect">
            <a:avLst/>
          </a:prstGeom>
        </xdr:spPr>
      </xdr:pic>
      <xdr:pic>
        <xdr:nvPicPr>
          <xdr:cNvPr id="10" name="그림 9">
            <a:extLst>
              <a:ext uri="{FF2B5EF4-FFF2-40B4-BE49-F238E27FC236}">
                <a16:creationId xmlns:a16="http://schemas.microsoft.com/office/drawing/2014/main" id="{00000000-0008-0000-0B00-00000A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rot="5400000">
            <a:off x="23548926" y="3908022"/>
            <a:ext cx="1786769" cy="1421228"/>
          </a:xfrm>
          <a:prstGeom prst="rect">
            <a:avLst/>
          </a:prstGeom>
        </xdr:spPr>
      </xdr:pic>
      <xdr:pic>
        <xdr:nvPicPr>
          <xdr:cNvPr id="11" name="그림 10">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rot="5400000">
            <a:off x="24997075" y="3888708"/>
            <a:ext cx="1796399" cy="1469784"/>
          </a:xfrm>
          <a:prstGeom prst="rect">
            <a:avLst/>
          </a:prstGeom>
        </xdr:spPr>
      </xdr:pic>
      <xdr:pic>
        <xdr:nvPicPr>
          <xdr:cNvPr id="12" name="그림 11">
            <a:extLst>
              <a:ext uri="{FF2B5EF4-FFF2-40B4-BE49-F238E27FC236}">
                <a16:creationId xmlns:a16="http://schemas.microsoft.com/office/drawing/2014/main" id="{00000000-0008-0000-0B00-00000C000000}"/>
              </a:ext>
            </a:extLst>
          </xdr:cNvPr>
          <xdr:cNvPicPr>
            <a:picLocks noChangeAspect="1"/>
          </xdr:cNvPicPr>
        </xdr:nvPicPr>
        <xdr:blipFill>
          <a:blip xmlns:r="http://schemas.openxmlformats.org/officeDocument/2006/relationships" r:embed="rId10"/>
          <a:stretch>
            <a:fillRect/>
          </a:stretch>
        </xdr:blipFill>
        <xdr:spPr>
          <a:xfrm>
            <a:off x="21190103" y="10151921"/>
            <a:ext cx="5398501" cy="3468679"/>
          </a:xfrm>
          <a:prstGeom prst="rect">
            <a:avLst/>
          </a:prstGeom>
        </xdr:spPr>
      </xdr:pic>
      <xdr:pic>
        <xdr:nvPicPr>
          <xdr:cNvPr id="13" name="그림 12">
            <a:extLst>
              <a:ext uri="{FF2B5EF4-FFF2-40B4-BE49-F238E27FC236}">
                <a16:creationId xmlns:a16="http://schemas.microsoft.com/office/drawing/2014/main" id="{00000000-0008-0000-0B00-00000D00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15670065" y="13147964"/>
            <a:ext cx="3049157" cy="1685819"/>
          </a:xfrm>
          <a:prstGeom prst="rect">
            <a:avLst/>
          </a:prstGeom>
        </xdr:spPr>
      </xdr:pic>
      <xdr:pic>
        <xdr:nvPicPr>
          <xdr:cNvPr id="14" name="그림 13">
            <a:extLst>
              <a:ext uri="{FF2B5EF4-FFF2-40B4-BE49-F238E27FC236}">
                <a16:creationId xmlns:a16="http://schemas.microsoft.com/office/drawing/2014/main" id="{00000000-0008-0000-0B00-00000E000000}"/>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18748474" y="13100039"/>
            <a:ext cx="3092358" cy="1720861"/>
          </a:xfrm>
          <a:prstGeom prst="rect">
            <a:avLst/>
          </a:prstGeom>
        </xdr:spPr>
      </xdr:pic>
      <xdr:pic>
        <xdr:nvPicPr>
          <xdr:cNvPr id="15" name="그림 14">
            <a:extLst>
              <a:ext uri="{FF2B5EF4-FFF2-40B4-BE49-F238E27FC236}">
                <a16:creationId xmlns:a16="http://schemas.microsoft.com/office/drawing/2014/main" id="{00000000-0008-0000-0B00-00000F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rot="5400000">
            <a:off x="21774426" y="13221125"/>
            <a:ext cx="1678279" cy="1504247"/>
          </a:xfrm>
          <a:prstGeom prst="rect">
            <a:avLst/>
          </a:prstGeom>
        </xdr:spPr>
      </xdr:pic>
      <xdr:pic>
        <xdr:nvPicPr>
          <xdr:cNvPr id="16" name="그림 15">
            <a:extLst>
              <a:ext uri="{FF2B5EF4-FFF2-40B4-BE49-F238E27FC236}">
                <a16:creationId xmlns:a16="http://schemas.microsoft.com/office/drawing/2014/main" id="{00000000-0008-0000-0B00-000010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rot="5400000">
            <a:off x="23312645" y="13226006"/>
            <a:ext cx="1682795" cy="1526711"/>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117212</xdr:colOff>
      <xdr:row>15</xdr:row>
      <xdr:rowOff>55130</xdr:rowOff>
    </xdr:from>
    <xdr:to>
      <xdr:col>3</xdr:col>
      <xdr:colOff>1831611</xdr:colOff>
      <xdr:row>17</xdr:row>
      <xdr:rowOff>720111</xdr:rowOff>
    </xdr:to>
    <xdr:pic>
      <xdr:nvPicPr>
        <xdr:cNvPr id="21" name="그림 20">
          <a:extLst>
            <a:ext uri="{FF2B5EF4-FFF2-40B4-BE49-F238E27FC236}">
              <a16:creationId xmlns:a16="http://schemas.microsoft.com/office/drawing/2014/main" id="{3A9E34FB-4293-47CF-B1C3-0C305207609A}"/>
            </a:ext>
          </a:extLst>
        </xdr:cNvPr>
        <xdr:cNvPicPr>
          <a:picLocks noChangeAspect="1"/>
        </xdr:cNvPicPr>
      </xdr:nvPicPr>
      <xdr:blipFill>
        <a:blip xmlns:r="http://schemas.openxmlformats.org/officeDocument/2006/relationships" r:embed="rId1"/>
        <a:stretch>
          <a:fillRect/>
        </a:stretch>
      </xdr:blipFill>
      <xdr:spPr>
        <a:xfrm>
          <a:off x="117212" y="5056390"/>
          <a:ext cx="6067959" cy="6067561"/>
        </a:xfrm>
        <a:prstGeom prst="rect">
          <a:avLst/>
        </a:prstGeom>
      </xdr:spPr>
    </xdr:pic>
    <xdr:clientData/>
  </xdr:twoCellAnchor>
  <xdr:twoCellAnchor editAs="oneCell">
    <xdr:from>
      <xdr:col>11</xdr:col>
      <xdr:colOff>3292928</xdr:colOff>
      <xdr:row>2</xdr:row>
      <xdr:rowOff>13606</xdr:rowOff>
    </xdr:from>
    <xdr:to>
      <xdr:col>11</xdr:col>
      <xdr:colOff>4385128</xdr:colOff>
      <xdr:row>6</xdr:row>
      <xdr:rowOff>73568</xdr:rowOff>
    </xdr:to>
    <xdr:pic>
      <xdr:nvPicPr>
        <xdr:cNvPr id="22" name="그림 21">
          <a:extLst>
            <a:ext uri="{FF2B5EF4-FFF2-40B4-BE49-F238E27FC236}">
              <a16:creationId xmlns:a16="http://schemas.microsoft.com/office/drawing/2014/main" id="{FCA02F4F-D5A0-441D-AC2A-5D46EAC0A1C4}"/>
            </a:ext>
          </a:extLst>
        </xdr:cNvPr>
        <xdr:cNvPicPr>
          <a:picLocks noChangeAspect="1"/>
        </xdr:cNvPicPr>
      </xdr:nvPicPr>
      <xdr:blipFill rotWithShape="1">
        <a:blip xmlns:r="http://schemas.openxmlformats.org/officeDocument/2006/relationships" r:embed="rId2" cstate="screen">
          <a:extLst>
            <a:ext uri="{BEBA8EAE-BF5A-486C-A8C5-ECC9F3942E4B}">
              <a14:imgProps xmlns:a14="http://schemas.microsoft.com/office/drawing/2010/main">
                <a14:imgLayer r:embed="rId3">
                  <a14:imgEffect>
                    <a14:backgroundRemoval t="0" b="100000" l="0" r="100000"/>
                  </a14:imgEffect>
                </a14:imgLayer>
              </a14:imgProps>
            </a:ext>
            <a:ext uri="{28A0092B-C50C-407E-A947-70E740481C1C}">
              <a14:useLocalDpi xmlns:a14="http://schemas.microsoft.com/office/drawing/2010/main"/>
            </a:ext>
          </a:extLst>
        </a:blip>
        <a:srcRect/>
        <a:stretch>
          <a:fillRect/>
        </a:stretch>
      </xdr:blipFill>
      <xdr:spPr>
        <a:xfrm>
          <a:off x="20549688" y="1135016"/>
          <a:ext cx="1104900" cy="1065802"/>
        </a:xfrm>
        <a:prstGeom prst="rect">
          <a:avLst/>
        </a:prstGeom>
      </xdr:spPr>
    </xdr:pic>
    <xdr:clientData/>
  </xdr:twoCellAnchor>
  <xdr:twoCellAnchor editAs="oneCell">
    <xdr:from>
      <xdr:col>0</xdr:col>
      <xdr:colOff>114572</xdr:colOff>
      <xdr:row>17</xdr:row>
      <xdr:rowOff>1508488</xdr:rowOff>
    </xdr:from>
    <xdr:to>
      <xdr:col>2</xdr:col>
      <xdr:colOff>1558516</xdr:colOff>
      <xdr:row>17</xdr:row>
      <xdr:rowOff>3660321</xdr:rowOff>
    </xdr:to>
    <xdr:pic>
      <xdr:nvPicPr>
        <xdr:cNvPr id="23" name="그림 22">
          <a:extLst>
            <a:ext uri="{FF2B5EF4-FFF2-40B4-BE49-F238E27FC236}">
              <a16:creationId xmlns:a16="http://schemas.microsoft.com/office/drawing/2014/main" id="{ACDA7A6F-91D5-43D3-BD97-9B75E822BC8B}"/>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114572" y="11925028"/>
          <a:ext cx="3863294" cy="2149293"/>
        </a:xfrm>
        <a:prstGeom prst="rect">
          <a:avLst/>
        </a:prstGeom>
      </xdr:spPr>
    </xdr:pic>
    <xdr:clientData/>
  </xdr:twoCellAnchor>
  <xdr:twoCellAnchor>
    <xdr:from>
      <xdr:col>0</xdr:col>
      <xdr:colOff>0</xdr:colOff>
      <xdr:row>17</xdr:row>
      <xdr:rowOff>813617</xdr:rowOff>
    </xdr:from>
    <xdr:to>
      <xdr:col>4</xdr:col>
      <xdr:colOff>4409983</xdr:colOff>
      <xdr:row>17</xdr:row>
      <xdr:rowOff>1357267</xdr:rowOff>
    </xdr:to>
    <xdr:sp macro="" textlink="">
      <xdr:nvSpPr>
        <xdr:cNvPr id="24" name="직사각형 23">
          <a:extLst>
            <a:ext uri="{FF2B5EF4-FFF2-40B4-BE49-F238E27FC236}">
              <a16:creationId xmlns:a16="http://schemas.microsoft.com/office/drawing/2014/main" id="{5267D228-C80D-4B56-926A-048E43A0354D}"/>
            </a:ext>
          </a:extLst>
        </xdr:cNvPr>
        <xdr:cNvSpPr/>
      </xdr:nvSpPr>
      <xdr:spPr>
        <a:xfrm>
          <a:off x="0" y="11254831"/>
          <a:ext cx="11576412" cy="543650"/>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600">
              <a:latin typeface="SamsungOneKoreanOTF 600C" panose="020B0706030303020204" pitchFamily="34" charset="-127"/>
              <a:ea typeface="SamsungOneKoreanOTF 600C" panose="020B0706030303020204" pitchFamily="34" charset="-127"/>
            </a:rPr>
            <a:t>운영안 일부 발췌</a:t>
          </a:r>
        </a:p>
      </xdr:txBody>
    </xdr:sp>
    <xdr:clientData/>
  </xdr:twoCellAnchor>
  <xdr:twoCellAnchor editAs="oneCell">
    <xdr:from>
      <xdr:col>2</xdr:col>
      <xdr:colOff>1619282</xdr:colOff>
      <xdr:row>17</xdr:row>
      <xdr:rowOff>1504678</xdr:rowOff>
    </xdr:from>
    <xdr:to>
      <xdr:col>4</xdr:col>
      <xdr:colOff>606891</xdr:colOff>
      <xdr:row>17</xdr:row>
      <xdr:rowOff>3616053</xdr:rowOff>
    </xdr:to>
    <xdr:pic>
      <xdr:nvPicPr>
        <xdr:cNvPr id="25" name="그림 24">
          <a:extLst>
            <a:ext uri="{FF2B5EF4-FFF2-40B4-BE49-F238E27FC236}">
              <a16:creationId xmlns:a16="http://schemas.microsoft.com/office/drawing/2014/main" id="{4428D9E0-7E2E-40A4-9DBE-3D364941E5E9}"/>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4053872" y="11916138"/>
          <a:ext cx="3704389" cy="2102485"/>
        </a:xfrm>
        <a:prstGeom prst="rect">
          <a:avLst/>
        </a:prstGeom>
      </xdr:spPr>
    </xdr:pic>
    <xdr:clientData/>
  </xdr:twoCellAnchor>
  <xdr:twoCellAnchor editAs="oneCell">
    <xdr:from>
      <xdr:col>4</xdr:col>
      <xdr:colOff>684167</xdr:colOff>
      <xdr:row>17</xdr:row>
      <xdr:rowOff>1504678</xdr:rowOff>
    </xdr:from>
    <xdr:to>
      <xdr:col>4</xdr:col>
      <xdr:colOff>4346122</xdr:colOff>
      <xdr:row>17</xdr:row>
      <xdr:rowOff>3578678</xdr:rowOff>
    </xdr:to>
    <xdr:pic>
      <xdr:nvPicPr>
        <xdr:cNvPr id="26" name="그림 25">
          <a:extLst>
            <a:ext uri="{FF2B5EF4-FFF2-40B4-BE49-F238E27FC236}">
              <a16:creationId xmlns:a16="http://schemas.microsoft.com/office/drawing/2014/main" id="{B2462251-A98F-4203-86DE-53B81CF33648}"/>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7846967" y="11916138"/>
          <a:ext cx="3673385" cy="2076540"/>
        </a:xfrm>
        <a:prstGeom prst="rect">
          <a:avLst/>
        </a:prstGeom>
      </xdr:spPr>
    </xdr:pic>
    <xdr:clientData/>
  </xdr:twoCellAnchor>
  <xdr:twoCellAnchor editAs="oneCell">
    <xdr:from>
      <xdr:col>0</xdr:col>
      <xdr:colOff>114572</xdr:colOff>
      <xdr:row>17</xdr:row>
      <xdr:rowOff>3730262</xdr:rowOff>
    </xdr:from>
    <xdr:to>
      <xdr:col>2</xdr:col>
      <xdr:colOff>1599926</xdr:colOff>
      <xdr:row>18</xdr:row>
      <xdr:rowOff>841671</xdr:rowOff>
    </xdr:to>
    <xdr:pic>
      <xdr:nvPicPr>
        <xdr:cNvPr id="27" name="그림 26">
          <a:extLst>
            <a:ext uri="{FF2B5EF4-FFF2-40B4-BE49-F238E27FC236}">
              <a16:creationId xmlns:a16="http://schemas.microsoft.com/office/drawing/2014/main" id="{DE84122B-6E3D-401E-A37E-58C075719226}"/>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114572" y="14144262"/>
          <a:ext cx="3917404" cy="2197759"/>
        </a:xfrm>
        <a:prstGeom prst="rect">
          <a:avLst/>
        </a:prstGeom>
      </xdr:spPr>
    </xdr:pic>
    <xdr:clientData/>
  </xdr:twoCellAnchor>
  <xdr:twoCellAnchor editAs="oneCell">
    <xdr:from>
      <xdr:col>2</xdr:col>
      <xdr:colOff>1615472</xdr:colOff>
      <xdr:row>17</xdr:row>
      <xdr:rowOff>3717822</xdr:rowOff>
    </xdr:from>
    <xdr:to>
      <xdr:col>4</xdr:col>
      <xdr:colOff>650603</xdr:colOff>
      <xdr:row>18</xdr:row>
      <xdr:rowOff>765022</xdr:rowOff>
    </xdr:to>
    <xdr:pic>
      <xdr:nvPicPr>
        <xdr:cNvPr id="28" name="그림 27">
          <a:extLst>
            <a:ext uri="{FF2B5EF4-FFF2-40B4-BE49-F238E27FC236}">
              <a16:creationId xmlns:a16="http://schemas.microsoft.com/office/drawing/2014/main" id="{3AC0A1D9-49DD-46E3-9780-EE8108702773}"/>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4044982" y="14134362"/>
          <a:ext cx="3779851" cy="2128470"/>
        </a:xfrm>
        <a:prstGeom prst="rect">
          <a:avLst/>
        </a:prstGeom>
      </xdr:spPr>
    </xdr:pic>
    <xdr:clientData/>
  </xdr:twoCellAnchor>
  <xdr:twoCellAnchor editAs="oneCell">
    <xdr:from>
      <xdr:col>4</xdr:col>
      <xdr:colOff>658857</xdr:colOff>
      <xdr:row>17</xdr:row>
      <xdr:rowOff>3718559</xdr:rowOff>
    </xdr:from>
    <xdr:to>
      <xdr:col>4</xdr:col>
      <xdr:colOff>4194418</xdr:colOff>
      <xdr:row>18</xdr:row>
      <xdr:rowOff>644616</xdr:rowOff>
    </xdr:to>
    <xdr:pic>
      <xdr:nvPicPr>
        <xdr:cNvPr id="29" name="그림 28">
          <a:extLst>
            <a:ext uri="{FF2B5EF4-FFF2-40B4-BE49-F238E27FC236}">
              <a16:creationId xmlns:a16="http://schemas.microsoft.com/office/drawing/2014/main" id="{D181B5CD-27D1-4AFB-9271-C539E3F08278}"/>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7820387" y="14135099"/>
          <a:ext cx="3549531" cy="1987007"/>
        </a:xfrm>
        <a:prstGeom prst="rect">
          <a:avLst/>
        </a:prstGeom>
      </xdr:spPr>
    </xdr:pic>
    <xdr:clientData/>
  </xdr:twoCellAnchor>
  <xdr:twoCellAnchor editAs="oneCell">
    <xdr:from>
      <xdr:col>0</xdr:col>
      <xdr:colOff>1</xdr:colOff>
      <xdr:row>18</xdr:row>
      <xdr:rowOff>898072</xdr:rowOff>
    </xdr:from>
    <xdr:to>
      <xdr:col>2</xdr:col>
      <xdr:colOff>1450522</xdr:colOff>
      <xdr:row>18</xdr:row>
      <xdr:rowOff>3082683</xdr:rowOff>
    </xdr:to>
    <xdr:pic>
      <xdr:nvPicPr>
        <xdr:cNvPr id="30" name="그림 29">
          <a:extLst>
            <a:ext uri="{FF2B5EF4-FFF2-40B4-BE49-F238E27FC236}">
              <a16:creationId xmlns:a16="http://schemas.microsoft.com/office/drawing/2014/main" id="{4F059F9F-2474-40F9-A25E-2BBBD63F7C9D}"/>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1" y="16388262"/>
          <a:ext cx="3895271" cy="2182071"/>
        </a:xfrm>
        <a:prstGeom prst="rect">
          <a:avLst/>
        </a:prstGeom>
      </xdr:spPr>
    </xdr:pic>
    <xdr:clientData/>
  </xdr:twoCellAnchor>
  <xdr:twoCellAnchor editAs="oneCell">
    <xdr:from>
      <xdr:col>2</xdr:col>
      <xdr:colOff>1629048</xdr:colOff>
      <xdr:row>18</xdr:row>
      <xdr:rowOff>1074966</xdr:rowOff>
    </xdr:from>
    <xdr:to>
      <xdr:col>4</xdr:col>
      <xdr:colOff>460629</xdr:colOff>
      <xdr:row>18</xdr:row>
      <xdr:rowOff>3051719</xdr:rowOff>
    </xdr:to>
    <xdr:pic>
      <xdr:nvPicPr>
        <xdr:cNvPr id="31" name="그림 30">
          <a:extLst>
            <a:ext uri="{FF2B5EF4-FFF2-40B4-BE49-F238E27FC236}">
              <a16:creationId xmlns:a16="http://schemas.microsoft.com/office/drawing/2014/main" id="{23F2AC0E-1B40-4AE6-A31A-0D5C3F39FC9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4062368" y="16561346"/>
          <a:ext cx="3572491" cy="1989453"/>
        </a:xfrm>
        <a:prstGeom prst="rect">
          <a:avLst/>
        </a:prstGeom>
      </xdr:spPr>
    </xdr:pic>
    <xdr:clientData/>
  </xdr:twoCellAnchor>
  <xdr:twoCellAnchor editAs="oneCell">
    <xdr:from>
      <xdr:col>4</xdr:col>
      <xdr:colOff>571500</xdr:colOff>
      <xdr:row>18</xdr:row>
      <xdr:rowOff>931002</xdr:rowOff>
    </xdr:from>
    <xdr:to>
      <xdr:col>4</xdr:col>
      <xdr:colOff>4270979</xdr:colOff>
      <xdr:row>18</xdr:row>
      <xdr:rowOff>2974522</xdr:rowOff>
    </xdr:to>
    <xdr:pic>
      <xdr:nvPicPr>
        <xdr:cNvPr id="32" name="그림 31">
          <a:extLst>
            <a:ext uri="{FF2B5EF4-FFF2-40B4-BE49-F238E27FC236}">
              <a16:creationId xmlns:a16="http://schemas.microsoft.com/office/drawing/2014/main" id="{885E1C3B-E89D-4F96-915F-B22941025018}"/>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7734300" y="16416112"/>
          <a:ext cx="3709639" cy="2058760"/>
        </a:xfrm>
        <a:prstGeom prst="rect">
          <a:avLst/>
        </a:prstGeom>
      </xdr:spPr>
    </xdr:pic>
    <xdr:clientData/>
  </xdr:twoCellAnchor>
  <xdr:twoCellAnchor editAs="oneCell">
    <xdr:from>
      <xdr:col>0</xdr:col>
      <xdr:colOff>0</xdr:colOff>
      <xdr:row>18</xdr:row>
      <xdr:rowOff>3183801</xdr:rowOff>
    </xdr:from>
    <xdr:to>
      <xdr:col>2</xdr:col>
      <xdr:colOff>1450522</xdr:colOff>
      <xdr:row>19</xdr:row>
      <xdr:rowOff>269678</xdr:rowOff>
    </xdr:to>
    <xdr:pic>
      <xdr:nvPicPr>
        <xdr:cNvPr id="33" name="그림 32">
          <a:extLst>
            <a:ext uri="{FF2B5EF4-FFF2-40B4-BE49-F238E27FC236}">
              <a16:creationId xmlns:a16="http://schemas.microsoft.com/office/drawing/2014/main" id="{99312ACD-5615-4063-A99D-1427D2BD8B53}"/>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0" y="18673991"/>
          <a:ext cx="3895272" cy="2168417"/>
        </a:xfrm>
        <a:prstGeom prst="rect">
          <a:avLst/>
        </a:prstGeom>
      </xdr:spPr>
    </xdr:pic>
    <xdr:clientData/>
  </xdr:twoCellAnchor>
  <xdr:twoCellAnchor editAs="oneCell">
    <xdr:from>
      <xdr:col>2</xdr:col>
      <xdr:colOff>1526178</xdr:colOff>
      <xdr:row>18</xdr:row>
      <xdr:rowOff>3220053</xdr:rowOff>
    </xdr:from>
    <xdr:to>
      <xdr:col>4</xdr:col>
      <xdr:colOff>567781</xdr:colOff>
      <xdr:row>19</xdr:row>
      <xdr:rowOff>269455</xdr:rowOff>
    </xdr:to>
    <xdr:pic>
      <xdr:nvPicPr>
        <xdr:cNvPr id="34" name="그림 33">
          <a:extLst>
            <a:ext uri="{FF2B5EF4-FFF2-40B4-BE49-F238E27FC236}">
              <a16:creationId xmlns:a16="http://schemas.microsoft.com/office/drawing/2014/main" id="{2DE2B4C8-240E-4517-8B00-FD5D4813210F}"/>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3958228" y="18710243"/>
          <a:ext cx="3760923" cy="2130672"/>
        </a:xfrm>
        <a:prstGeom prst="rect">
          <a:avLst/>
        </a:prstGeom>
      </xdr:spPr>
    </xdr:pic>
    <xdr:clientData/>
  </xdr:twoCellAnchor>
  <xdr:twoCellAnchor editAs="oneCell">
    <xdr:from>
      <xdr:col>4</xdr:col>
      <xdr:colOff>659403</xdr:colOff>
      <xdr:row>18</xdr:row>
      <xdr:rowOff>3139441</xdr:rowOff>
    </xdr:from>
    <xdr:to>
      <xdr:col>4</xdr:col>
      <xdr:colOff>4384313</xdr:colOff>
      <xdr:row>19</xdr:row>
      <xdr:rowOff>186951</xdr:rowOff>
    </xdr:to>
    <xdr:pic>
      <xdr:nvPicPr>
        <xdr:cNvPr id="35" name="그림 34">
          <a:extLst>
            <a:ext uri="{FF2B5EF4-FFF2-40B4-BE49-F238E27FC236}">
              <a16:creationId xmlns:a16="http://schemas.microsoft.com/office/drawing/2014/main" id="{F6290B04-8E2A-411E-A1B0-0128AA17C506}"/>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7819663" y="18624551"/>
          <a:ext cx="3737610" cy="2111000"/>
        </a:xfrm>
        <a:prstGeom prst="rect">
          <a:avLst/>
        </a:prstGeom>
      </xdr:spPr>
    </xdr:pic>
    <xdr:clientData/>
  </xdr:twoCellAnchor>
  <xdr:twoCellAnchor editAs="oneCell">
    <xdr:from>
      <xdr:col>0</xdr:col>
      <xdr:colOff>40822</xdr:colOff>
      <xdr:row>19</xdr:row>
      <xdr:rowOff>458366</xdr:rowOff>
    </xdr:from>
    <xdr:to>
      <xdr:col>2</xdr:col>
      <xdr:colOff>1641022</xdr:colOff>
      <xdr:row>19</xdr:row>
      <xdr:rowOff>2707705</xdr:rowOff>
    </xdr:to>
    <xdr:pic>
      <xdr:nvPicPr>
        <xdr:cNvPr id="36" name="그림 35">
          <a:extLst>
            <a:ext uri="{FF2B5EF4-FFF2-40B4-BE49-F238E27FC236}">
              <a16:creationId xmlns:a16="http://schemas.microsoft.com/office/drawing/2014/main" id="{4BFD067F-3E87-4828-93C2-3451AF931F6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40822" y="21019666"/>
          <a:ext cx="4044950" cy="2259499"/>
        </a:xfrm>
        <a:prstGeom prst="rect">
          <a:avLst/>
        </a:prstGeom>
      </xdr:spPr>
    </xdr:pic>
    <xdr:clientData/>
  </xdr:twoCellAnchor>
  <xdr:twoCellAnchor editAs="oneCell">
    <xdr:from>
      <xdr:col>2</xdr:col>
      <xdr:colOff>1714501</xdr:colOff>
      <xdr:row>19</xdr:row>
      <xdr:rowOff>439239</xdr:rowOff>
    </xdr:from>
    <xdr:to>
      <xdr:col>4</xdr:col>
      <xdr:colOff>650240</xdr:colOff>
      <xdr:row>19</xdr:row>
      <xdr:rowOff>2511321</xdr:rowOff>
    </xdr:to>
    <xdr:pic>
      <xdr:nvPicPr>
        <xdr:cNvPr id="37" name="그림 36">
          <a:extLst>
            <a:ext uri="{FF2B5EF4-FFF2-40B4-BE49-F238E27FC236}">
              <a16:creationId xmlns:a16="http://schemas.microsoft.com/office/drawing/2014/main" id="{ADE169E1-533B-4A7A-AE5C-618F847474BD}"/>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4146551" y="21003079"/>
          <a:ext cx="3676649" cy="2059382"/>
        </a:xfrm>
        <a:prstGeom prst="rect">
          <a:avLst/>
        </a:prstGeom>
      </xdr:spPr>
    </xdr:pic>
    <xdr:clientData/>
  </xdr:twoCellAnchor>
  <xdr:twoCellAnchor editAs="oneCell">
    <xdr:from>
      <xdr:col>4</xdr:col>
      <xdr:colOff>812619</xdr:colOff>
      <xdr:row>19</xdr:row>
      <xdr:rowOff>550001</xdr:rowOff>
    </xdr:from>
    <xdr:to>
      <xdr:col>4</xdr:col>
      <xdr:colOff>4264479</xdr:colOff>
      <xdr:row>19</xdr:row>
      <xdr:rowOff>2441660</xdr:rowOff>
    </xdr:to>
    <xdr:pic>
      <xdr:nvPicPr>
        <xdr:cNvPr id="38" name="그림 37">
          <a:extLst>
            <a:ext uri="{FF2B5EF4-FFF2-40B4-BE49-F238E27FC236}">
              <a16:creationId xmlns:a16="http://schemas.microsoft.com/office/drawing/2014/main" id="{419B5BEB-5E80-4436-A4F1-09C7A4CB3683}"/>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7972879" y="21108761"/>
          <a:ext cx="3441700" cy="1906899"/>
        </a:xfrm>
        <a:prstGeom prst="rect">
          <a:avLst/>
        </a:prstGeom>
      </xdr:spPr>
    </xdr:pic>
    <xdr:clientData/>
  </xdr:twoCellAnchor>
  <xdr:twoCellAnchor>
    <xdr:from>
      <xdr:col>0</xdr:col>
      <xdr:colOff>0</xdr:colOff>
      <xdr:row>17</xdr:row>
      <xdr:rowOff>1426846</xdr:rowOff>
    </xdr:from>
    <xdr:to>
      <xdr:col>4</xdr:col>
      <xdr:colOff>4408714</xdr:colOff>
      <xdr:row>19</xdr:row>
      <xdr:rowOff>2470192</xdr:rowOff>
    </xdr:to>
    <xdr:sp macro="" textlink="">
      <xdr:nvSpPr>
        <xdr:cNvPr id="39" name="직사각형 38">
          <a:extLst>
            <a:ext uri="{FF2B5EF4-FFF2-40B4-BE49-F238E27FC236}">
              <a16:creationId xmlns:a16="http://schemas.microsoft.com/office/drawing/2014/main" id="{FA0155AF-0B8E-4A89-A379-567DA582E72B}"/>
            </a:ext>
          </a:extLst>
        </xdr:cNvPr>
        <xdr:cNvSpPr/>
      </xdr:nvSpPr>
      <xdr:spPr>
        <a:xfrm>
          <a:off x="0" y="11838306"/>
          <a:ext cx="11572784" cy="11194456"/>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ko-KR" altLang="en-US" sz="1600">
            <a:latin typeface="SamsungOneKoreanOTF 600C" panose="020B0706030303020204" pitchFamily="34" charset="-127"/>
            <a:ea typeface="SamsungOneKoreanOTF 600C" panose="020B0706030303020204" pitchFamily="34" charset="-127"/>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9</xdr:col>
      <xdr:colOff>10251</xdr:colOff>
      <xdr:row>66</xdr:row>
      <xdr:rowOff>48803</xdr:rowOff>
    </xdr:from>
    <xdr:to>
      <xdr:col>9</xdr:col>
      <xdr:colOff>10251</xdr:colOff>
      <xdr:row>74</xdr:row>
      <xdr:rowOff>171630</xdr:rowOff>
    </xdr:to>
    <xdr:grpSp>
      <xdr:nvGrpSpPr>
        <xdr:cNvPr id="2" name="그룹 1">
          <a:extLst>
            <a:ext uri="{FF2B5EF4-FFF2-40B4-BE49-F238E27FC236}">
              <a16:creationId xmlns:a16="http://schemas.microsoft.com/office/drawing/2014/main" id="{00000000-0008-0000-1100-000002000000}"/>
            </a:ext>
          </a:extLst>
        </xdr:cNvPr>
        <xdr:cNvGrpSpPr/>
      </xdr:nvGrpSpPr>
      <xdr:grpSpPr>
        <a:xfrm>
          <a:off x="21071707" y="17933391"/>
          <a:ext cx="0" cy="2050239"/>
          <a:chOff x="1271847" y="3792682"/>
          <a:chExt cx="6191598" cy="1697525"/>
        </a:xfrm>
      </xdr:grpSpPr>
      <xdr:pic>
        <xdr:nvPicPr>
          <xdr:cNvPr id="3" name="그림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271847" y="3792683"/>
            <a:ext cx="2991284" cy="1696876"/>
          </a:xfrm>
          <a:prstGeom prst="rect">
            <a:avLst/>
          </a:prstGeom>
        </xdr:spPr>
      </xdr:pic>
      <xdr:pic>
        <xdr:nvPicPr>
          <xdr:cNvPr id="4" name="그림 3">
            <a:extLst>
              <a:ext uri="{FF2B5EF4-FFF2-40B4-BE49-F238E27FC236}">
                <a16:creationId xmlns:a16="http://schemas.microsoft.com/office/drawing/2014/main" id="{00000000-0008-0000-1100-000004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4557617" y="3792682"/>
            <a:ext cx="2905828" cy="169752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8</xdr:col>
      <xdr:colOff>3947976</xdr:colOff>
      <xdr:row>3</xdr:row>
      <xdr:rowOff>124370</xdr:rowOff>
    </xdr:from>
    <xdr:to>
      <xdr:col>8</xdr:col>
      <xdr:colOff>5037636</xdr:colOff>
      <xdr:row>6</xdr:row>
      <xdr:rowOff>384175</xdr:rowOff>
    </xdr:to>
    <xdr:pic>
      <xdr:nvPicPr>
        <xdr:cNvPr id="5" name="그림 4">
          <a:extLst>
            <a:ext uri="{FF2B5EF4-FFF2-40B4-BE49-F238E27FC236}">
              <a16:creationId xmlns:a16="http://schemas.microsoft.com/office/drawing/2014/main" id="{00000000-0008-0000-1100-000005000000}"/>
            </a:ext>
          </a:extLst>
        </xdr:cNvPr>
        <xdr:cNvPicPr>
          <a:picLocks noChangeAspect="1"/>
        </xdr:cNvPicPr>
      </xdr:nvPicPr>
      <xdr:blipFill rotWithShape="1">
        <a:blip xmlns:r="http://schemas.openxmlformats.org/officeDocument/2006/relationships" r:embed="rId3" cstate="screen">
          <a:extLst>
            <a:ext uri="{BEBA8EAE-BF5A-486C-A8C5-ECC9F3942E4B}">
              <a14:imgProps xmlns:a14="http://schemas.microsoft.com/office/drawing/2010/main">
                <a14:imgLayer r:embed="rId4">
                  <a14:imgEffect>
                    <a14:backgroundRemoval t="0" b="100000" l="0" r="100000"/>
                  </a14:imgEffect>
                </a14:imgLayer>
              </a14:imgProps>
            </a:ext>
            <a:ext uri="{28A0092B-C50C-407E-A947-70E740481C1C}">
              <a14:useLocalDpi xmlns:a14="http://schemas.microsoft.com/office/drawing/2010/main"/>
            </a:ext>
          </a:extLst>
        </a:blip>
        <a:srcRect/>
        <a:stretch>
          <a:fillRect/>
        </a:stretch>
      </xdr:blipFill>
      <xdr:spPr>
        <a:xfrm>
          <a:off x="17740176" y="1495970"/>
          <a:ext cx="1092200" cy="1033870"/>
        </a:xfrm>
        <a:prstGeom prst="rect">
          <a:avLst/>
        </a:prstGeom>
      </xdr:spPr>
    </xdr:pic>
    <xdr:clientData/>
  </xdr:twoCellAnchor>
  <xdr:twoCellAnchor>
    <xdr:from>
      <xdr:col>1</xdr:col>
      <xdr:colOff>17417</xdr:colOff>
      <xdr:row>18</xdr:row>
      <xdr:rowOff>232370</xdr:rowOff>
    </xdr:from>
    <xdr:to>
      <xdr:col>2</xdr:col>
      <xdr:colOff>203563</xdr:colOff>
      <xdr:row>64</xdr:row>
      <xdr:rowOff>182023</xdr:rowOff>
    </xdr:to>
    <xdr:sp macro="" textlink="">
      <xdr:nvSpPr>
        <xdr:cNvPr id="6" name="직사각형 5">
          <a:extLst>
            <a:ext uri="{FF2B5EF4-FFF2-40B4-BE49-F238E27FC236}">
              <a16:creationId xmlns:a16="http://schemas.microsoft.com/office/drawing/2014/main" id="{00000000-0008-0000-1100-000006000000}"/>
            </a:ext>
          </a:extLst>
        </xdr:cNvPr>
        <xdr:cNvSpPr/>
      </xdr:nvSpPr>
      <xdr:spPr>
        <a:xfrm>
          <a:off x="179342" y="6366470"/>
          <a:ext cx="1271996" cy="10036628"/>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600">
              <a:latin typeface="SamsungOneKoreanOTF 600C" panose="020B0706030303020204" pitchFamily="34" charset="-127"/>
              <a:ea typeface="SamsungOneKoreanOTF 600C" panose="020B0706030303020204" pitchFamily="34" charset="-127"/>
            </a:rPr>
            <a:t>고객 체험</a:t>
          </a:r>
          <a:endParaRPr lang="en-US" altLang="ko-KR" sz="1600">
            <a:latin typeface="SamsungOneKoreanOTF 600C" panose="020B0706030303020204" pitchFamily="34" charset="-127"/>
            <a:ea typeface="SamsungOneKoreanOTF 600C" panose="020B0706030303020204" pitchFamily="34" charset="-127"/>
          </a:endParaRPr>
        </a:p>
        <a:p>
          <a:pPr algn="ctr"/>
          <a:r>
            <a:rPr lang="ko-KR" altLang="en-US" sz="1600">
              <a:latin typeface="SamsungOneKoreanOTF 600C" panose="020B0706030303020204" pitchFamily="34" charset="-127"/>
              <a:ea typeface="SamsungOneKoreanOTF 600C" panose="020B0706030303020204" pitchFamily="34" charset="-127"/>
            </a:rPr>
            <a:t>스크립트</a:t>
          </a:r>
        </a:p>
      </xdr:txBody>
    </xdr:sp>
    <xdr:clientData/>
  </xdr:twoCellAnchor>
  <xdr:twoCellAnchor>
    <xdr:from>
      <xdr:col>2</xdr:col>
      <xdr:colOff>31361</xdr:colOff>
      <xdr:row>19</xdr:row>
      <xdr:rowOff>0</xdr:rowOff>
    </xdr:from>
    <xdr:to>
      <xdr:col>9</xdr:col>
      <xdr:colOff>0</xdr:colOff>
      <xdr:row>64</xdr:row>
      <xdr:rowOff>180109</xdr:rowOff>
    </xdr:to>
    <xdr:sp macro="" textlink="">
      <xdr:nvSpPr>
        <xdr:cNvPr id="7" name="직사각형 6">
          <a:extLst>
            <a:ext uri="{FF2B5EF4-FFF2-40B4-BE49-F238E27FC236}">
              <a16:creationId xmlns:a16="http://schemas.microsoft.com/office/drawing/2014/main" id="{00000000-0008-0000-1100-000007000000}"/>
            </a:ext>
          </a:extLst>
        </xdr:cNvPr>
        <xdr:cNvSpPr/>
      </xdr:nvSpPr>
      <xdr:spPr>
        <a:xfrm>
          <a:off x="1279136" y="6362700"/>
          <a:ext cx="19799689" cy="10038484"/>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ko-KR" altLang="en-US" sz="1600">
            <a:latin typeface="SamsungOneKoreanOTF 600C" panose="020B0706030303020204" pitchFamily="34" charset="-127"/>
            <a:ea typeface="SamsungOneKoreanOTF 600C" panose="020B0706030303020204" pitchFamily="34" charset="-127"/>
          </a:endParaRPr>
        </a:p>
      </xdr:txBody>
    </xdr:sp>
    <xdr:clientData/>
  </xdr:twoCellAnchor>
  <xdr:twoCellAnchor>
    <xdr:from>
      <xdr:col>1</xdr:col>
      <xdr:colOff>17417</xdr:colOff>
      <xdr:row>65</xdr:row>
      <xdr:rowOff>211589</xdr:rowOff>
    </xdr:from>
    <xdr:to>
      <xdr:col>2</xdr:col>
      <xdr:colOff>211183</xdr:colOff>
      <xdr:row>79</xdr:row>
      <xdr:rowOff>19888</xdr:rowOff>
    </xdr:to>
    <xdr:sp macro="" textlink="">
      <xdr:nvSpPr>
        <xdr:cNvPr id="8" name="직사각형 7">
          <a:extLst>
            <a:ext uri="{FF2B5EF4-FFF2-40B4-BE49-F238E27FC236}">
              <a16:creationId xmlns:a16="http://schemas.microsoft.com/office/drawing/2014/main" id="{00000000-0008-0000-1100-000008000000}"/>
            </a:ext>
          </a:extLst>
        </xdr:cNvPr>
        <xdr:cNvSpPr/>
      </xdr:nvSpPr>
      <xdr:spPr>
        <a:xfrm>
          <a:off x="179342" y="16651739"/>
          <a:ext cx="1279616" cy="2875349"/>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600">
              <a:latin typeface="SamsungOneKoreanOTF 600C" panose="020B0706030303020204" pitchFamily="34" charset="-127"/>
              <a:ea typeface="SamsungOneKoreanOTF 600C" panose="020B0706030303020204" pitchFamily="34" charset="-127"/>
            </a:rPr>
            <a:t>VIP</a:t>
          </a:r>
        </a:p>
        <a:p>
          <a:pPr algn="ctr"/>
          <a:r>
            <a:rPr lang="ko-KR" altLang="en-US" sz="1600">
              <a:latin typeface="SamsungOneKoreanOTF 600C" panose="020B0706030303020204" pitchFamily="34" charset="-127"/>
              <a:ea typeface="SamsungOneKoreanOTF 600C" panose="020B0706030303020204" pitchFamily="34" charset="-127"/>
            </a:rPr>
            <a:t>스크립트</a:t>
          </a:r>
          <a:endParaRPr lang="en-US" altLang="ko-KR" sz="1600">
            <a:latin typeface="SamsungOneKoreanOTF 600C" panose="020B0706030303020204" pitchFamily="34" charset="-127"/>
            <a:ea typeface="SamsungOneKoreanOTF 600C" panose="020B0706030303020204" pitchFamily="34" charset="-127"/>
          </a:endParaRPr>
        </a:p>
        <a:p>
          <a:pPr algn="ctr"/>
          <a:r>
            <a:rPr lang="en-US" altLang="ko-KR" sz="1600">
              <a:latin typeface="SamsungOneKoreanOTF 600C" panose="020B0706030303020204" pitchFamily="34" charset="-127"/>
              <a:ea typeface="SamsungOneKoreanOTF 600C" panose="020B0706030303020204" pitchFamily="34" charset="-127"/>
            </a:rPr>
            <a:t>(5</a:t>
          </a:r>
          <a:r>
            <a:rPr lang="ko-KR" altLang="en-US" sz="1600">
              <a:latin typeface="SamsungOneKoreanOTF 600C" panose="020B0706030303020204" pitchFamily="34" charset="-127"/>
              <a:ea typeface="SamsungOneKoreanOTF 600C" panose="020B0706030303020204" pitchFamily="34" charset="-127"/>
            </a:rPr>
            <a:t>분</a:t>
          </a:r>
          <a:r>
            <a:rPr lang="en-US" altLang="ko-KR" sz="1600">
              <a:latin typeface="SamsungOneKoreanOTF 600C" panose="020B0706030303020204" pitchFamily="34" charset="-127"/>
              <a:ea typeface="SamsungOneKoreanOTF 600C" panose="020B0706030303020204" pitchFamily="34" charset="-127"/>
            </a:rPr>
            <a:t>)</a:t>
          </a:r>
          <a:endParaRPr lang="ko-KR" altLang="en-US" sz="1600">
            <a:latin typeface="SamsungOneKoreanOTF 600C" panose="020B0706030303020204" pitchFamily="34" charset="-127"/>
            <a:ea typeface="SamsungOneKoreanOTF 600C" panose="020B0706030303020204" pitchFamily="34" charset="-127"/>
          </a:endParaRPr>
        </a:p>
      </xdr:txBody>
    </xdr:sp>
    <xdr:clientData/>
  </xdr:twoCellAnchor>
  <xdr:twoCellAnchor>
    <xdr:from>
      <xdr:col>2</xdr:col>
      <xdr:colOff>239179</xdr:colOff>
      <xdr:row>65</xdr:row>
      <xdr:rowOff>224395</xdr:rowOff>
    </xdr:from>
    <xdr:to>
      <xdr:col>9</xdr:col>
      <xdr:colOff>27710</xdr:colOff>
      <xdr:row>79</xdr:row>
      <xdr:rowOff>13855</xdr:rowOff>
    </xdr:to>
    <xdr:sp macro="" textlink="">
      <xdr:nvSpPr>
        <xdr:cNvPr id="9" name="직사각형 8">
          <a:extLst>
            <a:ext uri="{FF2B5EF4-FFF2-40B4-BE49-F238E27FC236}">
              <a16:creationId xmlns:a16="http://schemas.microsoft.com/office/drawing/2014/main" id="{00000000-0008-0000-1100-000009000000}"/>
            </a:ext>
          </a:extLst>
        </xdr:cNvPr>
        <xdr:cNvSpPr/>
      </xdr:nvSpPr>
      <xdr:spPr>
        <a:xfrm>
          <a:off x="1486954" y="16655020"/>
          <a:ext cx="19619581" cy="2866035"/>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ko-KR" altLang="en-US" sz="1600">
            <a:latin typeface="SamsungOneKoreanOTF 600C" panose="020B0706030303020204" pitchFamily="34" charset="-127"/>
            <a:ea typeface="SamsungOneKoreanOTF 600C" panose="020B0706030303020204" pitchFamily="34" charset="-127"/>
          </a:endParaRPr>
        </a:p>
      </xdr:txBody>
    </xdr:sp>
    <xdr:clientData/>
  </xdr:twoCellAnchor>
  <xdr:twoCellAnchor>
    <xdr:from>
      <xdr:col>1</xdr:col>
      <xdr:colOff>21227</xdr:colOff>
      <xdr:row>80</xdr:row>
      <xdr:rowOff>159327</xdr:rowOff>
    </xdr:from>
    <xdr:to>
      <xdr:col>2</xdr:col>
      <xdr:colOff>207373</xdr:colOff>
      <xdr:row>103</xdr:row>
      <xdr:rowOff>140384</xdr:rowOff>
    </xdr:to>
    <xdr:sp macro="" textlink="">
      <xdr:nvSpPr>
        <xdr:cNvPr id="10" name="직사각형 9">
          <a:extLst>
            <a:ext uri="{FF2B5EF4-FFF2-40B4-BE49-F238E27FC236}">
              <a16:creationId xmlns:a16="http://schemas.microsoft.com/office/drawing/2014/main" id="{00000000-0008-0000-1100-00000A000000}"/>
            </a:ext>
          </a:extLst>
        </xdr:cNvPr>
        <xdr:cNvSpPr/>
      </xdr:nvSpPr>
      <xdr:spPr>
        <a:xfrm>
          <a:off x="183152" y="19885602"/>
          <a:ext cx="1271996" cy="5019782"/>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600">
              <a:latin typeface="SamsungOneKoreanOTF 600C" panose="020B0706030303020204" pitchFamily="34" charset="-127"/>
              <a:ea typeface="SamsungOneKoreanOTF 600C" panose="020B0706030303020204" pitchFamily="34" charset="-127"/>
            </a:rPr>
            <a:t>VIP</a:t>
          </a:r>
        </a:p>
        <a:p>
          <a:pPr algn="ctr"/>
          <a:r>
            <a:rPr lang="ko-KR" altLang="en-US" sz="1600">
              <a:latin typeface="SamsungOneKoreanOTF 600C" panose="020B0706030303020204" pitchFamily="34" charset="-127"/>
              <a:ea typeface="SamsungOneKoreanOTF 600C" panose="020B0706030303020204" pitchFamily="34" charset="-127"/>
            </a:rPr>
            <a:t>스크립트</a:t>
          </a:r>
          <a:endParaRPr lang="en-US" altLang="ko-KR" sz="1600">
            <a:latin typeface="SamsungOneKoreanOTF 600C" panose="020B0706030303020204" pitchFamily="34" charset="-127"/>
            <a:ea typeface="SamsungOneKoreanOTF 600C" panose="020B0706030303020204" pitchFamily="34" charset="-127"/>
          </a:endParaRPr>
        </a:p>
        <a:p>
          <a:pPr algn="ctr"/>
          <a:r>
            <a:rPr lang="en-US" altLang="ko-KR" sz="1600">
              <a:latin typeface="SamsungOneKoreanOTF 600C" panose="020B0706030303020204" pitchFamily="34" charset="-127"/>
              <a:ea typeface="SamsungOneKoreanOTF 600C" panose="020B0706030303020204" pitchFamily="34" charset="-127"/>
            </a:rPr>
            <a:t>(10</a:t>
          </a:r>
          <a:r>
            <a:rPr lang="ko-KR" altLang="en-US" sz="1600">
              <a:latin typeface="SamsungOneKoreanOTF 600C" panose="020B0706030303020204" pitchFamily="34" charset="-127"/>
              <a:ea typeface="SamsungOneKoreanOTF 600C" panose="020B0706030303020204" pitchFamily="34" charset="-127"/>
            </a:rPr>
            <a:t>분</a:t>
          </a:r>
          <a:r>
            <a:rPr lang="en-US" altLang="ko-KR" sz="1600">
              <a:latin typeface="SamsungOneKoreanOTF 600C" panose="020B0706030303020204" pitchFamily="34" charset="-127"/>
              <a:ea typeface="SamsungOneKoreanOTF 600C" panose="020B0706030303020204" pitchFamily="34" charset="-127"/>
            </a:rPr>
            <a:t>)</a:t>
          </a:r>
          <a:endParaRPr lang="ko-KR" altLang="en-US" sz="1600">
            <a:latin typeface="SamsungOneKoreanOTF 600C" panose="020B0706030303020204" pitchFamily="34" charset="-127"/>
            <a:ea typeface="SamsungOneKoreanOTF 600C" panose="020B0706030303020204" pitchFamily="34" charset="-127"/>
          </a:endParaRPr>
        </a:p>
      </xdr:txBody>
    </xdr:sp>
    <xdr:clientData/>
  </xdr:twoCellAnchor>
  <xdr:twoCellAnchor>
    <xdr:from>
      <xdr:col>2</xdr:col>
      <xdr:colOff>169907</xdr:colOff>
      <xdr:row>80</xdr:row>
      <xdr:rowOff>180925</xdr:rowOff>
    </xdr:from>
    <xdr:to>
      <xdr:col>9</xdr:col>
      <xdr:colOff>27710</xdr:colOff>
      <xdr:row>103</xdr:row>
      <xdr:rowOff>138545</xdr:rowOff>
    </xdr:to>
    <xdr:sp macro="" textlink="">
      <xdr:nvSpPr>
        <xdr:cNvPr id="11" name="직사각형 10">
          <a:extLst>
            <a:ext uri="{FF2B5EF4-FFF2-40B4-BE49-F238E27FC236}">
              <a16:creationId xmlns:a16="http://schemas.microsoft.com/office/drawing/2014/main" id="{00000000-0008-0000-1100-00000B000000}"/>
            </a:ext>
          </a:extLst>
        </xdr:cNvPr>
        <xdr:cNvSpPr/>
      </xdr:nvSpPr>
      <xdr:spPr>
        <a:xfrm>
          <a:off x="1417682" y="19907200"/>
          <a:ext cx="19688853" cy="4996345"/>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ko-KR" altLang="en-US" sz="1600">
            <a:latin typeface="SamsungOneKoreanOTF 600C" panose="020B0706030303020204" pitchFamily="34" charset="-127"/>
            <a:ea typeface="SamsungOneKoreanOTF 600C" panose="020B0706030303020204" pitchFamily="34" charset="-127"/>
          </a:endParaRPr>
        </a:p>
      </xdr:txBody>
    </xdr:sp>
    <xdr:clientData/>
  </xdr:twoCellAnchor>
  <xdr:twoCellAnchor editAs="oneCell">
    <xdr:from>
      <xdr:col>2</xdr:col>
      <xdr:colOff>239488</xdr:colOff>
      <xdr:row>19</xdr:row>
      <xdr:rowOff>9477</xdr:rowOff>
    </xdr:from>
    <xdr:to>
      <xdr:col>3</xdr:col>
      <xdr:colOff>3009284</xdr:colOff>
      <xdr:row>30</xdr:row>
      <xdr:rowOff>45924</xdr:rowOff>
    </xdr:to>
    <xdr:pic>
      <xdr:nvPicPr>
        <xdr:cNvPr id="12" name="그림 11">
          <a:extLst>
            <a:ext uri="{FF2B5EF4-FFF2-40B4-BE49-F238E27FC236}">
              <a16:creationId xmlns:a16="http://schemas.microsoft.com/office/drawing/2014/main" id="{00000000-0008-0000-1100-00000C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487263" y="6372177"/>
          <a:ext cx="4827196" cy="2448812"/>
        </a:xfrm>
        <a:prstGeom prst="rect">
          <a:avLst/>
        </a:prstGeom>
      </xdr:spPr>
    </xdr:pic>
    <xdr:clientData/>
  </xdr:twoCellAnchor>
  <xdr:twoCellAnchor editAs="oneCell">
    <xdr:from>
      <xdr:col>3</xdr:col>
      <xdr:colOff>2971803</xdr:colOff>
      <xdr:row>19</xdr:row>
      <xdr:rowOff>9477</xdr:rowOff>
    </xdr:from>
    <xdr:to>
      <xdr:col>6</xdr:col>
      <xdr:colOff>372978</xdr:colOff>
      <xdr:row>30</xdr:row>
      <xdr:rowOff>45924</xdr:rowOff>
    </xdr:to>
    <xdr:pic>
      <xdr:nvPicPr>
        <xdr:cNvPr id="13" name="그림 12">
          <a:extLst>
            <a:ext uri="{FF2B5EF4-FFF2-40B4-BE49-F238E27FC236}">
              <a16:creationId xmlns:a16="http://schemas.microsoft.com/office/drawing/2014/main" id="{00000000-0008-0000-1100-00000D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6276978" y="6372177"/>
          <a:ext cx="4828135" cy="2448812"/>
        </a:xfrm>
        <a:prstGeom prst="rect">
          <a:avLst/>
        </a:prstGeom>
      </xdr:spPr>
    </xdr:pic>
    <xdr:clientData/>
  </xdr:twoCellAnchor>
  <xdr:twoCellAnchor editAs="oneCell">
    <xdr:from>
      <xdr:col>6</xdr:col>
      <xdr:colOff>391885</xdr:colOff>
      <xdr:row>22</xdr:row>
      <xdr:rowOff>194534</xdr:rowOff>
    </xdr:from>
    <xdr:to>
      <xdr:col>8</xdr:col>
      <xdr:colOff>2128023</xdr:colOff>
      <xdr:row>33</xdr:row>
      <xdr:rowOff>221365</xdr:rowOff>
    </xdr:to>
    <xdr:pic>
      <xdr:nvPicPr>
        <xdr:cNvPr id="14" name="그림 13">
          <a:extLst>
            <a:ext uri="{FF2B5EF4-FFF2-40B4-BE49-F238E27FC236}">
              <a16:creationId xmlns:a16="http://schemas.microsoft.com/office/drawing/2014/main" id="{00000000-0008-0000-1100-00000E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11126560" y="7214459"/>
          <a:ext cx="4791123" cy="2434116"/>
        </a:xfrm>
        <a:prstGeom prst="rect">
          <a:avLst/>
        </a:prstGeom>
      </xdr:spPr>
    </xdr:pic>
    <xdr:clientData/>
  </xdr:twoCellAnchor>
  <xdr:twoCellAnchor editAs="oneCell">
    <xdr:from>
      <xdr:col>8</xdr:col>
      <xdr:colOff>2111830</xdr:colOff>
      <xdr:row>19</xdr:row>
      <xdr:rowOff>9478</xdr:rowOff>
    </xdr:from>
    <xdr:to>
      <xdr:col>8</xdr:col>
      <xdr:colOff>6899631</xdr:colOff>
      <xdr:row>30</xdr:row>
      <xdr:rowOff>45925</xdr:rowOff>
    </xdr:to>
    <xdr:pic>
      <xdr:nvPicPr>
        <xdr:cNvPr id="15" name="그림 14">
          <a:extLst>
            <a:ext uri="{FF2B5EF4-FFF2-40B4-BE49-F238E27FC236}">
              <a16:creationId xmlns:a16="http://schemas.microsoft.com/office/drawing/2014/main" id="{00000000-0008-0000-1100-00000F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15904030" y="6372178"/>
          <a:ext cx="4789071" cy="2448812"/>
        </a:xfrm>
        <a:prstGeom prst="rect">
          <a:avLst/>
        </a:prstGeom>
      </xdr:spPr>
    </xdr:pic>
    <xdr:clientData/>
  </xdr:twoCellAnchor>
  <xdr:twoCellAnchor editAs="oneCell">
    <xdr:from>
      <xdr:col>2</xdr:col>
      <xdr:colOff>239488</xdr:colOff>
      <xdr:row>30</xdr:row>
      <xdr:rowOff>139116</xdr:rowOff>
    </xdr:from>
    <xdr:to>
      <xdr:col>3</xdr:col>
      <xdr:colOff>2999801</xdr:colOff>
      <xdr:row>41</xdr:row>
      <xdr:rowOff>176833</xdr:rowOff>
    </xdr:to>
    <xdr:pic>
      <xdr:nvPicPr>
        <xdr:cNvPr id="16" name="그림 15">
          <a:extLst>
            <a:ext uri="{FF2B5EF4-FFF2-40B4-BE49-F238E27FC236}">
              <a16:creationId xmlns:a16="http://schemas.microsoft.com/office/drawing/2014/main" id="{00000000-0008-0000-1100-000010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1487263" y="8911641"/>
          <a:ext cx="4812633" cy="2442462"/>
        </a:xfrm>
        <a:prstGeom prst="rect">
          <a:avLst/>
        </a:prstGeom>
      </xdr:spPr>
    </xdr:pic>
    <xdr:clientData/>
  </xdr:twoCellAnchor>
  <xdr:twoCellAnchor editAs="oneCell">
    <xdr:from>
      <xdr:col>3</xdr:col>
      <xdr:colOff>2971803</xdr:colOff>
      <xdr:row>30</xdr:row>
      <xdr:rowOff>139116</xdr:rowOff>
    </xdr:from>
    <xdr:to>
      <xdr:col>6</xdr:col>
      <xdr:colOff>330322</xdr:colOff>
      <xdr:row>41</xdr:row>
      <xdr:rowOff>186728</xdr:rowOff>
    </xdr:to>
    <xdr:pic>
      <xdr:nvPicPr>
        <xdr:cNvPr id="17" name="그림 16">
          <a:extLst>
            <a:ext uri="{FF2B5EF4-FFF2-40B4-BE49-F238E27FC236}">
              <a16:creationId xmlns:a16="http://schemas.microsoft.com/office/drawing/2014/main" id="{00000000-0008-0000-1100-000011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6276978" y="8911641"/>
          <a:ext cx="4782939" cy="2457437"/>
        </a:xfrm>
        <a:prstGeom prst="rect">
          <a:avLst/>
        </a:prstGeom>
      </xdr:spPr>
    </xdr:pic>
    <xdr:clientData/>
  </xdr:twoCellAnchor>
  <xdr:twoCellAnchor editAs="oneCell">
    <xdr:from>
      <xdr:col>6</xdr:col>
      <xdr:colOff>391885</xdr:colOff>
      <xdr:row>30</xdr:row>
      <xdr:rowOff>139116</xdr:rowOff>
    </xdr:from>
    <xdr:to>
      <xdr:col>8</xdr:col>
      <xdr:colOff>2163780</xdr:colOff>
      <xdr:row>41</xdr:row>
      <xdr:rowOff>70516</xdr:rowOff>
    </xdr:to>
    <xdr:pic>
      <xdr:nvPicPr>
        <xdr:cNvPr id="18" name="그림 17">
          <a:extLst>
            <a:ext uri="{FF2B5EF4-FFF2-40B4-BE49-F238E27FC236}">
              <a16:creationId xmlns:a16="http://schemas.microsoft.com/office/drawing/2014/main" id="{00000000-0008-0000-1100-00001200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11126560" y="8911641"/>
          <a:ext cx="4826880" cy="2338685"/>
        </a:xfrm>
        <a:prstGeom prst="rect">
          <a:avLst/>
        </a:prstGeom>
      </xdr:spPr>
    </xdr:pic>
    <xdr:clientData/>
  </xdr:twoCellAnchor>
  <xdr:twoCellAnchor editAs="oneCell">
    <xdr:from>
      <xdr:col>8</xdr:col>
      <xdr:colOff>2111830</xdr:colOff>
      <xdr:row>30</xdr:row>
      <xdr:rowOff>139116</xdr:rowOff>
    </xdr:from>
    <xdr:to>
      <xdr:col>8</xdr:col>
      <xdr:colOff>6905143</xdr:colOff>
      <xdr:row>41</xdr:row>
      <xdr:rowOff>70516</xdr:rowOff>
    </xdr:to>
    <xdr:pic>
      <xdr:nvPicPr>
        <xdr:cNvPr id="19" name="그림 18">
          <a:extLst>
            <a:ext uri="{FF2B5EF4-FFF2-40B4-BE49-F238E27FC236}">
              <a16:creationId xmlns:a16="http://schemas.microsoft.com/office/drawing/2014/main" id="{00000000-0008-0000-1100-000013000000}"/>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15904030" y="8911641"/>
          <a:ext cx="4797123" cy="2338685"/>
        </a:xfrm>
        <a:prstGeom prst="rect">
          <a:avLst/>
        </a:prstGeom>
      </xdr:spPr>
    </xdr:pic>
    <xdr:clientData/>
  </xdr:twoCellAnchor>
  <xdr:twoCellAnchor editAs="oneCell">
    <xdr:from>
      <xdr:col>2</xdr:col>
      <xdr:colOff>239488</xdr:colOff>
      <xdr:row>42</xdr:row>
      <xdr:rowOff>55418</xdr:rowOff>
    </xdr:from>
    <xdr:to>
      <xdr:col>3</xdr:col>
      <xdr:colOff>3000466</xdr:colOff>
      <xdr:row>52</xdr:row>
      <xdr:rowOff>221133</xdr:rowOff>
    </xdr:to>
    <xdr:pic>
      <xdr:nvPicPr>
        <xdr:cNvPr id="20" name="그림 19">
          <a:extLst>
            <a:ext uri="{FF2B5EF4-FFF2-40B4-BE49-F238E27FC236}">
              <a16:creationId xmlns:a16="http://schemas.microsoft.com/office/drawing/2014/main" id="{00000000-0008-0000-1100-000014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1487263" y="11456843"/>
          <a:ext cx="4813298" cy="2353925"/>
        </a:xfrm>
        <a:prstGeom prst="rect">
          <a:avLst/>
        </a:prstGeom>
      </xdr:spPr>
    </xdr:pic>
    <xdr:clientData/>
  </xdr:twoCellAnchor>
  <xdr:twoCellAnchor editAs="oneCell">
    <xdr:from>
      <xdr:col>3</xdr:col>
      <xdr:colOff>2971803</xdr:colOff>
      <xdr:row>42</xdr:row>
      <xdr:rowOff>55418</xdr:rowOff>
    </xdr:from>
    <xdr:to>
      <xdr:col>6</xdr:col>
      <xdr:colOff>335890</xdr:colOff>
      <xdr:row>52</xdr:row>
      <xdr:rowOff>221133</xdr:rowOff>
    </xdr:to>
    <xdr:pic>
      <xdr:nvPicPr>
        <xdr:cNvPr id="21" name="그림 20">
          <a:extLst>
            <a:ext uri="{FF2B5EF4-FFF2-40B4-BE49-F238E27FC236}">
              <a16:creationId xmlns:a16="http://schemas.microsoft.com/office/drawing/2014/main" id="{00000000-0008-0000-1100-000015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6276978" y="11456843"/>
          <a:ext cx="4791047" cy="2353925"/>
        </a:xfrm>
        <a:prstGeom prst="rect">
          <a:avLst/>
        </a:prstGeom>
      </xdr:spPr>
    </xdr:pic>
    <xdr:clientData/>
  </xdr:twoCellAnchor>
  <xdr:twoCellAnchor editAs="oneCell">
    <xdr:from>
      <xdr:col>6</xdr:col>
      <xdr:colOff>391885</xdr:colOff>
      <xdr:row>42</xdr:row>
      <xdr:rowOff>55418</xdr:rowOff>
    </xdr:from>
    <xdr:to>
      <xdr:col>8</xdr:col>
      <xdr:colOff>2171946</xdr:colOff>
      <xdr:row>52</xdr:row>
      <xdr:rowOff>221133</xdr:rowOff>
    </xdr:to>
    <xdr:pic>
      <xdr:nvPicPr>
        <xdr:cNvPr id="22" name="그림 21">
          <a:extLst>
            <a:ext uri="{FF2B5EF4-FFF2-40B4-BE49-F238E27FC236}">
              <a16:creationId xmlns:a16="http://schemas.microsoft.com/office/drawing/2014/main" id="{00000000-0008-0000-1100-00001600000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11126560" y="11456843"/>
          <a:ext cx="4837586" cy="2353925"/>
        </a:xfrm>
        <a:prstGeom prst="rect">
          <a:avLst/>
        </a:prstGeom>
      </xdr:spPr>
    </xdr:pic>
    <xdr:clientData/>
  </xdr:twoCellAnchor>
  <xdr:twoCellAnchor editAs="oneCell">
    <xdr:from>
      <xdr:col>8</xdr:col>
      <xdr:colOff>2111830</xdr:colOff>
      <xdr:row>42</xdr:row>
      <xdr:rowOff>55418</xdr:rowOff>
    </xdr:from>
    <xdr:to>
      <xdr:col>8</xdr:col>
      <xdr:colOff>6926044</xdr:colOff>
      <xdr:row>52</xdr:row>
      <xdr:rowOff>221133</xdr:rowOff>
    </xdr:to>
    <xdr:pic>
      <xdr:nvPicPr>
        <xdr:cNvPr id="23" name="그림 22">
          <a:extLst>
            <a:ext uri="{FF2B5EF4-FFF2-40B4-BE49-F238E27FC236}">
              <a16:creationId xmlns:a16="http://schemas.microsoft.com/office/drawing/2014/main" id="{00000000-0008-0000-1100-000017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15904030" y="11456843"/>
          <a:ext cx="4811674" cy="2353925"/>
        </a:xfrm>
        <a:prstGeom prst="rect">
          <a:avLst/>
        </a:prstGeom>
      </xdr:spPr>
    </xdr:pic>
    <xdr:clientData/>
  </xdr:twoCellAnchor>
  <xdr:twoCellAnchor editAs="oneCell">
    <xdr:from>
      <xdr:col>2</xdr:col>
      <xdr:colOff>304802</xdr:colOff>
      <xdr:row>53</xdr:row>
      <xdr:rowOff>96981</xdr:rowOff>
    </xdr:from>
    <xdr:to>
      <xdr:col>3</xdr:col>
      <xdr:colOff>3051586</xdr:colOff>
      <xdr:row>64</xdr:row>
      <xdr:rowOff>25841</xdr:rowOff>
    </xdr:to>
    <xdr:pic>
      <xdr:nvPicPr>
        <xdr:cNvPr id="24" name="그림 23">
          <a:extLst>
            <a:ext uri="{FF2B5EF4-FFF2-40B4-BE49-F238E27FC236}">
              <a16:creationId xmlns:a16="http://schemas.microsoft.com/office/drawing/2014/main" id="{00000000-0008-0000-1100-000018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552577" y="13908231"/>
          <a:ext cx="4804184" cy="2333605"/>
        </a:xfrm>
        <a:prstGeom prst="rect">
          <a:avLst/>
        </a:prstGeom>
      </xdr:spPr>
    </xdr:pic>
    <xdr:clientData/>
  </xdr:twoCellAnchor>
  <xdr:twoCellAnchor editAs="oneCell">
    <xdr:from>
      <xdr:col>2</xdr:col>
      <xdr:colOff>304802</xdr:colOff>
      <xdr:row>66</xdr:row>
      <xdr:rowOff>96980</xdr:rowOff>
    </xdr:from>
    <xdr:to>
      <xdr:col>3</xdr:col>
      <xdr:colOff>3051586</xdr:colOff>
      <xdr:row>77</xdr:row>
      <xdr:rowOff>25840</xdr:rowOff>
    </xdr:to>
    <xdr:pic>
      <xdr:nvPicPr>
        <xdr:cNvPr id="25" name="그림 24">
          <a:extLst>
            <a:ext uri="{FF2B5EF4-FFF2-40B4-BE49-F238E27FC236}">
              <a16:creationId xmlns:a16="http://schemas.microsoft.com/office/drawing/2014/main" id="{00000000-0008-0000-1100-000019000000}"/>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1552577" y="16756205"/>
          <a:ext cx="4804184" cy="2333605"/>
        </a:xfrm>
        <a:prstGeom prst="rect">
          <a:avLst/>
        </a:prstGeom>
      </xdr:spPr>
    </xdr:pic>
    <xdr:clientData/>
  </xdr:twoCellAnchor>
  <xdr:twoCellAnchor editAs="oneCell">
    <xdr:from>
      <xdr:col>3</xdr:col>
      <xdr:colOff>3162488</xdr:colOff>
      <xdr:row>66</xdr:row>
      <xdr:rowOff>96980</xdr:rowOff>
    </xdr:from>
    <xdr:to>
      <xdr:col>6</xdr:col>
      <xdr:colOff>523318</xdr:colOff>
      <xdr:row>77</xdr:row>
      <xdr:rowOff>25840</xdr:rowOff>
    </xdr:to>
    <xdr:pic>
      <xdr:nvPicPr>
        <xdr:cNvPr id="26" name="그림 25">
          <a:extLst>
            <a:ext uri="{FF2B5EF4-FFF2-40B4-BE49-F238E27FC236}">
              <a16:creationId xmlns:a16="http://schemas.microsoft.com/office/drawing/2014/main" id="{00000000-0008-0000-1100-00001A000000}"/>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tretch>
          <a:fillRect/>
        </a:stretch>
      </xdr:blipFill>
      <xdr:spPr>
        <a:xfrm>
          <a:off x="6467663" y="16756205"/>
          <a:ext cx="4786520" cy="2333605"/>
        </a:xfrm>
        <a:prstGeom prst="rect">
          <a:avLst/>
        </a:prstGeom>
      </xdr:spPr>
    </xdr:pic>
    <xdr:clientData/>
  </xdr:twoCellAnchor>
  <xdr:twoCellAnchor editAs="oneCell">
    <xdr:from>
      <xdr:col>6</xdr:col>
      <xdr:colOff>595747</xdr:colOff>
      <xdr:row>66</xdr:row>
      <xdr:rowOff>96980</xdr:rowOff>
    </xdr:from>
    <xdr:to>
      <xdr:col>8</xdr:col>
      <xdr:colOff>2390760</xdr:colOff>
      <xdr:row>77</xdr:row>
      <xdr:rowOff>25840</xdr:rowOff>
    </xdr:to>
    <xdr:pic>
      <xdr:nvPicPr>
        <xdr:cNvPr id="27" name="그림 26">
          <a:extLst>
            <a:ext uri="{FF2B5EF4-FFF2-40B4-BE49-F238E27FC236}">
              <a16:creationId xmlns:a16="http://schemas.microsoft.com/office/drawing/2014/main" id="{00000000-0008-0000-1100-00001B00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11330422" y="16756205"/>
          <a:ext cx="4847458" cy="2333605"/>
        </a:xfrm>
        <a:prstGeom prst="rect">
          <a:avLst/>
        </a:prstGeom>
      </xdr:spPr>
    </xdr:pic>
    <xdr:clientData/>
  </xdr:twoCellAnchor>
  <xdr:twoCellAnchor editAs="oneCell">
    <xdr:from>
      <xdr:col>8</xdr:col>
      <xdr:colOff>2355274</xdr:colOff>
      <xdr:row>66</xdr:row>
      <xdr:rowOff>96980</xdr:rowOff>
    </xdr:from>
    <xdr:to>
      <xdr:col>8</xdr:col>
      <xdr:colOff>7132511</xdr:colOff>
      <xdr:row>77</xdr:row>
      <xdr:rowOff>25840</xdr:rowOff>
    </xdr:to>
    <xdr:pic>
      <xdr:nvPicPr>
        <xdr:cNvPr id="28" name="그림 27">
          <a:extLst>
            <a:ext uri="{FF2B5EF4-FFF2-40B4-BE49-F238E27FC236}">
              <a16:creationId xmlns:a16="http://schemas.microsoft.com/office/drawing/2014/main" id="{00000000-0008-0000-1100-00001C000000}"/>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16147474" y="16756205"/>
          <a:ext cx="4781047" cy="2333605"/>
        </a:xfrm>
        <a:prstGeom prst="rect">
          <a:avLst/>
        </a:prstGeom>
      </xdr:spPr>
    </xdr:pic>
    <xdr:clientData/>
  </xdr:twoCellAnchor>
  <xdr:twoCellAnchor editAs="oneCell">
    <xdr:from>
      <xdr:col>2</xdr:col>
      <xdr:colOff>304802</xdr:colOff>
      <xdr:row>80</xdr:row>
      <xdr:rowOff>221673</xdr:rowOff>
    </xdr:from>
    <xdr:to>
      <xdr:col>3</xdr:col>
      <xdr:colOff>3037468</xdr:colOff>
      <xdr:row>91</xdr:row>
      <xdr:rowOff>151803</xdr:rowOff>
    </xdr:to>
    <xdr:pic>
      <xdr:nvPicPr>
        <xdr:cNvPr id="29" name="그림 28">
          <a:extLst>
            <a:ext uri="{FF2B5EF4-FFF2-40B4-BE49-F238E27FC236}">
              <a16:creationId xmlns:a16="http://schemas.microsoft.com/office/drawing/2014/main" id="{00000000-0008-0000-1100-00001D000000}"/>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1552577" y="19947948"/>
          <a:ext cx="4784986" cy="2339955"/>
        </a:xfrm>
        <a:prstGeom prst="rect">
          <a:avLst/>
        </a:prstGeom>
      </xdr:spPr>
    </xdr:pic>
    <xdr:clientData/>
  </xdr:twoCellAnchor>
  <xdr:twoCellAnchor editAs="oneCell">
    <xdr:from>
      <xdr:col>3</xdr:col>
      <xdr:colOff>3103418</xdr:colOff>
      <xdr:row>80</xdr:row>
      <xdr:rowOff>221673</xdr:rowOff>
    </xdr:from>
    <xdr:to>
      <xdr:col>6</xdr:col>
      <xdr:colOff>491727</xdr:colOff>
      <xdr:row>91</xdr:row>
      <xdr:rowOff>151803</xdr:rowOff>
    </xdr:to>
    <xdr:pic>
      <xdr:nvPicPr>
        <xdr:cNvPr id="30" name="그림 29">
          <a:extLst>
            <a:ext uri="{FF2B5EF4-FFF2-40B4-BE49-F238E27FC236}">
              <a16:creationId xmlns:a16="http://schemas.microsoft.com/office/drawing/2014/main" id="{00000000-0008-0000-1100-00001E000000}"/>
            </a:ext>
          </a:extLst>
        </xdr:cNvPr>
        <xdr:cNvPicPr>
          <a:picLocks noChangeAspect="1"/>
        </xdr:cNvPicPr>
      </xdr:nvPicPr>
      <xdr:blipFill>
        <a:blip xmlns:r="http://schemas.openxmlformats.org/officeDocument/2006/relationships" r:embed="rId23" cstate="email">
          <a:extLst>
            <a:ext uri="{28A0092B-C50C-407E-A947-70E740481C1C}">
              <a14:useLocalDpi xmlns:a14="http://schemas.microsoft.com/office/drawing/2010/main"/>
            </a:ext>
          </a:extLst>
        </a:blip>
        <a:stretch>
          <a:fillRect/>
        </a:stretch>
      </xdr:blipFill>
      <xdr:spPr>
        <a:xfrm>
          <a:off x="6408593" y="19947948"/>
          <a:ext cx="4816539" cy="2339955"/>
        </a:xfrm>
        <a:prstGeom prst="rect">
          <a:avLst/>
        </a:prstGeom>
      </xdr:spPr>
    </xdr:pic>
    <xdr:clientData/>
  </xdr:twoCellAnchor>
  <xdr:twoCellAnchor editAs="oneCell">
    <xdr:from>
      <xdr:col>6</xdr:col>
      <xdr:colOff>443346</xdr:colOff>
      <xdr:row>80</xdr:row>
      <xdr:rowOff>221673</xdr:rowOff>
    </xdr:from>
    <xdr:to>
      <xdr:col>8</xdr:col>
      <xdr:colOff>2215302</xdr:colOff>
      <xdr:row>91</xdr:row>
      <xdr:rowOff>151803</xdr:rowOff>
    </xdr:to>
    <xdr:pic>
      <xdr:nvPicPr>
        <xdr:cNvPr id="31" name="그림 30">
          <a:extLst>
            <a:ext uri="{FF2B5EF4-FFF2-40B4-BE49-F238E27FC236}">
              <a16:creationId xmlns:a16="http://schemas.microsoft.com/office/drawing/2014/main" id="{00000000-0008-0000-1100-00001F000000}"/>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tretch>
          <a:fillRect/>
        </a:stretch>
      </xdr:blipFill>
      <xdr:spPr>
        <a:xfrm>
          <a:off x="11178021" y="19947948"/>
          <a:ext cx="4832021" cy="2339955"/>
        </a:xfrm>
        <a:prstGeom prst="rect">
          <a:avLst/>
        </a:prstGeom>
      </xdr:spPr>
    </xdr:pic>
    <xdr:clientData/>
  </xdr:twoCellAnchor>
  <xdr:twoCellAnchor editAs="oneCell">
    <xdr:from>
      <xdr:col>8</xdr:col>
      <xdr:colOff>2286000</xdr:colOff>
      <xdr:row>80</xdr:row>
      <xdr:rowOff>221673</xdr:rowOff>
    </xdr:from>
    <xdr:to>
      <xdr:col>8</xdr:col>
      <xdr:colOff>7096100</xdr:colOff>
      <xdr:row>91</xdr:row>
      <xdr:rowOff>142913</xdr:rowOff>
    </xdr:to>
    <xdr:pic>
      <xdr:nvPicPr>
        <xdr:cNvPr id="32" name="그림 3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16078200" y="19947948"/>
          <a:ext cx="4815180" cy="2327255"/>
        </a:xfrm>
        <a:prstGeom prst="rect">
          <a:avLst/>
        </a:prstGeom>
      </xdr:spPr>
    </xdr:pic>
    <xdr:clientData/>
  </xdr:twoCellAnchor>
  <xdr:twoCellAnchor editAs="oneCell">
    <xdr:from>
      <xdr:col>2</xdr:col>
      <xdr:colOff>304802</xdr:colOff>
      <xdr:row>92</xdr:row>
      <xdr:rowOff>124691</xdr:rowOff>
    </xdr:from>
    <xdr:to>
      <xdr:col>3</xdr:col>
      <xdr:colOff>3045107</xdr:colOff>
      <xdr:row>103</xdr:row>
      <xdr:rowOff>48471</xdr:rowOff>
    </xdr:to>
    <xdr:pic>
      <xdr:nvPicPr>
        <xdr:cNvPr id="33" name="그림 32">
          <a:extLst>
            <a:ext uri="{FF2B5EF4-FFF2-40B4-BE49-F238E27FC236}">
              <a16:creationId xmlns:a16="http://schemas.microsoft.com/office/drawing/2014/main" id="{00000000-0008-0000-1100-00002100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1552577" y="22479866"/>
          <a:ext cx="4795165" cy="2338685"/>
        </a:xfrm>
        <a:prstGeom prst="rect">
          <a:avLst/>
        </a:prstGeom>
      </xdr:spPr>
    </xdr:pic>
    <xdr:clientData/>
  </xdr:twoCellAnchor>
  <xdr:twoCellAnchor editAs="oneCell">
    <xdr:from>
      <xdr:col>3</xdr:col>
      <xdr:colOff>3103418</xdr:colOff>
      <xdr:row>92</xdr:row>
      <xdr:rowOff>124691</xdr:rowOff>
    </xdr:from>
    <xdr:to>
      <xdr:col>6</xdr:col>
      <xdr:colOff>466057</xdr:colOff>
      <xdr:row>103</xdr:row>
      <xdr:rowOff>48471</xdr:rowOff>
    </xdr:to>
    <xdr:pic>
      <xdr:nvPicPr>
        <xdr:cNvPr id="34" name="그림 33">
          <a:extLst>
            <a:ext uri="{FF2B5EF4-FFF2-40B4-BE49-F238E27FC236}">
              <a16:creationId xmlns:a16="http://schemas.microsoft.com/office/drawing/2014/main" id="{00000000-0008-0000-1100-000022000000}"/>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6408593" y="22479866"/>
          <a:ext cx="4794679" cy="2338685"/>
        </a:xfrm>
        <a:prstGeom prst="rect">
          <a:avLst/>
        </a:prstGeom>
      </xdr:spPr>
    </xdr:pic>
    <xdr:clientData/>
  </xdr:twoCellAnchor>
  <xdr:twoCellAnchor editAs="oneCell">
    <xdr:from>
      <xdr:col>6</xdr:col>
      <xdr:colOff>443346</xdr:colOff>
      <xdr:row>92</xdr:row>
      <xdr:rowOff>124691</xdr:rowOff>
    </xdr:from>
    <xdr:to>
      <xdr:col>8</xdr:col>
      <xdr:colOff>2173439</xdr:colOff>
      <xdr:row>103</xdr:row>
      <xdr:rowOff>48471</xdr:rowOff>
    </xdr:to>
    <xdr:pic>
      <xdr:nvPicPr>
        <xdr:cNvPr id="35" name="그림 34">
          <a:extLst>
            <a:ext uri="{FF2B5EF4-FFF2-40B4-BE49-F238E27FC236}">
              <a16:creationId xmlns:a16="http://schemas.microsoft.com/office/drawing/2014/main" id="{00000000-0008-0000-1100-000023000000}"/>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11178021" y="22479866"/>
          <a:ext cx="4787618" cy="2338685"/>
        </a:xfrm>
        <a:prstGeom prst="rect">
          <a:avLst/>
        </a:prstGeom>
      </xdr:spPr>
    </xdr:pic>
    <xdr:clientData/>
  </xdr:twoCellAnchor>
  <xdr:twoCellAnchor editAs="oneCell">
    <xdr:from>
      <xdr:col>8</xdr:col>
      <xdr:colOff>2286000</xdr:colOff>
      <xdr:row>92</xdr:row>
      <xdr:rowOff>124691</xdr:rowOff>
    </xdr:from>
    <xdr:to>
      <xdr:col>8</xdr:col>
      <xdr:colOff>7086822</xdr:colOff>
      <xdr:row>103</xdr:row>
      <xdr:rowOff>44661</xdr:rowOff>
    </xdr:to>
    <xdr:pic>
      <xdr:nvPicPr>
        <xdr:cNvPr id="36" name="그림 35">
          <a:extLst>
            <a:ext uri="{FF2B5EF4-FFF2-40B4-BE49-F238E27FC236}">
              <a16:creationId xmlns:a16="http://schemas.microsoft.com/office/drawing/2014/main" id="{00000000-0008-0000-1100-000024000000}"/>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a:off x="16078200" y="22479866"/>
          <a:ext cx="4800822" cy="2332335"/>
        </a:xfrm>
        <a:prstGeom prst="rect">
          <a:avLst/>
        </a:prstGeom>
      </xdr:spPr>
    </xdr:pic>
    <xdr:clientData/>
  </xdr:twoCellAnchor>
  <xdr:twoCellAnchor>
    <xdr:from>
      <xdr:col>1</xdr:col>
      <xdr:colOff>21227</xdr:colOff>
      <xdr:row>104</xdr:row>
      <xdr:rowOff>122315</xdr:rowOff>
    </xdr:from>
    <xdr:to>
      <xdr:col>2</xdr:col>
      <xdr:colOff>207373</xdr:colOff>
      <xdr:row>151</xdr:row>
      <xdr:rowOff>27214</xdr:rowOff>
    </xdr:to>
    <xdr:sp macro="" textlink="">
      <xdr:nvSpPr>
        <xdr:cNvPr id="37" name="직사각형 36">
          <a:extLst>
            <a:ext uri="{FF2B5EF4-FFF2-40B4-BE49-F238E27FC236}">
              <a16:creationId xmlns:a16="http://schemas.microsoft.com/office/drawing/2014/main" id="{E8469654-423C-4429-AD98-6F867EA6723F}"/>
            </a:ext>
          </a:extLst>
        </xdr:cNvPr>
        <xdr:cNvSpPr/>
      </xdr:nvSpPr>
      <xdr:spPr>
        <a:xfrm>
          <a:off x="182517" y="27197445"/>
          <a:ext cx="1260566" cy="11248539"/>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600">
              <a:latin typeface="SamsungOneKoreanOTF 600C" panose="020B0706030303020204" pitchFamily="34" charset="-127"/>
              <a:ea typeface="SamsungOneKoreanOTF 600C" panose="020B0706030303020204" pitchFamily="34" charset="-127"/>
            </a:rPr>
            <a:t>VIP</a:t>
          </a:r>
        </a:p>
        <a:p>
          <a:pPr algn="ctr"/>
          <a:r>
            <a:rPr lang="ko-KR" altLang="en-US" sz="1600">
              <a:latin typeface="SamsungOneKoreanOTF 600C" panose="020B0706030303020204" pitchFamily="34" charset="-127"/>
              <a:ea typeface="SamsungOneKoreanOTF 600C" panose="020B0706030303020204" pitchFamily="34" charset="-127"/>
            </a:rPr>
            <a:t>스크립트</a:t>
          </a:r>
          <a:endParaRPr lang="en-US" altLang="ko-KR" sz="1600">
            <a:latin typeface="SamsungOneKoreanOTF 600C" panose="020B0706030303020204" pitchFamily="34" charset="-127"/>
            <a:ea typeface="SamsungOneKoreanOTF 600C" panose="020B0706030303020204" pitchFamily="34" charset="-127"/>
          </a:endParaRPr>
        </a:p>
        <a:p>
          <a:pPr algn="ctr"/>
          <a:r>
            <a:rPr lang="en-US" altLang="ko-KR" sz="1600">
              <a:latin typeface="SamsungOneKoreanOTF 600C" panose="020B0706030303020204" pitchFamily="34" charset="-127"/>
              <a:ea typeface="SamsungOneKoreanOTF 600C" panose="020B0706030303020204" pitchFamily="34" charset="-127"/>
            </a:rPr>
            <a:t>(</a:t>
          </a:r>
          <a:r>
            <a:rPr lang="ko-KR" altLang="en-US" sz="1600">
              <a:latin typeface="SamsungOneKoreanOTF 600C" panose="020B0706030303020204" pitchFamily="34" charset="-127"/>
              <a:ea typeface="SamsungOneKoreanOTF 600C" panose="020B0706030303020204" pitchFamily="34" charset="-127"/>
            </a:rPr>
            <a:t>영문</a:t>
          </a:r>
          <a:r>
            <a:rPr lang="en-US" altLang="ko-KR" sz="1600">
              <a:latin typeface="SamsungOneKoreanOTF 600C" panose="020B0706030303020204" pitchFamily="34" charset="-127"/>
              <a:ea typeface="SamsungOneKoreanOTF 600C" panose="020B0706030303020204" pitchFamily="34" charset="-127"/>
            </a:rPr>
            <a:t>)</a:t>
          </a:r>
          <a:endParaRPr lang="ko-KR" altLang="en-US" sz="1600">
            <a:latin typeface="SamsungOneKoreanOTF 600C" panose="020B0706030303020204" pitchFamily="34" charset="-127"/>
            <a:ea typeface="SamsungOneKoreanOTF 600C" panose="020B0706030303020204" pitchFamily="34" charset="-127"/>
          </a:endParaRPr>
        </a:p>
      </xdr:txBody>
    </xdr:sp>
    <xdr:clientData/>
  </xdr:twoCellAnchor>
  <xdr:twoCellAnchor>
    <xdr:from>
      <xdr:col>2</xdr:col>
      <xdr:colOff>169907</xdr:colOff>
      <xdr:row>104</xdr:row>
      <xdr:rowOff>134388</xdr:rowOff>
    </xdr:from>
    <xdr:to>
      <xdr:col>9</xdr:col>
      <xdr:colOff>21995</xdr:colOff>
      <xdr:row>151</xdr:row>
      <xdr:rowOff>27214</xdr:rowOff>
    </xdr:to>
    <xdr:sp macro="" textlink="">
      <xdr:nvSpPr>
        <xdr:cNvPr id="38" name="직사각형 37">
          <a:extLst>
            <a:ext uri="{FF2B5EF4-FFF2-40B4-BE49-F238E27FC236}">
              <a16:creationId xmlns:a16="http://schemas.microsoft.com/office/drawing/2014/main" id="{033A41C2-285A-4885-A67D-4356957335D5}"/>
            </a:ext>
          </a:extLst>
        </xdr:cNvPr>
        <xdr:cNvSpPr/>
      </xdr:nvSpPr>
      <xdr:spPr>
        <a:xfrm>
          <a:off x="1405617" y="27213328"/>
          <a:ext cx="19669168" cy="11232656"/>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ko-KR" altLang="en-US" sz="1600">
            <a:latin typeface="SamsungOneKoreanOTF 600C" panose="020B0706030303020204" pitchFamily="34" charset="-127"/>
            <a:ea typeface="SamsungOneKoreanOTF 600C" panose="020B0706030303020204" pitchFamily="34" charset="-127"/>
          </a:endParaRPr>
        </a:p>
      </xdr:txBody>
    </xdr:sp>
    <xdr:clientData/>
  </xdr:twoCellAnchor>
  <xdr:twoCellAnchor editAs="oneCell">
    <xdr:from>
      <xdr:col>2</xdr:col>
      <xdr:colOff>365216</xdr:colOff>
      <xdr:row>105</xdr:row>
      <xdr:rowOff>21228</xdr:rowOff>
    </xdr:from>
    <xdr:to>
      <xdr:col>3</xdr:col>
      <xdr:colOff>3007178</xdr:colOff>
      <xdr:row>115</xdr:row>
      <xdr:rowOff>225339</xdr:rowOff>
    </xdr:to>
    <xdr:pic>
      <xdr:nvPicPr>
        <xdr:cNvPr id="39" name="그림 38">
          <a:extLst>
            <a:ext uri="{FF2B5EF4-FFF2-40B4-BE49-F238E27FC236}">
              <a16:creationId xmlns:a16="http://schemas.microsoft.com/office/drawing/2014/main" id="{68284E77-E391-41F5-90CD-2EF81FED107C}"/>
            </a:ext>
          </a:extLst>
        </xdr:cNvPr>
        <xdr:cNvPicPr>
          <a:picLocks noChangeAspect="1"/>
        </xdr:cNvPicPr>
      </xdr:nvPicPr>
      <xdr:blipFill>
        <a:blip xmlns:r="http://schemas.openxmlformats.org/officeDocument/2006/relationships" r:embed="rId30" cstate="email">
          <a:extLst>
            <a:ext uri="{28A0092B-C50C-407E-A947-70E740481C1C}">
              <a14:useLocalDpi xmlns:a14="http://schemas.microsoft.com/office/drawing/2010/main"/>
            </a:ext>
          </a:extLst>
        </a:blip>
        <a:stretch>
          <a:fillRect/>
        </a:stretch>
      </xdr:blipFill>
      <xdr:spPr>
        <a:xfrm>
          <a:off x="1606006" y="27341468"/>
          <a:ext cx="4696822" cy="2614571"/>
        </a:xfrm>
        <a:prstGeom prst="rect">
          <a:avLst/>
        </a:prstGeom>
      </xdr:spPr>
    </xdr:pic>
    <xdr:clientData/>
  </xdr:twoCellAnchor>
  <xdr:twoCellAnchor editAs="oneCell">
    <xdr:from>
      <xdr:col>3</xdr:col>
      <xdr:colOff>3015808</xdr:colOff>
      <xdr:row>105</xdr:row>
      <xdr:rowOff>17418</xdr:rowOff>
    </xdr:from>
    <xdr:to>
      <xdr:col>6</xdr:col>
      <xdr:colOff>255835</xdr:colOff>
      <xdr:row>115</xdr:row>
      <xdr:rowOff>200661</xdr:rowOff>
    </xdr:to>
    <xdr:pic>
      <xdr:nvPicPr>
        <xdr:cNvPr id="40" name="그림 39">
          <a:extLst>
            <a:ext uri="{FF2B5EF4-FFF2-40B4-BE49-F238E27FC236}">
              <a16:creationId xmlns:a16="http://schemas.microsoft.com/office/drawing/2014/main" id="{0A5629D5-0D6E-47A2-ACA4-6E0B9982EF21}"/>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6310188" y="27332578"/>
          <a:ext cx="4658097" cy="2598783"/>
        </a:xfrm>
        <a:prstGeom prst="rect">
          <a:avLst/>
        </a:prstGeom>
      </xdr:spPr>
    </xdr:pic>
    <xdr:clientData/>
  </xdr:twoCellAnchor>
  <xdr:twoCellAnchor editAs="oneCell">
    <xdr:from>
      <xdr:col>6</xdr:col>
      <xdr:colOff>259385</xdr:colOff>
      <xdr:row>105</xdr:row>
      <xdr:rowOff>17418</xdr:rowOff>
    </xdr:from>
    <xdr:to>
      <xdr:col>8</xdr:col>
      <xdr:colOff>1792594</xdr:colOff>
      <xdr:row>115</xdr:row>
      <xdr:rowOff>153219</xdr:rowOff>
    </xdr:to>
    <xdr:pic>
      <xdr:nvPicPr>
        <xdr:cNvPr id="41" name="그림 40">
          <a:extLst>
            <a:ext uri="{FF2B5EF4-FFF2-40B4-BE49-F238E27FC236}">
              <a16:creationId xmlns:a16="http://schemas.microsoft.com/office/drawing/2014/main" id="{D29F5533-C2B2-4FBA-A806-CE4E5DF51010}"/>
            </a:ext>
          </a:extLst>
        </xdr:cNvPr>
        <xdr:cNvPicPr>
          <a:picLocks noChangeAspect="1"/>
        </xdr:cNvPicPr>
      </xdr:nvPicPr>
      <xdr:blipFill>
        <a:blip xmlns:r="http://schemas.openxmlformats.org/officeDocument/2006/relationships" r:embed="rId32" cstate="email">
          <a:extLst>
            <a:ext uri="{28A0092B-C50C-407E-A947-70E740481C1C}">
              <a14:useLocalDpi xmlns:a14="http://schemas.microsoft.com/office/drawing/2010/main"/>
            </a:ext>
          </a:extLst>
        </a:blip>
        <a:stretch>
          <a:fillRect/>
        </a:stretch>
      </xdr:blipFill>
      <xdr:spPr>
        <a:xfrm>
          <a:off x="10973105" y="27332578"/>
          <a:ext cx="4579939" cy="2551341"/>
        </a:xfrm>
        <a:prstGeom prst="rect">
          <a:avLst/>
        </a:prstGeom>
      </xdr:spPr>
    </xdr:pic>
    <xdr:clientData/>
  </xdr:twoCellAnchor>
  <xdr:twoCellAnchor editAs="oneCell">
    <xdr:from>
      <xdr:col>8</xdr:col>
      <xdr:colOff>1792335</xdr:colOff>
      <xdr:row>105</xdr:row>
      <xdr:rowOff>21228</xdr:rowOff>
    </xdr:from>
    <xdr:to>
      <xdr:col>8</xdr:col>
      <xdr:colOff>6845160</xdr:colOff>
      <xdr:row>116</xdr:row>
      <xdr:rowOff>149680</xdr:rowOff>
    </xdr:to>
    <xdr:pic>
      <xdr:nvPicPr>
        <xdr:cNvPr id="42" name="그림 41">
          <a:extLst>
            <a:ext uri="{FF2B5EF4-FFF2-40B4-BE49-F238E27FC236}">
              <a16:creationId xmlns:a16="http://schemas.microsoft.com/office/drawing/2014/main" id="{4120B4C5-C355-4D7C-8B4E-ACC005206142}"/>
            </a:ext>
          </a:extLst>
        </xdr:cNvPr>
        <xdr:cNvPicPr>
          <a:picLocks noChangeAspect="1"/>
        </xdr:cNvPicPr>
      </xdr:nvPicPr>
      <xdr:blipFill>
        <a:blip xmlns:r="http://schemas.openxmlformats.org/officeDocument/2006/relationships" r:embed="rId33" cstate="email">
          <a:extLst>
            <a:ext uri="{28A0092B-C50C-407E-A947-70E740481C1C}">
              <a14:useLocalDpi xmlns:a14="http://schemas.microsoft.com/office/drawing/2010/main"/>
            </a:ext>
          </a:extLst>
        </a:blip>
        <a:stretch>
          <a:fillRect/>
        </a:stretch>
      </xdr:blipFill>
      <xdr:spPr>
        <a:xfrm>
          <a:off x="15559135" y="27341468"/>
          <a:ext cx="5052825" cy="2780212"/>
        </a:xfrm>
        <a:prstGeom prst="rect">
          <a:avLst/>
        </a:prstGeom>
      </xdr:spPr>
    </xdr:pic>
    <xdr:clientData/>
  </xdr:twoCellAnchor>
  <xdr:twoCellAnchor editAs="oneCell">
    <xdr:from>
      <xdr:col>2</xdr:col>
      <xdr:colOff>326571</xdr:colOff>
      <xdr:row>117</xdr:row>
      <xdr:rowOff>162333</xdr:rowOff>
    </xdr:from>
    <xdr:to>
      <xdr:col>3</xdr:col>
      <xdr:colOff>2968762</xdr:colOff>
      <xdr:row>128</xdr:row>
      <xdr:rowOff>111398</xdr:rowOff>
    </xdr:to>
    <xdr:pic>
      <xdr:nvPicPr>
        <xdr:cNvPr id="43" name="그림 42">
          <a:extLst>
            <a:ext uri="{FF2B5EF4-FFF2-40B4-BE49-F238E27FC236}">
              <a16:creationId xmlns:a16="http://schemas.microsoft.com/office/drawing/2014/main" id="{C1842E2C-F2E1-4E07-9962-67180B4154A4}"/>
            </a:ext>
          </a:extLst>
        </xdr:cNvPr>
        <xdr:cNvPicPr>
          <a:picLocks noChangeAspect="1"/>
        </xdr:cNvPicPr>
      </xdr:nvPicPr>
      <xdr:blipFill>
        <a:blip xmlns:r="http://schemas.openxmlformats.org/officeDocument/2006/relationships" r:embed="rId34" cstate="email">
          <a:extLst>
            <a:ext uri="{28A0092B-C50C-407E-A947-70E740481C1C}">
              <a14:useLocalDpi xmlns:a14="http://schemas.microsoft.com/office/drawing/2010/main"/>
            </a:ext>
          </a:extLst>
        </a:blip>
        <a:stretch>
          <a:fillRect/>
        </a:stretch>
      </xdr:blipFill>
      <xdr:spPr>
        <a:xfrm>
          <a:off x="1567361" y="30374363"/>
          <a:ext cx="4697051" cy="2604635"/>
        </a:xfrm>
        <a:prstGeom prst="rect">
          <a:avLst/>
        </a:prstGeom>
      </xdr:spPr>
    </xdr:pic>
    <xdr:clientData/>
  </xdr:twoCellAnchor>
  <xdr:twoCellAnchor editAs="oneCell">
    <xdr:from>
      <xdr:col>3</xdr:col>
      <xdr:colOff>3088821</xdr:colOff>
      <xdr:row>117</xdr:row>
      <xdr:rowOff>162333</xdr:rowOff>
    </xdr:from>
    <xdr:to>
      <xdr:col>6</xdr:col>
      <xdr:colOff>266981</xdr:colOff>
      <xdr:row>128</xdr:row>
      <xdr:rowOff>70576</xdr:rowOff>
    </xdr:to>
    <xdr:pic>
      <xdr:nvPicPr>
        <xdr:cNvPr id="44" name="그림 43">
          <a:extLst>
            <a:ext uri="{FF2B5EF4-FFF2-40B4-BE49-F238E27FC236}">
              <a16:creationId xmlns:a16="http://schemas.microsoft.com/office/drawing/2014/main" id="{BF2B7444-ECC2-4173-A10E-540D37457C33}"/>
            </a:ext>
          </a:extLst>
        </xdr:cNvPr>
        <xdr:cNvPicPr>
          <a:picLocks noChangeAspect="1"/>
        </xdr:cNvPicPr>
      </xdr:nvPicPr>
      <xdr:blipFill>
        <a:blip xmlns:r="http://schemas.openxmlformats.org/officeDocument/2006/relationships" r:embed="rId35" cstate="email">
          <a:extLst>
            <a:ext uri="{28A0092B-C50C-407E-A947-70E740481C1C}">
              <a14:useLocalDpi xmlns:a14="http://schemas.microsoft.com/office/drawing/2010/main"/>
            </a:ext>
          </a:extLst>
        </a:blip>
        <a:stretch>
          <a:fillRect/>
        </a:stretch>
      </xdr:blipFill>
      <xdr:spPr>
        <a:xfrm>
          <a:off x="6384471" y="30374363"/>
          <a:ext cx="4594960" cy="2563813"/>
        </a:xfrm>
        <a:prstGeom prst="rect">
          <a:avLst/>
        </a:prstGeom>
      </xdr:spPr>
    </xdr:pic>
    <xdr:clientData/>
  </xdr:twoCellAnchor>
  <xdr:twoCellAnchor editAs="oneCell">
    <xdr:from>
      <xdr:col>6</xdr:col>
      <xdr:colOff>340178</xdr:colOff>
      <xdr:row>117</xdr:row>
      <xdr:rowOff>162333</xdr:rowOff>
    </xdr:from>
    <xdr:to>
      <xdr:col>8</xdr:col>
      <xdr:colOff>1996168</xdr:colOff>
      <xdr:row>128</xdr:row>
      <xdr:rowOff>142572</xdr:rowOff>
    </xdr:to>
    <xdr:pic>
      <xdr:nvPicPr>
        <xdr:cNvPr id="45" name="그림 44">
          <a:extLst>
            <a:ext uri="{FF2B5EF4-FFF2-40B4-BE49-F238E27FC236}">
              <a16:creationId xmlns:a16="http://schemas.microsoft.com/office/drawing/2014/main" id="{C6C7D166-445C-436F-A977-29089A3BCABF}"/>
            </a:ext>
          </a:extLst>
        </xdr:cNvPr>
        <xdr:cNvPicPr>
          <a:picLocks noChangeAspect="1"/>
        </xdr:cNvPicPr>
      </xdr:nvPicPr>
      <xdr:blipFill>
        <a:blip xmlns:r="http://schemas.openxmlformats.org/officeDocument/2006/relationships" r:embed="rId36" cstate="email">
          <a:extLst>
            <a:ext uri="{28A0092B-C50C-407E-A947-70E740481C1C}">
              <a14:useLocalDpi xmlns:a14="http://schemas.microsoft.com/office/drawing/2010/main"/>
            </a:ext>
          </a:extLst>
        </a:blip>
        <a:stretch>
          <a:fillRect/>
        </a:stretch>
      </xdr:blipFill>
      <xdr:spPr>
        <a:xfrm>
          <a:off x="11052628" y="30374363"/>
          <a:ext cx="4703990" cy="2635809"/>
        </a:xfrm>
        <a:prstGeom prst="rect">
          <a:avLst/>
        </a:prstGeom>
      </xdr:spPr>
    </xdr:pic>
    <xdr:clientData/>
  </xdr:twoCellAnchor>
  <xdr:twoCellAnchor editAs="oneCell">
    <xdr:from>
      <xdr:col>8</xdr:col>
      <xdr:colOff>1965416</xdr:colOff>
      <xdr:row>117</xdr:row>
      <xdr:rowOff>162333</xdr:rowOff>
    </xdr:from>
    <xdr:to>
      <xdr:col>8</xdr:col>
      <xdr:colOff>6756512</xdr:colOff>
      <xdr:row>128</xdr:row>
      <xdr:rowOff>126500</xdr:rowOff>
    </xdr:to>
    <xdr:pic>
      <xdr:nvPicPr>
        <xdr:cNvPr id="46" name="그림 45">
          <a:extLst>
            <a:ext uri="{FF2B5EF4-FFF2-40B4-BE49-F238E27FC236}">
              <a16:creationId xmlns:a16="http://schemas.microsoft.com/office/drawing/2014/main" id="{728A6229-0F45-46CE-9489-DB9E00E34764}"/>
            </a:ext>
          </a:extLst>
        </xdr:cNvPr>
        <xdr:cNvPicPr>
          <a:picLocks noChangeAspect="1"/>
        </xdr:cNvPicPr>
      </xdr:nvPicPr>
      <xdr:blipFill>
        <a:blip xmlns:r="http://schemas.openxmlformats.org/officeDocument/2006/relationships" r:embed="rId37" cstate="email">
          <a:extLst>
            <a:ext uri="{28A0092B-C50C-407E-A947-70E740481C1C}">
              <a14:useLocalDpi xmlns:a14="http://schemas.microsoft.com/office/drawing/2010/main"/>
            </a:ext>
          </a:extLst>
        </a:blip>
        <a:stretch>
          <a:fillRect/>
        </a:stretch>
      </xdr:blipFill>
      <xdr:spPr>
        <a:xfrm>
          <a:off x="15734756" y="30374363"/>
          <a:ext cx="4788556" cy="2619737"/>
        </a:xfrm>
        <a:prstGeom prst="rect">
          <a:avLst/>
        </a:prstGeom>
      </xdr:spPr>
    </xdr:pic>
    <xdr:clientData/>
  </xdr:twoCellAnchor>
  <xdr:twoCellAnchor editAs="oneCell">
    <xdr:from>
      <xdr:col>2</xdr:col>
      <xdr:colOff>456929</xdr:colOff>
      <xdr:row>129</xdr:row>
      <xdr:rowOff>40821</xdr:rowOff>
    </xdr:from>
    <xdr:to>
      <xdr:col>3</xdr:col>
      <xdr:colOff>2827745</xdr:colOff>
      <xdr:row>139</xdr:row>
      <xdr:rowOff>66380</xdr:rowOff>
    </xdr:to>
    <xdr:pic>
      <xdr:nvPicPr>
        <xdr:cNvPr id="47" name="그림 46">
          <a:extLst>
            <a:ext uri="{FF2B5EF4-FFF2-40B4-BE49-F238E27FC236}">
              <a16:creationId xmlns:a16="http://schemas.microsoft.com/office/drawing/2014/main" id="{C33DF7C0-8F94-4956-A3A7-B75234B19760}"/>
            </a:ext>
          </a:extLst>
        </xdr:cNvPr>
        <xdr:cNvPicPr>
          <a:picLocks noChangeAspect="1"/>
        </xdr:cNvPicPr>
      </xdr:nvPicPr>
      <xdr:blipFill>
        <a:blip xmlns:r="http://schemas.openxmlformats.org/officeDocument/2006/relationships" r:embed="rId38" cstate="email">
          <a:extLst>
            <a:ext uri="{28A0092B-C50C-407E-A947-70E740481C1C}">
              <a14:useLocalDpi xmlns:a14="http://schemas.microsoft.com/office/drawing/2010/main"/>
            </a:ext>
          </a:extLst>
        </a:blip>
        <a:stretch>
          <a:fillRect/>
        </a:stretch>
      </xdr:blipFill>
      <xdr:spPr>
        <a:xfrm>
          <a:off x="1695179" y="33149721"/>
          <a:ext cx="4428216" cy="2438559"/>
        </a:xfrm>
        <a:prstGeom prst="rect">
          <a:avLst/>
        </a:prstGeom>
      </xdr:spPr>
    </xdr:pic>
    <xdr:clientData/>
  </xdr:twoCellAnchor>
  <xdr:twoCellAnchor editAs="oneCell">
    <xdr:from>
      <xdr:col>3</xdr:col>
      <xdr:colOff>2958738</xdr:colOff>
      <xdr:row>129</xdr:row>
      <xdr:rowOff>0</xdr:rowOff>
    </xdr:from>
    <xdr:to>
      <xdr:col>6</xdr:col>
      <xdr:colOff>470193</xdr:colOff>
      <xdr:row>140</xdr:row>
      <xdr:rowOff>100330</xdr:rowOff>
    </xdr:to>
    <xdr:pic>
      <xdr:nvPicPr>
        <xdr:cNvPr id="48" name="그림 47">
          <a:extLst>
            <a:ext uri="{FF2B5EF4-FFF2-40B4-BE49-F238E27FC236}">
              <a16:creationId xmlns:a16="http://schemas.microsoft.com/office/drawing/2014/main" id="{A50B3C41-8C70-4682-B457-769AF3E34838}"/>
            </a:ext>
          </a:extLst>
        </xdr:cNvPr>
        <xdr:cNvPicPr>
          <a:picLocks noChangeAspect="1"/>
        </xdr:cNvPicPr>
      </xdr:nvPicPr>
      <xdr:blipFill>
        <a:blip xmlns:r="http://schemas.openxmlformats.org/officeDocument/2006/relationships" r:embed="rId39" cstate="email">
          <a:extLst>
            <a:ext uri="{28A0092B-C50C-407E-A947-70E740481C1C}">
              <a14:useLocalDpi xmlns:a14="http://schemas.microsoft.com/office/drawing/2010/main"/>
            </a:ext>
          </a:extLst>
        </a:blip>
        <a:stretch>
          <a:fillRect/>
        </a:stretch>
      </xdr:blipFill>
      <xdr:spPr>
        <a:xfrm>
          <a:off x="6256928" y="33108900"/>
          <a:ext cx="4925715" cy="2754630"/>
        </a:xfrm>
        <a:prstGeom prst="rect">
          <a:avLst/>
        </a:prstGeom>
      </xdr:spPr>
    </xdr:pic>
    <xdr:clientData/>
  </xdr:twoCellAnchor>
  <xdr:twoCellAnchor editAs="oneCell">
    <xdr:from>
      <xdr:col>6</xdr:col>
      <xdr:colOff>553809</xdr:colOff>
      <xdr:row>129</xdr:row>
      <xdr:rowOff>0</xdr:rowOff>
    </xdr:from>
    <xdr:to>
      <xdr:col>8</xdr:col>
      <xdr:colOff>2473619</xdr:colOff>
      <xdr:row>140</xdr:row>
      <xdr:rowOff>88266</xdr:rowOff>
    </xdr:to>
    <xdr:pic>
      <xdr:nvPicPr>
        <xdr:cNvPr id="49" name="그림 48">
          <a:extLst>
            <a:ext uri="{FF2B5EF4-FFF2-40B4-BE49-F238E27FC236}">
              <a16:creationId xmlns:a16="http://schemas.microsoft.com/office/drawing/2014/main" id="{E61DEBFB-F6C6-4495-9074-785022C9C43E}"/>
            </a:ext>
          </a:extLst>
        </xdr:cNvPr>
        <xdr:cNvPicPr>
          <a:picLocks noChangeAspect="1"/>
        </xdr:cNvPicPr>
      </xdr:nvPicPr>
      <xdr:blipFill>
        <a:blip xmlns:r="http://schemas.openxmlformats.org/officeDocument/2006/relationships" r:embed="rId40" cstate="email">
          <a:extLst>
            <a:ext uri="{28A0092B-C50C-407E-A947-70E740481C1C}">
              <a14:useLocalDpi xmlns:a14="http://schemas.microsoft.com/office/drawing/2010/main"/>
            </a:ext>
          </a:extLst>
        </a:blip>
        <a:stretch>
          <a:fillRect/>
        </a:stretch>
      </xdr:blipFill>
      <xdr:spPr>
        <a:xfrm>
          <a:off x="11268799" y="33108900"/>
          <a:ext cx="4965270" cy="2742566"/>
        </a:xfrm>
        <a:prstGeom prst="rect">
          <a:avLst/>
        </a:prstGeom>
      </xdr:spPr>
    </xdr:pic>
    <xdr:clientData/>
  </xdr:twoCellAnchor>
  <xdr:twoCellAnchor editAs="oneCell">
    <xdr:from>
      <xdr:col>8</xdr:col>
      <xdr:colOff>2416357</xdr:colOff>
      <xdr:row>129</xdr:row>
      <xdr:rowOff>31296</xdr:rowOff>
    </xdr:from>
    <xdr:to>
      <xdr:col>8</xdr:col>
      <xdr:colOff>7228694</xdr:colOff>
      <xdr:row>140</xdr:row>
      <xdr:rowOff>49348</xdr:rowOff>
    </xdr:to>
    <xdr:pic>
      <xdr:nvPicPr>
        <xdr:cNvPr id="50" name="그림 49">
          <a:extLst>
            <a:ext uri="{FF2B5EF4-FFF2-40B4-BE49-F238E27FC236}">
              <a16:creationId xmlns:a16="http://schemas.microsoft.com/office/drawing/2014/main" id="{A3C9D0E7-403A-4C8E-930A-B046B3D335DA}"/>
            </a:ext>
          </a:extLst>
        </xdr:cNvPr>
        <xdr:cNvPicPr>
          <a:picLocks noChangeAspect="1"/>
        </xdr:cNvPicPr>
      </xdr:nvPicPr>
      <xdr:blipFill>
        <a:blip xmlns:r="http://schemas.openxmlformats.org/officeDocument/2006/relationships" r:embed="rId41" cstate="email">
          <a:extLst>
            <a:ext uri="{28A0092B-C50C-407E-A947-70E740481C1C}">
              <a14:useLocalDpi xmlns:a14="http://schemas.microsoft.com/office/drawing/2010/main"/>
            </a:ext>
          </a:extLst>
        </a:blip>
        <a:stretch>
          <a:fillRect/>
        </a:stretch>
      </xdr:blipFill>
      <xdr:spPr>
        <a:xfrm>
          <a:off x="16180617" y="33141466"/>
          <a:ext cx="4814877" cy="2671082"/>
        </a:xfrm>
        <a:prstGeom prst="rect">
          <a:avLst/>
        </a:prstGeom>
      </xdr:spPr>
    </xdr:pic>
    <xdr:clientData/>
  </xdr:twoCellAnchor>
  <xdr:twoCellAnchor editAs="oneCell">
    <xdr:from>
      <xdr:col>2</xdr:col>
      <xdr:colOff>446133</xdr:colOff>
      <xdr:row>140</xdr:row>
      <xdr:rowOff>447</xdr:rowOff>
    </xdr:from>
    <xdr:to>
      <xdr:col>3</xdr:col>
      <xdr:colOff>2767330</xdr:colOff>
      <xdr:row>150</xdr:row>
      <xdr:rowOff>27516</xdr:rowOff>
    </xdr:to>
    <xdr:pic>
      <xdr:nvPicPr>
        <xdr:cNvPr id="51" name="그림 50">
          <a:extLst>
            <a:ext uri="{FF2B5EF4-FFF2-40B4-BE49-F238E27FC236}">
              <a16:creationId xmlns:a16="http://schemas.microsoft.com/office/drawing/2014/main" id="{0655923B-A1EA-4C53-B8D0-4D2133E70168}"/>
            </a:ext>
          </a:extLst>
        </xdr:cNvPr>
        <xdr:cNvPicPr>
          <a:picLocks noChangeAspect="1"/>
        </xdr:cNvPicPr>
      </xdr:nvPicPr>
      <xdr:blipFill>
        <a:blip xmlns:r="http://schemas.openxmlformats.org/officeDocument/2006/relationships" r:embed="rId42" cstate="email">
          <a:extLst>
            <a:ext uri="{28A0092B-C50C-407E-A947-70E740481C1C}">
              <a14:useLocalDpi xmlns:a14="http://schemas.microsoft.com/office/drawing/2010/main"/>
            </a:ext>
          </a:extLst>
        </a:blip>
        <a:stretch>
          <a:fillRect/>
        </a:stretch>
      </xdr:blipFill>
      <xdr:spPr>
        <a:xfrm>
          <a:off x="1685653" y="35763647"/>
          <a:ext cx="4377327" cy="244006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9</xdr:col>
      <xdr:colOff>12156</xdr:colOff>
      <xdr:row>61</xdr:row>
      <xdr:rowOff>50708</xdr:rowOff>
    </xdr:from>
    <xdr:to>
      <xdr:col>9</xdr:col>
      <xdr:colOff>12156</xdr:colOff>
      <xdr:row>69</xdr:row>
      <xdr:rowOff>167820</xdr:rowOff>
    </xdr:to>
    <xdr:grpSp>
      <xdr:nvGrpSpPr>
        <xdr:cNvPr id="2" name="그룹 1">
          <a:extLst>
            <a:ext uri="{FF2B5EF4-FFF2-40B4-BE49-F238E27FC236}">
              <a16:creationId xmlns:a16="http://schemas.microsoft.com/office/drawing/2014/main" id="{00000000-0008-0000-1200-000002000000}"/>
            </a:ext>
          </a:extLst>
        </xdr:cNvPr>
        <xdr:cNvGrpSpPr/>
      </xdr:nvGrpSpPr>
      <xdr:grpSpPr>
        <a:xfrm>
          <a:off x="21079725" y="18529208"/>
          <a:ext cx="0" cy="2056748"/>
          <a:chOff x="1271847" y="3792682"/>
          <a:chExt cx="6191598" cy="1697525"/>
        </a:xfrm>
      </xdr:grpSpPr>
      <xdr:pic>
        <xdr:nvPicPr>
          <xdr:cNvPr id="3" name="그림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271847" y="3792683"/>
            <a:ext cx="2991284" cy="1696876"/>
          </a:xfrm>
          <a:prstGeom prst="rect">
            <a:avLst/>
          </a:prstGeom>
        </xdr:spPr>
      </xdr:pic>
      <xdr:pic>
        <xdr:nvPicPr>
          <xdr:cNvPr id="4" name="그림 3">
            <a:extLst>
              <a:ext uri="{FF2B5EF4-FFF2-40B4-BE49-F238E27FC236}">
                <a16:creationId xmlns:a16="http://schemas.microsoft.com/office/drawing/2014/main" id="{00000000-0008-0000-1200-000004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4557617" y="3792682"/>
            <a:ext cx="2905828" cy="169752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8</xdr:col>
      <xdr:colOff>3944166</xdr:colOff>
      <xdr:row>3</xdr:row>
      <xdr:rowOff>126275</xdr:rowOff>
    </xdr:from>
    <xdr:to>
      <xdr:col>8</xdr:col>
      <xdr:colOff>5038906</xdr:colOff>
      <xdr:row>6</xdr:row>
      <xdr:rowOff>415290</xdr:rowOff>
    </xdr:to>
    <xdr:pic>
      <xdr:nvPicPr>
        <xdr:cNvPr id="5" name="그림 4">
          <a:extLst>
            <a:ext uri="{FF2B5EF4-FFF2-40B4-BE49-F238E27FC236}">
              <a16:creationId xmlns:a16="http://schemas.microsoft.com/office/drawing/2014/main" id="{00000000-0008-0000-1200-000005000000}"/>
            </a:ext>
          </a:extLst>
        </xdr:cNvPr>
        <xdr:cNvPicPr>
          <a:picLocks noChangeAspect="1"/>
        </xdr:cNvPicPr>
      </xdr:nvPicPr>
      <xdr:blipFill rotWithShape="1">
        <a:blip xmlns:r="http://schemas.openxmlformats.org/officeDocument/2006/relationships" r:embed="rId3" cstate="screen">
          <a:extLst>
            <a:ext uri="{BEBA8EAE-BF5A-486C-A8C5-ECC9F3942E4B}">
              <a14:imgProps xmlns:a14="http://schemas.microsoft.com/office/drawing/2010/main">
                <a14:imgLayer r:embed="rId4">
                  <a14:imgEffect>
                    <a14:backgroundRemoval t="0" b="100000" l="0" r="100000"/>
                  </a14:imgEffect>
                </a14:imgLayer>
              </a14:imgProps>
            </a:ext>
            <a:ext uri="{28A0092B-C50C-407E-A947-70E740481C1C}">
              <a14:useLocalDpi xmlns:a14="http://schemas.microsoft.com/office/drawing/2010/main"/>
            </a:ext>
          </a:extLst>
        </a:blip>
        <a:srcRect/>
        <a:stretch>
          <a:fillRect/>
        </a:stretch>
      </xdr:blipFill>
      <xdr:spPr>
        <a:xfrm>
          <a:off x="17736366" y="1497875"/>
          <a:ext cx="1097280" cy="1059270"/>
        </a:xfrm>
        <a:prstGeom prst="rect">
          <a:avLst/>
        </a:prstGeom>
      </xdr:spPr>
    </xdr:pic>
    <xdr:clientData/>
  </xdr:twoCellAnchor>
  <xdr:twoCellAnchor>
    <xdr:from>
      <xdr:col>1</xdr:col>
      <xdr:colOff>33539</xdr:colOff>
      <xdr:row>37</xdr:row>
      <xdr:rowOff>92916</xdr:rowOff>
    </xdr:from>
    <xdr:to>
      <xdr:col>2</xdr:col>
      <xdr:colOff>184669</xdr:colOff>
      <xdr:row>48</xdr:row>
      <xdr:rowOff>141562</xdr:rowOff>
    </xdr:to>
    <xdr:sp macro="" textlink="">
      <xdr:nvSpPr>
        <xdr:cNvPr id="6" name="직사각형 5">
          <a:extLst>
            <a:ext uri="{FF2B5EF4-FFF2-40B4-BE49-F238E27FC236}">
              <a16:creationId xmlns:a16="http://schemas.microsoft.com/office/drawing/2014/main" id="{00000000-0008-0000-1200-000006000000}"/>
            </a:ext>
          </a:extLst>
        </xdr:cNvPr>
        <xdr:cNvSpPr/>
      </xdr:nvSpPr>
      <xdr:spPr>
        <a:xfrm>
          <a:off x="195464" y="11541966"/>
          <a:ext cx="1236980" cy="2458471"/>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600">
              <a:latin typeface="SamsungOneKoreanOTF 600C" panose="020B0706030303020204" pitchFamily="34" charset="-127"/>
              <a:ea typeface="SamsungOneKoreanOTF 600C" panose="020B0706030303020204" pitchFamily="34" charset="-127"/>
            </a:rPr>
            <a:t>이동식 음향</a:t>
          </a:r>
          <a:endParaRPr lang="en-US" altLang="ko-KR" sz="1600">
            <a:latin typeface="SamsungOneKoreanOTF 600C" panose="020B0706030303020204" pitchFamily="34" charset="-127"/>
            <a:ea typeface="SamsungOneKoreanOTF 600C" panose="020B0706030303020204" pitchFamily="34" charset="-127"/>
          </a:endParaRPr>
        </a:p>
        <a:p>
          <a:pPr algn="ctr"/>
          <a:r>
            <a:rPr lang="en-US" altLang="ko-KR" sz="1600">
              <a:latin typeface="SamsungOneKoreanOTF 600C" panose="020B0706030303020204" pitchFamily="34" charset="-127"/>
              <a:ea typeface="SamsungOneKoreanOTF 600C" panose="020B0706030303020204" pitchFamily="34" charset="-127"/>
            </a:rPr>
            <a:t>&amp;</a:t>
          </a:r>
        </a:p>
        <a:p>
          <a:pPr algn="ctr"/>
          <a:r>
            <a:rPr lang="ko-KR" altLang="en-US" sz="1600">
              <a:latin typeface="SamsungOneKoreanOTF 600C" panose="020B0706030303020204" pitchFamily="34" charset="-127"/>
              <a:ea typeface="SamsungOneKoreanOTF 600C" panose="020B0706030303020204" pitchFamily="34" charset="-127"/>
            </a:rPr>
            <a:t>기가폰</a:t>
          </a:r>
          <a:endParaRPr lang="en-US" altLang="ko-KR" sz="1600">
            <a:latin typeface="SamsungOneKoreanOTF 600C" panose="020B0706030303020204" pitchFamily="34" charset="-127"/>
            <a:ea typeface="SamsungOneKoreanOTF 600C" panose="020B0706030303020204" pitchFamily="34" charset="-127"/>
          </a:endParaRPr>
        </a:p>
        <a:p>
          <a:pPr algn="ctr"/>
          <a:r>
            <a:rPr lang="ko-KR" altLang="en-US" sz="1600">
              <a:latin typeface="SamsungOneKoreanOTF 600C" panose="020B0706030303020204" pitchFamily="34" charset="-127"/>
              <a:ea typeface="SamsungOneKoreanOTF 600C" panose="020B0706030303020204" pitchFamily="34" charset="-127"/>
            </a:rPr>
            <a:t>렌탈</a:t>
          </a:r>
          <a:r>
            <a:rPr lang="en-US" altLang="ko-KR" sz="1600" baseline="0">
              <a:latin typeface="SamsungOneKoreanOTF 600C" panose="020B0706030303020204" pitchFamily="34" charset="-127"/>
              <a:ea typeface="SamsungOneKoreanOTF 600C" panose="020B0706030303020204" pitchFamily="34" charset="-127"/>
            </a:rPr>
            <a:t> </a:t>
          </a:r>
          <a:r>
            <a:rPr lang="ko-KR" altLang="en-US" sz="1600">
              <a:latin typeface="SamsungOneKoreanOTF 600C" panose="020B0706030303020204" pitchFamily="34" charset="-127"/>
              <a:ea typeface="SamsungOneKoreanOTF 600C" panose="020B0706030303020204" pitchFamily="34" charset="-127"/>
            </a:rPr>
            <a:t>이미지</a:t>
          </a:r>
        </a:p>
      </xdr:txBody>
    </xdr:sp>
    <xdr:clientData/>
  </xdr:twoCellAnchor>
  <xdr:twoCellAnchor>
    <xdr:from>
      <xdr:col>2</xdr:col>
      <xdr:colOff>173990</xdr:colOff>
      <xdr:row>37</xdr:row>
      <xdr:rowOff>104864</xdr:rowOff>
    </xdr:from>
    <xdr:to>
      <xdr:col>6</xdr:col>
      <xdr:colOff>392545</xdr:colOff>
      <xdr:row>48</xdr:row>
      <xdr:rowOff>173181</xdr:rowOff>
    </xdr:to>
    <xdr:sp macro="" textlink="">
      <xdr:nvSpPr>
        <xdr:cNvPr id="7" name="직사각형 6">
          <a:extLst>
            <a:ext uri="{FF2B5EF4-FFF2-40B4-BE49-F238E27FC236}">
              <a16:creationId xmlns:a16="http://schemas.microsoft.com/office/drawing/2014/main" id="{00000000-0008-0000-1200-000007000000}"/>
            </a:ext>
          </a:extLst>
        </xdr:cNvPr>
        <xdr:cNvSpPr/>
      </xdr:nvSpPr>
      <xdr:spPr>
        <a:xfrm>
          <a:off x="1420899" y="12770228"/>
          <a:ext cx="9697373" cy="2735317"/>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ko-KR" altLang="en-US" sz="1600">
            <a:latin typeface="SamsungOneKoreanOTF 600C" panose="020B0706030303020204" pitchFamily="34" charset="-127"/>
            <a:ea typeface="SamsungOneKoreanOTF 600C" panose="020B0706030303020204" pitchFamily="34" charset="-127"/>
          </a:endParaRPr>
        </a:p>
      </xdr:txBody>
    </xdr:sp>
    <xdr:clientData/>
  </xdr:twoCellAnchor>
  <xdr:twoCellAnchor editAs="oneCell">
    <xdr:from>
      <xdr:col>2</xdr:col>
      <xdr:colOff>290945</xdr:colOff>
      <xdr:row>37</xdr:row>
      <xdr:rowOff>193963</xdr:rowOff>
    </xdr:from>
    <xdr:to>
      <xdr:col>3</xdr:col>
      <xdr:colOff>1648848</xdr:colOff>
      <xdr:row>47</xdr:row>
      <xdr:rowOff>218497</xdr:rowOff>
    </xdr:to>
    <xdr:pic>
      <xdr:nvPicPr>
        <xdr:cNvPr id="8" name="그림 7">
          <a:extLst>
            <a:ext uri="{FF2B5EF4-FFF2-40B4-BE49-F238E27FC236}">
              <a16:creationId xmlns:a16="http://schemas.microsoft.com/office/drawing/2014/main" id="{00000000-0008-0000-1200-000008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538720" y="11643013"/>
          <a:ext cx="3417843" cy="2214014"/>
        </a:xfrm>
        <a:prstGeom prst="rect">
          <a:avLst/>
        </a:prstGeom>
      </xdr:spPr>
    </xdr:pic>
    <xdr:clientData/>
  </xdr:twoCellAnchor>
  <xdr:twoCellAnchor>
    <xdr:from>
      <xdr:col>1</xdr:col>
      <xdr:colOff>29845</xdr:colOff>
      <xdr:row>17</xdr:row>
      <xdr:rowOff>144374</xdr:rowOff>
    </xdr:from>
    <xdr:to>
      <xdr:col>2</xdr:col>
      <xdr:colOff>198120</xdr:colOff>
      <xdr:row>36</xdr:row>
      <xdr:rowOff>15439</xdr:rowOff>
    </xdr:to>
    <xdr:sp macro="" textlink="">
      <xdr:nvSpPr>
        <xdr:cNvPr id="9" name="직사각형 8">
          <a:extLst>
            <a:ext uri="{FF2B5EF4-FFF2-40B4-BE49-F238E27FC236}">
              <a16:creationId xmlns:a16="http://schemas.microsoft.com/office/drawing/2014/main" id="{00000000-0008-0000-1200-000009000000}"/>
            </a:ext>
          </a:extLst>
        </xdr:cNvPr>
        <xdr:cNvSpPr/>
      </xdr:nvSpPr>
      <xdr:spPr>
        <a:xfrm>
          <a:off x="191770" y="7211924"/>
          <a:ext cx="1254125" cy="4033490"/>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600">
              <a:latin typeface="SamsungOneKoreanOTF 600C" panose="020B0706030303020204" pitchFamily="34" charset="-127"/>
              <a:ea typeface="SamsungOneKoreanOTF 600C" panose="020B0706030303020204" pitchFamily="34" charset="-127"/>
            </a:rPr>
            <a:t>나우웨이팅</a:t>
          </a:r>
        </a:p>
      </xdr:txBody>
    </xdr:sp>
    <xdr:clientData/>
  </xdr:twoCellAnchor>
  <xdr:twoCellAnchor>
    <xdr:from>
      <xdr:col>2</xdr:col>
      <xdr:colOff>206373</xdr:colOff>
      <xdr:row>17</xdr:row>
      <xdr:rowOff>158616</xdr:rowOff>
    </xdr:from>
    <xdr:to>
      <xdr:col>6</xdr:col>
      <xdr:colOff>387927</xdr:colOff>
      <xdr:row>36</xdr:row>
      <xdr:rowOff>23998</xdr:rowOff>
    </xdr:to>
    <xdr:sp macro="" textlink="">
      <xdr:nvSpPr>
        <xdr:cNvPr id="10" name="직사각형 9">
          <a:extLst>
            <a:ext uri="{FF2B5EF4-FFF2-40B4-BE49-F238E27FC236}">
              <a16:creationId xmlns:a16="http://schemas.microsoft.com/office/drawing/2014/main" id="{00000000-0008-0000-1200-00000A000000}"/>
            </a:ext>
          </a:extLst>
        </xdr:cNvPr>
        <xdr:cNvSpPr/>
      </xdr:nvSpPr>
      <xdr:spPr>
        <a:xfrm>
          <a:off x="1454148" y="7226166"/>
          <a:ext cx="9668454" cy="4027807"/>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ko-KR" altLang="en-US" sz="1600">
            <a:latin typeface="SamsungOneKoreanOTF 600C" panose="020B0706030303020204" pitchFamily="34" charset="-127"/>
            <a:ea typeface="SamsungOneKoreanOTF 600C" panose="020B0706030303020204" pitchFamily="34" charset="-127"/>
          </a:endParaRPr>
        </a:p>
      </xdr:txBody>
    </xdr:sp>
    <xdr:clientData/>
  </xdr:twoCellAnchor>
  <xdr:twoCellAnchor editAs="oneCell">
    <xdr:from>
      <xdr:col>2</xdr:col>
      <xdr:colOff>279762</xdr:colOff>
      <xdr:row>17</xdr:row>
      <xdr:rowOff>235527</xdr:rowOff>
    </xdr:from>
    <xdr:to>
      <xdr:col>3</xdr:col>
      <xdr:colOff>1147356</xdr:colOff>
      <xdr:row>35</xdr:row>
      <xdr:rowOff>181033</xdr:rowOff>
    </xdr:to>
    <xdr:pic>
      <xdr:nvPicPr>
        <xdr:cNvPr id="11" name="그림 10">
          <a:extLst>
            <a:ext uri="{FF2B5EF4-FFF2-40B4-BE49-F238E27FC236}">
              <a16:creationId xmlns:a16="http://schemas.microsoft.com/office/drawing/2014/main" id="{00000000-0008-0000-1200-00000B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1527537" y="7284027"/>
          <a:ext cx="2926264" cy="3905366"/>
        </a:xfrm>
        <a:prstGeom prst="rect">
          <a:avLst/>
        </a:prstGeom>
      </xdr:spPr>
    </xdr:pic>
    <xdr:clientData/>
  </xdr:twoCellAnchor>
  <xdr:twoCellAnchor editAs="oneCell">
    <xdr:from>
      <xdr:col>3</xdr:col>
      <xdr:colOff>1205346</xdr:colOff>
      <xdr:row>17</xdr:row>
      <xdr:rowOff>235527</xdr:rowOff>
    </xdr:from>
    <xdr:to>
      <xdr:col>6</xdr:col>
      <xdr:colOff>226418</xdr:colOff>
      <xdr:row>35</xdr:row>
      <xdr:rowOff>181033</xdr:rowOff>
    </xdr:to>
    <xdr:pic>
      <xdr:nvPicPr>
        <xdr:cNvPr id="12" name="그림 11">
          <a:extLst>
            <a:ext uri="{FF2B5EF4-FFF2-40B4-BE49-F238E27FC236}">
              <a16:creationId xmlns:a16="http://schemas.microsoft.com/office/drawing/2014/main" id="{00000000-0008-0000-1200-00000C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4510521" y="7284027"/>
          <a:ext cx="6450572" cy="3905366"/>
        </a:xfrm>
        <a:prstGeom prst="rect">
          <a:avLst/>
        </a:prstGeom>
      </xdr:spPr>
    </xdr:pic>
    <xdr:clientData/>
  </xdr:twoCellAnchor>
  <xdr:twoCellAnchor editAs="oneCell">
    <xdr:from>
      <xdr:col>3</xdr:col>
      <xdr:colOff>2397125</xdr:colOff>
      <xdr:row>37</xdr:row>
      <xdr:rowOff>158750</xdr:rowOff>
    </xdr:from>
    <xdr:to>
      <xdr:col>5</xdr:col>
      <xdr:colOff>504268</xdr:colOff>
      <xdr:row>48</xdr:row>
      <xdr:rowOff>170486</xdr:rowOff>
    </xdr:to>
    <xdr:pic>
      <xdr:nvPicPr>
        <xdr:cNvPr id="13" name="그림 12">
          <a:extLst>
            <a:ext uri="{FF2B5EF4-FFF2-40B4-BE49-F238E27FC236}">
              <a16:creationId xmlns:a16="http://schemas.microsoft.com/office/drawing/2014/main" id="{C8EF1DC5-EFCA-4348-9F79-3034AF1180C8}"/>
            </a:ext>
          </a:extLst>
        </xdr:cNvPr>
        <xdr:cNvPicPr>
          <a:picLocks noChangeAspect="1"/>
        </xdr:cNvPicPr>
      </xdr:nvPicPr>
      <xdr:blipFill>
        <a:blip xmlns:r="http://schemas.openxmlformats.org/officeDocument/2006/relationships" r:embed="rId8"/>
        <a:stretch>
          <a:fillRect/>
        </a:stretch>
      </xdr:blipFill>
      <xdr:spPr>
        <a:xfrm>
          <a:off x="5699125" y="12715875"/>
          <a:ext cx="4457143" cy="263111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9</xdr:col>
      <xdr:colOff>10251</xdr:colOff>
      <xdr:row>49</xdr:row>
      <xdr:rowOff>48803</xdr:rowOff>
    </xdr:from>
    <xdr:to>
      <xdr:col>9</xdr:col>
      <xdr:colOff>10251</xdr:colOff>
      <xdr:row>57</xdr:row>
      <xdr:rowOff>171630</xdr:rowOff>
    </xdr:to>
    <xdr:grpSp>
      <xdr:nvGrpSpPr>
        <xdr:cNvPr id="2" name="그룹 1">
          <a:extLst>
            <a:ext uri="{FF2B5EF4-FFF2-40B4-BE49-F238E27FC236}">
              <a16:creationId xmlns:a16="http://schemas.microsoft.com/office/drawing/2014/main" id="{00000000-0008-0000-1300-000002000000}"/>
            </a:ext>
          </a:extLst>
        </xdr:cNvPr>
        <xdr:cNvGrpSpPr/>
      </xdr:nvGrpSpPr>
      <xdr:grpSpPr>
        <a:xfrm>
          <a:off x="21077820" y="14171781"/>
          <a:ext cx="0" cy="1854645"/>
          <a:chOff x="1271847" y="3792682"/>
          <a:chExt cx="6191598" cy="1697525"/>
        </a:xfrm>
      </xdr:grpSpPr>
      <xdr:pic>
        <xdr:nvPicPr>
          <xdr:cNvPr id="3" name="그림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271847" y="3792683"/>
            <a:ext cx="2991284" cy="1696876"/>
          </a:xfrm>
          <a:prstGeom prst="rect">
            <a:avLst/>
          </a:prstGeom>
        </xdr:spPr>
      </xdr:pic>
      <xdr:pic>
        <xdr:nvPicPr>
          <xdr:cNvPr id="4" name="그림 3">
            <a:extLst>
              <a:ext uri="{FF2B5EF4-FFF2-40B4-BE49-F238E27FC236}">
                <a16:creationId xmlns:a16="http://schemas.microsoft.com/office/drawing/2014/main" id="{00000000-0008-0000-1300-000004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4557617" y="3792682"/>
            <a:ext cx="2905828" cy="169752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131445</xdr:colOff>
      <xdr:row>19</xdr:row>
      <xdr:rowOff>16922</xdr:rowOff>
    </xdr:from>
    <xdr:to>
      <xdr:col>2</xdr:col>
      <xdr:colOff>148590</xdr:colOff>
      <xdr:row>34</xdr:row>
      <xdr:rowOff>111669</xdr:rowOff>
    </xdr:to>
    <xdr:sp macro="" textlink="">
      <xdr:nvSpPr>
        <xdr:cNvPr id="5" name="직사각형 4">
          <a:extLst>
            <a:ext uri="{FF2B5EF4-FFF2-40B4-BE49-F238E27FC236}">
              <a16:creationId xmlns:a16="http://schemas.microsoft.com/office/drawing/2014/main" id="{00000000-0008-0000-1300-000005000000}"/>
            </a:ext>
          </a:extLst>
        </xdr:cNvPr>
        <xdr:cNvSpPr/>
      </xdr:nvSpPr>
      <xdr:spPr>
        <a:xfrm>
          <a:off x="131445" y="6627272"/>
          <a:ext cx="1264920" cy="3380872"/>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600">
              <a:latin typeface="SamsungOneKoreanOTF 600C" panose="020B0706030303020204" pitchFamily="34" charset="-127"/>
              <a:ea typeface="SamsungOneKoreanOTF 600C" panose="020B0706030303020204" pitchFamily="34" charset="-127"/>
            </a:rPr>
            <a:t>팬큐레이터</a:t>
          </a:r>
          <a:r>
            <a:rPr lang="en-US" altLang="ko-KR" sz="1600">
              <a:latin typeface="SamsungOneKoreanOTF 600C" panose="020B0706030303020204" pitchFamily="34" charset="-127"/>
              <a:ea typeface="SamsungOneKoreanOTF 600C" panose="020B0706030303020204" pitchFamily="34" charset="-127"/>
            </a:rPr>
            <a:t>/ </a:t>
          </a:r>
          <a:r>
            <a:rPr lang="ko-KR" altLang="en-US" sz="1600">
              <a:latin typeface="SamsungOneKoreanOTF 600C" panose="020B0706030303020204" pitchFamily="34" charset="-127"/>
              <a:ea typeface="SamsungOneKoreanOTF 600C" panose="020B0706030303020204" pitchFamily="34" charset="-127"/>
            </a:rPr>
            <a:t>스텝 유니폼</a:t>
          </a:r>
        </a:p>
        <a:p>
          <a:pPr algn="ctr"/>
          <a:r>
            <a:rPr lang="ko-KR" altLang="en-US" sz="1600">
              <a:latin typeface="SamsungOneKoreanOTF 600C" panose="020B0706030303020204" pitchFamily="34" charset="-127"/>
              <a:ea typeface="SamsungOneKoreanOTF 600C" panose="020B0706030303020204" pitchFamily="34" charset="-127"/>
            </a:rPr>
            <a:t>이미지</a:t>
          </a:r>
        </a:p>
      </xdr:txBody>
    </xdr:sp>
    <xdr:clientData/>
  </xdr:twoCellAnchor>
  <xdr:twoCellAnchor>
    <xdr:from>
      <xdr:col>2</xdr:col>
      <xdr:colOff>132080</xdr:colOff>
      <xdr:row>19</xdr:row>
      <xdr:rowOff>19683</xdr:rowOff>
    </xdr:from>
    <xdr:to>
      <xdr:col>7</xdr:col>
      <xdr:colOff>914400</xdr:colOff>
      <xdr:row>34</xdr:row>
      <xdr:rowOff>100853</xdr:rowOff>
    </xdr:to>
    <xdr:sp macro="" textlink="">
      <xdr:nvSpPr>
        <xdr:cNvPr id="6" name="직사각형 5">
          <a:extLst>
            <a:ext uri="{FF2B5EF4-FFF2-40B4-BE49-F238E27FC236}">
              <a16:creationId xmlns:a16="http://schemas.microsoft.com/office/drawing/2014/main" id="{00000000-0008-0000-1300-000006000000}"/>
            </a:ext>
          </a:extLst>
        </xdr:cNvPr>
        <xdr:cNvSpPr/>
      </xdr:nvSpPr>
      <xdr:spPr>
        <a:xfrm>
          <a:off x="1379855" y="6630033"/>
          <a:ext cx="11355070" cy="3367295"/>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ko-KR" altLang="en-US" sz="1600">
            <a:latin typeface="SamsungOneKoreanOTF 600C" panose="020B0706030303020204" pitchFamily="34" charset="-127"/>
            <a:ea typeface="SamsungOneKoreanOTF 600C" panose="020B0706030303020204" pitchFamily="34" charset="-127"/>
          </a:endParaRPr>
        </a:p>
      </xdr:txBody>
    </xdr:sp>
    <xdr:clientData/>
  </xdr:twoCellAnchor>
  <xdr:twoCellAnchor editAs="oneCell">
    <xdr:from>
      <xdr:col>8</xdr:col>
      <xdr:colOff>3947976</xdr:colOff>
      <xdr:row>3</xdr:row>
      <xdr:rowOff>124370</xdr:rowOff>
    </xdr:from>
    <xdr:to>
      <xdr:col>8</xdr:col>
      <xdr:colOff>5038906</xdr:colOff>
      <xdr:row>6</xdr:row>
      <xdr:rowOff>385445</xdr:rowOff>
    </xdr:to>
    <xdr:pic>
      <xdr:nvPicPr>
        <xdr:cNvPr id="7" name="그림 6">
          <a:extLst>
            <a:ext uri="{FF2B5EF4-FFF2-40B4-BE49-F238E27FC236}">
              <a16:creationId xmlns:a16="http://schemas.microsoft.com/office/drawing/2014/main" id="{00000000-0008-0000-1300-000007000000}"/>
            </a:ext>
          </a:extLst>
        </xdr:cNvPr>
        <xdr:cNvPicPr>
          <a:picLocks noChangeAspect="1"/>
        </xdr:cNvPicPr>
      </xdr:nvPicPr>
      <xdr:blipFill rotWithShape="1">
        <a:blip xmlns:r="http://schemas.openxmlformats.org/officeDocument/2006/relationships" r:embed="rId3" cstate="screen">
          <a:extLst>
            <a:ext uri="{BEBA8EAE-BF5A-486C-A8C5-ECC9F3942E4B}">
              <a14:imgProps xmlns:a14="http://schemas.microsoft.com/office/drawing/2010/main">
                <a14:imgLayer r:embed="rId4">
                  <a14:imgEffect>
                    <a14:backgroundRemoval t="0" b="100000" l="0" r="100000"/>
                  </a14:imgEffect>
                </a14:imgLayer>
              </a14:imgProps>
            </a:ext>
            <a:ext uri="{28A0092B-C50C-407E-A947-70E740481C1C}">
              <a14:useLocalDpi xmlns:a14="http://schemas.microsoft.com/office/drawing/2010/main"/>
            </a:ext>
          </a:extLst>
        </a:blip>
        <a:srcRect/>
        <a:stretch>
          <a:fillRect/>
        </a:stretch>
      </xdr:blipFill>
      <xdr:spPr>
        <a:xfrm>
          <a:off x="17740176" y="1495970"/>
          <a:ext cx="1092200" cy="1033870"/>
        </a:xfrm>
        <a:prstGeom prst="rect">
          <a:avLst/>
        </a:prstGeom>
      </xdr:spPr>
    </xdr:pic>
    <xdr:clientData/>
  </xdr:twoCellAnchor>
  <xdr:twoCellAnchor>
    <xdr:from>
      <xdr:col>0</xdr:col>
      <xdr:colOff>135255</xdr:colOff>
      <xdr:row>35</xdr:row>
      <xdr:rowOff>193049</xdr:rowOff>
    </xdr:from>
    <xdr:to>
      <xdr:col>2</xdr:col>
      <xdr:colOff>148590</xdr:colOff>
      <xdr:row>54</xdr:row>
      <xdr:rowOff>148662</xdr:rowOff>
    </xdr:to>
    <xdr:sp macro="" textlink="">
      <xdr:nvSpPr>
        <xdr:cNvPr id="8" name="직사각형 7">
          <a:extLst>
            <a:ext uri="{FF2B5EF4-FFF2-40B4-BE49-F238E27FC236}">
              <a16:creationId xmlns:a16="http://schemas.microsoft.com/office/drawing/2014/main" id="{00000000-0008-0000-1300-000008000000}"/>
            </a:ext>
          </a:extLst>
        </xdr:cNvPr>
        <xdr:cNvSpPr/>
      </xdr:nvSpPr>
      <xdr:spPr>
        <a:xfrm>
          <a:off x="135255" y="10308599"/>
          <a:ext cx="1261110" cy="4041838"/>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600">
              <a:latin typeface="SamsungOneKoreanOTF 600C" panose="020B0706030303020204" pitchFamily="34" charset="-127"/>
              <a:ea typeface="SamsungOneKoreanOTF 600C" panose="020B0706030303020204" pitchFamily="34" charset="-127"/>
            </a:rPr>
            <a:t>POP</a:t>
          </a:r>
          <a:r>
            <a:rPr lang="en-US" altLang="ko-KR" sz="1600" baseline="0">
              <a:latin typeface="SamsungOneKoreanOTF 600C" panose="020B0706030303020204" pitchFamily="34" charset="-127"/>
              <a:ea typeface="SamsungOneKoreanOTF 600C" panose="020B0706030303020204" pitchFamily="34" charset="-127"/>
            </a:rPr>
            <a:t> </a:t>
          </a:r>
          <a:r>
            <a:rPr lang="ko-KR" altLang="en-US" sz="1600" baseline="0">
              <a:latin typeface="SamsungOneKoreanOTF 600C" panose="020B0706030303020204" pitchFamily="34" charset="-127"/>
              <a:ea typeface="SamsungOneKoreanOTF 600C" panose="020B0706030303020204" pitchFamily="34" charset="-127"/>
            </a:rPr>
            <a:t>이미지</a:t>
          </a:r>
          <a:r>
            <a:rPr lang="en-US" altLang="ko-KR" sz="1600" baseline="0">
              <a:latin typeface="SamsungOneKoreanOTF 600C" panose="020B0706030303020204" pitchFamily="34" charset="-127"/>
              <a:ea typeface="SamsungOneKoreanOTF 600C" panose="020B0706030303020204" pitchFamily="34" charset="-127"/>
            </a:rPr>
            <a:t>	</a:t>
          </a:r>
          <a:endParaRPr lang="ko-KR" altLang="en-US" sz="1600">
            <a:latin typeface="SamsungOneKoreanOTF 600C" panose="020B0706030303020204" pitchFamily="34" charset="-127"/>
            <a:ea typeface="SamsungOneKoreanOTF 600C" panose="020B0706030303020204" pitchFamily="34" charset="-127"/>
          </a:endParaRPr>
        </a:p>
      </xdr:txBody>
    </xdr:sp>
    <xdr:clientData/>
  </xdr:twoCellAnchor>
  <xdr:twoCellAnchor>
    <xdr:from>
      <xdr:col>2</xdr:col>
      <xdr:colOff>129540</xdr:colOff>
      <xdr:row>35</xdr:row>
      <xdr:rowOff>205277</xdr:rowOff>
    </xdr:from>
    <xdr:to>
      <xdr:col>8</xdr:col>
      <xdr:colOff>1606176</xdr:colOff>
      <xdr:row>54</xdr:row>
      <xdr:rowOff>123420</xdr:rowOff>
    </xdr:to>
    <xdr:sp macro="" textlink="">
      <xdr:nvSpPr>
        <xdr:cNvPr id="9" name="직사각형 8">
          <a:extLst>
            <a:ext uri="{FF2B5EF4-FFF2-40B4-BE49-F238E27FC236}">
              <a16:creationId xmlns:a16="http://schemas.microsoft.com/office/drawing/2014/main" id="{00000000-0008-0000-1300-000009000000}"/>
            </a:ext>
          </a:extLst>
        </xdr:cNvPr>
        <xdr:cNvSpPr/>
      </xdr:nvSpPr>
      <xdr:spPr>
        <a:xfrm>
          <a:off x="1377128" y="10925571"/>
          <a:ext cx="14004813" cy="4340731"/>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ko-KR" altLang="en-US" sz="1600">
            <a:latin typeface="SamsungOneKoreanOTF 600C" panose="020B0706030303020204" pitchFamily="34" charset="-127"/>
            <a:ea typeface="SamsungOneKoreanOTF 600C" panose="020B0706030303020204" pitchFamily="34" charset="-127"/>
          </a:endParaRPr>
        </a:p>
      </xdr:txBody>
    </xdr:sp>
    <xdr:clientData/>
  </xdr:twoCellAnchor>
  <xdr:twoCellAnchor>
    <xdr:from>
      <xdr:col>2</xdr:col>
      <xdr:colOff>263236</xdr:colOff>
      <xdr:row>19</xdr:row>
      <xdr:rowOff>96981</xdr:rowOff>
    </xdr:from>
    <xdr:to>
      <xdr:col>4</xdr:col>
      <xdr:colOff>1966553</xdr:colOff>
      <xdr:row>34</xdr:row>
      <xdr:rowOff>83128</xdr:rowOff>
    </xdr:to>
    <xdr:grpSp>
      <xdr:nvGrpSpPr>
        <xdr:cNvPr id="10" name="그룹 9">
          <a:extLst>
            <a:ext uri="{FF2B5EF4-FFF2-40B4-BE49-F238E27FC236}">
              <a16:creationId xmlns:a16="http://schemas.microsoft.com/office/drawing/2014/main" id="{00000000-0008-0000-1300-00000A000000}"/>
            </a:ext>
          </a:extLst>
        </xdr:cNvPr>
        <xdr:cNvGrpSpPr/>
      </xdr:nvGrpSpPr>
      <xdr:grpSpPr>
        <a:xfrm>
          <a:off x="1510145" y="7024254"/>
          <a:ext cx="6968044" cy="3622965"/>
          <a:chOff x="969910" y="2512240"/>
          <a:chExt cx="4403921" cy="2355448"/>
        </a:xfrm>
      </xdr:grpSpPr>
      <xdr:pic>
        <xdr:nvPicPr>
          <xdr:cNvPr id="11" name="그림 10">
            <a:extLst>
              <a:ext uri="{FF2B5EF4-FFF2-40B4-BE49-F238E27FC236}">
                <a16:creationId xmlns:a16="http://schemas.microsoft.com/office/drawing/2014/main" id="{00000000-0008-0000-1300-00000B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a:xfrm>
            <a:off x="969910" y="2512240"/>
            <a:ext cx="2039939" cy="2355448"/>
          </a:xfrm>
          <a:prstGeom prst="rect">
            <a:avLst/>
          </a:prstGeom>
        </xdr:spPr>
      </xdr:pic>
      <xdr:pic>
        <xdr:nvPicPr>
          <xdr:cNvPr id="12" name="그림 11">
            <a:extLst>
              <a:ext uri="{FF2B5EF4-FFF2-40B4-BE49-F238E27FC236}">
                <a16:creationId xmlns:a16="http://schemas.microsoft.com/office/drawing/2014/main" id="{00000000-0008-0000-1300-00000C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a:xfrm>
            <a:off x="3009849" y="2512240"/>
            <a:ext cx="2363982" cy="2355448"/>
          </a:xfrm>
          <a:prstGeom prst="rect">
            <a:avLst/>
          </a:prstGeom>
        </xdr:spPr>
      </xdr:pic>
    </xdr:grpSp>
    <xdr:clientData/>
  </xdr:twoCellAnchor>
  <xdr:twoCellAnchor editAs="oneCell">
    <xdr:from>
      <xdr:col>2</xdr:col>
      <xdr:colOff>277093</xdr:colOff>
      <xdr:row>36</xdr:row>
      <xdr:rowOff>27710</xdr:rowOff>
    </xdr:from>
    <xdr:to>
      <xdr:col>3</xdr:col>
      <xdr:colOff>657280</xdr:colOff>
      <xdr:row>53</xdr:row>
      <xdr:rowOff>187499</xdr:rowOff>
    </xdr:to>
    <xdr:pic>
      <xdr:nvPicPr>
        <xdr:cNvPr id="13" name="그림 12">
          <a:extLst>
            <a:ext uri="{FF2B5EF4-FFF2-40B4-BE49-F238E27FC236}">
              <a16:creationId xmlns:a16="http://schemas.microsoft.com/office/drawing/2014/main" id="{00000000-0008-0000-1300-00000D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1524868" y="10362335"/>
          <a:ext cx="2438857" cy="3817389"/>
        </a:xfrm>
        <a:prstGeom prst="rect">
          <a:avLst/>
        </a:prstGeom>
      </xdr:spPr>
    </xdr:pic>
    <xdr:clientData/>
  </xdr:twoCellAnchor>
  <xdr:twoCellAnchor editAs="oneCell">
    <xdr:from>
      <xdr:col>3</xdr:col>
      <xdr:colOff>734292</xdr:colOff>
      <xdr:row>36</xdr:row>
      <xdr:rowOff>27711</xdr:rowOff>
    </xdr:from>
    <xdr:to>
      <xdr:col>3</xdr:col>
      <xdr:colOff>2255459</xdr:colOff>
      <xdr:row>53</xdr:row>
      <xdr:rowOff>203720</xdr:rowOff>
    </xdr:to>
    <xdr:pic>
      <xdr:nvPicPr>
        <xdr:cNvPr id="14" name="그림 13">
          <a:extLst>
            <a:ext uri="{FF2B5EF4-FFF2-40B4-BE49-F238E27FC236}">
              <a16:creationId xmlns:a16="http://schemas.microsoft.com/office/drawing/2014/main" id="{00000000-0008-0000-1300-00000E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4039467" y="10362336"/>
          <a:ext cx="1522437" cy="3836149"/>
        </a:xfrm>
        <a:prstGeom prst="rect">
          <a:avLst/>
        </a:prstGeom>
      </xdr:spPr>
    </xdr:pic>
    <xdr:clientData/>
  </xdr:twoCellAnchor>
  <xdr:twoCellAnchor editAs="oneCell">
    <xdr:from>
      <xdr:col>3</xdr:col>
      <xdr:colOff>2272145</xdr:colOff>
      <xdr:row>36</xdr:row>
      <xdr:rowOff>27711</xdr:rowOff>
    </xdr:from>
    <xdr:to>
      <xdr:col>4</xdr:col>
      <xdr:colOff>2887244</xdr:colOff>
      <xdr:row>53</xdr:row>
      <xdr:rowOff>203719</xdr:rowOff>
    </xdr:to>
    <xdr:pic>
      <xdr:nvPicPr>
        <xdr:cNvPr id="15" name="그림 14">
          <a:extLst>
            <a:ext uri="{FF2B5EF4-FFF2-40B4-BE49-F238E27FC236}">
              <a16:creationId xmlns:a16="http://schemas.microsoft.com/office/drawing/2014/main" id="{00000000-0008-0000-1300-00000F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5577320" y="10362336"/>
          <a:ext cx="3814229" cy="3836148"/>
        </a:xfrm>
        <a:prstGeom prst="rect">
          <a:avLst/>
        </a:prstGeom>
      </xdr:spPr>
    </xdr:pic>
    <xdr:clientData/>
  </xdr:twoCellAnchor>
  <xdr:twoCellAnchor editAs="oneCell">
    <xdr:from>
      <xdr:col>4</xdr:col>
      <xdr:colOff>2369127</xdr:colOff>
      <xdr:row>19</xdr:row>
      <xdr:rowOff>193963</xdr:rowOff>
    </xdr:from>
    <xdr:to>
      <xdr:col>7</xdr:col>
      <xdr:colOff>501095</xdr:colOff>
      <xdr:row>34</xdr:row>
      <xdr:rowOff>2599</xdr:rowOff>
    </xdr:to>
    <xdr:pic>
      <xdr:nvPicPr>
        <xdr:cNvPr id="16" name="그림 15">
          <a:extLst>
            <a:ext uri="{FF2B5EF4-FFF2-40B4-BE49-F238E27FC236}">
              <a16:creationId xmlns:a16="http://schemas.microsoft.com/office/drawing/2014/main" id="{00000000-0008-0000-1300-000010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8874702" y="6804313"/>
          <a:ext cx="3448188" cy="3094761"/>
        </a:xfrm>
        <a:prstGeom prst="rect">
          <a:avLst/>
        </a:prstGeom>
      </xdr:spPr>
    </xdr:pic>
    <xdr:clientData/>
  </xdr:twoCellAnchor>
  <xdr:twoCellAnchor editAs="oneCell">
    <xdr:from>
      <xdr:col>5</xdr:col>
      <xdr:colOff>9006</xdr:colOff>
      <xdr:row>36</xdr:row>
      <xdr:rowOff>0</xdr:rowOff>
    </xdr:from>
    <xdr:to>
      <xdr:col>8</xdr:col>
      <xdr:colOff>1464235</xdr:colOff>
      <xdr:row>54</xdr:row>
      <xdr:rowOff>116409</xdr:rowOff>
    </xdr:to>
    <xdr:pic>
      <xdr:nvPicPr>
        <xdr:cNvPr id="17" name="그림 16">
          <a:extLst>
            <a:ext uri="{FF2B5EF4-FFF2-40B4-BE49-F238E27FC236}">
              <a16:creationId xmlns:a16="http://schemas.microsoft.com/office/drawing/2014/main" id="{EBAB17E4-A6E3-4522-89A1-0DA3D8D379D2}"/>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9646065" y="10959353"/>
          <a:ext cx="5593935" cy="429993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9</xdr:col>
      <xdr:colOff>12156</xdr:colOff>
      <xdr:row>35</xdr:row>
      <xdr:rowOff>50708</xdr:rowOff>
    </xdr:from>
    <xdr:to>
      <xdr:col>9</xdr:col>
      <xdr:colOff>12156</xdr:colOff>
      <xdr:row>43</xdr:row>
      <xdr:rowOff>167820</xdr:rowOff>
    </xdr:to>
    <xdr:grpSp>
      <xdr:nvGrpSpPr>
        <xdr:cNvPr id="2" name="그룹 1">
          <a:extLst>
            <a:ext uri="{FF2B5EF4-FFF2-40B4-BE49-F238E27FC236}">
              <a16:creationId xmlns:a16="http://schemas.microsoft.com/office/drawing/2014/main" id="{00000000-0008-0000-1400-000002000000}"/>
            </a:ext>
          </a:extLst>
        </xdr:cNvPr>
        <xdr:cNvGrpSpPr/>
      </xdr:nvGrpSpPr>
      <xdr:grpSpPr>
        <a:xfrm>
          <a:off x="21076013" y="13569405"/>
          <a:ext cx="0" cy="2076541"/>
          <a:chOff x="1271847" y="3792682"/>
          <a:chExt cx="6191598" cy="1697525"/>
        </a:xfrm>
      </xdr:grpSpPr>
      <xdr:pic>
        <xdr:nvPicPr>
          <xdr:cNvPr id="3" name="그림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271847" y="3792683"/>
            <a:ext cx="2991284" cy="1696876"/>
          </a:xfrm>
          <a:prstGeom prst="rect">
            <a:avLst/>
          </a:prstGeom>
        </xdr:spPr>
      </xdr:pic>
      <xdr:pic>
        <xdr:nvPicPr>
          <xdr:cNvPr id="4" name="그림 3">
            <a:extLst>
              <a:ext uri="{FF2B5EF4-FFF2-40B4-BE49-F238E27FC236}">
                <a16:creationId xmlns:a16="http://schemas.microsoft.com/office/drawing/2014/main" id="{00000000-0008-0000-1400-000004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4557617" y="3792682"/>
            <a:ext cx="2905828" cy="169752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15877</xdr:colOff>
      <xdr:row>16</xdr:row>
      <xdr:rowOff>1</xdr:rowOff>
    </xdr:from>
    <xdr:to>
      <xdr:col>2</xdr:col>
      <xdr:colOff>166255</xdr:colOff>
      <xdr:row>26</xdr:row>
      <xdr:rowOff>179278</xdr:rowOff>
    </xdr:to>
    <xdr:sp macro="" textlink="">
      <xdr:nvSpPr>
        <xdr:cNvPr id="5" name="직사각형 4">
          <a:extLst>
            <a:ext uri="{FF2B5EF4-FFF2-40B4-BE49-F238E27FC236}">
              <a16:creationId xmlns:a16="http://schemas.microsoft.com/office/drawing/2014/main" id="{00000000-0008-0000-1400-000005000000}"/>
            </a:ext>
          </a:extLst>
        </xdr:cNvPr>
        <xdr:cNvSpPr/>
      </xdr:nvSpPr>
      <xdr:spPr>
        <a:xfrm>
          <a:off x="177802" y="7924801"/>
          <a:ext cx="1236228" cy="2370027"/>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600">
              <a:latin typeface="SamsungOneKoreanOTF 600C" panose="020B0706030303020204" pitchFamily="34" charset="-127"/>
              <a:ea typeface="SamsungOneKoreanOTF 600C" panose="020B0706030303020204" pitchFamily="34" charset="-127"/>
            </a:rPr>
            <a:t>네트워크</a:t>
          </a:r>
          <a:endParaRPr lang="en-US" altLang="ko-KR" sz="1600">
            <a:latin typeface="SamsungOneKoreanOTF 600C" panose="020B0706030303020204" pitchFamily="34" charset="-127"/>
            <a:ea typeface="SamsungOneKoreanOTF 600C" panose="020B0706030303020204" pitchFamily="34" charset="-127"/>
          </a:endParaRPr>
        </a:p>
        <a:p>
          <a:pPr algn="ctr"/>
          <a:r>
            <a:rPr lang="ko-KR" altLang="en-US" sz="1600">
              <a:latin typeface="SamsungOneKoreanOTF 600C" panose="020B0706030303020204" pitchFamily="34" charset="-127"/>
              <a:ea typeface="SamsungOneKoreanOTF 600C" panose="020B0706030303020204" pitchFamily="34" charset="-127"/>
            </a:rPr>
            <a:t>설치 이미지</a:t>
          </a:r>
        </a:p>
      </xdr:txBody>
    </xdr:sp>
    <xdr:clientData/>
  </xdr:twoCellAnchor>
  <xdr:twoCellAnchor>
    <xdr:from>
      <xdr:col>2</xdr:col>
      <xdr:colOff>175258</xdr:colOff>
      <xdr:row>16</xdr:row>
      <xdr:rowOff>10886</xdr:rowOff>
    </xdr:from>
    <xdr:to>
      <xdr:col>4</xdr:col>
      <xdr:colOff>2960915</xdr:colOff>
      <xdr:row>26</xdr:row>
      <xdr:rowOff>163286</xdr:rowOff>
    </xdr:to>
    <xdr:sp macro="" textlink="">
      <xdr:nvSpPr>
        <xdr:cNvPr id="6" name="직사각형 5">
          <a:extLst>
            <a:ext uri="{FF2B5EF4-FFF2-40B4-BE49-F238E27FC236}">
              <a16:creationId xmlns:a16="http://schemas.microsoft.com/office/drawing/2014/main" id="{00000000-0008-0000-1400-000006000000}"/>
            </a:ext>
          </a:extLst>
        </xdr:cNvPr>
        <xdr:cNvSpPr/>
      </xdr:nvSpPr>
      <xdr:spPr>
        <a:xfrm>
          <a:off x="1423033" y="7935686"/>
          <a:ext cx="8043457" cy="2343150"/>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ko-KR" altLang="en-US" sz="1600">
            <a:latin typeface="SamsungOneKoreanOTF 600C" panose="020B0706030303020204" pitchFamily="34" charset="-127"/>
            <a:ea typeface="SamsungOneKoreanOTF 600C" panose="020B0706030303020204" pitchFamily="34" charset="-127"/>
          </a:endParaRPr>
        </a:p>
      </xdr:txBody>
    </xdr:sp>
    <xdr:clientData/>
  </xdr:twoCellAnchor>
  <xdr:twoCellAnchor editAs="oneCell">
    <xdr:from>
      <xdr:col>8</xdr:col>
      <xdr:colOff>3944166</xdr:colOff>
      <xdr:row>3</xdr:row>
      <xdr:rowOff>126275</xdr:rowOff>
    </xdr:from>
    <xdr:to>
      <xdr:col>8</xdr:col>
      <xdr:colOff>5038906</xdr:colOff>
      <xdr:row>6</xdr:row>
      <xdr:rowOff>415290</xdr:rowOff>
    </xdr:to>
    <xdr:pic>
      <xdr:nvPicPr>
        <xdr:cNvPr id="7" name="그림 6">
          <a:extLst>
            <a:ext uri="{FF2B5EF4-FFF2-40B4-BE49-F238E27FC236}">
              <a16:creationId xmlns:a16="http://schemas.microsoft.com/office/drawing/2014/main" id="{00000000-0008-0000-1400-000007000000}"/>
            </a:ext>
          </a:extLst>
        </xdr:cNvPr>
        <xdr:cNvPicPr>
          <a:picLocks noChangeAspect="1"/>
        </xdr:cNvPicPr>
      </xdr:nvPicPr>
      <xdr:blipFill rotWithShape="1">
        <a:blip xmlns:r="http://schemas.openxmlformats.org/officeDocument/2006/relationships" r:embed="rId3" cstate="screen">
          <a:extLst>
            <a:ext uri="{BEBA8EAE-BF5A-486C-A8C5-ECC9F3942E4B}">
              <a14:imgProps xmlns:a14="http://schemas.microsoft.com/office/drawing/2010/main">
                <a14:imgLayer r:embed="rId4">
                  <a14:imgEffect>
                    <a14:backgroundRemoval t="0" b="100000" l="0" r="100000"/>
                  </a14:imgEffect>
                </a14:imgLayer>
              </a14:imgProps>
            </a:ext>
            <a:ext uri="{28A0092B-C50C-407E-A947-70E740481C1C}">
              <a14:useLocalDpi xmlns:a14="http://schemas.microsoft.com/office/drawing/2010/main"/>
            </a:ext>
          </a:extLst>
        </a:blip>
        <a:srcRect/>
        <a:stretch>
          <a:fillRect/>
        </a:stretch>
      </xdr:blipFill>
      <xdr:spPr>
        <a:xfrm>
          <a:off x="17736366" y="1497875"/>
          <a:ext cx="1097280" cy="1059270"/>
        </a:xfrm>
        <a:prstGeom prst="rect">
          <a:avLst/>
        </a:prstGeom>
      </xdr:spPr>
    </xdr:pic>
    <xdr:clientData/>
  </xdr:twoCellAnchor>
  <xdr:twoCellAnchor editAs="oneCell">
    <xdr:from>
      <xdr:col>2</xdr:col>
      <xdr:colOff>239485</xdr:colOff>
      <xdr:row>16</xdr:row>
      <xdr:rowOff>97973</xdr:rowOff>
    </xdr:from>
    <xdr:to>
      <xdr:col>3</xdr:col>
      <xdr:colOff>280011</xdr:colOff>
      <xdr:row>26</xdr:row>
      <xdr:rowOff>72572</xdr:rowOff>
    </xdr:to>
    <xdr:pic>
      <xdr:nvPicPr>
        <xdr:cNvPr id="8" name="그림 7">
          <a:extLst>
            <a:ext uri="{FF2B5EF4-FFF2-40B4-BE49-F238E27FC236}">
              <a16:creationId xmlns:a16="http://schemas.microsoft.com/office/drawing/2014/main" id="{00000000-0008-0000-1400-000008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487260" y="8022773"/>
          <a:ext cx="2100466" cy="2165349"/>
        </a:xfrm>
        <a:prstGeom prst="rect">
          <a:avLst/>
        </a:prstGeom>
      </xdr:spPr>
    </xdr:pic>
    <xdr:clientData/>
  </xdr:twoCellAnchor>
  <xdr:twoCellAnchor editAs="oneCell">
    <xdr:from>
      <xdr:col>3</xdr:col>
      <xdr:colOff>348345</xdr:colOff>
      <xdr:row>16</xdr:row>
      <xdr:rowOff>97972</xdr:rowOff>
    </xdr:from>
    <xdr:to>
      <xdr:col>3</xdr:col>
      <xdr:colOff>2136218</xdr:colOff>
      <xdr:row>26</xdr:row>
      <xdr:rowOff>80917</xdr:rowOff>
    </xdr:to>
    <xdr:pic>
      <xdr:nvPicPr>
        <xdr:cNvPr id="9" name="그림 8">
          <a:extLst>
            <a:ext uri="{FF2B5EF4-FFF2-40B4-BE49-F238E27FC236}">
              <a16:creationId xmlns:a16="http://schemas.microsoft.com/office/drawing/2014/main" id="{00000000-0008-0000-1400-000009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3653520" y="8022772"/>
          <a:ext cx="1789143" cy="2174965"/>
        </a:xfrm>
        <a:prstGeom prst="rect">
          <a:avLst/>
        </a:prstGeom>
      </xdr:spPr>
    </xdr:pic>
    <xdr:clientData/>
  </xdr:twoCellAnchor>
  <xdr:twoCellAnchor editAs="oneCell">
    <xdr:from>
      <xdr:col>3</xdr:col>
      <xdr:colOff>2188030</xdr:colOff>
      <xdr:row>16</xdr:row>
      <xdr:rowOff>97973</xdr:rowOff>
    </xdr:from>
    <xdr:to>
      <xdr:col>4</xdr:col>
      <xdr:colOff>806739</xdr:colOff>
      <xdr:row>26</xdr:row>
      <xdr:rowOff>87993</xdr:rowOff>
    </xdr:to>
    <xdr:pic>
      <xdr:nvPicPr>
        <xdr:cNvPr id="10" name="그림 9">
          <a:extLst>
            <a:ext uri="{FF2B5EF4-FFF2-40B4-BE49-F238E27FC236}">
              <a16:creationId xmlns:a16="http://schemas.microsoft.com/office/drawing/2014/main" id="{00000000-0008-0000-1400-00000A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5493205" y="8022773"/>
          <a:ext cx="1820379" cy="2183310"/>
        </a:xfrm>
        <a:prstGeom prst="rect">
          <a:avLst/>
        </a:prstGeom>
      </xdr:spPr>
    </xdr:pic>
    <xdr:clientData/>
  </xdr:twoCellAnchor>
  <xdr:twoCellAnchor editAs="oneCell">
    <xdr:from>
      <xdr:col>4</xdr:col>
      <xdr:colOff>838202</xdr:colOff>
      <xdr:row>16</xdr:row>
      <xdr:rowOff>97973</xdr:rowOff>
    </xdr:from>
    <xdr:to>
      <xdr:col>4</xdr:col>
      <xdr:colOff>2899175</xdr:colOff>
      <xdr:row>26</xdr:row>
      <xdr:rowOff>87993</xdr:rowOff>
    </xdr:to>
    <xdr:pic>
      <xdr:nvPicPr>
        <xdr:cNvPr id="11" name="그림 10">
          <a:extLst>
            <a:ext uri="{FF2B5EF4-FFF2-40B4-BE49-F238E27FC236}">
              <a16:creationId xmlns:a16="http://schemas.microsoft.com/office/drawing/2014/main" id="{00000000-0008-0000-1400-00000B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7343777" y="8022773"/>
          <a:ext cx="2060973" cy="2183310"/>
        </a:xfrm>
        <a:prstGeom prst="rect">
          <a:avLst/>
        </a:prstGeom>
      </xdr:spPr>
    </xdr:pic>
    <xdr:clientData/>
  </xdr:twoCellAnchor>
  <xdr:twoCellAnchor editAs="oneCell">
    <xdr:from>
      <xdr:col>5</xdr:col>
      <xdr:colOff>190500</xdr:colOff>
      <xdr:row>15</xdr:row>
      <xdr:rowOff>190502</xdr:rowOff>
    </xdr:from>
    <xdr:to>
      <xdr:col>8</xdr:col>
      <xdr:colOff>1472111</xdr:colOff>
      <xdr:row>32</xdr:row>
      <xdr:rowOff>9716</xdr:rowOff>
    </xdr:to>
    <xdr:pic>
      <xdr:nvPicPr>
        <xdr:cNvPr id="13" name="그림 12">
          <a:extLst>
            <a:ext uri="{FF2B5EF4-FFF2-40B4-BE49-F238E27FC236}">
              <a16:creationId xmlns:a16="http://schemas.microsoft.com/office/drawing/2014/main" id="{A33562D1-07E6-4A55-9BCC-190BA93DC94B}"/>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9833429" y="8345716"/>
          <a:ext cx="5406571" cy="398554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9</xdr:col>
      <xdr:colOff>12156</xdr:colOff>
      <xdr:row>69</xdr:row>
      <xdr:rowOff>50708</xdr:rowOff>
    </xdr:from>
    <xdr:to>
      <xdr:col>9</xdr:col>
      <xdr:colOff>12156</xdr:colOff>
      <xdr:row>77</xdr:row>
      <xdr:rowOff>167820</xdr:rowOff>
    </xdr:to>
    <xdr:grpSp>
      <xdr:nvGrpSpPr>
        <xdr:cNvPr id="2" name="그룹 1">
          <a:extLst>
            <a:ext uri="{FF2B5EF4-FFF2-40B4-BE49-F238E27FC236}">
              <a16:creationId xmlns:a16="http://schemas.microsoft.com/office/drawing/2014/main" id="{00000000-0008-0000-1500-000002000000}"/>
            </a:ext>
          </a:extLst>
        </xdr:cNvPr>
        <xdr:cNvGrpSpPr/>
      </xdr:nvGrpSpPr>
      <xdr:grpSpPr>
        <a:xfrm>
          <a:off x="21079725" y="17429504"/>
          <a:ext cx="0" cy="2056749"/>
          <a:chOff x="1271847" y="3792682"/>
          <a:chExt cx="6191598" cy="1697525"/>
        </a:xfrm>
      </xdr:grpSpPr>
      <xdr:pic>
        <xdr:nvPicPr>
          <xdr:cNvPr id="3" name="그림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271847" y="3792683"/>
            <a:ext cx="2991284" cy="1696876"/>
          </a:xfrm>
          <a:prstGeom prst="rect">
            <a:avLst/>
          </a:prstGeom>
        </xdr:spPr>
      </xdr:pic>
      <xdr:pic>
        <xdr:nvPicPr>
          <xdr:cNvPr id="4" name="그림 3">
            <a:extLst>
              <a:ext uri="{FF2B5EF4-FFF2-40B4-BE49-F238E27FC236}">
                <a16:creationId xmlns:a16="http://schemas.microsoft.com/office/drawing/2014/main" id="{00000000-0008-0000-1500-000004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4557617" y="3792682"/>
            <a:ext cx="2905828" cy="169752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8</xdr:col>
      <xdr:colOff>3944166</xdr:colOff>
      <xdr:row>3</xdr:row>
      <xdr:rowOff>126275</xdr:rowOff>
    </xdr:from>
    <xdr:to>
      <xdr:col>8</xdr:col>
      <xdr:colOff>5041446</xdr:colOff>
      <xdr:row>6</xdr:row>
      <xdr:rowOff>414020</xdr:rowOff>
    </xdr:to>
    <xdr:pic>
      <xdr:nvPicPr>
        <xdr:cNvPr id="5" name="그림 4">
          <a:extLst>
            <a:ext uri="{FF2B5EF4-FFF2-40B4-BE49-F238E27FC236}">
              <a16:creationId xmlns:a16="http://schemas.microsoft.com/office/drawing/2014/main" id="{00000000-0008-0000-1500-000005000000}"/>
            </a:ext>
          </a:extLst>
        </xdr:cNvPr>
        <xdr:cNvPicPr>
          <a:picLocks noChangeAspect="1"/>
        </xdr:cNvPicPr>
      </xdr:nvPicPr>
      <xdr:blipFill rotWithShape="1">
        <a:blip xmlns:r="http://schemas.openxmlformats.org/officeDocument/2006/relationships" r:embed="rId3" cstate="screen">
          <a:extLst>
            <a:ext uri="{BEBA8EAE-BF5A-486C-A8C5-ECC9F3942E4B}">
              <a14:imgProps xmlns:a14="http://schemas.microsoft.com/office/drawing/2010/main">
                <a14:imgLayer r:embed="rId4">
                  <a14:imgEffect>
                    <a14:backgroundRemoval t="0" b="100000" l="0" r="100000"/>
                  </a14:imgEffect>
                </a14:imgLayer>
              </a14:imgProps>
            </a:ext>
            <a:ext uri="{28A0092B-C50C-407E-A947-70E740481C1C}">
              <a14:useLocalDpi xmlns:a14="http://schemas.microsoft.com/office/drawing/2010/main"/>
            </a:ext>
          </a:extLst>
        </a:blip>
        <a:srcRect/>
        <a:stretch>
          <a:fillRect/>
        </a:stretch>
      </xdr:blipFill>
      <xdr:spPr>
        <a:xfrm>
          <a:off x="17736366" y="1497875"/>
          <a:ext cx="1097280" cy="1059270"/>
        </a:xfrm>
        <a:prstGeom prst="rect">
          <a:avLst/>
        </a:prstGeom>
      </xdr:spPr>
    </xdr:pic>
    <xdr:clientData/>
  </xdr:twoCellAnchor>
  <xdr:twoCellAnchor>
    <xdr:from>
      <xdr:col>1</xdr:col>
      <xdr:colOff>15875</xdr:colOff>
      <xdr:row>16</xdr:row>
      <xdr:rowOff>89</xdr:rowOff>
    </xdr:from>
    <xdr:to>
      <xdr:col>2</xdr:col>
      <xdr:colOff>174625</xdr:colOff>
      <xdr:row>57</xdr:row>
      <xdr:rowOff>0</xdr:rowOff>
    </xdr:to>
    <xdr:sp macro="" textlink="">
      <xdr:nvSpPr>
        <xdr:cNvPr id="6" name="직사각형 5">
          <a:extLst>
            <a:ext uri="{FF2B5EF4-FFF2-40B4-BE49-F238E27FC236}">
              <a16:creationId xmlns:a16="http://schemas.microsoft.com/office/drawing/2014/main" id="{00000000-0008-0000-1500-000006000000}"/>
            </a:ext>
          </a:extLst>
        </xdr:cNvPr>
        <xdr:cNvSpPr/>
      </xdr:nvSpPr>
      <xdr:spPr>
        <a:xfrm>
          <a:off x="177800" y="5057864"/>
          <a:ext cx="1244600" cy="8743861"/>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600">
              <a:latin typeface="SamsungOneKoreanOTF 600C" panose="020B0706030303020204" pitchFamily="34" charset="-127"/>
              <a:ea typeface="SamsungOneKoreanOTF 600C" panose="020B0706030303020204" pitchFamily="34" charset="-127"/>
            </a:rPr>
            <a:t>운영 렌탈 물자</a:t>
          </a:r>
          <a:endParaRPr lang="en-US" altLang="ko-KR" sz="1600">
            <a:latin typeface="SamsungOneKoreanOTF 600C" panose="020B0706030303020204" pitchFamily="34" charset="-127"/>
            <a:ea typeface="SamsungOneKoreanOTF 600C" panose="020B0706030303020204" pitchFamily="34" charset="-127"/>
          </a:endParaRPr>
        </a:p>
        <a:p>
          <a:pPr algn="ctr"/>
          <a:r>
            <a:rPr lang="ko-KR" altLang="en-US" sz="1600">
              <a:latin typeface="SamsungOneKoreanOTF 600C" panose="020B0706030303020204" pitchFamily="34" charset="-127"/>
              <a:ea typeface="SamsungOneKoreanOTF 600C" panose="020B0706030303020204" pitchFamily="34" charset="-127"/>
            </a:rPr>
            <a:t>이미지</a:t>
          </a:r>
        </a:p>
      </xdr:txBody>
    </xdr:sp>
    <xdr:clientData/>
  </xdr:twoCellAnchor>
  <xdr:twoCellAnchor>
    <xdr:from>
      <xdr:col>2</xdr:col>
      <xdr:colOff>143872</xdr:colOff>
      <xdr:row>16</xdr:row>
      <xdr:rowOff>9069</xdr:rowOff>
    </xdr:from>
    <xdr:to>
      <xdr:col>8</xdr:col>
      <xdr:colOff>6413500</xdr:colOff>
      <xdr:row>57</xdr:row>
      <xdr:rowOff>0</xdr:rowOff>
    </xdr:to>
    <xdr:sp macro="" textlink="">
      <xdr:nvSpPr>
        <xdr:cNvPr id="7" name="직사각형 6">
          <a:extLst>
            <a:ext uri="{FF2B5EF4-FFF2-40B4-BE49-F238E27FC236}">
              <a16:creationId xmlns:a16="http://schemas.microsoft.com/office/drawing/2014/main" id="{00000000-0008-0000-1500-000007000000}"/>
            </a:ext>
          </a:extLst>
        </xdr:cNvPr>
        <xdr:cNvSpPr/>
      </xdr:nvSpPr>
      <xdr:spPr>
        <a:xfrm>
          <a:off x="1386658" y="5197926"/>
          <a:ext cx="18797271" cy="9579431"/>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ko-KR" altLang="en-US" sz="1600">
            <a:latin typeface="SamsungOneKoreanOTF 600C" panose="020B0706030303020204" pitchFamily="34" charset="-127"/>
            <a:ea typeface="SamsungOneKoreanOTF 600C" panose="020B0706030303020204" pitchFamily="34" charset="-127"/>
          </a:endParaRPr>
        </a:p>
      </xdr:txBody>
    </xdr:sp>
    <xdr:clientData/>
  </xdr:twoCellAnchor>
  <xdr:twoCellAnchor editAs="oneCell">
    <xdr:from>
      <xdr:col>2</xdr:col>
      <xdr:colOff>228602</xdr:colOff>
      <xdr:row>16</xdr:row>
      <xdr:rowOff>54429</xdr:rowOff>
    </xdr:from>
    <xdr:to>
      <xdr:col>3</xdr:col>
      <xdr:colOff>2136923</xdr:colOff>
      <xdr:row>29</xdr:row>
      <xdr:rowOff>85635</xdr:rowOff>
    </xdr:to>
    <xdr:pic>
      <xdr:nvPicPr>
        <xdr:cNvPr id="8" name="그림 7">
          <a:extLst>
            <a:ext uri="{FF2B5EF4-FFF2-40B4-BE49-F238E27FC236}">
              <a16:creationId xmlns:a16="http://schemas.microsoft.com/office/drawing/2014/main" id="{00000000-0008-0000-1500-000008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476377" y="5112204"/>
          <a:ext cx="3965721" cy="2755356"/>
        </a:xfrm>
        <a:prstGeom prst="rect">
          <a:avLst/>
        </a:prstGeom>
      </xdr:spPr>
    </xdr:pic>
    <xdr:clientData/>
  </xdr:twoCellAnchor>
  <xdr:twoCellAnchor editAs="oneCell">
    <xdr:from>
      <xdr:col>3</xdr:col>
      <xdr:colOff>2166257</xdr:colOff>
      <xdr:row>16</xdr:row>
      <xdr:rowOff>54429</xdr:rowOff>
    </xdr:from>
    <xdr:to>
      <xdr:col>4</xdr:col>
      <xdr:colOff>1156776</xdr:colOff>
      <xdr:row>29</xdr:row>
      <xdr:rowOff>70938</xdr:rowOff>
    </xdr:to>
    <xdr:pic>
      <xdr:nvPicPr>
        <xdr:cNvPr id="9" name="그림 8">
          <a:extLst>
            <a:ext uri="{FF2B5EF4-FFF2-40B4-BE49-F238E27FC236}">
              <a16:creationId xmlns:a16="http://schemas.microsoft.com/office/drawing/2014/main" id="{00000000-0008-0000-1500-000009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471432" y="5112204"/>
          <a:ext cx="2190919" cy="2740659"/>
        </a:xfrm>
        <a:prstGeom prst="rect">
          <a:avLst/>
        </a:prstGeom>
      </xdr:spPr>
    </xdr:pic>
    <xdr:clientData/>
  </xdr:twoCellAnchor>
  <xdr:twoCellAnchor editAs="oneCell">
    <xdr:from>
      <xdr:col>4</xdr:col>
      <xdr:colOff>1197428</xdr:colOff>
      <xdr:row>16</xdr:row>
      <xdr:rowOff>54429</xdr:rowOff>
    </xdr:from>
    <xdr:to>
      <xdr:col>7</xdr:col>
      <xdr:colOff>455796</xdr:colOff>
      <xdr:row>29</xdr:row>
      <xdr:rowOff>70938</xdr:rowOff>
    </xdr:to>
    <xdr:pic>
      <xdr:nvPicPr>
        <xdr:cNvPr id="10" name="그림 9">
          <a:extLst>
            <a:ext uri="{FF2B5EF4-FFF2-40B4-BE49-F238E27FC236}">
              <a16:creationId xmlns:a16="http://schemas.microsoft.com/office/drawing/2014/main" id="{00000000-0008-0000-1500-00000A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7703003" y="5112204"/>
          <a:ext cx="4573318" cy="2740659"/>
        </a:xfrm>
        <a:prstGeom prst="rect">
          <a:avLst/>
        </a:prstGeom>
      </xdr:spPr>
    </xdr:pic>
    <xdr:clientData/>
  </xdr:twoCellAnchor>
  <xdr:twoCellAnchor editAs="oneCell">
    <xdr:from>
      <xdr:col>7</xdr:col>
      <xdr:colOff>489860</xdr:colOff>
      <xdr:row>16</xdr:row>
      <xdr:rowOff>54429</xdr:rowOff>
    </xdr:from>
    <xdr:to>
      <xdr:col>8</xdr:col>
      <xdr:colOff>326660</xdr:colOff>
      <xdr:row>29</xdr:row>
      <xdr:rowOff>61323</xdr:rowOff>
    </xdr:to>
    <xdr:pic>
      <xdr:nvPicPr>
        <xdr:cNvPr id="11" name="그림 10">
          <a:extLst>
            <a:ext uri="{FF2B5EF4-FFF2-40B4-BE49-F238E27FC236}">
              <a16:creationId xmlns:a16="http://schemas.microsoft.com/office/drawing/2014/main" id="{00000000-0008-0000-1500-00000B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12310385" y="5112204"/>
          <a:ext cx="1808475" cy="2731044"/>
        </a:xfrm>
        <a:prstGeom prst="rect">
          <a:avLst/>
        </a:prstGeom>
      </xdr:spPr>
    </xdr:pic>
    <xdr:clientData/>
  </xdr:twoCellAnchor>
  <xdr:twoCellAnchor editAs="oneCell">
    <xdr:from>
      <xdr:col>2</xdr:col>
      <xdr:colOff>228602</xdr:colOff>
      <xdr:row>29</xdr:row>
      <xdr:rowOff>130627</xdr:rowOff>
    </xdr:from>
    <xdr:to>
      <xdr:col>3</xdr:col>
      <xdr:colOff>1167312</xdr:colOff>
      <xdr:row>42</xdr:row>
      <xdr:rowOff>82045</xdr:rowOff>
    </xdr:to>
    <xdr:pic>
      <xdr:nvPicPr>
        <xdr:cNvPr id="12" name="그림 11">
          <a:extLst>
            <a:ext uri="{FF2B5EF4-FFF2-40B4-BE49-F238E27FC236}">
              <a16:creationId xmlns:a16="http://schemas.microsoft.com/office/drawing/2014/main" id="{00000000-0008-0000-1500-00000C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1476377" y="7912552"/>
          <a:ext cx="2996110" cy="2685093"/>
        </a:xfrm>
        <a:prstGeom prst="rect">
          <a:avLst/>
        </a:prstGeom>
      </xdr:spPr>
    </xdr:pic>
    <xdr:clientData/>
  </xdr:twoCellAnchor>
  <xdr:twoCellAnchor editAs="oneCell">
    <xdr:from>
      <xdr:col>3</xdr:col>
      <xdr:colOff>1208315</xdr:colOff>
      <xdr:row>29</xdr:row>
      <xdr:rowOff>130627</xdr:rowOff>
    </xdr:from>
    <xdr:to>
      <xdr:col>4</xdr:col>
      <xdr:colOff>2128703</xdr:colOff>
      <xdr:row>42</xdr:row>
      <xdr:rowOff>81823</xdr:rowOff>
    </xdr:to>
    <xdr:pic>
      <xdr:nvPicPr>
        <xdr:cNvPr id="13" name="그림 12">
          <a:extLst>
            <a:ext uri="{FF2B5EF4-FFF2-40B4-BE49-F238E27FC236}">
              <a16:creationId xmlns:a16="http://schemas.microsoft.com/office/drawing/2014/main" id="{00000000-0008-0000-1500-00000D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4513490" y="7912552"/>
          <a:ext cx="4120788" cy="2684871"/>
        </a:xfrm>
        <a:prstGeom prst="rect">
          <a:avLst/>
        </a:prstGeom>
      </xdr:spPr>
    </xdr:pic>
    <xdr:clientData/>
  </xdr:twoCellAnchor>
  <xdr:twoCellAnchor editAs="oneCell">
    <xdr:from>
      <xdr:col>4</xdr:col>
      <xdr:colOff>2177144</xdr:colOff>
      <xdr:row>29</xdr:row>
      <xdr:rowOff>130627</xdr:rowOff>
    </xdr:from>
    <xdr:to>
      <xdr:col>7</xdr:col>
      <xdr:colOff>1070604</xdr:colOff>
      <xdr:row>42</xdr:row>
      <xdr:rowOff>81824</xdr:rowOff>
    </xdr:to>
    <xdr:pic>
      <xdr:nvPicPr>
        <xdr:cNvPr id="14" name="그림 13">
          <a:extLst>
            <a:ext uri="{FF2B5EF4-FFF2-40B4-BE49-F238E27FC236}">
              <a16:creationId xmlns:a16="http://schemas.microsoft.com/office/drawing/2014/main" id="{00000000-0008-0000-1500-00000E00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8682719" y="7912552"/>
          <a:ext cx="4208410" cy="2684872"/>
        </a:xfrm>
        <a:prstGeom prst="rect">
          <a:avLst/>
        </a:prstGeom>
      </xdr:spPr>
    </xdr:pic>
    <xdr:clientData/>
  </xdr:twoCellAnchor>
  <xdr:twoCellAnchor editAs="oneCell">
    <xdr:from>
      <xdr:col>3</xdr:col>
      <xdr:colOff>54430</xdr:colOff>
      <xdr:row>42</xdr:row>
      <xdr:rowOff>141514</xdr:rowOff>
    </xdr:from>
    <xdr:to>
      <xdr:col>5</xdr:col>
      <xdr:colOff>70272</xdr:colOff>
      <xdr:row>56</xdr:row>
      <xdr:rowOff>157843</xdr:rowOff>
    </xdr:to>
    <xdr:pic>
      <xdr:nvPicPr>
        <xdr:cNvPr id="15" name="그림 14">
          <a:extLst>
            <a:ext uri="{FF2B5EF4-FFF2-40B4-BE49-F238E27FC236}">
              <a16:creationId xmlns:a16="http://schemas.microsoft.com/office/drawing/2014/main" id="{00000000-0008-0000-1500-00000F000000}"/>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3359605" y="10657114"/>
          <a:ext cx="6359492" cy="3083379"/>
        </a:xfrm>
        <a:prstGeom prst="rect">
          <a:avLst/>
        </a:prstGeom>
      </xdr:spPr>
    </xdr:pic>
    <xdr:clientData/>
  </xdr:twoCellAnchor>
  <xdr:twoCellAnchor editAs="oneCell">
    <xdr:from>
      <xdr:col>2</xdr:col>
      <xdr:colOff>228602</xdr:colOff>
      <xdr:row>42</xdr:row>
      <xdr:rowOff>141514</xdr:rowOff>
    </xdr:from>
    <xdr:to>
      <xdr:col>2</xdr:col>
      <xdr:colOff>2035145</xdr:colOff>
      <xdr:row>56</xdr:row>
      <xdr:rowOff>149498</xdr:rowOff>
    </xdr:to>
    <xdr:pic>
      <xdr:nvPicPr>
        <xdr:cNvPr id="16" name="그림 15">
          <a:extLst>
            <a:ext uri="{FF2B5EF4-FFF2-40B4-BE49-F238E27FC236}">
              <a16:creationId xmlns:a16="http://schemas.microsoft.com/office/drawing/2014/main" id="{00000000-0008-0000-1500-000010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1476377" y="10657114"/>
          <a:ext cx="1806543" cy="3075034"/>
        </a:xfrm>
        <a:prstGeom prst="rect">
          <a:avLst/>
        </a:prstGeom>
      </xdr:spPr>
    </xdr:pic>
    <xdr:clientData/>
  </xdr:twoCellAnchor>
  <xdr:twoCellAnchor editAs="oneCell">
    <xdr:from>
      <xdr:col>5</xdr:col>
      <xdr:colOff>87088</xdr:colOff>
      <xdr:row>42</xdr:row>
      <xdr:rowOff>141514</xdr:rowOff>
    </xdr:from>
    <xdr:to>
      <xdr:col>8</xdr:col>
      <xdr:colOff>311876</xdr:colOff>
      <xdr:row>56</xdr:row>
      <xdr:rowOff>149497</xdr:rowOff>
    </xdr:to>
    <xdr:pic>
      <xdr:nvPicPr>
        <xdr:cNvPr id="17" name="그림 16">
          <a:extLst>
            <a:ext uri="{FF2B5EF4-FFF2-40B4-BE49-F238E27FC236}">
              <a16:creationId xmlns:a16="http://schemas.microsoft.com/office/drawing/2014/main" id="{00000000-0008-0000-1500-000011000000}"/>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a:fillRect/>
        </a:stretch>
      </xdr:blipFill>
      <xdr:spPr>
        <a:xfrm>
          <a:off x="9735913" y="10657114"/>
          <a:ext cx="4368163" cy="3075033"/>
        </a:xfrm>
        <a:prstGeom prst="rect">
          <a:avLst/>
        </a:prstGeom>
      </xdr:spPr>
    </xdr:pic>
    <xdr:clientData/>
  </xdr:twoCellAnchor>
  <xdr:twoCellAnchor editAs="oneCell">
    <xdr:from>
      <xdr:col>8</xdr:col>
      <xdr:colOff>736369</xdr:colOff>
      <xdr:row>20</xdr:row>
      <xdr:rowOff>60267</xdr:rowOff>
    </xdr:from>
    <xdr:to>
      <xdr:col>8</xdr:col>
      <xdr:colOff>6026727</xdr:colOff>
      <xdr:row>53</xdr:row>
      <xdr:rowOff>60148</xdr:rowOff>
    </xdr:to>
    <xdr:pic>
      <xdr:nvPicPr>
        <xdr:cNvPr id="20" name="그림 19">
          <a:extLst>
            <a:ext uri="{FF2B5EF4-FFF2-40B4-BE49-F238E27FC236}">
              <a16:creationId xmlns:a16="http://schemas.microsoft.com/office/drawing/2014/main" id="{F2F4226D-EF2D-40AF-9716-FD93DC8B79B1}"/>
            </a:ext>
          </a:extLst>
        </xdr:cNvPr>
        <xdr:cNvPicPr>
          <a:picLocks noChangeAspect="1"/>
        </xdr:cNvPicPr>
      </xdr:nvPicPr>
      <xdr:blipFill>
        <a:blip xmlns:r="http://schemas.openxmlformats.org/officeDocument/2006/relationships" r:embed="rId15"/>
        <a:stretch>
          <a:fillRect/>
        </a:stretch>
      </xdr:blipFill>
      <xdr:spPr>
        <a:xfrm>
          <a:off x="14521642" y="6098540"/>
          <a:ext cx="5290358" cy="751597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9</xdr:col>
      <xdr:colOff>12156</xdr:colOff>
      <xdr:row>105</xdr:row>
      <xdr:rowOff>50708</xdr:rowOff>
    </xdr:from>
    <xdr:to>
      <xdr:col>9</xdr:col>
      <xdr:colOff>12156</xdr:colOff>
      <xdr:row>164</xdr:row>
      <xdr:rowOff>167820</xdr:rowOff>
    </xdr:to>
    <xdr:grpSp>
      <xdr:nvGrpSpPr>
        <xdr:cNvPr id="2" name="그룹 1">
          <a:extLst>
            <a:ext uri="{FF2B5EF4-FFF2-40B4-BE49-F238E27FC236}">
              <a16:creationId xmlns:a16="http://schemas.microsoft.com/office/drawing/2014/main" id="{00000000-0008-0000-1600-000002000000}"/>
            </a:ext>
          </a:extLst>
        </xdr:cNvPr>
        <xdr:cNvGrpSpPr/>
      </xdr:nvGrpSpPr>
      <xdr:grpSpPr>
        <a:xfrm>
          <a:off x="21079725" y="31535163"/>
          <a:ext cx="0" cy="14421930"/>
          <a:chOff x="1271847" y="3792682"/>
          <a:chExt cx="6191598" cy="1697525"/>
        </a:xfrm>
      </xdr:grpSpPr>
      <xdr:pic>
        <xdr:nvPicPr>
          <xdr:cNvPr id="3" name="그림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271847" y="3792683"/>
            <a:ext cx="2991284" cy="1696876"/>
          </a:xfrm>
          <a:prstGeom prst="rect">
            <a:avLst/>
          </a:prstGeom>
        </xdr:spPr>
      </xdr:pic>
      <xdr:pic>
        <xdr:nvPicPr>
          <xdr:cNvPr id="4" name="그림 3">
            <a:extLst>
              <a:ext uri="{FF2B5EF4-FFF2-40B4-BE49-F238E27FC236}">
                <a16:creationId xmlns:a16="http://schemas.microsoft.com/office/drawing/2014/main" id="{00000000-0008-0000-1600-000004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4557617" y="3792682"/>
            <a:ext cx="2905828" cy="169752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8</xdr:col>
      <xdr:colOff>3944166</xdr:colOff>
      <xdr:row>3</xdr:row>
      <xdr:rowOff>126275</xdr:rowOff>
    </xdr:from>
    <xdr:to>
      <xdr:col>8</xdr:col>
      <xdr:colOff>5051606</xdr:colOff>
      <xdr:row>6</xdr:row>
      <xdr:rowOff>389890</xdr:rowOff>
    </xdr:to>
    <xdr:pic>
      <xdr:nvPicPr>
        <xdr:cNvPr id="5" name="그림 4">
          <a:extLst>
            <a:ext uri="{FF2B5EF4-FFF2-40B4-BE49-F238E27FC236}">
              <a16:creationId xmlns:a16="http://schemas.microsoft.com/office/drawing/2014/main" id="{00000000-0008-0000-1600-000005000000}"/>
            </a:ext>
          </a:extLst>
        </xdr:cNvPr>
        <xdr:cNvPicPr>
          <a:picLocks noChangeAspect="1"/>
        </xdr:cNvPicPr>
      </xdr:nvPicPr>
      <xdr:blipFill rotWithShape="1">
        <a:blip xmlns:r="http://schemas.openxmlformats.org/officeDocument/2006/relationships" r:embed="rId3" cstate="screen">
          <a:extLst>
            <a:ext uri="{BEBA8EAE-BF5A-486C-A8C5-ECC9F3942E4B}">
              <a14:imgProps xmlns:a14="http://schemas.microsoft.com/office/drawing/2010/main">
                <a14:imgLayer r:embed="rId4">
                  <a14:imgEffect>
                    <a14:backgroundRemoval t="0" b="100000" l="0" r="100000"/>
                  </a14:imgEffect>
                </a14:imgLayer>
              </a14:imgProps>
            </a:ext>
            <a:ext uri="{28A0092B-C50C-407E-A947-70E740481C1C}">
              <a14:useLocalDpi xmlns:a14="http://schemas.microsoft.com/office/drawing/2010/main"/>
            </a:ext>
          </a:extLst>
        </a:blip>
        <a:srcRect/>
        <a:stretch>
          <a:fillRect/>
        </a:stretch>
      </xdr:blipFill>
      <xdr:spPr>
        <a:xfrm>
          <a:off x="17736366" y="1497875"/>
          <a:ext cx="1104900" cy="1036410"/>
        </a:xfrm>
        <a:prstGeom prst="rect">
          <a:avLst/>
        </a:prstGeom>
      </xdr:spPr>
    </xdr:pic>
    <xdr:clientData/>
  </xdr:twoCellAnchor>
  <xdr:twoCellAnchor>
    <xdr:from>
      <xdr:col>8</xdr:col>
      <xdr:colOff>7261893</xdr:colOff>
      <xdr:row>30</xdr:row>
      <xdr:rowOff>109936</xdr:rowOff>
    </xdr:from>
    <xdr:to>
      <xdr:col>8</xdr:col>
      <xdr:colOff>7261893</xdr:colOff>
      <xdr:row>39</xdr:row>
      <xdr:rowOff>5375</xdr:rowOff>
    </xdr:to>
    <xdr:grpSp>
      <xdr:nvGrpSpPr>
        <xdr:cNvPr id="6" name="그룹 5">
          <a:extLst>
            <a:ext uri="{FF2B5EF4-FFF2-40B4-BE49-F238E27FC236}">
              <a16:creationId xmlns:a16="http://schemas.microsoft.com/office/drawing/2014/main" id="{00000000-0008-0000-1600-000006000000}"/>
            </a:ext>
          </a:extLst>
        </xdr:cNvPr>
        <xdr:cNvGrpSpPr/>
      </xdr:nvGrpSpPr>
      <xdr:grpSpPr>
        <a:xfrm>
          <a:off x="21038508" y="14579278"/>
          <a:ext cx="0" cy="1843733"/>
          <a:chOff x="1271847" y="3792682"/>
          <a:chExt cx="6191598" cy="1697525"/>
        </a:xfrm>
      </xdr:grpSpPr>
      <xdr:pic>
        <xdr:nvPicPr>
          <xdr:cNvPr id="7" name="그림 6">
            <a:extLst>
              <a:ext uri="{FF2B5EF4-FFF2-40B4-BE49-F238E27FC236}">
                <a16:creationId xmlns:a16="http://schemas.microsoft.com/office/drawing/2014/main" id="{00000000-0008-0000-1600-000007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271847" y="3792683"/>
            <a:ext cx="2991284" cy="1696876"/>
          </a:xfrm>
          <a:prstGeom prst="rect">
            <a:avLst/>
          </a:prstGeom>
        </xdr:spPr>
      </xdr:pic>
      <xdr:pic>
        <xdr:nvPicPr>
          <xdr:cNvPr id="8" name="그림 7">
            <a:extLst>
              <a:ext uri="{FF2B5EF4-FFF2-40B4-BE49-F238E27FC236}">
                <a16:creationId xmlns:a16="http://schemas.microsoft.com/office/drawing/2014/main" id="{00000000-0008-0000-1600-000008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4557617" y="3792682"/>
            <a:ext cx="2905828" cy="169752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22225</xdr:colOff>
      <xdr:row>21</xdr:row>
      <xdr:rowOff>75478</xdr:rowOff>
    </xdr:from>
    <xdr:to>
      <xdr:col>2</xdr:col>
      <xdr:colOff>205740</xdr:colOff>
      <xdr:row>62</xdr:row>
      <xdr:rowOff>29726</xdr:rowOff>
    </xdr:to>
    <xdr:sp macro="" textlink="">
      <xdr:nvSpPr>
        <xdr:cNvPr id="9" name="직사각형 8">
          <a:extLst>
            <a:ext uri="{FF2B5EF4-FFF2-40B4-BE49-F238E27FC236}">
              <a16:creationId xmlns:a16="http://schemas.microsoft.com/office/drawing/2014/main" id="{00000000-0008-0000-1600-000009000000}"/>
            </a:ext>
          </a:extLst>
        </xdr:cNvPr>
        <xdr:cNvSpPr/>
      </xdr:nvSpPr>
      <xdr:spPr>
        <a:xfrm>
          <a:off x="184150" y="11505478"/>
          <a:ext cx="1269365" cy="9260173"/>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600">
              <a:latin typeface="SamsungOneKoreanOTF 600C" panose="020B0706030303020204" pitchFamily="34" charset="-127"/>
              <a:ea typeface="SamsungOneKoreanOTF 600C" panose="020B0706030303020204" pitchFamily="34" charset="-127"/>
            </a:rPr>
            <a:t>소모품</a:t>
          </a:r>
          <a:endParaRPr lang="en-US" altLang="ko-KR" sz="1600">
            <a:latin typeface="SamsungOneKoreanOTF 600C" panose="020B0706030303020204" pitchFamily="34" charset="-127"/>
            <a:ea typeface="SamsungOneKoreanOTF 600C" panose="020B0706030303020204" pitchFamily="34" charset="-127"/>
          </a:endParaRPr>
        </a:p>
        <a:p>
          <a:pPr algn="ctr"/>
          <a:r>
            <a:rPr lang="ko-KR" altLang="en-US" sz="1600">
              <a:latin typeface="SamsungOneKoreanOTF 600C" panose="020B0706030303020204" pitchFamily="34" charset="-127"/>
              <a:ea typeface="SamsungOneKoreanOTF 600C" panose="020B0706030303020204" pitchFamily="34" charset="-127"/>
            </a:rPr>
            <a:t>구매</a:t>
          </a:r>
        </a:p>
      </xdr:txBody>
    </xdr:sp>
    <xdr:clientData/>
  </xdr:twoCellAnchor>
  <xdr:twoCellAnchor>
    <xdr:from>
      <xdr:col>2</xdr:col>
      <xdr:colOff>182472</xdr:colOff>
      <xdr:row>21</xdr:row>
      <xdr:rowOff>84549</xdr:rowOff>
    </xdr:from>
    <xdr:to>
      <xdr:col>16</xdr:col>
      <xdr:colOff>349250</xdr:colOff>
      <xdr:row>62</xdr:row>
      <xdr:rowOff>30251</xdr:rowOff>
    </xdr:to>
    <xdr:sp macro="" textlink="">
      <xdr:nvSpPr>
        <xdr:cNvPr id="10" name="직사각형 9">
          <a:extLst>
            <a:ext uri="{FF2B5EF4-FFF2-40B4-BE49-F238E27FC236}">
              <a16:creationId xmlns:a16="http://schemas.microsoft.com/office/drawing/2014/main" id="{00000000-0008-0000-1600-00000A000000}"/>
            </a:ext>
          </a:extLst>
        </xdr:cNvPr>
        <xdr:cNvSpPr/>
      </xdr:nvSpPr>
      <xdr:spPr>
        <a:xfrm>
          <a:off x="1420722" y="11895549"/>
          <a:ext cx="26122403" cy="9772327"/>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ko-KR" altLang="en-US" sz="1600">
            <a:latin typeface="SamsungOneKoreanOTF 600C" panose="020B0706030303020204" pitchFamily="34" charset="-127"/>
            <a:ea typeface="SamsungOneKoreanOTF 600C" panose="020B0706030303020204" pitchFamily="34" charset="-127"/>
          </a:endParaRPr>
        </a:p>
      </xdr:txBody>
    </xdr:sp>
    <xdr:clientData/>
  </xdr:twoCellAnchor>
  <xdr:twoCellAnchor>
    <xdr:from>
      <xdr:col>1</xdr:col>
      <xdr:colOff>41562</xdr:colOff>
      <xdr:row>62</xdr:row>
      <xdr:rowOff>110837</xdr:rowOff>
    </xdr:from>
    <xdr:to>
      <xdr:col>2</xdr:col>
      <xdr:colOff>232994</xdr:colOff>
      <xdr:row>81</xdr:row>
      <xdr:rowOff>55418</xdr:rowOff>
    </xdr:to>
    <xdr:sp macro="" textlink="">
      <xdr:nvSpPr>
        <xdr:cNvPr id="11" name="직사각형 10">
          <a:extLst>
            <a:ext uri="{FF2B5EF4-FFF2-40B4-BE49-F238E27FC236}">
              <a16:creationId xmlns:a16="http://schemas.microsoft.com/office/drawing/2014/main" id="{00000000-0008-0000-1600-00000B000000}"/>
            </a:ext>
          </a:extLst>
        </xdr:cNvPr>
        <xdr:cNvSpPr/>
      </xdr:nvSpPr>
      <xdr:spPr>
        <a:xfrm>
          <a:off x="203487" y="20846762"/>
          <a:ext cx="1277282" cy="3973656"/>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600">
              <a:latin typeface="SamsungOneKoreanOTF 600C" panose="020B0706030303020204" pitchFamily="34" charset="-127"/>
              <a:ea typeface="SamsungOneKoreanOTF 600C" panose="020B0706030303020204" pitchFamily="34" charset="-127"/>
            </a:rPr>
            <a:t>노트북</a:t>
          </a:r>
          <a:endParaRPr lang="en-US" altLang="ko-KR" sz="1600">
            <a:latin typeface="SamsungOneKoreanOTF 600C" panose="020B0706030303020204" pitchFamily="34" charset="-127"/>
            <a:ea typeface="SamsungOneKoreanOTF 600C" panose="020B0706030303020204" pitchFamily="34" charset="-127"/>
          </a:endParaRPr>
        </a:p>
        <a:p>
          <a:pPr algn="ctr"/>
          <a:r>
            <a:rPr lang="ko-KR" altLang="en-US" sz="1600" baseline="0">
              <a:latin typeface="SamsungOneKoreanOTF 600C" panose="020B0706030303020204" pitchFamily="34" charset="-127"/>
              <a:ea typeface="SamsungOneKoreanOTF 600C" panose="020B0706030303020204" pitchFamily="34" charset="-127"/>
            </a:rPr>
            <a:t>보호캡 구매</a:t>
          </a:r>
          <a:endParaRPr lang="en-US" altLang="ko-KR" sz="1600" baseline="0">
            <a:latin typeface="SamsungOneKoreanOTF 600C" panose="020B0706030303020204" pitchFamily="34" charset="-127"/>
            <a:ea typeface="SamsungOneKoreanOTF 600C" panose="020B0706030303020204" pitchFamily="34" charset="-127"/>
          </a:endParaRPr>
        </a:p>
      </xdr:txBody>
    </xdr:sp>
    <xdr:clientData/>
  </xdr:twoCellAnchor>
  <xdr:twoCellAnchor>
    <xdr:from>
      <xdr:col>2</xdr:col>
      <xdr:colOff>205918</xdr:colOff>
      <xdr:row>62</xdr:row>
      <xdr:rowOff>125078</xdr:rowOff>
    </xdr:from>
    <xdr:to>
      <xdr:col>4</xdr:col>
      <xdr:colOff>2618509</xdr:colOff>
      <xdr:row>81</xdr:row>
      <xdr:rowOff>59190</xdr:rowOff>
    </xdr:to>
    <xdr:sp macro="" textlink="">
      <xdr:nvSpPr>
        <xdr:cNvPr id="12" name="직사각형 11">
          <a:extLst>
            <a:ext uri="{FF2B5EF4-FFF2-40B4-BE49-F238E27FC236}">
              <a16:creationId xmlns:a16="http://schemas.microsoft.com/office/drawing/2014/main" id="{00000000-0008-0000-1600-00000C000000}"/>
            </a:ext>
          </a:extLst>
        </xdr:cNvPr>
        <xdr:cNvSpPr/>
      </xdr:nvSpPr>
      <xdr:spPr>
        <a:xfrm>
          <a:off x="1453693" y="20861003"/>
          <a:ext cx="7670391" cy="3963187"/>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ko-KR" altLang="en-US" sz="1600">
            <a:latin typeface="SamsungOneKoreanOTF 600C" panose="020B0706030303020204" pitchFamily="34" charset="-127"/>
            <a:ea typeface="SamsungOneKoreanOTF 600C" panose="020B0706030303020204" pitchFamily="34" charset="-127"/>
          </a:endParaRPr>
        </a:p>
      </xdr:txBody>
    </xdr:sp>
    <xdr:clientData/>
  </xdr:twoCellAnchor>
  <xdr:twoCellAnchor editAs="oneCell">
    <xdr:from>
      <xdr:col>9</xdr:col>
      <xdr:colOff>360219</xdr:colOff>
      <xdr:row>187</xdr:row>
      <xdr:rowOff>27710</xdr:rowOff>
    </xdr:from>
    <xdr:to>
      <xdr:col>26</xdr:col>
      <xdr:colOff>567912</xdr:colOff>
      <xdr:row>210</xdr:row>
      <xdr:rowOff>157318</xdr:rowOff>
    </xdr:to>
    <xdr:pic>
      <xdr:nvPicPr>
        <xdr:cNvPr id="13" name="그림 12">
          <a:extLst>
            <a:ext uri="{FF2B5EF4-FFF2-40B4-BE49-F238E27FC236}">
              <a16:creationId xmlns:a16="http://schemas.microsoft.com/office/drawing/2014/main" id="{00000000-0008-0000-1600-00000D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21439044" y="48014660"/>
          <a:ext cx="12998498" cy="5169603"/>
        </a:xfrm>
        <a:prstGeom prst="rect">
          <a:avLst/>
        </a:prstGeom>
      </xdr:spPr>
    </xdr:pic>
    <xdr:clientData/>
  </xdr:twoCellAnchor>
  <xdr:twoCellAnchor>
    <xdr:from>
      <xdr:col>9</xdr:col>
      <xdr:colOff>360219</xdr:colOff>
      <xdr:row>184</xdr:row>
      <xdr:rowOff>0</xdr:rowOff>
    </xdr:from>
    <xdr:to>
      <xdr:col>16</xdr:col>
      <xdr:colOff>150668</xdr:colOff>
      <xdr:row>186</xdr:row>
      <xdr:rowOff>76200</xdr:rowOff>
    </xdr:to>
    <xdr:sp macro="" textlink="">
      <xdr:nvSpPr>
        <xdr:cNvPr id="14" name="직사각형 13">
          <a:extLst>
            <a:ext uri="{FF2B5EF4-FFF2-40B4-BE49-F238E27FC236}">
              <a16:creationId xmlns:a16="http://schemas.microsoft.com/office/drawing/2014/main" id="{00000000-0008-0000-1600-00000E000000}"/>
            </a:ext>
          </a:extLst>
        </xdr:cNvPr>
        <xdr:cNvSpPr/>
      </xdr:nvSpPr>
      <xdr:spPr>
        <a:xfrm>
          <a:off x="21439044" y="47329725"/>
          <a:ext cx="5915024" cy="514350"/>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600">
              <a:latin typeface="SamsungOneKoreanOTF 600C" panose="020B0706030303020204" pitchFamily="34" charset="-127"/>
              <a:ea typeface="SamsungOneKoreanOTF 600C" panose="020B0706030303020204" pitchFamily="34" charset="-127"/>
            </a:rPr>
            <a:t>물류비 </a:t>
          </a:r>
          <a:r>
            <a:rPr lang="en-US" altLang="ko-KR" sz="1600">
              <a:latin typeface="SamsungOneKoreanOTF 600C" panose="020B0706030303020204" pitchFamily="34" charset="-127"/>
              <a:ea typeface="SamsungOneKoreanOTF 600C" panose="020B0706030303020204" pitchFamily="34" charset="-127"/>
            </a:rPr>
            <a:t>(</a:t>
          </a:r>
          <a:r>
            <a:rPr lang="ko-KR" altLang="en-US" sz="1600">
              <a:latin typeface="SamsungOneKoreanOTF 600C" panose="020B0706030303020204" pitchFamily="34" charset="-127"/>
              <a:ea typeface="SamsungOneKoreanOTF 600C" panose="020B0706030303020204" pitchFamily="34" charset="-127"/>
            </a:rPr>
            <a:t>운영</a:t>
          </a:r>
          <a:r>
            <a:rPr lang="en-US" altLang="ko-KR" sz="1600">
              <a:latin typeface="SamsungOneKoreanOTF 600C" panose="020B0706030303020204" pitchFamily="34" charset="-127"/>
              <a:ea typeface="SamsungOneKoreanOTF 600C" panose="020B0706030303020204" pitchFamily="34" charset="-127"/>
            </a:rPr>
            <a:t>) </a:t>
          </a:r>
          <a:r>
            <a:rPr lang="ko-KR" altLang="en-US" sz="1600">
              <a:latin typeface="SamsungOneKoreanOTF 600C" panose="020B0706030303020204" pitchFamily="34" charset="-127"/>
              <a:ea typeface="SamsungOneKoreanOTF 600C" panose="020B0706030303020204" pitchFamily="34" charset="-127"/>
            </a:rPr>
            <a:t>증빙 내역</a:t>
          </a:r>
        </a:p>
      </xdr:txBody>
    </xdr:sp>
    <xdr:clientData/>
  </xdr:twoCellAnchor>
  <xdr:twoCellAnchor editAs="oneCell">
    <xdr:from>
      <xdr:col>2</xdr:col>
      <xdr:colOff>304802</xdr:colOff>
      <xdr:row>21</xdr:row>
      <xdr:rowOff>152401</xdr:rowOff>
    </xdr:from>
    <xdr:to>
      <xdr:col>3</xdr:col>
      <xdr:colOff>1686446</xdr:colOff>
      <xdr:row>28</xdr:row>
      <xdr:rowOff>433926</xdr:rowOff>
    </xdr:to>
    <xdr:pic>
      <xdr:nvPicPr>
        <xdr:cNvPr id="15" name="그림 14">
          <a:extLst>
            <a:ext uri="{FF2B5EF4-FFF2-40B4-BE49-F238E27FC236}">
              <a16:creationId xmlns:a16="http://schemas.microsoft.com/office/drawing/2014/main" id="{00000000-0008-0000-1600-00000F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1552577" y="11582401"/>
          <a:ext cx="3440314" cy="1750915"/>
        </a:xfrm>
        <a:prstGeom prst="rect">
          <a:avLst/>
        </a:prstGeom>
      </xdr:spPr>
    </xdr:pic>
    <xdr:clientData/>
  </xdr:twoCellAnchor>
  <xdr:twoCellAnchor editAs="oneCell">
    <xdr:from>
      <xdr:col>3</xdr:col>
      <xdr:colOff>1731819</xdr:colOff>
      <xdr:row>21</xdr:row>
      <xdr:rowOff>152401</xdr:rowOff>
    </xdr:from>
    <xdr:to>
      <xdr:col>4</xdr:col>
      <xdr:colOff>1642413</xdr:colOff>
      <xdr:row>28</xdr:row>
      <xdr:rowOff>434571</xdr:rowOff>
    </xdr:to>
    <xdr:pic>
      <xdr:nvPicPr>
        <xdr:cNvPr id="16" name="그림 15">
          <a:extLst>
            <a:ext uri="{FF2B5EF4-FFF2-40B4-BE49-F238E27FC236}">
              <a16:creationId xmlns:a16="http://schemas.microsoft.com/office/drawing/2014/main" id="{00000000-0008-0000-1600-000010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5036994" y="11582401"/>
          <a:ext cx="3112264" cy="1751560"/>
        </a:xfrm>
        <a:prstGeom prst="rect">
          <a:avLst/>
        </a:prstGeom>
      </xdr:spPr>
    </xdr:pic>
    <xdr:clientData/>
  </xdr:twoCellAnchor>
  <xdr:twoCellAnchor editAs="oneCell">
    <xdr:from>
      <xdr:col>4</xdr:col>
      <xdr:colOff>1690256</xdr:colOff>
      <xdr:row>21</xdr:row>
      <xdr:rowOff>152401</xdr:rowOff>
    </xdr:from>
    <xdr:to>
      <xdr:col>7</xdr:col>
      <xdr:colOff>847036</xdr:colOff>
      <xdr:row>28</xdr:row>
      <xdr:rowOff>454775</xdr:rowOff>
    </xdr:to>
    <xdr:pic>
      <xdr:nvPicPr>
        <xdr:cNvPr id="17" name="그림 16">
          <a:extLst>
            <a:ext uri="{FF2B5EF4-FFF2-40B4-BE49-F238E27FC236}">
              <a16:creationId xmlns:a16="http://schemas.microsoft.com/office/drawing/2014/main" id="{00000000-0008-0000-1600-000011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8195831" y="11582401"/>
          <a:ext cx="4473000" cy="1769224"/>
        </a:xfrm>
        <a:prstGeom prst="rect">
          <a:avLst/>
        </a:prstGeom>
      </xdr:spPr>
    </xdr:pic>
    <xdr:clientData/>
  </xdr:twoCellAnchor>
  <xdr:twoCellAnchor editAs="oneCell">
    <xdr:from>
      <xdr:col>7</xdr:col>
      <xdr:colOff>914402</xdr:colOff>
      <xdr:row>21</xdr:row>
      <xdr:rowOff>152401</xdr:rowOff>
    </xdr:from>
    <xdr:to>
      <xdr:col>8</xdr:col>
      <xdr:colOff>2392053</xdr:colOff>
      <xdr:row>28</xdr:row>
      <xdr:rowOff>454775</xdr:rowOff>
    </xdr:to>
    <xdr:pic>
      <xdr:nvPicPr>
        <xdr:cNvPr id="18" name="그림 17">
          <a:extLst>
            <a:ext uri="{FF2B5EF4-FFF2-40B4-BE49-F238E27FC236}">
              <a16:creationId xmlns:a16="http://schemas.microsoft.com/office/drawing/2014/main" id="{00000000-0008-0000-1600-000012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12734927" y="11582401"/>
          <a:ext cx="3448056" cy="1769224"/>
        </a:xfrm>
        <a:prstGeom prst="rect">
          <a:avLst/>
        </a:prstGeom>
      </xdr:spPr>
    </xdr:pic>
    <xdr:clientData/>
  </xdr:twoCellAnchor>
  <xdr:twoCellAnchor editAs="oneCell">
    <xdr:from>
      <xdr:col>2</xdr:col>
      <xdr:colOff>290947</xdr:colOff>
      <xdr:row>28</xdr:row>
      <xdr:rowOff>484909</xdr:rowOff>
    </xdr:from>
    <xdr:to>
      <xdr:col>3</xdr:col>
      <xdr:colOff>1057544</xdr:colOff>
      <xdr:row>38</xdr:row>
      <xdr:rowOff>166450</xdr:rowOff>
    </xdr:to>
    <xdr:pic>
      <xdr:nvPicPr>
        <xdr:cNvPr id="19" name="그림 18">
          <a:extLst>
            <a:ext uri="{FF2B5EF4-FFF2-40B4-BE49-F238E27FC236}">
              <a16:creationId xmlns:a16="http://schemas.microsoft.com/office/drawing/2014/main" id="{00000000-0008-0000-1600-000013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1538722" y="13381759"/>
          <a:ext cx="2821457" cy="2484431"/>
        </a:xfrm>
        <a:prstGeom prst="rect">
          <a:avLst/>
        </a:prstGeom>
      </xdr:spPr>
    </xdr:pic>
    <xdr:clientData/>
  </xdr:twoCellAnchor>
  <xdr:twoCellAnchor editAs="oneCell">
    <xdr:from>
      <xdr:col>3</xdr:col>
      <xdr:colOff>1094511</xdr:colOff>
      <xdr:row>28</xdr:row>
      <xdr:rowOff>484910</xdr:rowOff>
    </xdr:from>
    <xdr:to>
      <xdr:col>4</xdr:col>
      <xdr:colOff>714789</xdr:colOff>
      <xdr:row>38</xdr:row>
      <xdr:rowOff>176416</xdr:rowOff>
    </xdr:to>
    <xdr:pic>
      <xdr:nvPicPr>
        <xdr:cNvPr id="20" name="그림 19">
          <a:extLst>
            <a:ext uri="{FF2B5EF4-FFF2-40B4-BE49-F238E27FC236}">
              <a16:creationId xmlns:a16="http://schemas.microsoft.com/office/drawing/2014/main" id="{00000000-0008-0000-1600-00001400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4399686" y="13381760"/>
          <a:ext cx="2819408" cy="2489316"/>
        </a:xfrm>
        <a:prstGeom prst="rect">
          <a:avLst/>
        </a:prstGeom>
      </xdr:spPr>
    </xdr:pic>
    <xdr:clientData/>
  </xdr:twoCellAnchor>
  <xdr:twoCellAnchor editAs="oneCell">
    <xdr:from>
      <xdr:col>4</xdr:col>
      <xdr:colOff>748146</xdr:colOff>
      <xdr:row>28</xdr:row>
      <xdr:rowOff>484910</xdr:rowOff>
    </xdr:from>
    <xdr:to>
      <xdr:col>5</xdr:col>
      <xdr:colOff>2309</xdr:colOff>
      <xdr:row>38</xdr:row>
      <xdr:rowOff>176415</xdr:rowOff>
    </xdr:to>
    <xdr:pic>
      <xdr:nvPicPr>
        <xdr:cNvPr id="21" name="그림 20">
          <a:extLst>
            <a:ext uri="{FF2B5EF4-FFF2-40B4-BE49-F238E27FC236}">
              <a16:creationId xmlns:a16="http://schemas.microsoft.com/office/drawing/2014/main" id="{00000000-0008-0000-1600-000015000000}"/>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7253721" y="13381760"/>
          <a:ext cx="2397413" cy="2489315"/>
        </a:xfrm>
        <a:prstGeom prst="rect">
          <a:avLst/>
        </a:prstGeom>
      </xdr:spPr>
    </xdr:pic>
    <xdr:clientData/>
  </xdr:twoCellAnchor>
  <xdr:twoCellAnchor editAs="oneCell">
    <xdr:from>
      <xdr:col>5</xdr:col>
      <xdr:colOff>41566</xdr:colOff>
      <xdr:row>28</xdr:row>
      <xdr:rowOff>484910</xdr:rowOff>
    </xdr:from>
    <xdr:to>
      <xdr:col>8</xdr:col>
      <xdr:colOff>484911</xdr:colOff>
      <xdr:row>38</xdr:row>
      <xdr:rowOff>174971</xdr:rowOff>
    </xdr:to>
    <xdr:pic>
      <xdr:nvPicPr>
        <xdr:cNvPr id="22" name="그림 21">
          <a:extLst>
            <a:ext uri="{FF2B5EF4-FFF2-40B4-BE49-F238E27FC236}">
              <a16:creationId xmlns:a16="http://schemas.microsoft.com/office/drawing/2014/main" id="{00000000-0008-0000-1600-000016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9690391" y="13381760"/>
          <a:ext cx="4584180" cy="2487871"/>
        </a:xfrm>
        <a:prstGeom prst="rect">
          <a:avLst/>
        </a:prstGeom>
      </xdr:spPr>
    </xdr:pic>
    <xdr:clientData/>
  </xdr:twoCellAnchor>
  <xdr:twoCellAnchor editAs="oneCell">
    <xdr:from>
      <xdr:col>2</xdr:col>
      <xdr:colOff>290947</xdr:colOff>
      <xdr:row>38</xdr:row>
      <xdr:rowOff>207816</xdr:rowOff>
    </xdr:from>
    <xdr:to>
      <xdr:col>3</xdr:col>
      <xdr:colOff>657399</xdr:colOff>
      <xdr:row>49</xdr:row>
      <xdr:rowOff>26978</xdr:rowOff>
    </xdr:to>
    <xdr:pic>
      <xdr:nvPicPr>
        <xdr:cNvPr id="23" name="그림 22">
          <a:extLst>
            <a:ext uri="{FF2B5EF4-FFF2-40B4-BE49-F238E27FC236}">
              <a16:creationId xmlns:a16="http://schemas.microsoft.com/office/drawing/2014/main" id="{00000000-0008-0000-1600-000017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1538722" y="15905016"/>
          <a:ext cx="2426392" cy="2121672"/>
        </a:xfrm>
        <a:prstGeom prst="rect">
          <a:avLst/>
        </a:prstGeom>
      </xdr:spPr>
    </xdr:pic>
    <xdr:clientData/>
  </xdr:twoCellAnchor>
  <xdr:twoCellAnchor editAs="oneCell">
    <xdr:from>
      <xdr:col>3</xdr:col>
      <xdr:colOff>706583</xdr:colOff>
      <xdr:row>38</xdr:row>
      <xdr:rowOff>207816</xdr:rowOff>
    </xdr:from>
    <xdr:to>
      <xdr:col>4</xdr:col>
      <xdr:colOff>387782</xdr:colOff>
      <xdr:row>49</xdr:row>
      <xdr:rowOff>29095</xdr:rowOff>
    </xdr:to>
    <xdr:pic>
      <xdr:nvPicPr>
        <xdr:cNvPr id="24" name="그림 23">
          <a:extLst>
            <a:ext uri="{FF2B5EF4-FFF2-40B4-BE49-F238E27FC236}">
              <a16:creationId xmlns:a16="http://schemas.microsoft.com/office/drawing/2014/main" id="{00000000-0008-0000-1600-00001800000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4011758" y="15905016"/>
          <a:ext cx="2882869" cy="2125059"/>
        </a:xfrm>
        <a:prstGeom prst="rect">
          <a:avLst/>
        </a:prstGeom>
      </xdr:spPr>
    </xdr:pic>
    <xdr:clientData/>
  </xdr:twoCellAnchor>
  <xdr:twoCellAnchor editAs="oneCell">
    <xdr:from>
      <xdr:col>4</xdr:col>
      <xdr:colOff>429491</xdr:colOff>
      <xdr:row>38</xdr:row>
      <xdr:rowOff>207816</xdr:rowOff>
    </xdr:from>
    <xdr:to>
      <xdr:col>5</xdr:col>
      <xdr:colOff>539650</xdr:colOff>
      <xdr:row>49</xdr:row>
      <xdr:rowOff>13970</xdr:rowOff>
    </xdr:to>
    <xdr:pic>
      <xdr:nvPicPr>
        <xdr:cNvPr id="25" name="그림 24">
          <a:extLst>
            <a:ext uri="{FF2B5EF4-FFF2-40B4-BE49-F238E27FC236}">
              <a16:creationId xmlns:a16="http://schemas.microsoft.com/office/drawing/2014/main" id="{00000000-0008-0000-1600-000019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6935066" y="15905016"/>
          <a:ext cx="3254679" cy="2113744"/>
        </a:xfrm>
        <a:prstGeom prst="rect">
          <a:avLst/>
        </a:prstGeom>
      </xdr:spPr>
    </xdr:pic>
    <xdr:clientData/>
  </xdr:twoCellAnchor>
  <xdr:twoCellAnchor editAs="oneCell">
    <xdr:from>
      <xdr:col>5</xdr:col>
      <xdr:colOff>580945</xdr:colOff>
      <xdr:row>38</xdr:row>
      <xdr:rowOff>207817</xdr:rowOff>
    </xdr:from>
    <xdr:to>
      <xdr:col>6</xdr:col>
      <xdr:colOff>238125</xdr:colOff>
      <xdr:row>49</xdr:row>
      <xdr:rowOff>29098</xdr:rowOff>
    </xdr:to>
    <xdr:pic>
      <xdr:nvPicPr>
        <xdr:cNvPr id="26" name="그림 25">
          <a:extLst>
            <a:ext uri="{FF2B5EF4-FFF2-40B4-BE49-F238E27FC236}">
              <a16:creationId xmlns:a16="http://schemas.microsoft.com/office/drawing/2014/main" id="{00000000-0008-0000-1600-00001A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rot="5400000">
          <a:off x="9539389" y="16595398"/>
          <a:ext cx="2125061" cy="744300"/>
        </a:xfrm>
        <a:prstGeom prst="rect">
          <a:avLst/>
        </a:prstGeom>
      </xdr:spPr>
    </xdr:pic>
    <xdr:clientData/>
  </xdr:twoCellAnchor>
  <xdr:twoCellAnchor editAs="oneCell">
    <xdr:from>
      <xdr:col>6</xdr:col>
      <xdr:colOff>290945</xdr:colOff>
      <xdr:row>38</xdr:row>
      <xdr:rowOff>207816</xdr:rowOff>
    </xdr:from>
    <xdr:to>
      <xdr:col>8</xdr:col>
      <xdr:colOff>406539</xdr:colOff>
      <xdr:row>49</xdr:row>
      <xdr:rowOff>29095</xdr:rowOff>
    </xdr:to>
    <xdr:pic>
      <xdr:nvPicPr>
        <xdr:cNvPr id="27" name="그림 26">
          <a:extLst>
            <a:ext uri="{FF2B5EF4-FFF2-40B4-BE49-F238E27FC236}">
              <a16:creationId xmlns:a16="http://schemas.microsoft.com/office/drawing/2014/main" id="{00000000-0008-0000-1600-00001B000000}"/>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11025620" y="15905016"/>
          <a:ext cx="3170579" cy="2125059"/>
        </a:xfrm>
        <a:prstGeom prst="rect">
          <a:avLst/>
        </a:prstGeom>
      </xdr:spPr>
    </xdr:pic>
    <xdr:clientData/>
  </xdr:twoCellAnchor>
  <xdr:twoCellAnchor editAs="oneCell">
    <xdr:from>
      <xdr:col>8</xdr:col>
      <xdr:colOff>443346</xdr:colOff>
      <xdr:row>38</xdr:row>
      <xdr:rowOff>207816</xdr:rowOff>
    </xdr:from>
    <xdr:to>
      <xdr:col>8</xdr:col>
      <xdr:colOff>2738265</xdr:colOff>
      <xdr:row>49</xdr:row>
      <xdr:rowOff>13970</xdr:rowOff>
    </xdr:to>
    <xdr:pic>
      <xdr:nvPicPr>
        <xdr:cNvPr id="28" name="그림 27">
          <a:extLst>
            <a:ext uri="{FF2B5EF4-FFF2-40B4-BE49-F238E27FC236}">
              <a16:creationId xmlns:a16="http://schemas.microsoft.com/office/drawing/2014/main" id="{00000000-0008-0000-1600-00001C000000}"/>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tretch>
          <a:fillRect/>
        </a:stretch>
      </xdr:blipFill>
      <xdr:spPr>
        <a:xfrm>
          <a:off x="14235546" y="15905016"/>
          <a:ext cx="2293649" cy="2113744"/>
        </a:xfrm>
        <a:prstGeom prst="rect">
          <a:avLst/>
        </a:prstGeom>
      </xdr:spPr>
    </xdr:pic>
    <xdr:clientData/>
  </xdr:twoCellAnchor>
  <xdr:twoCellAnchor editAs="oneCell">
    <xdr:from>
      <xdr:col>8</xdr:col>
      <xdr:colOff>526713</xdr:colOff>
      <xdr:row>28</xdr:row>
      <xdr:rowOff>484911</xdr:rowOff>
    </xdr:from>
    <xdr:to>
      <xdr:col>8</xdr:col>
      <xdr:colOff>2298588</xdr:colOff>
      <xdr:row>38</xdr:row>
      <xdr:rowOff>191539</xdr:rowOff>
    </xdr:to>
    <xdr:pic>
      <xdr:nvPicPr>
        <xdr:cNvPr id="29" name="그림 28">
          <a:extLst>
            <a:ext uri="{FF2B5EF4-FFF2-40B4-BE49-F238E27FC236}">
              <a16:creationId xmlns:a16="http://schemas.microsoft.com/office/drawing/2014/main" id="{00000000-0008-0000-1600-00001D00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rot="16200000">
          <a:off x="13952632" y="13748042"/>
          <a:ext cx="2506978" cy="1774415"/>
        </a:xfrm>
        <a:prstGeom prst="rect">
          <a:avLst/>
        </a:prstGeom>
      </xdr:spPr>
    </xdr:pic>
    <xdr:clientData/>
  </xdr:twoCellAnchor>
  <xdr:twoCellAnchor editAs="oneCell">
    <xdr:from>
      <xdr:col>2</xdr:col>
      <xdr:colOff>290947</xdr:colOff>
      <xdr:row>49</xdr:row>
      <xdr:rowOff>69273</xdr:rowOff>
    </xdr:from>
    <xdr:to>
      <xdr:col>2</xdr:col>
      <xdr:colOff>1705379</xdr:colOff>
      <xdr:row>61</xdr:row>
      <xdr:rowOff>98976</xdr:rowOff>
    </xdr:to>
    <xdr:pic>
      <xdr:nvPicPr>
        <xdr:cNvPr id="30" name="그림 29">
          <a:extLst>
            <a:ext uri="{FF2B5EF4-FFF2-40B4-BE49-F238E27FC236}">
              <a16:creationId xmlns:a16="http://schemas.microsoft.com/office/drawing/2014/main" id="{00000000-0008-0000-1600-00001E000000}"/>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1538722" y="18071523"/>
          <a:ext cx="1411892" cy="2551288"/>
        </a:xfrm>
        <a:prstGeom prst="rect">
          <a:avLst/>
        </a:prstGeom>
      </xdr:spPr>
    </xdr:pic>
    <xdr:clientData/>
  </xdr:twoCellAnchor>
  <xdr:twoCellAnchor editAs="oneCell">
    <xdr:from>
      <xdr:col>2</xdr:col>
      <xdr:colOff>1759530</xdr:colOff>
      <xdr:row>49</xdr:row>
      <xdr:rowOff>69274</xdr:rowOff>
    </xdr:from>
    <xdr:to>
      <xdr:col>3</xdr:col>
      <xdr:colOff>911374</xdr:colOff>
      <xdr:row>61</xdr:row>
      <xdr:rowOff>79434</xdr:rowOff>
    </xdr:to>
    <xdr:pic>
      <xdr:nvPicPr>
        <xdr:cNvPr id="31" name="그림 30">
          <a:extLst>
            <a:ext uri="{FF2B5EF4-FFF2-40B4-BE49-F238E27FC236}">
              <a16:creationId xmlns:a16="http://schemas.microsoft.com/office/drawing/2014/main" id="{00000000-0008-0000-1600-00001F000000}"/>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3007305" y="18071524"/>
          <a:ext cx="1207974" cy="2535555"/>
        </a:xfrm>
        <a:prstGeom prst="rect">
          <a:avLst/>
        </a:prstGeom>
      </xdr:spPr>
    </xdr:pic>
    <xdr:clientData/>
  </xdr:twoCellAnchor>
  <xdr:twoCellAnchor editAs="oneCell">
    <xdr:from>
      <xdr:col>3</xdr:col>
      <xdr:colOff>982226</xdr:colOff>
      <xdr:row>49</xdr:row>
      <xdr:rowOff>87088</xdr:rowOff>
    </xdr:from>
    <xdr:to>
      <xdr:col>3</xdr:col>
      <xdr:colOff>1853651</xdr:colOff>
      <xdr:row>61</xdr:row>
      <xdr:rowOff>92017</xdr:rowOff>
    </xdr:to>
    <xdr:pic>
      <xdr:nvPicPr>
        <xdr:cNvPr id="32" name="그림 31">
          <a:extLst>
            <a:ext uri="{FF2B5EF4-FFF2-40B4-BE49-F238E27FC236}">
              <a16:creationId xmlns:a16="http://schemas.microsoft.com/office/drawing/2014/main" id="{00000000-0008-0000-1600-000020000000}"/>
            </a:ext>
          </a:extLst>
        </xdr:cNvPr>
        <xdr:cNvPicPr>
          <a:picLocks noChangeAspect="1"/>
        </xdr:cNvPicPr>
      </xdr:nvPicPr>
      <xdr:blipFill>
        <a:blip xmlns:r="http://schemas.openxmlformats.org/officeDocument/2006/relationships" r:embed="rId23" cstate="email">
          <a:extLst>
            <a:ext uri="{28A0092B-C50C-407E-A947-70E740481C1C}">
              <a14:useLocalDpi xmlns:a14="http://schemas.microsoft.com/office/drawing/2010/main"/>
            </a:ext>
          </a:extLst>
        </a:blip>
        <a:stretch>
          <a:fillRect/>
        </a:stretch>
      </xdr:blipFill>
      <xdr:spPr>
        <a:xfrm>
          <a:off x="4287401" y="18089338"/>
          <a:ext cx="868885" cy="2531594"/>
        </a:xfrm>
        <a:prstGeom prst="rect">
          <a:avLst/>
        </a:prstGeom>
      </xdr:spPr>
    </xdr:pic>
    <xdr:clientData/>
  </xdr:twoCellAnchor>
  <xdr:twoCellAnchor editAs="oneCell">
    <xdr:from>
      <xdr:col>3</xdr:col>
      <xdr:colOff>1925782</xdr:colOff>
      <xdr:row>49</xdr:row>
      <xdr:rowOff>87089</xdr:rowOff>
    </xdr:from>
    <xdr:to>
      <xdr:col>4</xdr:col>
      <xdr:colOff>903346</xdr:colOff>
      <xdr:row>61</xdr:row>
      <xdr:rowOff>112223</xdr:rowOff>
    </xdr:to>
    <xdr:pic>
      <xdr:nvPicPr>
        <xdr:cNvPr id="33" name="그림 32">
          <a:extLst>
            <a:ext uri="{FF2B5EF4-FFF2-40B4-BE49-F238E27FC236}">
              <a16:creationId xmlns:a16="http://schemas.microsoft.com/office/drawing/2014/main" id="{00000000-0008-0000-1600-000021000000}"/>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tretch>
          <a:fillRect/>
        </a:stretch>
      </xdr:blipFill>
      <xdr:spPr>
        <a:xfrm>
          <a:off x="5230957" y="18089339"/>
          <a:ext cx="2175424" cy="2549259"/>
        </a:xfrm>
        <a:prstGeom prst="rect">
          <a:avLst/>
        </a:prstGeom>
      </xdr:spPr>
    </xdr:pic>
    <xdr:clientData/>
  </xdr:twoCellAnchor>
  <xdr:twoCellAnchor editAs="oneCell">
    <xdr:from>
      <xdr:col>2</xdr:col>
      <xdr:colOff>354529</xdr:colOff>
      <xdr:row>62</xdr:row>
      <xdr:rowOff>177612</xdr:rowOff>
    </xdr:from>
    <xdr:to>
      <xdr:col>4</xdr:col>
      <xdr:colOff>2479305</xdr:colOff>
      <xdr:row>81</xdr:row>
      <xdr:rowOff>1214</xdr:rowOff>
    </xdr:to>
    <xdr:pic>
      <xdr:nvPicPr>
        <xdr:cNvPr id="34" name="그림 33">
          <a:extLst>
            <a:ext uri="{FF2B5EF4-FFF2-40B4-BE49-F238E27FC236}">
              <a16:creationId xmlns:a16="http://schemas.microsoft.com/office/drawing/2014/main" id="{00000000-0008-0000-1600-000022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1602304" y="20913537"/>
          <a:ext cx="7382576" cy="3852677"/>
        </a:xfrm>
        <a:prstGeom prst="rect">
          <a:avLst/>
        </a:prstGeom>
      </xdr:spPr>
    </xdr:pic>
    <xdr:clientData/>
  </xdr:twoCellAnchor>
  <xdr:twoCellAnchor>
    <xdr:from>
      <xdr:col>1</xdr:col>
      <xdr:colOff>41562</xdr:colOff>
      <xdr:row>81</xdr:row>
      <xdr:rowOff>166255</xdr:rowOff>
    </xdr:from>
    <xdr:to>
      <xdr:col>2</xdr:col>
      <xdr:colOff>232994</xdr:colOff>
      <xdr:row>96</xdr:row>
      <xdr:rowOff>8347</xdr:rowOff>
    </xdr:to>
    <xdr:sp macro="" textlink="">
      <xdr:nvSpPr>
        <xdr:cNvPr id="35" name="직사각형 34">
          <a:extLst>
            <a:ext uri="{FF2B5EF4-FFF2-40B4-BE49-F238E27FC236}">
              <a16:creationId xmlns:a16="http://schemas.microsoft.com/office/drawing/2014/main" id="{00000000-0008-0000-1600-000023000000}"/>
            </a:ext>
          </a:extLst>
        </xdr:cNvPr>
        <xdr:cNvSpPr/>
      </xdr:nvSpPr>
      <xdr:spPr>
        <a:xfrm>
          <a:off x="203487" y="24931255"/>
          <a:ext cx="1277282" cy="3128217"/>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600">
              <a:latin typeface="SamsungOneKoreanOTF 600C" panose="020B0706030303020204" pitchFamily="34" charset="-127"/>
              <a:ea typeface="SamsungOneKoreanOTF 600C" panose="020B0706030303020204" pitchFamily="34" charset="-127"/>
            </a:rPr>
            <a:t>크로스플랫폼</a:t>
          </a:r>
          <a:endParaRPr lang="en-US" altLang="ko-KR" sz="1600">
            <a:latin typeface="SamsungOneKoreanOTF 600C" panose="020B0706030303020204" pitchFamily="34" charset="-127"/>
            <a:ea typeface="SamsungOneKoreanOTF 600C" panose="020B0706030303020204" pitchFamily="34" charset="-127"/>
          </a:endParaRPr>
        </a:p>
        <a:p>
          <a:pPr algn="ctr"/>
          <a:r>
            <a:rPr lang="ko-KR" altLang="en-US" sz="1600" baseline="0">
              <a:latin typeface="SamsungOneKoreanOTF 600C" panose="020B0706030303020204" pitchFamily="34" charset="-127"/>
              <a:ea typeface="SamsungOneKoreanOTF 600C" panose="020B0706030303020204" pitchFamily="34" charset="-127"/>
            </a:rPr>
            <a:t>컨트롤러 구매</a:t>
          </a:r>
          <a:endParaRPr lang="en-US" altLang="ko-KR" sz="1600" baseline="0">
            <a:latin typeface="SamsungOneKoreanOTF 600C" panose="020B0706030303020204" pitchFamily="34" charset="-127"/>
            <a:ea typeface="SamsungOneKoreanOTF 600C" panose="020B0706030303020204" pitchFamily="34" charset="-127"/>
          </a:endParaRPr>
        </a:p>
      </xdr:txBody>
    </xdr:sp>
    <xdr:clientData/>
  </xdr:twoCellAnchor>
  <xdr:twoCellAnchor>
    <xdr:from>
      <xdr:col>2</xdr:col>
      <xdr:colOff>203378</xdr:colOff>
      <xdr:row>81</xdr:row>
      <xdr:rowOff>181767</xdr:rowOff>
    </xdr:from>
    <xdr:to>
      <xdr:col>3</xdr:col>
      <xdr:colOff>2078182</xdr:colOff>
      <xdr:row>96</xdr:row>
      <xdr:rowOff>11316</xdr:rowOff>
    </xdr:to>
    <xdr:sp macro="" textlink="">
      <xdr:nvSpPr>
        <xdr:cNvPr id="36" name="직사각형 35">
          <a:extLst>
            <a:ext uri="{FF2B5EF4-FFF2-40B4-BE49-F238E27FC236}">
              <a16:creationId xmlns:a16="http://schemas.microsoft.com/office/drawing/2014/main" id="{00000000-0008-0000-1600-000024000000}"/>
            </a:ext>
          </a:extLst>
        </xdr:cNvPr>
        <xdr:cNvSpPr/>
      </xdr:nvSpPr>
      <xdr:spPr>
        <a:xfrm>
          <a:off x="1450287" y="26020494"/>
          <a:ext cx="3929895" cy="3466367"/>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ko-KR" altLang="en-US" sz="1600">
            <a:latin typeface="SamsungOneKoreanOTF 600C" panose="020B0706030303020204" pitchFamily="34" charset="-127"/>
            <a:ea typeface="SamsungOneKoreanOTF 600C" panose="020B0706030303020204" pitchFamily="34" charset="-127"/>
          </a:endParaRPr>
        </a:p>
      </xdr:txBody>
    </xdr:sp>
    <xdr:clientData/>
  </xdr:twoCellAnchor>
  <xdr:twoCellAnchor editAs="oneCell">
    <xdr:from>
      <xdr:col>2</xdr:col>
      <xdr:colOff>357678</xdr:colOff>
      <xdr:row>81</xdr:row>
      <xdr:rowOff>234257</xdr:rowOff>
    </xdr:from>
    <xdr:to>
      <xdr:col>3</xdr:col>
      <xdr:colOff>1916545</xdr:colOff>
      <xdr:row>95</xdr:row>
      <xdr:rowOff>117390</xdr:rowOff>
    </xdr:to>
    <xdr:pic>
      <xdr:nvPicPr>
        <xdr:cNvPr id="37" name="그림 36">
          <a:extLst>
            <a:ext uri="{FF2B5EF4-FFF2-40B4-BE49-F238E27FC236}">
              <a16:creationId xmlns:a16="http://schemas.microsoft.com/office/drawing/2014/main" id="{00000000-0008-0000-1600-000025000000}"/>
            </a:ext>
          </a:extLst>
        </xdr:cNvPr>
        <xdr:cNvPicPr>
          <a:picLocks noChangeAspect="1"/>
        </xdr:cNvPicPr>
      </xdr:nvPicPr>
      <xdr:blipFill rotWithShape="1">
        <a:blip xmlns:r="http://schemas.openxmlformats.org/officeDocument/2006/relationships" r:embed="rId26" cstate="email">
          <a:extLst>
            <a:ext uri="{28A0092B-C50C-407E-A947-70E740481C1C}">
              <a14:useLocalDpi xmlns:a14="http://schemas.microsoft.com/office/drawing/2010/main"/>
            </a:ext>
          </a:extLst>
        </a:blip>
        <a:srcRect/>
        <a:stretch/>
      </xdr:blipFill>
      <xdr:spPr>
        <a:xfrm>
          <a:off x="1604587" y="26072984"/>
          <a:ext cx="3613958" cy="3277497"/>
        </a:xfrm>
        <a:prstGeom prst="rect">
          <a:avLst/>
        </a:prstGeom>
      </xdr:spPr>
    </xdr:pic>
    <xdr:clientData/>
  </xdr:twoCellAnchor>
  <xdr:twoCellAnchor>
    <xdr:from>
      <xdr:col>1</xdr:col>
      <xdr:colOff>41562</xdr:colOff>
      <xdr:row>96</xdr:row>
      <xdr:rowOff>69273</xdr:rowOff>
    </xdr:from>
    <xdr:to>
      <xdr:col>2</xdr:col>
      <xdr:colOff>232994</xdr:colOff>
      <xdr:row>110</xdr:row>
      <xdr:rowOff>160746</xdr:rowOff>
    </xdr:to>
    <xdr:sp macro="" textlink="">
      <xdr:nvSpPr>
        <xdr:cNvPr id="38" name="직사각형 37">
          <a:extLst>
            <a:ext uri="{FF2B5EF4-FFF2-40B4-BE49-F238E27FC236}">
              <a16:creationId xmlns:a16="http://schemas.microsoft.com/office/drawing/2014/main" id="{00000000-0008-0000-1600-000026000000}"/>
            </a:ext>
          </a:extLst>
        </xdr:cNvPr>
        <xdr:cNvSpPr/>
      </xdr:nvSpPr>
      <xdr:spPr>
        <a:xfrm>
          <a:off x="203487" y="28120398"/>
          <a:ext cx="1277282" cy="3158523"/>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600">
              <a:latin typeface="SamsungOneKoreanOTF 600C" panose="020B0706030303020204" pitchFamily="34" charset="-127"/>
              <a:ea typeface="SamsungOneKoreanOTF 600C" panose="020B0706030303020204" pitchFamily="34" charset="-127"/>
            </a:rPr>
            <a:t>버즈 커스텀</a:t>
          </a:r>
          <a:endParaRPr lang="en-US" altLang="ko-KR" sz="1600">
            <a:latin typeface="SamsungOneKoreanOTF 600C" panose="020B0706030303020204" pitchFamily="34" charset="-127"/>
            <a:ea typeface="SamsungOneKoreanOTF 600C" panose="020B0706030303020204" pitchFamily="34" charset="-127"/>
          </a:endParaRPr>
        </a:p>
        <a:p>
          <a:pPr algn="ctr"/>
          <a:r>
            <a:rPr lang="ko-KR" altLang="en-US" sz="1600" baseline="0">
              <a:latin typeface="SamsungOneKoreanOTF 600C" panose="020B0706030303020204" pitchFamily="34" charset="-127"/>
              <a:ea typeface="SamsungOneKoreanOTF 600C" panose="020B0706030303020204" pitchFamily="34" charset="-127"/>
            </a:rPr>
            <a:t>용품 구매</a:t>
          </a:r>
          <a:endParaRPr lang="en-US" altLang="ko-KR" sz="1600" baseline="0">
            <a:latin typeface="SamsungOneKoreanOTF 600C" panose="020B0706030303020204" pitchFamily="34" charset="-127"/>
            <a:ea typeface="SamsungOneKoreanOTF 600C" panose="020B0706030303020204" pitchFamily="34" charset="-127"/>
          </a:endParaRPr>
        </a:p>
      </xdr:txBody>
    </xdr:sp>
    <xdr:clientData/>
  </xdr:twoCellAnchor>
  <xdr:twoCellAnchor>
    <xdr:from>
      <xdr:col>2</xdr:col>
      <xdr:colOff>205918</xdr:colOff>
      <xdr:row>96</xdr:row>
      <xdr:rowOff>83515</xdr:rowOff>
    </xdr:from>
    <xdr:to>
      <xdr:col>3</xdr:col>
      <xdr:colOff>3089564</xdr:colOff>
      <xdr:row>110</xdr:row>
      <xdr:rowOff>166255</xdr:rowOff>
    </xdr:to>
    <xdr:sp macro="" textlink="">
      <xdr:nvSpPr>
        <xdr:cNvPr id="39" name="직사각형 38">
          <a:extLst>
            <a:ext uri="{FF2B5EF4-FFF2-40B4-BE49-F238E27FC236}">
              <a16:creationId xmlns:a16="http://schemas.microsoft.com/office/drawing/2014/main" id="{00000000-0008-0000-1600-000027000000}"/>
            </a:ext>
          </a:extLst>
        </xdr:cNvPr>
        <xdr:cNvSpPr/>
      </xdr:nvSpPr>
      <xdr:spPr>
        <a:xfrm>
          <a:off x="1453693" y="28134640"/>
          <a:ext cx="4941046" cy="3149790"/>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ko-KR" altLang="en-US" sz="1600">
            <a:latin typeface="SamsungOneKoreanOTF 600C" panose="020B0706030303020204" pitchFamily="34" charset="-127"/>
            <a:ea typeface="SamsungOneKoreanOTF 600C" panose="020B0706030303020204" pitchFamily="34" charset="-127"/>
          </a:endParaRPr>
        </a:p>
      </xdr:txBody>
    </xdr:sp>
    <xdr:clientData/>
  </xdr:twoCellAnchor>
  <xdr:twoCellAnchor editAs="oneCell">
    <xdr:from>
      <xdr:col>2</xdr:col>
      <xdr:colOff>360218</xdr:colOff>
      <xdr:row>96</xdr:row>
      <xdr:rowOff>193966</xdr:rowOff>
    </xdr:from>
    <xdr:to>
      <xdr:col>3</xdr:col>
      <xdr:colOff>2982252</xdr:colOff>
      <xdr:row>110</xdr:row>
      <xdr:rowOff>45028</xdr:rowOff>
    </xdr:to>
    <xdr:pic>
      <xdr:nvPicPr>
        <xdr:cNvPr id="40" name="그림 39">
          <a:extLst>
            <a:ext uri="{FF2B5EF4-FFF2-40B4-BE49-F238E27FC236}">
              <a16:creationId xmlns:a16="http://schemas.microsoft.com/office/drawing/2014/main" id="{00000000-0008-0000-1600-000028000000}"/>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1607993" y="28245091"/>
          <a:ext cx="4681974" cy="2919382"/>
        </a:xfrm>
        <a:prstGeom prst="rect">
          <a:avLst/>
        </a:prstGeom>
      </xdr:spPr>
    </xdr:pic>
    <xdr:clientData/>
  </xdr:twoCellAnchor>
  <xdr:twoCellAnchor>
    <xdr:from>
      <xdr:col>0</xdr:col>
      <xdr:colOff>135255</xdr:colOff>
      <xdr:row>110</xdr:row>
      <xdr:rowOff>207646</xdr:rowOff>
    </xdr:from>
    <xdr:to>
      <xdr:col>2</xdr:col>
      <xdr:colOff>148590</xdr:colOff>
      <xdr:row>128</xdr:row>
      <xdr:rowOff>221672</xdr:rowOff>
    </xdr:to>
    <xdr:sp macro="" textlink="">
      <xdr:nvSpPr>
        <xdr:cNvPr id="41" name="직사각형 40">
          <a:extLst>
            <a:ext uri="{FF2B5EF4-FFF2-40B4-BE49-F238E27FC236}">
              <a16:creationId xmlns:a16="http://schemas.microsoft.com/office/drawing/2014/main" id="{00000000-0008-0000-1600-000029000000}"/>
            </a:ext>
          </a:extLst>
        </xdr:cNvPr>
        <xdr:cNvSpPr/>
      </xdr:nvSpPr>
      <xdr:spPr>
        <a:xfrm>
          <a:off x="135255" y="31325821"/>
          <a:ext cx="1261110" cy="3957376"/>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600">
              <a:latin typeface="SamsungOneKoreanOTF 600C" panose="020B0706030303020204" pitchFamily="34" charset="-127"/>
              <a:ea typeface="SamsungOneKoreanOTF 600C" panose="020B0706030303020204" pitchFamily="34" charset="-127"/>
            </a:rPr>
            <a:t>버즈 커스텀 스티커 구매</a:t>
          </a:r>
          <a:endParaRPr lang="en-US" altLang="ko-KR" sz="1600">
            <a:latin typeface="SamsungOneKoreanOTF 600C" panose="020B0706030303020204" pitchFamily="34" charset="-127"/>
            <a:ea typeface="SamsungOneKoreanOTF 600C" panose="020B0706030303020204" pitchFamily="34" charset="-127"/>
          </a:endParaRPr>
        </a:p>
      </xdr:txBody>
    </xdr:sp>
    <xdr:clientData/>
  </xdr:twoCellAnchor>
  <xdr:twoCellAnchor>
    <xdr:from>
      <xdr:col>2</xdr:col>
      <xdr:colOff>135889</xdr:colOff>
      <xdr:row>110</xdr:row>
      <xdr:rowOff>202788</xdr:rowOff>
    </xdr:from>
    <xdr:to>
      <xdr:col>4</xdr:col>
      <xdr:colOff>3131128</xdr:colOff>
      <xdr:row>128</xdr:row>
      <xdr:rowOff>221673</xdr:rowOff>
    </xdr:to>
    <xdr:sp macro="" textlink="">
      <xdr:nvSpPr>
        <xdr:cNvPr id="42" name="직사각형 41">
          <a:extLst>
            <a:ext uri="{FF2B5EF4-FFF2-40B4-BE49-F238E27FC236}">
              <a16:creationId xmlns:a16="http://schemas.microsoft.com/office/drawing/2014/main" id="{00000000-0008-0000-1600-00002A000000}"/>
            </a:ext>
          </a:extLst>
        </xdr:cNvPr>
        <xdr:cNvSpPr/>
      </xdr:nvSpPr>
      <xdr:spPr>
        <a:xfrm>
          <a:off x="1383664" y="31320963"/>
          <a:ext cx="8253039" cy="3962235"/>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ko-KR" altLang="en-US" sz="1600">
            <a:latin typeface="SamsungOneKoreanOTF 600C" panose="020B0706030303020204" pitchFamily="34" charset="-127"/>
            <a:ea typeface="SamsungOneKoreanOTF 600C" panose="020B0706030303020204" pitchFamily="34" charset="-127"/>
          </a:endParaRPr>
        </a:p>
      </xdr:txBody>
    </xdr:sp>
    <xdr:clientData/>
  </xdr:twoCellAnchor>
  <xdr:twoCellAnchor editAs="oneCell">
    <xdr:from>
      <xdr:col>2</xdr:col>
      <xdr:colOff>263236</xdr:colOff>
      <xdr:row>111</xdr:row>
      <xdr:rowOff>41564</xdr:rowOff>
    </xdr:from>
    <xdr:to>
      <xdr:col>3</xdr:col>
      <xdr:colOff>1828800</xdr:colOff>
      <xdr:row>119</xdr:row>
      <xdr:rowOff>48835</xdr:rowOff>
    </xdr:to>
    <xdr:pic>
      <xdr:nvPicPr>
        <xdr:cNvPr id="43" name="그림 42">
          <a:extLst>
            <a:ext uri="{FF2B5EF4-FFF2-40B4-BE49-F238E27FC236}">
              <a16:creationId xmlns:a16="http://schemas.microsoft.com/office/drawing/2014/main" id="{00000000-0008-0000-1600-00002B000000}"/>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1511011" y="31378814"/>
          <a:ext cx="3622964" cy="1762411"/>
        </a:xfrm>
        <a:prstGeom prst="rect">
          <a:avLst/>
        </a:prstGeom>
      </xdr:spPr>
    </xdr:pic>
    <xdr:clientData/>
  </xdr:twoCellAnchor>
  <xdr:twoCellAnchor editAs="oneCell">
    <xdr:from>
      <xdr:col>3</xdr:col>
      <xdr:colOff>1856510</xdr:colOff>
      <xdr:row>111</xdr:row>
      <xdr:rowOff>41564</xdr:rowOff>
    </xdr:from>
    <xdr:to>
      <xdr:col>4</xdr:col>
      <xdr:colOff>1177588</xdr:colOff>
      <xdr:row>119</xdr:row>
      <xdr:rowOff>50224</xdr:rowOff>
    </xdr:to>
    <xdr:pic>
      <xdr:nvPicPr>
        <xdr:cNvPr id="44" name="그림 43">
          <a:extLst>
            <a:ext uri="{FF2B5EF4-FFF2-40B4-BE49-F238E27FC236}">
              <a16:creationId xmlns:a16="http://schemas.microsoft.com/office/drawing/2014/main" id="{00000000-0008-0000-1600-00002C000000}"/>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a:off x="5161685" y="31378814"/>
          <a:ext cx="2520208" cy="1763800"/>
        </a:xfrm>
        <a:prstGeom prst="rect">
          <a:avLst/>
        </a:prstGeom>
      </xdr:spPr>
    </xdr:pic>
    <xdr:clientData/>
  </xdr:twoCellAnchor>
  <xdr:twoCellAnchor editAs="oneCell">
    <xdr:from>
      <xdr:col>4</xdr:col>
      <xdr:colOff>1219201</xdr:colOff>
      <xdr:row>111</xdr:row>
      <xdr:rowOff>41565</xdr:rowOff>
    </xdr:from>
    <xdr:to>
      <xdr:col>4</xdr:col>
      <xdr:colOff>2966885</xdr:colOff>
      <xdr:row>119</xdr:row>
      <xdr:rowOff>50225</xdr:rowOff>
    </xdr:to>
    <xdr:pic>
      <xdr:nvPicPr>
        <xdr:cNvPr id="45" name="그림 44">
          <a:extLst>
            <a:ext uri="{FF2B5EF4-FFF2-40B4-BE49-F238E27FC236}">
              <a16:creationId xmlns:a16="http://schemas.microsoft.com/office/drawing/2014/main" id="{00000000-0008-0000-1600-00002D000000}"/>
            </a:ext>
          </a:extLst>
        </xdr:cNvPr>
        <xdr:cNvPicPr>
          <a:picLocks noChangeAspect="1"/>
        </xdr:cNvPicPr>
      </xdr:nvPicPr>
      <xdr:blipFill>
        <a:blip xmlns:r="http://schemas.openxmlformats.org/officeDocument/2006/relationships" r:embed="rId30" cstate="email">
          <a:extLst>
            <a:ext uri="{28A0092B-C50C-407E-A947-70E740481C1C}">
              <a14:useLocalDpi xmlns:a14="http://schemas.microsoft.com/office/drawing/2010/main"/>
            </a:ext>
          </a:extLst>
        </a:blip>
        <a:stretch>
          <a:fillRect/>
        </a:stretch>
      </xdr:blipFill>
      <xdr:spPr>
        <a:xfrm>
          <a:off x="7724776" y="31378815"/>
          <a:ext cx="1746414" cy="1763800"/>
        </a:xfrm>
        <a:prstGeom prst="rect">
          <a:avLst/>
        </a:prstGeom>
      </xdr:spPr>
    </xdr:pic>
    <xdr:clientData/>
  </xdr:twoCellAnchor>
  <xdr:twoCellAnchor editAs="oneCell">
    <xdr:from>
      <xdr:col>2</xdr:col>
      <xdr:colOff>277092</xdr:colOff>
      <xdr:row>119</xdr:row>
      <xdr:rowOff>138546</xdr:rowOff>
    </xdr:from>
    <xdr:to>
      <xdr:col>3</xdr:col>
      <xdr:colOff>1825107</xdr:colOff>
      <xdr:row>128</xdr:row>
      <xdr:rowOff>123178</xdr:rowOff>
    </xdr:to>
    <xdr:pic>
      <xdr:nvPicPr>
        <xdr:cNvPr id="46" name="그림 45">
          <a:extLst>
            <a:ext uri="{FF2B5EF4-FFF2-40B4-BE49-F238E27FC236}">
              <a16:creationId xmlns:a16="http://schemas.microsoft.com/office/drawing/2014/main" id="{00000000-0008-0000-1600-00002E000000}"/>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1524867" y="33228396"/>
          <a:ext cx="3605415" cy="1957577"/>
        </a:xfrm>
        <a:prstGeom prst="rect">
          <a:avLst/>
        </a:prstGeom>
      </xdr:spPr>
    </xdr:pic>
    <xdr:clientData/>
  </xdr:twoCellAnchor>
  <xdr:twoCellAnchor editAs="oneCell">
    <xdr:from>
      <xdr:col>3</xdr:col>
      <xdr:colOff>1856510</xdr:colOff>
      <xdr:row>119</xdr:row>
      <xdr:rowOff>138546</xdr:rowOff>
    </xdr:from>
    <xdr:to>
      <xdr:col>4</xdr:col>
      <xdr:colOff>1870066</xdr:colOff>
      <xdr:row>128</xdr:row>
      <xdr:rowOff>124459</xdr:rowOff>
    </xdr:to>
    <xdr:pic>
      <xdr:nvPicPr>
        <xdr:cNvPr id="47" name="그림 46">
          <a:extLst>
            <a:ext uri="{FF2B5EF4-FFF2-40B4-BE49-F238E27FC236}">
              <a16:creationId xmlns:a16="http://schemas.microsoft.com/office/drawing/2014/main" id="{00000000-0008-0000-1600-00002F000000}"/>
            </a:ext>
          </a:extLst>
        </xdr:cNvPr>
        <xdr:cNvPicPr>
          <a:picLocks noChangeAspect="1"/>
        </xdr:cNvPicPr>
      </xdr:nvPicPr>
      <xdr:blipFill>
        <a:blip xmlns:r="http://schemas.openxmlformats.org/officeDocument/2006/relationships" r:embed="rId32" cstate="email">
          <a:extLst>
            <a:ext uri="{28A0092B-C50C-407E-A947-70E740481C1C}">
              <a14:useLocalDpi xmlns:a14="http://schemas.microsoft.com/office/drawing/2010/main"/>
            </a:ext>
          </a:extLst>
        </a:blip>
        <a:stretch>
          <a:fillRect/>
        </a:stretch>
      </xdr:blipFill>
      <xdr:spPr>
        <a:xfrm>
          <a:off x="5161685" y="33228396"/>
          <a:ext cx="3215226" cy="1960128"/>
        </a:xfrm>
        <a:prstGeom prst="rect">
          <a:avLst/>
        </a:prstGeom>
      </xdr:spPr>
    </xdr:pic>
    <xdr:clientData/>
  </xdr:twoCellAnchor>
  <xdr:twoCellAnchor editAs="oneCell">
    <xdr:from>
      <xdr:col>2</xdr:col>
      <xdr:colOff>453735</xdr:colOff>
      <xdr:row>131</xdr:row>
      <xdr:rowOff>51954</xdr:rowOff>
    </xdr:from>
    <xdr:to>
      <xdr:col>4</xdr:col>
      <xdr:colOff>2984140</xdr:colOff>
      <xdr:row>144</xdr:row>
      <xdr:rowOff>196849</xdr:rowOff>
    </xdr:to>
    <xdr:pic>
      <xdr:nvPicPr>
        <xdr:cNvPr id="48" name="그림 47">
          <a:extLst>
            <a:ext uri="{FF2B5EF4-FFF2-40B4-BE49-F238E27FC236}">
              <a16:creationId xmlns:a16="http://schemas.microsoft.com/office/drawing/2014/main" id="{00000000-0008-0000-1600-000030000000}"/>
            </a:ext>
          </a:extLst>
        </xdr:cNvPr>
        <xdr:cNvPicPr>
          <a:picLocks noChangeAspect="1"/>
        </xdr:cNvPicPr>
      </xdr:nvPicPr>
      <xdr:blipFill>
        <a:blip xmlns:r="http://schemas.openxmlformats.org/officeDocument/2006/relationships" r:embed="rId33" cstate="email">
          <a:extLst>
            <a:ext uri="{28A0092B-C50C-407E-A947-70E740481C1C}">
              <a14:useLocalDpi xmlns:a14="http://schemas.microsoft.com/office/drawing/2010/main"/>
            </a:ext>
          </a:extLst>
        </a:blip>
        <a:stretch>
          <a:fillRect/>
        </a:stretch>
      </xdr:blipFill>
      <xdr:spPr>
        <a:xfrm>
          <a:off x="1701510" y="35770704"/>
          <a:ext cx="7790745" cy="2994140"/>
        </a:xfrm>
        <a:prstGeom prst="rect">
          <a:avLst/>
        </a:prstGeom>
      </xdr:spPr>
    </xdr:pic>
    <xdr:clientData/>
  </xdr:twoCellAnchor>
  <xdr:twoCellAnchor>
    <xdr:from>
      <xdr:col>1</xdr:col>
      <xdr:colOff>41562</xdr:colOff>
      <xdr:row>130</xdr:row>
      <xdr:rowOff>69272</xdr:rowOff>
    </xdr:from>
    <xdr:to>
      <xdr:col>2</xdr:col>
      <xdr:colOff>232994</xdr:colOff>
      <xdr:row>162</xdr:row>
      <xdr:rowOff>67955</xdr:rowOff>
    </xdr:to>
    <xdr:sp macro="" textlink="">
      <xdr:nvSpPr>
        <xdr:cNvPr id="49" name="직사각형 48">
          <a:extLst>
            <a:ext uri="{FF2B5EF4-FFF2-40B4-BE49-F238E27FC236}">
              <a16:creationId xmlns:a16="http://schemas.microsoft.com/office/drawing/2014/main" id="{00000000-0008-0000-1600-000031000000}"/>
            </a:ext>
          </a:extLst>
        </xdr:cNvPr>
        <xdr:cNvSpPr/>
      </xdr:nvSpPr>
      <xdr:spPr>
        <a:xfrm>
          <a:off x="203487" y="35568947"/>
          <a:ext cx="1277282" cy="7009083"/>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600">
              <a:latin typeface="SamsungOneKoreanOTF 600C" panose="020B0706030303020204" pitchFamily="34" charset="-127"/>
              <a:ea typeface="SamsungOneKoreanOTF 600C" panose="020B0706030303020204" pitchFamily="34" charset="-127"/>
            </a:rPr>
            <a:t>물류 운송 내역</a:t>
          </a:r>
          <a:endParaRPr lang="en-US" altLang="ko-KR" sz="1600" baseline="0">
            <a:latin typeface="SamsungOneKoreanOTF 600C" panose="020B0706030303020204" pitchFamily="34" charset="-127"/>
            <a:ea typeface="SamsungOneKoreanOTF 600C" panose="020B0706030303020204" pitchFamily="34" charset="-127"/>
          </a:endParaRPr>
        </a:p>
      </xdr:txBody>
    </xdr:sp>
    <xdr:clientData/>
  </xdr:twoCellAnchor>
  <xdr:twoCellAnchor editAs="oneCell">
    <xdr:from>
      <xdr:col>2</xdr:col>
      <xdr:colOff>434383</xdr:colOff>
      <xdr:row>144</xdr:row>
      <xdr:rowOff>193965</xdr:rowOff>
    </xdr:from>
    <xdr:to>
      <xdr:col>4</xdr:col>
      <xdr:colOff>3019836</xdr:colOff>
      <xdr:row>158</xdr:row>
      <xdr:rowOff>217649</xdr:rowOff>
    </xdr:to>
    <xdr:pic>
      <xdr:nvPicPr>
        <xdr:cNvPr id="50" name="그림 49">
          <a:extLst>
            <a:ext uri="{FF2B5EF4-FFF2-40B4-BE49-F238E27FC236}">
              <a16:creationId xmlns:a16="http://schemas.microsoft.com/office/drawing/2014/main" id="{00000000-0008-0000-1600-000032000000}"/>
            </a:ext>
          </a:extLst>
        </xdr:cNvPr>
        <xdr:cNvPicPr>
          <a:picLocks noChangeAspect="1"/>
        </xdr:cNvPicPr>
      </xdr:nvPicPr>
      <xdr:blipFill>
        <a:blip xmlns:r="http://schemas.openxmlformats.org/officeDocument/2006/relationships" r:embed="rId34" cstate="email">
          <a:extLst>
            <a:ext uri="{28A0092B-C50C-407E-A947-70E740481C1C}">
              <a14:useLocalDpi xmlns:a14="http://schemas.microsoft.com/office/drawing/2010/main"/>
            </a:ext>
          </a:extLst>
        </a:blip>
        <a:stretch>
          <a:fillRect/>
        </a:stretch>
      </xdr:blipFill>
      <xdr:spPr>
        <a:xfrm>
          <a:off x="1682158" y="38760690"/>
          <a:ext cx="7844523" cy="3088194"/>
        </a:xfrm>
        <a:prstGeom prst="rect">
          <a:avLst/>
        </a:prstGeom>
      </xdr:spPr>
    </xdr:pic>
    <xdr:clientData/>
  </xdr:twoCellAnchor>
  <xdr:twoCellAnchor editAs="oneCell">
    <xdr:from>
      <xdr:col>2</xdr:col>
      <xdr:colOff>466164</xdr:colOff>
      <xdr:row>159</xdr:row>
      <xdr:rowOff>62752</xdr:rowOff>
    </xdr:from>
    <xdr:to>
      <xdr:col>4</xdr:col>
      <xdr:colOff>2670213</xdr:colOff>
      <xdr:row>161</xdr:row>
      <xdr:rowOff>98743</xdr:rowOff>
    </xdr:to>
    <xdr:pic>
      <xdr:nvPicPr>
        <xdr:cNvPr id="51" name="그림 50">
          <a:extLst>
            <a:ext uri="{FF2B5EF4-FFF2-40B4-BE49-F238E27FC236}">
              <a16:creationId xmlns:a16="http://schemas.microsoft.com/office/drawing/2014/main" id="{00000000-0008-0000-1600-000033000000}"/>
            </a:ext>
          </a:extLst>
        </xdr:cNvPr>
        <xdr:cNvPicPr>
          <a:picLocks noChangeAspect="1"/>
        </xdr:cNvPicPr>
      </xdr:nvPicPr>
      <xdr:blipFill>
        <a:blip xmlns:r="http://schemas.openxmlformats.org/officeDocument/2006/relationships" r:embed="rId35" cstate="email">
          <a:extLst>
            <a:ext uri="{28A0092B-C50C-407E-A947-70E740481C1C}">
              <a14:useLocalDpi xmlns:a14="http://schemas.microsoft.com/office/drawing/2010/main"/>
            </a:ext>
          </a:extLst>
        </a:blip>
        <a:stretch>
          <a:fillRect/>
        </a:stretch>
      </xdr:blipFill>
      <xdr:spPr>
        <a:xfrm>
          <a:off x="1713939" y="41915602"/>
          <a:ext cx="7463119" cy="471601"/>
        </a:xfrm>
        <a:prstGeom prst="rect">
          <a:avLst/>
        </a:prstGeom>
      </xdr:spPr>
    </xdr:pic>
    <xdr:clientData/>
  </xdr:twoCellAnchor>
  <xdr:twoCellAnchor>
    <xdr:from>
      <xdr:col>2</xdr:col>
      <xdr:colOff>205918</xdr:colOff>
      <xdr:row>130</xdr:row>
      <xdr:rowOff>83515</xdr:rowOff>
    </xdr:from>
    <xdr:to>
      <xdr:col>4</xdr:col>
      <xdr:colOff>2859742</xdr:colOff>
      <xdr:row>162</xdr:row>
      <xdr:rowOff>62753</xdr:rowOff>
    </xdr:to>
    <xdr:sp macro="" textlink="">
      <xdr:nvSpPr>
        <xdr:cNvPr id="52" name="직사각형 51">
          <a:extLst>
            <a:ext uri="{FF2B5EF4-FFF2-40B4-BE49-F238E27FC236}">
              <a16:creationId xmlns:a16="http://schemas.microsoft.com/office/drawing/2014/main" id="{00000000-0008-0000-1600-000034000000}"/>
            </a:ext>
          </a:extLst>
        </xdr:cNvPr>
        <xdr:cNvSpPr/>
      </xdr:nvSpPr>
      <xdr:spPr>
        <a:xfrm>
          <a:off x="1453693" y="35583190"/>
          <a:ext cx="7911624" cy="6989638"/>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ko-KR" altLang="en-US" sz="1600">
            <a:latin typeface="SamsungOneKoreanOTF 600C" panose="020B0706030303020204" pitchFamily="34" charset="-127"/>
            <a:ea typeface="SamsungOneKoreanOTF 600C" panose="020B0706030303020204" pitchFamily="34" charset="-127"/>
          </a:endParaRPr>
        </a:p>
      </xdr:txBody>
    </xdr:sp>
    <xdr:clientData/>
  </xdr:twoCellAnchor>
  <xdr:twoCellAnchor editAs="oneCell">
    <xdr:from>
      <xdr:col>8</xdr:col>
      <xdr:colOff>2908584</xdr:colOff>
      <xdr:row>22</xdr:row>
      <xdr:rowOff>34557</xdr:rowOff>
    </xdr:from>
    <xdr:to>
      <xdr:col>9</xdr:col>
      <xdr:colOff>773545</xdr:colOff>
      <xdr:row>47</xdr:row>
      <xdr:rowOff>106405</xdr:rowOff>
    </xdr:to>
    <xdr:pic>
      <xdr:nvPicPr>
        <xdr:cNvPr id="53" name="그림 52">
          <a:extLst>
            <a:ext uri="{FF2B5EF4-FFF2-40B4-BE49-F238E27FC236}">
              <a16:creationId xmlns:a16="http://schemas.microsoft.com/office/drawing/2014/main" id="{5A565011-5AD3-4BF0-9605-BE2F42533319}"/>
            </a:ext>
          </a:extLst>
        </xdr:cNvPr>
        <xdr:cNvPicPr>
          <a:picLocks noChangeAspect="1"/>
        </xdr:cNvPicPr>
      </xdr:nvPicPr>
      <xdr:blipFill>
        <a:blip xmlns:r="http://schemas.openxmlformats.org/officeDocument/2006/relationships" r:embed="rId36" cstate="email">
          <a:extLst>
            <a:ext uri="{28A0092B-C50C-407E-A947-70E740481C1C}">
              <a14:useLocalDpi xmlns:a14="http://schemas.microsoft.com/office/drawing/2010/main"/>
            </a:ext>
          </a:extLst>
        </a:blip>
        <a:stretch>
          <a:fillRect/>
        </a:stretch>
      </xdr:blipFill>
      <xdr:spPr>
        <a:xfrm>
          <a:off x="16693857" y="12099557"/>
          <a:ext cx="5150143" cy="6248666"/>
        </a:xfrm>
        <a:prstGeom prst="rect">
          <a:avLst/>
        </a:prstGeom>
      </xdr:spPr>
    </xdr:pic>
    <xdr:clientData/>
  </xdr:twoCellAnchor>
  <xdr:twoCellAnchor editAs="oneCell">
    <xdr:from>
      <xdr:col>9</xdr:col>
      <xdr:colOff>874043</xdr:colOff>
      <xdr:row>22</xdr:row>
      <xdr:rowOff>1</xdr:rowOff>
    </xdr:from>
    <xdr:to>
      <xdr:col>16</xdr:col>
      <xdr:colOff>225583</xdr:colOff>
      <xdr:row>47</xdr:row>
      <xdr:rowOff>105179</xdr:rowOff>
    </xdr:to>
    <xdr:pic>
      <xdr:nvPicPr>
        <xdr:cNvPr id="54" name="그림 53">
          <a:extLst>
            <a:ext uri="{FF2B5EF4-FFF2-40B4-BE49-F238E27FC236}">
              <a16:creationId xmlns:a16="http://schemas.microsoft.com/office/drawing/2014/main" id="{9DC24990-1D0C-4C22-9334-E47BCC7AF055}"/>
            </a:ext>
          </a:extLst>
        </xdr:cNvPr>
        <xdr:cNvPicPr>
          <a:picLocks noChangeAspect="1"/>
        </xdr:cNvPicPr>
      </xdr:nvPicPr>
      <xdr:blipFill>
        <a:blip xmlns:r="http://schemas.openxmlformats.org/officeDocument/2006/relationships" r:embed="rId37"/>
        <a:stretch>
          <a:fillRect/>
        </a:stretch>
      </xdr:blipFill>
      <xdr:spPr>
        <a:xfrm>
          <a:off x="21944498" y="12065001"/>
          <a:ext cx="5447540" cy="628199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9</xdr:col>
      <xdr:colOff>15966</xdr:colOff>
      <xdr:row>27</xdr:row>
      <xdr:rowOff>54518</xdr:rowOff>
    </xdr:from>
    <xdr:to>
      <xdr:col>9</xdr:col>
      <xdr:colOff>15966</xdr:colOff>
      <xdr:row>35</xdr:row>
      <xdr:rowOff>171630</xdr:rowOff>
    </xdr:to>
    <xdr:grpSp>
      <xdr:nvGrpSpPr>
        <xdr:cNvPr id="2" name="그룹 1">
          <a:extLst>
            <a:ext uri="{FF2B5EF4-FFF2-40B4-BE49-F238E27FC236}">
              <a16:creationId xmlns:a16="http://schemas.microsoft.com/office/drawing/2014/main" id="{00000000-0008-0000-1700-000002000000}"/>
            </a:ext>
          </a:extLst>
        </xdr:cNvPr>
        <xdr:cNvGrpSpPr/>
      </xdr:nvGrpSpPr>
      <xdr:grpSpPr>
        <a:xfrm>
          <a:off x="21083535" y="12497633"/>
          <a:ext cx="0" cy="1848930"/>
          <a:chOff x="1271847" y="3792682"/>
          <a:chExt cx="6191598" cy="1697525"/>
        </a:xfrm>
      </xdr:grpSpPr>
      <xdr:pic>
        <xdr:nvPicPr>
          <xdr:cNvPr id="3" name="그림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271847" y="3792683"/>
            <a:ext cx="2991284" cy="1696876"/>
          </a:xfrm>
          <a:prstGeom prst="rect">
            <a:avLst/>
          </a:prstGeom>
        </xdr:spPr>
      </xdr:pic>
      <xdr:pic>
        <xdr:nvPicPr>
          <xdr:cNvPr id="4" name="그림 3">
            <a:extLst>
              <a:ext uri="{FF2B5EF4-FFF2-40B4-BE49-F238E27FC236}">
                <a16:creationId xmlns:a16="http://schemas.microsoft.com/office/drawing/2014/main" id="{00000000-0008-0000-1700-000004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4557617" y="3792682"/>
            <a:ext cx="2905828" cy="169752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8</xdr:col>
      <xdr:colOff>3944166</xdr:colOff>
      <xdr:row>3</xdr:row>
      <xdr:rowOff>126275</xdr:rowOff>
    </xdr:from>
    <xdr:to>
      <xdr:col>8</xdr:col>
      <xdr:colOff>5040176</xdr:colOff>
      <xdr:row>6</xdr:row>
      <xdr:rowOff>391160</xdr:rowOff>
    </xdr:to>
    <xdr:pic>
      <xdr:nvPicPr>
        <xdr:cNvPr id="5" name="그림 4">
          <a:extLst>
            <a:ext uri="{FF2B5EF4-FFF2-40B4-BE49-F238E27FC236}">
              <a16:creationId xmlns:a16="http://schemas.microsoft.com/office/drawing/2014/main" id="{00000000-0008-0000-1700-000005000000}"/>
            </a:ext>
          </a:extLst>
        </xdr:cNvPr>
        <xdr:cNvPicPr>
          <a:picLocks noChangeAspect="1"/>
        </xdr:cNvPicPr>
      </xdr:nvPicPr>
      <xdr:blipFill rotWithShape="1">
        <a:blip xmlns:r="http://schemas.openxmlformats.org/officeDocument/2006/relationships" r:embed="rId3" cstate="screen">
          <a:extLst>
            <a:ext uri="{BEBA8EAE-BF5A-486C-A8C5-ECC9F3942E4B}">
              <a14:imgProps xmlns:a14="http://schemas.microsoft.com/office/drawing/2010/main">
                <a14:imgLayer r:embed="rId4">
                  <a14:imgEffect>
                    <a14:backgroundRemoval t="0" b="100000" l="0" r="100000"/>
                  </a14:imgEffect>
                </a14:imgLayer>
              </a14:imgProps>
            </a:ext>
            <a:ext uri="{28A0092B-C50C-407E-A947-70E740481C1C}">
              <a14:useLocalDpi xmlns:a14="http://schemas.microsoft.com/office/drawing/2010/main"/>
            </a:ext>
          </a:extLst>
        </a:blip>
        <a:srcRect/>
        <a:stretch>
          <a:fillRect/>
        </a:stretch>
      </xdr:blipFill>
      <xdr:spPr>
        <a:xfrm>
          <a:off x="17736366" y="1497875"/>
          <a:ext cx="1096010" cy="1036410"/>
        </a:xfrm>
        <a:prstGeom prst="rect">
          <a:avLst/>
        </a:prstGeom>
      </xdr:spPr>
    </xdr:pic>
    <xdr:clientData/>
  </xdr:twoCellAnchor>
  <xdr:twoCellAnchor>
    <xdr:from>
      <xdr:col>1</xdr:col>
      <xdr:colOff>29845</xdr:colOff>
      <xdr:row>20</xdr:row>
      <xdr:rowOff>19684</xdr:rowOff>
    </xdr:from>
    <xdr:to>
      <xdr:col>2</xdr:col>
      <xdr:colOff>198120</xdr:colOff>
      <xdr:row>40</xdr:row>
      <xdr:rowOff>195548</xdr:rowOff>
    </xdr:to>
    <xdr:sp macro="" textlink="">
      <xdr:nvSpPr>
        <xdr:cNvPr id="6" name="직사각형 5">
          <a:extLst>
            <a:ext uri="{FF2B5EF4-FFF2-40B4-BE49-F238E27FC236}">
              <a16:creationId xmlns:a16="http://schemas.microsoft.com/office/drawing/2014/main" id="{00000000-0008-0000-1700-000006000000}"/>
            </a:ext>
          </a:extLst>
        </xdr:cNvPr>
        <xdr:cNvSpPr/>
      </xdr:nvSpPr>
      <xdr:spPr>
        <a:xfrm>
          <a:off x="191770" y="10525759"/>
          <a:ext cx="1254125" cy="4366864"/>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600">
              <a:latin typeface="SamsungOneKoreanOTF 600C" panose="020B0706030303020204" pitchFamily="34" charset="-127"/>
              <a:ea typeface="SamsungOneKoreanOTF 600C" panose="020B0706030303020204" pitchFamily="34" charset="-127"/>
            </a:rPr>
            <a:t>행사 보험</a:t>
          </a:r>
          <a:endParaRPr lang="en-US" altLang="ko-KR" sz="1600">
            <a:latin typeface="SamsungOneKoreanOTF 600C" panose="020B0706030303020204" pitchFamily="34" charset="-127"/>
            <a:ea typeface="SamsungOneKoreanOTF 600C" panose="020B0706030303020204" pitchFamily="34" charset="-127"/>
          </a:endParaRPr>
        </a:p>
        <a:p>
          <a:pPr algn="ctr"/>
          <a:r>
            <a:rPr lang="ko-KR" altLang="en-US" sz="1600">
              <a:latin typeface="SamsungOneKoreanOTF 600C" panose="020B0706030303020204" pitchFamily="34" charset="-127"/>
              <a:ea typeface="SamsungOneKoreanOTF 600C" panose="020B0706030303020204" pitchFamily="34" charset="-127"/>
            </a:rPr>
            <a:t>증권</a:t>
          </a:r>
        </a:p>
      </xdr:txBody>
    </xdr:sp>
    <xdr:clientData/>
  </xdr:twoCellAnchor>
  <xdr:twoCellAnchor>
    <xdr:from>
      <xdr:col>2</xdr:col>
      <xdr:colOff>206373</xdr:colOff>
      <xdr:row>20</xdr:row>
      <xdr:rowOff>33926</xdr:rowOff>
    </xdr:from>
    <xdr:to>
      <xdr:col>3</xdr:col>
      <xdr:colOff>1981200</xdr:colOff>
      <xdr:row>40</xdr:row>
      <xdr:rowOff>204107</xdr:rowOff>
    </xdr:to>
    <xdr:sp macro="" textlink="">
      <xdr:nvSpPr>
        <xdr:cNvPr id="7" name="직사각형 6">
          <a:extLst>
            <a:ext uri="{FF2B5EF4-FFF2-40B4-BE49-F238E27FC236}">
              <a16:creationId xmlns:a16="http://schemas.microsoft.com/office/drawing/2014/main" id="{00000000-0008-0000-1700-000007000000}"/>
            </a:ext>
          </a:extLst>
        </xdr:cNvPr>
        <xdr:cNvSpPr/>
      </xdr:nvSpPr>
      <xdr:spPr>
        <a:xfrm>
          <a:off x="1454148" y="10540001"/>
          <a:ext cx="3832227" cy="4361181"/>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ko-KR" altLang="en-US" sz="1600">
            <a:latin typeface="SamsungOneKoreanOTF 600C" panose="020B0706030303020204" pitchFamily="34" charset="-127"/>
            <a:ea typeface="SamsungOneKoreanOTF 600C" panose="020B0706030303020204" pitchFamily="34" charset="-127"/>
          </a:endParaRPr>
        </a:p>
      </xdr:txBody>
    </xdr:sp>
    <xdr:clientData/>
  </xdr:twoCellAnchor>
  <xdr:twoCellAnchor>
    <xdr:from>
      <xdr:col>1</xdr:col>
      <xdr:colOff>29845</xdr:colOff>
      <xdr:row>42</xdr:row>
      <xdr:rowOff>19684</xdr:rowOff>
    </xdr:from>
    <xdr:to>
      <xdr:col>2</xdr:col>
      <xdr:colOff>198120</xdr:colOff>
      <xdr:row>62</xdr:row>
      <xdr:rowOff>195548</xdr:rowOff>
    </xdr:to>
    <xdr:sp macro="" textlink="">
      <xdr:nvSpPr>
        <xdr:cNvPr id="8" name="직사각형 7">
          <a:extLst>
            <a:ext uri="{FF2B5EF4-FFF2-40B4-BE49-F238E27FC236}">
              <a16:creationId xmlns:a16="http://schemas.microsoft.com/office/drawing/2014/main" id="{00000000-0008-0000-1700-000008000000}"/>
            </a:ext>
          </a:extLst>
        </xdr:cNvPr>
        <xdr:cNvSpPr/>
      </xdr:nvSpPr>
      <xdr:spPr>
        <a:xfrm>
          <a:off x="191770" y="15145384"/>
          <a:ext cx="1254125" cy="4366864"/>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600">
              <a:latin typeface="SamsungOneKoreanOTF 600C" panose="020B0706030303020204" pitchFamily="34" charset="-127"/>
              <a:ea typeface="SamsungOneKoreanOTF 600C" panose="020B0706030303020204" pitchFamily="34" charset="-127"/>
            </a:rPr>
            <a:t>현장 근무자 보험 증권</a:t>
          </a:r>
        </a:p>
      </xdr:txBody>
    </xdr:sp>
    <xdr:clientData/>
  </xdr:twoCellAnchor>
  <xdr:twoCellAnchor>
    <xdr:from>
      <xdr:col>2</xdr:col>
      <xdr:colOff>206373</xdr:colOff>
      <xdr:row>42</xdr:row>
      <xdr:rowOff>33926</xdr:rowOff>
    </xdr:from>
    <xdr:to>
      <xdr:col>3</xdr:col>
      <xdr:colOff>1510146</xdr:colOff>
      <xdr:row>62</xdr:row>
      <xdr:rowOff>204107</xdr:rowOff>
    </xdr:to>
    <xdr:sp macro="" textlink="">
      <xdr:nvSpPr>
        <xdr:cNvPr id="9" name="직사각형 8">
          <a:extLst>
            <a:ext uri="{FF2B5EF4-FFF2-40B4-BE49-F238E27FC236}">
              <a16:creationId xmlns:a16="http://schemas.microsoft.com/office/drawing/2014/main" id="{00000000-0008-0000-1700-000009000000}"/>
            </a:ext>
          </a:extLst>
        </xdr:cNvPr>
        <xdr:cNvSpPr/>
      </xdr:nvSpPr>
      <xdr:spPr>
        <a:xfrm>
          <a:off x="1454148" y="15159626"/>
          <a:ext cx="3361173" cy="4361181"/>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ko-KR" altLang="en-US" sz="1600">
            <a:latin typeface="SamsungOneKoreanOTF 600C" panose="020B0706030303020204" pitchFamily="34" charset="-127"/>
            <a:ea typeface="SamsungOneKoreanOTF 600C" panose="020B0706030303020204" pitchFamily="34" charset="-127"/>
          </a:endParaRPr>
        </a:p>
      </xdr:txBody>
    </xdr:sp>
    <xdr:clientData/>
  </xdr:twoCellAnchor>
  <xdr:twoCellAnchor editAs="oneCell">
    <xdr:from>
      <xdr:col>2</xdr:col>
      <xdr:colOff>263238</xdr:colOff>
      <xdr:row>21</xdr:row>
      <xdr:rowOff>41564</xdr:rowOff>
    </xdr:from>
    <xdr:to>
      <xdr:col>3</xdr:col>
      <xdr:colOff>1605479</xdr:colOff>
      <xdr:row>39</xdr:row>
      <xdr:rowOff>180110</xdr:rowOff>
    </xdr:to>
    <xdr:pic>
      <xdr:nvPicPr>
        <xdr:cNvPr id="10" name="그림 9">
          <a:extLst>
            <a:ext uri="{FF2B5EF4-FFF2-40B4-BE49-F238E27FC236}">
              <a16:creationId xmlns:a16="http://schemas.microsoft.com/office/drawing/2014/main" id="{00000000-0008-0000-1700-00000A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511013" y="10757189"/>
          <a:ext cx="3399641" cy="3910446"/>
        </a:xfrm>
        <a:prstGeom prst="rect">
          <a:avLst/>
        </a:prstGeom>
      </xdr:spPr>
    </xdr:pic>
    <xdr:clientData/>
  </xdr:twoCellAnchor>
  <xdr:twoCellAnchor editAs="oneCell">
    <xdr:from>
      <xdr:col>2</xdr:col>
      <xdr:colOff>290945</xdr:colOff>
      <xdr:row>42</xdr:row>
      <xdr:rowOff>124692</xdr:rowOff>
    </xdr:from>
    <xdr:to>
      <xdr:col>3</xdr:col>
      <xdr:colOff>1412796</xdr:colOff>
      <xdr:row>62</xdr:row>
      <xdr:rowOff>150090</xdr:rowOff>
    </xdr:to>
    <xdr:pic>
      <xdr:nvPicPr>
        <xdr:cNvPr id="11" name="그림 10">
          <a:extLst>
            <a:ext uri="{FF2B5EF4-FFF2-40B4-BE49-F238E27FC236}">
              <a16:creationId xmlns:a16="http://schemas.microsoft.com/office/drawing/2014/main" id="{00000000-0008-0000-1700-00000B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1538720" y="15250392"/>
          <a:ext cx="3179251" cy="4216398"/>
        </a:xfrm>
        <a:prstGeom prst="rect">
          <a:avLst/>
        </a:prstGeom>
      </xdr:spPr>
    </xdr:pic>
    <xdr:clientData/>
  </xdr:twoCellAnchor>
  <xdr:twoCellAnchor>
    <xdr:from>
      <xdr:col>1</xdr:col>
      <xdr:colOff>13854</xdr:colOff>
      <xdr:row>68</xdr:row>
      <xdr:rowOff>0</xdr:rowOff>
    </xdr:from>
    <xdr:to>
      <xdr:col>2</xdr:col>
      <xdr:colOff>182129</xdr:colOff>
      <xdr:row>102</xdr:row>
      <xdr:rowOff>134924</xdr:rowOff>
    </xdr:to>
    <xdr:sp macro="" textlink="">
      <xdr:nvSpPr>
        <xdr:cNvPr id="12" name="직사각형 11">
          <a:extLst>
            <a:ext uri="{FF2B5EF4-FFF2-40B4-BE49-F238E27FC236}">
              <a16:creationId xmlns:a16="http://schemas.microsoft.com/office/drawing/2014/main" id="{00000000-0008-0000-1700-00000C000000}"/>
            </a:ext>
          </a:extLst>
        </xdr:cNvPr>
        <xdr:cNvSpPr/>
      </xdr:nvSpPr>
      <xdr:spPr>
        <a:xfrm>
          <a:off x="175779" y="20650200"/>
          <a:ext cx="1254125" cy="7612049"/>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600">
              <a:latin typeface="SamsungOneKoreanOTF 600C" panose="020B0706030303020204" pitchFamily="34" charset="-127"/>
              <a:ea typeface="SamsungOneKoreanOTF 600C" panose="020B0706030303020204" pitchFamily="34" charset="-127"/>
            </a:rPr>
            <a:t>주차권</a:t>
          </a:r>
          <a:endParaRPr lang="en-US" altLang="ko-KR" sz="1600">
            <a:latin typeface="SamsungOneKoreanOTF 600C" panose="020B0706030303020204" pitchFamily="34" charset="-127"/>
            <a:ea typeface="SamsungOneKoreanOTF 600C" panose="020B0706030303020204" pitchFamily="34" charset="-127"/>
          </a:endParaRPr>
        </a:p>
        <a:p>
          <a:pPr algn="ctr"/>
          <a:r>
            <a:rPr lang="ko-KR" altLang="en-US" sz="1600">
              <a:latin typeface="SamsungOneKoreanOTF 600C" panose="020B0706030303020204" pitchFamily="34" charset="-127"/>
              <a:ea typeface="SamsungOneKoreanOTF 600C" panose="020B0706030303020204" pitchFamily="34" charset="-127"/>
            </a:rPr>
            <a:t>사용 내역</a:t>
          </a:r>
          <a:endParaRPr lang="en-US" altLang="ko-KR" sz="1600">
            <a:latin typeface="SamsungOneKoreanOTF 600C" panose="020B0706030303020204" pitchFamily="34" charset="-127"/>
            <a:ea typeface="SamsungOneKoreanOTF 600C" panose="020B0706030303020204" pitchFamily="34" charset="-127"/>
          </a:endParaRPr>
        </a:p>
        <a:p>
          <a:pPr algn="ctr"/>
          <a:r>
            <a:rPr lang="en-US" altLang="ko-KR" sz="1600">
              <a:latin typeface="SamsungOneKoreanOTF 600C" panose="020B0706030303020204" pitchFamily="34" charset="-127"/>
              <a:ea typeface="SamsungOneKoreanOTF 600C" panose="020B0706030303020204" pitchFamily="34" charset="-127"/>
            </a:rPr>
            <a:t>(</a:t>
          </a:r>
          <a:r>
            <a:rPr lang="ko-KR" altLang="en-US" sz="1600">
              <a:latin typeface="SamsungOneKoreanOTF 600C" panose="020B0706030303020204" pitchFamily="34" charset="-127"/>
              <a:ea typeface="SamsungOneKoreanOTF 600C" panose="020B0706030303020204" pitchFamily="34" charset="-127"/>
            </a:rPr>
            <a:t>건 당 </a:t>
          </a:r>
          <a:r>
            <a:rPr lang="en-US" altLang="ko-KR" sz="1600">
              <a:latin typeface="SamsungOneKoreanOTF 600C" panose="020B0706030303020204" pitchFamily="34" charset="-127"/>
              <a:ea typeface="SamsungOneKoreanOTF 600C" panose="020B0706030303020204" pitchFamily="34" charset="-127"/>
            </a:rPr>
            <a:t>30,000</a:t>
          </a:r>
          <a:r>
            <a:rPr lang="ko-KR" altLang="en-US" sz="1600">
              <a:latin typeface="SamsungOneKoreanOTF 600C" panose="020B0706030303020204" pitchFamily="34" charset="-127"/>
              <a:ea typeface="SamsungOneKoreanOTF 600C" panose="020B0706030303020204" pitchFamily="34" charset="-127"/>
            </a:rPr>
            <a:t>원</a:t>
          </a:r>
          <a:r>
            <a:rPr lang="en-US" altLang="ko-KR" sz="1600">
              <a:latin typeface="SamsungOneKoreanOTF 600C" panose="020B0706030303020204" pitchFamily="34" charset="-127"/>
              <a:ea typeface="SamsungOneKoreanOTF 600C" panose="020B0706030303020204" pitchFamily="34" charset="-127"/>
            </a:rPr>
            <a:t>)</a:t>
          </a:r>
          <a:endParaRPr lang="ko-KR" altLang="en-US" sz="1600">
            <a:latin typeface="SamsungOneKoreanOTF 600C" panose="020B0706030303020204" pitchFamily="34" charset="-127"/>
            <a:ea typeface="SamsungOneKoreanOTF 600C" panose="020B0706030303020204" pitchFamily="34" charset="-127"/>
          </a:endParaRPr>
        </a:p>
      </xdr:txBody>
    </xdr:sp>
    <xdr:clientData/>
  </xdr:twoCellAnchor>
  <xdr:twoCellAnchor>
    <xdr:from>
      <xdr:col>2</xdr:col>
      <xdr:colOff>190382</xdr:colOff>
      <xdr:row>68</xdr:row>
      <xdr:rowOff>11701</xdr:rowOff>
    </xdr:from>
    <xdr:to>
      <xdr:col>8</xdr:col>
      <xdr:colOff>635000</xdr:colOff>
      <xdr:row>102</xdr:row>
      <xdr:rowOff>0</xdr:rowOff>
    </xdr:to>
    <xdr:sp macro="" textlink="">
      <xdr:nvSpPr>
        <xdr:cNvPr id="13" name="직사각형 12">
          <a:extLst>
            <a:ext uri="{FF2B5EF4-FFF2-40B4-BE49-F238E27FC236}">
              <a16:creationId xmlns:a16="http://schemas.microsoft.com/office/drawing/2014/main" id="{00000000-0008-0000-1700-00000D000000}"/>
            </a:ext>
          </a:extLst>
        </xdr:cNvPr>
        <xdr:cNvSpPr/>
      </xdr:nvSpPr>
      <xdr:spPr>
        <a:xfrm>
          <a:off x="1438157" y="20661901"/>
          <a:ext cx="12989043" cy="7465424"/>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ko-KR" altLang="en-US" sz="1600">
            <a:latin typeface="SamsungOneKoreanOTF 600C" panose="020B0706030303020204" pitchFamily="34" charset="-127"/>
            <a:ea typeface="SamsungOneKoreanOTF 600C" panose="020B0706030303020204" pitchFamily="34" charset="-127"/>
          </a:endParaRPr>
        </a:p>
      </xdr:txBody>
    </xdr:sp>
    <xdr:clientData/>
  </xdr:twoCellAnchor>
  <xdr:twoCellAnchor editAs="oneCell">
    <xdr:from>
      <xdr:col>2</xdr:col>
      <xdr:colOff>263236</xdr:colOff>
      <xdr:row>69</xdr:row>
      <xdr:rowOff>41564</xdr:rowOff>
    </xdr:from>
    <xdr:to>
      <xdr:col>7</xdr:col>
      <xdr:colOff>1586923</xdr:colOff>
      <xdr:row>75</xdr:row>
      <xdr:rowOff>32839</xdr:rowOff>
    </xdr:to>
    <xdr:pic>
      <xdr:nvPicPr>
        <xdr:cNvPr id="14" name="그림 13">
          <a:extLst>
            <a:ext uri="{FF2B5EF4-FFF2-40B4-BE49-F238E27FC236}">
              <a16:creationId xmlns:a16="http://schemas.microsoft.com/office/drawing/2014/main" id="{00000000-0008-0000-1700-00000E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1511011" y="20920364"/>
          <a:ext cx="11896437" cy="1324775"/>
        </a:xfrm>
        <a:prstGeom prst="rect">
          <a:avLst/>
        </a:prstGeom>
      </xdr:spPr>
    </xdr:pic>
    <xdr:clientData/>
  </xdr:twoCellAnchor>
  <xdr:twoCellAnchor editAs="oneCell">
    <xdr:from>
      <xdr:col>2</xdr:col>
      <xdr:colOff>277090</xdr:colOff>
      <xdr:row>75</xdr:row>
      <xdr:rowOff>180109</xdr:rowOff>
    </xdr:from>
    <xdr:to>
      <xdr:col>7</xdr:col>
      <xdr:colOff>1559214</xdr:colOff>
      <xdr:row>81</xdr:row>
      <xdr:rowOff>22909</xdr:rowOff>
    </xdr:to>
    <xdr:pic>
      <xdr:nvPicPr>
        <xdr:cNvPr id="15" name="그림 14">
          <a:extLst>
            <a:ext uri="{FF2B5EF4-FFF2-40B4-BE49-F238E27FC236}">
              <a16:creationId xmlns:a16="http://schemas.microsoft.com/office/drawing/2014/main" id="{00000000-0008-0000-1700-00000F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1524865" y="22392409"/>
          <a:ext cx="11854874" cy="1157250"/>
        </a:xfrm>
        <a:prstGeom prst="rect">
          <a:avLst/>
        </a:prstGeom>
      </xdr:spPr>
    </xdr:pic>
    <xdr:clientData/>
  </xdr:twoCellAnchor>
  <xdr:twoCellAnchor editAs="oneCell">
    <xdr:from>
      <xdr:col>2</xdr:col>
      <xdr:colOff>235528</xdr:colOff>
      <xdr:row>81</xdr:row>
      <xdr:rowOff>166255</xdr:rowOff>
    </xdr:from>
    <xdr:to>
      <xdr:col>7</xdr:col>
      <xdr:colOff>1476087</xdr:colOff>
      <xdr:row>87</xdr:row>
      <xdr:rowOff>97380</xdr:rowOff>
    </xdr:to>
    <xdr:pic>
      <xdr:nvPicPr>
        <xdr:cNvPr id="16" name="그림 15">
          <a:extLst>
            <a:ext uri="{FF2B5EF4-FFF2-40B4-BE49-F238E27FC236}">
              <a16:creationId xmlns:a16="http://schemas.microsoft.com/office/drawing/2014/main" id="{00000000-0008-0000-1700-000010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1483303" y="23693005"/>
          <a:ext cx="11813309" cy="1245575"/>
        </a:xfrm>
        <a:prstGeom prst="rect">
          <a:avLst/>
        </a:prstGeom>
      </xdr:spPr>
    </xdr:pic>
    <xdr:clientData/>
  </xdr:twoCellAnchor>
  <xdr:twoCellAnchor editAs="oneCell">
    <xdr:from>
      <xdr:col>2</xdr:col>
      <xdr:colOff>304800</xdr:colOff>
      <xdr:row>87</xdr:row>
      <xdr:rowOff>180109</xdr:rowOff>
    </xdr:from>
    <xdr:to>
      <xdr:col>7</xdr:col>
      <xdr:colOff>1527695</xdr:colOff>
      <xdr:row>93</xdr:row>
      <xdr:rowOff>96935</xdr:rowOff>
    </xdr:to>
    <xdr:pic>
      <xdr:nvPicPr>
        <xdr:cNvPr id="17" name="그림 16">
          <a:extLst>
            <a:ext uri="{FF2B5EF4-FFF2-40B4-BE49-F238E27FC236}">
              <a16:creationId xmlns:a16="http://schemas.microsoft.com/office/drawing/2014/main" id="{00000000-0008-0000-1700-000011000000}"/>
            </a:ext>
          </a:extLst>
        </xdr:cNvPr>
        <xdr:cNvPicPr>
          <a:picLocks noChangeAspect="1"/>
        </xdr:cNvPicPr>
      </xdr:nvPicPr>
      <xdr:blipFill>
        <a:blip xmlns:r="http://schemas.openxmlformats.org/officeDocument/2006/relationships" r:embed="rId10"/>
        <a:stretch>
          <a:fillRect/>
        </a:stretch>
      </xdr:blipFill>
      <xdr:spPr>
        <a:xfrm>
          <a:off x="1552575" y="25021309"/>
          <a:ext cx="11795645" cy="1231276"/>
        </a:xfrm>
        <a:prstGeom prst="rect">
          <a:avLst/>
        </a:prstGeom>
      </xdr:spPr>
    </xdr:pic>
    <xdr:clientData/>
  </xdr:twoCellAnchor>
  <xdr:twoCellAnchor editAs="oneCell">
    <xdr:from>
      <xdr:col>2</xdr:col>
      <xdr:colOff>318653</xdr:colOff>
      <xdr:row>93</xdr:row>
      <xdr:rowOff>69272</xdr:rowOff>
    </xdr:from>
    <xdr:to>
      <xdr:col>7</xdr:col>
      <xdr:colOff>1489940</xdr:colOff>
      <xdr:row>98</xdr:row>
      <xdr:rowOff>176517</xdr:rowOff>
    </xdr:to>
    <xdr:pic>
      <xdr:nvPicPr>
        <xdr:cNvPr id="18" name="그림 17">
          <a:extLst>
            <a:ext uri="{FF2B5EF4-FFF2-40B4-BE49-F238E27FC236}">
              <a16:creationId xmlns:a16="http://schemas.microsoft.com/office/drawing/2014/main" id="{00000000-0008-0000-1700-00001200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1566428" y="26224922"/>
          <a:ext cx="11744037" cy="12026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mySingle/TEMP/GENEL.XLS" TargetMode="External"/><Relationship Id="rId1" Type="http://schemas.openxmlformats.org/officeDocument/2006/relationships/externalLinkPath" Target="/mySingle/TEMP/GENEL.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vmware-host/mySingle/TEMP/GENEL.XLS" TargetMode="External"/><Relationship Id="rId1" Type="http://schemas.openxmlformats.org/officeDocument/2006/relationships/externalLinkPath" Target="/vmware-host/mySingle/TEMP/GENEL.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51060;&#48264;/WINJIB&#51068;&#48264;/&#47928;&#54868;&#45236;&#50669;/&#49436;&#50872;/&#44221;&#48373;&#44417;&#55141;&#47168;&#47928;&#49444;&#44228;/6-22-&#55141;&#47168;&#47928;&#44428;&#50669;&#48373;&#50896;&#44277;&#49324;(&#49444;&#44228;&#48320;&#44221;&#45236;&#50669;&#49436;).xls" TargetMode="External"/><Relationship Id="rId1" Type="http://schemas.openxmlformats.org/officeDocument/2006/relationships/externalLinkPath" Target="/&#51060;&#48264;/WINJIB&#51068;&#48264;/&#47928;&#54868;&#45236;&#50669;/&#49436;&#50872;/&#44221;&#48373;&#44417;&#55141;&#47168;&#47928;&#49444;&#44228;/6-22-&#55141;&#47168;&#47928;&#44428;&#50669;&#48373;&#50896;&#44277;&#49324;(&#49444;&#44228;&#48320;&#44221;&#45236;&#50669;&#49436;).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vmware-host/&#51060;&#48264;/WINJIB&#51068;&#48264;/&#47928;&#54868;&#45236;&#50669;/&#49436;&#50872;/&#44221;&#48373;&#44417;&#55141;&#47168;&#47928;&#49444;&#44228;/6-22-&#55141;&#47168;&#47928;&#44428;&#50669;&#48373;&#50896;&#44277;&#49324;(&#49444;&#44228;&#48320;&#44221;&#45236;&#50669;&#49436;).xls" TargetMode="External"/><Relationship Id="rId1" Type="http://schemas.openxmlformats.org/officeDocument/2006/relationships/externalLinkPath" Target="/vmware-host/&#51060;&#48264;/WINJIB&#51068;&#48264;/&#47928;&#54868;&#45236;&#50669;/&#49436;&#50872;/&#44221;&#48373;&#44417;&#55141;&#47168;&#47928;&#49444;&#44228;/6-22-&#55141;&#47168;&#47928;&#44428;&#50669;&#48373;&#50896;&#44277;&#49324;(&#49444;&#44228;&#48320;&#44221;&#45236;&#50669;&#49436;).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Samjeun2/&#47196;&#52972;%20&#46356;&#49828;&#53356;%20(d)/&#50557;&#49688;&#46041;CAFE/DWG/ILOT-MI/SUNGNAM/TAL/SUNGNAM1.XLS" TargetMode="External"/><Relationship Id="rId1" Type="http://schemas.openxmlformats.org/officeDocument/2006/relationships/externalLinkPath" Target="/Samjeun2/&#47196;&#52972;%20&#46356;&#49828;&#53356;%20(d)/&#50557;&#49688;&#46041;CAFE/DWG/ILOT-MI/SUNGNAM/TAL/SUNGNAM1.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vmware-host/Samjeun2/&#47196;&#52972;%20&#46356;&#49828;&#53356;%20(d)/&#50557;&#49688;&#46041;CAFE/DWG/ILOT-MI/SUNGNAM/TAL/SUNGNAM1.XLS" TargetMode="External"/><Relationship Id="rId1" Type="http://schemas.openxmlformats.org/officeDocument/2006/relationships/externalLinkPath" Target="/vmware-host/Samjeun2/&#47196;&#52972;%20&#46356;&#49828;&#53356;%20(d)/&#50557;&#49688;&#46041;CAFE/DWG/ILOT-MI/SUNGNAM/TAL/SUNGNAM1.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Samjeun2/&#47196;&#52972;%20&#46356;&#49828;&#53356;%20(d)/&#50557;&#49688;&#46041;CAFE/DWG/ILOT-MI/YUNCH/PLOT/SD.XLS" TargetMode="External"/><Relationship Id="rId1" Type="http://schemas.openxmlformats.org/officeDocument/2006/relationships/externalLinkPath" Target="/Samjeun2/&#47196;&#52972;%20&#46356;&#49828;&#53356;%20(d)/&#50557;&#49688;&#46041;CAFE/DWG/ILOT-MI/YUNCH/PLOT/SD.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vmware-host/Samjeun2/&#47196;&#52972;%20&#46356;&#49828;&#53356;%20(d)/&#50557;&#49688;&#46041;CAFE/DWG/ILOT-MI/YUNCH/PLOT/SD.XLS" TargetMode="External"/><Relationship Id="rId1" Type="http://schemas.openxmlformats.org/officeDocument/2006/relationships/externalLinkPath" Target="/vmware-host/Samjeun2/&#47196;&#52972;%20&#46356;&#49828;&#53356;%20(d)/&#50557;&#49688;&#46041;CAFE/DWG/ILOT-MI/YUNCH/PLOT/S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Volumes\DATA\SANGWHA\Estee\&#45224;&#44592;&#54840;\&#44032;&#51256;&#44032;&#49464;&#50836;\work-form.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vmware-host/&#44608;&#50896;&#48176;/C/EXCEL/JCK/&#49892;&#54665;/&#54868;&#51116;&#45824;&#44396;/&#44208;&#51116;&#49436;&#47448;.XLS" TargetMode="External"/><Relationship Id="rId1" Type="http://schemas.openxmlformats.org/officeDocument/2006/relationships/externalLinkPath" Target="/vmware-host/&#44608;&#50896;&#48176;/C/EXCEL/JCK/&#49892;&#54665;/&#54868;&#51116;&#45824;&#44396;/&#44208;&#51116;&#49436;&#47448;.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44608;&#50896;&#48176;/C/EXCEL/JCK/&#49892;&#54665;/&#54868;&#51116;&#45824;&#44396;/&#44208;&#51116;&#49436;&#47448;.XLS" TargetMode="External"/><Relationship Id="rId1" Type="http://schemas.openxmlformats.org/officeDocument/2006/relationships/externalLinkPath" Target="/&#44608;&#50896;&#48176;/C/EXCEL/JCK/&#49892;&#54665;/&#54868;&#51116;&#45824;&#44396;/&#44208;&#51116;&#49436;&#47448;.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Yk/DATA/WINDOWS/Application%20Data/Microsoft/Templates/2000&#44221;&#51452;EXPO/7&#50900;file/&#46020;&#47196;&#44277;&#49324;/&#49436;&#50872;&#49884;CCTV.xls" TargetMode="External"/><Relationship Id="rId1" Type="http://schemas.openxmlformats.org/officeDocument/2006/relationships/externalLinkPath" Target="/Yk/DATA/WINDOWS/Application%20Data/Microsoft/Templates/2000&#44221;&#51452;EXPO/7&#50900;file/&#46020;&#47196;&#44277;&#49324;/&#49436;&#50872;&#49884;CCTV.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vmware-host/Yk/DATA/WINDOWS/Application%20Data/Microsoft/Templates/2000&#44221;&#51452;EXPO/7&#50900;file/&#46020;&#47196;&#44277;&#49324;/&#49436;&#50872;&#49884;CCTV.xls" TargetMode="External"/><Relationship Id="rId1" Type="http://schemas.openxmlformats.org/officeDocument/2006/relationships/externalLinkPath" Target="/vmware-host/Yk/DATA/WINDOWS/Application%20Data/Microsoft/Templates/2000&#44221;&#51452;EXPO/7&#50900;file/&#46020;&#47196;&#44277;&#49324;/&#49436;&#50872;&#49884;CCTV.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2.35.170.23\My%20Documents\kimbj\03_work\19_&#44305;&#44256;\=====2014_&#50752;&#51060;&#54028;&#51060;=====\1_&#47532;&#54252;&#53944;\6_&#50900;&#48324;&#51064;&#48292;\apsInAdCategoryToExcel_20140120_&#51089;&#50629;&#50756;&#47308;_&#45796;&#49884;&#51089;&#50629;.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52.35.170.23/My%20Documents/kimbj/03_work/19_&#44305;&#44256;/=====2014_&#50752;&#51060;&#54028;&#51060;=====/1_&#47532;&#54252;&#53944;/6_&#50900;&#48324;&#51064;&#48292;/apsInAdCategoryToExcel_20140120_&#51089;&#50629;&#50756;&#47308;_&#45796;&#49884;&#51089;&#50629;.xlsx" TargetMode="External"/><Relationship Id="rId1" Type="http://schemas.openxmlformats.org/officeDocument/2006/relationships/externalLinkPath" Target="/52.35.170.23/My%20Documents/kimbj/03_work/19_&#44305;&#44256;/=====2014_&#50752;&#51060;&#54028;&#51060;=====/1_&#47532;&#54252;&#53944;/6_&#50900;&#48324;&#51064;&#48292;/apsInAdCategoryToExcel_20140120_&#51089;&#50629;&#50756;&#47308;_&#45796;&#49884;&#51089;&#50629;.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45224;&#44592;&#54840;/&#44032;&#51256;&#44032;&#49464;&#50836;/work-form.xls" TargetMode="External"/><Relationship Id="rId1" Type="http://schemas.openxmlformats.org/officeDocument/2006/relationships/externalLinkPath" Target="/&#45224;&#44592;&#54840;/&#44032;&#51256;&#44032;&#49464;&#50836;/work-form.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vmware-host/&#45224;&#44592;&#54840;/&#44032;&#51256;&#44032;&#49464;&#50836;/work-form.xls" TargetMode="External"/><Relationship Id="rId1" Type="http://schemas.openxmlformats.org/officeDocument/2006/relationships/externalLinkPath" Target="/vmware-host/&#45224;&#44592;&#54840;/&#44032;&#51256;&#44032;&#49464;&#50836;/work-form.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44608;&#48124;&#49688;/&#44608;&#48124;&#49688;E/SE0-DWG/&#52404;&#50977;/XLS/ALL-XLS/ULSAN/PRICE.XLS" TargetMode="External"/><Relationship Id="rId1" Type="http://schemas.openxmlformats.org/officeDocument/2006/relationships/externalLinkPath" Target="/&#44608;&#48124;&#49688;/&#44608;&#48124;&#49688;E/SE0-DWG/&#52404;&#50977;/XLS/ALL-XLS/ULSAN/PRICE.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vmware-host/&#44608;&#48124;&#49688;/&#44608;&#48124;&#49688;E/SE0-DWG/&#52404;&#50977;/XLS/ALL-XLS/ULSAN/PRICE.XLS" TargetMode="External"/><Relationship Id="rId1" Type="http://schemas.openxmlformats.org/officeDocument/2006/relationships/externalLinkPath" Target="/vmware-host/&#44608;&#48124;&#49688;/&#44608;&#48124;&#49688;E/SE0-DWG/&#52404;&#50977;/XLS/ALL-XLS/ULSAN/PRICE.XL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44552;&#50997;&#48708;&#50857;"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CMK/&#44032;&#51256;&#44032;&#49464;&#50836;/MSOffice/99file/&#49436;&#50872;&#49884;&#49888;&#54840;-2.xls" TargetMode="External"/><Relationship Id="rId1" Type="http://schemas.openxmlformats.org/officeDocument/2006/relationships/externalLinkPath" Target="/CMK/&#44032;&#51256;&#44032;&#49464;&#50836;/MSOffice/99file/&#49436;&#50872;&#49884;&#49888;&#5484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R:\DATA\TakasakiPF\MOE%20Forecast\7.January%20BPE\budget%20sheet\JanBPE0102-ju.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R:\DATA\EXCEL5\CAPBUD\L&amp;CP1.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INIT%20ECON"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121.252.119.199\media\My%20Documents\kimbj\03_work\19_&#44305;&#44256;\=====2014_&#50752;&#51060;&#54028;&#51060;=====\1_&#47532;&#54252;&#53944;\6_&#50900;&#48324;&#51064;&#48292;\apsInAdCategoryToExcel_20140120_&#51089;&#50629;&#50756;&#47308;_&#45796;&#49884;&#51089;&#50629;.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121.252.119.199/media/My%20Documents/kimbj/03_work/19_&#44305;&#44256;/=====2014_&#50752;&#51060;&#54028;&#51060;=====/1_&#47532;&#54252;&#53944;/6_&#50900;&#48324;&#51064;&#48292;/apsInAdCategoryToExcel_20140120_&#51089;&#50629;&#50756;&#47308;_&#45796;&#49884;&#51089;&#50629;.xlsx" TargetMode="External"/><Relationship Id="rId1" Type="http://schemas.openxmlformats.org/officeDocument/2006/relationships/externalLinkPath" Target="/121.252.119.199/media/My%20Documents/kimbj/03_work/19_&#44305;&#44256;/=====2014_&#50752;&#51060;&#54028;&#51060;=====/1_&#47532;&#54252;&#53944;/6_&#50900;&#48324;&#51064;&#48292;/apsInAdCategoryToExcel_20140120_&#51089;&#50629;&#50756;&#47308;_&#45796;&#49884;&#51089;&#50629;.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DATA\EXCEL5\CAPBUD\L&amp;CP1.XLS"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Fileserver2/Kong/&#12593;/&#44397;&#47549;&#44221;&#51452;&#48149;&#47932;&#44288;/&#44228;&#50557;&#45236;&#50669;/&#44221;&#51452;&#44228;&#50557;&#45236;&#50669;.xls" TargetMode="External"/><Relationship Id="rId1" Type="http://schemas.openxmlformats.org/officeDocument/2006/relationships/externalLinkPath" Target="/Fileserver2/Kong/&#12593;/&#44397;&#47549;&#44221;&#51452;&#48149;&#47932;&#44288;/&#44228;&#50557;&#45236;&#50669;/&#44221;&#51452;&#44228;&#50557;&#45236;&#50669;.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R:\TAKEHIKO\LABC\BC\BC_CFC\MAY_CFC\BCRPT975.XL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51109;&#54788;&#50864;/&#50896;&#44032;&#44228;&#49328;/&#50896;&#44032;&#44228;&#49328;/2002&#45380;&#50896;&#44032;/Book4.xls" TargetMode="External"/><Relationship Id="rId1" Type="http://schemas.openxmlformats.org/officeDocument/2006/relationships/externalLinkPath" Target="/&#51109;&#54788;&#50864;/&#50896;&#44032;&#44228;&#49328;/&#50896;&#44032;&#44228;&#49328;/2002&#45380;&#50896;&#44032;/Book4.xls"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LSJ/&#44032;&#51256;&#44032;&#49464;&#50836;/office%20&#50577;&#49885;/I&#19968;&#33324;&#27604;.xls" TargetMode="External"/><Relationship Id="rId1" Type="http://schemas.openxmlformats.org/officeDocument/2006/relationships/externalLinkPath" Target="/LSJ/&#44032;&#51256;&#44032;&#49464;&#50836;/office%20&#50577;&#49885;/I&#19968;&#33324;&#27604;.xls"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vmware-host/Yk/DATA/WINDOWS/Application%20Data/Microsoft/Templates/office%20&#50577;&#49885;/I&#19968;&#33324;&#27604;.xls" TargetMode="External"/><Relationship Id="rId1" Type="http://schemas.openxmlformats.org/officeDocument/2006/relationships/externalLinkPath" Target="/vmware-host/Yk/DATA/WINDOWS/Application%20Data/Microsoft/Templates/office%20&#50577;&#49885;/I&#19968;&#33324;&#27604;.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cnrdsp01102\mec\TMP\B"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Icnrdsp01102/mec/TMP/B" TargetMode="External"/><Relationship Id="rId1" Type="http://schemas.openxmlformats.org/officeDocument/2006/relationships/externalLinkPath" Target="/Icnrdsp01102/mec/TMP/B"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krsl1fs1\RMK\Documents%20and%20Settings\nhn\My%20Documents\&#47588;&#52404;%20&#51228;&#50504;&#49436;\NHN.Media%20Proposal.nhn.ver1.5.1215(06.11&#50900;&#44592;&#51456;).xls"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krsl1fs1/RMK/Documents%20and%20Settings/nhn/My%20Documents/&#47588;&#52404;%20&#51228;&#50504;&#49436;/NHN.Media%20Proposal.nhn.ver1.5.1215(06.11&#50900;&#44592;&#51456;).xls" TargetMode="External"/><Relationship Id="rId1" Type="http://schemas.openxmlformats.org/officeDocument/2006/relationships/externalLinkPath" Target="/krsl1fs1/RMK/Documents%20and%20Settings/nhn/My%20Documents/&#47588;&#52404;%20&#51228;&#50504;&#49436;/NHN.Media%20Proposal.nhn.ver1.5.1215(06.11&#50900;&#44592;&#51456;).xls"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vmware-host/&#48149;&#50857;&#48337;/&#50500;&#47476;&#48148;&#51060;&#53944;/My%20Documents/&#50896;&#44032;&#44228;&#49328;/&#50896;&#44032;&#44228;&#49328;/Book4.xls" TargetMode="External"/><Relationship Id="rId1" Type="http://schemas.openxmlformats.org/officeDocument/2006/relationships/externalLinkPath" Target="/vmware-host/&#48149;&#50857;&#48337;/&#50500;&#47476;&#48148;&#51060;&#53944;/My%20Documents/&#50896;&#44032;&#44228;&#49328;/&#50896;&#44032;&#44228;&#49328;/Book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mware-host\Shared%20Folders\Users\&#44544;&#47196;&#48268;&#52980;5\AppData\Local\Microsoft\Windows\Temporary%20Internet%20Files\JinYoung\Desktop\&#45800;&#44032;&#54364;\Documents%20and%20Settings\Administrator\&#48148;&#53461;%20&#54868;&#47732;\&#50641;&#49472;\&#49464;&#44552;&#44228;&#49328;&#49436;.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vmware-host/Users/&#44544;&#47196;&#48268;&#52980;5/AppData/Local/Microsoft/Windows/Temporary%20Internet%20Files/JinYoung/Desktop/&#45800;&#44032;&#54364;/Documents%20and%20Settings/Administrator/&#48148;&#53461;%20&#54868;&#47732;/&#50641;&#49472;/&#49464;&#44552;&#44228;&#49328;&#49436;.xls" TargetMode="External"/><Relationship Id="rId1" Type="http://schemas.openxmlformats.org/officeDocument/2006/relationships/externalLinkPath" Target="/vmware-host/Users/&#44544;&#47196;&#48268;&#52980;5/AppData/Local/Microsoft/Windows/Temporary%20Internet%20Files/JinYoung/Desktop/&#45800;&#44032;&#54364;/Documents%20and%20Settings/Administrator/&#48148;&#53461;%20&#54868;&#47732;/&#50641;&#49472;/&#49464;&#44552;&#44228;&#49328;&#49436;.xls"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53685;&#54633;%20&#47928;&#49436;1" TargetMode="External"/></Relationships>
</file>

<file path=xl/externalLinks/_rels/externalLink41.xml.rels><?xml version="1.0" encoding="UTF-8" standalone="yes"?>
<Relationships xmlns="http://schemas.openxmlformats.org/package/2006/relationships"><Relationship Id="rId2" Type="http://schemas.openxmlformats.org/officeDocument/2006/relationships/externalLinkPath" Target="../../../../vmware-host/&#51109;&#54788;&#50864;/&#50896;&#44032;&#44228;&#49328;/My%20Documents/&#50896;&#44032;&#44228;&#49328;/&#50896;&#44032;&#44228;&#49328;/Book4.xls" TargetMode="External"/><Relationship Id="rId1" Type="http://schemas.openxmlformats.org/officeDocument/2006/relationships/externalLinkPath" Target="/vmware-host/&#51109;&#54788;&#50864;/&#50896;&#44032;&#44228;&#49328;/My%20Documents/&#50896;&#44032;&#44228;&#49328;/&#50896;&#44032;&#44228;&#49328;/Book4.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F:\My%20works\&#19977;&#33777;&#25191;&#34892;\&#25490;&#26399;&amp;&#36164;&#28304;&#34920;\6-7&#20419;&#38144;&#27874;&#27573;\0522\&#19996;&#21335;&#19977;&#33777;&#32764;&#31070;6-7&#26376;&#20419;&#38144;&#36164;&#28304;&#25490;&#26399;052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10.0.0.21\&#44305;&#44256;1&#54016;\Users\leo\Documents\2017-&#4370;&#4460;&#4361;&#4449;&#4364;&#4449;&#4357;&#4461;\@@@&#4363;&#4453;&#4536;&#4358;&#4462;&#4369;&#4449;&#4363;&#4469;&#4527;(2017)\@@@LGCNS\&#4363;&#4454;&#4361;&#4467;&#4368;&#4469;&#4357;&#4457;&#4355;&#4453;\F:\My%20works\&#19977;&#33777;&#25191;&#34892;\&#25490;&#26399;&amp;&#36164;&#28304;&#34920;\6-7&#20419;&#38144;&#27874;&#27573;\0522\&#19996;&#21335;&#19977;&#33777;&#32764;&#31070;6-7&#26376;&#20419;&#38144;&#36164;&#28304;&#25490;&#26399;0522.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10.0.0.21/&#44305;&#44256;1&#54016;/Users/leo/Documents/2017-&#4370;&#4460;&#4361;&#4449;&#4364;&#4449;&#4357;&#4461;/@@@&#4363;&#4453;&#4536;&#4358;&#4462;&#4369;&#4449;&#4363;&#4469;&#4527;(2017)/@@@LGCNS/&#4363;&#4454;&#4361;&#4467;&#4368;&#4469;&#4357;&#4457;&#4355;&#4453;/F:/My%20works/&#19977;&#33777;&#25191;&#34892;/&#25490;&#26399;&amp;&#36164;&#28304;&#34920;/6-7&#20419;&#38144;&#27874;&#27573;/0522/&#19996;&#21335;&#19977;&#33777;&#32764;&#31070;6-7&#26376;&#20419;&#38144;&#36164;&#28304;&#25490;&#26399;0522.xls" TargetMode="External"/><Relationship Id="rId1" Type="http://schemas.openxmlformats.org/officeDocument/2006/relationships/externalLinkPath" Target="/10.0.0.21/&#44305;&#44256;1&#54016;/Users/leo/Documents/2017-&#4370;&#4460;&#4361;&#4449;&#4364;&#4449;&#4357;&#4461;/@@@&#4363;&#4453;&#4536;&#4358;&#4462;&#4369;&#4449;&#4363;&#4469;&#4527;(2017)/@@@LGCNS/&#4363;&#4454;&#4361;&#4467;&#4368;&#4469;&#4357;&#4457;&#4355;&#4453;/F:/My%20works/&#19977;&#33777;&#25191;&#34892;/&#25490;&#26399;&amp;&#36164;&#28304;&#34920;/6-7&#20419;&#38144;&#27874;&#27573;/0522/&#19996;&#21335;&#19977;&#33777;&#32764;&#31070;6-7&#26376;&#20419;&#38144;&#36164;&#28304;&#25490;&#26399;052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OCUME~1\TANMAY~1.CHA\LOCALS~1\Temp\c.notes.data\DOCUME~1\TANMAY~1.CHA\LOCALS~1\Temp\c.notes.data\Dgach\Reserve\Deauville\2001\1201\Brand%20Statement\Back%20Up\Currency%20Basic%20TCCL.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Dgach\Reserve\Prix\Comparaisons\Europe\2004\Prix%20Suisse%20depuis%2020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T:\2009%20MWC\FIRA%20OPERATION\Fira%20Operation%20(2008)\FIRA%20&#50868;&#50689;\2008%20MWC%20&#51204;&#49884;&#51109;%20&#50868;&#50689;&#48708;&#50857;%20&#52572;&#51333;%2003.1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R:\DATA\PlantF&amp;A\Forecast\001\0_Firm\Operating%20Expense\ModuleControll\Admin\Admin-tot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Icnrdsp01102\mec\SETTINGS\WinZip\ALLOCATION%20MODEL%20v4%20GBU%20FemPro.xls"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Icnrdsp01102/mec/SETTINGS/WinZip/ALLOCATION%20MODEL%20v4%20GBU%20FemPro.xls" TargetMode="External"/><Relationship Id="rId1" Type="http://schemas.openxmlformats.org/officeDocument/2006/relationships/externalLinkPath" Target="/Icnrdsp01102/mec/SETTINGS/WinZip/ALLOCATION%20MODEL%20v4%20GBU%20FemPro.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R:\DATA\01%20TDC\STD%20Cost\ICBP\0304%20ICBP\FY0304%20Haircare%20TMC%2004Mar03.xls" TargetMode="External"/></Relationships>
</file>

<file path=xl/externalLinks/_rels/externalLink52.xml.rels><?xml version="1.0" encoding="UTF-8" standalone="yes"?>
<Relationships xmlns="http://schemas.openxmlformats.org/package/2006/relationships"><Relationship Id="rId2" Type="http://schemas.openxmlformats.org/officeDocument/2006/relationships/externalLinkPath" Target="../../../../Users/Sungmook.Kim/Documents/Cheil/02_&#54924;&#49324;&#51088;&#47308;/01_Report/00_Backdata/02_Billing%20and%20Profit/2014%20Billing&amp;Profit/2014_Billing&amp;Profit_05_2014.xlsb" TargetMode="External"/><Relationship Id="rId1" Type="http://schemas.openxmlformats.org/officeDocument/2006/relationships/externalLinkPath" Target="/Users/Sungmook.Kim/Documents/Cheil/02_&#54924;&#49324;&#51088;&#47308;/01_Report/00_Backdata/02_Billing%20and%20Profit/2014%20Billing&amp;Profit/2014_Billing&amp;Profit_05_2014.xlsb"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vmware-host/Users/Sungmook.Kim/Documents/Cheil/02_&#54924;&#49324;&#51088;&#47308;/01_Report/00_Backdata/02_Billing%20and%20Profit/2014%20Billing&amp;Profit/2014_Billing&amp;Profit_05_2014.xlsb" TargetMode="External"/><Relationship Id="rId1" Type="http://schemas.openxmlformats.org/officeDocument/2006/relationships/externalLinkPath" Target="/vmware-host/Users/Sungmook.Kim/Documents/Cheil/02_&#54924;&#49324;&#51088;&#47308;/01_Report/00_Backdata/02_Billing%20and%20Profit/2014%20Billing&amp;Profit/2014_Billing&amp;Profit_05_2014.xlsb" TargetMode="External"/></Relationships>
</file>

<file path=xl/externalLinks/_rels/externalLink54.xml.rels><?xml version="1.0" encoding="UTF-8" standalone="yes"?>
<Relationships xmlns="http://schemas.openxmlformats.org/package/2006/relationships"><Relationship Id="rId2" Type="http://schemas.openxmlformats.org/officeDocument/2006/relationships/externalLinkPath" Target="../../../../Users/admin/Documents/&#9733;Cheil/Financial%20Statement/&#9733;2014_Billing&amp;Profit_05.xlsb" TargetMode="External"/><Relationship Id="rId1" Type="http://schemas.openxmlformats.org/officeDocument/2006/relationships/externalLinkPath" Target="/Users/admin/Documents/&#9733;Cheil/Financial%20Statement/&#9733;2014_Billing&amp;Profit_05.xlsb" TargetMode="External"/></Relationships>
</file>

<file path=xl/externalLinks/_rels/externalLink55.xml.rels><?xml version="1.0" encoding="UTF-8" standalone="yes"?>
<Relationships xmlns="http://schemas.openxmlformats.org/package/2006/relationships"><Relationship Id="rId2" Type="http://schemas.openxmlformats.org/officeDocument/2006/relationships/externalLinkPath" Target="../../../../vmware-host/Users/admin/Documents/&#9733;Cheil/Financial%20Statement/&#9733;2014_Billing&amp;Profit_05.xlsb" TargetMode="External"/><Relationship Id="rId1" Type="http://schemas.openxmlformats.org/officeDocument/2006/relationships/externalLinkPath" Target="/vmware-host/Users/admin/Documents/&#9733;Cheil/Financial%20Statement/&#9733;2014_Billing&amp;Profit_05.xlsb"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10.0.0.48\&#44305;&#44256;1&#54016;\&#25490;&#26399;&#23458;&#25143;\orbis\symphonyimporttemplate_&#21697;&#21451;&#20114;&#21160;V1.xlsx"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10.0.0.48/&#44305;&#44256;1&#54016;/&#25490;&#26399;&#23458;&#25143;/orbis/symphonyimporttemplate_&#21697;&#21451;&#20114;&#21160;V1.xlsx" TargetMode="External"/><Relationship Id="rId1" Type="http://schemas.openxmlformats.org/officeDocument/2006/relationships/externalLinkPath" Target="/10.0.0.48/&#44305;&#44256;1&#54016;/&#25490;&#26399;&#23458;&#25143;/orbis/symphonyimporttemplate_&#21697;&#21451;&#20114;&#21160;V1.xlsx" TargetMode="External"/></Relationships>
</file>

<file path=xl/externalLinks/_rels/externalLink58.xml.rels><?xml version="1.0" encoding="UTF-8" standalone="yes"?>
<Relationships xmlns="http://schemas.openxmlformats.org/package/2006/relationships"><Relationship Id="rId2" Type="http://schemas.openxmlformats.org/officeDocument/2006/relationships/externalLinkPath" Target="../../../../vmware-host/CMK/&#44032;&#51256;&#44032;&#49464;&#50836;/MSOffice/99file/&#49436;&#50872;&#49884;&#49888;&#54840;-2.xls" TargetMode="External"/><Relationship Id="rId1" Type="http://schemas.openxmlformats.org/officeDocument/2006/relationships/externalLinkPath" Target="/vmware-host/CMK/&#44032;&#51256;&#44032;&#49464;&#50836;/MSOffice/99file/&#49436;&#50872;&#49884;&#49888;&#54840;-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A:\&#51089;&#50629;&#51032;%20&#47784;&#46304;&#44163;\&#51089;&#50629;&#52285;&#44256;\&#54252;&#49828;&#53076;&#50669;&#49324;&#44288;\KKK.XLS" TargetMode="External"/></Relationships>
</file>

<file path=xl/externalLinks/_rels/externalLink60.xml.rels><?xml version="1.0" encoding="UTF-8" standalone="yes"?>
<Relationships xmlns="http://schemas.openxmlformats.org/package/2006/relationships"><Relationship Id="rId2" Type="http://schemas.openxmlformats.org/officeDocument/2006/relationships/externalLinkPath" Target="../../../../vmware-host/&#44608;&#49437;&#44260;&#48512;&#51109;/C/&#49884;&#44277;&#51089;&#50629;/&#49688;&#45768;/&#52264;&#51452;&#51076;/KKK.XLS" TargetMode="External"/><Relationship Id="rId1" Type="http://schemas.openxmlformats.org/officeDocument/2006/relationships/externalLinkPath" Target="/vmware-host/&#44608;&#49437;&#44260;&#48512;&#51109;/C/&#49884;&#44277;&#51089;&#50629;/&#49688;&#45768;/&#52264;&#51452;&#51076;/KKK.XLS" TargetMode="External"/></Relationships>
</file>

<file path=xl/externalLinks/_rels/externalLink61.xml.rels><?xml version="1.0" encoding="UTF-8" standalone="yes"?>
<Relationships xmlns="http://schemas.openxmlformats.org/package/2006/relationships"><Relationship Id="rId2" Type="http://schemas.openxmlformats.org/officeDocument/2006/relationships/externalLinkPath" Target="../../../../Users/tmdgh/Desktop/&#51648;&#52980;/01.%20&#51648;&#52980;%20&#54532;&#47196;&#51229;&#53944;/2025&#45380;/01.%202025%20S25%20&#44068;&#47085;&#49884;%20&#49828;&#53916;&#46356;&#50724;/06.%20&#50696;&#49328;/&#50696;&#49328;%20&#51221;&#47532;/&#50696;&#49328;%20&#51221;&#47532;_&#49688;&#50672;_0214_v3.xlsx" TargetMode="External"/><Relationship Id="rId1" Type="http://schemas.openxmlformats.org/officeDocument/2006/relationships/externalLinkPath" Target="/Users/tmdgh/Desktop/&#51648;&#52980;/01.%20&#51648;&#52980;%20&#54532;&#47196;&#51229;&#53944;/2025&#45380;/01.%202025%20S25%20&#44068;&#47085;&#49884;%20&#49828;&#53916;&#46356;&#50724;/06.%20&#50696;&#49328;/&#50696;&#49328;%20&#51221;&#47532;/&#50696;&#49328;%20&#51221;&#47532;_&#49688;&#50672;_0214_v3.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R:\Documents%20and%20Settings\Administrator\Local%20Settings\Temporary%20Internet%20Files\OLK10\2004-0706-SK-II%20Sample_Request_fin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96BGT0.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E:\Users\FDC0147\AppData\Roaming\Microsoft\Excel\Exhibitor_Staff_GroupRegistration_v1_&#51473;&#44397;PM&#44536;&#47353;_&#50948;&#55148;&#44152;D_0212_ver%203.xlsx"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vmware-host/Users/user/Documents/&#50629;&#47924;/Line/2018/&#44204;&#51201;/2018%20&#54616;&#48152;&#44592;%20&#49828;&#53916;&#46356;&#50724;%20&#51089;&#50629;&#51068;&#51648;.xlsx" TargetMode="External"/><Relationship Id="rId1" Type="http://schemas.openxmlformats.org/officeDocument/2006/relationships/externalLinkPath" Target="/vmware-host/Users/user/Documents/&#50629;&#47924;/Line/2018/&#44204;&#51201;/2018%20&#54616;&#48152;&#44592;%20&#49828;&#53916;&#46356;&#50724;%20&#51089;&#50629;&#51068;&#51648;.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121.134.243.250\2011\&#49324;&#54924;\Synad\&#44305;&#44256;&#51652;&#54665;&#49345;&#54889;\Accumulated%20Performance%20Data_3.xls" TargetMode="External"/></Relationships>
</file>

<file path=xl/externalLinks/_rels/externalLink67.xml.rels><?xml version="1.0" encoding="UTF-8" standalone="yes"?>
<Relationships xmlns="http://schemas.openxmlformats.org/package/2006/relationships"><Relationship Id="rId2" Type="http://schemas.openxmlformats.org/officeDocument/2006/relationships/externalLinkPath" Target="../../../../121.134.243.250/2011/&#49324;&#54924;/Synad/&#44305;&#44256;&#51652;&#54665;&#49345;&#54889;/Accumulated%20Performance%20Data_3.xls" TargetMode="External"/><Relationship Id="rId1" Type="http://schemas.openxmlformats.org/officeDocument/2006/relationships/externalLinkPath" Target="/121.134.243.250/2011/&#49324;&#54924;/Synad/&#44305;&#44256;&#51652;&#54665;&#49345;&#54889;/Accumulated%20Performance%20Data_3.xls" TargetMode="External"/></Relationships>
</file>

<file path=xl/externalLinks/_rels/externalLink68.xml.rels><?xml version="1.0" encoding="UTF-8" standalone="yes"?>
<Relationships xmlns="http://schemas.openxmlformats.org/package/2006/relationships"><Relationship Id="rId2" Type="http://schemas.openxmlformats.org/officeDocument/2006/relationships/externalLinkPath" Target="../../../../Users/FBK2133/Documents/Documentum/checkout/DOC43_24_/&#48120;&#54021;&#47352;%20&#50696;&#50557;%20&#54788;&#54889;%20Marriot_Ritz%20(0707)_d-0902241380c1c512_44e2-m.xlsx" TargetMode="External"/><Relationship Id="rId1" Type="http://schemas.openxmlformats.org/officeDocument/2006/relationships/externalLinkPath" Target="/Users/FBK2133/Documents/Documentum/checkout/DOC43_24_/&#48120;&#54021;&#47352;%20&#50696;&#50557;%20&#54788;&#54889;%20Marriot_Ritz%20(0707)_d-0902241380c1c512_44e2-m.xlsx" TargetMode="External"/></Relationships>
</file>

<file path=xl/externalLinks/_rels/externalLink69.xml.rels><?xml version="1.0" encoding="UTF-8" standalone="yes"?>
<Relationships xmlns="http://schemas.openxmlformats.org/package/2006/relationships"><Relationship Id="rId2" Type="http://schemas.openxmlformats.org/officeDocument/2006/relationships/externalLinkPath" Target="../../../../vmware-host/Users/FBK2133/Documents/Documentum/checkout/DOC43_24_/&#48120;&#54021;&#47352;%20&#50696;&#50557;%20&#54788;&#54889;%20Marriot_Ritz%20(0707)_d-0902241380c1c512_44e2-m.xlsx" TargetMode="External"/><Relationship Id="rId1" Type="http://schemas.openxmlformats.org/officeDocument/2006/relationships/externalLinkPath" Target="/vmware-host/Users/FBK2133/Documents/Documentum/checkout/DOC43_24_/&#48120;&#54021;&#47352;%20&#50696;&#50557;%20&#54788;&#54889;%20Marriot_Ritz%20(0707)_d-0902241380c1c512_44e2-m.xlsx"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Jhchi\2005%20annual%20review\Documents%20and%20Settings\Administrator\My%20Documents\JHC\market\2004%20plan\2004%20forecast\04%20creation.xls" TargetMode="External"/></Relationships>
</file>

<file path=xl/externalLinks/_rels/externalLink71.xml.rels><?xml version="1.0" encoding="UTF-8" standalone="yes"?>
<Relationships xmlns="http://schemas.openxmlformats.org/package/2006/relationships"><Relationship Id="rId2" Type="http://schemas.openxmlformats.org/officeDocument/2006/relationships/externalLinkPath" Target="../../../../Jhchi/2005%20annual%20review/Documents%20and%20Settings/Administrator/My%20Documents/JHC/market/2004%20plan/2004%20forecast/04%20creation.xls" TargetMode="External"/><Relationship Id="rId1" Type="http://schemas.openxmlformats.org/officeDocument/2006/relationships/externalLinkPath" Target="/Jhchi/2005%20annual%20review/Documents%20and%20Settings/Administrator/My%20Documents/JHC/market/2004%20plan/2004%20forecast/04%20creation.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YSL\&#49849;&#50896;%20&#54868;&#51068;\WINDOWS\TEMP\c.notes.data\Cleanser%20Jan~Feb%20&#48177;&#54868;&#51216;&#48324;.xls" TargetMode="External"/></Relationships>
</file>

<file path=xl/externalLinks/_rels/externalLink73.xml.rels><?xml version="1.0" encoding="UTF-8" standalone="yes"?>
<Relationships xmlns="http://schemas.openxmlformats.org/package/2006/relationships"><Relationship Id="rId2" Type="http://schemas.openxmlformats.org/officeDocument/2006/relationships/externalLinkPath" Target="../../../../YSL/&#49849;&#50896;%20&#54868;&#51068;/WINDOWS/TEMP/c.notes.data/Cleanser%20Jan~Feb%20&#48177;&#54868;&#51216;&#48324;.xls" TargetMode="External"/><Relationship Id="rId1" Type="http://schemas.openxmlformats.org/officeDocument/2006/relationships/externalLinkPath" Target="/YSL/&#49849;&#50896;%20&#54868;&#51068;/WINDOWS/TEMP/c.notes.data/Cleanser%20Jan~Feb%20&#48177;&#54868;&#51216;&#48324;.xls" TargetMode="External"/></Relationships>
</file>

<file path=xl/externalLinks/_rels/externalLink74.xml.rels><?xml version="1.0" encoding="UTF-8" standalone="yes"?>
<Relationships xmlns="http://schemas.openxmlformats.org/package/2006/relationships"><Relationship Id="rId1" Type="http://schemas.microsoft.com/office/2006/relationships/xlExternalLinkPath/xlPathMissing" Target="&#44148;&#52629;&#51020;&#5469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Fileserver\PC%20Share\Hewlett%20Packard\Medbuyer\test.xls" TargetMode="External"/></Relationships>
</file>

<file path=xl/externalLinks/_rels/externalLink76.xml.rels><?xml version="1.0" encoding="UTF-8" standalone="yes"?>
<Relationships xmlns="http://schemas.openxmlformats.org/package/2006/relationships"><Relationship Id="rId2" Type="http://schemas.openxmlformats.org/officeDocument/2006/relationships/externalLinkPath" Target="../../../../Fileserver/PC%20Share/Hewlett%20Packard/Medbuyer/test.xls" TargetMode="External"/><Relationship Id="rId1" Type="http://schemas.openxmlformats.org/officeDocument/2006/relationships/externalLinkPath" Target="/Fileserver/PC%20Share/Hewlett%20Packard/Medbuyer/test.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135AE1CF\LG%20Card.xls" TargetMode="External"/></Relationships>
</file>

<file path=xl/externalLinks/_rels/externalLink78.xml.rels><?xml version="1.0" encoding="UTF-8" standalone="yes"?>
<Relationships xmlns="http://schemas.openxmlformats.org/package/2006/relationships"><Relationship Id="rId2" Type="http://schemas.openxmlformats.org/officeDocument/2006/relationships/externalLinkPath" Target="../../../../135AE1CF/LG%20Card.xls" TargetMode="External"/><Relationship Id="rId1" Type="http://schemas.openxmlformats.org/officeDocument/2006/relationships/externalLinkPath" Target="/135AE1CF/LG%20Card.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H:\My%20Documents\kimbj\03_work\19_&#44305;&#44256;\=====2014_&#50752;&#51060;&#54028;&#51060;=====\1_&#47532;&#54252;&#53944;\6_&#50900;&#48324;&#51064;&#48292;\apsInAdCategoryToExcel_20140120_&#51089;&#50629;&#50756;&#47308;_&#45796;&#49884;&#51089;&#50629;.xls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R:\WIN95\TEMP\FC%20FY%200203%20for%20NEA.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F:\SINGLE\OFFICE40\temp\home%20plusr&#44608;&#54644;&#51216;.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A:\SON.YJ\&#51025;&#50857;&#53685;&#44228;\&#50896;&#44032;&#44228;&#49328;\My%20Documents\Data\MAST\&#45796;&#50896;(ZENECA).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E:\DOCUME~1\TANMAY~1.CHA\LOCALS~1\Temp\c.notes.data\DOCUME~1\TANMAY~1.CHA\LOCALS~1\Temp\c.notes.data\donnees\R&#233;seau\Tableau%20de%20Bord%20Direction\Sales\2002\12%202002\Flash%20TCCL%20et%20WW%20SBL\WW%20Sales%20Budget%202003.xls" TargetMode="External"/></Relationships>
</file>

<file path=xl/externalLinks/_rels/externalLink84.xml.rels><?xml version="1.0" encoding="UTF-8" standalone="yes"?>
<Relationships xmlns="http://schemas.openxmlformats.org/package/2006/relationships"><Relationship Id="rId2" Type="http://schemas.openxmlformats.org/officeDocument/2006/relationships/externalLinkPath" Target="../../../../mySingle/TEMP/Cheil-wh.cheil.com/my%20documents-wh/My%20Documents/&#51064;&#49324;&#44288;&#47532;/&#51064;&#49468;&#54000;&#48652;/2005.&#51064;&#49468;&#54000;&#48652;/Incentive.2005.final.xls" TargetMode="External"/><Relationship Id="rId1" Type="http://schemas.openxmlformats.org/officeDocument/2006/relationships/externalLinkPath" Target="/mySingle/TEMP/Cheil-wh.cheil.com/my%20documents-wh/My%20Documents/&#51064;&#49324;&#44288;&#47532;/&#51064;&#49468;&#54000;&#48652;/2005.&#51064;&#49468;&#54000;&#48652;/Incentive.2005.final.xls" TargetMode="External"/></Relationships>
</file>

<file path=xl/externalLinks/_rels/externalLink85.xml.rels><?xml version="1.0" encoding="UTF-8" standalone="yes"?>
<Relationships xmlns="http://schemas.openxmlformats.org/package/2006/relationships"><Relationship Id="rId2" Type="http://schemas.openxmlformats.org/officeDocument/2006/relationships/externalLinkPath" Target="../../../../vmware-host/mySingle/TEMP/Cheil-wh.cheil.com/my%20documents-wh/My%20Documents/&#51064;&#49324;&#44288;&#47532;/&#51064;&#49468;&#54000;&#48652;/2005.&#51064;&#49468;&#54000;&#48652;/Incentive.2005.final.xls" TargetMode="External"/><Relationship Id="rId1" Type="http://schemas.openxmlformats.org/officeDocument/2006/relationships/externalLinkPath" Target="/vmware-host/mySingle/TEMP/Cheil-wh.cheil.com/my%20documents-wh/My%20Documents/&#51064;&#49324;&#44288;&#47532;/&#51064;&#49468;&#54000;&#48652;/2005.&#51064;&#49468;&#54000;&#48652;/Incentive.2005.final.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A:\Co-Marketing\Exective%20repDec.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R:\KIEN%20DATA\FIRM0304\Firm0304%20RMPM%20cost.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R:\FY0506%20Upside\Final4\FY0506%20NOS%20MSA%20Forecast_Upside_Aug3.xls" TargetMode="External"/></Relationships>
</file>

<file path=xl/externalLinks/_rels/externalLink89.xml.rels><?xml version="1.0" encoding="UTF-8" standalone="yes"?>
<Relationships xmlns="http://schemas.openxmlformats.org/package/2006/relationships"><Relationship Id="rId2" Type="http://schemas.openxmlformats.org/officeDocument/2006/relationships/externalLinkPath" Target="../../../../&#51060;&#54788;&#49453;/hard1%20(d)/tutto/&#45236;&#50669;&#49436;&#46308;/&#50500;&#53944;&#48708;&#51260;-&#44204;&#51201;&#49436;.xls" TargetMode="External"/><Relationship Id="rId1" Type="http://schemas.openxmlformats.org/officeDocument/2006/relationships/externalLinkPath" Target="/&#51060;&#54788;&#49453;/hard1%20(d)/tutto/&#45236;&#50669;&#49436;&#46308;/&#50500;&#53944;&#48708;&#51260;-&#44204;&#51201;&#49436;.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Icnrdsp01102\mec\9899MRev\costproj.xls" TargetMode="External"/></Relationships>
</file>

<file path=xl/externalLinks/_rels/externalLink91.xml.rels><?xml version="1.0" encoding="UTF-8" standalone="yes"?>
<Relationships xmlns="http://schemas.openxmlformats.org/package/2006/relationships"><Relationship Id="rId2" Type="http://schemas.openxmlformats.org/officeDocument/2006/relationships/externalLinkPath" Target="../../../../Icnrdsp01102/mec/9899MRev/costproj.xls" TargetMode="External"/><Relationship Id="rId1" Type="http://schemas.openxmlformats.org/officeDocument/2006/relationships/externalLinkPath" Target="/Icnrdsp01102/mec/9899MRev/costproj.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Icnrdsp01102\mec\Documents%20and%20Settings\BH2797\Desktop\MSE\BPE\5)%20FIRM%201112\MSE\FIRM%20MSE%20Details%20(Jan19).xlsx" TargetMode="External"/></Relationships>
</file>

<file path=xl/externalLinks/_rels/externalLink93.xml.rels><?xml version="1.0" encoding="UTF-8" standalone="yes"?>
<Relationships xmlns="http://schemas.openxmlformats.org/package/2006/relationships"><Relationship Id="rId2" Type="http://schemas.openxmlformats.org/officeDocument/2006/relationships/externalLinkPath" Target="../../../../Icnrdsp01102/mec/Documents%20and%20Settings/BH2797/Desktop/MSE/BPE/5)%20FIRM%201112/MSE/FIRM%20MSE%20Details%20(Jan19).xlsx" TargetMode="External"/><Relationship Id="rId1" Type="http://schemas.openxmlformats.org/officeDocument/2006/relationships/externalLinkPath" Target="/Icnrdsp01102/mec/Documents%20and%20Settings/BH2797/Desktop/MSE/BPE/5)%20FIRM%201112/MSE/FIRM%20MSE%20Details%20(Jan19).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L:\WIN95\TEMP\KRStd.CostSummary2.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R:\DATA\Crest\LibertyPricingBDF0926_RS.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L:\BSA\SK2\0203\023MSA_SK0302.xls" TargetMode="External"/></Relationships>
</file>

<file path=xl/externalLinks/_rels/externalLink97.xml.rels><?xml version="1.0" encoding="UTF-8" standalone="yes"?>
<Relationships xmlns="http://schemas.openxmlformats.org/package/2006/relationships"><Relationship Id="rId1" Type="http://schemas.microsoft.com/office/2006/relationships/xlExternalLinkPath/xlPathMissing" Target="Salary%20plan.2006.final_&#50896;&#48376;_Incentive&#54252;&#5463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A:\KSLEE\%23P&amp;G\P&amp;g98\P&amp;G98%20Bgt-Mda%20update\P&amp;G907%20BGT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A:\KSLEE\#P&amp;G/P&amp;g98/P&amp;G98 Bgt-Mda update/P&amp;G907 BGTM.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GUA-FPS02\Mediacom$\Documents%20and%20Settings\jessiezhang\My%20Documents\Work\Clients\P&amp;G\Entertainment\Game%20Content%20Analysis%20and%20Suggestion_V1_2009_1_8.xls" TargetMode="External"/></Relationships>
</file>

<file path=xl/externalLinks/_rels/externalLink101.xml.rels><?xml version="1.0" encoding="UTF-8" standalone="yes"?>
<Relationships xmlns="http://schemas.openxmlformats.org/package/2006/relationships"><Relationship Id="rId2" Type="http://schemas.openxmlformats.org/officeDocument/2006/relationships/externalLinkPath" Target="../../../../GUA-FPS02/Mediacom$/Documents%20and%20Settings/jessiezhang/My%20Documents/Work/Clients/P&amp;G/Entertainment/Game%20Content%20Analysis%20and%20Suggestion_V1_2009_1_8.xls" TargetMode="External"/><Relationship Id="rId1" Type="http://schemas.openxmlformats.org/officeDocument/2006/relationships/externalLinkPath" Target="/GUA-FPS02/Mediacom$/Documents%20and%20Settings/jessiezhang/My%20Documents/Work/Clients/P&amp;G/Entertainment/Game%20Content%20Analysis%20and%20Suggestion_V1_2009_1_8.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Icnrdsp01102\mec\WIN95\TEMP\FIN\SHD\Anoop\Deos\Old%20Spice\Breakthrough\Econ-I%2024th%20Jan%202000.xls" TargetMode="External"/></Relationships>
</file>

<file path=xl/externalLinks/_rels/externalLink103.xml.rels><?xml version="1.0" encoding="UTF-8" standalone="yes"?>
<Relationships xmlns="http://schemas.openxmlformats.org/package/2006/relationships"><Relationship Id="rId2" Type="http://schemas.openxmlformats.org/officeDocument/2006/relationships/externalLinkPath" Target="../../../../Icnrdsp01102/mec/WIN95/TEMP/FIN/SHD/Anoop/Deos/Old%20Spice/Breakthrough/Econ-I%2024th%20Jan%202000.xls" TargetMode="External"/><Relationship Id="rId1" Type="http://schemas.openxmlformats.org/officeDocument/2006/relationships/externalLinkPath" Target="/Icnrdsp01102/mec/WIN95/TEMP/FIN/SHD/Anoop/Deos/Old%20Spice/Breakthrough/Econ-I%2024th%20Jan%202000.xls" TargetMode="External"/></Relationships>
</file>

<file path=xl/externalLinks/_rels/externalLink104.xml.rels><?xml version="1.0" encoding="UTF-8" standalone="yes"?>
<Relationships xmlns="http://schemas.openxmlformats.org/package/2006/relationships"><Relationship Id="rId2" Type="http://schemas.openxmlformats.org/officeDocument/2006/relationships/externalLinkPath" Target="../../../../Fileserver2/Kong/OFFICE%20&#50577;&#49885;/J&#30452;&#26448;4.xls" TargetMode="External"/><Relationship Id="rId1" Type="http://schemas.openxmlformats.org/officeDocument/2006/relationships/externalLinkPath" Target="/Fileserver2/Kong/OFFICE%20&#50577;&#49885;/J&#30452;&#26448;4.xls" TargetMode="External"/></Relationships>
</file>

<file path=xl/externalLinks/_rels/externalLink105.xml.rels><?xml version="1.0" encoding="UTF-8" standalone="yes"?>
<Relationships xmlns="http://schemas.openxmlformats.org/package/2006/relationships"><Relationship Id="rId2" Type="http://schemas.openxmlformats.org/officeDocument/2006/relationships/externalLinkPath" Target="../../../../vmware-host/Fileserver2/Kong/OFFICE%20&#50577;&#49885;/J&#30452;&#26448;4.xls" TargetMode="External"/><Relationship Id="rId1" Type="http://schemas.openxmlformats.org/officeDocument/2006/relationships/externalLinkPath" Target="/vmware-host/Fileserver2/Kong/OFFICE%20&#50577;&#49885;/J&#30452;&#26448;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121.252.126.176\DSG_Team6\Users\Administrator\Documents\nasmedia%20messenger%20&#48155;&#51008;%20&#54028;&#51068;\nasmedia%20-%20FB%20Q4%202015%20Campaign%20Report.xlsx" TargetMode="External"/></Relationships>
</file>

<file path=xl/externalLinks/_rels/externalLink107.xml.rels><?xml version="1.0" encoding="UTF-8" standalone="yes"?>
<Relationships xmlns="http://schemas.openxmlformats.org/package/2006/relationships"><Relationship Id="rId2" Type="http://schemas.openxmlformats.org/officeDocument/2006/relationships/externalLinkPath" Target="../../../../121.252.126.176/DSG_Team6/Users/Administrator/Documents/nasmedia%20messenger%20&#48155;&#51008;%20&#54028;&#51068;/nasmedia%20-%20FB%20Q4%202015%20Campaign%20Report.xlsx" TargetMode="External"/><Relationship Id="rId1" Type="http://schemas.openxmlformats.org/officeDocument/2006/relationships/externalLinkPath" Target="/121.252.126.176/DSG_Team6/Users/Administrator/Documents/nasmedia%20messenger%20&#48155;&#51008;%20&#54028;&#51068;/nasmedia%20-%20FB%20Q4%202015%20Campaign%20Report.xlsx"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R:\WIN95\TEMP\revised%20_HC_RMP.xls" TargetMode="External"/></Relationships>
</file>

<file path=xl/externalLinks/_rels/externalLink109.xml.rels><?xml version="1.0" encoding="UTF-8" standalone="yes"?>
<Relationships xmlns="http://schemas.openxmlformats.org/package/2006/relationships"><Relationship Id="rId2" Type="http://schemas.openxmlformats.org/officeDocument/2006/relationships/externalLinkPath" Target="../../../../Lmy/local/&#51221;&#53685;&#48512;&#51068;&#50948;&#45824;&#44032;&#54364;.xls" TargetMode="External"/><Relationship Id="rId1" Type="http://schemas.openxmlformats.org/officeDocument/2006/relationships/externalLinkPath" Target="/Lmy/local/&#51221;&#53685;&#48512;&#51068;&#50948;&#45824;&#44032;&#54364;.xls" TargetMode="External"/></Relationships>
</file>

<file path=xl/externalLinks/_rels/externalLink110.xml.rels><?xml version="1.0" encoding="UTF-8" standalone="yes"?>
<Relationships xmlns="http://schemas.openxmlformats.org/package/2006/relationships"><Relationship Id="rId2" Type="http://schemas.openxmlformats.org/officeDocument/2006/relationships/externalLinkPath" Target="../../../../vmware-host/Lmy/local/&#51221;&#53685;&#48512;&#51068;&#50948;&#45824;&#44032;&#54364;.xls" TargetMode="External"/><Relationship Id="rId1" Type="http://schemas.openxmlformats.org/officeDocument/2006/relationships/externalLinkPath" Target="/vmware-host/Lmy/local/&#51221;&#53685;&#48512;&#51068;&#50948;&#45824;&#44032;&#54364;.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L:\DATA\TAKEHIKO\Category\BPE\Firm\Volume\uedasan.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45224;&#44592;&#54840;\&#44032;&#51256;&#44032;&#49464;&#50836;\work-form.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A:\WINDOWS\&#48148;&#53461;%20&#54868;&#47732;\&#54644;&#50885;\KKK.XLS" TargetMode="External"/></Relationships>
</file>

<file path=xl/externalLinks/_rels/externalLink114.xml.rels><?xml version="1.0" encoding="UTF-8" standalone="yes"?>
<Relationships xmlns="http://schemas.openxmlformats.org/package/2006/relationships"><Relationship Id="rId2" Type="http://schemas.openxmlformats.org/officeDocument/2006/relationships/externalLinkPath" Target="../../../../Samjeun2/&#47196;&#52972;%20&#46356;&#49828;&#53356;%20(d)/&#50557;&#49688;&#46041;CAFE/WINDOWS/9605G/DS-LOAD.XLS" TargetMode="External"/><Relationship Id="rId1" Type="http://schemas.openxmlformats.org/officeDocument/2006/relationships/externalLinkPath" Target="/Samjeun2/&#47196;&#52972;%20&#46356;&#49828;&#53356;%20(d)/&#50557;&#49688;&#46041;CAFE/WINDOWS/9605G/DS-LOAD.XLS" TargetMode="External"/></Relationships>
</file>

<file path=xl/externalLinks/_rels/externalLink115.xml.rels><?xml version="1.0" encoding="UTF-8" standalone="yes"?>
<Relationships xmlns="http://schemas.openxmlformats.org/package/2006/relationships"><Relationship Id="rId2" Type="http://schemas.openxmlformats.org/officeDocument/2006/relationships/externalLinkPath" Target="../../../../vmware-host/Samjeun2/&#47196;&#52972;%20&#46356;&#49828;&#53356;%20(d)/&#50557;&#49688;&#46041;CAFE/WINDOWS/9605G/DS-LOAD.XLS" TargetMode="External"/><Relationship Id="rId1" Type="http://schemas.openxmlformats.org/officeDocument/2006/relationships/externalLinkPath" Target="/vmware-host/Samjeun2/&#47196;&#52972;%20&#46356;&#49828;&#53356;%20(d)/&#50557;&#49688;&#46041;CAFE/WINDOWS/9605G/DS-LOAD.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112.169.59.211\&#50728;&#46972;&#51064;&#47560;&#52992;&#54021;\My%20Documents\&#52509;&#47924;\&#51204;&#49328;&#51088;&#50896;\&#55092;&#45824;&#54256;(&#49688;&#50836;&#51312;&#49324;).xls" TargetMode="External"/></Relationships>
</file>

<file path=xl/externalLinks/_rels/externalLink117.xml.rels><?xml version="1.0" encoding="UTF-8" standalone="yes"?>
<Relationships xmlns="http://schemas.openxmlformats.org/package/2006/relationships"><Relationship Id="rId2" Type="http://schemas.openxmlformats.org/officeDocument/2006/relationships/externalLinkPath" Target="../../../../112.169.59.211/&#50728;&#46972;&#51064;&#47560;&#52992;&#54021;/My%20Documents/&#52509;&#47924;/&#51204;&#49328;&#51088;&#50896;/&#55092;&#45824;&#54256;(&#49688;&#50836;&#51312;&#49324;).xls" TargetMode="External"/><Relationship Id="rId1" Type="http://schemas.openxmlformats.org/officeDocument/2006/relationships/externalLinkPath" Target="/112.169.59.211/&#50728;&#46972;&#51064;&#47560;&#52992;&#54021;/My%20Documents/&#52509;&#47924;/&#51204;&#49328;&#51088;&#50896;/&#55092;&#45824;&#54256;(&#49688;&#50836;&#51312;&#49324;).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L:\LIBRARY\ScanPro%20Report\SHAMPOO\00&amp;01wave3\A1sh.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21.252.126.176\DSG_Team6\&#9733;&#50629;&#47924;\02_TV\04_Smart%20View\01_Planning\08_&#44204;&#51201;\file:\Cfs\c&#49324;&#50629;&#48512;\mySingle\Temp\SEC%20B2B%20Site%20Design%20Quote%20v4s5%20%20081124.xls" TargetMode="External"/></Relationships>
</file>

<file path=xl/externalLinks/_rels/externalLink120.xml.rels><?xml version="1.0" encoding="UTF-8" standalone="yes"?>
<Relationships xmlns="http://schemas.openxmlformats.org/package/2006/relationships"><Relationship Id="rId2" Type="http://schemas.openxmlformats.org/officeDocument/2006/relationships/externalLinkPath" Target="../../../../121.252.126.176/DSG_Team6/&#9733;&#50629;&#47924;/02_TV/04_Smart%20View/01_Planning/08_&#44204;&#51201;/file:/Cfs/c&#49324;&#50629;&#48512;/mySingle/Temp/SEC%20B2B%20Site%20Design%20Quote%20v4s5%20%20081124.xls" TargetMode="External"/><Relationship Id="rId1" Type="http://schemas.openxmlformats.org/officeDocument/2006/relationships/externalLinkPath" Target="/121.252.126.176/DSG_Team6/&#9733;&#50629;&#47924;/02_TV/04_Smart%20View/01_Planning/08_&#44204;&#51201;/file:/Cfs/c&#49324;&#50629;&#48512;/mySingle/Temp/SEC%20B2B%20Site%20Design%20Quote%20v4s5%20%20081124.xls" TargetMode="External"/></Relationships>
</file>

<file path=xl/externalLinks/_rels/externalLink121.xml.rels><?xml version="1.0" encoding="UTF-8" standalone="yes"?>
<Relationships xmlns="http://schemas.openxmlformats.org/package/2006/relationships"><Relationship Id="rId2" Type="http://schemas.openxmlformats.org/officeDocument/2006/relationships/externalLinkPath" Target="../../../../vmware-host/Documents%20and%20Settings/&#51060;&#51064;&#47784;1/My%20Documents/&#44204;&#51201;&#49436;1.xls" TargetMode="External"/><Relationship Id="rId1" Type="http://schemas.openxmlformats.org/officeDocument/2006/relationships/externalLinkPath" Target="/vmware-host/Documents%20and%20Settings/&#51060;&#51064;&#47784;1/My%20Documents/&#44204;&#51201;&#49436;1.xls" TargetMode="External"/></Relationships>
</file>

<file path=xl/externalLinks/_rels/externalLink122.xml.rels><?xml version="1.0" encoding="UTF-8" standalone="yes"?>
<Relationships xmlns="http://schemas.openxmlformats.org/package/2006/relationships"><Relationship Id="rId2" Type="http://schemas.openxmlformats.org/officeDocument/2006/relationships/externalLinkPath" Target="../../../../vmware-host/vmware-host/Shared%20Folders/Documents%20and%20Settings/&#51060;&#51064;&#47784;1/My%20Documents/&#44204;&#51201;&#49436;1.xls" TargetMode="External"/><Relationship Id="rId1" Type="http://schemas.openxmlformats.org/officeDocument/2006/relationships/externalLinkPath" Target="/vmware-host/vmware-host/Shared%20Folders/Documents%20and%20Settings/&#51060;&#51064;&#47784;1/My%20Documents/&#44204;&#51201;&#49436;1.xls" TargetMode="External"/></Relationships>
</file>

<file path=xl/externalLinks/_rels/externalLink123.xml.rels><?xml version="1.0" encoding="UTF-8" standalone="yes"?>
<Relationships xmlns="http://schemas.openxmlformats.org/package/2006/relationships"><Relationship Id="rId2" Type="http://schemas.openxmlformats.org/officeDocument/2006/relationships/externalLinkPath" Target="../../../../&#51060;&#51652;&#55148;/D/&#51068;&#44424;&#45768;&#44732;/&#51068;&#44428;&#47928;&#49436;/&#44221;&#44592;&#50724;&#49328;.xls" TargetMode="External"/><Relationship Id="rId1" Type="http://schemas.openxmlformats.org/officeDocument/2006/relationships/externalLinkPath" Target="/&#51060;&#51652;&#55148;/D/&#51068;&#44424;&#45768;&#44732;/&#51068;&#44428;&#47928;&#49436;/&#44221;&#44592;&#50724;&#49328;.xls" TargetMode="External"/></Relationships>
</file>

<file path=xl/externalLinks/_rels/externalLink124.xml.rels><?xml version="1.0" encoding="UTF-8" standalone="yes"?>
<Relationships xmlns="http://schemas.openxmlformats.org/package/2006/relationships"><Relationship Id="rId2" Type="http://schemas.openxmlformats.org/officeDocument/2006/relationships/externalLinkPath" Target="../../../../vmware-host/&#51060;&#51652;&#55148;/D/&#51068;&#44424;&#45768;&#44732;/&#51068;&#44428;&#47928;&#49436;/&#44221;&#44592;&#50724;&#49328;.xls" TargetMode="External"/><Relationship Id="rId1" Type="http://schemas.openxmlformats.org/officeDocument/2006/relationships/externalLinkPath" Target="/vmware-host/&#51060;&#51652;&#55148;/D/&#51068;&#44424;&#45768;&#44732;/&#51068;&#44428;&#47928;&#49436;/&#44221;&#44592;&#50724;&#49328;.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121.252.119.199\media\Users\skplanet\Dropbox\Arounders%20(1)\&#44305;&#44256;&#51452;\&#50612;&#46972;&#50868;&#45908;&#49828;%20&#51228;&#50504;&#51089;&#49457;_Ver2.0.xlsm" TargetMode="External"/></Relationships>
</file>

<file path=xl/externalLinks/_rels/externalLink126.xml.rels><?xml version="1.0" encoding="UTF-8" standalone="yes"?>
<Relationships xmlns="http://schemas.openxmlformats.org/package/2006/relationships"><Relationship Id="rId2" Type="http://schemas.openxmlformats.org/officeDocument/2006/relationships/externalLinkPath" Target="../../../../121.252.119.199/media/Users/skplanet/Dropbox/Arounders%20(1)/&#44305;&#44256;&#51452;/&#50612;&#46972;&#50868;&#45908;&#49828;%20&#51228;&#50504;&#51089;&#49457;_Ver2.0.xlsm" TargetMode="External"/><Relationship Id="rId1" Type="http://schemas.openxmlformats.org/officeDocument/2006/relationships/externalLinkPath" Target="/121.252.119.199/media/Users/skplanet/Dropbox/Arounders%20(1)/&#44305;&#44256;&#51452;/&#50612;&#46972;&#50868;&#45908;&#49828;%20&#51228;&#50504;&#51089;&#49457;_Ver2.0.xlsm"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L:\DATA\EXCEL5\CAPBUD\L&amp;CP1.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J:\windows\TEMP\SUN%20&#44204;&#51201;%20U60.xls" TargetMode="External"/></Relationships>
</file>

<file path=xl/externalLinks/_rels/externalLink129.xml.rels><?xml version="1.0" encoding="UTF-8" standalone="yes"?>
<Relationships xmlns="http://schemas.openxmlformats.org/package/2006/relationships"><Relationship Id="rId2" Type="http://schemas.openxmlformats.org/officeDocument/2006/relationships/externalLinkPath" Target="../../../../1.Global%20HR/4.FY06_HR%20Services/3.Monthly%20Headcount/FY2006/8&#50900;&#47568;%20&#51064;&#47141;/6&#50900;&#47568;%20&#51473;&#44397;&#48277;&#51064;(&#54861;&#53097;&#51228;&#50808;)%20&#51064;&#47141;&#44208;&#49328;.xls" TargetMode="External"/><Relationship Id="rId1" Type="http://schemas.openxmlformats.org/officeDocument/2006/relationships/externalLinkPath" Target="/1.Global%20HR/4.FY06_HR%20Services/3.Monthly%20Headcount/FY2006/8&#50900;&#47568;%20&#51064;&#47141;/6&#50900;&#47568;%20&#51473;&#44397;&#48277;&#51064;(&#54861;&#53097;&#51228;&#50808;)%20&#51064;&#47141;&#44208;&#49328;.xls" TargetMode="External"/></Relationships>
</file>

<file path=xl/externalLinks/_rels/externalLink130.xml.rels><?xml version="1.0" encoding="UTF-8" standalone="yes"?>
<Relationships xmlns="http://schemas.openxmlformats.org/package/2006/relationships"><Relationship Id="rId2" Type="http://schemas.openxmlformats.org/officeDocument/2006/relationships/externalLinkPath" Target="../../../../vmware-host/1.Global%20HR/4.FY06_HR%20Services/3.Monthly%20Headcount/FY2006/8&#50900;&#47568;%20&#51064;&#47141;/6&#50900;&#47568;%20&#51473;&#44397;&#48277;&#51064;(&#54861;&#53097;&#51228;&#50808;)%20&#51064;&#47141;&#44208;&#49328;.xls" TargetMode="External"/><Relationship Id="rId1" Type="http://schemas.openxmlformats.org/officeDocument/2006/relationships/externalLinkPath" Target="/vmware-host/1.Global%20HR/4.FY06_HR%20Services/3.Monthly%20Headcount/FY2006/8&#50900;&#47568;%20&#51064;&#47141;/6&#50900;&#47568;%20&#51473;&#44397;&#48277;&#51064;(&#54861;&#53097;&#51228;&#50808;)%20&#51064;&#47141;&#44208;&#49328;.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R:\TAKEHIKO\LABC\BC\BPE\MAY_BPE\MAY_ST\INVCOMP.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Off153\c\&#47928;&#49436;&#44288;&#47532;&#52384;\&#44592;%20%20%20%20%20%20&#53440;\EXCEL\99&#49324;&#50629;&#44228;&#54925;\99&#51648;&#52840;\&#51648;&#52840;.XLS" TargetMode="External"/></Relationships>
</file>

<file path=xl/externalLinks/_rels/externalLink133.xml.rels><?xml version="1.0" encoding="UTF-8" standalone="yes"?>
<Relationships xmlns="http://schemas.openxmlformats.org/package/2006/relationships"><Relationship Id="rId2" Type="http://schemas.openxmlformats.org/officeDocument/2006/relationships/externalLinkPath" Target="../../../../Off153/c/&#47928;&#49436;&#44288;&#47532;&#52384;/&#44592;%20%20%20%20%20%20&#53440;/EXCEL/99&#49324;&#50629;&#44228;&#54925;/99&#51648;&#52840;/&#51648;&#52840;.XLS" TargetMode="External"/><Relationship Id="rId1" Type="http://schemas.openxmlformats.org/officeDocument/2006/relationships/externalLinkPath" Target="/Off153/c/&#47928;&#49436;&#44288;&#47532;&#52384;/&#44592;%20%20%20%20%20%20&#53440;/EXCEL/99&#49324;&#50629;&#44228;&#54925;/99&#51648;&#52840;/&#51648;&#52840;.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Icnrdsp01102\mec\WIN95\TEMP\VCM%20Oct%2030.xls" TargetMode="External"/></Relationships>
</file>

<file path=xl/externalLinks/_rels/externalLink135.xml.rels><?xml version="1.0" encoding="UTF-8" standalone="yes"?>
<Relationships xmlns="http://schemas.openxmlformats.org/package/2006/relationships"><Relationship Id="rId2" Type="http://schemas.openxmlformats.org/officeDocument/2006/relationships/externalLinkPath" Target="../../../../Icnrdsp01102/mec/WIN95/TEMP/VCM%20Oct%2030.xls" TargetMode="External"/><Relationship Id="rId1" Type="http://schemas.openxmlformats.org/officeDocument/2006/relationships/externalLinkPath" Target="/Icnrdsp01102/mec/WIN95/TEMP/VCM%20Oct%2030.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T://2009%20MWC/FIRA%20OPERATION/Fira%20Operation%20(2008)/FIRA%20&#50868;&#50689;/2008%20MWC%20&#51204;&#49884;&#51109;%20&#50868;&#50689;&#48708;&#50857;%20&#52572;&#51333;%2003.11.xls" TargetMode="External"/></Relationships>
</file>

<file path=xl/externalLinks/_rels/externalLink137.xml.rels><?xml version="1.0" encoding="UTF-8" standalone="yes"?>
<Relationships xmlns="http://schemas.openxmlformats.org/package/2006/relationships"><Relationship Id="rId2" Type="http://schemas.openxmlformats.org/officeDocument/2006/relationships/externalLinkPath" Target="../../../../Users/pedro/Library/Application%20Support/Microsoft/Office/Office%202011%20AutoRecovery/LB%20-%20JDE%20nicht%20aktuell.xls" TargetMode="External"/><Relationship Id="rId1" Type="http://schemas.openxmlformats.org/officeDocument/2006/relationships/externalLinkPath" Target="/Users/pedro/Library/Application%20Support/Microsoft/Office/Office%202011%20AutoRecovery/LB%20-%20JDE%20nicht%20aktuell.xls" TargetMode="External"/></Relationships>
</file>

<file path=xl/externalLinks/_rels/externalLink138.xml.rels><?xml version="1.0" encoding="UTF-8" standalone="yes"?>
<Relationships xmlns="http://schemas.openxmlformats.org/package/2006/relationships"><Relationship Id="rId2" Type="http://schemas.openxmlformats.org/officeDocument/2006/relationships/externalLinkPath" Target="../../../../vmware-host/Users/pedro/Library/Application%20Support/Microsoft/Office/Office%202011%20AutoRecovery/LB%20-%20JDE%20nicht%20aktuell.xls" TargetMode="External"/><Relationship Id="rId1" Type="http://schemas.openxmlformats.org/officeDocument/2006/relationships/externalLinkPath" Target="/vmware-host/Users/pedro/Library/Application%20Support/Microsoft/Office/Office%202011%20AutoRecovery/LB%20-%20JDE%20nicht%20aktuell.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R:\WIN95\TEMP\&#47588;&#51109;&#53580;&#49828;&#53552;\SK-II_YSChoi_Tester%205-13.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Icnrdsp01102\mec\Documents%20and%20Settings\be4355\My%20Documents\SKII\Initiatives\Heritage%2011\PC\Heritage%2011%20PC%20June%2018th%202009%20SIMPL%20FINAL.xls" TargetMode="External"/></Relationships>
</file>

<file path=xl/externalLinks/_rels/externalLink141.xml.rels><?xml version="1.0" encoding="UTF-8" standalone="yes"?>
<Relationships xmlns="http://schemas.openxmlformats.org/package/2006/relationships"><Relationship Id="rId2" Type="http://schemas.openxmlformats.org/officeDocument/2006/relationships/externalLinkPath" Target="../../../../Icnrdsp01102/mec/Documents%20and%20Settings/be4355/My%20Documents/SKII/Initiatives/Heritage%2011/PC/Heritage%2011%20PC%20June%2018th%202009%20SIMPL%20FINAL.xls" TargetMode="External"/><Relationship Id="rId1" Type="http://schemas.openxmlformats.org/officeDocument/2006/relationships/externalLinkPath" Target="/Icnrdsp01102/mec/Documents%20and%20Settings/be4355/My%20Documents/SKII/Initiatives/Heritage%2011/PC/Heritage%2011%20PC%20June%2018th%202009%20SIMPL%20FINAL.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L:\IIDA-BC\967BPE\BD~OUTLO\APRILBPE\APR-TY.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L:\DATA\TAKEHIKO\Category\BPE\Nov-BPE\cfanovty.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R:\DOCUME~1\tu5884\LOCALS~1\Temp\C.DOCUMENTS%20AND%20SETTINGS.TU5884.MY%20DOCUMENTS.Notes\2004-0719%20SK-II%20Sample%20Requestl.xls" TargetMode="External"/></Relationships>
</file>

<file path=xl/externalLinks/_rels/externalLink145.xml.rels><?xml version="1.0" encoding="UTF-8" standalone="yes"?>
<Relationships xmlns="http://schemas.openxmlformats.org/package/2006/relationships"><Relationship Id="rId2" Type="http://schemas.openxmlformats.org/officeDocument/2006/relationships/externalLinkPath" Target="../../../../&#48149;&#50689;&#50885;/D/&#48149;&#50689;&#50885;%20&#51089;&#50629;&#49892;/&#54788;&#45824;%20&#49328;&#50629;%20&#44060;&#48156;(&#51452;)/2001&#45380;%20&#47784;&#45944;%20&#44204;&#51201;/&#50857;&#51064;,&#46041;&#52380;.&#49888;&#48393;&#51648;&#44396;%20&#47784;&#45944;&#49888;&#52629;8&#50900;3&#51068;/&#50696;&#49328;/&#47784;&#45944;&#54616;&#50864;&#49828;&#51068;&#50948;&#45824;&#44032;.xls" TargetMode="External"/><Relationship Id="rId1" Type="http://schemas.openxmlformats.org/officeDocument/2006/relationships/externalLinkPath" Target="/&#48149;&#50689;&#50885;/D/&#48149;&#50689;&#50885;%20&#51089;&#50629;&#49892;/&#54788;&#45824;%20&#49328;&#50629;%20&#44060;&#48156;(&#51452;)/2001&#45380;%20&#47784;&#45944;%20&#44204;&#51201;/&#50857;&#51064;,&#46041;&#52380;.&#49888;&#48393;&#51648;&#44396;%20&#47784;&#45944;&#49888;&#52629;8&#50900;3&#51068;/&#50696;&#49328;/&#47784;&#45944;&#54616;&#50864;&#49828;&#51068;&#50948;&#45824;&#44032;.xls" TargetMode="External"/></Relationships>
</file>

<file path=xl/externalLinks/_rels/externalLink146.xml.rels><?xml version="1.0" encoding="UTF-8" standalone="yes"?>
<Relationships xmlns="http://schemas.openxmlformats.org/package/2006/relationships"><Relationship Id="rId2" Type="http://schemas.openxmlformats.org/officeDocument/2006/relationships/externalLinkPath" Target="../../../../vmware-host/&#48149;&#50689;&#50885;/D/&#48149;&#50689;&#50885;%20&#51089;&#50629;&#49892;/&#54788;&#45824;%20&#49328;&#50629;%20&#44060;&#48156;(&#51452;)/2001&#45380;%20&#47784;&#45944;%20&#44204;&#51201;/&#50857;&#51064;,&#46041;&#52380;.&#49888;&#48393;&#51648;&#44396;%20&#47784;&#45944;&#49888;&#52629;8&#50900;3&#51068;/&#50696;&#49328;/&#47784;&#45944;&#54616;&#50864;&#49828;&#51068;&#50948;&#45824;&#44032;.xls" TargetMode="External"/><Relationship Id="rId1" Type="http://schemas.openxmlformats.org/officeDocument/2006/relationships/externalLinkPath" Target="/vmware-host/&#48149;&#50689;&#50885;/D/&#48149;&#50689;&#50885;%20&#51089;&#50629;&#49892;/&#54788;&#45824;%20&#49328;&#50629;%20&#44060;&#48156;(&#51452;)/2001&#45380;%20&#47784;&#45944;%20&#44204;&#51201;/&#50857;&#51064;,&#46041;&#52380;.&#49888;&#48393;&#51648;&#44396;%20&#47784;&#45944;&#49888;&#52629;8&#50900;3&#51068;/&#50696;&#49328;/&#47784;&#45944;&#54616;&#50864;&#49828;&#51068;&#50948;&#45824;&#44032;.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cnrdsp01102\mec\PAPERFIN\Forecast\Baby%20Care\Latest%20Forecast\Baby%20Size%20KR%20Mix%20Feb.xls" TargetMode="External"/></Relationships>
</file>

<file path=xl/externalLinks/_rels/externalLink148.xml.rels><?xml version="1.0" encoding="UTF-8" standalone="yes"?>
<Relationships xmlns="http://schemas.openxmlformats.org/package/2006/relationships"><Relationship Id="rId2" Type="http://schemas.openxmlformats.org/officeDocument/2006/relationships/externalLinkPath" Target="../../../../Icnrdsp01102/mec/PAPERFIN/Forecast/Baby%20Care/Latest%20Forecast/Baby%20Size%20KR%20Mix%20Feb.xls" TargetMode="External"/><Relationship Id="rId1" Type="http://schemas.openxmlformats.org/officeDocument/2006/relationships/externalLinkPath" Target="/Icnrdsp01102/mec/PAPERFIN/Forecast/Baby%20Care/Latest%20Forecast/Baby%20Size%20KR%20Mix%20Feb.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Fs-chanel\marketing\HISTORY\95\BUDGET\MTP.XLS" TargetMode="External"/></Relationships>
</file>

<file path=xl/externalLinks/_rels/externalLink150.xml.rels><?xml version="1.0" encoding="UTF-8" standalone="yes"?>
<Relationships xmlns="http://schemas.openxmlformats.org/package/2006/relationships"><Relationship Id="rId2" Type="http://schemas.openxmlformats.org/officeDocument/2006/relationships/externalLinkPath" Target="../../../../Fs-chanel/marketing/HISTORY/95/BUDGET/MTP.XLS" TargetMode="External"/><Relationship Id="rId1" Type="http://schemas.openxmlformats.org/officeDocument/2006/relationships/externalLinkPath" Target="/Fs-chanel/marketing/HISTORY/95/BUDGET/MTP.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Icnrdsp01102\mec\Documents%20and%20Settings\ac8748\Local%20Settings\Temporary%20Internet%20Files\OLK49\SKII%20Color%20PC%20financials%20v3%20(based%20on%20FIRM%201011%20FX).xls" TargetMode="External"/></Relationships>
</file>

<file path=xl/externalLinks/_rels/externalLink152.xml.rels><?xml version="1.0" encoding="UTF-8" standalone="yes"?>
<Relationships xmlns="http://schemas.openxmlformats.org/package/2006/relationships"><Relationship Id="rId2" Type="http://schemas.openxmlformats.org/officeDocument/2006/relationships/externalLinkPath" Target="../../../../Icnrdsp01102/mec/Documents%20and%20Settings/ac8748/Local%20Settings/Temporary%20Internet%20Files/OLK49/SKII%20Color%20PC%20financials%20v3%20(based%20on%20FIRM%201011%20FX).xls" TargetMode="External"/><Relationship Id="rId1" Type="http://schemas.openxmlformats.org/officeDocument/2006/relationships/externalLinkPath" Target="/Icnrdsp01102/mec/Documents%20and%20Settings/ac8748/Local%20Settings/Temporary%20Internet%20Files/OLK49/SKII%20Color%20PC%20financials%20v3%20(based%20on%20FIRM%201011%20FX).xls" TargetMode="External"/></Relationships>
</file>

<file path=xl/externalLinks/_rels/externalLink153.xml.rels><?xml version="1.0" encoding="UTF-8" standalone="yes"?>
<Relationships xmlns="http://schemas.openxmlformats.org/package/2006/relationships"><Relationship Id="rId1" Type="http://schemas.microsoft.com/office/2006/relationships/xlExternalLinkPath/xlPathMissing" Target="Incentive2003(040114).xls" TargetMode="External"/></Relationships>
</file>

<file path=xl/externalLinks/_rels/externalLink154.xml.rels><?xml version="1.0" encoding="UTF-8" standalone="yes"?>
<Relationships xmlns="http://schemas.openxmlformats.org/package/2006/relationships"><Relationship Id="rId2" Type="http://schemas.openxmlformats.org/officeDocument/2006/relationships/externalLinkPath" Target="../../../../vmware-host/Shared%20Folders/Volumes/DATA/SANGWHA/Estee/&#45224;&#44592;&#54840;/&#44032;&#51256;&#44032;&#49464;&#50836;/work-form.xls" TargetMode="External"/><Relationship Id="rId1" Type="http://schemas.openxmlformats.org/officeDocument/2006/relationships/externalLinkPath" Target="/vmware-host/Shared%20Folders/Volumes/DATA/SANGWHA/Estee/&#45224;&#44592;&#54840;/&#44032;&#51256;&#44032;&#49464;&#50836;/work-form.xls" TargetMode="External"/></Relationships>
</file>

<file path=xl/externalLinks/_rels/externalLink155.xml.rels><?xml version="1.0" encoding="UTF-8" standalone="yes"?>
<Relationships xmlns="http://schemas.openxmlformats.org/package/2006/relationships"><Relationship Id="rId2" Type="http://schemas.openxmlformats.org/officeDocument/2006/relationships/externalLinkPath" Target="../../../../vmware-host/vmware-host/Shared%20Folders/Volumes/DATA/SANGWHA/Estee/&#45224;&#44592;&#54840;/&#44032;&#51256;&#44032;&#49464;&#50836;/work-form.xls" TargetMode="External"/><Relationship Id="rId1" Type="http://schemas.openxmlformats.org/officeDocument/2006/relationships/externalLinkPath" Target="/vmware-host/vmware-host/Shared%20Folders/Volumes/DATA/SANGWHA/Estee/&#45224;&#44592;&#54840;/&#44032;&#51256;&#44032;&#49464;&#50836;/work-form.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Icnrdsp01102\mec\all-bec\Finance\Jennifer\EDS\All%20categories\PBC%20DOWNLOADS.xls" TargetMode="External"/></Relationships>
</file>

<file path=xl/externalLinks/_rels/externalLink157.xml.rels><?xml version="1.0" encoding="UTF-8" standalone="yes"?>
<Relationships xmlns="http://schemas.openxmlformats.org/package/2006/relationships"><Relationship Id="rId2" Type="http://schemas.openxmlformats.org/officeDocument/2006/relationships/externalLinkPath" Target="../../../../Icnrdsp01102/mec/all-bec/Finance/Jennifer/EDS/All%20categories/PBC%20DOWNLOADS.xls" TargetMode="External"/><Relationship Id="rId1" Type="http://schemas.openxmlformats.org/officeDocument/2006/relationships/externalLinkPath" Target="/Icnrdsp01102/mec/all-bec/Finance/Jennifer/EDS/All%20categories/PBC%20DOWNLOADS.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121.252.126.176\DSG_Team6\Users\Logan\Library\Containers\com.microsoft.Excel\Data\Documents\psf\Users\meezzang\AppData\Local\Microsoft\Windows\Temporary%20Internet%20Files\Content.Outlook\N3BFXINX\&#46904;&#48512;&#44592;\DI\&#49340;&#49457;PDP" TargetMode="External"/></Relationships>
</file>

<file path=xl/externalLinks/_rels/externalLink159.xml.rels><?xml version="1.0" encoding="UTF-8" standalone="yes"?>
<Relationships xmlns="http://schemas.openxmlformats.org/package/2006/relationships"><Relationship Id="rId3" Type="http://schemas.openxmlformats.org/officeDocument/2006/relationships/externalLinkPath" Target="../../../../121.252.126.176/DSG_Team6/Users/Logan/Library/Containers/com.microsoft.Excel/Data/Documents/psf/Users/meezzang/AppData/Local/Microsoft/Windows/Temporary%20Internet%20Files/Content.Outlook/N3BFXINX/&#46904;&#48512;&#44592;/DI/&#49340;&#49457;PDP" TargetMode="External"/><Relationship Id="rId2" Type="http://schemas.microsoft.com/office/2019/04/relationships/externalLinkLongPath" Target="/121.252.126.176/DSG_Team6/Users/Logan/Library/Containers/com.microsoft.Excel/Data/Documents/psf/Users/meezzang/AppData/Local/Microsoft/Windows/Temporary%20Internet%20Files/Content.Outlook/N3BFXINX/&#46904;&#48512;&#44592;/DI/&#49340;&#49457;PDP?93C815EC" TargetMode="External"/><Relationship Id="rId1" Type="http://schemas.openxmlformats.org/officeDocument/2006/relationships/externalLinkPath" Target="file:///\\93C815EC\&#49340;&#49457;PDP"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135AE1CF\Zip%20Stats_2004.xls" TargetMode="External"/></Relationships>
</file>

<file path=xl/externalLinks/_rels/externalLink161.xml.rels><?xml version="1.0" encoding="UTF-8" standalone="yes"?>
<Relationships xmlns="http://schemas.openxmlformats.org/package/2006/relationships"><Relationship Id="rId2" Type="http://schemas.openxmlformats.org/officeDocument/2006/relationships/externalLinkPath" Target="../../../../135AE1CF/Zip%20Stats_2004.xls" TargetMode="External"/><Relationship Id="rId1" Type="http://schemas.openxmlformats.org/officeDocument/2006/relationships/externalLinkPath" Target="/135AE1CF/Zip%20Stats_2004.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R:\DATA\9900%20firm%20forecast\PS%209900%20base%20operation%20plan\Cost%20Saving\Mat'l9900Firm.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E:\DOCUME~1\TANMAY~1.CHA\LOCALS~1\Temp\c.notes.data\Dcich\Reserve\Media\ETUDES%20CHIFFREES\TABLEAUX%20BUDGETAIRES\tableau%20budg&#233;taire%20LE5%202000.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E:\DOCUME~1\TANMAY~1.CHA\LOCALS~1\Temp\c.notes.data\Dcich\Reserve\Media%20-%20Mktgop\Media\ETUDES%20CHIFFREES\SOV%20SOM\PROJECTION\PROJECTION%20WW\PB\Europe%20PROJECTION%20SOV%20SOM%202001%20&#224;%202004.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E:\DOCUME~1\TANMAY~1.CHA\LOCALS~1\Temp\c.notes.data\windows\TEMP\historique%20sov%20som%20portugal.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Icnrdsp01102\mec\WIN95\TEMP\EDS\EDS_J_0203_OctBPE_Analysis.xls" TargetMode="External"/></Relationships>
</file>

<file path=xl/externalLinks/_rels/externalLink167.xml.rels><?xml version="1.0" encoding="UTF-8" standalone="yes"?>
<Relationships xmlns="http://schemas.openxmlformats.org/package/2006/relationships"><Relationship Id="rId2" Type="http://schemas.openxmlformats.org/officeDocument/2006/relationships/externalLinkPath" Target="../../../../Icnrdsp01102/mec/WIN95/TEMP/EDS/EDS_J_0203_OctBPE_Analysis.xls" TargetMode="External"/><Relationship Id="rId1" Type="http://schemas.openxmlformats.org/officeDocument/2006/relationships/externalLinkPath" Target="/Icnrdsp01102/mec/WIN95/TEMP/EDS/EDS_J_0203_OctBPE_Analysis.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Ysl\&#49849;&#50896;%20&#54868;&#51068;\DOCUME~1\MARKET~1\LOCALS~1\Temp\c.notes.data\~7665785.xls" TargetMode="External"/></Relationships>
</file>

<file path=xl/externalLinks/_rels/externalLink169.xml.rels><?xml version="1.0" encoding="UTF-8" standalone="yes"?>
<Relationships xmlns="http://schemas.openxmlformats.org/package/2006/relationships"><Relationship Id="rId2" Type="http://schemas.openxmlformats.org/officeDocument/2006/relationships/externalLinkPath" Target="../../../../Ysl/&#49849;&#50896;%20&#54868;&#51068;/DOCUME~1/MARKET~1/LOCALS~1/Temp/c.notes.data/~7665785.xls" TargetMode="External"/><Relationship Id="rId1" Type="http://schemas.openxmlformats.org/officeDocument/2006/relationships/externalLinkPath" Target="/Ysl/&#49849;&#50896;%20&#54868;&#51068;/DOCUME~1/MARKET~1/LOCALS~1/Temp/c.notes.data/~7665785.xls" TargetMode="External"/></Relationships>
</file>

<file path=xl/externalLinks/_rels/externalLink170.xml.rels><?xml version="1.0" encoding="UTF-8" standalone="yes"?>
<Relationships xmlns="http://schemas.openxmlformats.org/package/2006/relationships"><Relationship Id="rId1" Type="http://schemas.microsoft.com/office/2006/relationships/xlExternalLinkPath/xlPathMissing" Target="&#51649;&#50896;%20&#55092;&#44032;%20&#51068;&#51221;1" TargetMode="External"/></Relationships>
</file>

<file path=xl/externalLinks/_rels/externalLink171.xml.rels><?xml version="1.0" encoding="UTF-8" standalone="yes"?>
<Relationships xmlns="http://schemas.openxmlformats.org/package/2006/relationships"><Relationship Id="rId2" Type="http://schemas.openxmlformats.org/officeDocument/2006/relationships/externalLinkPath" Target="../../../../Dciadvance_svr/6.ict&#51064;&#54532;&#46972;&#49324;&#50629;&#48512;/pjt-2002/&#54217;&#54868;&#51032;&#45840;/&#50696;&#49328;&#49436;(&#51068;&#50948;&#45824;&#44032;,&#45840;)/&#49444;&#44228;&#48320;&#44221;(&#44397;&#51088;)/&#44397;&#51088;&#48320;&#44221;&#53685;&#49888;/13&#52264;.xls" TargetMode="External"/><Relationship Id="rId1" Type="http://schemas.openxmlformats.org/officeDocument/2006/relationships/externalLinkPath" Target="/Dciadvance_svr/6.ict&#51064;&#54532;&#46972;&#49324;&#50629;&#48512;/pjt-2002/&#54217;&#54868;&#51032;&#45840;/&#50696;&#49328;&#49436;(&#51068;&#50948;&#45824;&#44032;,&#45840;)/&#49444;&#44228;&#48320;&#44221;(&#44397;&#51088;)/&#44397;&#51088;&#48320;&#44221;&#53685;&#49888;/13&#52264;.xls" TargetMode="External"/></Relationships>
</file>

<file path=xl/externalLinks/_rels/externalLink172.xml.rels><?xml version="1.0" encoding="UTF-8" standalone="yes"?>
<Relationships xmlns="http://schemas.openxmlformats.org/package/2006/relationships"><Relationship Id="rId2" Type="http://schemas.openxmlformats.org/officeDocument/2006/relationships/externalLinkPath" Target="../../../../Filesvr/&#49444;&#44228;&#51648;&#50896;&#54016;/My%20data/&#45236;&#49436;&#47448;%20&#44277;&#50976;/&#54644;&#45224;&#44277;&#47329;/&#49892;&#49884;&#49444;&#44228;/&#49464;&#50864;&#49884;&#49828;&#53596;/&#44277;&#47329;&#49328;&#52636;&#51312;&#49436;.xls" TargetMode="External"/><Relationship Id="rId1" Type="http://schemas.openxmlformats.org/officeDocument/2006/relationships/externalLinkPath" Target="/Filesvr/&#49444;&#44228;&#51648;&#50896;&#54016;/My%20data/&#45236;&#49436;&#47448;%20&#44277;&#50976;/&#54644;&#45224;&#44277;&#47329;/&#49892;&#49884;&#49444;&#44228;/&#49464;&#50864;&#49884;&#49828;&#53596;/&#44277;&#47329;&#49328;&#52636;&#51312;&#49436;.xls" TargetMode="External"/></Relationships>
</file>

<file path=xl/externalLinks/_rels/externalLink173.xml.rels><?xml version="1.0" encoding="UTF-8" standalone="yes"?>
<Relationships xmlns="http://schemas.openxmlformats.org/package/2006/relationships"><Relationship Id="rId2" Type="http://schemas.openxmlformats.org/officeDocument/2006/relationships/externalLinkPath" Target="../../../../vmware-host/Filesvr/&#49444;&#44228;&#51648;&#50896;&#54016;/My%20data/&#45236;&#49436;&#47448;%20&#44277;&#50976;/&#54644;&#45224;&#44277;&#47329;/&#49892;&#49884;&#49444;&#44228;/&#49464;&#50864;&#49884;&#49828;&#53596;/&#44277;&#47329;&#49328;&#52636;&#51312;&#49436;.xls" TargetMode="External"/><Relationship Id="rId1" Type="http://schemas.openxmlformats.org/officeDocument/2006/relationships/externalLinkPath" Target="/vmware-host/Filesvr/&#49444;&#44228;&#51648;&#50896;&#54016;/My%20data/&#45236;&#49436;&#47448;%20&#44277;&#50976;/&#54644;&#45224;&#44277;&#47329;/&#49892;&#49884;&#49444;&#44228;/&#49464;&#50864;&#49884;&#49828;&#53596;/&#44277;&#47329;&#49328;&#52636;&#51312;&#49436;.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192.168.10.91\ad\&#44305;&#44256;&#49324;&#50629;&#44397;\PP&#44305;&#44256;\&#50868;&#54665;&#50504;\&#51649;&#44144;&#47000;\09-12\&#49328;&#50752;&#47672;&#45768;%2012&#50900;(&#54000;&#52880;&#49828;&#53944;%202000).xls" TargetMode="External"/></Relationships>
</file>

<file path=xl/externalLinks/_rels/externalLink175.xml.rels><?xml version="1.0" encoding="UTF-8" standalone="yes"?>
<Relationships xmlns="http://schemas.openxmlformats.org/package/2006/relationships"><Relationship Id="rId2" Type="http://schemas.openxmlformats.org/officeDocument/2006/relationships/externalLinkPath" Target="../../../../192.168.10.91/ad/&#44305;&#44256;&#49324;&#50629;&#44397;/PP&#44305;&#44256;/&#50868;&#54665;&#50504;/&#51649;&#44144;&#47000;/09-12/&#49328;&#50752;&#47672;&#45768;%2012&#50900;(&#54000;&#52880;&#49828;&#53944;%202000).xls" TargetMode="External"/><Relationship Id="rId1" Type="http://schemas.openxmlformats.org/officeDocument/2006/relationships/externalLinkPath" Target="/192.168.10.91/ad/&#44305;&#44256;&#49324;&#50629;&#44397;/PP&#44305;&#44256;/&#50868;&#54665;&#50504;/&#51649;&#44144;&#47000;/09-12/&#49328;&#50752;&#47672;&#45768;%2012&#50900;(&#54000;&#52880;&#49828;&#53944;%202000).xls" TargetMode="External"/></Relationships>
</file>

<file path=xl/externalLinks/_rels/externalLink176.xml.rels><?xml version="1.0" encoding="UTF-8" standalone="yes"?>
<Relationships xmlns="http://schemas.openxmlformats.org/package/2006/relationships"><Relationship Id="rId2" Type="http://schemas.openxmlformats.org/officeDocument/2006/relationships/externalLinkPath" Target="../../../../&#44608;&#51333;&#47784;/&#44277;&#50976;&#48169;/&#49892;&#54665;&#50696;&#49328;/&#49345;&#48393;/&#44277;&#53685;.XLS" TargetMode="External"/><Relationship Id="rId1" Type="http://schemas.openxmlformats.org/officeDocument/2006/relationships/externalLinkPath" Target="/&#44608;&#51333;&#47784;/&#44277;&#50976;&#48169;/&#49892;&#54665;&#50696;&#49328;/&#49345;&#48393;/&#44277;&#53685;.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dataserver\Data\&#44032;&#51313;&#44277;&#50976;&#54260;&#45908;\03.&#48512;&#49436;&#44277;&#50976;&#49892;\11.%20&#46356;&#51648;&#53560;%201&#48376;&#48512;%202&#49892;\@%20&#44160;&#51008;&#49324;&#47561;\3.%20OBT\0.%20&#51221;&#44592;&#54924;&#51032;\1112_14&#52264;%20&#54924;&#51032;\Documents%20and%20Settings\Mezzo\Local%20Settings\Temporary%20Internet%20Files\Content.Outlook\X9F7BP2O\&#54168;&#51060;&#49828;&#48513;%20&#51228;&#50504;_&#50900;&#46300;&#50724;&#48652;&#53489;&#53356;_121025.xls" TargetMode="External"/></Relationships>
</file>

<file path=xl/externalLinks/_rels/externalLink178.xml.rels><?xml version="1.0" encoding="UTF-8" standalone="yes"?>
<Relationships xmlns="http://schemas.openxmlformats.org/package/2006/relationships"><Relationship Id="rId3" Type="http://schemas.openxmlformats.org/officeDocument/2006/relationships/externalLinkPath" Target="../../../../dataserver/Data/&#44032;&#51313;&#44277;&#50976;&#54260;&#45908;/03.&#48512;&#49436;&#44277;&#50976;&#49892;/11.%20&#46356;&#51648;&#53560;%201&#48376;&#48512;%202&#49892;/@%20&#44160;&#51008;&#49324;&#47561;/3.%20OBT/0.%20&#51221;&#44592;&#54924;&#51032;/1112_14&#52264;%20&#54924;&#51032;/Documents%20and%20Settings/Mezzo/Local%20Settings/Temporary%20Internet%20Files/Content.Outlook/X9F7BP2O/&#54168;&#51060;&#49828;&#48513;%20&#51228;&#50504;_&#50900;&#46300;&#50724;&#48652;&#53489;&#53356;_121025.xls" TargetMode="External"/><Relationship Id="rId2" Type="http://schemas.microsoft.com/office/2019/04/relationships/externalLinkLongPath" Target="/dataserver/Data/&#44032;&#51313;&#44277;&#50976;&#54260;&#45908;/03.&#48512;&#49436;&#44277;&#50976;&#49892;/11.%20&#46356;&#51648;&#53560;%201&#48376;&#48512;%202&#49892;/@%20&#44160;&#51008;&#49324;&#47561;/3.%20OBT/0.%20&#51221;&#44592;&#54924;&#51032;/1112_14&#52264;%20&#54924;&#51032;/Documents%20and%20Settings/Mezzo/Local%20Settings/Temporary%20Internet%20Files/Content.Outlook/X9F7BP2O/&#54168;&#51060;&#49828;&#48513;%20&#51228;&#50504;_&#50900;&#46300;&#50724;&#48652;&#53489;&#53356;_121025.xls?C80D9884" TargetMode="External"/><Relationship Id="rId1" Type="http://schemas.openxmlformats.org/officeDocument/2006/relationships/externalLinkPath" Target="file:///\\C80D9884\&#54168;&#51060;&#49828;&#48513;%20&#51228;&#50504;_&#50900;&#46300;&#50724;&#48652;&#53489;&#53356;_121025.xls" TargetMode="External"/></Relationships>
</file>

<file path=xl/externalLinks/_rels/externalLink179.xml.rels><?xml version="1.0" encoding="UTF-8" standalone="yes"?>
<Relationships xmlns="http://schemas.openxmlformats.org/package/2006/relationships"><Relationship Id="rId2" Type="http://schemas.openxmlformats.org/officeDocument/2006/relationships/externalLinkPath" Target="../../../../&#51060;&#51652;&#55148;/D/My%20Documents/&#44228;&#50577;&#44396;&#52397;.xls" TargetMode="External"/><Relationship Id="rId1" Type="http://schemas.openxmlformats.org/officeDocument/2006/relationships/externalLinkPath" Target="/&#51060;&#51652;&#55148;/D/My%20Documents/&#44228;&#50577;&#44396;&#52397;.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B:\&#44228;&#50577;&#44396;&#52397;.xls" TargetMode="External"/></Relationships>
</file>

<file path=xl/externalLinks/_rels/externalLink181.xml.rels><?xml version="1.0" encoding="UTF-8" standalone="yes"?>
<Relationships xmlns="http://schemas.openxmlformats.org/package/2006/relationships"><Relationship Id="rId2" Type="http://schemas.openxmlformats.org/officeDocument/2006/relationships/externalLinkPath" Target="../../../../&#51060;&#51652;&#55148;/D/&#51068;&#44424;&#45768;&#44732;/&#51068;&#44428;&#47928;&#49436;/&#44256;&#47140;&#44060;&#48156;.xls" TargetMode="External"/><Relationship Id="rId1" Type="http://schemas.openxmlformats.org/officeDocument/2006/relationships/externalLinkPath" Target="/&#51060;&#51652;&#55148;/D/&#51068;&#44424;&#45768;&#44732;/&#51068;&#44428;&#47928;&#49436;/&#44256;&#47140;&#44060;&#48156;.xls" TargetMode="External"/></Relationships>
</file>

<file path=xl/externalLinks/_rels/externalLink182.xml.rels><?xml version="1.0" encoding="UTF-8" standalone="yes"?>
<Relationships xmlns="http://schemas.openxmlformats.org/package/2006/relationships"><Relationship Id="rId2" Type="http://schemas.openxmlformats.org/officeDocument/2006/relationships/externalLinkPath" Target="../../../../vmware-host/&#51060;&#51652;&#55148;/D/&#51068;&#44424;&#45768;&#44732;/&#51068;&#44428;&#47928;&#49436;/&#44256;&#47140;&#44060;&#48156;.xls" TargetMode="External"/><Relationship Id="rId1" Type="http://schemas.openxmlformats.org/officeDocument/2006/relationships/externalLinkPath" Target="/vmware-host/&#51060;&#51652;&#55148;/D/&#51068;&#44424;&#45768;&#44732;/&#51068;&#44428;&#47928;&#49436;/&#44256;&#47140;&#44060;&#48156;.xls" TargetMode="External"/></Relationships>
</file>

<file path=xl/externalLinks/_rels/externalLink183.xml.rels><?xml version="1.0" encoding="UTF-8" standalone="yes"?>
<Relationships xmlns="http://schemas.openxmlformats.org/package/2006/relationships"><Relationship Id="rId2" Type="http://schemas.openxmlformats.org/officeDocument/2006/relationships/externalLinkPath" Target="../../../../vmware-host/Shared%20Folders/&#45224;&#44592;&#54840;/&#44032;&#51256;&#44032;&#49464;&#50836;/work-form.xls" TargetMode="External"/><Relationship Id="rId1" Type="http://schemas.openxmlformats.org/officeDocument/2006/relationships/externalLinkPath" Target="/vmware-host/Shared%20Folders/&#45224;&#44592;&#54840;/&#44032;&#51256;&#44032;&#49464;&#50836;/work-form.xls" TargetMode="External"/></Relationships>
</file>

<file path=xl/externalLinks/_rels/externalLink184.xml.rels><?xml version="1.0" encoding="UTF-8" standalone="yes"?>
<Relationships xmlns="http://schemas.openxmlformats.org/package/2006/relationships"><Relationship Id="rId2" Type="http://schemas.openxmlformats.org/officeDocument/2006/relationships/externalLinkPath" Target="../../../../vmware-host/vmware-host/Shared%20Folders/&#45224;&#44592;&#54840;/&#44032;&#51256;&#44032;&#49464;&#50836;/work-form.xls" TargetMode="External"/><Relationship Id="rId1" Type="http://schemas.openxmlformats.org/officeDocument/2006/relationships/externalLinkPath" Target="/vmware-host/vmware-host/Shared%20Folders/&#45224;&#44592;&#54840;/&#44032;&#51256;&#44032;&#49464;&#50836;/work-form.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112.169.59.203\&#50728;&#46972;&#51064;&#47560;&#52992;&#54021;\Users\Jimmy\Dropbox\Works\99.%20&#4352;&#4469;&#4368;&#4449;\&#4359;&#4453;&#4536;&#4363;&#4469;&#4523;&#4367;&#4449;&#4355;&#4467;%20&#4364;&#4453;&#4540;&#4361;&#4449;&#4523;\C:\Users\Jimmy\Desktop\Off153\c\&#47928;&#49436;&#44288;&#47532;&#52384;\&#44592;%20%20%20%20%20%20&#53440;\EXCEL\99&#49324;&#50629;&#44228;&#54925;\99&#51648;&#52840;\&#51648;&#52840;.XLS" TargetMode="External"/></Relationships>
</file>

<file path=xl/externalLinks/_rels/externalLink186.xml.rels><?xml version="1.0" encoding="UTF-8" standalone="yes"?>
<Relationships xmlns="http://schemas.openxmlformats.org/package/2006/relationships"><Relationship Id="rId2" Type="http://schemas.openxmlformats.org/officeDocument/2006/relationships/externalLinkPath" Target="../../../../112.169.59.203/&#50728;&#46972;&#51064;&#47560;&#52992;&#54021;/Users/Jimmy/Dropbox/Works/99.%20&#4352;&#4469;&#4368;&#4449;/&#4359;&#4453;&#4536;&#4363;&#4469;&#4523;&#4367;&#4449;&#4355;&#4467;%20&#4364;&#4453;&#4540;&#4361;&#4449;&#4523;/C:/Users/Jimmy/Desktop/Off153/c/&#47928;&#49436;&#44288;&#47532;&#52384;/&#44592;%20%20%20%20%20%20&#53440;/EXCEL/99&#49324;&#50629;&#44228;&#54925;/99&#51648;&#52840;/&#51648;&#52840;.XLS" TargetMode="External"/><Relationship Id="rId1" Type="http://schemas.openxmlformats.org/officeDocument/2006/relationships/externalLinkPath" Target="/112.169.59.203/&#50728;&#46972;&#51064;&#47560;&#52992;&#54021;/Users/Jimmy/Dropbox/Works/99.%20&#4352;&#4469;&#4368;&#4449;/&#4359;&#4453;&#4536;&#4363;&#4469;&#4523;&#4367;&#4449;&#4355;&#4467;%20&#4364;&#4453;&#4540;&#4361;&#4449;&#4523;/C:/Users/Jimmy/Desktop/Off153/c/&#47928;&#49436;&#44288;&#47532;&#52384;/&#44592;%20%20%20%20%20%20&#53440;/EXCEL/99&#49324;&#50629;&#44228;&#54925;/99&#51648;&#52840;/&#51648;&#52840;.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J:\Documents%20and%20Settings\nhn\&#48148;&#53461;%20&#54868;&#47732;\NHN.Media%20Proposal.nhn..06&#45380;%2012&#50900;.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F:\Documents%20and%20Settings\nhn\&#48148;&#53461;%20&#54868;&#47732;\NHN.Media%20Proposal.nhn..06&#45380;%2012&#50900;.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F:\045.%20&#50724;&#44048;&#46020;\11.%20PR\01.%20&#52968;&#53584;&#52768;\&#50724;%20&#44048;%20&#46020;\&#50900;&#44036;&#51068;&#51221;&#54364;.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A:\My%20Documents\&#53664;&#47785;\&#47928;&#49692;&#54840;\ES\&#44592;&#44228;&#44221;&#48708;\WINDOWS\EXCEL\KIM.XLS" TargetMode="External"/></Relationships>
</file>

<file path=xl/externalLinks/_rels/externalLink191.xml.rels><?xml version="1.0" encoding="UTF-8" standalone="yes"?>
<Relationships xmlns="http://schemas.openxmlformats.org/package/2006/relationships"><Relationship Id="rId2" Type="http://schemas.openxmlformats.org/officeDocument/2006/relationships/externalLinkPath" Target="../../../../&#51060;&#48264;/C/My%20Documents/&#51648;&#48152;&#49440;.xls" TargetMode="External"/><Relationship Id="rId1" Type="http://schemas.openxmlformats.org/officeDocument/2006/relationships/externalLinkPath" Target="/&#51060;&#48264;/C/My%20Documents/&#51648;&#48152;&#49440;.xls" TargetMode="External"/></Relationships>
</file>

<file path=xl/externalLinks/_rels/externalLink192.xml.rels><?xml version="1.0" encoding="UTF-8" standalone="yes"?>
<Relationships xmlns="http://schemas.openxmlformats.org/package/2006/relationships"><Relationship Id="rId2" Type="http://schemas.openxmlformats.org/officeDocument/2006/relationships/externalLinkPath" Target="../../../../vmware-host/&#51060;&#48264;/C/My%20Documents/&#51648;&#48152;&#49440;.xls" TargetMode="External"/><Relationship Id="rId1" Type="http://schemas.openxmlformats.org/officeDocument/2006/relationships/externalLinkPath" Target="/vmware-host/&#51060;&#48264;/C/My%20Documents/&#51648;&#48152;&#49440;.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121.124.154.3\2010&#45380;\&#49324;&#54924;\Synad\&#44305;&#44256;&#51652;&#54665;&#49345;&#54889;\Accumulated%20Performance%20Data_3.xls" TargetMode="External"/></Relationships>
</file>

<file path=xl/externalLinks/_rels/externalLink194.xml.rels><?xml version="1.0" encoding="UTF-8" standalone="yes"?>
<Relationships xmlns="http://schemas.openxmlformats.org/package/2006/relationships"><Relationship Id="rId2" Type="http://schemas.openxmlformats.org/officeDocument/2006/relationships/externalLinkPath" Target="../../../../121.124.154.3/2010&#45380;/&#49324;&#54924;/Synad/&#44305;&#44256;&#51652;&#54665;&#49345;&#54889;/Accumulated%20Performance%20Data_3.xls" TargetMode="External"/><Relationship Id="rId1" Type="http://schemas.openxmlformats.org/officeDocument/2006/relationships/externalLinkPath" Target="/121.124.154.3/2010&#45380;/&#49324;&#54924;/Synad/&#44305;&#44256;&#51652;&#54665;&#49345;&#54889;/Accumulated%20Performance%20Data_3.xls" TargetMode="External"/></Relationships>
</file>

<file path=xl/externalLinks/_rels/externalLink195.xml.rels><?xml version="1.0" encoding="UTF-8" standalone="yes"?>
<Relationships xmlns="http://schemas.openxmlformats.org/package/2006/relationships"><Relationship Id="rId2" Type="http://schemas.openxmlformats.org/officeDocument/2006/relationships/externalLinkPath" Target="../../../../JIN/&#44277;&#50976;/&#47691;&#51652;&#51060;/d/&#44053;&#54532;&#47196;&#51229;&#53944;/&#50641;&#50052;&#50620;&#51089;&#50629;/&#44397;&#47549;&#51473;&#50521;&#46020;&#49436;&#44288;/&#44256;&#47928;&#49436;&#44256;&#48708;&#48764;&#44256;000405/&#47691;&#51652;&#51060;/d/&#44053;&#54532;&#47196;&#51229;&#53944;/&#50641;&#50052;&#50620;&#51089;&#50629;/&#52632;&#52380;&#48149;&#47932;&#44288;/9910&#51060;&#54980;&#49444;&#44228;&#48320;&#44221;/&#52632;&#52380;&#48149;&#47932;&#44288;&#53945;&#48324;&#49688;&#51109;&#45236;&#50669;&#51068;&#50948;9901022.xls" TargetMode="External"/><Relationship Id="rId1" Type="http://schemas.openxmlformats.org/officeDocument/2006/relationships/externalLinkPath" Target="/JIN/&#44277;&#50976;/&#47691;&#51652;&#51060;/d/&#44053;&#54532;&#47196;&#51229;&#53944;/&#50641;&#50052;&#50620;&#51089;&#50629;/&#44397;&#47549;&#51473;&#50521;&#46020;&#49436;&#44288;/&#44256;&#47928;&#49436;&#44256;&#48708;&#48764;&#44256;000405/&#47691;&#51652;&#51060;/d/&#44053;&#54532;&#47196;&#51229;&#53944;/&#50641;&#50052;&#50620;&#51089;&#50629;/&#52632;&#52380;&#48149;&#47932;&#44288;/9910&#51060;&#54980;&#49444;&#44228;&#48320;&#44221;/&#52632;&#52380;&#48149;&#47932;&#44288;&#53945;&#48324;&#49688;&#51109;&#45236;&#50669;&#51068;&#50948;9901022.xls" TargetMode="External"/></Relationships>
</file>

<file path=xl/externalLinks/_rels/externalLink196.xml.rels><?xml version="1.0" encoding="UTF-8" standalone="yes"?>
<Relationships xmlns="http://schemas.openxmlformats.org/package/2006/relationships"><Relationship Id="rId2" Type="http://schemas.openxmlformats.org/officeDocument/2006/relationships/externalLinkPath" Target="../../../../vmware-host/JBAHN/1&#54532;&#47196;&#51229;&#53944;/&#47691;&#51652;&#51060;/d/&#44053;&#54532;&#47196;&#51229;&#53944;/&#50641;&#50052;&#50620;&#51089;&#50629;/&#44397;&#47549;&#51473;&#50521;&#46020;&#49436;&#44288;/&#44256;&#47928;&#49436;&#44256;&#48708;&#48764;&#44256;000405/&#47691;&#51652;&#51060;/d/&#44053;&#54532;&#47196;&#51229;&#53944;/&#50641;&#50052;&#50620;&#51089;&#50629;/&#52632;&#52380;&#48149;&#47932;&#44288;/9910&#51060;&#54980;&#49444;&#44228;&#48320;&#44221;/&#52632;&#52380;&#48149;&#47932;&#44288;&#53945;&#48324;&#49688;&#51109;&#45236;&#50669;&#51068;&#50948;9901022.xls" TargetMode="External"/><Relationship Id="rId1" Type="http://schemas.openxmlformats.org/officeDocument/2006/relationships/externalLinkPath" Target="/vmware-host/JBAHN/1&#54532;&#47196;&#51229;&#53944;/&#47691;&#51652;&#51060;/d/&#44053;&#54532;&#47196;&#51229;&#53944;/&#50641;&#50052;&#50620;&#51089;&#50629;/&#44397;&#47549;&#51473;&#50521;&#46020;&#49436;&#44288;/&#44256;&#47928;&#49436;&#44256;&#48708;&#48764;&#44256;000405/&#47691;&#51652;&#51060;/d/&#44053;&#54532;&#47196;&#51229;&#53944;/&#50641;&#50052;&#50620;&#51089;&#50629;/&#52632;&#52380;&#48149;&#47932;&#44288;/9910&#51060;&#54980;&#49444;&#44228;&#48320;&#44221;/&#52632;&#52380;&#48149;&#47932;&#44288;&#53945;&#48324;&#49688;&#51109;&#45236;&#50669;&#51068;&#50948;9901022.xls" TargetMode="External"/></Relationships>
</file>

<file path=xl/externalLinks/_rels/externalLink197.xml.rels><?xml version="1.0" encoding="UTF-8" standalone="yes"?>
<Relationships xmlns="http://schemas.openxmlformats.org/package/2006/relationships"><Relationship Id="rId2" Type="http://schemas.openxmlformats.org/officeDocument/2006/relationships/externalLinkPath" Target="../../../../YYS/3&#52264;&#51204;&#44592;&#44204;&#51201;/&#54532;&#47196;&#51229;&#53944;/GROUP/&#44053;&#45224;&#49324;&#50725;/&#44053;&#45224;1.XLS" TargetMode="External"/><Relationship Id="rId1" Type="http://schemas.openxmlformats.org/officeDocument/2006/relationships/externalLinkPath" Target="/YYS/3&#52264;&#51204;&#44592;&#44204;&#51201;/&#54532;&#47196;&#51229;&#53944;/GROUP/&#44053;&#45224;&#49324;&#50725;/&#44053;&#45224;1.XLS" TargetMode="External"/></Relationships>
</file>

<file path=xl/externalLinks/_rels/externalLink198.xml.rels><?xml version="1.0" encoding="UTF-8" standalone="yes"?>
<Relationships xmlns="http://schemas.openxmlformats.org/package/2006/relationships"><Relationship Id="rId2" Type="http://schemas.openxmlformats.org/officeDocument/2006/relationships/externalLinkPath" Target="../../../../vmware-host/YYS/3&#52264;&#51204;&#44592;&#44204;&#51201;/&#54532;&#47196;&#51229;&#53944;/GROUP/&#44053;&#45224;&#49324;&#50725;/&#44053;&#45224;1.XLS" TargetMode="External"/><Relationship Id="rId1" Type="http://schemas.openxmlformats.org/officeDocument/2006/relationships/externalLinkPath" Target="/vmware-host/YYS/3&#52264;&#51204;&#44592;&#44204;&#51201;/&#54532;&#47196;&#51229;&#53944;/GROUP/&#44053;&#45224;&#49324;&#50725;/&#44053;&#45224;1.XLS" TargetMode="External"/></Relationships>
</file>

<file path=xl/externalLinks/_rels/externalLink199.xml.rels><?xml version="1.0" encoding="UTF-8" standalone="yes"?>
<Relationships xmlns="http://schemas.openxmlformats.org/package/2006/relationships"><Relationship Id="rId2" Type="http://schemas.openxmlformats.org/officeDocument/2006/relationships/externalLinkPath" Target="../../../../Lmy/local/&#44221;&#52272;&#52397;&#49324;&#51060;&#48260;&#49688;&#49324;&#45824;&#50896;&#44032;&#48516;&#49437;&#51088;&#47308;.xls" TargetMode="External"/><Relationship Id="rId1" Type="http://schemas.openxmlformats.org/officeDocument/2006/relationships/externalLinkPath" Target="/Lmy/local/&#44221;&#52272;&#52397;&#49324;&#51060;&#48260;&#49688;&#49324;&#45824;&#50896;&#44032;&#48516;&#49437;&#51088;&#47308;.xls" TargetMode="External"/></Relationships>
</file>

<file path=xl/externalLinks/_rels/externalLink200.xml.rels><?xml version="1.0" encoding="UTF-8" standalone="yes"?>
<Relationships xmlns="http://schemas.openxmlformats.org/package/2006/relationships"><Relationship Id="rId2" Type="http://schemas.openxmlformats.org/officeDocument/2006/relationships/externalLinkPath" Target="../../../../vmware-host/Lmy/local/&#44221;&#52272;&#52397;&#49324;&#51060;&#48260;&#49688;&#49324;&#45824;&#50896;&#44032;&#48516;&#49437;&#51088;&#47308;.xls" TargetMode="External"/><Relationship Id="rId1" Type="http://schemas.openxmlformats.org/officeDocument/2006/relationships/externalLinkPath" Target="/vmware-host/Lmy/local/&#44221;&#52272;&#52397;&#49324;&#51060;&#48260;&#49688;&#49324;&#45824;&#50896;&#44032;&#48516;&#49437;&#51088;&#47308;.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A:\KKK.XLS" TargetMode="External"/></Relationships>
</file>

<file path=xl/externalLinks/_rels/externalLink202.xml.rels><?xml version="1.0" encoding="UTF-8" standalone="yes"?>
<Relationships xmlns="http://schemas.openxmlformats.org/package/2006/relationships"><Relationship Id="rId2" Type="http://schemas.openxmlformats.org/officeDocument/2006/relationships/externalLinkPath" Target="../../../../vmware-host/vmware-host/Shared%20Folders/Users/&#44544;&#47196;&#48268;&#52980;5/AppData/Local/Microsoft/Windows/Temporary%20Internet%20Files/JinYoung/Desktop/&#45800;&#44032;&#54364;/Documents%20and%20Settings/Administrator/&#48148;&#53461;%20&#54868;&#47732;/&#50641;&#49472;/&#49464;&#44552;&#44228;&#49328;&#49436;.xls" TargetMode="External"/><Relationship Id="rId1" Type="http://schemas.openxmlformats.org/officeDocument/2006/relationships/externalLinkPath" Target="/vmware-host/vmware-host/Shared%20Folders/Users/&#44544;&#47196;&#48268;&#52980;5/AppData/Local/Microsoft/Windows/Temporary%20Internet%20Files/JinYoung/Desktop/&#45800;&#44032;&#54364;/Documents%20and%20Settings/Administrator/&#48148;&#53461;%20&#54868;&#47732;/&#50641;&#49472;/&#49464;&#44552;&#44228;&#49328;&#49436;.xls" TargetMode="External"/></Relationships>
</file>

<file path=xl/externalLinks/_rels/externalLink203.xml.rels><?xml version="1.0" encoding="UTF-8" standalone="yes"?>
<Relationships xmlns="http://schemas.openxmlformats.org/package/2006/relationships"><Relationship Id="rId2" Type="http://schemas.openxmlformats.org/officeDocument/2006/relationships/externalLinkPath" Target="../../../../vmware-host/Users/ajin/Desktop/192.168.0.202/&#50689;&#50629;/Users/Woosok/Desktop/04_&#51064;&#44148;&#48708;&#44592;&#51456;/00_&#44553;&#54665;/&#51064;&#44148;&#48708;&#44592;&#51456;-&#51228;&#51068;&#44592;&#54925;.xlsx" TargetMode="External"/><Relationship Id="rId1" Type="http://schemas.openxmlformats.org/officeDocument/2006/relationships/externalLinkPath" Target="/vmware-host/Users/ajin/Desktop/192.168.0.202/&#50689;&#50629;/Users/Woosok/Desktop/04_&#51064;&#44148;&#48708;&#44592;&#51456;/00_&#44553;&#54665;/&#51064;&#44148;&#48708;&#44592;&#51456;-&#51228;&#51068;&#44592;&#54925;.xlsx" TargetMode="External"/></Relationships>
</file>

<file path=xl/externalLinks/_rels/externalLink204.xml.rels><?xml version="1.0" encoding="UTF-8" standalone="yes"?>
<Relationships xmlns="http://schemas.openxmlformats.org/package/2006/relationships"><Relationship Id="rId2" Type="http://schemas.openxmlformats.org/officeDocument/2006/relationships/externalLinkPath" Target="../../../../vmware-host/192.168.0.202/&#50689;&#50629;/Users/Woosok/Desktop/04_&#51064;&#44148;&#48708;&#44592;&#51456;/00_&#44553;&#54665;/&#51064;&#44148;&#48708;&#44592;&#51456;-&#51228;&#51068;&#44592;&#54925;.xlsx" TargetMode="External"/><Relationship Id="rId1" Type="http://schemas.openxmlformats.org/officeDocument/2006/relationships/externalLinkPath" Target="/vmware-host/192.168.0.202/&#50689;&#50629;/Users/Woosok/Desktop/04_&#51064;&#44148;&#48708;&#44592;&#51456;/00_&#44553;&#54665;/&#51064;&#44148;&#48708;&#44592;&#51456;-&#51228;&#51068;&#44592;&#54925;.xlsx" TargetMode="External"/></Relationships>
</file>

<file path=xl/externalLinks/_rels/externalLink205.xml.rels><?xml version="1.0" encoding="UTF-8" standalone="yes"?>
<Relationships xmlns="http://schemas.openxmlformats.org/package/2006/relationships"><Relationship Id="rId2" Type="http://schemas.openxmlformats.org/officeDocument/2006/relationships/externalLinkPath" Target="../../../../Fileserver/DATA/myhome/work/haman-xls/&#45236;&#50669;&#49436;/&#45224;&#50896;&#45236;&#50669;(&#49892;&#49884;)/&#45224;&#50896;&#51068;&#50948;2000.11.XLS" TargetMode="External"/><Relationship Id="rId1" Type="http://schemas.openxmlformats.org/officeDocument/2006/relationships/externalLinkPath" Target="/Fileserver/DATA/myhome/work/haman-xls/&#45236;&#50669;&#49436;/&#45224;&#50896;&#45236;&#50669;(&#49892;&#49884;)/&#45224;&#50896;&#51068;&#50948;2000.11.XLS" TargetMode="External"/></Relationships>
</file>

<file path=xl/externalLinks/_rels/externalLink206.xml.rels><?xml version="1.0" encoding="UTF-8" standalone="yes"?>
<Relationships xmlns="http://schemas.openxmlformats.org/package/2006/relationships"><Relationship Id="rId2" Type="http://schemas.openxmlformats.org/officeDocument/2006/relationships/externalLinkPath" Target="../../../../vmware-host/Fileserver/DATA/myhome/work/haman-xls/&#45236;&#50669;&#49436;/&#45224;&#50896;&#45236;&#50669;(&#49892;&#49884;)/&#45224;&#50896;&#51068;&#50948;2000.11.XLS" TargetMode="External"/><Relationship Id="rId1" Type="http://schemas.openxmlformats.org/officeDocument/2006/relationships/externalLinkPath" Target="/vmware-host/Fileserver/DATA/myhome/work/haman-xls/&#45236;&#50669;&#49436;/&#45224;&#50896;&#45236;&#50669;(&#49892;&#49884;)/&#45224;&#50896;&#51068;&#50948;2000.11.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F:\Users\AAA\AppData\Local\Microsoft\Windows\Temporary%20Internet%20Files\Content.Outlook\XB5H0ZTH\2011_&#50689;&#54868;&#47588;&#52404;&#48708;(1).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45432;&#50896;&#55148;\&#45432;&#50896;&#55148;\sintra\DOWN\&#50900;&#44036;\&#54924;&#51032;&#51088;&#47308;\&#45432;&#47928;&#54872;\&#50629;&#47924;&#49324;&#54637;\&#47700;&#51068;\95&#45380;&#44228;&#50980;.XLS" TargetMode="External"/></Relationships>
</file>

<file path=xl/externalLinks/_rels/externalLink209.xml.rels><?xml version="1.0" encoding="UTF-8" standalone="yes"?>
<Relationships xmlns="http://schemas.openxmlformats.org/package/2006/relationships"><Relationship Id="rId2" Type="http://schemas.openxmlformats.org/officeDocument/2006/relationships/externalLinkPath" Target="../../../../&#45432;&#50896;&#55148;/&#45432;&#50896;&#55148;/sintra/DOWN/&#50900;&#44036;/&#54924;&#51032;&#51088;&#47308;/&#45432;&#47928;&#54872;/&#50629;&#47924;&#49324;&#54637;/&#47700;&#51068;/95&#45380;&#44228;&#50980;.XLS" TargetMode="External"/><Relationship Id="rId1" Type="http://schemas.openxmlformats.org/officeDocument/2006/relationships/externalLinkPath" Target="/&#45432;&#50896;&#55148;/&#45432;&#50896;&#55148;/sintra/DOWN/&#50900;&#44036;/&#54924;&#51032;&#51088;&#47308;/&#45432;&#47928;&#54872;/&#50629;&#47924;&#49324;&#54637;/&#47700;&#51068;/95&#45380;&#44228;&#50980;.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0.184.70.23\Users\User\AppData\Local\Microsoft\Windows\Temporary%20Internet%20Files\Content.Outlook\6WJ3EEP9\&#51228;&#50504;&#49436;&#54268;\&#9733;2017%20MAN&amp;M-play%20MIX_ver.1.xlsx" TargetMode="External"/></Relationships>
</file>

<file path=xl/externalLinks/_rels/externalLink211.xml.rels><?xml version="1.0" encoding="UTF-8" standalone="yes"?>
<Relationships xmlns="http://schemas.openxmlformats.org/package/2006/relationships"><Relationship Id="rId2" Type="http://schemas.openxmlformats.org/officeDocument/2006/relationships/externalLinkPath" Target="../../../../10.184.70.23/Users/User/AppData/Local/Microsoft/Windows/Temporary%20Internet%20Files/Content.Outlook/6WJ3EEP9/&#51228;&#50504;&#49436;&#54268;/&#9733;2017%20MAN&amp;M-play%20MIX_ver.1.xlsx" TargetMode="External"/><Relationship Id="rId1" Type="http://schemas.openxmlformats.org/officeDocument/2006/relationships/externalLinkPath" Target="/10.184.70.23/Users/User/AppData/Local/Microsoft/Windows/Temporary%20Internet%20Files/Content.Outlook/6WJ3EEP9/&#51228;&#50504;&#49436;&#54268;/&#9733;2017%20MAN&amp;M-play%20MIX_ver.1.xlsx"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Diskstation\02_&#48120;&#46356;&#50612;&#49324;&#50629;&#48512;\Documents%20and%20Settings\nhn\&#48148;&#53461;%20&#54868;&#47732;\NHN.Media%20Proposal.nhn..06&#45380;%2012&#50900;.xls" TargetMode="External"/></Relationships>
</file>

<file path=xl/externalLinks/_rels/externalLink213.xml.rels><?xml version="1.0" encoding="UTF-8" standalone="yes"?>
<Relationships xmlns="http://schemas.openxmlformats.org/package/2006/relationships"><Relationship Id="rId2" Type="http://schemas.openxmlformats.org/officeDocument/2006/relationships/externalLinkPath" Target="../../../../Diskstation/02_&#48120;&#46356;&#50612;&#49324;&#50629;&#48512;/Documents%20and%20Settings/nhn/&#48148;&#53461;%20&#54868;&#47732;/NHN.Media%20Proposal.nhn..06&#45380;%2012&#50900;.xls" TargetMode="External"/><Relationship Id="rId1" Type="http://schemas.openxmlformats.org/officeDocument/2006/relationships/externalLinkPath" Target="/Diskstation/02_&#48120;&#46356;&#50612;&#49324;&#50629;&#48512;/Documents%20and%20Settings/nhn/&#48148;&#53461;%20&#54868;&#47732;/NHN.Media%20Proposal.nhn..06&#45380;%2012&#50900;.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121.252.119.19\mdgt1\media\Media&#54016;%20&#51204;&#50857;&#48169;&#51077;&#45768;&#45796;%20-%20&#44288;&#47532;&#51088;%20Bella\E_STORE_SA\&#48372;&#44256;&#49436;\1.&#50900;&#44036;&#47532;&#54252;&#53944;\2020&#45380;%207&#50900;\&#54620;&#52509;_SA&#53685;&#54633;_&#44608;&#52824;&#45257;&#51109;&#44256;%20&#54408;&#47785;_&#50900;&#44036;%20&#47532;&#54252;&#53944;_202007_7&#50900;_&#52572;&#51333;.xlsx" TargetMode="External"/></Relationships>
</file>

<file path=xl/externalLinks/_rels/externalLink215.xml.rels><?xml version="1.0" encoding="UTF-8" standalone="yes"?>
<Relationships xmlns="http://schemas.openxmlformats.org/package/2006/relationships"><Relationship Id="rId2" Type="http://schemas.openxmlformats.org/officeDocument/2006/relationships/externalLinkPath" Target="../../../../121.252.119.19/mdgt1/media/Media&#54016;%20&#51204;&#50857;&#48169;&#51077;&#45768;&#45796;%20-%20&#44288;&#47532;&#51088;%20Bella/E_STORE_SA/&#48372;&#44256;&#49436;/1.&#50900;&#44036;&#47532;&#54252;&#53944;/2020&#45380;%207&#50900;/&#54620;&#52509;_SA&#53685;&#54633;_&#44608;&#52824;&#45257;&#51109;&#44256;%20&#54408;&#47785;_&#50900;&#44036;%20&#47532;&#54252;&#53944;_202007_7&#50900;_&#52572;&#51333;.xlsx" TargetMode="External"/><Relationship Id="rId1" Type="http://schemas.openxmlformats.org/officeDocument/2006/relationships/externalLinkPath" Target="/121.252.119.19/mdgt1/media/Media&#54016;%20&#51204;&#50857;&#48169;&#51077;&#45768;&#45796;%20-%20&#44288;&#47532;&#51088;%20Bella/E_STORE_SA/&#48372;&#44256;&#49436;/1.&#50900;&#44036;&#47532;&#54252;&#53944;/2020&#45380;%207&#50900;/&#54620;&#52509;_SA&#53685;&#54633;_&#44608;&#52824;&#45257;&#51109;&#44256;%20&#54408;&#47785;_&#50900;&#44036;%20&#47532;&#54252;&#53944;_202007_7&#50900;_&#52572;&#51333;.xlsx" TargetMode="External"/></Relationships>
</file>

<file path=xl/externalLinks/_rels/externalLink216.xml.rels><?xml version="1.0" encoding="UTF-8" standalone="yes"?>
<Relationships xmlns="http://schemas.openxmlformats.org/package/2006/relationships"><Relationship Id="rId2" Type="http://schemas.openxmlformats.org/officeDocument/2006/relationships/externalLinkPath" Target="../../../../&#51060;&#51652;&#55148;/D/&#51068;&#44424;&#45768;&#44732;/&#51068;&#44428;&#47928;&#49436;/&#51060;&#52380;&#49884;&#52397;-&#46272;&#54256;.xls" TargetMode="External"/><Relationship Id="rId1" Type="http://schemas.openxmlformats.org/officeDocument/2006/relationships/externalLinkPath" Target="/&#51060;&#51652;&#55148;/D/&#51068;&#44424;&#45768;&#44732;/&#51068;&#44428;&#47928;&#49436;/&#51060;&#52380;&#49884;&#52397;-&#46272;&#54256;.xls" TargetMode="External"/></Relationships>
</file>

<file path=xl/externalLinks/_rels/externalLink217.xml.rels><?xml version="1.0" encoding="UTF-8" standalone="yes"?>
<Relationships xmlns="http://schemas.openxmlformats.org/package/2006/relationships"><Relationship Id="rId2" Type="http://schemas.openxmlformats.org/officeDocument/2006/relationships/externalLinkPath" Target="../../../../vmware-host/&#51060;&#51652;&#55148;/D/&#51068;&#44424;&#45768;&#44732;/&#51068;&#44428;&#47928;&#49436;/&#51060;&#52380;&#49884;&#52397;-&#46272;&#54256;.xls" TargetMode="External"/><Relationship Id="rId1" Type="http://schemas.openxmlformats.org/officeDocument/2006/relationships/externalLinkPath" Target="/vmware-host/&#51060;&#51652;&#55148;/D/&#51068;&#44424;&#45768;&#44732;/&#51068;&#44428;&#47928;&#49436;/&#51060;&#52380;&#49884;&#52397;-&#46272;&#54256;.xls" TargetMode="External"/></Relationships>
</file>

<file path=xl/externalLinks/_rels/externalLink218.xml.rels><?xml version="1.0" encoding="UTF-8" standalone="yes"?>
<Relationships xmlns="http://schemas.openxmlformats.org/package/2006/relationships"><Relationship Id="rId2" Type="http://schemas.openxmlformats.org/officeDocument/2006/relationships/externalLinkPath" Target="../../../../vmware-host/NAOMI/2000&#45380;/&#47784;&#54805;&#51228;&#51089;&#49548;/2000&#45380;/&#49328;&#47548;&#48149;&#47932;&#44288;/KKK.XLS" TargetMode="External"/><Relationship Id="rId1" Type="http://schemas.openxmlformats.org/officeDocument/2006/relationships/externalLinkPath" Target="/vmware-host/NAOMI/2000&#45380;/&#47784;&#54805;&#51228;&#51089;&#49548;/2000&#45380;/&#49328;&#47548;&#48149;&#47932;&#44288;/KKK.XLS" TargetMode="External"/></Relationships>
</file>

<file path=xl/externalLinks/_rels/externalLink219.xml.rels><?xml version="1.0" encoding="UTF-8" standalone="yes"?>
<Relationships xmlns="http://schemas.openxmlformats.org/package/2006/relationships"><Relationship Id="rId2" Type="http://schemas.openxmlformats.org/officeDocument/2006/relationships/externalLinkPath" Target="../../../../vmware-host/&#51109;&#54788;&#50864;/&#50896;&#44032;&#44228;&#49328;/&#50896;&#44032;&#44228;&#49328;/2002&#45380;&#50896;&#44032;/Book4.xls" TargetMode="External"/><Relationship Id="rId1" Type="http://schemas.openxmlformats.org/officeDocument/2006/relationships/externalLinkPath" Target="/vmware-host/&#51109;&#54788;&#50864;/&#50896;&#44032;&#44228;&#49328;/&#50896;&#44032;&#44228;&#49328;/2002&#45380;&#50896;&#44032;/Book4.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10.184.70.23\My%20Documents\kimbj\03_work\19_&#44305;&#44256;\=====2014_&#50752;&#51060;&#54028;&#51060;=====\1_&#47532;&#54252;&#53944;\6_&#50900;&#48324;&#51064;&#48292;\apsInAdCategoryToExcel_20140120_&#51089;&#50629;&#50756;&#47308;_&#45796;&#49884;&#51089;&#50629;.xlsx" TargetMode="External"/></Relationships>
</file>

<file path=xl/externalLinks/_rels/externalLink221.xml.rels><?xml version="1.0" encoding="UTF-8" standalone="yes"?>
<Relationships xmlns="http://schemas.openxmlformats.org/package/2006/relationships"><Relationship Id="rId2" Type="http://schemas.openxmlformats.org/officeDocument/2006/relationships/externalLinkPath" Target="../../../../10.184.70.23/My%20Documents/kimbj/03_work/19_&#44305;&#44256;/=====2014_&#50752;&#51060;&#54028;&#51060;=====/1_&#47532;&#54252;&#53944;/6_&#50900;&#48324;&#51064;&#48292;/apsInAdCategoryToExcel_20140120_&#51089;&#50629;&#50756;&#47308;_&#45796;&#49884;&#51089;&#50629;.xlsx" TargetMode="External"/><Relationship Id="rId1" Type="http://schemas.openxmlformats.org/officeDocument/2006/relationships/externalLinkPath" Target="/10.184.70.23/My%20Documents/kimbj/03_work/19_&#44305;&#44256;/=====2014_&#50752;&#51060;&#54028;&#51060;=====/1_&#47532;&#54252;&#53944;/6_&#50900;&#48324;&#51064;&#48292;/apsInAdCategoryToExcel_20140120_&#51089;&#50629;&#50756;&#47308;_&#45796;&#49884;&#51089;&#50629;.xlsx" TargetMode="External"/></Relationships>
</file>

<file path=xl/externalLinks/_rels/externalLink222.xml.rels><?xml version="1.0" encoding="UTF-8" standalone="yes"?>
<Relationships xmlns="http://schemas.openxmlformats.org/package/2006/relationships"><Relationship Id="rId2" Type="http://schemas.openxmlformats.org/officeDocument/2006/relationships/externalLinkPath" Target="../../../../vmware-host/CMK/&#44032;&#51256;&#44032;&#49464;&#50836;/office%20&#50577;&#49885;/I&#19968;&#33324;&#27604;.xls" TargetMode="External"/><Relationship Id="rId1" Type="http://schemas.openxmlformats.org/officeDocument/2006/relationships/externalLinkPath" Target="/vmware-host/CMK/&#44032;&#51256;&#44032;&#49464;&#50836;/office%20&#50577;&#49885;/I&#19968;&#33324;&#27604;.xls" TargetMode="External"/></Relationships>
</file>

<file path=xl/externalLinks/_rels/externalLink223.xml.rels><?xml version="1.0" encoding="UTF-8" standalone="yes"?>
<Relationships xmlns="http://schemas.openxmlformats.org/package/2006/relationships"><Relationship Id="rId2" Type="http://schemas.openxmlformats.org/officeDocument/2006/relationships/externalLinkPath" Target="../../../../vmware-host/LSJ/&#44032;&#51256;&#44032;&#49464;&#50836;/office%20&#50577;&#49885;/I&#19968;&#33324;&#27604;.xls" TargetMode="External"/><Relationship Id="rId1" Type="http://schemas.openxmlformats.org/officeDocument/2006/relationships/externalLinkPath" Target="/vmware-host/LSJ/&#44032;&#51256;&#44032;&#49464;&#50836;/office%20&#50577;&#49885;/I&#19968;&#33324;&#27604;.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A:\&#50641;&#49472;&#51089;&#50629;&#49892;\2000&#45380;&#44204;&#51201;\&#44536;&#47004;&#46300;&#52852;&#51648;&#45432;%20&#44204;&#51201;&#49436;(&#48156;&#49569;&#50857;).xls" TargetMode="External"/></Relationships>
</file>

<file path=xl/externalLinks/_rels/externalLink225.xml.rels><?xml version="1.0" encoding="UTF-8" standalone="yes"?>
<Relationships xmlns="http://schemas.openxmlformats.org/package/2006/relationships"><Relationship Id="rId2" Type="http://schemas.openxmlformats.org/officeDocument/2006/relationships/externalLinkPath" Target="../../../../&#51060;&#51652;&#55148;/D/&#51068;&#44424;&#45768;&#44732;/&#51068;&#44428;&#47928;&#49436;/&#49688;&#50896;&#48277;&#50896;.xls" TargetMode="External"/><Relationship Id="rId1" Type="http://schemas.openxmlformats.org/officeDocument/2006/relationships/externalLinkPath" Target="/&#51060;&#51652;&#55148;/D/&#51068;&#44424;&#45768;&#44732;/&#51068;&#44428;&#47928;&#49436;/&#49688;&#50896;&#48277;&#50896;.xls" TargetMode="External"/></Relationships>
</file>

<file path=xl/externalLinks/_rels/externalLink226.xml.rels><?xml version="1.0" encoding="UTF-8" standalone="yes"?>
<Relationships xmlns="http://schemas.openxmlformats.org/package/2006/relationships"><Relationship Id="rId2" Type="http://schemas.openxmlformats.org/officeDocument/2006/relationships/externalLinkPath" Target="../../../../vmware-host/&#51060;&#51652;&#55148;/D/&#51068;&#44424;&#45768;&#44732;/&#51068;&#44428;&#47928;&#49436;/&#49688;&#50896;&#48277;&#50896;.xls" TargetMode="External"/><Relationship Id="rId1" Type="http://schemas.openxmlformats.org/officeDocument/2006/relationships/externalLinkPath" Target="/vmware-host/&#51060;&#51652;&#55148;/D/&#51068;&#44424;&#45768;&#44732;/&#51068;&#44428;&#47928;&#49436;/&#49688;&#50896;&#48277;&#50896;.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52.35.170.23\My%20Documents\kimbj\03_work\19_&#44305;&#44256;\=====2014_&#50752;&#51060;&#54028;&#51060;=====\1_&#47532;&#54252;&#53944;\6_&#50900;&#48324;&#51064;&#48292;\201312_RAWDATA\20140212_wifiad_data_forecasting_tool_v2.xlsx" TargetMode="External"/></Relationships>
</file>

<file path=xl/externalLinks/_rels/externalLink228.xml.rels><?xml version="1.0" encoding="UTF-8" standalone="yes"?>
<Relationships xmlns="http://schemas.openxmlformats.org/package/2006/relationships"><Relationship Id="rId2" Type="http://schemas.openxmlformats.org/officeDocument/2006/relationships/externalLinkPath" Target="../../../../52.35.170.23/My%20Documents/kimbj/03_work/19_&#44305;&#44256;/=====2014_&#50752;&#51060;&#54028;&#51060;=====/1_&#47532;&#54252;&#53944;/6_&#50900;&#48324;&#51064;&#48292;/201312_RAWDATA/20140212_wifiad_data_forecasting_tool_v2.xlsx" TargetMode="External"/><Relationship Id="rId1" Type="http://schemas.openxmlformats.org/officeDocument/2006/relationships/externalLinkPath" Target="/52.35.170.23/My%20Documents/kimbj/03_work/19_&#44305;&#44256;/=====2014_&#50752;&#51060;&#54028;&#51060;=====/1_&#47532;&#54252;&#53944;/6_&#50900;&#48324;&#51064;&#48292;/201312_RAWDATA/20140212_wifiad_data_forecasting_tool_v2.xlsx" TargetMode="External"/></Relationships>
</file>

<file path=xl/externalLinks/_rels/externalLink229.xml.rels><?xml version="1.0" encoding="UTF-8" standalone="yes"?>
<Relationships xmlns="http://schemas.openxmlformats.org/package/2006/relationships"><Relationship Id="rId2" Type="http://schemas.openxmlformats.org/officeDocument/2006/relationships/externalLinkPath" Target="../../../../&#47344;&#47336;&#46980;&#46972;/&#48177;&#51068;&#44428;/My%20Documents/&#48177;&#51068;&#44428;/&#50896;&#51452;2.xls" TargetMode="External"/><Relationship Id="rId1" Type="http://schemas.openxmlformats.org/officeDocument/2006/relationships/externalLinkPath" Target="/&#47344;&#47336;&#46980;&#46972;/&#48177;&#51068;&#44428;/My%20Documents/&#48177;&#51068;&#44428;/&#50896;&#51452;2.xls" TargetMode="External"/></Relationships>
</file>

<file path=xl/externalLinks/_rels/externalLink230.xml.rels><?xml version="1.0" encoding="UTF-8" standalone="yes"?>
<Relationships xmlns="http://schemas.openxmlformats.org/package/2006/relationships"><Relationship Id="rId2" Type="http://schemas.openxmlformats.org/officeDocument/2006/relationships/externalLinkPath" Target="../../../../vmware-host/&#51060;&#51652;&#55148;/D/&#51068;&#44424;&#45768;&#44732;/&#51068;&#44428;&#47928;&#49436;/&#50896;&#51452;2.xls" TargetMode="External"/><Relationship Id="rId1" Type="http://schemas.openxmlformats.org/officeDocument/2006/relationships/externalLinkPath" Target="/vmware-host/&#51060;&#51652;&#55148;/D/&#51068;&#44424;&#45768;&#44732;/&#51068;&#44428;&#47928;&#49436;/&#50896;&#51452;2.xls" TargetMode="External"/></Relationships>
</file>

<file path=xl/externalLinks/_rels/externalLink231.xml.rels><?xml version="1.0" encoding="UTF-8" standalone="yes"?>
<Relationships xmlns="http://schemas.openxmlformats.org/package/2006/relationships"><Relationship Id="rId2" Type="http://schemas.openxmlformats.org/officeDocument/2006/relationships/externalLinkPath" Target="../../../../&#51060;&#51652;&#55148;/D/&#51068;&#44424;&#45768;&#44732;/&#51068;&#44428;&#47928;&#49436;/&#50896;&#51452;&#54869;&#51064;2.xls" TargetMode="External"/><Relationship Id="rId1" Type="http://schemas.openxmlformats.org/officeDocument/2006/relationships/externalLinkPath" Target="/&#51060;&#51652;&#55148;/D/&#51068;&#44424;&#45768;&#44732;/&#51068;&#44428;&#47928;&#49436;/&#50896;&#51452;&#54869;&#51064;2.xls" TargetMode="External"/></Relationships>
</file>

<file path=xl/externalLinks/_rels/externalLink232.xml.rels><?xml version="1.0" encoding="UTF-8" standalone="yes"?>
<Relationships xmlns="http://schemas.openxmlformats.org/package/2006/relationships"><Relationship Id="rId2" Type="http://schemas.openxmlformats.org/officeDocument/2006/relationships/externalLinkPath" Target="../../../../vmware-host/&#51060;&#51652;&#55148;/D/&#51068;&#44424;&#45768;&#44732;/&#51068;&#44428;&#47928;&#49436;/&#50896;&#51452;&#54869;&#51064;2.xls" TargetMode="External"/><Relationship Id="rId1" Type="http://schemas.openxmlformats.org/officeDocument/2006/relationships/externalLinkPath" Target="/vmware-host/&#51060;&#51652;&#55148;/D/&#51068;&#44424;&#45768;&#44732;/&#51068;&#44428;&#47928;&#49436;/&#50896;&#51452;&#54869;&#51064;2.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10.184.70.23\Users\min\Desktop\(DMC)2010&#45380;%20&#50689;&#54868;%20&#47588;&#52404;&#48708;%20&#48143;%20CTR%20&#53685;&#54633;%20DB_10&#50900;.xls" TargetMode="External"/></Relationships>
</file>

<file path=xl/externalLinks/_rels/externalLink234.xml.rels><?xml version="1.0" encoding="UTF-8" standalone="yes"?>
<Relationships xmlns="http://schemas.openxmlformats.org/package/2006/relationships"><Relationship Id="rId2" Type="http://schemas.openxmlformats.org/officeDocument/2006/relationships/externalLinkPath" Target="../../../../10.184.70.23/Users/min/Desktop/(DMC)2010&#45380;%20&#50689;&#54868;%20&#47588;&#52404;&#48708;%20&#48143;%20CTR%20&#53685;&#54633;%20DB_10&#50900;.xls" TargetMode="External"/><Relationship Id="rId1" Type="http://schemas.openxmlformats.org/officeDocument/2006/relationships/externalLinkPath" Target="/10.184.70.23/Users/min/Desktop/(DMC)2010&#45380;%20&#50689;&#54868;%20&#47588;&#52404;&#48708;%20&#48143;%20CTR%20&#53685;&#54633;%20DB_10&#50900;.xls" TargetMode="External"/></Relationships>
</file>

<file path=xl/externalLinks/_rels/externalLink235.xml.rels><?xml version="1.0" encoding="UTF-8" standalone="yes"?>
<Relationships xmlns="http://schemas.openxmlformats.org/package/2006/relationships"><Relationship Id="rId2" Type="http://schemas.openxmlformats.org/officeDocument/2006/relationships/externalLinkPath" Target="../../../../vmware-host/&#47344;&#47336;&#46980;&#46972;/&#48177;&#51068;&#44428;/My%20Documents/&#48177;&#51068;&#44428;/&#50896;&#51452;2.xls" TargetMode="External"/><Relationship Id="rId1" Type="http://schemas.openxmlformats.org/officeDocument/2006/relationships/externalLinkPath" Target="/vmware-host/&#47344;&#47336;&#46980;&#46972;/&#48177;&#51068;&#44428;/My%20Documents/&#48177;&#51068;&#44428;/&#50896;&#51452;2.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10.0.0.48\&#44305;&#44256;1&#54016;\agency\&#28789;&#26234;\dell\9.22-10.7&#20419;&#38144;\12&#19975;&#23186;&#20171;&#34920;.xls" TargetMode="External"/></Relationships>
</file>

<file path=xl/externalLinks/_rels/externalLink237.xml.rels><?xml version="1.0" encoding="UTF-8" standalone="yes"?>
<Relationships xmlns="http://schemas.openxmlformats.org/package/2006/relationships"><Relationship Id="rId2" Type="http://schemas.openxmlformats.org/officeDocument/2006/relationships/externalLinkPath" Target="../../../../10.0.0.48/&#44305;&#44256;1&#54016;/agency/&#28789;&#26234;/dell/9.22-10.7&#20419;&#38144;/12&#19975;&#23186;&#20171;&#34920;.xls" TargetMode="External"/><Relationship Id="rId1" Type="http://schemas.openxmlformats.org/officeDocument/2006/relationships/externalLinkPath" Target="/10.0.0.48/&#44305;&#44256;1&#54016;/agency/&#28789;&#26234;/dell/9.22-10.7&#20419;&#38144;/12&#19975;&#23186;&#20171;&#34920;.xls" TargetMode="External"/></Relationships>
</file>

<file path=xl/externalLinks/_rels/externalLink238.xml.rels><?xml version="1.0" encoding="UTF-8" standalone="yes"?>
<Relationships xmlns="http://schemas.openxmlformats.org/package/2006/relationships"><Relationship Id="rId2" Type="http://schemas.openxmlformats.org/officeDocument/2006/relationships/externalLinkPath" Target="../../../../Documents%20and%20Settings/Administrator/Local%20Settings/Temporary%20Internet%20Files/Content.Outlook/JFFXR06E/2010&#45380;&#54032;&#47588;&#51221;&#52293;/PrePlay/2010&#45380;%20&#54032;&#47588;&#51221;&#52293;_04_1214.xlsx" TargetMode="External"/><Relationship Id="rId1" Type="http://schemas.openxmlformats.org/officeDocument/2006/relationships/externalLinkPath" Target="/Documents%20and%20Settings/Administrator/Local%20Settings/Temporary%20Internet%20Files/Content.Outlook/JFFXR06E/2010&#45380;&#54032;&#47588;&#51221;&#52293;/PrePlay/2010&#45380;%20&#54032;&#47588;&#51221;&#52293;_04_1214.xlsx"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Lod12\247server\&#49324;&#54924;\Synad\&#44305;&#44256;&#51652;&#54665;&#49345;&#54889;\Accumulated%20Performance%20Data_3.xls" TargetMode="External"/></Relationships>
</file>

<file path=xl/externalLinks/_rels/externalLink240.xml.rels><?xml version="1.0" encoding="UTF-8" standalone="yes"?>
<Relationships xmlns="http://schemas.openxmlformats.org/package/2006/relationships"><Relationship Id="rId2" Type="http://schemas.openxmlformats.org/officeDocument/2006/relationships/externalLinkPath" Target="../../../../Lod12/247server/&#49324;&#54924;/Synad/&#44305;&#44256;&#51652;&#54665;&#49345;&#54889;/Accumulated%20Performance%20Data_3.xls" TargetMode="External"/><Relationship Id="rId1" Type="http://schemas.openxmlformats.org/officeDocument/2006/relationships/externalLinkPath" Target="/Lod12/247server/&#49324;&#54924;/Synad/&#44305;&#44256;&#51652;&#54665;&#49345;&#54889;/Accumulated%20Performance%20Data_3.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Y:\&#49324;&#54924;\Synad\&#44305;&#44256;&#51652;&#54665;&#49345;&#54889;\Accumulated%20Performance%20Data_3.xls" TargetMode="External"/></Relationships>
</file>

<file path=xl/externalLinks/_rels/externalLink242.xml.rels><?xml version="1.0" encoding="UTF-8" standalone="yes"?>
<Relationships xmlns="http://schemas.openxmlformats.org/package/2006/relationships"><Relationship Id="rId1" Type="http://schemas.microsoft.com/office/2006/relationships/xlExternalLinkPath/xlPathMissing" Target="&#9733;2004%20C.P.P%20&#54637;&#47785;&#48324;%20Data.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krsl1fs1\RMK\Documents%20and%20Settings\&#49324;&#45236;PC\My%20Documents\&#45348;&#51060;&#53944;&#50728;%20&#48155;&#51008;%20&#54028;&#51068;\&#45348;&#51060;&#48260;_&#46993;&#53092;_07&#45380;2&#50900;_&#50508;&#50544;&#50500;&#51060;(&#45208;&#49828;).xls" TargetMode="External"/></Relationships>
</file>

<file path=xl/externalLinks/_rels/externalLink244.xml.rels><?xml version="1.0" encoding="UTF-8" standalone="yes"?>
<Relationships xmlns="http://schemas.openxmlformats.org/package/2006/relationships"><Relationship Id="rId2" Type="http://schemas.openxmlformats.org/officeDocument/2006/relationships/externalLinkPath" Target="../../../../krsl1fs1/RMK/Documents%20and%20Settings/&#49324;&#45236;PC/My%20Documents/&#45348;&#51060;&#53944;&#50728;%20&#48155;&#51008;%20&#54028;&#51068;/&#45348;&#51060;&#48260;_&#46993;&#53092;_07&#45380;2&#50900;_&#50508;&#50544;&#50500;&#51060;(&#45208;&#49828;).xls" TargetMode="External"/><Relationship Id="rId1" Type="http://schemas.openxmlformats.org/officeDocument/2006/relationships/externalLinkPath" Target="/krsl1fs1/RMK/Documents%20and%20Settings/&#49324;&#45236;PC/My%20Documents/&#45348;&#51060;&#53944;&#50728;%20&#48155;&#51008;%20&#54028;&#51068;/&#45348;&#51060;&#48260;_&#46993;&#53092;_07&#45380;2&#50900;_&#50508;&#50544;&#50500;&#51060;(&#45208;&#4982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121.124.154.3\2013&#45380;\5&#48376;&#48512;\03.%20&#50689;&#54868;&#51088;&#47308;\03.&#44305;&#44256;&#48708;\&#50689;&#54868;&#47588;&#52404;&#48708;_2010_2011_2012_2013_0627.xls" TargetMode="External"/></Relationships>
</file>

<file path=xl/externalLinks/_rels/externalLink246.xml.rels><?xml version="1.0" encoding="UTF-8" standalone="yes"?>
<Relationships xmlns="http://schemas.openxmlformats.org/package/2006/relationships"><Relationship Id="rId2" Type="http://schemas.openxmlformats.org/officeDocument/2006/relationships/externalLinkPath" Target="../../../../121.124.154.3/2013&#45380;/5&#48376;&#48512;/03.%20&#50689;&#54868;&#51088;&#47308;/03.&#44305;&#44256;&#48708;/&#50689;&#54868;&#47588;&#52404;&#48708;_2010_2011_2012_2013_0627.xls" TargetMode="External"/><Relationship Id="rId1" Type="http://schemas.openxmlformats.org/officeDocument/2006/relationships/externalLinkPath" Target="/121.124.154.3/2013&#45380;/5&#48376;&#48512;/03.%20&#50689;&#54868;&#51088;&#47308;/03.&#44305;&#44256;&#48708;/&#50689;&#54868;&#47588;&#52404;&#48708;_2010_2011_2012_2013_0627.xls" TargetMode="External"/></Relationships>
</file>

<file path=xl/externalLinks/_rels/externalLink247.xml.rels><?xml version="1.0" encoding="UTF-8" standalone="yes"?>
<Relationships xmlns="http://schemas.openxmlformats.org/package/2006/relationships"><Relationship Id="rId2" Type="http://schemas.openxmlformats.org/officeDocument/2006/relationships/externalLinkPath" Target="../../../../mySingle/TEMP/&#45224;&#44592;&#54840;/&#44032;&#51256;&#44032;&#49464;&#50836;/work-form.xls" TargetMode="External"/><Relationship Id="rId1" Type="http://schemas.openxmlformats.org/officeDocument/2006/relationships/externalLinkPath" Target="/mySingle/TEMP/&#45224;&#44592;&#54840;/&#44032;&#51256;&#44032;&#49464;&#50836;/work-form.xls" TargetMode="External"/></Relationships>
</file>

<file path=xl/externalLinks/_rels/externalLink248.xml.rels><?xml version="1.0" encoding="UTF-8" standalone="yes"?>
<Relationships xmlns="http://schemas.openxmlformats.org/package/2006/relationships"><Relationship Id="rId2" Type="http://schemas.openxmlformats.org/officeDocument/2006/relationships/externalLinkPath" Target="../../../../vmware-host/JIN/&#44277;&#50976;/&#47691;&#51652;&#51060;/d/&#44053;&#54532;&#47196;&#51229;&#53944;/&#50641;&#50052;&#50620;&#51089;&#50629;/&#44397;&#47549;&#51473;&#50521;&#46020;&#49436;&#44288;/&#44256;&#47928;&#49436;&#44256;&#48708;&#48764;&#44256;000405/&#47691;&#51652;&#51060;/d/&#44053;&#54532;&#47196;&#51229;&#53944;/&#50641;&#50052;&#50620;&#51089;&#50629;/&#52632;&#52380;&#48149;&#47932;&#44288;/9910&#51060;&#54980;&#49444;&#44228;&#48320;&#44221;/&#52632;&#52380;&#48149;&#47932;&#44288;&#53945;&#48324;&#49688;&#51109;&#45236;&#50669;&#51068;&#50948;9901022.xls" TargetMode="External"/><Relationship Id="rId1" Type="http://schemas.openxmlformats.org/officeDocument/2006/relationships/externalLinkPath" Target="/vmware-host/JIN/&#44277;&#50976;/&#47691;&#51652;&#51060;/d/&#44053;&#54532;&#47196;&#51229;&#53944;/&#50641;&#50052;&#50620;&#51089;&#50629;/&#44397;&#47549;&#51473;&#50521;&#46020;&#49436;&#44288;/&#44256;&#47928;&#49436;&#44256;&#48708;&#48764;&#44256;000405/&#47691;&#51652;&#51060;/d/&#44053;&#54532;&#47196;&#51229;&#53944;/&#50641;&#50052;&#50620;&#51089;&#50629;/&#52632;&#52380;&#48149;&#47932;&#44288;/9910&#51060;&#54980;&#49444;&#44228;&#48320;&#44221;/&#52632;&#52380;&#48149;&#47932;&#44288;&#53945;&#48324;&#49688;&#51109;&#45236;&#50669;&#51068;&#50948;9901022.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Mezzo-server3\2011&#45380;\Documents%20and%20Settings\yurina\Local%20Settings\Temporary%20Internet%20Files\OLK84\&#47588;&#52636;&#45236;&#50669;DB_&#47928;&#52285;&#54788;_030719.xls" TargetMode="External"/></Relationships>
</file>

<file path=xl/externalLinks/_rels/externalLink250.xml.rels><?xml version="1.0" encoding="UTF-8" standalone="yes"?>
<Relationships xmlns="http://schemas.openxmlformats.org/package/2006/relationships"><Relationship Id="rId2" Type="http://schemas.openxmlformats.org/officeDocument/2006/relationships/externalLinkPath" Target="../../../../Mezzo-server3/2011&#45380;/Documents%20and%20Settings/yurina/Local%20Settings/Temporary%20Internet%20Files/OLK84/&#47588;&#52636;&#45236;&#50669;DB_&#47928;&#52285;&#54788;_030719.xls" TargetMode="External"/><Relationship Id="rId1" Type="http://schemas.openxmlformats.org/officeDocument/2006/relationships/externalLinkPath" Target="/Mezzo-server3/2011&#45380;/Documents%20and%20Settings/yurina/Local%20Settings/Temporary%20Internet%20Files/OLK84/&#47588;&#52636;&#45236;&#50669;DB_&#47928;&#52285;&#54788;_030719.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fileserver\RMK\Documents%20and%20Settings\&#51060;&#49440;&#54868;\&#48148;&#53461;%20&#54868;&#47732;\NHN.Media%20Proposal.nhn.ver1.5.06&#45380;%209&#50900;.xls" TargetMode="External"/></Relationships>
</file>

<file path=xl/externalLinks/_rels/externalLink252.xml.rels><?xml version="1.0" encoding="UTF-8" standalone="yes"?>
<Relationships xmlns="http://schemas.openxmlformats.org/package/2006/relationships"><Relationship Id="rId2" Type="http://schemas.openxmlformats.org/officeDocument/2006/relationships/externalLinkPath" Target="../../../../fileserver/RMK/Documents%20and%20Settings/&#51060;&#49440;&#54868;/&#48148;&#53461;%20&#54868;&#47732;/NHN.Media%20Proposal.nhn.ver1.5.06&#45380;%209&#50900;.xls" TargetMode="External"/><Relationship Id="rId1" Type="http://schemas.openxmlformats.org/officeDocument/2006/relationships/externalLinkPath" Target="/fileserver/RMK/Documents%20and%20Settings/&#51060;&#49440;&#54868;/&#48148;&#53461;%20&#54868;&#47732;/NHN.Media%20Proposal.nhn.ver1.5.06&#45380;%209&#50900;.xls" TargetMode="External"/></Relationships>
</file>

<file path=xl/externalLinks/_rels/externalLink253.xml.rels><?xml version="1.0" encoding="UTF-8" standalone="yes"?>
<Relationships xmlns="http://schemas.openxmlformats.org/package/2006/relationships"><Relationship Id="rId2" Type="http://schemas.openxmlformats.org/officeDocument/2006/relationships/externalLinkPath" Target="../../../../vmware-host/vmware-host/Shared%20Folders/vmware-host/Shared%20Folders/Users/samsung/Desktop/S21/3.%20&#50868;&#50689;/&#50504;&#48337;&#51064;&#54532;&#47196;/210726%20&#44068;&#47085;&#49884;%20&#49828;&#53916;&#46356;&#50724;%20&#51228;&#54408;%20&#50868;&#50689;%20&#54788;&#54889;_S21_V26.xlsx" TargetMode="External"/><Relationship Id="rId1" Type="http://schemas.openxmlformats.org/officeDocument/2006/relationships/externalLinkPath" Target="/vmware-host/vmware-host/Shared%20Folders/vmware-host/Shared%20Folders/Users/samsung/Desktop/S21/3.%20&#50868;&#50689;/&#50504;&#48337;&#51064;&#54532;&#47196;/210726%20&#44068;&#47085;&#49884;%20&#49828;&#53916;&#46356;&#50724;%20&#51228;&#54408;%20&#50868;&#50689;%20&#54788;&#54889;_S21_V26.xlsx"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Mezzo-server2\9&#54016;\Documents%20and%20Settings\nhn\&#48148;&#53461;%20&#54868;&#47732;\fun!\&#51228;&#50504;&#49436;\NHN.Media%20Proposal.nhn.ver1.5.0725.xls" TargetMode="External"/></Relationships>
</file>

<file path=xl/externalLinks/_rels/externalLink255.xml.rels><?xml version="1.0" encoding="UTF-8" standalone="yes"?>
<Relationships xmlns="http://schemas.openxmlformats.org/package/2006/relationships"><Relationship Id="rId2" Type="http://schemas.openxmlformats.org/officeDocument/2006/relationships/externalLinkPath" Target="../../../../Mezzo-server2/9&#54016;/Documents%20and%20Settings/nhn/&#48148;&#53461;%20&#54868;&#47732;/fun!/&#51228;&#50504;&#49436;/NHN.Media%20Proposal.nhn.ver1.5.0725.xls" TargetMode="External"/><Relationship Id="rId1" Type="http://schemas.openxmlformats.org/officeDocument/2006/relationships/externalLinkPath" Target="/Mezzo-server2/9&#54016;/Documents%20and%20Settings/nhn/&#48148;&#53461;%20&#54868;&#47732;/fun!/&#51228;&#50504;&#49436;/NHN.Media%20Proposal.nhn.ver1.5.0725.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J:\Documents%20and%20Settings\&#44608;&#47928;&#50689;\Local%20Settings\Temporary%20Internet%20Files\OLK42\Documents%20and%20Settings\nhn\My%20Documents\&#47588;&#52404;%20&#51228;&#50504;&#49436;\NHN.Media%20Proposal.nhn.ver1.5.1215(06.11&#50900;&#44592;&#51456;).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F:\Users\capture1\AppData\Roaming\Microsoft\Excel\Users\&#48149;&#51221;&#50980;\Documents\nasmedia%20messenger%20&#48155;&#51008;%20&#54028;&#51068;\Documents%20and%20Settings\&#44608;&#50500;&#50689;\My%20Documents\&#45348;&#51060;&#53944;&#50728;%20&#48155;&#51008;%20&#54028;&#51068;\channel_shceduler_1005_&#51452;&#44036;&#54200;&#49457;.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Dbis60-98\c\&#45236;&#47928;&#49436;\&#53468;&#54217;&#50577;4_1.xls" TargetMode="External"/></Relationships>
</file>

<file path=xl/externalLinks/_rels/externalLink260.xml.rels><?xml version="1.0" encoding="UTF-8" standalone="yes"?>
<Relationships xmlns="http://schemas.openxmlformats.org/package/2006/relationships"><Relationship Id="rId2" Type="http://schemas.openxmlformats.org/officeDocument/2006/relationships/externalLinkPath" Target="../../../../Dbis60-98/c/&#45236;&#47928;&#49436;/&#53468;&#54217;&#50577;4_1.xls" TargetMode="External"/><Relationship Id="rId1" Type="http://schemas.openxmlformats.org/officeDocument/2006/relationships/externalLinkPath" Target="/Dbis60-98/c/&#45236;&#47928;&#49436;/&#53468;&#54217;&#50577;4_1.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https://dilu3.sharepoint.com/work/&#51204;&#49324;/MSC/22%20&#44204;&#51201;&amp;&#44228;&#50557;/2011/110201%20&#46041;&#44228;%20&#50976;&#49828;%20&#50732;&#47548;&#54589;(&#49828;&#54000;&#52964;&#49828;&#50857;&#50669;)/&#52636;&#51109;&#48708;%20&#44228;&#49328;.xlsx" TargetMode="External"/></Relationships>
</file>

<file path=xl/externalLinks/_rels/externalLink262.xml.rels><?xml version="1.0" encoding="UTF-8" standalone="yes"?>
<Relationships xmlns="http://schemas.openxmlformats.org/package/2006/relationships"><Relationship Id="rId2" Type="http://schemas.openxmlformats.org/officeDocument/2006/relationships/externalLinkPath" Target="../../../../&#51060;&#51652;&#55148;/D/&#51068;&#44424;&#45768;&#44732;/&#51068;&#44428;&#47928;&#49436;/&#50857;&#51064;&#49884;&#52397;-&#48149;&#48120;&#49689;.xls" TargetMode="External"/><Relationship Id="rId1" Type="http://schemas.openxmlformats.org/officeDocument/2006/relationships/externalLinkPath" Target="/&#51060;&#51652;&#55148;/D/&#51068;&#44424;&#45768;&#44732;/&#51068;&#44428;&#47928;&#49436;/&#50857;&#51064;&#49884;&#52397;-&#48149;&#48120;&#49689;.xls" TargetMode="External"/></Relationships>
</file>

<file path=xl/externalLinks/_rels/externalLink263.xml.rels><?xml version="1.0" encoding="UTF-8" standalone="yes"?>
<Relationships xmlns="http://schemas.openxmlformats.org/package/2006/relationships"><Relationship Id="rId2" Type="http://schemas.openxmlformats.org/officeDocument/2006/relationships/externalLinkPath" Target="../../../../vmware-host/&#51060;&#51652;&#55148;/D/&#51068;&#44424;&#45768;&#44732;/&#51068;&#44428;&#47928;&#49436;/&#50857;&#51064;&#49884;&#52397;-&#48149;&#48120;&#49689;.xls" TargetMode="External"/><Relationship Id="rId1" Type="http://schemas.openxmlformats.org/officeDocument/2006/relationships/externalLinkPath" Target="/vmware-host/&#51060;&#51652;&#55148;/D/&#51068;&#44424;&#45768;&#44732;/&#51068;&#44428;&#47928;&#49436;/&#50857;&#51064;&#49884;&#52397;-&#48149;&#48120;&#49689;.xls" TargetMode="External"/></Relationships>
</file>

<file path=xl/externalLinks/_rels/externalLink264.xml.rels><?xml version="1.0" encoding="UTF-8" standalone="yes"?>
<Relationships xmlns="http://schemas.openxmlformats.org/package/2006/relationships"><Relationship Id="rId2" Type="http://schemas.openxmlformats.org/officeDocument/2006/relationships/externalLinkPath" Target="../../../../vmware-host/&#51060;&#51652;&#55148;/D/My%20Documents/&#44228;&#50577;&#44396;&#52397;.xls" TargetMode="External"/><Relationship Id="rId1" Type="http://schemas.openxmlformats.org/officeDocument/2006/relationships/externalLinkPath" Target="/vmware-host/&#51060;&#51652;&#55148;/D/My%20Documents/&#44228;&#50577;&#44396;&#5239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IYKIM99222\1_25&#50724;&#54980;\&#45824;&#50864;&#51088;&#46041;&#52264;\1999\1_25&#50724;&#54980;\99FN05.xls" TargetMode="External"/></Relationships>
</file>

<file path=xl/externalLinks/_rels/externalLink266.xml.rels><?xml version="1.0" encoding="UTF-8" standalone="yes"?>
<Relationships xmlns="http://schemas.openxmlformats.org/package/2006/relationships"><Relationship Id="rId2" Type="http://schemas.openxmlformats.org/officeDocument/2006/relationships/externalLinkPath" Target="../../../../IYKIM99222/1_25&#50724;&#54980;/&#45824;&#50864;&#51088;&#46041;&#52264;/1999/1_25&#50724;&#54980;/99FN05.xls" TargetMode="External"/><Relationship Id="rId1" Type="http://schemas.openxmlformats.org/officeDocument/2006/relationships/externalLinkPath" Target="/IYKIM99222/1_25&#50724;&#54980;/&#45824;&#50864;&#51088;&#46041;&#52264;/1999/1_25&#50724;&#54980;/99FN05.xls" TargetMode="External"/></Relationships>
</file>

<file path=xl/externalLinks/_rels/externalLink267.xml.rels><?xml version="1.0" encoding="UTF-8" standalone="yes"?>
<Relationships xmlns="http://schemas.openxmlformats.org/package/2006/relationships"><Relationship Id="rId2" Type="http://schemas.openxmlformats.org/officeDocument/2006/relationships/externalLinkPath" Target="../../../../&#47344;&#47336;&#46980;&#46972;/&#48177;&#51068;&#44428;/My%20Documents/&#48177;&#51068;&#44428;/&#50612;&#54596;&#53588;&#47112;&#53092;.xls" TargetMode="External"/><Relationship Id="rId1" Type="http://schemas.openxmlformats.org/officeDocument/2006/relationships/externalLinkPath" Target="/&#47344;&#47336;&#46980;&#46972;/&#48177;&#51068;&#44428;/My%20Documents/&#48177;&#51068;&#44428;/&#50612;&#54596;&#53588;&#47112;&#53092;.xls" TargetMode="External"/></Relationships>
</file>

<file path=xl/externalLinks/_rels/externalLink268.xml.rels><?xml version="1.0" encoding="UTF-8" standalone="yes"?>
<Relationships xmlns="http://schemas.openxmlformats.org/package/2006/relationships"><Relationship Id="rId2" Type="http://schemas.openxmlformats.org/officeDocument/2006/relationships/externalLinkPath" Target="../../../../vmware-host/&#47344;&#47336;&#46980;&#46972;/&#48177;&#51068;&#44428;/My%20Documents/&#48177;&#51068;&#44428;/&#50612;&#54596;&#53588;&#47112;&#53092;.xls" TargetMode="External"/><Relationship Id="rId1" Type="http://schemas.openxmlformats.org/officeDocument/2006/relationships/externalLinkPath" Target="/vmware-host/&#47344;&#47336;&#46980;&#46972;/&#48177;&#51068;&#44428;/My%20Documents/&#48177;&#51068;&#44428;/&#50612;&#54596;&#53588;&#47112;&#53092;.xls" TargetMode="External"/></Relationships>
</file>

<file path=xl/externalLinks/_rels/externalLink269.xml.rels><?xml version="1.0" encoding="UTF-8" standalone="yes"?>
<Relationships xmlns="http://schemas.openxmlformats.org/package/2006/relationships"><Relationship Id="rId2" Type="http://schemas.openxmlformats.org/officeDocument/2006/relationships/externalLinkPath" Target="../../../../&#50980;&#47928;&#51116;/&#49849;&#44201;/2005&#24180;/&#44228;&#50557;&#51649;%20&#49849;&#44201;&#44208;&#44284;%20&#54788;&#54889;.xls" TargetMode="External"/><Relationship Id="rId1" Type="http://schemas.openxmlformats.org/officeDocument/2006/relationships/externalLinkPath" Target="/&#50980;&#47928;&#51116;/&#49849;&#44201;/2005&#24180;/&#44228;&#50557;&#51649;%20&#49849;&#44201;&#44208;&#44284;%20&#54788;&#54889;.xls" TargetMode="External"/></Relationships>
</file>

<file path=xl/externalLinks/_rels/externalLink270.xml.rels><?xml version="1.0" encoding="UTF-8" standalone="yes"?>
<Relationships xmlns="http://schemas.openxmlformats.org/package/2006/relationships"><Relationship Id="rId2" Type="http://schemas.openxmlformats.org/officeDocument/2006/relationships/externalLinkPath" Target="../../../../vmware-host/&#50980;&#47928;&#51116;/&#49849;&#44201;/2005&#24180;/&#44228;&#50557;&#51649;%20&#49849;&#44201;&#44208;&#44284;%20&#54788;&#54889;.xls" TargetMode="External"/><Relationship Id="rId1" Type="http://schemas.openxmlformats.org/officeDocument/2006/relationships/externalLinkPath" Target="/vmware-host/&#50980;&#47928;&#51116;/&#49849;&#44201;/2005&#24180;/&#44228;&#50557;&#51649;%20&#49849;&#44201;&#44208;&#44284;%20&#54788;&#54889;.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krsl1fs1\RMK\Documents%20and%20Settings\&#51060;&#49440;&#54868;\&#48148;&#53461;%20&#54868;&#47732;\NHN.Media%20Proposal.nhn.ver1.5.06&#45380;%209&#50900;.xls" TargetMode="External"/></Relationships>
</file>

<file path=xl/externalLinks/_rels/externalLink272.xml.rels><?xml version="1.0" encoding="UTF-8" standalone="yes"?>
<Relationships xmlns="http://schemas.openxmlformats.org/package/2006/relationships"><Relationship Id="rId2" Type="http://schemas.openxmlformats.org/officeDocument/2006/relationships/externalLinkPath" Target="../../../../krsl1fs1/RMK/Documents%20and%20Settings/&#51060;&#49440;&#54868;/&#48148;&#53461;%20&#54868;&#47732;/NHN.Media%20Proposal.nhn.ver1.5.06&#45380;%209&#50900;.xls" TargetMode="External"/><Relationship Id="rId1" Type="http://schemas.openxmlformats.org/officeDocument/2006/relationships/externalLinkPath" Target="/krsl1fs1/RMK/Documents%20and%20Settings/&#51060;&#49440;&#54868;/&#48148;&#53461;%20&#54868;&#47732;/NHN.Media%20Proposal.nhn.ver1.5.06&#45380;%209&#50900;.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121.252.126.176\DSG_Team6\Users\Logan\Library\Containers\com.microsoft.Excel\Data\Documents\psf\@\Cfs\c&#49324;&#50629;&#48512;\&#51060;&#51221;&#51008;\Contract\TLA\LG%20Card.xls" TargetMode="External"/></Relationships>
</file>

<file path=xl/externalLinks/_rels/externalLink274.xml.rels><?xml version="1.0" encoding="UTF-8" standalone="yes"?>
<Relationships xmlns="http://schemas.openxmlformats.org/package/2006/relationships"><Relationship Id="rId2" Type="http://schemas.openxmlformats.org/officeDocument/2006/relationships/externalLinkPath" Target="../../../../121.252.126.176/DSG_Team6/Users/Logan/Library/Containers/com.microsoft.Excel/Data/Documents/psf/@/Cfs/c&#49324;&#50629;&#48512;/&#51060;&#51221;&#51008;/Contract/TLA/LG%20Card.xls" TargetMode="External"/><Relationship Id="rId1" Type="http://schemas.openxmlformats.org/officeDocument/2006/relationships/externalLinkPath" Target="/121.252.126.176/DSG_Team6/Users/Logan/Library/Containers/com.microsoft.Excel/Data/Documents/psf/@/Cfs/c&#49324;&#50629;&#48512;/&#51060;&#51221;&#51008;/Contract/TLA/LG%20Card.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2026%20WIS%20&#50696;&#49328;0420_&#49324;&#51204;&#44204;&#51201;&#49436;(&#49569;&#48512;).xlsx"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54532;&#47196;&#51229;&#53944;/&#44068;&#47085;&#49884;%20&#52404;&#54744;&#51316;/WIS/2026%20WIS/&#50696;&#49328;/2026%20WIS%20&#50696;&#49328;0420_&#49324;&#51204;&#44204;&#51201;&#49436;(&#49569;&#48512;)_&#51064;&#44148;&#48708;%20&#49328;&#52636;%20&#49884;&#53944;%20&#52628;&#44032;.xlsx"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54532;&#47196;&#51229;&#53944;/&#44068;&#47085;&#49884;%20&#52404;&#54744;&#51316;/26&#45380;%20&#49345;&#48152;&#44592;/&#51064;&#47141;/&#49828;&#53916;&#46356;&#50724;%20&#45800;&#44032;%20&#52293;&#51221;%20&#44592;&#51456;_&#51064;&#47141;_260311_&#52572;&#51333;&#505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ENEL.XLS"/>
      <sheetName val="GENEL"/>
      <sheetName val="BÜTÇE"/>
      <sheetName val="I一般比"/>
      <sheetName val="N賃率-職"/>
      <sheetName val="등록자료"/>
      <sheetName val="입력정보"/>
    </sheetNames>
    <definedNames>
      <definedName name="______SP01"/>
      <definedName name="______SP02"/>
      <definedName name="______SP04"/>
      <definedName name="______SP06"/>
      <definedName name="______SP07"/>
      <definedName name="______SP08"/>
      <definedName name="______SP09"/>
      <definedName name="______SP10"/>
      <definedName name="______SP12"/>
      <definedName name="______SP14"/>
      <definedName name="______SP15"/>
      <definedName name="______SP16"/>
      <definedName name="______SP17"/>
      <definedName name="______SP18"/>
      <definedName name="______SP19"/>
      <definedName name="______SP20"/>
      <definedName name="______SP21"/>
      <definedName name="______SP22"/>
      <definedName name="______SP23"/>
      <definedName name="______SP24"/>
      <definedName name="______SP25"/>
      <definedName name="______SP26"/>
      <definedName name="______SP27"/>
      <definedName name="______SP28"/>
      <definedName name="______SP29"/>
      <definedName name="______SP30"/>
      <definedName name="______SP31"/>
      <definedName name="______SP32"/>
      <definedName name="______SP33"/>
      <definedName name="______SP34"/>
      <definedName name="______SP35"/>
      <definedName name="______SP36"/>
      <definedName name="______SP37"/>
      <definedName name="______SP38"/>
      <definedName name="______SP39"/>
      <definedName name="______SP40"/>
      <definedName name="______SP41"/>
      <definedName name="______SP42"/>
      <definedName name="______SP43"/>
      <definedName name="______SP44"/>
      <definedName name="______SP45"/>
      <definedName name="______SP47"/>
      <definedName name="______SP48"/>
      <definedName name="______SP49"/>
      <definedName name="______SP50"/>
      <definedName name="______SP51"/>
      <definedName name="______SP52"/>
      <definedName name="______SP53"/>
      <definedName name="______SP54"/>
      <definedName name="______SP55"/>
      <definedName name="______SP56"/>
      <definedName name="______SP57"/>
      <definedName name="______SP58"/>
      <definedName name="______SP59"/>
      <definedName name="______SP60"/>
      <definedName name="______SP61"/>
      <definedName name="______SP62"/>
      <definedName name="______SP63"/>
      <definedName name="______SP64"/>
      <definedName name="______SP65"/>
      <definedName name="______SP66"/>
      <definedName name="______SP67"/>
      <definedName name="______SP68"/>
      <definedName name="______SP69"/>
      <definedName name="______SP70"/>
      <definedName name="_____SP01"/>
      <definedName name="_____SP02"/>
      <definedName name="_____SP04"/>
      <definedName name="_____SP05"/>
      <definedName name="_____SP06"/>
      <definedName name="_____SP07"/>
      <definedName name="_____SP08"/>
      <definedName name="_____SP09"/>
      <definedName name="_____SP10"/>
      <definedName name="_____SP11"/>
      <definedName name="_____SP12"/>
      <definedName name="_____SP13"/>
      <definedName name="_____SP14"/>
      <definedName name="_____SP15"/>
      <definedName name="_____SP16"/>
      <definedName name="_____SP17"/>
      <definedName name="_____SP18"/>
      <definedName name="_____SP19"/>
      <definedName name="_____SP20"/>
      <definedName name="_____SP21"/>
      <definedName name="_____SP22"/>
      <definedName name="_____SP23"/>
      <definedName name="_____SP24"/>
      <definedName name="_____SP25"/>
      <definedName name="_____SP26"/>
      <definedName name="_____SP27"/>
      <definedName name="_____SP28"/>
      <definedName name="_____SP29"/>
      <definedName name="_____SP30"/>
      <definedName name="_____SP31"/>
      <definedName name="_____SP32"/>
      <definedName name="_____SP33"/>
      <definedName name="_____SP34"/>
      <definedName name="_____SP35"/>
      <definedName name="_____SP36"/>
      <definedName name="_____SP37"/>
      <definedName name="_____SP38"/>
      <definedName name="_____SP39"/>
      <definedName name="_____SP40"/>
      <definedName name="_____SP41"/>
      <definedName name="_____SP42"/>
      <definedName name="_____SP43"/>
      <definedName name="_____SP44"/>
      <definedName name="_____SP45"/>
      <definedName name="_____SP46"/>
      <definedName name="_____SP47"/>
      <definedName name="_____SP48"/>
      <definedName name="_____SP49"/>
      <definedName name="_____SP50"/>
      <definedName name="_____SP51"/>
      <definedName name="_____SP52"/>
      <definedName name="_____SP53"/>
      <definedName name="_____SP54"/>
      <definedName name="_____SP55"/>
      <definedName name="_____SP56"/>
      <definedName name="_____SP57"/>
      <definedName name="_____SP58"/>
      <definedName name="_____SP59"/>
      <definedName name="_____SP60"/>
      <definedName name="_____SP61"/>
      <definedName name="_____SP62"/>
      <definedName name="_____SP63"/>
      <definedName name="_____SP64"/>
      <definedName name="_____SP65"/>
      <definedName name="_____SP66"/>
      <definedName name="_____SP67"/>
      <definedName name="_____SP68"/>
      <definedName name="_____SP69"/>
      <definedName name="_____SP70"/>
      <definedName name="____SP01"/>
      <definedName name="____SP02"/>
      <definedName name="____SP03"/>
      <definedName name="____SP04"/>
      <definedName name="____SP05"/>
      <definedName name="____SP06"/>
      <definedName name="____SP07"/>
      <definedName name="____SP08"/>
      <definedName name="____SP09"/>
      <definedName name="____SP10"/>
      <definedName name="____SP11"/>
      <definedName name="____SP12"/>
      <definedName name="____SP13"/>
      <definedName name="____SP14"/>
      <definedName name="____SP15"/>
      <definedName name="____SP16"/>
      <definedName name="____SP17"/>
      <definedName name="____SP18"/>
      <definedName name="____SP19"/>
      <definedName name="____SP20"/>
      <definedName name="____SP21"/>
      <definedName name="____SP22"/>
      <definedName name="____SP23"/>
      <definedName name="____SP24"/>
      <definedName name="____SP25"/>
      <definedName name="____SP26"/>
      <definedName name="____SP27"/>
      <definedName name="____SP28"/>
      <definedName name="____SP29"/>
      <definedName name="____SP30"/>
      <definedName name="____SP31"/>
      <definedName name="____SP32"/>
      <definedName name="____SP33"/>
      <definedName name="____SP34"/>
      <definedName name="____SP35"/>
      <definedName name="____SP36"/>
      <definedName name="____SP37"/>
      <definedName name="____SP38"/>
      <definedName name="____SP39"/>
      <definedName name="____SP40"/>
      <definedName name="____SP41"/>
      <definedName name="____SP42"/>
      <definedName name="____SP43"/>
      <definedName name="____SP44"/>
      <definedName name="____SP45"/>
      <definedName name="____SP46"/>
      <definedName name="____SP47"/>
      <definedName name="____SP48"/>
      <definedName name="____SP49"/>
      <definedName name="____SP50"/>
      <definedName name="____SP51"/>
      <definedName name="____SP52"/>
      <definedName name="____SP53"/>
      <definedName name="____SP54"/>
      <definedName name="____SP55"/>
      <definedName name="____SP56"/>
      <definedName name="____SP57"/>
      <definedName name="____SP58"/>
      <definedName name="____SP59"/>
      <definedName name="____SP60"/>
      <definedName name="____SP61"/>
      <definedName name="____SP62"/>
      <definedName name="____SP63"/>
      <definedName name="____SP64"/>
      <definedName name="____SP65"/>
      <definedName name="____SP66"/>
      <definedName name="____SP67"/>
      <definedName name="____SP68"/>
      <definedName name="____SP69"/>
      <definedName name="____SP70"/>
      <definedName name="___SP01"/>
      <definedName name="___SP02"/>
      <definedName name="___SP03"/>
      <definedName name="___SP04"/>
      <definedName name="___SP05"/>
      <definedName name="___SP06"/>
      <definedName name="___SP07"/>
      <definedName name="___SP08"/>
      <definedName name="___SP09"/>
      <definedName name="___SP10"/>
      <definedName name="___SP11"/>
      <definedName name="___SP12"/>
      <definedName name="___SP13"/>
      <definedName name="___SP14"/>
      <definedName name="___SP15"/>
      <definedName name="___SP16"/>
      <definedName name="___SP17"/>
      <definedName name="___SP18"/>
      <definedName name="___SP19"/>
      <definedName name="___SP20"/>
      <definedName name="___SP21"/>
      <definedName name="___SP22"/>
      <definedName name="___SP23"/>
      <definedName name="___SP24"/>
      <definedName name="___SP25"/>
      <definedName name="___SP26"/>
      <definedName name="___SP27"/>
      <definedName name="___SP28"/>
      <definedName name="___SP29"/>
      <definedName name="___SP30"/>
      <definedName name="___SP31"/>
      <definedName name="___SP32"/>
      <definedName name="___SP33"/>
      <definedName name="___SP34"/>
      <definedName name="___SP35"/>
      <definedName name="___SP36"/>
      <definedName name="___SP37"/>
      <definedName name="___SP38"/>
      <definedName name="___SP39"/>
      <definedName name="___SP40"/>
      <definedName name="___SP41"/>
      <definedName name="___SP42"/>
      <definedName name="___SP43"/>
      <definedName name="___SP44"/>
      <definedName name="___SP45"/>
      <definedName name="___SP46"/>
      <definedName name="___SP47"/>
      <definedName name="___SP48"/>
      <definedName name="___SP49"/>
      <definedName name="___SP50"/>
      <definedName name="___SP51"/>
      <definedName name="___SP52"/>
      <definedName name="___SP53"/>
      <definedName name="___SP54"/>
      <definedName name="___SP55"/>
      <definedName name="___SP56"/>
      <definedName name="___SP57"/>
      <definedName name="___SP58"/>
      <definedName name="___SP59"/>
      <definedName name="___SP60"/>
      <definedName name="___SP61"/>
      <definedName name="___SP62"/>
      <definedName name="___SP63"/>
      <definedName name="___SP64"/>
      <definedName name="___SP65"/>
      <definedName name="___SP66"/>
      <definedName name="___SP67"/>
      <definedName name="___SP68"/>
      <definedName name="___SP69"/>
      <definedName name="___SP70"/>
      <definedName name="__SP01"/>
      <definedName name="__SP02"/>
      <definedName name="__SP03"/>
      <definedName name="__SP05"/>
      <definedName name="__SP06"/>
      <definedName name="__SP07"/>
      <definedName name="__SP08"/>
      <definedName name="__SP10"/>
      <definedName name="__SP11"/>
      <definedName name="__SP12"/>
      <definedName name="__SP13"/>
      <definedName name="__SP14"/>
      <definedName name="__SP15"/>
      <definedName name="__SP16"/>
      <definedName name="__SP17"/>
      <definedName name="__SP18"/>
      <definedName name="__SP19"/>
      <definedName name="__SP20"/>
      <definedName name="__SP21"/>
      <definedName name="__SP22"/>
      <definedName name="__SP23"/>
      <definedName name="__SP24"/>
      <definedName name="__SP25"/>
      <definedName name="__SP26"/>
      <definedName name="__SP27"/>
      <definedName name="__SP28"/>
      <definedName name="__SP29"/>
      <definedName name="__SP30"/>
      <definedName name="__SP31"/>
      <definedName name="__SP32"/>
      <definedName name="__SP33"/>
      <definedName name="__SP34"/>
      <definedName name="__SP35"/>
      <definedName name="__SP36"/>
      <definedName name="__SP37"/>
      <definedName name="__SP38"/>
      <definedName name="__SP39"/>
      <definedName name="__SP40"/>
      <definedName name="__SP41"/>
      <definedName name="__SP42"/>
      <definedName name="__SP43"/>
      <definedName name="__SP44"/>
      <definedName name="__SP45"/>
      <definedName name="__SP46"/>
      <definedName name="__SP47"/>
      <definedName name="__SP48"/>
      <definedName name="__SP49"/>
      <definedName name="__SP50"/>
      <definedName name="__SP51"/>
      <definedName name="__SP52"/>
      <definedName name="__SP53"/>
      <definedName name="__SP54"/>
      <definedName name="__SP55"/>
      <definedName name="__SP56"/>
      <definedName name="__SP57"/>
      <definedName name="__SP58"/>
      <definedName name="__SP59"/>
      <definedName name="__SP60"/>
      <definedName name="__SP61"/>
      <definedName name="__SP62"/>
      <definedName name="__SP63"/>
      <definedName name="__SP64"/>
      <definedName name="__SP65"/>
      <definedName name="__SP66"/>
      <definedName name="__SP67"/>
      <definedName name="__SP68"/>
      <definedName name="__SP69"/>
      <definedName name="__SP70"/>
      <definedName name="_SP03"/>
      <definedName name="_SP04"/>
      <definedName name="_SP11"/>
      <definedName name="_SP46"/>
    </defined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ENEL"/>
    </sheetNames>
    <definedNames>
      <definedName name="______SP01"/>
      <definedName name="______SP02"/>
      <definedName name="______SP04"/>
      <definedName name="______SP06"/>
      <definedName name="______SP07"/>
      <definedName name="______SP08"/>
      <definedName name="______SP09"/>
      <definedName name="______SP10"/>
      <definedName name="______SP12"/>
      <definedName name="______SP14"/>
      <definedName name="______SP15"/>
      <definedName name="______SP16"/>
      <definedName name="______SP17"/>
      <definedName name="______SP18"/>
      <definedName name="______SP19"/>
      <definedName name="______SP20"/>
      <definedName name="______SP21"/>
      <definedName name="______SP22"/>
      <definedName name="______SP23"/>
      <definedName name="______SP24"/>
      <definedName name="______SP25"/>
      <definedName name="______SP26"/>
      <definedName name="______SP27"/>
      <definedName name="______SP28"/>
      <definedName name="______SP29"/>
      <definedName name="______SP30"/>
      <definedName name="______SP31"/>
      <definedName name="______SP32"/>
      <definedName name="______SP33"/>
      <definedName name="______SP34"/>
      <definedName name="______SP35"/>
      <definedName name="______SP36"/>
      <definedName name="______SP37"/>
      <definedName name="______SP38"/>
      <definedName name="______SP39"/>
      <definedName name="______SP40"/>
      <definedName name="______SP41"/>
      <definedName name="______SP42"/>
      <definedName name="______SP43"/>
      <definedName name="______SP44"/>
      <definedName name="______SP45"/>
      <definedName name="______SP47"/>
      <definedName name="______SP48"/>
      <definedName name="______SP49"/>
      <definedName name="______SP50"/>
      <definedName name="______SP51"/>
      <definedName name="______SP52"/>
      <definedName name="______SP53"/>
      <definedName name="______SP54"/>
      <definedName name="______SP55"/>
      <definedName name="______SP56"/>
      <definedName name="______SP57"/>
      <definedName name="______SP58"/>
      <definedName name="______SP59"/>
      <definedName name="______SP60"/>
      <definedName name="______SP61"/>
      <definedName name="______SP62"/>
      <definedName name="______SP63"/>
      <definedName name="______SP64"/>
      <definedName name="______SP65"/>
      <definedName name="______SP66"/>
      <definedName name="______SP67"/>
      <definedName name="______SP68"/>
      <definedName name="______SP69"/>
      <definedName name="______SP70"/>
      <definedName name="_____SP01"/>
      <definedName name="_____SP02"/>
      <definedName name="_____SP04"/>
      <definedName name="_____SP05"/>
      <definedName name="_____SP06"/>
      <definedName name="_____SP07"/>
      <definedName name="_____SP08"/>
      <definedName name="_____SP09"/>
      <definedName name="_____SP10"/>
      <definedName name="_____SP11"/>
      <definedName name="_____SP12"/>
      <definedName name="_____SP13"/>
      <definedName name="_____SP14"/>
      <definedName name="_____SP15"/>
      <definedName name="_____SP16"/>
      <definedName name="_____SP17"/>
      <definedName name="_____SP18"/>
      <definedName name="_____SP19"/>
      <definedName name="_____SP20"/>
      <definedName name="_____SP21"/>
      <definedName name="_____SP22"/>
      <definedName name="_____SP23"/>
      <definedName name="_____SP24"/>
      <definedName name="_____SP25"/>
      <definedName name="_____SP26"/>
      <definedName name="_____SP27"/>
      <definedName name="_____SP28"/>
      <definedName name="_____SP29"/>
      <definedName name="_____SP30"/>
      <definedName name="_____SP31"/>
      <definedName name="_____SP32"/>
      <definedName name="_____SP33"/>
      <definedName name="_____SP34"/>
      <definedName name="_____SP35"/>
      <definedName name="_____SP36"/>
      <definedName name="_____SP37"/>
      <definedName name="_____SP38"/>
      <definedName name="_____SP39"/>
      <definedName name="_____SP40"/>
      <definedName name="_____SP41"/>
      <definedName name="_____SP42"/>
      <definedName name="_____SP43"/>
      <definedName name="_____SP44"/>
      <definedName name="_____SP45"/>
      <definedName name="_____SP46"/>
      <definedName name="_____SP47"/>
      <definedName name="_____SP48"/>
      <definedName name="_____SP49"/>
      <definedName name="_____SP50"/>
      <definedName name="_____SP51"/>
      <definedName name="_____SP52"/>
      <definedName name="_____SP53"/>
      <definedName name="_____SP54"/>
      <definedName name="_____SP55"/>
      <definedName name="_____SP56"/>
      <definedName name="_____SP57"/>
      <definedName name="_____SP58"/>
      <definedName name="_____SP59"/>
      <definedName name="_____SP60"/>
      <definedName name="_____SP61"/>
      <definedName name="_____SP62"/>
      <definedName name="_____SP63"/>
      <definedName name="_____SP64"/>
      <definedName name="_____SP65"/>
      <definedName name="_____SP66"/>
      <definedName name="_____SP67"/>
      <definedName name="_____SP68"/>
      <definedName name="_____SP69"/>
      <definedName name="_____SP70"/>
      <definedName name="____SP01"/>
      <definedName name="____SP02"/>
      <definedName name="____SP03"/>
      <definedName name="____SP04"/>
      <definedName name="____SP05"/>
      <definedName name="____SP06"/>
      <definedName name="____SP07"/>
      <definedName name="____SP08"/>
      <definedName name="____SP09"/>
      <definedName name="____SP10"/>
      <definedName name="____SP11"/>
      <definedName name="____SP12"/>
      <definedName name="____SP13"/>
      <definedName name="____SP14"/>
      <definedName name="____SP15"/>
      <definedName name="____SP16"/>
      <definedName name="____SP17"/>
      <definedName name="____SP18"/>
      <definedName name="____SP19"/>
      <definedName name="____SP20"/>
      <definedName name="____SP21"/>
      <definedName name="____SP22"/>
      <definedName name="____SP23"/>
      <definedName name="____SP24"/>
      <definedName name="____SP25"/>
      <definedName name="____SP26"/>
      <definedName name="____SP27"/>
      <definedName name="____SP28"/>
      <definedName name="____SP29"/>
      <definedName name="____SP30"/>
      <definedName name="____SP31"/>
      <definedName name="____SP32"/>
      <definedName name="____SP33"/>
      <definedName name="____SP34"/>
      <definedName name="____SP35"/>
      <definedName name="____SP36"/>
      <definedName name="____SP37"/>
      <definedName name="____SP38"/>
      <definedName name="____SP39"/>
      <definedName name="____SP40"/>
      <definedName name="____SP41"/>
      <definedName name="____SP42"/>
      <definedName name="____SP43"/>
      <definedName name="____SP44"/>
      <definedName name="____SP45"/>
      <definedName name="____SP46"/>
      <definedName name="____SP47"/>
      <definedName name="____SP48"/>
      <definedName name="____SP49"/>
      <definedName name="____SP50"/>
      <definedName name="____SP51"/>
      <definedName name="____SP52"/>
      <definedName name="____SP53"/>
      <definedName name="____SP54"/>
      <definedName name="____SP55"/>
      <definedName name="____SP56"/>
      <definedName name="____SP57"/>
      <definedName name="____SP58"/>
      <definedName name="____SP59"/>
      <definedName name="____SP60"/>
      <definedName name="____SP61"/>
      <definedName name="____SP62"/>
      <definedName name="____SP63"/>
      <definedName name="____SP64"/>
      <definedName name="____SP65"/>
      <definedName name="____SP66"/>
      <definedName name="____SP67"/>
      <definedName name="____SP68"/>
      <definedName name="____SP69"/>
      <definedName name="____SP70"/>
      <definedName name="___SP01"/>
      <definedName name="___SP02"/>
      <definedName name="___SP03"/>
      <definedName name="___SP04"/>
      <definedName name="___SP05"/>
      <definedName name="___SP06"/>
      <definedName name="___SP07"/>
      <definedName name="___SP08"/>
      <definedName name="___SP09"/>
      <definedName name="___SP10"/>
      <definedName name="___SP11"/>
      <definedName name="___SP12"/>
      <definedName name="___SP13"/>
      <definedName name="___SP14"/>
      <definedName name="___SP15"/>
      <definedName name="___SP16"/>
      <definedName name="___SP17"/>
      <definedName name="___SP18"/>
      <definedName name="___SP19"/>
      <definedName name="___SP20"/>
      <definedName name="___SP21"/>
      <definedName name="___SP22"/>
      <definedName name="___SP23"/>
      <definedName name="___SP24"/>
      <definedName name="___SP25"/>
      <definedName name="___SP26"/>
      <definedName name="___SP27"/>
      <definedName name="___SP28"/>
      <definedName name="___SP29"/>
      <definedName name="___SP30"/>
      <definedName name="___SP31"/>
      <definedName name="___SP32"/>
      <definedName name="___SP33"/>
      <definedName name="___SP34"/>
      <definedName name="___SP35"/>
      <definedName name="___SP36"/>
      <definedName name="___SP37"/>
      <definedName name="___SP38"/>
      <definedName name="___SP39"/>
      <definedName name="___SP40"/>
      <definedName name="___SP41"/>
      <definedName name="___SP42"/>
      <definedName name="___SP43"/>
      <definedName name="___SP44"/>
      <definedName name="___SP45"/>
      <definedName name="___SP46"/>
      <definedName name="___SP47"/>
      <definedName name="___SP48"/>
      <definedName name="___SP49"/>
      <definedName name="___SP50"/>
      <definedName name="___SP51"/>
      <definedName name="___SP52"/>
      <definedName name="___SP53"/>
      <definedName name="___SP54"/>
      <definedName name="___SP55"/>
      <definedName name="___SP56"/>
      <definedName name="___SP57"/>
      <definedName name="___SP58"/>
      <definedName name="___SP59"/>
      <definedName name="___SP60"/>
      <definedName name="___SP61"/>
      <definedName name="___SP62"/>
      <definedName name="___SP63"/>
      <definedName name="___SP64"/>
      <definedName name="___SP65"/>
      <definedName name="___SP66"/>
      <definedName name="___SP67"/>
      <definedName name="___SP68"/>
      <definedName name="___SP69"/>
      <definedName name="___SP70"/>
      <definedName name="__SP01"/>
      <definedName name="__SP02"/>
      <definedName name="__SP03"/>
      <definedName name="__SP05"/>
      <definedName name="__SP06"/>
      <definedName name="__SP07"/>
      <definedName name="__SP08"/>
      <definedName name="__SP10"/>
      <definedName name="__SP11"/>
      <definedName name="__SP12"/>
      <definedName name="__SP13"/>
      <definedName name="__SP14"/>
      <definedName name="__SP15"/>
      <definedName name="__SP16"/>
      <definedName name="__SP17"/>
      <definedName name="__SP18"/>
      <definedName name="__SP19"/>
      <definedName name="__SP20"/>
      <definedName name="__SP21"/>
      <definedName name="__SP22"/>
      <definedName name="__SP23"/>
      <definedName name="__SP24"/>
      <definedName name="__SP25"/>
      <definedName name="__SP26"/>
      <definedName name="__SP27"/>
      <definedName name="__SP28"/>
      <definedName name="__SP29"/>
      <definedName name="__SP30"/>
      <definedName name="__SP31"/>
      <definedName name="__SP32"/>
      <definedName name="__SP33"/>
      <definedName name="__SP34"/>
      <definedName name="__SP35"/>
      <definedName name="__SP36"/>
      <definedName name="__SP37"/>
      <definedName name="__SP38"/>
      <definedName name="__SP39"/>
      <definedName name="__SP40"/>
      <definedName name="__SP41"/>
      <definedName name="__SP42"/>
      <definedName name="__SP43"/>
      <definedName name="__SP44"/>
      <definedName name="__SP45"/>
      <definedName name="__SP46"/>
      <definedName name="__SP47"/>
      <definedName name="__SP48"/>
      <definedName name="__SP49"/>
      <definedName name="__SP50"/>
      <definedName name="__SP51"/>
      <definedName name="__SP52"/>
      <definedName name="__SP53"/>
      <definedName name="__SP54"/>
      <definedName name="__SP55"/>
      <definedName name="__SP56"/>
      <definedName name="__SP57"/>
      <definedName name="__SP58"/>
      <definedName name="__SP59"/>
      <definedName name="__SP60"/>
      <definedName name="__SP61"/>
      <definedName name="__SP62"/>
      <definedName name="__SP63"/>
      <definedName name="__SP64"/>
      <definedName name="__SP65"/>
      <definedName name="__SP66"/>
      <definedName name="__SP67"/>
      <definedName name="__SP68"/>
      <definedName name="__SP69"/>
      <definedName name="__SP70"/>
      <definedName name="_SP03"/>
      <definedName name="_SP04"/>
      <definedName name="_SP11"/>
      <definedName name="_SP46"/>
    </defined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노임단가"/>
      <sheetName val="변경일위대가"/>
      <sheetName val="내역서 (2)"/>
      <sheetName val="단가산출22"/>
      <sheetName val="재료비"/>
      <sheetName val="운반수량"/>
      <sheetName val="AA-토공집계"/>
      <sheetName val="A횡단토적표"/>
      <sheetName val="B구조물 토공"/>
      <sheetName val="C수량산출집계(총괄)"/>
      <sheetName val="D폐기물수량산출"/>
      <sheetName val="F수량산출서갑지"/>
      <sheetName val="G단위수량산출"/>
      <sheetName val="H단위수량산출 (2)"/>
      <sheetName val="Sheet1"/>
      <sheetName val="일위대가"/>
      <sheetName val="목차갑지"/>
      <sheetName val="조도계산서 (도서)"/>
      <sheetName val="기초대가"/>
      <sheetName val="I一般比"/>
      <sheetName val="MOTOR"/>
      <sheetName val="001"/>
      <sheetName val="요율"/>
      <sheetName val="정부노임단가"/>
      <sheetName val="내역서"/>
      <sheetName val="J直材4"/>
      <sheetName val="설직재-1"/>
      <sheetName val="제-노임"/>
      <sheetName val="명세서"/>
      <sheetName val="중기사용료"/>
      <sheetName val="기계"/>
      <sheetName val="품의서"/>
      <sheetName val="ITEM"/>
      <sheetName val="#REF"/>
      <sheetName val="직노"/>
      <sheetName val="일반공사"/>
      <sheetName val="COVER"/>
      <sheetName val="부속동"/>
      <sheetName val="프랜트면허"/>
      <sheetName val="토목주소"/>
      <sheetName val="설계조건"/>
      <sheetName val="을"/>
      <sheetName val="인사자료총집계"/>
      <sheetName val="N賃率-職"/>
      <sheetName val="부하계산서"/>
      <sheetName val="현장지지물물량"/>
      <sheetName val="경비_원본"/>
      <sheetName val="샘플표지"/>
      <sheetName val="Sheet2"/>
      <sheetName val="설산1.나"/>
      <sheetName val="본사S"/>
      <sheetName val="DATA1"/>
      <sheetName val="인건비"/>
      <sheetName val="단위내역서"/>
      <sheetName val="ilch"/>
      <sheetName val="가시설수량"/>
      <sheetName val="표지 (2)"/>
      <sheetName val="3련 BOX"/>
      <sheetName val="수량산출"/>
      <sheetName val="bearing"/>
      <sheetName val="담장산출"/>
      <sheetName val="Y-WORK"/>
      <sheetName val="단위수량"/>
      <sheetName val="주식"/>
      <sheetName val="Sheet1 (2)"/>
      <sheetName val="간선계산"/>
      <sheetName val="DATA"/>
      <sheetName val="단가"/>
      <sheetName val="전기일위대가"/>
      <sheetName val="데이타"/>
      <sheetName val="6-22-흥례문권역복원공사(설계변경내역서)"/>
      <sheetName val="Macro(차단기)"/>
      <sheetName val="터널조도"/>
      <sheetName val="도급예산내역서봉투"/>
      <sheetName val="공사원가계산서"/>
      <sheetName val="기계경비(시간당)"/>
      <sheetName val="설계산출기초"/>
      <sheetName val="설계산출표지"/>
      <sheetName val="도급예산내역서총괄표"/>
      <sheetName val="램머"/>
      <sheetName val="단가조사"/>
      <sheetName val="Baby일위대가"/>
      <sheetName val="분전함신설"/>
      <sheetName val="자재단가"/>
      <sheetName val="을부담운반비"/>
      <sheetName val="운반비산출"/>
      <sheetName val="접지1종"/>
      <sheetName val="조명율표"/>
      <sheetName val="토목내역"/>
      <sheetName val="D-3503"/>
      <sheetName val="1.설계조건"/>
      <sheetName val="Galaxy 소비자가격표"/>
      <sheetName val="변전소+TIE POST"/>
      <sheetName val="전차선설비공사"/>
      <sheetName val="간이연락"/>
      <sheetName val="장비분"/>
      <sheetName val="금액내역서"/>
      <sheetName val="공사비예산서(토목분)"/>
      <sheetName val="GAEYO"/>
      <sheetName val="을 2"/>
      <sheetName val="을 1"/>
      <sheetName val="견적서"/>
      <sheetName val="기초일위"/>
      <sheetName val="시설일위"/>
      <sheetName val="조명일위"/>
      <sheetName val="BKDN"/>
      <sheetName val="입력DATA"/>
      <sheetName val="바닥판"/>
      <sheetName val="POL6차-PIPING"/>
      <sheetName val="소비자가"/>
      <sheetName val="물량표S"/>
      <sheetName val="투자효율분석"/>
      <sheetName val="차액보증"/>
      <sheetName val="내역"/>
      <sheetName val="단위중량"/>
      <sheetName val="플랜트 설치"/>
      <sheetName val="양천현"/>
      <sheetName val="암거"/>
      <sheetName val="포장공"/>
      <sheetName val="배수공"/>
      <sheetName val="WORK"/>
      <sheetName val="danga"/>
      <sheetName val="토공A"/>
      <sheetName val="설계내역서"/>
      <sheetName val="토사(PE)"/>
      <sheetName val="D-3109"/>
      <sheetName val="3BL공동구 수량"/>
      <sheetName val="기초공"/>
      <sheetName val="기둥(원형)"/>
      <sheetName val="EACT10"/>
      <sheetName val="BID"/>
      <sheetName val="증감대비"/>
      <sheetName val="물량산출근거"/>
      <sheetName val="DM 56"/>
      <sheetName val="LKVL-CK-HT-GD1"/>
      <sheetName val="TONGKE-HT"/>
      <sheetName val="내역서_(2)"/>
      <sheetName val="B구조물_토공"/>
      <sheetName val="H단위수량산출_(2)"/>
      <sheetName val="조도계산서_(도서)"/>
      <sheetName val="설산1_나"/>
      <sheetName val="표지_(2)"/>
      <sheetName val="3련_BOX"/>
      <sheetName val="Sheet1_(2)"/>
      <sheetName val="내역서_(2)1"/>
      <sheetName val="B구조물_토공1"/>
      <sheetName val="H단위수량산출_(2)1"/>
      <sheetName val="조도계산서_(도서)1"/>
      <sheetName val="설산1_나1"/>
      <sheetName val="표지_(2)1"/>
      <sheetName val="3련_BOX1"/>
      <sheetName val="Sheet1_(2)1"/>
      <sheetName val="실행품의서"/>
      <sheetName val="경산"/>
      <sheetName val="견적시담(송포2공구)"/>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노임단가"/>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부하(성남)"/>
      <sheetName val="부하_성남_"/>
      <sheetName val="표지"/>
      <sheetName val="변압기용량"/>
      <sheetName val="전압조건"/>
      <sheetName val="전압(성남)"/>
      <sheetName val="부하조건"/>
      <sheetName val="발신정보"/>
      <sheetName val="공통(20-91)"/>
      <sheetName val="LOPCALC"/>
      <sheetName val="전차선로 물량표"/>
      <sheetName val="조도계산서 (도서)"/>
      <sheetName val="U-TYPE(1)"/>
      <sheetName val="노임이"/>
      <sheetName val="설계내역서"/>
      <sheetName val="부하LOAD"/>
      <sheetName val="소요자재"/>
      <sheetName val="노무산출서"/>
      <sheetName val="부하계산서"/>
      <sheetName val="SUNGNAM1"/>
      <sheetName val="SRC-B3U2"/>
      <sheetName val="기본일위"/>
      <sheetName val="MOTOR"/>
      <sheetName val="Sheet2"/>
      <sheetName val="노임단가"/>
      <sheetName val="단"/>
      <sheetName val="Pricelist TAC AB"/>
      <sheetName val="물가정보자료"/>
      <sheetName val="PriceList(원본)"/>
      <sheetName val="표지 (2)"/>
      <sheetName val="중기사용료"/>
      <sheetName val="평가데이터"/>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부하(성남)"/>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부하계산서"/>
      <sheetName val="표지(승달문예회관)"/>
      <sheetName val="변압기용량"/>
      <sheetName val="발전기"/>
      <sheetName val="발전기부하"/>
      <sheetName val="축전지"/>
      <sheetName val="전압조건"/>
      <sheetName val="전압강하계산서"/>
      <sheetName val="부하조건"/>
      <sheetName val="부하(성남)"/>
      <sheetName val="명세서"/>
      <sheetName val="중기사용료"/>
      <sheetName val="조도계산서 (도서)"/>
      <sheetName val="설계내역서"/>
      <sheetName val="SD"/>
      <sheetName val="I一般比"/>
      <sheetName val="직노"/>
      <sheetName val="J直材4"/>
      <sheetName val="전차선로 물량표"/>
      <sheetName val="Pricelist TAC AB"/>
      <sheetName val="물가정보자료"/>
      <sheetName val="수량산출"/>
      <sheetName val="부하_성남_"/>
      <sheetName val="금액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부하계산서"/>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_職"/>
      <sheetName val="증감대비"/>
      <sheetName val="노무비"/>
      <sheetName val="제-노임"/>
      <sheetName val="설직재-1"/>
      <sheetName val="제직재"/>
      <sheetName val="약품설비"/>
      <sheetName val="일위"/>
      <sheetName val="경산"/>
      <sheetName val="직재"/>
      <sheetName val="2공구산출내역"/>
      <sheetName val="예가표"/>
      <sheetName val="제경집계"/>
      <sheetName val="내역"/>
      <sheetName val="mcc일위대가"/>
      <sheetName val="노임단가표"/>
      <sheetName val="총괄 CCTV수량"/>
      <sheetName val="일위대가(VDS)"/>
      <sheetName val="노임"/>
      <sheetName val="6. 직접경비"/>
      <sheetName val="내역서"/>
      <sheetName val="직노"/>
      <sheetName val="단위일위"/>
      <sheetName val="b_balju_cho"/>
      <sheetName val="공조기"/>
      <sheetName val="을"/>
      <sheetName val="단"/>
      <sheetName val="토사(PE)"/>
      <sheetName val="work-form"/>
      <sheetName val="기초자료입력"/>
      <sheetName val="원가 (2)"/>
      <sheetName val="Sheet3"/>
      <sheetName val="5.설치내역"/>
      <sheetName val="EQ-R1"/>
      <sheetName val="7단가"/>
      <sheetName val="재집"/>
      <sheetName val="Total"/>
      <sheetName val="시행후면적"/>
      <sheetName val="수지예산"/>
      <sheetName val="약품공급2"/>
      <sheetName val="금액내역서"/>
      <sheetName val="20관리비율"/>
      <sheetName val="예정(3)"/>
      <sheetName val="동원(3)"/>
      <sheetName val="#REF"/>
      <sheetName val="품셈표"/>
      <sheetName val="납부서"/>
      <sheetName val="EP0618"/>
      <sheetName val="수량산출"/>
      <sheetName val="노임단가"/>
      <sheetName val="단가조사"/>
      <sheetName val="工완성공사율"/>
      <sheetName val="DATA"/>
      <sheetName val="데이타"/>
      <sheetName val="일위대가(가설)"/>
      <sheetName val="9811"/>
      <sheetName val="A4-結果 "/>
      <sheetName val="기본일위"/>
      <sheetName val="sheet1"/>
      <sheetName val="내역서2안"/>
      <sheetName val="입찰품의서"/>
      <sheetName val="갑지1"/>
      <sheetName val="ELECTRIC"/>
      <sheetName val="연습"/>
      <sheetName val="EJ"/>
      <sheetName val="기준"/>
      <sheetName val="Articles"/>
      <sheetName val="기성금내역서"/>
      <sheetName val="밸브설치"/>
      <sheetName val="인덱스_유효성검사"/>
      <sheetName val="IMPEADENCE MAP 취수장"/>
      <sheetName val="9-1차이내역"/>
      <sheetName val="물가"/>
      <sheetName val="년도별실"/>
      <sheetName val="실행내역"/>
      <sheetName val="2F 회의실견적(5_14 일대)"/>
      <sheetName val="진천"/>
      <sheetName val="단가"/>
      <sheetName val="월별수입"/>
      <sheetName val="하이스캔(내수용)"/>
      <sheetName val="2001년고정자산"/>
      <sheetName val="원재료출고수량"/>
      <sheetName val="정산자료"/>
      <sheetName val="본부"/>
      <sheetName val="전주"/>
      <sheetName val="광주"/>
      <sheetName val="순천"/>
      <sheetName val="남원"/>
      <sheetName val="목포"/>
      <sheetName val="군산"/>
      <sheetName val="표지"/>
      <sheetName val="인건-측정"/>
      <sheetName val="하조서"/>
      <sheetName val="한강운반비"/>
      <sheetName val="Sheet2"/>
      <sheetName val="A-4"/>
      <sheetName val="ABUT수량-A1"/>
      <sheetName val="입찰안"/>
      <sheetName val="HVAC"/>
      <sheetName val="금호"/>
      <sheetName val="신우"/>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소요자재"/>
      <sheetName val="노무산출서"/>
      <sheetName val="CT "/>
      <sheetName val="전체"/>
      <sheetName val="조도계산서 (도서)"/>
      <sheetName val="일위대가(계측기설치)"/>
      <sheetName val="정공공사"/>
      <sheetName val="날개벽"/>
      <sheetName val="중기사용료"/>
      <sheetName val="유기공정"/>
      <sheetName val="9GNG운반"/>
      <sheetName val="DATE"/>
      <sheetName val="예비품"/>
      <sheetName val="매립"/>
      <sheetName val="Sheet6"/>
      <sheetName val="적용토목"/>
      <sheetName val="실행철강하도"/>
      <sheetName val="공정집계_국별"/>
      <sheetName val="공사내역"/>
      <sheetName val="CP-E2 (품셈표)"/>
      <sheetName val="포장복구집계"/>
      <sheetName val="1.수인터널"/>
      <sheetName val="ETC"/>
      <sheetName val="자재단가비교표"/>
      <sheetName val="집수정"/>
      <sheetName val="원효펌프교체020812"/>
      <sheetName val="LEGEND"/>
      <sheetName val="1.설계조건"/>
      <sheetName val="GAEYO"/>
      <sheetName val="양천현"/>
      <sheetName val="을 1"/>
      <sheetName val="을 2"/>
      <sheetName val="손익분석"/>
      <sheetName val="내역서-CCTV"/>
      <sheetName val="설비단가표"/>
      <sheetName val="지구단위계획"/>
      <sheetName val="심사계산"/>
      <sheetName val="심사물량"/>
      <sheetName val="도로정위치부표"/>
      <sheetName val="DB구축"/>
      <sheetName val="도로조사부표"/>
      <sheetName val="재정비내역"/>
      <sheetName val="입력변수"/>
      <sheetName val="지적고시내역"/>
      <sheetName val="예방접종계획"/>
      <sheetName val="버스운행안내"/>
      <sheetName val="근태계획서"/>
      <sheetName val="진입부 단위수량"/>
      <sheetName val="조명시설"/>
      <sheetName val="홍보비디오"/>
      <sheetName val="_REF"/>
      <sheetName val="총괄표"/>
      <sheetName val="Sheet4"/>
      <sheetName val="갑지(추정)"/>
      <sheetName val="패널"/>
      <sheetName val="잡철물"/>
      <sheetName val="일위대가"/>
      <sheetName val="역T형"/>
      <sheetName val="노임조서"/>
      <sheetName val="SP-B1"/>
      <sheetName val="Curves"/>
      <sheetName val="Tables"/>
      <sheetName val="환율"/>
      <sheetName val="여수토공사비"/>
      <sheetName val="재고"/>
      <sheetName val="전차선로 물량표"/>
      <sheetName val="가압장(토목)"/>
      <sheetName val="작성기준"/>
      <sheetName val="수불카드"/>
      <sheetName val="연부97-1"/>
      <sheetName val="단가표"/>
      <sheetName val="접속도로1"/>
      <sheetName val="대치판정"/>
      <sheetName val="품셈TABLE"/>
      <sheetName val="위치조서"/>
      <sheetName val="집계표"/>
      <sheetName val="각형맨홀"/>
      <sheetName val="견적서"/>
      <sheetName val="2"/>
      <sheetName val="96갑지"/>
      <sheetName val="건축내역"/>
      <sheetName val="입력"/>
      <sheetName val="말뚝지지력산정"/>
      <sheetName val="99노임기준"/>
      <sheetName val="평자재단가"/>
      <sheetName val="조건표"/>
      <sheetName val="주차구획선수량"/>
      <sheetName val="부대공Ⅱ"/>
      <sheetName val="과천MAIN"/>
      <sheetName val="전신환매도율"/>
      <sheetName val="969910( R)"/>
      <sheetName val="다목적갑"/>
      <sheetName val="수량산출서"/>
      <sheetName val="_산근2_"/>
      <sheetName val="_산근4_"/>
      <sheetName val="_산근5_"/>
      <sheetName val="1단계"/>
      <sheetName val="일위대가목차"/>
      <sheetName val="TYPE-A"/>
      <sheetName val="총괄내역서"/>
      <sheetName val="정부노임단가"/>
      <sheetName val="48전력선로일위"/>
      <sheetName val="총수량집계표"/>
      <sheetName val="산출근거"/>
      <sheetName val="우수공"/>
      <sheetName val="INPUT DATA"/>
      <sheetName val="8.PILE  (돌출)"/>
      <sheetName val="생산수량"/>
      <sheetName val="C-노임단가"/>
      <sheetName val="공정코드"/>
      <sheetName val="횡배수관집현황(2공구)"/>
      <sheetName val="DATA 입력란"/>
      <sheetName val="기계경비총괄표"/>
      <sheetName val="일위대가_현장"/>
      <sheetName val="자재단가표"/>
      <sheetName val="변압기 및 발전기 용량"/>
      <sheetName val="인건비"/>
      <sheetName val="하부철근수량"/>
      <sheetName val="노무비 "/>
      <sheetName val="수목표준대가"/>
      <sheetName val="산출기준자료"/>
      <sheetName val="발전계획"/>
      <sheetName val="기존단가 (2)"/>
      <sheetName val="기계경비"/>
      <sheetName val="코드표"/>
      <sheetName val="SLAB&quot;1&quot;"/>
      <sheetName val="을지"/>
      <sheetName val="단가 "/>
      <sheetName val="수목데이타 "/>
      <sheetName val="단위수량"/>
      <sheetName val="공사현황"/>
      <sheetName val="송전재료비"/>
      <sheetName val="1.우편집중내역서"/>
      <sheetName val="6PILE  (돌출)"/>
      <sheetName val="인건비 "/>
      <sheetName val="유동표"/>
      <sheetName val="단가산출2"/>
      <sheetName val="단가 및 재료비"/>
      <sheetName val="단가산출1"/>
      <sheetName val="Price List"/>
      <sheetName val="일위대가목록"/>
      <sheetName val="일위대가(4층원격)"/>
      <sheetName val="HP1AMLIST"/>
      <sheetName val="2.4 자재단가비교표"/>
      <sheetName val="청천내"/>
      <sheetName val="갑지"/>
      <sheetName val="EQ"/>
      <sheetName val="CABLE"/>
      <sheetName val="산출기초(기계터파기)3열"/>
      <sheetName val="전송망집계"/>
      <sheetName val="철거수량(전송)"/>
      <sheetName val="일위대가(1)"/>
      <sheetName val="재료"/>
      <sheetName val="설치자재"/>
      <sheetName val="일위목록"/>
      <sheetName val="요율"/>
      <sheetName val="2000년1차"/>
      <sheetName val="2000전체분"/>
      <sheetName val="기본단가표"/>
      <sheetName val="제노임"/>
      <sheetName val="DB"/>
      <sheetName val="시약"/>
      <sheetName val="재료비"/>
      <sheetName val="전기2005"/>
      <sheetName val="통신2005"/>
      <sheetName val="노임단가 (2)"/>
      <sheetName val="원가계산서구조조정"/>
      <sheetName val="접지수량"/>
      <sheetName val="ELEC"/>
      <sheetName val="옥외외등집계표"/>
      <sheetName val="공사원가계산서"/>
      <sheetName val="자재단가"/>
      <sheetName val="봉양~조차장간고하개명(신설)"/>
      <sheetName val="COST"/>
      <sheetName val="원가총괄"/>
      <sheetName val="자재테이블"/>
      <sheetName val="대포2교접속"/>
      <sheetName val="천방교접속"/>
      <sheetName val="교각계산"/>
      <sheetName val="신호등일위대가"/>
      <sheetName val=" HIT-&gt;HMC 견적(3900)"/>
      <sheetName val="SHEET PILE단가"/>
      <sheetName val="Resource2"/>
      <sheetName val="관급"/>
      <sheetName val="수량총괄"/>
      <sheetName val="정류기"/>
      <sheetName val="급,배기팬"/>
      <sheetName val="내   역"/>
      <sheetName val="#3_일위대가목록"/>
      <sheetName val="#2_일위대가목록"/>
      <sheetName val="노단"/>
      <sheetName val="산출(2)"/>
      <sheetName val="전체제잡비"/>
      <sheetName val="재료비집계"/>
      <sheetName val="제조노임"/>
      <sheetName val="현장조사"/>
      <sheetName val="프로젝트"/>
      <sheetName val="서식시트"/>
      <sheetName val="방송일위대가"/>
      <sheetName val="input"/>
      <sheetName val="CODE1"/>
      <sheetName val="토공"/>
      <sheetName val="원형1호맨홀토공수량"/>
      <sheetName val="1안"/>
      <sheetName val="현금예금"/>
      <sheetName val="견적대비표"/>
      <sheetName val="공문"/>
      <sheetName val="가로등기초"/>
      <sheetName val="PAD TR보호대기초"/>
      <sheetName val="횡배수관토공수량"/>
      <sheetName val="정SW_원_"/>
      <sheetName val="합천내역"/>
      <sheetName val="노무비단가"/>
      <sheetName val="제작기술지원센터"/>
      <sheetName val="구조물철거타공정이월"/>
      <sheetName val="1.1서버도입"/>
      <sheetName val="노임단가 및 기계경비"/>
      <sheetName val="설치공사2"/>
      <sheetName val="기본DATA"/>
      <sheetName val="원본(갑지)"/>
      <sheetName val="시화점실행"/>
      <sheetName val="A4-結果_"/>
      <sheetName val="투자-국내2"/>
      <sheetName val="토적계산"/>
      <sheetName val="sh1"/>
      <sheetName val="제출내역 (2)"/>
      <sheetName val="총괄"/>
      <sheetName val="샘플표지"/>
      <sheetName val="01"/>
      <sheetName val="총괄집계표"/>
      <sheetName val="임율"/>
      <sheetName val="부하(성남)"/>
      <sheetName val="C3"/>
      <sheetName val="토공총괄표"/>
      <sheetName val="감가상각"/>
      <sheetName val="HD01"/>
      <sheetName val="98연계표"/>
      <sheetName val="CODE"/>
      <sheetName val="cal"/>
      <sheetName val="성곽내역서"/>
      <sheetName val="Sheet17"/>
      <sheetName val="내역을"/>
      <sheetName val="내역서1-2"/>
      <sheetName val="시설수량표"/>
      <sheetName val="식재수량표"/>
      <sheetName val="건축일위"/>
      <sheetName val="그라우팅일위"/>
      <sheetName val="전기"/>
      <sheetName val="현장관리비"/>
      <sheetName val="단위세대물량"/>
      <sheetName val="기초DATA(2)"/>
      <sheetName val="터파기및재료"/>
      <sheetName val="Baby일위대가"/>
      <sheetName val="목록"/>
      <sheetName val="BSD _2_"/>
      <sheetName val="유림골조"/>
      <sheetName val=" 냉각수펌프"/>
      <sheetName val="LH3 동양시스템"/>
      <sheetName val="일위대가표"/>
      <sheetName val="을-ATYPE"/>
      <sheetName val="danga"/>
      <sheetName val="ilch"/>
      <sheetName val="제36-40호표"/>
      <sheetName val="샤워실위생"/>
      <sheetName val="unit 4"/>
      <sheetName val="설계조건"/>
      <sheetName val="조경"/>
      <sheetName val="소비자가"/>
      <sheetName val="FANDBS"/>
      <sheetName val="GRDATA"/>
      <sheetName val="SHAFTDBSE"/>
      <sheetName val="산출내역서"/>
      <sheetName val="직공비"/>
      <sheetName val="일(4)"/>
      <sheetName val="식재인부"/>
      <sheetName val="TABLE"/>
      <sheetName val="수목단가"/>
      <sheetName val="제수"/>
      <sheetName val="공기"/>
      <sheetName val="설계명세서"/>
      <sheetName val="총(철거)"/>
      <sheetName val="총물량표"/>
      <sheetName val="배관단가조사서"/>
      <sheetName val="단가산출"/>
      <sheetName val="NÒ¾íÂ"/>
      <sheetName val="NìüëÒ-òÅ"/>
      <sheetName val="JòÁî§1"/>
      <sheetName val="JòÁî§2"/>
      <sheetName val="JòÁî§3"/>
      <sheetName val="JòÁî§4"/>
      <sheetName val="KÊõßÚÊ¿"/>
      <sheetName val="KÌèÍª"/>
      <sheetName val="KÌèÛÕÝ·"/>
      <sheetName val="KÌèðàïÚ"/>
      <sheetName val="Ká¼ÙÄÝÂ"/>
      <sheetName val="NÊàÒ¾Íª"/>
      <sheetName val="NÊàÝïëÒ"/>
      <sheetName val="NÊàãÁëÒ"/>
      <sheetName val="NÍïâ¦1"/>
      <sheetName val="NÍïâ¦2"/>
      <sheetName val="NÒ¾Íª"/>
      <sheetName val="NÒ¾ÙâÝÂ"/>
      <sheetName val="NÒ¾Ùâãù"/>
      <sheetName val="Að²õÅ"/>
      <sheetName val="IìéÚõÝï"/>
      <sheetName val="JâÃìýî§"/>
      <sheetName val="JíÂÍª"/>
      <sheetName val="Jî§ÖùÕá1"/>
      <sheetName val="Jî§ÖùÕá2"/>
      <sheetName val="JÊàî§"/>
      <sheetName val="JâÃìýÍª"/>
      <sheetName val="JâÃìýëÒ1"/>
      <sheetName val="A4-Ì¿Íý "/>
      <sheetName val="Á¤»êÀÚ·á"/>
      <sheetName val="º»ºÎ"/>
      <sheetName val="ÀüÁÖ"/>
      <sheetName val="±¤ÁÖ"/>
      <sheetName val="¼øÃµ"/>
      <sheetName val="³²¿ø"/>
      <sheetName val="¸ñÆ÷"/>
      <sheetName val="±º»ê"/>
      <sheetName val="Ç¥Áö"/>
      <sheetName val="ÀÎ°Ç-ÃøÁ¤"/>
      <sheetName val="ÇÑ°­¿î¹Ýºñ"/>
      <sheetName val="ÇÏÁ¶¼­"/>
      <sheetName val="¼³Á÷Àç-1"/>
      <sheetName val="´Ü"/>
      <sheetName val="NìüëÒ_òÅ"/>
      <sheetName val="CP-E2_(품셈표)"/>
      <sheetName val="1_설계조건"/>
      <sheetName val="1_수인터널"/>
      <sheetName val="C-직노1"/>
      <sheetName val="D-경비1"/>
      <sheetName val="인수공"/>
      <sheetName val="DB단가"/>
      <sheetName val="원형맨홀수량"/>
      <sheetName val="OPT7"/>
      <sheetName val="견적율"/>
      <sheetName val="사급자재"/>
      <sheetName val="토목"/>
      <sheetName val="조도계산"/>
      <sheetName val="AL공사(원)"/>
      <sheetName val="기계경비목록"/>
      <sheetName val="DATA_입력란"/>
      <sheetName val="총괄_CCTV수량"/>
      <sheetName val="식재가격"/>
      <sheetName val="식재총괄"/>
      <sheetName val="돈암사업"/>
      <sheetName val="횡 연장"/>
      <sheetName val="Sheet13"/>
      <sheetName val="발전기"/>
      <sheetName val="공사비"/>
      <sheetName val="DATA_입력란1"/>
      <sheetName val="총괄_CCTV수량1"/>
      <sheetName val="기존단가_(2)"/>
      <sheetName val="단가_"/>
      <sheetName val="수목데이타_"/>
      <sheetName val="변압기_및_발전기_용량"/>
      <sheetName val="6__직접경비"/>
      <sheetName val="노무비_"/>
      <sheetName val="수량 산출서"/>
      <sheetName val="정SW(원)"/>
      <sheetName val="결과조달"/>
      <sheetName val="예산대비"/>
      <sheetName val="소방"/>
      <sheetName val="Sheet14"/>
      <sheetName val="석재장조사"/>
      <sheetName val="소요자재명세서"/>
      <sheetName val="노무비명세서"/>
      <sheetName val="남양구조시험동"/>
      <sheetName val="G.R300경비"/>
      <sheetName val="교각1"/>
      <sheetName val="단가대비표"/>
      <sheetName val="제품별"/>
      <sheetName val="Y-WORK"/>
      <sheetName val="백암비스타내역"/>
      <sheetName val="BID"/>
      <sheetName val="환산"/>
      <sheetName val="발신정보"/>
      <sheetName val="wall"/>
      <sheetName val="Sheet1 (2)"/>
      <sheetName val="HW일위"/>
      <sheetName val="분석"/>
      <sheetName val="969910(_R)"/>
      <sheetName val="용소리교"/>
      <sheetName val="품셈"/>
      <sheetName val="Macro(전선)"/>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refreshError="1"/>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금융비용"/>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금융비용"/>
      <sheetName val="제목"/>
      <sheetName val="목차"/>
      <sheetName val="실행과정요약"/>
      <sheetName val="총괄표"/>
      <sheetName val="실행대비표"/>
      <sheetName val="실행대비 (2)"/>
      <sheetName val="분석1"/>
      <sheetName val="입찰품의서"/>
    </sheetNames>
    <sheetDataSet>
      <sheetData sheetId="0" refreshError="1"/>
      <sheetData sheetId="1"/>
      <sheetData sheetId="2"/>
      <sheetData sheetId="3"/>
      <sheetData sheetId="4"/>
      <sheetData sheetId="5"/>
      <sheetData sheetId="6"/>
      <sheetData sheetId="7"/>
      <sheetData sheetId="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직재"/>
      <sheetName val="일위"/>
      <sheetName val="자료업체"/>
      <sheetName val="결과"/>
      <sheetName val="총괄"/>
      <sheetName val="재료계"/>
      <sheetName val="간재"/>
      <sheetName val="노무"/>
      <sheetName val="비율"/>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직재"/>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본"/>
      <sheetName val="작업용"/>
      <sheetName val="작업완료"/>
      <sheetName val="Sheet3"/>
      <sheetName val="Media Daily"/>
      <sheetName val="Summary"/>
      <sheetName val="Media_Daily"/>
      <sheetName val="Sheet1"/>
      <sheetName val="전체단가표"/>
      <sheetName val="2011년 Movie DB"/>
      <sheetName val="엔미즈_코리아"/>
      <sheetName val="분류"/>
      <sheetName val="#REF!"/>
      <sheetName val="【Facebook】業界業種"/>
    </sheetNames>
    <sheetDataSet>
      <sheetData sheetId="0"/>
      <sheetData sheetId="1"/>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원본"/>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입찰품의서"/>
      <sheetName val="갑지1"/>
      <sheetName val="ELECTRIC"/>
      <sheetName val="수량산출"/>
      <sheetName val="제직재"/>
      <sheetName val="연습"/>
      <sheetName val="EJ"/>
      <sheetName val="N賃率_職"/>
      <sheetName val="증감대비"/>
      <sheetName val="노무비"/>
      <sheetName val="제-노임"/>
      <sheetName val="설직재-1"/>
      <sheetName val="약품설비"/>
      <sheetName val="일위"/>
      <sheetName val="경산"/>
      <sheetName val="직재"/>
      <sheetName val="2공구산출내역"/>
      <sheetName val="예가표"/>
      <sheetName val="제경집계"/>
      <sheetName val="내역"/>
      <sheetName val="mcc일위대가"/>
      <sheetName val="노임단가표"/>
      <sheetName val="총괄 CCTV수량"/>
      <sheetName val="일위대가(VDS)"/>
      <sheetName val="노임"/>
      <sheetName val="6. 직접경비"/>
      <sheetName val="내역서"/>
      <sheetName val="직노"/>
      <sheetName val="단위일위"/>
      <sheetName val="b_balju_cho"/>
      <sheetName val="공조기"/>
      <sheetName val="을"/>
      <sheetName val="단"/>
      <sheetName val="토사(PE)"/>
      <sheetName val="work-form"/>
      <sheetName val="기초자료입력"/>
      <sheetName val="원가 (2)"/>
      <sheetName val="Sheet3"/>
      <sheetName val="5.설치내역"/>
      <sheetName val="EQ-R1"/>
      <sheetName val="7단가"/>
      <sheetName val="재집"/>
      <sheetName val="Total"/>
      <sheetName val="시행후면적"/>
      <sheetName val="수지예산"/>
      <sheetName val="약품공급2"/>
      <sheetName val="금액내역서"/>
      <sheetName val="20관리비율"/>
      <sheetName val="예정(3)"/>
      <sheetName val="동원(3)"/>
      <sheetName val="#REF"/>
      <sheetName val="품셈표"/>
      <sheetName val="납부서"/>
      <sheetName val="EP0618"/>
      <sheetName val="노임단가"/>
      <sheetName val="단가조사"/>
      <sheetName val="工완성공사율"/>
      <sheetName val="DATA"/>
      <sheetName val="데이타"/>
      <sheetName val="일위대가(가설)"/>
      <sheetName val="9811"/>
      <sheetName val="A4-結果 "/>
      <sheetName val="기본일위"/>
      <sheetName val="sheet1"/>
      <sheetName val="내역서2안"/>
      <sheetName val="기준"/>
      <sheetName val="Articles"/>
      <sheetName val="기성금내역서"/>
      <sheetName val="밸브설치"/>
      <sheetName val="인덱스_유효성검사"/>
      <sheetName val="IMPEADENCE MAP 취수장"/>
      <sheetName val="9-1차이내역"/>
      <sheetName val="물가"/>
      <sheetName val="년도별실"/>
      <sheetName val="실행내역"/>
      <sheetName val="2F 회의실견적(5_14 일대)"/>
      <sheetName val="진천"/>
      <sheetName val="단가"/>
      <sheetName val="월별수입"/>
      <sheetName val="하이스캔(내수용)"/>
      <sheetName val="2001년고정자산"/>
      <sheetName val="원재료출고수량"/>
      <sheetName val="정산자료"/>
      <sheetName val="본부"/>
      <sheetName val="전주"/>
      <sheetName val="광주"/>
      <sheetName val="순천"/>
      <sheetName val="남원"/>
      <sheetName val="목포"/>
      <sheetName val="군산"/>
      <sheetName val="표지"/>
      <sheetName val="인건-측정"/>
      <sheetName val="하조서"/>
      <sheetName val="한강운반비"/>
      <sheetName val="Sheet2"/>
      <sheetName val="A-4"/>
      <sheetName val="ABUT수량-A1"/>
      <sheetName val="입찰안"/>
      <sheetName val="HVAC"/>
      <sheetName val="금호"/>
      <sheetName val="신우"/>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소요자재"/>
      <sheetName val="노무산출서"/>
      <sheetName val="CT "/>
      <sheetName val="전체"/>
      <sheetName val="조도계산서 (도서)"/>
      <sheetName val="일위대가(계측기설치)"/>
      <sheetName val="정공공사"/>
      <sheetName val="날개벽"/>
      <sheetName val="중기사용료"/>
      <sheetName val="유기공정"/>
      <sheetName val="9GNG운반"/>
      <sheetName val="DATE"/>
      <sheetName val="예비품"/>
      <sheetName val="매립"/>
      <sheetName val="Sheet6"/>
      <sheetName val="적용토목"/>
      <sheetName val="실행철강하도"/>
      <sheetName val="공정집계_국별"/>
      <sheetName val="공사내역"/>
      <sheetName val="CP-E2 (품셈표)"/>
      <sheetName val="포장복구집계"/>
      <sheetName val="1.수인터널"/>
      <sheetName val="ETC"/>
      <sheetName val="자재단가비교표"/>
      <sheetName val="집수정"/>
      <sheetName val="원효펌프교체020812"/>
      <sheetName val="LEGEND"/>
      <sheetName val="1.설계조건"/>
      <sheetName val="GAEYO"/>
      <sheetName val="양천현"/>
      <sheetName val="을 1"/>
      <sheetName val="을 2"/>
      <sheetName val="손익분석"/>
      <sheetName val="내역서-CCTV"/>
      <sheetName val="설비단가표"/>
      <sheetName val="지구단위계획"/>
      <sheetName val="심사계산"/>
      <sheetName val="심사물량"/>
      <sheetName val="도로정위치부표"/>
      <sheetName val="DB구축"/>
      <sheetName val="도로조사부표"/>
      <sheetName val="재정비내역"/>
      <sheetName val="입력변수"/>
      <sheetName val="지적고시내역"/>
      <sheetName val="예방접종계획"/>
      <sheetName val="버스운행안내"/>
      <sheetName val="근태계획서"/>
      <sheetName val="진입부 단위수량"/>
      <sheetName val="조명시설"/>
      <sheetName val="홍보비디오"/>
      <sheetName val="_REF"/>
      <sheetName val="총괄표"/>
      <sheetName val="Sheet4"/>
      <sheetName val="갑지(추정)"/>
      <sheetName val="패널"/>
      <sheetName val="잡철물"/>
      <sheetName val="일위대가"/>
      <sheetName val="역T형"/>
      <sheetName val="노임조서"/>
      <sheetName val="SP-B1"/>
      <sheetName val="Curves"/>
      <sheetName val="Tables"/>
      <sheetName val="환율"/>
      <sheetName val="여수토공사비"/>
      <sheetName val="재고"/>
      <sheetName val="전차선로 물량표"/>
      <sheetName val="가압장(토목)"/>
      <sheetName val="작성기준"/>
      <sheetName val="수불카드"/>
      <sheetName val="연부97-1"/>
      <sheetName val="단가표"/>
      <sheetName val="접속도로1"/>
      <sheetName val="대치판정"/>
      <sheetName val="품셈TABLE"/>
      <sheetName val="위치조서"/>
      <sheetName val="집계표"/>
      <sheetName val="각형맨홀"/>
      <sheetName val="견적서"/>
      <sheetName val="2"/>
      <sheetName val="96갑지"/>
      <sheetName val="건축내역"/>
      <sheetName val="입력"/>
      <sheetName val="말뚝지지력산정"/>
      <sheetName val="99노임기준"/>
      <sheetName val="평자재단가"/>
      <sheetName val="조건표"/>
      <sheetName val="주차구획선수량"/>
      <sheetName val="부대공Ⅱ"/>
      <sheetName val="과천MAIN"/>
      <sheetName val="전신환매도율"/>
      <sheetName val="969910( R)"/>
      <sheetName val="다목적갑"/>
      <sheetName val="수량산출서"/>
      <sheetName val="_산근2_"/>
      <sheetName val="_산근4_"/>
      <sheetName val="_산근5_"/>
      <sheetName val="1단계"/>
      <sheetName val="일위대가목차"/>
      <sheetName val="TYPE-A"/>
      <sheetName val="총괄내역서"/>
      <sheetName val="정부노임단가"/>
      <sheetName val="48전력선로일위"/>
      <sheetName val="총수량집계표"/>
      <sheetName val="산출근거"/>
      <sheetName val="우수공"/>
      <sheetName val="INPUT DATA"/>
      <sheetName val="8.PILE  (돌출)"/>
      <sheetName val="생산수량"/>
      <sheetName val="C-노임단가"/>
      <sheetName val="공정코드"/>
      <sheetName val="횡배수관집현황(2공구)"/>
      <sheetName val="DATA 입력란"/>
      <sheetName val="기계경비총괄표"/>
      <sheetName val="일위대가_현장"/>
      <sheetName val="자재단가표"/>
      <sheetName val="변압기 및 발전기 용량"/>
      <sheetName val="인건비"/>
      <sheetName val="하부철근수량"/>
      <sheetName val="노무비 "/>
      <sheetName val="수목표준대가"/>
      <sheetName val="산출기준자료"/>
      <sheetName val="발전계획"/>
      <sheetName val="기존단가 (2)"/>
      <sheetName val="기계경비"/>
      <sheetName val="코드표"/>
      <sheetName val="SLAB&quot;1&quot;"/>
      <sheetName val="을지"/>
      <sheetName val="단가 "/>
      <sheetName val="수목데이타 "/>
      <sheetName val="단위수량"/>
      <sheetName val="공사현황"/>
      <sheetName val="송전재료비"/>
      <sheetName val="1.우편집중내역서"/>
      <sheetName val="6PILE  (돌출)"/>
      <sheetName val="인건비 "/>
      <sheetName val="유동표"/>
      <sheetName val="단가산출2"/>
      <sheetName val="단가 및 재료비"/>
      <sheetName val="단가산출1"/>
      <sheetName val="Price List"/>
      <sheetName val="일위대가목록"/>
      <sheetName val="일위대가(4층원격)"/>
      <sheetName val="HP1AMLIST"/>
      <sheetName val="2.4 자재단가비교표"/>
      <sheetName val="청천내"/>
      <sheetName val="갑지"/>
      <sheetName val="EQ"/>
      <sheetName val="CABLE"/>
      <sheetName val="산출기초(기계터파기)3열"/>
      <sheetName val="전송망집계"/>
      <sheetName val="철거수량(전송)"/>
      <sheetName val="일위대가(1)"/>
      <sheetName val="재료"/>
      <sheetName val="설치자재"/>
      <sheetName val="일위목록"/>
      <sheetName val="요율"/>
      <sheetName val="2000년1차"/>
      <sheetName val="2000전체분"/>
      <sheetName val="기본단가표"/>
      <sheetName val="제노임"/>
      <sheetName val="DB"/>
      <sheetName val="시약"/>
      <sheetName val="재료비"/>
      <sheetName val="전기2005"/>
      <sheetName val="통신2005"/>
      <sheetName val="노임단가 (2)"/>
      <sheetName val="원가계산서구조조정"/>
      <sheetName val="접지수량"/>
      <sheetName val="ELEC"/>
      <sheetName val="옥외외등집계표"/>
      <sheetName val="공사원가계산서"/>
      <sheetName val="자재단가"/>
      <sheetName val="봉양~조차장간고하개명(신설)"/>
      <sheetName val="COST"/>
      <sheetName val="원가총괄"/>
      <sheetName val="자재테이블"/>
      <sheetName val="대포2교접속"/>
      <sheetName val="천방교접속"/>
      <sheetName val="교각계산"/>
      <sheetName val="신호등일위대가"/>
      <sheetName val=" HIT-&gt;HMC 견적(3900)"/>
      <sheetName val="SHEET PILE단가"/>
      <sheetName val="Resource2"/>
      <sheetName val="관급"/>
      <sheetName val="수량총괄"/>
      <sheetName val="정류기"/>
      <sheetName val="급,배기팬"/>
      <sheetName val="내   역"/>
      <sheetName val="#3_일위대가목록"/>
      <sheetName val="#2_일위대가목록"/>
      <sheetName val="노단"/>
      <sheetName val="산출(2)"/>
      <sheetName val="전체제잡비"/>
      <sheetName val="재료비집계"/>
      <sheetName val="제조노임"/>
      <sheetName val="현장조사"/>
      <sheetName val="프로젝트"/>
      <sheetName val="서식시트"/>
      <sheetName val="방송일위대가"/>
      <sheetName val="input"/>
      <sheetName val="CODE1"/>
      <sheetName val="토공"/>
      <sheetName val="원형1호맨홀토공수량"/>
      <sheetName val="1안"/>
      <sheetName val="현금예금"/>
      <sheetName val="견적대비표"/>
      <sheetName val="공문"/>
      <sheetName val="가로등기초"/>
      <sheetName val="PAD TR보호대기초"/>
      <sheetName val="횡배수관토공수량"/>
      <sheetName val="정SW_원_"/>
      <sheetName val="합천내역"/>
      <sheetName val="노무비단가"/>
      <sheetName val="제작기술지원센터"/>
      <sheetName val="구조물철거타공정이월"/>
      <sheetName val="1.1서버도입"/>
      <sheetName val="노임단가 및 기계경비"/>
      <sheetName val="설치공사2"/>
      <sheetName val="기본DATA"/>
      <sheetName val="원본(갑지)"/>
      <sheetName val="시화점실행"/>
      <sheetName val="A4-結果_"/>
      <sheetName val="투자-국내2"/>
      <sheetName val="토적계산"/>
      <sheetName val="sh1"/>
      <sheetName val="제출내역 (2)"/>
      <sheetName val="총괄"/>
      <sheetName val="샘플표지"/>
      <sheetName val="01"/>
      <sheetName val="총괄집계표"/>
      <sheetName val="임율"/>
      <sheetName val="부하(성남)"/>
      <sheetName val="C3"/>
      <sheetName val="토공총괄표"/>
      <sheetName val="감가상각"/>
      <sheetName val="HD01"/>
      <sheetName val="98연계표"/>
      <sheetName val="CODE"/>
      <sheetName val="cal"/>
      <sheetName val="성곽내역서"/>
      <sheetName val="Sheet17"/>
      <sheetName val="내역을"/>
      <sheetName val="내역서1-2"/>
      <sheetName val="시설수량표"/>
      <sheetName val="식재수량표"/>
      <sheetName val="건축일위"/>
      <sheetName val="그라우팅일위"/>
      <sheetName val="전기"/>
      <sheetName val="현장관리비"/>
      <sheetName val="단위세대물량"/>
      <sheetName val="기초DATA(2)"/>
      <sheetName val="터파기및재료"/>
      <sheetName val="Baby일위대가"/>
      <sheetName val="목록"/>
      <sheetName val="BSD _2_"/>
      <sheetName val="유림골조"/>
      <sheetName val=" 냉각수펌프"/>
      <sheetName val="LH3 동양시스템"/>
      <sheetName val="일위대가표"/>
      <sheetName val="을-ATYPE"/>
      <sheetName val="danga"/>
      <sheetName val="ilch"/>
      <sheetName val="제36-40호표"/>
      <sheetName val="샤워실위생"/>
      <sheetName val="unit 4"/>
      <sheetName val="설계조건"/>
      <sheetName val="조경"/>
      <sheetName val="소비자가"/>
      <sheetName val="FANDBS"/>
      <sheetName val="GRDATA"/>
      <sheetName val="SHAFTDBSE"/>
      <sheetName val="산출내역서"/>
      <sheetName val="직공비"/>
      <sheetName val="일(4)"/>
      <sheetName val="식재인부"/>
      <sheetName val="TABLE"/>
      <sheetName val="수목단가"/>
      <sheetName val="제수"/>
      <sheetName val="공기"/>
      <sheetName val="설계명세서"/>
      <sheetName val="총(철거)"/>
      <sheetName val="총물량표"/>
      <sheetName val="배관단가조사서"/>
      <sheetName val="단가산출"/>
      <sheetName val="NÒ¾íÂ"/>
      <sheetName val="NìüëÒ-òÅ"/>
      <sheetName val="JòÁî§1"/>
      <sheetName val="JòÁî§2"/>
      <sheetName val="JòÁî§3"/>
      <sheetName val="JòÁî§4"/>
      <sheetName val="KÊõßÚÊ¿"/>
      <sheetName val="KÌèÍª"/>
      <sheetName val="KÌèÛÕÝ·"/>
      <sheetName val="KÌèðàïÚ"/>
      <sheetName val="Ká¼ÙÄÝÂ"/>
      <sheetName val="NÊàÒ¾Íª"/>
      <sheetName val="NÊàÝïëÒ"/>
      <sheetName val="NÊàãÁëÒ"/>
      <sheetName val="NÍïâ¦1"/>
      <sheetName val="NÍïâ¦2"/>
      <sheetName val="NÒ¾Íª"/>
      <sheetName val="NÒ¾ÙâÝÂ"/>
      <sheetName val="NÒ¾Ùâãù"/>
      <sheetName val="Að²õÅ"/>
      <sheetName val="IìéÚõÝï"/>
      <sheetName val="JâÃìýî§"/>
      <sheetName val="JíÂÍª"/>
      <sheetName val="Jî§ÖùÕá1"/>
      <sheetName val="Jî§ÖùÕá2"/>
      <sheetName val="JÊàî§"/>
      <sheetName val="JâÃìýÍª"/>
      <sheetName val="JâÃìýëÒ1"/>
      <sheetName val="A4-Ì¿Íý "/>
      <sheetName val="Á¤»êÀÚ·á"/>
      <sheetName val="º»ºÎ"/>
      <sheetName val="ÀüÁÖ"/>
      <sheetName val="±¤ÁÖ"/>
      <sheetName val="¼øÃµ"/>
      <sheetName val="³²¿ø"/>
      <sheetName val="¸ñÆ÷"/>
      <sheetName val="±º»ê"/>
      <sheetName val="Ç¥Áö"/>
      <sheetName val="ÀÎ°Ç-ÃøÁ¤"/>
      <sheetName val="ÇÑ°­¿î¹Ýºñ"/>
      <sheetName val="ÇÏÁ¶¼­"/>
      <sheetName val="¼³Á÷Àç-1"/>
      <sheetName val="´Ü"/>
      <sheetName val="NìüëÒ_òÅ"/>
      <sheetName val="CP-E2_(품셈표)"/>
      <sheetName val="1_설계조건"/>
      <sheetName val="1_수인터널"/>
      <sheetName val="C-직노1"/>
      <sheetName val="D-경비1"/>
      <sheetName val="인수공"/>
      <sheetName val="DB단가"/>
      <sheetName val="원형맨홀수량"/>
      <sheetName val="OPT7"/>
      <sheetName val="견적율"/>
      <sheetName val="사급자재"/>
      <sheetName val="토목"/>
      <sheetName val="조도계산"/>
      <sheetName val="AL공사(원)"/>
      <sheetName val="기계경비목록"/>
      <sheetName val="DATA_입력란"/>
      <sheetName val="총괄_CCTV수량"/>
      <sheetName val="식재가격"/>
      <sheetName val="식재총괄"/>
      <sheetName val="돈암사업"/>
      <sheetName val="횡 연장"/>
      <sheetName val="Sheet13"/>
      <sheetName val="발전기"/>
      <sheetName val="공사비"/>
      <sheetName val="DATA_입력란1"/>
      <sheetName val="총괄_CCTV수량1"/>
      <sheetName val="기존단가_(2)"/>
      <sheetName val="단가_"/>
      <sheetName val="수목데이타_"/>
      <sheetName val="변압기_및_발전기_용량"/>
      <sheetName val="6__직접경비"/>
      <sheetName val="노무비_"/>
      <sheetName val="수량 산출서"/>
      <sheetName val="정SW(원)"/>
      <sheetName val="결과조달"/>
      <sheetName val="예산대비"/>
      <sheetName val="소방"/>
      <sheetName val="Sheet14"/>
      <sheetName val="석재장조사"/>
      <sheetName val="소요자재명세서"/>
      <sheetName val="노무비명세서"/>
      <sheetName val="남양구조시험동"/>
      <sheetName val="G.R300경비"/>
      <sheetName val="교각1"/>
      <sheetName val="단가대비표"/>
      <sheetName val="제품별"/>
      <sheetName val="Y-WORK"/>
      <sheetName val="백암비스타내역"/>
      <sheetName val="BID"/>
      <sheetName val="환산"/>
      <sheetName val="발신정보"/>
      <sheetName val="wall"/>
      <sheetName val="Sheet1 (2)"/>
      <sheetName val="HW일위"/>
      <sheetName val="분석"/>
      <sheetName val="969910(_R)"/>
      <sheetName val="용소리교"/>
      <sheetName val="품셈"/>
      <sheetName val="Macro(전선)"/>
      <sheetName val="I???"/>
      <sheetName val="N??-?"/>
      <sheetName val="Лист1"/>
      <sheetName val="База данных"/>
      <sheetName val="SheゃᲓ_x0000__x0000_"/>
      <sheetName val="Sheẍ_x0000__x0000_"/>
      <sheetName val="She_xd86f_漴봀"/>
      <sheetName val="She胡꙱/_x0000_"/>
      <sheetName val="인력기준(삭제하지마세요)"/>
      <sheetName val="총괄_CCTV수량2"/>
      <sheetName val="6__직접경비1"/>
      <sheetName val="원가_(2)"/>
      <sheetName val="5_설치내역"/>
      <sheetName val="A4-結果_1"/>
      <sheetName val="IMPEADENCE_MAP_취수장"/>
      <sheetName val="2F_회의실견적(5_14_일대)"/>
      <sheetName val="일위대가56-1_"/>
      <sheetName val="일위대가71-1_"/>
      <sheetName val="일위대가74-1_"/>
      <sheetName val="일위대가76-1_"/>
      <sheetName val="일위대가77-1_"/>
      <sheetName val="일위대가78-1_"/>
      <sheetName val="CT_"/>
      <sheetName val="조도계산서_(도서)"/>
      <sheetName val="CP-E2_(품셈표)1"/>
      <sheetName val="1_수인터널1"/>
      <sheetName val="1_설계조건1"/>
      <sheetName val="을_1"/>
      <sheetName val="을_2"/>
      <sheetName val="진입부_단위수량"/>
      <sheetName val="전차선로_물량표"/>
      <sheetName val="969910(_R)1"/>
      <sheetName val="INPUT_DATA"/>
      <sheetName val="8_PILE__(돌출)"/>
      <sheetName val="DATA_입력란2"/>
      <sheetName val="변압기_및_발전기_용량1"/>
      <sheetName val="노무비_1"/>
      <sheetName val="기존단가_(2)1"/>
      <sheetName val="단가_1"/>
      <sheetName val="수목데이타_1"/>
      <sheetName val="1_우편집중내역서"/>
      <sheetName val="6PILE__(돌출)"/>
      <sheetName val="인건비_"/>
      <sheetName val="단가_및_재료비"/>
      <sheetName val="Price_List"/>
      <sheetName val="2_4_자재단가비교표"/>
      <sheetName val="노임단가_(2)"/>
      <sheetName val="_HIT-&gt;HMC_견적(3900)"/>
      <sheetName val="SHEET_PILE단가"/>
      <sheetName val="내___역"/>
      <sheetName val="PAD_TR보호대기초"/>
      <sheetName val="1_1서버도입"/>
      <sheetName val="노임단가_및_기계경비"/>
      <sheetName val="제출내역_(2)"/>
      <sheetName val="BSD__2_"/>
      <sheetName val="_냉각수펌프"/>
      <sheetName val="LH3_동양시스템"/>
      <sheetName val="unit_4"/>
      <sheetName val="A4-Ì¿Íý_"/>
      <sheetName val="횡_연장"/>
      <sheetName val="수량_산출서"/>
      <sheetName val="G_R300경비"/>
      <sheetName val="Sheet1_(2)"/>
      <sheetName val="База_данных"/>
      <sheetName val="She漴봀"/>
      <sheetName val="She䠃竣ᐃ긑"/>
      <sheetName val="엔미즈_코리아"/>
      <sheetName val="총괄_CCTV수량3"/>
      <sheetName val="6__직접경비2"/>
      <sheetName val="원가_(2)1"/>
      <sheetName val="5_설치내역1"/>
      <sheetName val="A4-結果_2"/>
      <sheetName val="IMPEADENCE_MAP_취수장1"/>
      <sheetName val="2F_회의실견적(5_14_일대)1"/>
      <sheetName val="일위대가56-1_1"/>
      <sheetName val="일위대가71-1_1"/>
      <sheetName val="일위대가74-1_1"/>
      <sheetName val="일위대가76-1_1"/>
      <sheetName val="일위대가77-1_1"/>
      <sheetName val="일위대가78-1_1"/>
      <sheetName val="CT_1"/>
      <sheetName val="조도계산서_(도서)1"/>
      <sheetName val="CP-E2_(품셈표)2"/>
      <sheetName val="1_수인터널2"/>
      <sheetName val="1_설계조건2"/>
      <sheetName val="을_11"/>
      <sheetName val="을_21"/>
      <sheetName val="진입부_단위수량1"/>
      <sheetName val="전차선로_물량표1"/>
      <sheetName val="969910(_R)2"/>
      <sheetName val="INPUT_DATA1"/>
      <sheetName val="8_PILE__(돌출)1"/>
      <sheetName val="DATA_입력란3"/>
      <sheetName val="변압기_및_발전기_용량2"/>
      <sheetName val="노무비_2"/>
      <sheetName val="기존단가_(2)2"/>
      <sheetName val="단가_2"/>
      <sheetName val="수목데이타_2"/>
      <sheetName val="1_우편집중내역서1"/>
      <sheetName val="6PILE__(돌출)1"/>
      <sheetName val="인건비_1"/>
      <sheetName val="단가_및_재료비1"/>
      <sheetName val="Price_List1"/>
      <sheetName val="2_4_자재단가비교표1"/>
      <sheetName val="노임단가_(2)1"/>
      <sheetName val="_HIT-&gt;HMC_견적(3900)1"/>
      <sheetName val="SHEET_PILE단가1"/>
      <sheetName val="내___역1"/>
      <sheetName val="PAD_TR보호대기초1"/>
      <sheetName val="1_1서버도입1"/>
      <sheetName val="노임단가_및_기계경비1"/>
      <sheetName val="제출내역_(2)1"/>
      <sheetName val="BSD__2_1"/>
      <sheetName val="_냉각수펌프1"/>
      <sheetName val="LH3_동양시스템1"/>
      <sheetName val="unit_41"/>
      <sheetName val="A4-Ì¿Íý_1"/>
      <sheetName val="횡_연장1"/>
      <sheetName val="수량_산출서1"/>
      <sheetName val="G_R300경비1"/>
      <sheetName val="Sheet1_(2)1"/>
      <sheetName val="База_данных1"/>
      <sheetName val="SheゃᲓ??"/>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refreshError="1"/>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sheetData sheetId="602"/>
      <sheetData sheetId="603" refreshError="1"/>
      <sheetData sheetId="604"/>
      <sheetData sheetId="605" refreshError="1"/>
      <sheetData sheetId="606" refreshError="1"/>
      <sheetData sheetId="607" refreshError="1"/>
      <sheetData sheetId="608" refreshError="1"/>
      <sheetData sheetId="609" refreshError="1"/>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refreshError="1"/>
      <sheetData sheetId="667" refreshError="1"/>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一般比"/>
      <sheetName val="N賃率-職"/>
    </sheetNames>
    <sheetDataSet>
      <sheetData sheetId="0" refreshError="1"/>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금액내역서"/>
      <sheetName val="정SW(원)"/>
      <sheetName val="발신정보"/>
      <sheetName val="직재"/>
      <sheetName val="#REF"/>
      <sheetName val="백암비스타내역"/>
      <sheetName val="소방사항"/>
      <sheetName val="예정(3)"/>
      <sheetName val="원가계산서"/>
      <sheetName val="총괄내역서"/>
      <sheetName val="내역서"/>
      <sheetName val="노무비목록표"/>
      <sheetName val="자재단가대비표"/>
      <sheetName val="중기목록표"/>
      <sheetName val="기계경비"/>
      <sheetName val="단가산출근거목록표"/>
      <sheetName val="내역산근"/>
      <sheetName val="총괄내역서 (2)"/>
      <sheetName val="내역서 (2)"/>
      <sheetName val="일위대가목록표"/>
      <sheetName val="일위대가"/>
      <sheetName val="일위대가 (2)"/>
      <sheetName val="내역산근 (2)"/>
      <sheetName val="연돌일위집계"/>
      <sheetName val="약품공급2"/>
      <sheetName val="세대내부"/>
      <sheetName val="0226"/>
      <sheetName val="1ST"/>
      <sheetName val="PROJECT BRIEF"/>
      <sheetName val="골조시행"/>
      <sheetName val="일위대가(여기까지)"/>
      <sheetName val="공조기휀"/>
      <sheetName val="금융비용"/>
      <sheetName val="000000"/>
      <sheetName val="유림골조"/>
      <sheetName val="집계표"/>
      <sheetName val="IW-LIST"/>
      <sheetName val=" 견적서"/>
      <sheetName val="총괄내역서_(2)"/>
      <sheetName val="내역서_(2)"/>
      <sheetName val="일위대가_(2)"/>
      <sheetName val="내역산근_(2)"/>
      <sheetName val="PROJECT_BRIEF"/>
      <sheetName val="전지동동력물량산출서"/>
      <sheetName val="실행"/>
      <sheetName val="Air-Con Charging(A)"/>
      <sheetName val="I一般比"/>
      <sheetName val="ASEM내역"/>
      <sheetName val="결과조달"/>
    </sheetNames>
    <sheetDataSet>
      <sheetData sheetId="0" refreshError="1">
        <row r="4">
          <cell r="D4" t="str">
            <v>대</v>
          </cell>
        </row>
        <row r="5">
          <cell r="D5" t="str">
            <v>대</v>
          </cell>
        </row>
        <row r="7">
          <cell r="D7" t="str">
            <v>대</v>
          </cell>
        </row>
        <row r="8">
          <cell r="D8" t="str">
            <v>대</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금액내역서"/>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융비용"/>
      <sheetName val="COVER"/>
      <sheetName val="예가표"/>
      <sheetName val="노임기준"/>
      <sheetName val="내역(전체)"/>
      <sheetName val="#REF"/>
      <sheetName val="P.M 별"/>
      <sheetName val="아파트 "/>
      <sheetName val="7. 현장관리비 "/>
      <sheetName val="6. 안전관리비"/>
      <sheetName val="집계표"/>
      <sheetName val="일위대가"/>
      <sheetName val="단가대비표"/>
      <sheetName val="CTEMCOST"/>
      <sheetName val="0203"/>
      <sheetName val="대림경상68억"/>
      <sheetName val="Sheet4"/>
      <sheetName val="FB25JN"/>
      <sheetName val="합산자재"/>
      <sheetName val="TRE TABLE"/>
      <sheetName val="2공구산출내역"/>
      <sheetName val="단면 (2)"/>
      <sheetName val="ELECTRIC"/>
      <sheetName val="SCHEDULE"/>
      <sheetName val="산출내역"/>
      <sheetName val="공문"/>
      <sheetName val="archi(본사)"/>
      <sheetName val="토공 갑지"/>
      <sheetName val="부속동"/>
      <sheetName val="3.공통공사대비"/>
      <sheetName val="6PILE  (돌출)"/>
      <sheetName val="간접비"/>
      <sheetName val="내역서"/>
      <sheetName val="일반공사"/>
      <sheetName val="0226"/>
      <sheetName val="갑지(추정)"/>
      <sheetName val="건축집계"/>
      <sheetName val="실행"/>
      <sheetName val="돈암사업"/>
      <sheetName val="설계내역서"/>
      <sheetName val="1월"/>
      <sheetName val="INDEX"/>
      <sheetName val="잡철물"/>
      <sheetName val="1차 내역서"/>
      <sheetName val="인건비"/>
      <sheetName val="내역"/>
      <sheetName val="결과조달"/>
      <sheetName val="항목(1)"/>
      <sheetName val="산근"/>
      <sheetName val="1062-X방향 "/>
      <sheetName val="PIPE"/>
      <sheetName val="FLANGE"/>
      <sheetName val="VALVE"/>
      <sheetName val="견적서"/>
      <sheetName val="COL"/>
      <sheetName val="전기"/>
      <sheetName val="연돌일위집계"/>
      <sheetName val="실행(표지,갑,을)"/>
      <sheetName val="정산ISSUE(T)"/>
      <sheetName val="단가표"/>
      <sheetName val="인사자료총집계"/>
      <sheetName val="EP0618"/>
      <sheetName val="노임단가"/>
      <sheetName val="입찰안"/>
      <sheetName val="A-4"/>
      <sheetName val="금융"/>
      <sheetName val="실행갑지"/>
      <sheetName val="공종별변경집계표"/>
      <sheetName val="토목주소"/>
      <sheetName val="프랜트면허"/>
      <sheetName val="DB"/>
      <sheetName val="DRUM"/>
      <sheetName val="TTL"/>
      <sheetName val="Total"/>
      <sheetName val="單價表단가표"/>
      <sheetName val="소득세,사회보험율"/>
      <sheetName val="EJ"/>
      <sheetName val="가격조사서"/>
      <sheetName val="공사비집계"/>
      <sheetName val="FACTOR"/>
      <sheetName val="Sheet5"/>
      <sheetName val="입찰품의서"/>
      <sheetName val="2000전체분"/>
      <sheetName val="2000년1차"/>
      <sheetName val="동해title"/>
      <sheetName val="정부노임단가"/>
      <sheetName val="Sheet1"/>
      <sheetName val="#REF!"/>
      <sheetName val="음료실행"/>
      <sheetName val="Z"/>
      <sheetName val="Cash2"/>
      <sheetName val="유림골조"/>
      <sheetName val="Trans"/>
      <sheetName val="간접비 총괄표"/>
      <sheetName val="wall"/>
      <sheetName val="AHU집계"/>
      <sheetName val="공조기휀"/>
      <sheetName val="공조기"/>
      <sheetName val="갑지1"/>
      <sheetName val="지수"/>
      <sheetName val="금액내역서"/>
      <sheetName val="장비명"/>
      <sheetName val="저"/>
      <sheetName val="견적내역서"/>
      <sheetName val="경영상태"/>
      <sheetName val="대비내역서"/>
      <sheetName val="30신설일위대가"/>
      <sheetName val="30집계표"/>
      <sheetName val="1안"/>
      <sheetName val="입찰내역"/>
      <sheetName val="공사비예산서(토목분)"/>
      <sheetName val="전계가"/>
      <sheetName val="총괄"/>
      <sheetName val="수량산출"/>
      <sheetName val="직노"/>
      <sheetName val="건축공사실행"/>
      <sheetName val="전선 및 전선관"/>
      <sheetName val="주간기성"/>
      <sheetName val="h-013211-2"/>
      <sheetName val="수입"/>
      <sheetName val="표지"/>
      <sheetName val="공사비대비표(을지)"/>
      <sheetName val="사진"/>
      <sheetName val="예총"/>
      <sheetName val="개인별 순위표"/>
      <sheetName val="목표세부명세"/>
      <sheetName val="터파기및재료"/>
      <sheetName val="일위대가(계측기설치)"/>
      <sheetName val="공사비증감"/>
      <sheetName val="중기일위대가"/>
      <sheetName val="TEST1"/>
      <sheetName val="주자재비 산출서"/>
      <sheetName val="부품자재비 산출서"/>
      <sheetName val="기성고조서"/>
      <sheetName val="배수내역"/>
      <sheetName val="BREAKDOWN(철거설치)"/>
      <sheetName val="당초"/>
      <sheetName val="PIPING"/>
      <sheetName val="15100"/>
      <sheetName val="상반기손익차2총괄"/>
      <sheetName val="노임이"/>
      <sheetName val="10현장조직"/>
      <sheetName val="choose"/>
      <sheetName val="갑지"/>
      <sheetName val="FAB별"/>
      <sheetName val="PKG"/>
      <sheetName val="FAX"/>
      <sheetName val="물량표"/>
      <sheetName val="화전내"/>
      <sheetName val="1ST"/>
      <sheetName val="계측기"/>
      <sheetName val="제출내역 (2)"/>
      <sheetName val="BID"/>
      <sheetName val="입찰내역 발주처 양식"/>
      <sheetName val="data_dci"/>
      <sheetName val="data_mci"/>
      <sheetName val="behind"/>
      <sheetName val="MAIN"/>
      <sheetName val="수주현황2월"/>
      <sheetName val="인원계획"/>
      <sheetName val="손익차9월2"/>
      <sheetName val="inter"/>
      <sheetName val="TACE"/>
      <sheetName val="95삼성급(본사)"/>
      <sheetName val="산출근거#2-3"/>
      <sheetName val="Formula"/>
      <sheetName val="주관사업"/>
      <sheetName val="BLDG_DCI"/>
      <sheetName val="BLDG_MCI"/>
      <sheetName val="PRO_A"/>
      <sheetName val="ELEC_MCI"/>
      <sheetName val="INST_MCI"/>
      <sheetName val="MECH_MCI"/>
      <sheetName val="PRO"/>
      <sheetName val="Fitting"/>
      <sheetName val="PAD TR보호대기초"/>
      <sheetName val="가로등기초"/>
      <sheetName val="HANDHOLE(2)"/>
      <sheetName val="revised#1"/>
      <sheetName val="Change Order Log"/>
      <sheetName val="세대별집계표(BY 고려전산)_미출력"/>
      <sheetName val="검토표(총괄)"/>
      <sheetName val="추가할증(삭제금지)"/>
      <sheetName val="NM2"/>
      <sheetName val="NW1"/>
      <sheetName val="NW2"/>
      <sheetName val="PW3"/>
      <sheetName val="PW4"/>
      <sheetName val="SC1"/>
      <sheetName val="DNW"/>
      <sheetName val="NE"/>
      <sheetName val="PE"/>
      <sheetName val="평3"/>
      <sheetName val="10-1 1F 模块化(MODULE)"/>
      <sheetName val="추가예산"/>
      <sheetName val="변전실재분리"/>
      <sheetName val="연습"/>
      <sheetName val="APT"/>
      <sheetName val="개산공사비"/>
      <sheetName val="2. 주요공지（主要公告）"/>
      <sheetName val="실행내역"/>
      <sheetName val="CONCRETE"/>
      <sheetName val="工程量清单(신축공사)"/>
      <sheetName val="200"/>
      <sheetName val="공사비총괄표"/>
      <sheetName val="조명율표"/>
      <sheetName val="소방"/>
      <sheetName val="집계"/>
      <sheetName val="TOWER 12TON"/>
      <sheetName val="TOWER 10TON"/>
      <sheetName val="B"/>
      <sheetName val="도"/>
      <sheetName val="F4-F7"/>
      <sheetName val="주경기-오배수"/>
      <sheetName val="6PILE__(돌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제직재"/>
      <sheetName val="설직재-1"/>
      <sheetName val="서울시신호-2"/>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설직재_1"/>
      <sheetName val="N賃率-職"/>
      <sheetName val="J直材4"/>
      <sheetName val="직재"/>
      <sheetName val="직노"/>
      <sheetName val="1.우편집중내역서"/>
      <sheetName val="I一般比"/>
      <sheetName val="집계"/>
      <sheetName val="#REF"/>
      <sheetName val="기본일위"/>
      <sheetName val="내역서2안"/>
      <sheetName val="패널"/>
      <sheetName val="실행내역"/>
      <sheetName val="토 적 표"/>
      <sheetName val="지급자재"/>
      <sheetName val="__"/>
      <sheetName val="업무"/>
      <sheetName val="교각1"/>
      <sheetName val="일위"/>
      <sheetName val="단"/>
      <sheetName val="ABUT수량-A1"/>
      <sheetName val="danga"/>
      <sheetName val="ilch"/>
      <sheetName val=" HIT-&gt;HMC 견적(3900)"/>
      <sheetName val="재집"/>
      <sheetName val="내역"/>
      <sheetName val="내역서"/>
      <sheetName val="연령현황"/>
      <sheetName val="인건비"/>
      <sheetName val="4.설계예산내역서"/>
      <sheetName val="6.관급자재조서"/>
      <sheetName val="20관리비율"/>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Y-WORK"/>
      <sheetName val="ITEM"/>
      <sheetName val="부하(성남)"/>
      <sheetName val="갑지"/>
      <sheetName val="용소리교"/>
      <sheetName val="대가호표"/>
      <sheetName val="건축내역"/>
      <sheetName val="노무비"/>
      <sheetName val="단가산출2"/>
      <sheetName val="단위일위"/>
      <sheetName val="6. 직접경비"/>
      <sheetName val="견적대비 견적서"/>
      <sheetName val="공사원가계산서"/>
      <sheetName val="경영상태"/>
      <sheetName val="기존단가 (2)"/>
      <sheetName val="경산"/>
      <sheetName val="산출기준자료"/>
      <sheetName val="공조기"/>
      <sheetName val="단가 "/>
      <sheetName val="일위대가"/>
      <sheetName val="수목데이타 "/>
      <sheetName val="신우"/>
      <sheetName val="K55수출"/>
      <sheetName val="원가 (2)"/>
      <sheetName val="NEYOK"/>
      <sheetName val="B2BERP"/>
      <sheetName val="전체"/>
      <sheetName val="내역및총괄"/>
      <sheetName val="COPING"/>
      <sheetName val="제-노임"/>
      <sheetName val="LH3 동양시스템"/>
      <sheetName val="sw1"/>
      <sheetName val="광혁기성"/>
      <sheetName val="토공(우물통,기타) "/>
      <sheetName val="input"/>
      <sheetName val="데이타"/>
      <sheetName val="XL4Poppy"/>
      <sheetName val="포장절단"/>
      <sheetName val="U-TYPE(1)"/>
      <sheetName val="유림골조"/>
      <sheetName val="재료집계"/>
      <sheetName val="부서현황"/>
      <sheetName val="제비목비율_"/>
      <sheetName val="토_적_표"/>
      <sheetName val="1_우편집중내역서"/>
      <sheetName val="_HIT-&gt;HMC_견적(3900)"/>
      <sheetName val="4_설계예산내역서"/>
      <sheetName val="6_관급자재조서"/>
      <sheetName val="토지보상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OES"/>
      <sheetName val="Jan"/>
      <sheetName val="Gap J-D"/>
      <sheetName val="Dec"/>
      <sheetName val="Gap N-D"/>
      <sheetName val="Nov"/>
      <sheetName val="Gap O-N"/>
      <sheetName val="Oct"/>
      <sheetName val="GapS-O"/>
      <sheetName val="Sep2"/>
      <sheetName val="GapS1-2)"/>
      <sheetName val="Sep1"/>
      <sheetName val="GapSep1-std"/>
      <sheetName val="Std"/>
      <sheetName val="Gap F-Std"/>
      <sheetName val="0102re2"/>
      <sheetName val="Sum(IPWH)"/>
      <sheetName val="Outlook"/>
      <sheetName val="Sum(HC)"/>
      <sheetName val="Sum(G)"/>
      <sheetName val="Sum(L)"/>
      <sheetName val="Sum(D)"/>
      <sheetName val="Sum(LD)"/>
      <sheetName val="Sum(FHC)"/>
      <sheetName val="Sum(SO3)"/>
      <sheetName val="BCRPT975"/>
      <sheetName val="Social_Content"/>
      <sheetName val="Gap_J-D"/>
      <sheetName val="Gap_N-D"/>
      <sheetName val="Gap_O-N"/>
      <sheetName val="Gap_F-Std"/>
      <sheetName val="Gap_J-D1"/>
      <sheetName val="Gap_N-D1"/>
      <sheetName val="Gap_O-N1"/>
      <sheetName val="Gap_F-Std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7">
          <cell r="D7">
            <v>0</v>
          </cell>
        </row>
      </sheetData>
      <sheetData sheetId="16"/>
      <sheetData sheetId="17"/>
      <sheetData sheetId="18"/>
      <sheetData sheetId="19"/>
      <sheetData sheetId="20"/>
      <sheetData sheetId="21"/>
      <sheetData sheetId="22"/>
      <sheetData sheetId="23"/>
      <sheetData sheetId="24"/>
      <sheetData sheetId="25" refreshError="1"/>
      <sheetData sheetId="26" refreshError="1"/>
      <sheetData sheetId="27"/>
      <sheetData sheetId="28"/>
      <sheetData sheetId="29"/>
      <sheetData sheetId="30"/>
      <sheetData sheetId="31"/>
      <sheetData sheetId="32"/>
      <sheetData sheetId="33"/>
      <sheetData sheetId="3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
      <sheetName val="SPLITLCP"/>
      <sheetName val="LCPSECT"/>
      <sheetName val="L"/>
      <sheetName val="J"/>
      <sheetName val="DISH"/>
      <sheetName val="FCC"/>
      <sheetName val="GENMULTI"/>
      <sheetName val="HSC"/>
      <sheetName val="N"/>
      <sheetName val="NBD"/>
      <sheetName val="Volume SAP_0303end"/>
      <sheetName val="L&amp;CP1"/>
      <sheetName val="Overall Guidance on Template"/>
      <sheetName val="1. Key Measures vs target"/>
      <sheetName val="2 - P&amp;L"/>
      <sheetName val="3. - Initiative calendar"/>
      <sheetName val="4. - Building Blocks VC"/>
      <sheetName val="5. - BB YA"/>
      <sheetName val="6. - VOL &amp; NOS impacts"/>
      <sheetName val="7. - Pricing_orig"/>
      <sheetName val="7.  - Pricing"/>
      <sheetName val="8. - MSE Total"/>
      <sheetName val="8b. -MSE Upspending Request"/>
      <sheetName val="9. - Sales Deductions"/>
      <sheetName val="10. - FS LC"/>
      <sheetName val="10. - FS $ not for input"/>
      <sheetName val="11. - Brand Building Blocks"/>
      <sheetName val="12. - Loan Financing"/>
      <sheetName val="11.BBB $"/>
      <sheetName val="Inventory"/>
      <sheetName val="Data Input"/>
      <sheetName val="WorldWide_TDC,Etc."/>
      <sheetName val="Input Basic Project Info"/>
      <sheetName val="PGP02"/>
      <sheetName val="By Boutique"/>
      <sheetName val="Costing."/>
      <sheetName val="S&amp;OP Paste (Nes)"/>
      <sheetName val="Historical"/>
      <sheetName val="Key Inputs"/>
      <sheetName val="U"/>
      <sheetName val="Be"/>
      <sheetName val="G"/>
      <sheetName val="Ri"/>
      <sheetName val="Summary FSP"/>
      <sheetName val="LPT Budget Data"/>
      <sheetName val="LPT Current Data"/>
      <sheetName val="1+11 LPT Data"/>
      <sheetName val="Budget"/>
      <sheetName val="NJ 00-01"/>
      <sheetName val="Assumption"/>
      <sheetName val="Volume_SAP_0303end"/>
      <sheetName val="Overall_Guidance_on_Template"/>
      <sheetName val="1__Key_Measures_vs_target"/>
      <sheetName val="2_-_P&amp;L"/>
      <sheetName val="3__-_Initiative_calendar"/>
      <sheetName val="4__-_Building_Blocks_VC"/>
      <sheetName val="5__-_BB_YA"/>
      <sheetName val="6__-_VOL_&amp;_NOS_impacts"/>
      <sheetName val="7__-_Pricing_orig"/>
      <sheetName val="7___-_Pricing"/>
      <sheetName val="8__-_MSE_Total"/>
      <sheetName val="8b__-MSE_Upspending_Request"/>
      <sheetName val="9__-_Sales_Deductions"/>
      <sheetName val="10__-_FS_LC"/>
      <sheetName val="10__-_FS_$_not_for_input"/>
      <sheetName val="11__-_Brand_Building_Blocks"/>
      <sheetName val="12__-_Loan_Financing"/>
      <sheetName val="11_BBB_$"/>
      <sheetName val="Data_Input"/>
      <sheetName val="WorldWide_TDC,Etc_"/>
      <sheetName val="Input_Basic_Project_Info"/>
      <sheetName val="By_Boutique"/>
      <sheetName val="Costing_"/>
      <sheetName val="S&amp;OP_Paste_(Nes)"/>
      <sheetName val="Key_Inputs"/>
      <sheetName val="Summary_FSP"/>
      <sheetName val="LPT_Budget_Data"/>
      <sheetName val="LPT_Current_Data"/>
      <sheetName val="1+11_LPT_Data"/>
      <sheetName val="NJ_00-01"/>
      <sheetName val="Volume_SAP_0303end1"/>
      <sheetName val="Overall_Guidance_on_Template1"/>
      <sheetName val="1__Key_Measures_vs_target1"/>
      <sheetName val="2_-_P&amp;L1"/>
      <sheetName val="3__-_Initiative_calendar1"/>
      <sheetName val="4__-_Building_Blocks_VC1"/>
      <sheetName val="5__-_BB_YA1"/>
      <sheetName val="6__-_VOL_&amp;_NOS_impacts1"/>
      <sheetName val="7__-_Pricing_orig1"/>
      <sheetName val="7___-_Pricing1"/>
      <sheetName val="8__-_MSE_Total1"/>
      <sheetName val="8b__-MSE_Upspending_Request1"/>
      <sheetName val="9__-_Sales_Deductions1"/>
      <sheetName val="10__-_FS_LC1"/>
      <sheetName val="10__-_FS_$_not_for_input1"/>
      <sheetName val="11__-_Brand_Building_Blocks1"/>
      <sheetName val="12__-_Loan_Financing1"/>
      <sheetName val="11_BBB_$1"/>
      <sheetName val="Data_Input1"/>
      <sheetName val="WorldWide_TDC,Etc_1"/>
      <sheetName val="Input_Basic_Project_Info1"/>
      <sheetName val="By_Boutique1"/>
      <sheetName val="Costing_1"/>
      <sheetName val="S&amp;OP_Paste_(Nes)1"/>
      <sheetName val="Key_Inputs1"/>
      <sheetName val="Summary_FSP1"/>
      <sheetName val="LPT_Budget_Data1"/>
      <sheetName val="LPT_Current_Data1"/>
      <sheetName val="1+11_LPT_Data1"/>
      <sheetName val="NJ_00-011"/>
    </sheetNames>
    <sheetDataSet>
      <sheetData sheetId="0" refreshError="1">
        <row r="4">
          <cell r="E4" t="str">
            <v>/XMPRINT~</v>
          </cell>
        </row>
        <row r="5">
          <cell r="I5" t="str">
            <v>NBD</v>
          </cell>
        </row>
        <row r="11">
          <cell r="E11" t="str">
            <v>SUMMARY</v>
          </cell>
        </row>
      </sheetData>
      <sheetData sheetId="1" refreshError="1">
        <row r="1">
          <cell r="D1" t="str">
            <v>94/95</v>
          </cell>
          <cell r="I1" t="str">
            <v>94/95</v>
          </cell>
          <cell r="N1" t="str">
            <v>94/95</v>
          </cell>
        </row>
        <row r="2">
          <cell r="C2" t="str">
            <v xml:space="preserve">         line items</v>
          </cell>
          <cell r="H2" t="str">
            <v xml:space="preserve">      budget/other</v>
          </cell>
          <cell r="N2" t="str">
            <v>total</v>
          </cell>
        </row>
        <row r="3">
          <cell r="C3" t="str">
            <v>app.</v>
          </cell>
          <cell r="D3" t="str">
            <v>unapp</v>
          </cell>
          <cell r="F3" t="str">
            <v>total</v>
          </cell>
          <cell r="H3" t="str">
            <v>app.</v>
          </cell>
          <cell r="I3" t="str">
            <v>unapp.</v>
          </cell>
          <cell r="K3" t="str">
            <v>total</v>
          </cell>
          <cell r="M3" t="str">
            <v>app.</v>
          </cell>
          <cell r="N3" t="str">
            <v>unapp.</v>
          </cell>
          <cell r="P3" t="str">
            <v>total</v>
          </cell>
        </row>
        <row r="4">
          <cell r="A4" t="str">
            <v>Laundry&amp;Cleaning</v>
          </cell>
        </row>
        <row r="6">
          <cell r="C6">
            <v>86.100000000000009</v>
          </cell>
          <cell r="D6">
            <v>1.6</v>
          </cell>
          <cell r="F6">
            <v>87.7</v>
          </cell>
          <cell r="H6">
            <v>19</v>
          </cell>
          <cell r="I6">
            <v>1.2000000000000002</v>
          </cell>
          <cell r="K6">
            <v>20.2</v>
          </cell>
          <cell r="M6">
            <v>105.10000000000001</v>
          </cell>
          <cell r="N6">
            <v>2.8000000000000003</v>
          </cell>
          <cell r="P6">
            <v>107.9</v>
          </cell>
        </row>
        <row r="7">
          <cell r="C7">
            <v>0</v>
          </cell>
          <cell r="D7">
            <v>0</v>
          </cell>
          <cell r="F7">
            <v>0</v>
          </cell>
          <cell r="H7">
            <v>1.1000000000000001</v>
          </cell>
          <cell r="I7">
            <v>0.8</v>
          </cell>
          <cell r="K7">
            <v>1.9000000000000001</v>
          </cell>
          <cell r="M7">
            <v>1.1000000000000001</v>
          </cell>
          <cell r="N7">
            <v>0.8</v>
          </cell>
          <cell r="P7">
            <v>1.9000000000000001</v>
          </cell>
        </row>
        <row r="8">
          <cell r="C8">
            <v>3.5000000000000009</v>
          </cell>
          <cell r="D8">
            <v>0.99999999999999978</v>
          </cell>
          <cell r="F8">
            <v>4.5000000000000009</v>
          </cell>
          <cell r="H8">
            <v>27.3</v>
          </cell>
          <cell r="I8">
            <v>1.5999999999999999</v>
          </cell>
          <cell r="K8">
            <v>28.900000000000002</v>
          </cell>
          <cell r="M8">
            <v>30.8</v>
          </cell>
          <cell r="N8">
            <v>2.5999999999999996</v>
          </cell>
          <cell r="P8">
            <v>33.4</v>
          </cell>
        </row>
        <row r="9">
          <cell r="C9">
            <v>21.6</v>
          </cell>
          <cell r="D9">
            <v>0</v>
          </cell>
          <cell r="F9">
            <v>21.6</v>
          </cell>
          <cell r="H9">
            <v>5</v>
          </cell>
          <cell r="I9">
            <v>0</v>
          </cell>
          <cell r="K9">
            <v>5</v>
          </cell>
          <cell r="M9">
            <v>26.6</v>
          </cell>
          <cell r="N9">
            <v>0</v>
          </cell>
          <cell r="P9">
            <v>26.6</v>
          </cell>
        </row>
        <row r="10">
          <cell r="C10">
            <v>0</v>
          </cell>
          <cell r="D10">
            <v>0</v>
          </cell>
          <cell r="F10">
            <v>0</v>
          </cell>
          <cell r="H10">
            <v>3.8</v>
          </cell>
          <cell r="I10">
            <v>2.5</v>
          </cell>
          <cell r="K10">
            <v>6.3</v>
          </cell>
          <cell r="M10">
            <v>3.8</v>
          </cell>
          <cell r="N10">
            <v>2.5</v>
          </cell>
          <cell r="P10">
            <v>6.3</v>
          </cell>
        </row>
        <row r="11">
          <cell r="C11">
            <v>0</v>
          </cell>
          <cell r="D11">
            <v>0</v>
          </cell>
          <cell r="F11">
            <v>0</v>
          </cell>
          <cell r="H11">
            <v>18.600000000000001</v>
          </cell>
          <cell r="I11">
            <v>0</v>
          </cell>
          <cell r="K11">
            <v>18.600000000000001</v>
          </cell>
          <cell r="M11">
            <v>18.600000000000001</v>
          </cell>
          <cell r="N11">
            <v>0</v>
          </cell>
          <cell r="P11">
            <v>18.600000000000001</v>
          </cell>
        </row>
        <row r="12">
          <cell r="C12">
            <v>1.1102230246251565E-16</v>
          </cell>
          <cell r="D12">
            <v>0</v>
          </cell>
          <cell r="F12">
            <v>1.1102230246251565E-16</v>
          </cell>
          <cell r="H12">
            <v>1.7000000000000002</v>
          </cell>
          <cell r="I12">
            <v>0</v>
          </cell>
          <cell r="K12">
            <v>1.7000000000000002</v>
          </cell>
          <cell r="M12">
            <v>1.7000000000000002</v>
          </cell>
          <cell r="N12">
            <v>0</v>
          </cell>
          <cell r="P12">
            <v>1.7000000000000002</v>
          </cell>
        </row>
        <row r="13">
          <cell r="C13">
            <v>1.1102230246251565E-16</v>
          </cell>
          <cell r="D13">
            <v>0</v>
          </cell>
          <cell r="F13">
            <v>1.1102230246251565E-16</v>
          </cell>
          <cell r="H13">
            <v>-3.2000000000000042</v>
          </cell>
          <cell r="I13">
            <v>-0.19999999999999996</v>
          </cell>
          <cell r="K13">
            <v>-3.4000000000000039</v>
          </cell>
          <cell r="M13">
            <v>-3.2000000000000042</v>
          </cell>
          <cell r="N13">
            <v>-0.19999999999999996</v>
          </cell>
          <cell r="P13">
            <v>-3.4000000000000039</v>
          </cell>
        </row>
        <row r="24">
          <cell r="C24">
            <v>22.500000000000004</v>
          </cell>
          <cell r="D24">
            <v>20.3</v>
          </cell>
          <cell r="F24">
            <v>42.800000000000004</v>
          </cell>
          <cell r="H24">
            <v>-9.9999999999999978E-2</v>
          </cell>
          <cell r="I24">
            <v>18.7</v>
          </cell>
          <cell r="K24">
            <v>18.599999999999998</v>
          </cell>
          <cell r="M24">
            <v>22.400000000000002</v>
          </cell>
          <cell r="N24">
            <v>39</v>
          </cell>
          <cell r="P24">
            <v>61.400000000000006</v>
          </cell>
        </row>
        <row r="25">
          <cell r="C25">
            <v>1.4</v>
          </cell>
          <cell r="D25">
            <v>0</v>
          </cell>
          <cell r="F25">
            <v>1.4</v>
          </cell>
          <cell r="H25">
            <v>0</v>
          </cell>
          <cell r="I25">
            <v>0.8</v>
          </cell>
          <cell r="K25">
            <v>0.8</v>
          </cell>
          <cell r="M25">
            <v>1.4</v>
          </cell>
          <cell r="N25">
            <v>0.8</v>
          </cell>
          <cell r="P25">
            <v>2.2000000000000002</v>
          </cell>
        </row>
        <row r="26">
          <cell r="C26">
            <v>0.7000000000000004</v>
          </cell>
          <cell r="D26">
            <v>5.9999999999999982</v>
          </cell>
          <cell r="F26">
            <v>6.6999999999999984</v>
          </cell>
          <cell r="H26">
            <v>1.7</v>
          </cell>
          <cell r="I26">
            <v>31</v>
          </cell>
          <cell r="K26">
            <v>32.700000000000003</v>
          </cell>
          <cell r="M26">
            <v>2.4000000000000004</v>
          </cell>
          <cell r="N26">
            <v>37</v>
          </cell>
          <cell r="P26">
            <v>39.4</v>
          </cell>
        </row>
        <row r="27">
          <cell r="C27">
            <v>3.0000000000000009</v>
          </cell>
          <cell r="D27">
            <v>9</v>
          </cell>
          <cell r="F27">
            <v>12</v>
          </cell>
          <cell r="H27">
            <v>3.7</v>
          </cell>
          <cell r="I27">
            <v>7.3000000000000007</v>
          </cell>
          <cell r="K27">
            <v>11</v>
          </cell>
          <cell r="M27">
            <v>6.7000000000000011</v>
          </cell>
          <cell r="N27">
            <v>16.3</v>
          </cell>
          <cell r="P27">
            <v>23</v>
          </cell>
        </row>
        <row r="28">
          <cell r="C28">
            <v>-1.5</v>
          </cell>
          <cell r="D28">
            <v>0</v>
          </cell>
          <cell r="F28">
            <v>-1.5</v>
          </cell>
          <cell r="H28">
            <v>0.9</v>
          </cell>
          <cell r="I28">
            <v>10.4</v>
          </cell>
          <cell r="K28">
            <v>11.3</v>
          </cell>
          <cell r="M28">
            <v>-0.6</v>
          </cell>
          <cell r="N28">
            <v>10.4</v>
          </cell>
          <cell r="P28">
            <v>9.8000000000000007</v>
          </cell>
        </row>
        <row r="29">
          <cell r="C29">
            <v>0</v>
          </cell>
          <cell r="D29">
            <v>0</v>
          </cell>
          <cell r="F29">
            <v>0</v>
          </cell>
          <cell r="H29">
            <v>-0.5</v>
          </cell>
          <cell r="I29">
            <v>17.599999999999998</v>
          </cell>
          <cell r="K29">
            <v>17.099999999999998</v>
          </cell>
          <cell r="M29">
            <v>-0.5</v>
          </cell>
          <cell r="N29">
            <v>17.599999999999998</v>
          </cell>
          <cell r="P29">
            <v>17.099999999999998</v>
          </cell>
        </row>
        <row r="30">
          <cell r="C30">
            <v>0</v>
          </cell>
          <cell r="D30">
            <v>0</v>
          </cell>
          <cell r="F30">
            <v>0</v>
          </cell>
          <cell r="H30">
            <v>0</v>
          </cell>
          <cell r="I30">
            <v>1.6</v>
          </cell>
          <cell r="K30">
            <v>1.6</v>
          </cell>
          <cell r="M30">
            <v>0</v>
          </cell>
          <cell r="N30">
            <v>1.6</v>
          </cell>
          <cell r="P30">
            <v>1.6</v>
          </cell>
        </row>
        <row r="31">
          <cell r="C31">
            <v>2.1</v>
          </cell>
          <cell r="D31">
            <v>0</v>
          </cell>
          <cell r="F31">
            <v>2.1</v>
          </cell>
          <cell r="H31">
            <v>-0.30000000000000027</v>
          </cell>
          <cell r="I31">
            <v>-9.3000000000000096</v>
          </cell>
          <cell r="K31">
            <v>-9.6000000000000103</v>
          </cell>
          <cell r="M31">
            <v>1.7999999999999998</v>
          </cell>
          <cell r="N31">
            <v>-9.3000000000000096</v>
          </cell>
          <cell r="P31">
            <v>-7.5000000000000098</v>
          </cell>
        </row>
        <row r="43">
          <cell r="C43">
            <v>0</v>
          </cell>
          <cell r="D43">
            <v>23.1</v>
          </cell>
          <cell r="F43">
            <v>23.1</v>
          </cell>
          <cell r="H43">
            <v>0</v>
          </cell>
          <cell r="I43">
            <v>48.4</v>
          </cell>
          <cell r="K43">
            <v>48.4</v>
          </cell>
          <cell r="M43">
            <v>0</v>
          </cell>
          <cell r="N43">
            <v>71.5</v>
          </cell>
          <cell r="P43">
            <v>71.5</v>
          </cell>
        </row>
        <row r="44">
          <cell r="C44">
            <v>0</v>
          </cell>
          <cell r="D44">
            <v>0</v>
          </cell>
          <cell r="F44">
            <v>0</v>
          </cell>
          <cell r="H44">
            <v>0</v>
          </cell>
          <cell r="I44">
            <v>3.4</v>
          </cell>
          <cell r="K44">
            <v>3.4</v>
          </cell>
          <cell r="M44">
            <v>0</v>
          </cell>
          <cell r="N44">
            <v>3.4</v>
          </cell>
          <cell r="P44">
            <v>3.4</v>
          </cell>
        </row>
        <row r="45">
          <cell r="C45">
            <v>0</v>
          </cell>
          <cell r="D45">
            <v>4.5000000000000018</v>
          </cell>
          <cell r="F45">
            <v>4.5000000000000018</v>
          </cell>
          <cell r="H45">
            <v>0.1</v>
          </cell>
          <cell r="I45">
            <v>30.1</v>
          </cell>
          <cell r="K45">
            <v>30.200000000000003</v>
          </cell>
          <cell r="M45">
            <v>0.1</v>
          </cell>
          <cell r="N45">
            <v>34.6</v>
          </cell>
          <cell r="P45">
            <v>34.700000000000003</v>
          </cell>
        </row>
        <row r="46">
          <cell r="C46">
            <v>0</v>
          </cell>
          <cell r="D46">
            <v>18.700000000000003</v>
          </cell>
          <cell r="F46">
            <v>18.700000000000003</v>
          </cell>
          <cell r="H46">
            <v>0</v>
          </cell>
          <cell r="I46">
            <v>15.299999999999999</v>
          </cell>
          <cell r="K46">
            <v>15.299999999999999</v>
          </cell>
          <cell r="M46">
            <v>0</v>
          </cell>
          <cell r="N46">
            <v>34</v>
          </cell>
          <cell r="P46">
            <v>34</v>
          </cell>
        </row>
        <row r="47">
          <cell r="C47">
            <v>0</v>
          </cell>
          <cell r="D47">
            <v>0</v>
          </cell>
          <cell r="F47">
            <v>0</v>
          </cell>
          <cell r="H47">
            <v>0</v>
          </cell>
          <cell r="I47">
            <v>5.6</v>
          </cell>
          <cell r="K47">
            <v>5.6</v>
          </cell>
          <cell r="M47">
            <v>0</v>
          </cell>
          <cell r="N47">
            <v>5.6</v>
          </cell>
          <cell r="P47">
            <v>5.6</v>
          </cell>
        </row>
        <row r="48">
          <cell r="C48">
            <v>0</v>
          </cell>
          <cell r="D48">
            <v>0</v>
          </cell>
          <cell r="F48">
            <v>0</v>
          </cell>
          <cell r="H48">
            <v>0</v>
          </cell>
          <cell r="I48">
            <v>17.599999999999998</v>
          </cell>
          <cell r="K48">
            <v>17.599999999999998</v>
          </cell>
          <cell r="M48">
            <v>0</v>
          </cell>
          <cell r="N48">
            <v>17.599999999999998</v>
          </cell>
          <cell r="P48">
            <v>17.599999999999998</v>
          </cell>
        </row>
        <row r="49">
          <cell r="C49">
            <v>0</v>
          </cell>
          <cell r="D49">
            <v>0</v>
          </cell>
          <cell r="F49">
            <v>0</v>
          </cell>
          <cell r="H49">
            <v>0</v>
          </cell>
          <cell r="I49">
            <v>2.2000000000000002</v>
          </cell>
          <cell r="K49">
            <v>2.2000000000000002</v>
          </cell>
          <cell r="M49">
            <v>0</v>
          </cell>
          <cell r="N49">
            <v>2.2000000000000002</v>
          </cell>
          <cell r="P49">
            <v>2.2000000000000002</v>
          </cell>
        </row>
        <row r="50">
          <cell r="C50">
            <v>0</v>
          </cell>
          <cell r="D50">
            <v>-1.1102230246251565E-16</v>
          </cell>
          <cell r="F50">
            <v>-1.1102230246251565E-16</v>
          </cell>
          <cell r="H50">
            <v>-0.1</v>
          </cell>
          <cell r="I50">
            <v>-3.8999999999999972</v>
          </cell>
          <cell r="K50">
            <v>-3.9999999999999973</v>
          </cell>
          <cell r="M50">
            <v>-0.1</v>
          </cell>
          <cell r="N50">
            <v>-3.8999999999999972</v>
          </cell>
          <cell r="P50">
            <v>-3.9999999999999973</v>
          </cell>
        </row>
        <row r="79">
          <cell r="C79">
            <v>86.1</v>
          </cell>
          <cell r="D79">
            <v>1.6</v>
          </cell>
          <cell r="F79">
            <v>87.7</v>
          </cell>
          <cell r="H79">
            <v>19</v>
          </cell>
          <cell r="I79">
            <v>1.2</v>
          </cell>
          <cell r="K79">
            <v>20.2</v>
          </cell>
          <cell r="M79">
            <v>105.1</v>
          </cell>
          <cell r="N79">
            <v>2.8</v>
          </cell>
          <cell r="P79">
            <v>107.9</v>
          </cell>
        </row>
        <row r="80">
          <cell r="C80">
            <v>0</v>
          </cell>
          <cell r="D80">
            <v>0</v>
          </cell>
          <cell r="F80">
            <v>0</v>
          </cell>
          <cell r="H80">
            <v>1.1000000000000001</v>
          </cell>
          <cell r="I80">
            <v>0.8</v>
          </cell>
          <cell r="K80">
            <v>1.9</v>
          </cell>
          <cell r="M80">
            <v>1.1000000000000001</v>
          </cell>
          <cell r="N80">
            <v>0.8</v>
          </cell>
          <cell r="P80">
            <v>1.9</v>
          </cell>
        </row>
        <row r="81">
          <cell r="C81">
            <v>3.5</v>
          </cell>
          <cell r="D81">
            <v>1</v>
          </cell>
          <cell r="F81">
            <v>4.5</v>
          </cell>
          <cell r="H81">
            <v>27.3</v>
          </cell>
          <cell r="I81">
            <v>1.6</v>
          </cell>
          <cell r="K81">
            <v>28.9</v>
          </cell>
          <cell r="M81">
            <v>30.8</v>
          </cell>
          <cell r="N81">
            <v>2.6</v>
          </cell>
          <cell r="P81">
            <v>33.4</v>
          </cell>
        </row>
        <row r="82">
          <cell r="C82">
            <v>21.6</v>
          </cell>
          <cell r="D82">
            <v>0</v>
          </cell>
          <cell r="F82">
            <v>21.6</v>
          </cell>
          <cell r="H82">
            <v>5</v>
          </cell>
          <cell r="I82">
            <v>0</v>
          </cell>
          <cell r="K82">
            <v>5</v>
          </cell>
          <cell r="M82">
            <v>26.6</v>
          </cell>
          <cell r="N82">
            <v>0</v>
          </cell>
          <cell r="P82">
            <v>26.6</v>
          </cell>
        </row>
        <row r="83">
          <cell r="C83">
            <v>0</v>
          </cell>
          <cell r="D83">
            <v>0</v>
          </cell>
          <cell r="F83">
            <v>0</v>
          </cell>
          <cell r="H83">
            <v>3.8</v>
          </cell>
          <cell r="I83">
            <v>2.5</v>
          </cell>
          <cell r="K83">
            <v>6.3</v>
          </cell>
          <cell r="M83">
            <v>3.8</v>
          </cell>
          <cell r="N83">
            <v>2.5</v>
          </cell>
          <cell r="P83">
            <v>6.3</v>
          </cell>
        </row>
        <row r="84">
          <cell r="C84">
            <v>0</v>
          </cell>
          <cell r="D84">
            <v>0</v>
          </cell>
          <cell r="F84">
            <v>0</v>
          </cell>
          <cell r="H84">
            <v>18.600000000000001</v>
          </cell>
          <cell r="I84">
            <v>0</v>
          </cell>
          <cell r="K84">
            <v>18.600000000000001</v>
          </cell>
          <cell r="M84">
            <v>18.600000000000001</v>
          </cell>
          <cell r="N84">
            <v>0</v>
          </cell>
          <cell r="P84">
            <v>18.600000000000001</v>
          </cell>
        </row>
        <row r="85">
          <cell r="C85">
            <v>1.1102230246251565E-16</v>
          </cell>
          <cell r="D85">
            <v>0</v>
          </cell>
          <cell r="F85">
            <v>1.1102230246251565E-16</v>
          </cell>
          <cell r="H85">
            <v>1.7</v>
          </cell>
          <cell r="I85">
            <v>0</v>
          </cell>
          <cell r="K85">
            <v>1.7</v>
          </cell>
          <cell r="M85">
            <v>1.7</v>
          </cell>
          <cell r="N85">
            <v>0</v>
          </cell>
          <cell r="P85">
            <v>1.7</v>
          </cell>
        </row>
        <row r="86">
          <cell r="C86">
            <v>1.1102230246251565E-16</v>
          </cell>
          <cell r="D86">
            <v>0</v>
          </cell>
          <cell r="F86">
            <v>1.1102230246251565E-16</v>
          </cell>
          <cell r="H86">
            <v>-3.2</v>
          </cell>
          <cell r="I86">
            <v>-0.2</v>
          </cell>
          <cell r="K86">
            <v>-3.4</v>
          </cell>
          <cell r="M86">
            <v>-3.2</v>
          </cell>
          <cell r="N86">
            <v>-0.2</v>
          </cell>
          <cell r="P86">
            <v>-3.4</v>
          </cell>
        </row>
        <row r="87">
          <cell r="C87">
            <v>111.19999999999999</v>
          </cell>
          <cell r="D87">
            <v>2.6</v>
          </cell>
          <cell r="F87">
            <v>113.80000000000001</v>
          </cell>
          <cell r="H87">
            <v>73.300000000000011</v>
          </cell>
          <cell r="I87">
            <v>5.8999999999999995</v>
          </cell>
          <cell r="K87">
            <v>79.2</v>
          </cell>
          <cell r="M87">
            <v>184.5</v>
          </cell>
          <cell r="N87">
            <v>8.5</v>
          </cell>
          <cell r="P87">
            <v>193</v>
          </cell>
        </row>
        <row r="94">
          <cell r="C94">
            <v>24.9</v>
          </cell>
          <cell r="D94">
            <v>20.3</v>
          </cell>
          <cell r="F94">
            <v>45.2</v>
          </cell>
          <cell r="H94">
            <v>-0.1</v>
          </cell>
          <cell r="I94">
            <v>18.7</v>
          </cell>
          <cell r="K94">
            <v>18.600000000000001</v>
          </cell>
          <cell r="M94">
            <v>24.8</v>
          </cell>
          <cell r="N94">
            <v>39</v>
          </cell>
          <cell r="P94">
            <v>63.8</v>
          </cell>
        </row>
        <row r="95">
          <cell r="C95">
            <v>0</v>
          </cell>
          <cell r="D95">
            <v>0</v>
          </cell>
          <cell r="F95">
            <v>0</v>
          </cell>
          <cell r="H95">
            <v>0</v>
          </cell>
          <cell r="I95">
            <v>0.8</v>
          </cell>
          <cell r="K95">
            <v>0.8</v>
          </cell>
          <cell r="M95">
            <v>0</v>
          </cell>
          <cell r="N95">
            <v>0.8</v>
          </cell>
          <cell r="P95">
            <v>0.8</v>
          </cell>
        </row>
        <row r="96">
          <cell r="C96">
            <v>6</v>
          </cell>
          <cell r="D96">
            <v>6</v>
          </cell>
          <cell r="F96">
            <v>12</v>
          </cell>
          <cell r="H96">
            <v>1.7</v>
          </cell>
          <cell r="I96">
            <v>31</v>
          </cell>
          <cell r="K96">
            <v>32.700000000000003</v>
          </cell>
          <cell r="M96">
            <v>7.7</v>
          </cell>
          <cell r="N96">
            <v>37</v>
          </cell>
          <cell r="P96">
            <v>44.7</v>
          </cell>
        </row>
        <row r="97">
          <cell r="C97">
            <v>9.8000000000000007</v>
          </cell>
          <cell r="D97">
            <v>9</v>
          </cell>
          <cell r="F97">
            <v>18.8</v>
          </cell>
          <cell r="H97">
            <v>3.7</v>
          </cell>
          <cell r="I97">
            <v>7.3</v>
          </cell>
          <cell r="K97">
            <v>11</v>
          </cell>
          <cell r="M97">
            <v>13.5</v>
          </cell>
          <cell r="N97">
            <v>16.3</v>
          </cell>
          <cell r="P97">
            <v>29.8</v>
          </cell>
        </row>
        <row r="98">
          <cell r="C98">
            <v>0</v>
          </cell>
          <cell r="D98">
            <v>0</v>
          </cell>
          <cell r="F98">
            <v>0</v>
          </cell>
          <cell r="H98">
            <v>0.9</v>
          </cell>
          <cell r="I98">
            <v>10.4</v>
          </cell>
          <cell r="K98">
            <v>11.3</v>
          </cell>
          <cell r="M98">
            <v>0.9</v>
          </cell>
          <cell r="N98">
            <v>10.4</v>
          </cell>
          <cell r="P98">
            <v>11.3</v>
          </cell>
        </row>
        <row r="99">
          <cell r="C99">
            <v>0</v>
          </cell>
          <cell r="D99">
            <v>0</v>
          </cell>
          <cell r="F99">
            <v>0</v>
          </cell>
          <cell r="H99">
            <v>0</v>
          </cell>
          <cell r="I99">
            <v>17.600000000000001</v>
          </cell>
          <cell r="K99">
            <v>17.600000000000001</v>
          </cell>
          <cell r="M99">
            <v>0</v>
          </cell>
          <cell r="N99">
            <v>17.600000000000001</v>
          </cell>
          <cell r="P99">
            <v>17.600000000000001</v>
          </cell>
        </row>
        <row r="100">
          <cell r="C100">
            <v>0</v>
          </cell>
          <cell r="D100">
            <v>0</v>
          </cell>
          <cell r="F100">
            <v>0</v>
          </cell>
          <cell r="H100">
            <v>0</v>
          </cell>
          <cell r="I100">
            <v>1.6</v>
          </cell>
          <cell r="K100">
            <v>1.6</v>
          </cell>
          <cell r="M100">
            <v>0</v>
          </cell>
          <cell r="N100">
            <v>1.6</v>
          </cell>
          <cell r="P100">
            <v>1.6</v>
          </cell>
        </row>
        <row r="101">
          <cell r="C101">
            <v>0</v>
          </cell>
          <cell r="D101">
            <v>0</v>
          </cell>
          <cell r="F101">
            <v>0</v>
          </cell>
          <cell r="H101">
            <v>-0.3</v>
          </cell>
          <cell r="I101">
            <v>-9.3000000000000096</v>
          </cell>
          <cell r="K101">
            <v>-9.6000000000000103</v>
          </cell>
          <cell r="M101">
            <v>-0.3</v>
          </cell>
          <cell r="N101">
            <v>-9.3000000000000096</v>
          </cell>
          <cell r="P101">
            <v>-9.6000000000000103</v>
          </cell>
        </row>
        <row r="102">
          <cell r="C102">
            <v>40.700000000000003</v>
          </cell>
          <cell r="D102">
            <v>35.299999999999997</v>
          </cell>
          <cell r="F102">
            <v>76</v>
          </cell>
          <cell r="H102">
            <v>5.9</v>
          </cell>
          <cell r="I102">
            <v>78.099999999999994</v>
          </cell>
          <cell r="K102">
            <v>83.999999999999986</v>
          </cell>
          <cell r="M102">
            <v>46.6</v>
          </cell>
          <cell r="N102">
            <v>113.39999999999998</v>
          </cell>
          <cell r="P102">
            <v>159.99999999999997</v>
          </cell>
        </row>
        <row r="113">
          <cell r="C113">
            <v>0</v>
          </cell>
          <cell r="D113">
            <v>23.1</v>
          </cell>
          <cell r="F113">
            <v>23.1</v>
          </cell>
          <cell r="H113">
            <v>0</v>
          </cell>
          <cell r="I113">
            <v>48.4</v>
          </cell>
          <cell r="K113">
            <v>48.4</v>
          </cell>
          <cell r="M113">
            <v>0</v>
          </cell>
          <cell r="N113">
            <v>71.5</v>
          </cell>
          <cell r="P113">
            <v>71.5</v>
          </cell>
        </row>
        <row r="114">
          <cell r="C114">
            <v>0</v>
          </cell>
          <cell r="D114">
            <v>0</v>
          </cell>
          <cell r="F114">
            <v>0</v>
          </cell>
          <cell r="H114">
            <v>0</v>
          </cell>
          <cell r="I114">
            <v>3.4</v>
          </cell>
          <cell r="K114">
            <v>3.4</v>
          </cell>
          <cell r="M114">
            <v>0</v>
          </cell>
          <cell r="N114">
            <v>3.4</v>
          </cell>
          <cell r="P114">
            <v>3.4</v>
          </cell>
        </row>
        <row r="115">
          <cell r="C115">
            <v>0</v>
          </cell>
          <cell r="D115">
            <v>4.5</v>
          </cell>
          <cell r="F115">
            <v>4.5</v>
          </cell>
          <cell r="H115">
            <v>0.1</v>
          </cell>
          <cell r="I115">
            <v>30.1</v>
          </cell>
          <cell r="K115">
            <v>30.2</v>
          </cell>
          <cell r="M115">
            <v>0.1</v>
          </cell>
          <cell r="N115">
            <v>34.6</v>
          </cell>
          <cell r="P115">
            <v>34.700000000000003</v>
          </cell>
        </row>
        <row r="116">
          <cell r="C116">
            <v>0</v>
          </cell>
          <cell r="D116">
            <v>18.7</v>
          </cell>
          <cell r="F116">
            <v>18.7</v>
          </cell>
          <cell r="H116">
            <v>0</v>
          </cell>
          <cell r="I116">
            <v>15.3</v>
          </cell>
          <cell r="K116">
            <v>15.3</v>
          </cell>
          <cell r="M116">
            <v>0</v>
          </cell>
          <cell r="N116">
            <v>34</v>
          </cell>
          <cell r="P116">
            <v>34</v>
          </cell>
        </row>
        <row r="117">
          <cell r="C117">
            <v>0</v>
          </cell>
          <cell r="D117">
            <v>0</v>
          </cell>
          <cell r="F117">
            <v>0</v>
          </cell>
          <cell r="H117">
            <v>0</v>
          </cell>
          <cell r="I117">
            <v>5.6</v>
          </cell>
          <cell r="K117">
            <v>5.6</v>
          </cell>
          <cell r="M117">
            <v>0</v>
          </cell>
          <cell r="N117">
            <v>5.6</v>
          </cell>
          <cell r="P117">
            <v>5.6</v>
          </cell>
        </row>
        <row r="118">
          <cell r="C118">
            <v>0</v>
          </cell>
          <cell r="D118">
            <v>0</v>
          </cell>
          <cell r="F118">
            <v>0</v>
          </cell>
          <cell r="H118">
            <v>0</v>
          </cell>
          <cell r="I118">
            <v>17.600000000000001</v>
          </cell>
          <cell r="K118">
            <v>17.600000000000001</v>
          </cell>
          <cell r="M118">
            <v>0</v>
          </cell>
          <cell r="N118">
            <v>17.600000000000001</v>
          </cell>
          <cell r="P118">
            <v>17.600000000000001</v>
          </cell>
        </row>
        <row r="119">
          <cell r="C119">
            <v>0</v>
          </cell>
          <cell r="D119">
            <v>0</v>
          </cell>
          <cell r="F119">
            <v>0</v>
          </cell>
          <cell r="H119">
            <v>0</v>
          </cell>
          <cell r="I119">
            <v>2.2000000000000002</v>
          </cell>
          <cell r="K119">
            <v>2.2000000000000002</v>
          </cell>
          <cell r="M119">
            <v>0</v>
          </cell>
          <cell r="N119">
            <v>2.2000000000000002</v>
          </cell>
          <cell r="P119">
            <v>2.2000000000000002</v>
          </cell>
        </row>
        <row r="120">
          <cell r="C120">
            <v>0</v>
          </cell>
          <cell r="D120">
            <v>-1.1102230246251565E-16</v>
          </cell>
          <cell r="F120">
            <v>-1.1102230246251565E-16</v>
          </cell>
          <cell r="H120">
            <v>-0.1</v>
          </cell>
          <cell r="I120">
            <v>-3.9</v>
          </cell>
          <cell r="K120">
            <v>-4</v>
          </cell>
          <cell r="M120">
            <v>-0.1</v>
          </cell>
          <cell r="N120">
            <v>-3.9</v>
          </cell>
          <cell r="P120">
            <v>-4</v>
          </cell>
        </row>
        <row r="121">
          <cell r="C121">
            <v>0</v>
          </cell>
          <cell r="D121">
            <v>46.3</v>
          </cell>
          <cell r="F121">
            <v>46.3</v>
          </cell>
          <cell r="H121">
            <v>0</v>
          </cell>
          <cell r="I121">
            <v>118.7</v>
          </cell>
          <cell r="K121">
            <v>118.7</v>
          </cell>
          <cell r="M121">
            <v>0</v>
          </cell>
          <cell r="N121">
            <v>164.99999999999997</v>
          </cell>
          <cell r="P121">
            <v>165</v>
          </cell>
        </row>
      </sheetData>
      <sheetData sheetId="2" refreshError="1">
        <row r="1">
          <cell r="B1" t="str">
            <v>FIRM CAPITAL BUDGET REQUEST</v>
          </cell>
        </row>
        <row r="2">
          <cell r="B2" t="str">
            <v>U. S. LAUNDRY &amp; CLEANING   -   NORTH  AMERICA  REGION</v>
          </cell>
        </row>
        <row r="3">
          <cell r="B3" t="str">
            <v>($ MM)</v>
          </cell>
        </row>
        <row r="6">
          <cell r="F6" t="str">
            <v>TOTAL</v>
          </cell>
          <cell r="G6" t="str">
            <v xml:space="preserve">PROJ. </v>
          </cell>
        </row>
        <row r="7">
          <cell r="C7" t="str">
            <v>PROJECTS LIST</v>
          </cell>
          <cell r="F7" t="str">
            <v>PRED</v>
          </cell>
          <cell r="G7" t="str">
            <v xml:space="preserve">ROR </v>
          </cell>
          <cell r="H7" t="str">
            <v>APP.</v>
          </cell>
          <cell r="I7" t="str">
            <v>94/95</v>
          </cell>
          <cell r="L7" t="str">
            <v>95/96</v>
          </cell>
          <cell r="O7" t="str">
            <v>96/97</v>
          </cell>
          <cell r="R7" t="str">
            <v xml:space="preserve">3-YEAR </v>
          </cell>
        </row>
        <row r="8">
          <cell r="F8" t="str">
            <v>SPEND.</v>
          </cell>
          <cell r="G8" t="str">
            <v xml:space="preserve">(%)  </v>
          </cell>
          <cell r="H8" t="str">
            <v>DATE</v>
          </cell>
          <cell r="I8" t="str">
            <v>APP.</v>
          </cell>
          <cell r="J8" t="str">
            <v>UNAP</v>
          </cell>
          <cell r="K8" t="str">
            <v>TOTAL</v>
          </cell>
          <cell r="L8" t="str">
            <v>APP.</v>
          </cell>
          <cell r="M8" t="str">
            <v>UNAP</v>
          </cell>
          <cell r="N8" t="str">
            <v>TOTAL</v>
          </cell>
          <cell r="O8" t="str">
            <v>APP.</v>
          </cell>
          <cell r="P8" t="str">
            <v>UNAP</v>
          </cell>
          <cell r="Q8" t="str">
            <v>TOTAL</v>
          </cell>
          <cell r="R8" t="str">
            <v xml:space="preserve">TOTAL </v>
          </cell>
        </row>
        <row r="10">
          <cell r="B10" t="str">
            <v>01</v>
          </cell>
          <cell r="C10" t="str">
            <v>PRODUCT AND PACKAGE INITIATIVES</v>
          </cell>
        </row>
        <row r="11">
          <cell r="C11" t="str">
            <v>Agglomeration Program</v>
          </cell>
          <cell r="F11">
            <v>110</v>
          </cell>
          <cell r="G11" t="str">
            <v>7%</v>
          </cell>
          <cell r="H11" t="str">
            <v>2/93</v>
          </cell>
          <cell r="I11">
            <v>28.4</v>
          </cell>
          <cell r="J11">
            <v>0</v>
          </cell>
          <cell r="K11">
            <v>28.4</v>
          </cell>
          <cell r="L11">
            <v>0</v>
          </cell>
          <cell r="M11">
            <v>2</v>
          </cell>
          <cell r="N11">
            <v>2</v>
          </cell>
          <cell r="O11">
            <v>0</v>
          </cell>
          <cell r="P11">
            <v>0</v>
          </cell>
          <cell r="Q11">
            <v>0</v>
          </cell>
          <cell r="R11">
            <v>30.4</v>
          </cell>
        </row>
        <row r="12">
          <cell r="C12" t="str">
            <v>Cascade C</v>
          </cell>
          <cell r="F12">
            <v>59.5</v>
          </cell>
          <cell r="G12" t="str">
            <v>9%</v>
          </cell>
          <cell r="H12" t="str">
            <v>2/93</v>
          </cell>
          <cell r="I12">
            <v>7.1</v>
          </cell>
          <cell r="J12">
            <v>0</v>
          </cell>
          <cell r="K12">
            <v>7.1</v>
          </cell>
          <cell r="L12">
            <v>1.5</v>
          </cell>
          <cell r="M12">
            <v>0</v>
          </cell>
          <cell r="N12">
            <v>1.5</v>
          </cell>
          <cell r="O12">
            <v>0</v>
          </cell>
          <cell r="P12">
            <v>0</v>
          </cell>
          <cell r="Q12">
            <v>0</v>
          </cell>
          <cell r="R12">
            <v>8.6</v>
          </cell>
        </row>
        <row r="13">
          <cell r="C13" t="str">
            <v>Bounce N</v>
          </cell>
          <cell r="F13">
            <v>43.2</v>
          </cell>
          <cell r="G13" t="str">
            <v>8%</v>
          </cell>
          <cell r="H13" t="str">
            <v>5/93</v>
          </cell>
          <cell r="I13">
            <v>3.2</v>
          </cell>
          <cell r="J13">
            <v>0</v>
          </cell>
          <cell r="K13">
            <v>3.2</v>
          </cell>
          <cell r="L13">
            <v>18.100000000000001</v>
          </cell>
          <cell r="M13">
            <v>4.2</v>
          </cell>
          <cell r="N13">
            <v>22.3</v>
          </cell>
          <cell r="O13">
            <v>0</v>
          </cell>
          <cell r="P13">
            <v>7.1</v>
          </cell>
          <cell r="Q13">
            <v>7.1</v>
          </cell>
          <cell r="R13">
            <v>32.6</v>
          </cell>
        </row>
        <row r="14">
          <cell r="C14" t="str">
            <v>LDL-XG - Phase I</v>
          </cell>
          <cell r="F14">
            <v>32</v>
          </cell>
          <cell r="G14" t="str">
            <v>34%</v>
          </cell>
          <cell r="H14" t="str">
            <v>6/94</v>
          </cell>
          <cell r="I14">
            <v>27.2</v>
          </cell>
          <cell r="J14">
            <v>0</v>
          </cell>
          <cell r="K14">
            <v>27.2</v>
          </cell>
          <cell r="L14">
            <v>1</v>
          </cell>
          <cell r="M14">
            <v>0</v>
          </cell>
          <cell r="N14">
            <v>1</v>
          </cell>
          <cell r="O14">
            <v>0</v>
          </cell>
          <cell r="P14">
            <v>0</v>
          </cell>
          <cell r="Q14">
            <v>0</v>
          </cell>
          <cell r="R14">
            <v>28.2</v>
          </cell>
        </row>
        <row r="15">
          <cell r="C15" t="str">
            <v>Remax (Dry &amp; HDL)</v>
          </cell>
          <cell r="F15">
            <v>22</v>
          </cell>
          <cell r="G15" t="str">
            <v>TBD</v>
          </cell>
          <cell r="H15" t="str">
            <v>--</v>
          </cell>
          <cell r="I15">
            <v>0</v>
          </cell>
          <cell r="J15">
            <v>0.1</v>
          </cell>
          <cell r="K15">
            <v>0.1</v>
          </cell>
          <cell r="L15">
            <v>0</v>
          </cell>
          <cell r="M15">
            <v>6</v>
          </cell>
          <cell r="N15">
            <v>6</v>
          </cell>
          <cell r="O15">
            <v>0</v>
          </cell>
          <cell r="P15">
            <v>7.5</v>
          </cell>
          <cell r="Q15">
            <v>7.5</v>
          </cell>
          <cell r="R15">
            <v>13.6</v>
          </cell>
        </row>
        <row r="16">
          <cell r="C16" t="str">
            <v>Ultra 96-Packing</v>
          </cell>
          <cell r="F16">
            <v>19.2</v>
          </cell>
          <cell r="G16" t="str">
            <v>&gt;30%</v>
          </cell>
          <cell r="H16" t="str">
            <v>4/94</v>
          </cell>
          <cell r="I16">
            <v>9.6</v>
          </cell>
          <cell r="J16">
            <v>0</v>
          </cell>
          <cell r="K16">
            <v>9.6</v>
          </cell>
          <cell r="L16">
            <v>1.3</v>
          </cell>
          <cell r="M16">
            <v>6.1</v>
          </cell>
          <cell r="N16">
            <v>7.4</v>
          </cell>
          <cell r="O16">
            <v>0</v>
          </cell>
          <cell r="P16">
            <v>0</v>
          </cell>
          <cell r="Q16">
            <v>0</v>
          </cell>
          <cell r="R16">
            <v>17</v>
          </cell>
        </row>
        <row r="17">
          <cell r="C17" t="str">
            <v>Flex Bag Refill Pkg</v>
          </cell>
          <cell r="F17">
            <v>18</v>
          </cell>
          <cell r="G17" t="str">
            <v>15%</v>
          </cell>
          <cell r="H17" t="str">
            <v>6/94</v>
          </cell>
          <cell r="I17">
            <v>4.2</v>
          </cell>
          <cell r="J17">
            <v>0</v>
          </cell>
          <cell r="K17">
            <v>4.2</v>
          </cell>
          <cell r="L17">
            <v>2</v>
          </cell>
          <cell r="M17">
            <v>0</v>
          </cell>
          <cell r="N17">
            <v>2</v>
          </cell>
          <cell r="O17">
            <v>0</v>
          </cell>
          <cell r="P17">
            <v>0</v>
          </cell>
          <cell r="Q17">
            <v>0</v>
          </cell>
          <cell r="R17">
            <v>6.2</v>
          </cell>
        </row>
        <row r="18">
          <cell r="C18" t="str">
            <v>Downy &amp; Bounce "C" National</v>
          </cell>
          <cell r="F18">
            <v>10.1</v>
          </cell>
          <cell r="G18" t="str">
            <v>15%</v>
          </cell>
          <cell r="H18" t="str">
            <v>6/92</v>
          </cell>
          <cell r="I18">
            <v>0.4</v>
          </cell>
          <cell r="J18">
            <v>0</v>
          </cell>
          <cell r="K18">
            <v>0.4</v>
          </cell>
          <cell r="L18">
            <v>1</v>
          </cell>
          <cell r="M18">
            <v>0</v>
          </cell>
          <cell r="N18">
            <v>1</v>
          </cell>
          <cell r="O18">
            <v>0</v>
          </cell>
          <cell r="P18">
            <v>0</v>
          </cell>
          <cell r="Q18">
            <v>0</v>
          </cell>
          <cell r="R18">
            <v>1.4</v>
          </cell>
        </row>
        <row r="19">
          <cell r="C19" t="str">
            <v>Ultra 97/98</v>
          </cell>
          <cell r="F19">
            <v>10</v>
          </cell>
          <cell r="G19" t="str">
            <v>TBD</v>
          </cell>
          <cell r="H19" t="str">
            <v>--</v>
          </cell>
          <cell r="I19">
            <v>0</v>
          </cell>
          <cell r="J19">
            <v>0</v>
          </cell>
          <cell r="K19">
            <v>0</v>
          </cell>
          <cell r="L19">
            <v>0</v>
          </cell>
          <cell r="M19">
            <v>0</v>
          </cell>
          <cell r="N19">
            <v>0</v>
          </cell>
          <cell r="O19">
            <v>0</v>
          </cell>
          <cell r="P19">
            <v>4</v>
          </cell>
          <cell r="Q19">
            <v>4</v>
          </cell>
          <cell r="R19">
            <v>4</v>
          </cell>
        </row>
        <row r="20">
          <cell r="C20" t="str">
            <v>Ultra 96-HDL</v>
          </cell>
          <cell r="F20">
            <v>10</v>
          </cell>
          <cell r="G20" t="str">
            <v>TBD</v>
          </cell>
          <cell r="H20" t="str">
            <v>--</v>
          </cell>
          <cell r="I20">
            <v>0</v>
          </cell>
          <cell r="J20">
            <v>0</v>
          </cell>
          <cell r="K20">
            <v>0</v>
          </cell>
          <cell r="L20">
            <v>0</v>
          </cell>
          <cell r="M20">
            <v>0.5</v>
          </cell>
          <cell r="N20">
            <v>0.5</v>
          </cell>
          <cell r="O20">
            <v>0</v>
          </cell>
          <cell r="P20">
            <v>4.5</v>
          </cell>
          <cell r="Q20">
            <v>4.5</v>
          </cell>
          <cell r="R20">
            <v>5</v>
          </cell>
        </row>
        <row r="21">
          <cell r="C21" t="str">
            <v>LDL-XG - Phase II</v>
          </cell>
          <cell r="F21">
            <v>9</v>
          </cell>
          <cell r="G21" t="str">
            <v>34%</v>
          </cell>
          <cell r="H21" t="str">
            <v>6/94</v>
          </cell>
          <cell r="I21">
            <v>6</v>
          </cell>
          <cell r="J21">
            <v>1.5</v>
          </cell>
          <cell r="K21">
            <v>7.5</v>
          </cell>
          <cell r="L21">
            <v>0</v>
          </cell>
          <cell r="M21">
            <v>1.5</v>
          </cell>
          <cell r="N21">
            <v>1.5</v>
          </cell>
          <cell r="O21">
            <v>0</v>
          </cell>
          <cell r="P21">
            <v>0</v>
          </cell>
          <cell r="Q21">
            <v>0</v>
          </cell>
          <cell r="R21">
            <v>9</v>
          </cell>
        </row>
        <row r="24">
          <cell r="C24" t="str">
            <v>Sector Challenge</v>
          </cell>
          <cell r="I24">
            <v>0</v>
          </cell>
          <cell r="J24">
            <v>0</v>
          </cell>
          <cell r="K24">
            <v>0</v>
          </cell>
          <cell r="L24">
            <v>-2.4</v>
          </cell>
          <cell r="M24">
            <v>0</v>
          </cell>
          <cell r="N24">
            <v>-2.4</v>
          </cell>
          <cell r="O24">
            <v>0</v>
          </cell>
          <cell r="P24">
            <v>0</v>
          </cell>
          <cell r="Q24">
            <v>0</v>
          </cell>
          <cell r="R24">
            <v>-2.4</v>
          </cell>
        </row>
        <row r="25">
          <cell r="D25" t="str">
            <v>OTHER  (UNDER  $10.0MM) &amp; EXPENSE  ELIMINATION</v>
          </cell>
          <cell r="I25">
            <v>19</v>
          </cell>
          <cell r="J25">
            <v>1.2000000000000002</v>
          </cell>
          <cell r="K25">
            <v>20.2</v>
          </cell>
          <cell r="L25">
            <v>-9.9999999999999978E-2</v>
          </cell>
          <cell r="M25">
            <v>18.7</v>
          </cell>
          <cell r="N25">
            <v>18.599999999999998</v>
          </cell>
          <cell r="O25">
            <v>0</v>
          </cell>
          <cell r="P25">
            <v>48.4</v>
          </cell>
          <cell r="Q25">
            <v>48.4</v>
          </cell>
          <cell r="R25">
            <v>87.199999999999989</v>
          </cell>
        </row>
        <row r="26">
          <cell r="D26" t="str">
            <v>SUB TOTAL 01</v>
          </cell>
          <cell r="I26">
            <v>105.10000000000001</v>
          </cell>
          <cell r="J26">
            <v>2.8000000000000003</v>
          </cell>
          <cell r="K26">
            <v>107.9</v>
          </cell>
          <cell r="L26">
            <v>22.400000000000002</v>
          </cell>
          <cell r="M26">
            <v>39</v>
          </cell>
          <cell r="N26">
            <v>61.400000000000006</v>
          </cell>
          <cell r="O26">
            <v>0</v>
          </cell>
          <cell r="P26">
            <v>71.5</v>
          </cell>
          <cell r="Q26">
            <v>71.5</v>
          </cell>
          <cell r="R26">
            <v>240.8</v>
          </cell>
        </row>
        <row r="27">
          <cell r="B27" t="str">
            <v>02</v>
          </cell>
          <cell r="C27" t="str">
            <v>CAPACITY FOR EXISTING BRANDS</v>
          </cell>
        </row>
        <row r="29">
          <cell r="C29" t="str">
            <v>Sector Challenge</v>
          </cell>
          <cell r="I29">
            <v>0</v>
          </cell>
          <cell r="J29">
            <v>0</v>
          </cell>
          <cell r="K29">
            <v>0</v>
          </cell>
          <cell r="L29">
            <v>1.4</v>
          </cell>
          <cell r="M29">
            <v>0</v>
          </cell>
          <cell r="N29">
            <v>1.4</v>
          </cell>
          <cell r="O29">
            <v>0</v>
          </cell>
          <cell r="P29">
            <v>0</v>
          </cell>
          <cell r="Q29">
            <v>0</v>
          </cell>
          <cell r="R29">
            <v>1.4</v>
          </cell>
        </row>
        <row r="30">
          <cell r="D30" t="str">
            <v>OTHER  (UNDER  $10.0MM) &amp; EXPENSE  ELIMINATION</v>
          </cell>
          <cell r="I30">
            <v>1.1000000000000001</v>
          </cell>
          <cell r="J30">
            <v>0.8</v>
          </cell>
          <cell r="K30">
            <v>1.9000000000000001</v>
          </cell>
          <cell r="L30">
            <v>0</v>
          </cell>
          <cell r="M30">
            <v>0.8</v>
          </cell>
          <cell r="N30">
            <v>0.8</v>
          </cell>
          <cell r="O30">
            <v>0</v>
          </cell>
          <cell r="P30">
            <v>3.4</v>
          </cell>
          <cell r="Q30">
            <v>3.4</v>
          </cell>
          <cell r="R30">
            <v>6.1</v>
          </cell>
        </row>
        <row r="31">
          <cell r="D31" t="str">
            <v>SUB TOTAL 02</v>
          </cell>
          <cell r="I31">
            <v>1.1000000000000001</v>
          </cell>
          <cell r="J31">
            <v>0.8</v>
          </cell>
          <cell r="K31">
            <v>1.9000000000000001</v>
          </cell>
          <cell r="L31">
            <v>1.4</v>
          </cell>
          <cell r="M31">
            <v>0.8</v>
          </cell>
          <cell r="N31">
            <v>2.2000000000000002</v>
          </cell>
          <cell r="O31">
            <v>0</v>
          </cell>
          <cell r="P31">
            <v>3.4</v>
          </cell>
          <cell r="Q31">
            <v>3.4</v>
          </cell>
          <cell r="R31">
            <v>7.5</v>
          </cell>
        </row>
        <row r="32">
          <cell r="B32" t="str">
            <v>03</v>
          </cell>
          <cell r="C32" t="str">
            <v>PLANT FACILITY SPENDING</v>
          </cell>
        </row>
        <row r="33">
          <cell r="C33" t="str">
            <v>Surfactant Paste Consolidation</v>
          </cell>
          <cell r="F33">
            <v>11</v>
          </cell>
          <cell r="G33" t="str">
            <v>31%</v>
          </cell>
          <cell r="H33" t="str">
            <v>9/94</v>
          </cell>
          <cell r="I33">
            <v>3.5</v>
          </cell>
          <cell r="J33">
            <v>0</v>
          </cell>
          <cell r="K33">
            <v>3.5</v>
          </cell>
          <cell r="L33">
            <v>6</v>
          </cell>
          <cell r="M33">
            <v>0</v>
          </cell>
          <cell r="N33">
            <v>6</v>
          </cell>
          <cell r="O33">
            <v>0</v>
          </cell>
          <cell r="P33">
            <v>0.5</v>
          </cell>
          <cell r="Q33">
            <v>0.5</v>
          </cell>
          <cell r="R33">
            <v>10</v>
          </cell>
        </row>
        <row r="34">
          <cell r="C34" t="str">
            <v>Fall Protection</v>
          </cell>
          <cell r="F34">
            <v>11</v>
          </cell>
          <cell r="G34" t="str">
            <v>None</v>
          </cell>
          <cell r="H34" t="str">
            <v>--</v>
          </cell>
          <cell r="I34">
            <v>0</v>
          </cell>
          <cell r="J34">
            <v>1</v>
          </cell>
          <cell r="K34">
            <v>1</v>
          </cell>
          <cell r="L34">
            <v>0</v>
          </cell>
          <cell r="M34">
            <v>6</v>
          </cell>
          <cell r="N34">
            <v>6</v>
          </cell>
          <cell r="O34">
            <v>0</v>
          </cell>
          <cell r="P34">
            <v>4</v>
          </cell>
          <cell r="Q34">
            <v>4</v>
          </cell>
          <cell r="R34">
            <v>11</v>
          </cell>
        </row>
        <row r="36">
          <cell r="C36" t="str">
            <v>Sector Challenge</v>
          </cell>
          <cell r="I36">
            <v>0</v>
          </cell>
          <cell r="J36">
            <v>0</v>
          </cell>
          <cell r="K36">
            <v>0</v>
          </cell>
          <cell r="L36">
            <v>-5.3</v>
          </cell>
          <cell r="M36">
            <v>0</v>
          </cell>
          <cell r="N36">
            <v>-5.3</v>
          </cell>
          <cell r="O36">
            <v>0</v>
          </cell>
          <cell r="P36">
            <v>0</v>
          </cell>
          <cell r="Q36">
            <v>0</v>
          </cell>
          <cell r="R36">
            <v>-5.3</v>
          </cell>
        </row>
        <row r="37">
          <cell r="D37" t="str">
            <v>R&amp;E BUDGETS</v>
          </cell>
          <cell r="I37">
            <v>21.5</v>
          </cell>
          <cell r="J37">
            <v>0</v>
          </cell>
          <cell r="K37">
            <v>21.5</v>
          </cell>
          <cell r="L37">
            <v>0</v>
          </cell>
          <cell r="M37">
            <v>15.2</v>
          </cell>
          <cell r="N37">
            <v>15.2</v>
          </cell>
          <cell r="O37">
            <v>0</v>
          </cell>
          <cell r="P37">
            <v>15.2</v>
          </cell>
          <cell r="Q37">
            <v>15.2</v>
          </cell>
          <cell r="R37">
            <v>51.900000000000006</v>
          </cell>
        </row>
        <row r="38">
          <cell r="D38" t="str">
            <v>OTHER  (UNDER  $10.0MM) &amp; EXPENSE  ELIMINATION</v>
          </cell>
          <cell r="I38">
            <v>5.8</v>
          </cell>
          <cell r="J38">
            <v>1.5999999999999999</v>
          </cell>
          <cell r="K38">
            <v>7.3999999999999995</v>
          </cell>
          <cell r="L38">
            <v>1.7</v>
          </cell>
          <cell r="M38">
            <v>15.800000000000002</v>
          </cell>
          <cell r="N38">
            <v>17.500000000000004</v>
          </cell>
          <cell r="O38">
            <v>0.1</v>
          </cell>
          <cell r="P38">
            <v>14.9</v>
          </cell>
          <cell r="Q38">
            <v>15</v>
          </cell>
          <cell r="R38">
            <v>39.900000000000006</v>
          </cell>
        </row>
        <row r="39">
          <cell r="D39" t="str">
            <v>SUB TOTAL 03</v>
          </cell>
          <cell r="I39">
            <v>30.8</v>
          </cell>
          <cell r="J39">
            <v>2.5999999999999996</v>
          </cell>
          <cell r="K39">
            <v>33.4</v>
          </cell>
          <cell r="L39">
            <v>2.4000000000000004</v>
          </cell>
          <cell r="M39">
            <v>37</v>
          </cell>
          <cell r="N39">
            <v>39.400000000000006</v>
          </cell>
          <cell r="O39">
            <v>0.1</v>
          </cell>
          <cell r="P39">
            <v>34.6</v>
          </cell>
          <cell r="Q39">
            <v>34.700000000000003</v>
          </cell>
          <cell r="R39">
            <v>107.50000000000001</v>
          </cell>
        </row>
        <row r="41">
          <cell r="B41" t="str">
            <v>04</v>
          </cell>
          <cell r="C41" t="str">
            <v>SAVINGS PROJECTS</v>
          </cell>
        </row>
        <row r="42">
          <cell r="C42" t="str">
            <v>Soft Handling-ASRS</v>
          </cell>
          <cell r="F42">
            <v>53</v>
          </cell>
          <cell r="G42" t="str">
            <v>25%</v>
          </cell>
          <cell r="H42" t="str">
            <v>7/94</v>
          </cell>
          <cell r="I42">
            <v>18.600000000000001</v>
          </cell>
          <cell r="J42">
            <v>0</v>
          </cell>
          <cell r="K42">
            <v>18.600000000000001</v>
          </cell>
          <cell r="L42">
            <v>2.8</v>
          </cell>
          <cell r="M42">
            <v>0</v>
          </cell>
          <cell r="N42">
            <v>2.8</v>
          </cell>
          <cell r="O42">
            <v>0</v>
          </cell>
          <cell r="P42">
            <v>0</v>
          </cell>
          <cell r="Q42">
            <v>0</v>
          </cell>
          <cell r="R42">
            <v>21.4</v>
          </cell>
        </row>
        <row r="43">
          <cell r="C43" t="str">
            <v>ASRS-HDL</v>
          </cell>
          <cell r="F43">
            <v>25</v>
          </cell>
          <cell r="G43" t="str">
            <v>TBD</v>
          </cell>
          <cell r="H43" t="str">
            <v>--</v>
          </cell>
          <cell r="I43">
            <v>0</v>
          </cell>
          <cell r="J43">
            <v>0</v>
          </cell>
          <cell r="K43">
            <v>0</v>
          </cell>
          <cell r="L43">
            <v>0</v>
          </cell>
          <cell r="M43">
            <v>9</v>
          </cell>
          <cell r="N43">
            <v>9</v>
          </cell>
          <cell r="O43">
            <v>0</v>
          </cell>
          <cell r="P43">
            <v>15</v>
          </cell>
          <cell r="Q43">
            <v>15</v>
          </cell>
          <cell r="R43">
            <v>24</v>
          </cell>
        </row>
        <row r="44">
          <cell r="C44" t="str">
            <v>Containerless Package</v>
          </cell>
          <cell r="F44">
            <v>15</v>
          </cell>
          <cell r="G44" t="str">
            <v>TBD</v>
          </cell>
          <cell r="H44" t="str">
            <v>--</v>
          </cell>
          <cell r="I44">
            <v>0</v>
          </cell>
          <cell r="J44">
            <v>0</v>
          </cell>
          <cell r="K44">
            <v>0</v>
          </cell>
          <cell r="L44">
            <v>0</v>
          </cell>
          <cell r="M44">
            <v>0</v>
          </cell>
          <cell r="N44">
            <v>0</v>
          </cell>
          <cell r="O44">
            <v>0</v>
          </cell>
          <cell r="P44">
            <v>3</v>
          </cell>
          <cell r="Q44">
            <v>3</v>
          </cell>
          <cell r="R44">
            <v>3</v>
          </cell>
        </row>
        <row r="45">
          <cell r="C45" t="str">
            <v>HSC Bleach Production (St. Louis Baseload)</v>
          </cell>
          <cell r="F45">
            <v>12</v>
          </cell>
          <cell r="G45" t="str">
            <v>21%</v>
          </cell>
          <cell r="H45" t="str">
            <v>11/94</v>
          </cell>
          <cell r="I45">
            <v>3</v>
          </cell>
          <cell r="J45">
            <v>0</v>
          </cell>
          <cell r="K45">
            <v>3</v>
          </cell>
          <cell r="L45">
            <v>7</v>
          </cell>
          <cell r="M45">
            <v>0</v>
          </cell>
          <cell r="N45">
            <v>7</v>
          </cell>
          <cell r="O45">
            <v>0</v>
          </cell>
          <cell r="P45">
            <v>0.7</v>
          </cell>
          <cell r="Q45">
            <v>0.7</v>
          </cell>
          <cell r="R45">
            <v>10.7</v>
          </cell>
        </row>
        <row r="47">
          <cell r="C47" t="str">
            <v>Sector Challenge</v>
          </cell>
          <cell r="I47">
            <v>0</v>
          </cell>
          <cell r="J47">
            <v>0</v>
          </cell>
          <cell r="K47">
            <v>0</v>
          </cell>
          <cell r="L47">
            <v>-6.8</v>
          </cell>
          <cell r="M47">
            <v>0</v>
          </cell>
          <cell r="N47">
            <v>-6.8</v>
          </cell>
          <cell r="O47">
            <v>0</v>
          </cell>
          <cell r="P47">
            <v>0</v>
          </cell>
          <cell r="Q47">
            <v>0</v>
          </cell>
          <cell r="R47">
            <v>-6.8</v>
          </cell>
        </row>
        <row r="48">
          <cell r="D48" t="str">
            <v>OTHER  (UNDER  $10.0MM) &amp; EXPENSE  ELIMINATION</v>
          </cell>
          <cell r="I48">
            <v>5</v>
          </cell>
          <cell r="J48">
            <v>0</v>
          </cell>
          <cell r="K48">
            <v>5</v>
          </cell>
          <cell r="L48">
            <v>3.7</v>
          </cell>
          <cell r="M48">
            <v>7.3000000000000007</v>
          </cell>
          <cell r="N48">
            <v>11</v>
          </cell>
          <cell r="O48">
            <v>0</v>
          </cell>
          <cell r="P48">
            <v>15.299999999999999</v>
          </cell>
          <cell r="Q48">
            <v>15.299999999999999</v>
          </cell>
          <cell r="R48">
            <v>31.299999999999997</v>
          </cell>
        </row>
        <row r="49">
          <cell r="D49" t="str">
            <v>SUB TOTAL 04</v>
          </cell>
          <cell r="I49">
            <v>26.6</v>
          </cell>
          <cell r="J49">
            <v>0</v>
          </cell>
          <cell r="K49">
            <v>26.6</v>
          </cell>
          <cell r="L49">
            <v>6.7000000000000011</v>
          </cell>
          <cell r="M49">
            <v>16.3</v>
          </cell>
          <cell r="N49">
            <v>23</v>
          </cell>
          <cell r="O49">
            <v>0</v>
          </cell>
          <cell r="P49">
            <v>34</v>
          </cell>
          <cell r="Q49">
            <v>34</v>
          </cell>
          <cell r="R49">
            <v>83.6</v>
          </cell>
        </row>
        <row r="50">
          <cell r="B50" t="str">
            <v>05</v>
          </cell>
          <cell r="C50" t="str">
            <v>CORPORATE OFFICE AND TECHNICAL BUILDINGS</v>
          </cell>
        </row>
        <row r="52">
          <cell r="C52" t="str">
            <v>Sector Challenge</v>
          </cell>
          <cell r="I52">
            <v>0</v>
          </cell>
          <cell r="J52">
            <v>0</v>
          </cell>
          <cell r="K52">
            <v>0</v>
          </cell>
          <cell r="L52">
            <v>-1.5</v>
          </cell>
          <cell r="M52">
            <v>0</v>
          </cell>
          <cell r="N52">
            <v>-1.5</v>
          </cell>
          <cell r="O52">
            <v>0</v>
          </cell>
          <cell r="P52">
            <v>0</v>
          </cell>
          <cell r="Q52">
            <v>0</v>
          </cell>
          <cell r="R52">
            <v>-1.5</v>
          </cell>
        </row>
        <row r="53">
          <cell r="D53" t="str">
            <v>OTHER  (UNDER  $10.0MM) &amp; EXPENSE  ELIMINATION</v>
          </cell>
          <cell r="I53">
            <v>3.8</v>
          </cell>
          <cell r="J53">
            <v>2.5</v>
          </cell>
          <cell r="K53">
            <v>6.3</v>
          </cell>
          <cell r="L53">
            <v>0.9</v>
          </cell>
          <cell r="M53">
            <v>10.4</v>
          </cell>
          <cell r="N53">
            <v>11.3</v>
          </cell>
          <cell r="O53">
            <v>0</v>
          </cell>
          <cell r="P53">
            <v>5.6</v>
          </cell>
          <cell r="Q53">
            <v>5.6</v>
          </cell>
          <cell r="R53">
            <v>23.200000000000003</v>
          </cell>
        </row>
        <row r="54">
          <cell r="D54" t="str">
            <v>SUB TOTAL 05</v>
          </cell>
          <cell r="I54">
            <v>3.8</v>
          </cell>
          <cell r="J54">
            <v>2.5</v>
          </cell>
          <cell r="K54">
            <v>6.3</v>
          </cell>
          <cell r="L54">
            <v>-0.6</v>
          </cell>
          <cell r="M54">
            <v>10.4</v>
          </cell>
          <cell r="N54">
            <v>9.8000000000000007</v>
          </cell>
          <cell r="O54">
            <v>0</v>
          </cell>
          <cell r="P54">
            <v>5.6</v>
          </cell>
          <cell r="Q54">
            <v>5.6</v>
          </cell>
          <cell r="R54">
            <v>21.700000000000003</v>
          </cell>
        </row>
        <row r="56">
          <cell r="B56" t="str">
            <v>06</v>
          </cell>
          <cell r="C56" t="str">
            <v>AE, SAVINGS AE, AND CAPITAL OVERHEAD BUDGET</v>
          </cell>
        </row>
        <row r="57">
          <cell r="D57" t="str">
            <v>NON-SAVINGS AE BUDGET</v>
          </cell>
          <cell r="I57">
            <v>2.2999999999999998</v>
          </cell>
          <cell r="J57">
            <v>0</v>
          </cell>
          <cell r="K57">
            <v>2.2999999999999998</v>
          </cell>
          <cell r="L57">
            <v>0</v>
          </cell>
          <cell r="M57">
            <v>2.4</v>
          </cell>
          <cell r="N57">
            <v>2.4</v>
          </cell>
          <cell r="O57">
            <v>0</v>
          </cell>
          <cell r="P57">
            <v>2.4</v>
          </cell>
          <cell r="Q57">
            <v>2.4</v>
          </cell>
          <cell r="R57">
            <v>7.1</v>
          </cell>
        </row>
        <row r="58">
          <cell r="D58" t="str">
            <v>SAVINGS AE BUDGET</v>
          </cell>
          <cell r="I58">
            <v>2.6</v>
          </cell>
          <cell r="J58">
            <v>0</v>
          </cell>
          <cell r="K58">
            <v>2.6</v>
          </cell>
          <cell r="L58">
            <v>0</v>
          </cell>
          <cell r="M58">
            <v>3</v>
          </cell>
          <cell r="N58">
            <v>3</v>
          </cell>
          <cell r="O58">
            <v>0</v>
          </cell>
          <cell r="P58">
            <v>3</v>
          </cell>
          <cell r="Q58">
            <v>3</v>
          </cell>
          <cell r="R58">
            <v>8.6</v>
          </cell>
        </row>
        <row r="59">
          <cell r="D59" t="str">
            <v>PRODUCT DEVELOPMENT AE BUDGET</v>
          </cell>
          <cell r="I59">
            <v>1.2</v>
          </cell>
          <cell r="J59">
            <v>0</v>
          </cell>
          <cell r="K59">
            <v>1.2</v>
          </cell>
          <cell r="L59">
            <v>0</v>
          </cell>
          <cell r="M59">
            <v>1.4</v>
          </cell>
          <cell r="N59">
            <v>1.4</v>
          </cell>
          <cell r="O59">
            <v>0</v>
          </cell>
          <cell r="P59">
            <v>1.4</v>
          </cell>
          <cell r="Q59">
            <v>1.4</v>
          </cell>
          <cell r="R59">
            <v>3.9999999999999996</v>
          </cell>
        </row>
        <row r="60">
          <cell r="D60" t="str">
            <v>CAPITALIZED ENGINEERING</v>
          </cell>
          <cell r="I60">
            <v>12.9</v>
          </cell>
          <cell r="J60">
            <v>0</v>
          </cell>
          <cell r="K60">
            <v>12.9</v>
          </cell>
          <cell r="L60">
            <v>0</v>
          </cell>
          <cell r="M60">
            <v>11.6</v>
          </cell>
          <cell r="N60">
            <v>11.6</v>
          </cell>
          <cell r="O60">
            <v>0</v>
          </cell>
          <cell r="P60">
            <v>11.6</v>
          </cell>
          <cell r="Q60">
            <v>11.6</v>
          </cell>
          <cell r="R60">
            <v>36.1</v>
          </cell>
        </row>
        <row r="61">
          <cell r="D61" t="str">
            <v>EXPENSE ELIMINATION</v>
          </cell>
          <cell r="I61">
            <v>-0.4</v>
          </cell>
          <cell r="J61">
            <v>0</v>
          </cell>
          <cell r="K61">
            <v>-0.4</v>
          </cell>
          <cell r="L61">
            <v>0</v>
          </cell>
          <cell r="M61">
            <v>-0.8</v>
          </cell>
          <cell r="N61">
            <v>-0.8</v>
          </cell>
          <cell r="O61">
            <v>0</v>
          </cell>
          <cell r="P61">
            <v>-0.8</v>
          </cell>
          <cell r="Q61">
            <v>-0.8</v>
          </cell>
          <cell r="R61">
            <v>-2</v>
          </cell>
        </row>
        <row r="62">
          <cell r="D62" t="str">
            <v>SECTOR CHALLENGE</v>
          </cell>
          <cell r="I62">
            <v>0</v>
          </cell>
          <cell r="J62">
            <v>0</v>
          </cell>
          <cell r="K62">
            <v>0</v>
          </cell>
          <cell r="L62">
            <v>-0.5</v>
          </cell>
          <cell r="M62">
            <v>0</v>
          </cell>
          <cell r="N62">
            <v>-0.5</v>
          </cell>
          <cell r="O62">
            <v>0</v>
          </cell>
          <cell r="P62">
            <v>0</v>
          </cell>
          <cell r="Q62">
            <v>0</v>
          </cell>
          <cell r="R62">
            <v>-0.5</v>
          </cell>
        </row>
        <row r="63">
          <cell r="D63" t="str">
            <v>SUB TOTAL 06</v>
          </cell>
          <cell r="I63">
            <v>18.600000000000001</v>
          </cell>
          <cell r="J63">
            <v>0</v>
          </cell>
          <cell r="K63">
            <v>18.600000000000001</v>
          </cell>
          <cell r="L63">
            <v>-0.5</v>
          </cell>
          <cell r="M63">
            <v>17.599999999999998</v>
          </cell>
          <cell r="N63">
            <v>17.099999999999998</v>
          </cell>
          <cell r="O63">
            <v>0</v>
          </cell>
          <cell r="P63">
            <v>17.599999999999998</v>
          </cell>
          <cell r="Q63">
            <v>17.599999999999998</v>
          </cell>
          <cell r="R63">
            <v>3</v>
          </cell>
        </row>
        <row r="64">
          <cell r="B64" t="str">
            <v>07</v>
          </cell>
          <cell r="C64" t="str">
            <v>COMPUTER HARDWARE AND SOFTWARE</v>
          </cell>
        </row>
        <row r="66">
          <cell r="D66" t="str">
            <v>MICROCOMPUTER BUDGETS - SOFTWARE</v>
          </cell>
          <cell r="I66">
            <v>0.4</v>
          </cell>
          <cell r="J66">
            <v>0</v>
          </cell>
          <cell r="K66">
            <v>0.4</v>
          </cell>
          <cell r="L66">
            <v>0</v>
          </cell>
          <cell r="M66">
            <v>1.5</v>
          </cell>
          <cell r="N66">
            <v>1.5</v>
          </cell>
          <cell r="O66">
            <v>0</v>
          </cell>
          <cell r="P66">
            <v>2.1</v>
          </cell>
          <cell r="Q66">
            <v>2.1</v>
          </cell>
          <cell r="R66">
            <v>4</v>
          </cell>
        </row>
        <row r="67">
          <cell r="D67" t="str">
            <v>MICROCOMPUTER BUDGETS - HARDWARE</v>
          </cell>
          <cell r="I67">
            <v>1.2</v>
          </cell>
          <cell r="J67">
            <v>0</v>
          </cell>
          <cell r="K67">
            <v>1.2</v>
          </cell>
          <cell r="L67">
            <v>0</v>
          </cell>
          <cell r="M67">
            <v>0.1</v>
          </cell>
          <cell r="N67">
            <v>0.1</v>
          </cell>
          <cell r="O67">
            <v>0</v>
          </cell>
          <cell r="P67">
            <v>0.2</v>
          </cell>
          <cell r="Q67">
            <v>0.2</v>
          </cell>
          <cell r="R67">
            <v>1.5</v>
          </cell>
        </row>
        <row r="68">
          <cell r="D68" t="str">
            <v>OTHER SOFTWARE (UNDER  $10.0MM) &amp; EXPENSE  ELIMINATION</v>
          </cell>
          <cell r="I68">
            <v>0</v>
          </cell>
          <cell r="J68">
            <v>0</v>
          </cell>
          <cell r="K68">
            <v>0</v>
          </cell>
          <cell r="L68">
            <v>0</v>
          </cell>
          <cell r="M68">
            <v>0</v>
          </cell>
          <cell r="N68">
            <v>0</v>
          </cell>
          <cell r="O68">
            <v>0</v>
          </cell>
          <cell r="P68">
            <v>0</v>
          </cell>
          <cell r="Q68">
            <v>0</v>
          </cell>
          <cell r="R68">
            <v>0</v>
          </cell>
        </row>
        <row r="69">
          <cell r="D69" t="str">
            <v>OTHER HARDWARE (UNDER  $10.0MM) &amp; EXPENSE  ELIMINATION</v>
          </cell>
          <cell r="I69">
            <v>0.1</v>
          </cell>
          <cell r="J69">
            <v>0</v>
          </cell>
          <cell r="K69">
            <v>0.1</v>
          </cell>
          <cell r="L69">
            <v>0</v>
          </cell>
          <cell r="M69">
            <v>0</v>
          </cell>
          <cell r="N69">
            <v>0</v>
          </cell>
          <cell r="O69">
            <v>0</v>
          </cell>
          <cell r="P69">
            <v>-0.1</v>
          </cell>
          <cell r="Q69">
            <v>-0.1</v>
          </cell>
          <cell r="R69">
            <v>0</v>
          </cell>
        </row>
        <row r="70">
          <cell r="D70" t="str">
            <v>SUBTOTAL  07</v>
          </cell>
          <cell r="I70">
            <v>1.7000000000000002</v>
          </cell>
          <cell r="J70">
            <v>0</v>
          </cell>
          <cell r="K70">
            <v>1.7000000000000002</v>
          </cell>
          <cell r="L70">
            <v>0</v>
          </cell>
          <cell r="M70">
            <v>1.6</v>
          </cell>
          <cell r="N70">
            <v>1.6</v>
          </cell>
          <cell r="O70">
            <v>0</v>
          </cell>
          <cell r="P70">
            <v>2.2000000000000002</v>
          </cell>
          <cell r="Q70">
            <v>2.2000000000000002</v>
          </cell>
          <cell r="R70">
            <v>5.5</v>
          </cell>
        </row>
        <row r="71">
          <cell r="B71" t="str">
            <v>08</v>
          </cell>
          <cell r="C71" t="str">
            <v>OTHER (REAL ESTATE)</v>
          </cell>
        </row>
        <row r="73">
          <cell r="D73" t="str">
            <v>Sector Challenge</v>
          </cell>
          <cell r="I73">
            <v>0</v>
          </cell>
          <cell r="J73">
            <v>0</v>
          </cell>
          <cell r="K73">
            <v>0</v>
          </cell>
          <cell r="L73">
            <v>2.1</v>
          </cell>
          <cell r="M73">
            <v>0</v>
          </cell>
          <cell r="N73">
            <v>2.1</v>
          </cell>
          <cell r="O73">
            <v>0</v>
          </cell>
          <cell r="P73">
            <v>0</v>
          </cell>
          <cell r="Q73">
            <v>0</v>
          </cell>
          <cell r="R73">
            <v>2.1</v>
          </cell>
        </row>
        <row r="74">
          <cell r="D74" t="str">
            <v>MULTI-CATEGORY ALLOCATION</v>
          </cell>
          <cell r="I74">
            <v>-3.8000000000000043</v>
          </cell>
          <cell r="J74">
            <v>-0.19999999999999996</v>
          </cell>
          <cell r="K74">
            <v>-4.0000000000000044</v>
          </cell>
          <cell r="L74">
            <v>-0.30000000000000027</v>
          </cell>
          <cell r="M74">
            <v>-5.2000000000000099</v>
          </cell>
          <cell r="N74">
            <v>-5.5000000000000107</v>
          </cell>
          <cell r="O74">
            <v>-0.1</v>
          </cell>
          <cell r="P74">
            <v>-4.7999999999999972</v>
          </cell>
          <cell r="Q74">
            <v>-4.8999999999999968</v>
          </cell>
          <cell r="R74">
            <v>-14.400000000000011</v>
          </cell>
        </row>
        <row r="75">
          <cell r="D75" t="str">
            <v>OTHER  (UNDER  $10.0MM) &amp; EXPENSE  ELIMINATION</v>
          </cell>
          <cell r="I75">
            <v>0.6</v>
          </cell>
          <cell r="J75">
            <v>0</v>
          </cell>
          <cell r="K75">
            <v>0.6</v>
          </cell>
          <cell r="L75">
            <v>0</v>
          </cell>
          <cell r="M75">
            <v>-4.0999999999999996</v>
          </cell>
          <cell r="N75">
            <v>-4.0999999999999996</v>
          </cell>
          <cell r="O75">
            <v>0</v>
          </cell>
          <cell r="P75">
            <v>0.9</v>
          </cell>
          <cell r="Q75">
            <v>0.9</v>
          </cell>
          <cell r="R75">
            <v>-2.5999999999999996</v>
          </cell>
        </row>
        <row r="76">
          <cell r="D76" t="str">
            <v>SUBTOTAL  08</v>
          </cell>
          <cell r="I76">
            <v>-3.2000000000000042</v>
          </cell>
          <cell r="J76">
            <v>-0.19999999999999996</v>
          </cell>
          <cell r="K76">
            <v>-3.4000000000000044</v>
          </cell>
          <cell r="L76">
            <v>1.7999999999999998</v>
          </cell>
          <cell r="M76">
            <v>-9.3000000000000096</v>
          </cell>
          <cell r="N76">
            <v>-7.5000000000000107</v>
          </cell>
          <cell r="O76">
            <v>-0.1</v>
          </cell>
          <cell r="P76">
            <v>-3.8999999999999972</v>
          </cell>
          <cell r="Q76">
            <v>-3.9999999999999969</v>
          </cell>
          <cell r="R76">
            <v>-14.900000000000011</v>
          </cell>
        </row>
        <row r="78">
          <cell r="B78" t="str">
            <v>TOTAL NET CAPITAL SPENDING</v>
          </cell>
          <cell r="I78">
            <v>184.5</v>
          </cell>
          <cell r="J78">
            <v>8.5</v>
          </cell>
          <cell r="K78">
            <v>193</v>
          </cell>
          <cell r="L78">
            <v>33.6</v>
          </cell>
          <cell r="M78">
            <v>113.39999999999999</v>
          </cell>
          <cell r="N78">
            <v>147</v>
          </cell>
          <cell r="O78">
            <v>0</v>
          </cell>
          <cell r="P78">
            <v>165</v>
          </cell>
          <cell r="Q78">
            <v>165</v>
          </cell>
          <cell r="R78">
            <v>454.70000000000005</v>
          </cell>
        </row>
      </sheetData>
      <sheetData sheetId="3" refreshError="1">
        <row r="6">
          <cell r="I6">
            <v>95.4</v>
          </cell>
          <cell r="J6">
            <v>3.6</v>
          </cell>
          <cell r="L6">
            <v>10.5</v>
          </cell>
          <cell r="M6">
            <v>67.5</v>
          </cell>
          <cell r="O6">
            <v>0</v>
          </cell>
          <cell r="P6">
            <v>78</v>
          </cell>
          <cell r="T6">
            <v>0</v>
          </cell>
          <cell r="U6">
            <v>0</v>
          </cell>
          <cell r="AD6">
            <v>14</v>
          </cell>
          <cell r="AE6">
            <v>3</v>
          </cell>
          <cell r="AG6">
            <v>2.5</v>
          </cell>
          <cell r="AH6">
            <v>22</v>
          </cell>
          <cell r="AJ6">
            <v>0</v>
          </cell>
          <cell r="AK6">
            <v>23</v>
          </cell>
        </row>
        <row r="7">
          <cell r="I7">
            <v>61.8</v>
          </cell>
          <cell r="J7">
            <v>3.2</v>
          </cell>
          <cell r="L7">
            <v>9.6</v>
          </cell>
          <cell r="M7">
            <v>27.4</v>
          </cell>
          <cell r="O7">
            <v>0</v>
          </cell>
          <cell r="P7">
            <v>36</v>
          </cell>
          <cell r="T7">
            <v>0</v>
          </cell>
          <cell r="U7">
            <v>0</v>
          </cell>
          <cell r="AD7">
            <v>4.0999999999999996</v>
          </cell>
          <cell r="AE7">
            <v>1.3</v>
          </cell>
          <cell r="AG7">
            <v>-0.1</v>
          </cell>
          <cell r="AH7">
            <v>12.7</v>
          </cell>
          <cell r="AJ7">
            <v>0</v>
          </cell>
          <cell r="AK7">
            <v>23.5</v>
          </cell>
        </row>
        <row r="8">
          <cell r="I8">
            <v>11.6</v>
          </cell>
          <cell r="J8">
            <v>0.9</v>
          </cell>
          <cell r="L8">
            <v>7.1</v>
          </cell>
          <cell r="M8">
            <v>9.4</v>
          </cell>
          <cell r="O8">
            <v>0</v>
          </cell>
          <cell r="P8">
            <v>15</v>
          </cell>
          <cell r="T8">
            <v>0</v>
          </cell>
          <cell r="U8">
            <v>0</v>
          </cell>
          <cell r="AD8">
            <v>5.7</v>
          </cell>
          <cell r="AE8">
            <v>0.8</v>
          </cell>
          <cell r="AG8">
            <v>-0.30000000000000004</v>
          </cell>
          <cell r="AH8">
            <v>5.2</v>
          </cell>
          <cell r="AJ8">
            <v>0</v>
          </cell>
          <cell r="AK8">
            <v>11.100000000000001</v>
          </cell>
        </row>
        <row r="9">
          <cell r="I9">
            <v>15.299999999999999</v>
          </cell>
          <cell r="J9">
            <v>0.70000000000000007</v>
          </cell>
          <cell r="L9">
            <v>19.400000000000002</v>
          </cell>
          <cell r="M9">
            <v>12.600000000000001</v>
          </cell>
          <cell r="O9">
            <v>0</v>
          </cell>
          <cell r="P9">
            <v>31.000000000000007</v>
          </cell>
          <cell r="T9">
            <v>0</v>
          </cell>
          <cell r="U9">
            <v>0</v>
          </cell>
          <cell r="AD9">
            <v>8.3000000000000007</v>
          </cell>
          <cell r="AE9">
            <v>0.60000000000000009</v>
          </cell>
          <cell r="AG9">
            <v>0</v>
          </cell>
          <cell r="AH9">
            <v>5.1000000000000005</v>
          </cell>
          <cell r="AJ9">
            <v>0</v>
          </cell>
          <cell r="AK9">
            <v>20.400000000000006</v>
          </cell>
        </row>
        <row r="10">
          <cell r="I10">
            <v>0.4</v>
          </cell>
          <cell r="J10">
            <v>0.1</v>
          </cell>
          <cell r="L10">
            <v>0</v>
          </cell>
          <cell r="M10">
            <v>1.5000000000000002</v>
          </cell>
          <cell r="O10">
            <v>0</v>
          </cell>
          <cell r="P10">
            <v>5</v>
          </cell>
          <cell r="T10">
            <v>0</v>
          </cell>
          <cell r="U10">
            <v>0</v>
          </cell>
          <cell r="AD10" t="e">
            <v>#VALUE!</v>
          </cell>
          <cell r="AE10" t="e">
            <v>#VALUE!</v>
          </cell>
          <cell r="AG10" t="e">
            <v>#VALUE!</v>
          </cell>
          <cell r="AH10" t="e">
            <v>#VALUE!</v>
          </cell>
          <cell r="AJ10" t="e">
            <v>#VALUE!</v>
          </cell>
          <cell r="AK10" t="e">
            <v>#VALUE!</v>
          </cell>
        </row>
        <row r="11">
          <cell r="I11">
            <v>0</v>
          </cell>
          <cell r="J11">
            <v>0</v>
          </cell>
          <cell r="L11">
            <v>0</v>
          </cell>
          <cell r="M11">
            <v>0</v>
          </cell>
          <cell r="O11">
            <v>0</v>
          </cell>
          <cell r="P11">
            <v>0</v>
          </cell>
          <cell r="T11">
            <v>0</v>
          </cell>
          <cell r="U11">
            <v>0</v>
          </cell>
          <cell r="AD11">
            <v>0.1</v>
          </cell>
          <cell r="AE11">
            <v>0.1</v>
          </cell>
          <cell r="AG11">
            <v>0</v>
          </cell>
          <cell r="AH11">
            <v>1.2000000000000002</v>
          </cell>
          <cell r="AJ11">
            <v>0</v>
          </cell>
          <cell r="AK11">
            <v>4.8</v>
          </cell>
        </row>
        <row r="12">
          <cell r="I12" t="str">
            <v>-----</v>
          </cell>
          <cell r="J12" t="str">
            <v>-----</v>
          </cell>
          <cell r="L12" t="str">
            <v>-----</v>
          </cell>
          <cell r="M12" t="str">
            <v>-----</v>
          </cell>
          <cell r="O12" t="str">
            <v>-----</v>
          </cell>
          <cell r="P12" t="str">
            <v>-----</v>
          </cell>
          <cell r="T12" t="str">
            <v>-----</v>
          </cell>
          <cell r="U12" t="str">
            <v>-----</v>
          </cell>
          <cell r="AD12" t="str">
            <v>-----</v>
          </cell>
          <cell r="AE12" t="str">
            <v>-----</v>
          </cell>
          <cell r="AG12" t="str">
            <v>-----</v>
          </cell>
          <cell r="AH12" t="str">
            <v>-----</v>
          </cell>
          <cell r="AJ12" t="str">
            <v>-----</v>
          </cell>
          <cell r="AK12" t="str">
            <v>-----</v>
          </cell>
        </row>
        <row r="13">
          <cell r="I13">
            <v>184.5</v>
          </cell>
          <cell r="J13">
            <v>8.5</v>
          </cell>
          <cell r="L13">
            <v>46.600000000000009</v>
          </cell>
          <cell r="M13">
            <v>118.4</v>
          </cell>
          <cell r="O13">
            <v>0</v>
          </cell>
          <cell r="P13">
            <v>165</v>
          </cell>
          <cell r="T13">
            <v>0</v>
          </cell>
          <cell r="U13">
            <v>0</v>
          </cell>
          <cell r="AD13" t="e">
            <v>#VALUE!</v>
          </cell>
          <cell r="AE13" t="e">
            <v>#VALUE!</v>
          </cell>
          <cell r="AG13" t="e">
            <v>#VALUE!</v>
          </cell>
          <cell r="AH13" t="e">
            <v>#VALUE!</v>
          </cell>
          <cell r="AJ13" t="e">
            <v>#VALUE!</v>
          </cell>
          <cell r="AK13" t="e">
            <v>#VALUE!</v>
          </cell>
        </row>
      </sheetData>
      <sheetData sheetId="4" refreshError="1">
        <row r="3">
          <cell r="A3" t="str">
            <v>WW</v>
          </cell>
          <cell r="B3" t="str">
            <v>U.S.</v>
          </cell>
          <cell r="C3" t="str">
            <v>LAUNDRY &amp; CLEANING</v>
          </cell>
          <cell r="D3" t="str">
            <v>LAUNDRY</v>
          </cell>
          <cell r="E3">
            <v>51.2</v>
          </cell>
          <cell r="F3">
            <v>0.6</v>
          </cell>
          <cell r="G3">
            <v>3.5</v>
          </cell>
          <cell r="H3">
            <v>20.8</v>
          </cell>
          <cell r="I3">
            <v>1.8</v>
          </cell>
          <cell r="J3">
            <v>0</v>
          </cell>
          <cell r="K3">
            <v>0</v>
          </cell>
          <cell r="L3">
            <v>21.1</v>
          </cell>
          <cell r="U3">
            <v>23.599999999999998</v>
          </cell>
          <cell r="V3">
            <v>0</v>
          </cell>
          <cell r="W3">
            <v>9.9</v>
          </cell>
          <cell r="X3">
            <v>17.5</v>
          </cell>
          <cell r="Y3">
            <v>3.1999999999999997</v>
          </cell>
          <cell r="Z3">
            <v>0</v>
          </cell>
          <cell r="AA3">
            <v>0</v>
          </cell>
          <cell r="AB3">
            <v>23.799999999999997</v>
          </cell>
          <cell r="AH3">
            <v>23.5</v>
          </cell>
          <cell r="AI3">
            <v>0</v>
          </cell>
          <cell r="AJ3">
            <v>4.9000000000000004</v>
          </cell>
          <cell r="AK3">
            <v>27.7</v>
          </cell>
          <cell r="AL3">
            <v>0.9</v>
          </cell>
          <cell r="AM3">
            <v>0</v>
          </cell>
          <cell r="AN3">
            <v>0</v>
          </cell>
          <cell r="AO3">
            <v>21</v>
          </cell>
          <cell r="AY3" t="str">
            <v>WW</v>
          </cell>
          <cell r="AZ3" t="str">
            <v>U.S.</v>
          </cell>
          <cell r="BA3" t="str">
            <v>LAUNDRY &amp; CLEANING</v>
          </cell>
          <cell r="BB3" t="str">
            <v>LAUNDRY</v>
          </cell>
          <cell r="BC3">
            <v>70.400000000000006</v>
          </cell>
          <cell r="BD3">
            <v>0</v>
          </cell>
          <cell r="BE3">
            <v>0</v>
          </cell>
          <cell r="BF3">
            <v>0</v>
          </cell>
          <cell r="BG3">
            <v>0</v>
          </cell>
          <cell r="BH3">
            <v>0</v>
          </cell>
          <cell r="BI3">
            <v>0</v>
          </cell>
          <cell r="BJ3">
            <v>0</v>
          </cell>
          <cell r="BL3">
            <v>94.5</v>
          </cell>
          <cell r="BM3">
            <v>0</v>
          </cell>
          <cell r="BN3">
            <v>0</v>
          </cell>
          <cell r="BO3">
            <v>0</v>
          </cell>
          <cell r="BP3">
            <v>0</v>
          </cell>
          <cell r="BQ3">
            <v>0</v>
          </cell>
          <cell r="BR3">
            <v>0</v>
          </cell>
          <cell r="BS3">
            <v>0</v>
          </cell>
          <cell r="BV3">
            <v>47.8</v>
          </cell>
          <cell r="BW3">
            <v>0</v>
          </cell>
          <cell r="BX3">
            <v>0</v>
          </cell>
          <cell r="BY3">
            <v>0</v>
          </cell>
          <cell r="BZ3">
            <v>0</v>
          </cell>
          <cell r="CA3">
            <v>0</v>
          </cell>
          <cell r="CB3">
            <v>0</v>
          </cell>
          <cell r="CC3">
            <v>0</v>
          </cell>
        </row>
        <row r="4">
          <cell r="A4" t="str">
            <v>WW</v>
          </cell>
          <cell r="B4" t="str">
            <v>U.S.</v>
          </cell>
          <cell r="C4" t="str">
            <v>LAUNDRY &amp; CLEANING</v>
          </cell>
          <cell r="D4" t="str">
            <v>DISHCARE</v>
          </cell>
          <cell r="E4">
            <v>40.5</v>
          </cell>
          <cell r="F4">
            <v>0.6</v>
          </cell>
          <cell r="G4">
            <v>6.7</v>
          </cell>
          <cell r="H4">
            <v>1.1000000000000001</v>
          </cell>
          <cell r="I4">
            <v>1.8</v>
          </cell>
          <cell r="J4">
            <v>0</v>
          </cell>
          <cell r="K4">
            <v>0</v>
          </cell>
          <cell r="L4">
            <v>14.3</v>
          </cell>
          <cell r="U4">
            <v>9</v>
          </cell>
          <cell r="V4">
            <v>0.5</v>
          </cell>
          <cell r="W4">
            <v>8.6999999999999993</v>
          </cell>
          <cell r="X4">
            <v>1.2</v>
          </cell>
          <cell r="Y4">
            <v>3.2</v>
          </cell>
          <cell r="Z4">
            <v>0</v>
          </cell>
          <cell r="AA4">
            <v>0</v>
          </cell>
          <cell r="AB4">
            <v>14.399999999999999</v>
          </cell>
          <cell r="AH4">
            <v>9.1999999999999993</v>
          </cell>
          <cell r="AI4">
            <v>3.3</v>
          </cell>
          <cell r="AJ4">
            <v>7</v>
          </cell>
          <cell r="AK4">
            <v>2.6</v>
          </cell>
          <cell r="AL4">
            <v>1.9</v>
          </cell>
          <cell r="AM4">
            <v>0</v>
          </cell>
          <cell r="AN4">
            <v>0</v>
          </cell>
          <cell r="AO4">
            <v>12</v>
          </cell>
          <cell r="AY4" t="str">
            <v>WW</v>
          </cell>
          <cell r="AZ4" t="str">
            <v>U.S.</v>
          </cell>
          <cell r="BA4" t="str">
            <v>LAUNDRY &amp; CLEANING</v>
          </cell>
          <cell r="BB4" t="str">
            <v>DISHCARE</v>
          </cell>
          <cell r="BC4">
            <v>0</v>
          </cell>
          <cell r="BD4">
            <v>0</v>
          </cell>
          <cell r="BE4">
            <v>0</v>
          </cell>
          <cell r="BF4">
            <v>0</v>
          </cell>
          <cell r="BG4">
            <v>0</v>
          </cell>
          <cell r="BH4">
            <v>0</v>
          </cell>
          <cell r="BI4">
            <v>0</v>
          </cell>
          <cell r="BJ4">
            <v>0</v>
          </cell>
          <cell r="BL4">
            <v>0</v>
          </cell>
          <cell r="BM4">
            <v>0</v>
          </cell>
          <cell r="BN4">
            <v>0</v>
          </cell>
          <cell r="BO4">
            <v>0</v>
          </cell>
          <cell r="BP4">
            <v>0</v>
          </cell>
          <cell r="BQ4">
            <v>0</v>
          </cell>
          <cell r="BR4">
            <v>0</v>
          </cell>
          <cell r="BS4">
            <v>0</v>
          </cell>
          <cell r="BV4">
            <v>0</v>
          </cell>
          <cell r="BW4">
            <v>0</v>
          </cell>
          <cell r="BX4">
            <v>0</v>
          </cell>
          <cell r="BY4">
            <v>0</v>
          </cell>
          <cell r="BZ4">
            <v>0</v>
          </cell>
          <cell r="CA4">
            <v>0</v>
          </cell>
          <cell r="CB4">
            <v>0</v>
          </cell>
          <cell r="CC4">
            <v>0</v>
          </cell>
        </row>
        <row r="5">
          <cell r="A5" t="str">
            <v>WW</v>
          </cell>
          <cell r="B5" t="str">
            <v>U.S.</v>
          </cell>
          <cell r="C5" t="str">
            <v>LAUNDRY &amp; CLEANING</v>
          </cell>
          <cell r="D5" t="str">
            <v>HARD SURFACE</v>
          </cell>
          <cell r="E5">
            <v>5.0999999999999996</v>
          </cell>
          <cell r="F5">
            <v>0.2</v>
          </cell>
          <cell r="G5">
            <v>0</v>
          </cell>
          <cell r="H5">
            <v>4.2</v>
          </cell>
          <cell r="I5">
            <v>0</v>
          </cell>
          <cell r="J5">
            <v>0</v>
          </cell>
          <cell r="K5">
            <v>0</v>
          </cell>
          <cell r="L5">
            <v>3</v>
          </cell>
          <cell r="U5">
            <v>4.8</v>
          </cell>
          <cell r="V5">
            <v>0.3</v>
          </cell>
          <cell r="W5">
            <v>0</v>
          </cell>
          <cell r="X5">
            <v>6.8</v>
          </cell>
          <cell r="Y5">
            <v>0</v>
          </cell>
          <cell r="Z5">
            <v>0</v>
          </cell>
          <cell r="AA5">
            <v>0</v>
          </cell>
          <cell r="AB5">
            <v>4.6000000000000005</v>
          </cell>
          <cell r="AH5">
            <v>9.3000000000000007</v>
          </cell>
          <cell r="AI5">
            <v>0</v>
          </cell>
          <cell r="AJ5">
            <v>0.4</v>
          </cell>
          <cell r="AK5">
            <v>2.0999999999999996</v>
          </cell>
          <cell r="AL5">
            <v>0</v>
          </cell>
          <cell r="AM5">
            <v>0</v>
          </cell>
          <cell r="AN5">
            <v>0</v>
          </cell>
          <cell r="AO5">
            <v>3.2</v>
          </cell>
          <cell r="AY5" t="str">
            <v>WW</v>
          </cell>
          <cell r="AZ5" t="str">
            <v>U.S.</v>
          </cell>
          <cell r="BA5" t="str">
            <v>LAUNDRY &amp; CLEANING</v>
          </cell>
          <cell r="BB5" t="str">
            <v>HARD SURFACE</v>
          </cell>
          <cell r="BC5">
            <v>0</v>
          </cell>
          <cell r="BD5">
            <v>0</v>
          </cell>
          <cell r="BE5">
            <v>0</v>
          </cell>
          <cell r="BF5">
            <v>0</v>
          </cell>
          <cell r="BG5">
            <v>0</v>
          </cell>
          <cell r="BH5">
            <v>0</v>
          </cell>
          <cell r="BI5">
            <v>0</v>
          </cell>
          <cell r="BJ5">
            <v>0</v>
          </cell>
          <cell r="BL5">
            <v>0</v>
          </cell>
          <cell r="BM5">
            <v>0</v>
          </cell>
          <cell r="BN5">
            <v>0</v>
          </cell>
          <cell r="BO5">
            <v>0</v>
          </cell>
          <cell r="BP5">
            <v>0</v>
          </cell>
          <cell r="BQ5">
            <v>0</v>
          </cell>
          <cell r="BR5">
            <v>0</v>
          </cell>
          <cell r="BS5">
            <v>0</v>
          </cell>
          <cell r="BV5">
            <v>0</v>
          </cell>
          <cell r="BW5">
            <v>0</v>
          </cell>
          <cell r="BX5">
            <v>0</v>
          </cell>
          <cell r="BY5">
            <v>0</v>
          </cell>
          <cell r="BZ5">
            <v>0</v>
          </cell>
          <cell r="CA5">
            <v>0</v>
          </cell>
          <cell r="CB5">
            <v>0</v>
          </cell>
          <cell r="CC5">
            <v>0</v>
          </cell>
        </row>
        <row r="6">
          <cell r="A6" t="str">
            <v>WW</v>
          </cell>
          <cell r="B6" t="str">
            <v>U.S.</v>
          </cell>
          <cell r="C6" t="str">
            <v>LAUNDRY &amp; CLEANING</v>
          </cell>
          <cell r="D6" t="str">
            <v>FABRIC CONDITIONERS</v>
          </cell>
          <cell r="E6">
            <v>11.1</v>
          </cell>
          <cell r="F6">
            <v>0.2</v>
          </cell>
          <cell r="G6">
            <v>0.6</v>
          </cell>
          <cell r="H6">
            <v>0.2</v>
          </cell>
          <cell r="I6">
            <v>0.4</v>
          </cell>
          <cell r="J6">
            <v>0</v>
          </cell>
          <cell r="K6">
            <v>0</v>
          </cell>
          <cell r="L6">
            <v>3.5</v>
          </cell>
          <cell r="U6">
            <v>25.3</v>
          </cell>
          <cell r="V6">
            <v>0</v>
          </cell>
          <cell r="W6">
            <v>1</v>
          </cell>
          <cell r="X6">
            <v>1.2</v>
          </cell>
          <cell r="Y6">
            <v>0.9</v>
          </cell>
          <cell r="Z6">
            <v>0</v>
          </cell>
          <cell r="AA6">
            <v>0</v>
          </cell>
          <cell r="AB6">
            <v>3.5999999999999996</v>
          </cell>
          <cell r="AH6">
            <v>24.700000000000003</v>
          </cell>
          <cell r="AI6">
            <v>0.1</v>
          </cell>
          <cell r="AJ6">
            <v>0</v>
          </cell>
          <cell r="AK6">
            <v>1.6</v>
          </cell>
          <cell r="AL6">
            <v>1.1000000000000001</v>
          </cell>
          <cell r="AM6">
            <v>0</v>
          </cell>
          <cell r="AN6">
            <v>0</v>
          </cell>
          <cell r="AO6">
            <v>3.5</v>
          </cell>
          <cell r="AY6" t="str">
            <v>WW</v>
          </cell>
          <cell r="AZ6" t="str">
            <v>U.S.</v>
          </cell>
          <cell r="BA6" t="str">
            <v>LAUNDRY &amp; CLEANING</v>
          </cell>
          <cell r="BB6" t="str">
            <v>FABRIC CONDITIONERS</v>
          </cell>
          <cell r="BC6">
            <v>0</v>
          </cell>
          <cell r="BD6">
            <v>0</v>
          </cell>
          <cell r="BE6">
            <v>0</v>
          </cell>
          <cell r="BF6">
            <v>0</v>
          </cell>
          <cell r="BG6">
            <v>0</v>
          </cell>
          <cell r="BH6">
            <v>0</v>
          </cell>
          <cell r="BI6">
            <v>0</v>
          </cell>
          <cell r="BJ6">
            <v>0</v>
          </cell>
          <cell r="BL6">
            <v>0</v>
          </cell>
          <cell r="BM6">
            <v>0</v>
          </cell>
          <cell r="BN6">
            <v>0</v>
          </cell>
          <cell r="BO6">
            <v>0</v>
          </cell>
          <cell r="BP6">
            <v>0</v>
          </cell>
          <cell r="BQ6">
            <v>0</v>
          </cell>
          <cell r="BR6">
            <v>0</v>
          </cell>
          <cell r="BS6">
            <v>0</v>
          </cell>
          <cell r="BV6">
            <v>0</v>
          </cell>
          <cell r="BW6">
            <v>0</v>
          </cell>
          <cell r="BX6">
            <v>0</v>
          </cell>
          <cell r="BY6">
            <v>0</v>
          </cell>
          <cell r="BZ6">
            <v>0</v>
          </cell>
          <cell r="CA6">
            <v>0</v>
          </cell>
          <cell r="CB6">
            <v>0</v>
          </cell>
          <cell r="CC6">
            <v>0</v>
          </cell>
        </row>
        <row r="7">
          <cell r="A7" t="str">
            <v>WW</v>
          </cell>
          <cell r="B7" t="str">
            <v>U.S.</v>
          </cell>
          <cell r="C7" t="str">
            <v>LAUNDRY &amp; CLEANING</v>
          </cell>
          <cell r="D7" t="str">
            <v>NEW BUSINESS</v>
          </cell>
          <cell r="E7">
            <v>0</v>
          </cell>
          <cell r="F7">
            <v>0</v>
          </cell>
          <cell r="G7">
            <v>0</v>
          </cell>
          <cell r="H7">
            <v>0</v>
          </cell>
          <cell r="I7">
            <v>0.2</v>
          </cell>
          <cell r="J7">
            <v>0</v>
          </cell>
          <cell r="K7">
            <v>0</v>
          </cell>
          <cell r="L7">
            <v>0.3</v>
          </cell>
          <cell r="U7">
            <v>1.1000000000000001</v>
          </cell>
          <cell r="V7">
            <v>0</v>
          </cell>
          <cell r="W7">
            <v>0</v>
          </cell>
          <cell r="X7">
            <v>0</v>
          </cell>
          <cell r="Y7">
            <v>0.1</v>
          </cell>
          <cell r="Z7">
            <v>0</v>
          </cell>
          <cell r="AA7">
            <v>0</v>
          </cell>
          <cell r="AB7">
            <v>0.3</v>
          </cell>
          <cell r="AH7">
            <v>4.8</v>
          </cell>
          <cell r="AI7">
            <v>0</v>
          </cell>
          <cell r="AJ7">
            <v>0</v>
          </cell>
          <cell r="AK7">
            <v>0</v>
          </cell>
          <cell r="AL7">
            <v>0</v>
          </cell>
          <cell r="AM7">
            <v>0</v>
          </cell>
          <cell r="AN7">
            <v>0</v>
          </cell>
          <cell r="AO7">
            <v>0.2</v>
          </cell>
          <cell r="AY7" t="str">
            <v>WW</v>
          </cell>
          <cell r="AZ7" t="str">
            <v>U.S.</v>
          </cell>
          <cell r="BA7" t="str">
            <v>LAUNDRY &amp; CLEANING</v>
          </cell>
          <cell r="BB7" t="str">
            <v>NEW BUSINESS</v>
          </cell>
          <cell r="BC7">
            <v>0</v>
          </cell>
          <cell r="BD7">
            <v>0</v>
          </cell>
          <cell r="BE7">
            <v>0</v>
          </cell>
          <cell r="BF7">
            <v>0</v>
          </cell>
          <cell r="BG7">
            <v>0</v>
          </cell>
          <cell r="BH7">
            <v>0</v>
          </cell>
          <cell r="BI7">
            <v>0</v>
          </cell>
          <cell r="BJ7">
            <v>0</v>
          </cell>
          <cell r="BL7">
            <v>0</v>
          </cell>
          <cell r="BM7">
            <v>0</v>
          </cell>
          <cell r="BN7">
            <v>0</v>
          </cell>
          <cell r="BO7">
            <v>0</v>
          </cell>
          <cell r="BP7">
            <v>0</v>
          </cell>
          <cell r="BQ7">
            <v>0</v>
          </cell>
          <cell r="BR7">
            <v>0</v>
          </cell>
          <cell r="BS7">
            <v>0</v>
          </cell>
          <cell r="BV7">
            <v>0</v>
          </cell>
          <cell r="BW7">
            <v>0</v>
          </cell>
          <cell r="BX7">
            <v>0</v>
          </cell>
          <cell r="BY7">
            <v>0</v>
          </cell>
          <cell r="BZ7">
            <v>0</v>
          </cell>
          <cell r="CA7">
            <v>0</v>
          </cell>
          <cell r="CB7">
            <v>0</v>
          </cell>
          <cell r="CC7">
            <v>0</v>
          </cell>
        </row>
        <row r="8">
          <cell r="A8" t="str">
            <v>WW</v>
          </cell>
          <cell r="B8" t="str">
            <v>U.S.</v>
          </cell>
          <cell r="C8" t="str">
            <v>LAUNDRY &amp; CLEANING</v>
          </cell>
          <cell r="D8" t="str">
            <v>MULTI-CATEGORY</v>
          </cell>
          <cell r="E8">
            <v>0</v>
          </cell>
          <cell r="F8">
            <v>0.3</v>
          </cell>
          <cell r="G8">
            <v>22.6</v>
          </cell>
          <cell r="H8">
            <v>0.3</v>
          </cell>
          <cell r="I8">
            <v>2.1</v>
          </cell>
          <cell r="J8">
            <v>18.600000000000001</v>
          </cell>
          <cell r="K8">
            <v>1.7000000000000002</v>
          </cell>
          <cell r="L8">
            <v>-45.599999999999994</v>
          </cell>
          <cell r="U8">
            <v>0</v>
          </cell>
          <cell r="V8">
            <v>0</v>
          </cell>
          <cell r="W8">
            <v>25.099999999999998</v>
          </cell>
          <cell r="X8">
            <v>3.1</v>
          </cell>
          <cell r="Y8">
            <v>3.9</v>
          </cell>
          <cell r="Z8">
            <v>17.599999999999998</v>
          </cell>
          <cell r="AA8">
            <v>1.6</v>
          </cell>
          <cell r="AB8">
            <v>-51.300000000000004</v>
          </cell>
          <cell r="AH8">
            <v>0</v>
          </cell>
          <cell r="AI8">
            <v>0</v>
          </cell>
          <cell r="AJ8">
            <v>22.4</v>
          </cell>
          <cell r="AK8">
            <v>0</v>
          </cell>
          <cell r="AL8">
            <v>1.7</v>
          </cell>
          <cell r="AM8">
            <v>17.599999999999998</v>
          </cell>
          <cell r="AN8">
            <v>2.2000000000000002</v>
          </cell>
          <cell r="AO8">
            <v>-43.900000000000006</v>
          </cell>
          <cell r="AY8" t="str">
            <v>WW</v>
          </cell>
          <cell r="AZ8" t="str">
            <v>U.S.</v>
          </cell>
          <cell r="BA8" t="str">
            <v>LAUNDRY &amp; CLEANING</v>
          </cell>
          <cell r="BB8" t="str">
            <v>MULTI-CATEGORY</v>
          </cell>
          <cell r="BC8">
            <v>0</v>
          </cell>
          <cell r="BD8">
            <v>0</v>
          </cell>
          <cell r="BE8">
            <v>0</v>
          </cell>
          <cell r="BF8">
            <v>0</v>
          </cell>
          <cell r="BG8">
            <v>0</v>
          </cell>
          <cell r="BH8">
            <v>0</v>
          </cell>
          <cell r="BI8">
            <v>0</v>
          </cell>
          <cell r="BJ8">
            <v>0</v>
          </cell>
          <cell r="BL8">
            <v>0</v>
          </cell>
          <cell r="BM8">
            <v>0</v>
          </cell>
          <cell r="BN8">
            <v>0</v>
          </cell>
          <cell r="BO8">
            <v>0</v>
          </cell>
          <cell r="BP8">
            <v>0</v>
          </cell>
          <cell r="BQ8">
            <v>0</v>
          </cell>
          <cell r="BR8">
            <v>0</v>
          </cell>
          <cell r="BS8">
            <v>0</v>
          </cell>
          <cell r="BV8">
            <v>0</v>
          </cell>
          <cell r="BW8">
            <v>0</v>
          </cell>
          <cell r="BX8">
            <v>0</v>
          </cell>
          <cell r="BY8">
            <v>0</v>
          </cell>
          <cell r="BZ8">
            <v>0</v>
          </cell>
          <cell r="CA8">
            <v>0</v>
          </cell>
          <cell r="CB8">
            <v>0</v>
          </cell>
          <cell r="CC8">
            <v>0</v>
          </cell>
        </row>
      </sheetData>
      <sheetData sheetId="5" refreshError="1">
        <row r="1">
          <cell r="B1" t="str">
            <v>FIRM CAPITAL BUDGET REQUEST</v>
          </cell>
        </row>
        <row r="2">
          <cell r="B2" t="str">
            <v>DISHCARE PRODUCTS -  U. S.  LAUNDRY  &amp;  CLEANING  PRODUCTS</v>
          </cell>
        </row>
        <row r="3">
          <cell r="B3" t="str">
            <v>($ MM)</v>
          </cell>
        </row>
        <row r="6">
          <cell r="F6" t="str">
            <v>TOTAL</v>
          </cell>
          <cell r="G6" t="str">
            <v xml:space="preserve">PROJ. </v>
          </cell>
        </row>
        <row r="7">
          <cell r="C7" t="str">
            <v>PROJECTS LIST</v>
          </cell>
          <cell r="F7" t="str">
            <v>PRED</v>
          </cell>
          <cell r="G7" t="str">
            <v xml:space="preserve">ROR </v>
          </cell>
          <cell r="H7" t="str">
            <v>APP.</v>
          </cell>
          <cell r="I7" t="str">
            <v>94/95</v>
          </cell>
          <cell r="L7" t="str">
            <v>95/96</v>
          </cell>
          <cell r="O7" t="str">
            <v>96/97</v>
          </cell>
          <cell r="R7" t="str">
            <v xml:space="preserve">3-YEAR </v>
          </cell>
        </row>
        <row r="8">
          <cell r="F8" t="str">
            <v>SPEND.</v>
          </cell>
          <cell r="G8" t="str">
            <v xml:space="preserve">(%)  </v>
          </cell>
          <cell r="H8" t="str">
            <v>DATE</v>
          </cell>
          <cell r="I8" t="str">
            <v>APP.</v>
          </cell>
          <cell r="J8" t="str">
            <v>UNAP</v>
          </cell>
          <cell r="K8" t="str">
            <v>TOTAL</v>
          </cell>
          <cell r="L8" t="str">
            <v>APP.</v>
          </cell>
          <cell r="M8" t="str">
            <v>UNAP</v>
          </cell>
          <cell r="N8" t="str">
            <v>TOTAL</v>
          </cell>
          <cell r="O8" t="str">
            <v>APP.</v>
          </cell>
          <cell r="P8" t="str">
            <v>UNAP</v>
          </cell>
          <cell r="Q8" t="str">
            <v>TOTAL</v>
          </cell>
          <cell r="R8" t="str">
            <v xml:space="preserve">TOTAL </v>
          </cell>
        </row>
        <row r="10">
          <cell r="B10" t="str">
            <v>01</v>
          </cell>
          <cell r="C10" t="str">
            <v>PRODUCT AND PACKAGE INITIATIVES</v>
          </cell>
        </row>
        <row r="11">
          <cell r="C11" t="str">
            <v>Cascade C</v>
          </cell>
          <cell r="F11">
            <v>59.5</v>
          </cell>
          <cell r="G11" t="str">
            <v>9%</v>
          </cell>
          <cell r="H11" t="str">
            <v>2/93</v>
          </cell>
          <cell r="I11">
            <v>7.1</v>
          </cell>
          <cell r="J11">
            <v>0</v>
          </cell>
          <cell r="K11">
            <v>7.1</v>
          </cell>
          <cell r="L11">
            <v>1.5</v>
          </cell>
          <cell r="M11">
            <v>0</v>
          </cell>
          <cell r="N11">
            <v>1.5</v>
          </cell>
          <cell r="O11">
            <v>0</v>
          </cell>
          <cell r="P11">
            <v>0</v>
          </cell>
          <cell r="Q11">
            <v>0</v>
          </cell>
          <cell r="R11">
            <v>8.6</v>
          </cell>
        </row>
        <row r="12">
          <cell r="C12" t="str">
            <v>LDL-XG - Phase I</v>
          </cell>
          <cell r="F12">
            <v>32</v>
          </cell>
          <cell r="G12" t="str">
            <v>34%</v>
          </cell>
          <cell r="H12" t="str">
            <v>6/94</v>
          </cell>
          <cell r="I12">
            <v>27.2</v>
          </cell>
          <cell r="J12">
            <v>0</v>
          </cell>
          <cell r="K12">
            <v>27.2</v>
          </cell>
          <cell r="L12">
            <v>1</v>
          </cell>
          <cell r="M12">
            <v>0</v>
          </cell>
          <cell r="N12">
            <v>1</v>
          </cell>
          <cell r="O12">
            <v>0</v>
          </cell>
          <cell r="P12">
            <v>0</v>
          </cell>
          <cell r="Q12">
            <v>0</v>
          </cell>
          <cell r="R12">
            <v>28.2</v>
          </cell>
        </row>
        <row r="13">
          <cell r="C13" t="str">
            <v>LDL-XG - Phase II</v>
          </cell>
          <cell r="F13">
            <v>9</v>
          </cell>
          <cell r="G13" t="str">
            <v>34%</v>
          </cell>
          <cell r="H13" t="str">
            <v>6/94</v>
          </cell>
          <cell r="I13">
            <v>6</v>
          </cell>
          <cell r="J13">
            <v>1.5</v>
          </cell>
          <cell r="K13">
            <v>7.5</v>
          </cell>
          <cell r="L13">
            <v>0</v>
          </cell>
          <cell r="M13">
            <v>1.5</v>
          </cell>
          <cell r="N13">
            <v>1.5</v>
          </cell>
          <cell r="O13">
            <v>0</v>
          </cell>
          <cell r="P13">
            <v>0</v>
          </cell>
          <cell r="Q13">
            <v>0</v>
          </cell>
          <cell r="R13">
            <v>9</v>
          </cell>
        </row>
        <row r="14">
          <cell r="I14">
            <v>0</v>
          </cell>
          <cell r="J14">
            <v>0</v>
          </cell>
          <cell r="K14">
            <v>0</v>
          </cell>
          <cell r="L14">
            <v>0</v>
          </cell>
          <cell r="M14">
            <v>0</v>
          </cell>
          <cell r="N14">
            <v>0</v>
          </cell>
          <cell r="O14">
            <v>0</v>
          </cell>
          <cell r="P14">
            <v>0</v>
          </cell>
          <cell r="Q14">
            <v>0</v>
          </cell>
          <cell r="R14">
            <v>0</v>
          </cell>
        </row>
        <row r="15">
          <cell r="D15" t="str">
            <v>OTHER  (UNDER  $10.0MM) &amp; EXPENSE  ELIMINATION</v>
          </cell>
          <cell r="I15">
            <v>-1.3</v>
          </cell>
          <cell r="J15">
            <v>0</v>
          </cell>
          <cell r="K15">
            <v>-1.3</v>
          </cell>
          <cell r="L15">
            <v>-0.1</v>
          </cell>
          <cell r="M15">
            <v>5.0999999999999996</v>
          </cell>
          <cell r="N15">
            <v>5</v>
          </cell>
          <cell r="O15">
            <v>0</v>
          </cell>
          <cell r="P15">
            <v>9.1999999999999993</v>
          </cell>
          <cell r="Q15">
            <v>9.1999999999999993</v>
          </cell>
          <cell r="R15">
            <v>12.899999999999999</v>
          </cell>
        </row>
        <row r="16">
          <cell r="D16" t="str">
            <v>SUBTOTAL  01</v>
          </cell>
          <cell r="F16">
            <v>100.5</v>
          </cell>
          <cell r="I16">
            <v>39</v>
          </cell>
          <cell r="J16">
            <v>1.5</v>
          </cell>
          <cell r="K16">
            <v>40.5</v>
          </cell>
          <cell r="L16">
            <v>2.4</v>
          </cell>
          <cell r="M16">
            <v>6.6</v>
          </cell>
          <cell r="N16">
            <v>9</v>
          </cell>
          <cell r="O16">
            <v>0</v>
          </cell>
          <cell r="P16">
            <v>9.1999999999999993</v>
          </cell>
          <cell r="Q16">
            <v>9.1999999999999993</v>
          </cell>
          <cell r="R16">
            <v>58.699999999999996</v>
          </cell>
        </row>
        <row r="17">
          <cell r="B17" t="str">
            <v>02</v>
          </cell>
          <cell r="C17" t="str">
            <v>CAPACITY FOR EXISTING BRANDS</v>
          </cell>
        </row>
        <row r="18">
          <cell r="K18">
            <v>0</v>
          </cell>
          <cell r="N18">
            <v>0</v>
          </cell>
          <cell r="Q18">
            <v>0</v>
          </cell>
          <cell r="R18">
            <v>0</v>
          </cell>
        </row>
        <row r="19">
          <cell r="D19" t="str">
            <v>OTHER  (UNDER  $10.0MM) &amp; EXPENSE  ELIMINATION</v>
          </cell>
          <cell r="I19">
            <v>0</v>
          </cell>
          <cell r="J19">
            <v>0.6</v>
          </cell>
          <cell r="K19">
            <v>0.6</v>
          </cell>
          <cell r="L19">
            <v>0</v>
          </cell>
          <cell r="M19">
            <v>0.5</v>
          </cell>
          <cell r="N19">
            <v>0.5</v>
          </cell>
          <cell r="O19">
            <v>0</v>
          </cell>
          <cell r="P19">
            <v>3.3</v>
          </cell>
          <cell r="Q19">
            <v>3.3</v>
          </cell>
          <cell r="R19">
            <v>4.3999999999999995</v>
          </cell>
        </row>
        <row r="20">
          <cell r="D20" t="str">
            <v>SUBTOTAL  02</v>
          </cell>
          <cell r="F20">
            <v>0</v>
          </cell>
          <cell r="I20">
            <v>0</v>
          </cell>
          <cell r="J20">
            <v>0.6</v>
          </cell>
          <cell r="K20">
            <v>0.6</v>
          </cell>
          <cell r="L20">
            <v>0</v>
          </cell>
          <cell r="M20">
            <v>0.5</v>
          </cell>
          <cell r="N20">
            <v>0.5</v>
          </cell>
          <cell r="O20">
            <v>0</v>
          </cell>
          <cell r="P20">
            <v>3.3</v>
          </cell>
          <cell r="Q20">
            <v>3.3</v>
          </cell>
          <cell r="R20">
            <v>4.3999999999999995</v>
          </cell>
        </row>
        <row r="21">
          <cell r="B21" t="str">
            <v>03</v>
          </cell>
          <cell r="C21" t="str">
            <v>PLANT FACILITY SPENDING</v>
          </cell>
        </row>
        <row r="22">
          <cell r="C22" t="str">
            <v>Surfactant Paste Consolidation</v>
          </cell>
          <cell r="F22">
            <v>11</v>
          </cell>
          <cell r="G22" t="str">
            <v>31%</v>
          </cell>
          <cell r="H22" t="str">
            <v>9/94</v>
          </cell>
          <cell r="I22">
            <v>3.5</v>
          </cell>
          <cell r="J22">
            <v>0</v>
          </cell>
          <cell r="K22">
            <v>3.5</v>
          </cell>
          <cell r="L22">
            <v>6</v>
          </cell>
          <cell r="M22">
            <v>0</v>
          </cell>
          <cell r="N22">
            <v>6</v>
          </cell>
          <cell r="O22">
            <v>0</v>
          </cell>
          <cell r="P22">
            <v>0.5</v>
          </cell>
          <cell r="Q22">
            <v>0.5</v>
          </cell>
          <cell r="R22">
            <v>10</v>
          </cell>
        </row>
        <row r="23">
          <cell r="K23">
            <v>0</v>
          </cell>
          <cell r="N23">
            <v>0</v>
          </cell>
          <cell r="Q23">
            <v>0</v>
          </cell>
          <cell r="R23">
            <v>0</v>
          </cell>
        </row>
        <row r="24">
          <cell r="K24">
            <v>0</v>
          </cell>
          <cell r="N24">
            <v>0</v>
          </cell>
          <cell r="Q24">
            <v>0</v>
          </cell>
          <cell r="R24">
            <v>0</v>
          </cell>
        </row>
        <row r="25">
          <cell r="D25" t="str">
            <v>R&amp;E BUDGETS</v>
          </cell>
          <cell r="K25">
            <v>0</v>
          </cell>
          <cell r="N25">
            <v>0</v>
          </cell>
          <cell r="Q25">
            <v>0</v>
          </cell>
          <cell r="R25">
            <v>0</v>
          </cell>
        </row>
        <row r="26">
          <cell r="D26" t="str">
            <v>OTHER  (UNDER  $10.0MM) &amp; EXPENSE  ELIMINATION</v>
          </cell>
          <cell r="I26">
            <v>3</v>
          </cell>
          <cell r="J26">
            <v>0.2</v>
          </cell>
          <cell r="K26">
            <v>3.2</v>
          </cell>
          <cell r="L26">
            <v>0</v>
          </cell>
          <cell r="M26">
            <v>2.7</v>
          </cell>
          <cell r="N26">
            <v>2.7</v>
          </cell>
          <cell r="O26">
            <v>0</v>
          </cell>
          <cell r="P26">
            <v>6.5</v>
          </cell>
          <cell r="Q26">
            <v>6.5</v>
          </cell>
          <cell r="R26">
            <v>12.399999999999999</v>
          </cell>
        </row>
        <row r="27">
          <cell r="D27" t="str">
            <v>SUBTOTAL  03</v>
          </cell>
          <cell r="F27">
            <v>11</v>
          </cell>
          <cell r="I27">
            <v>6.5</v>
          </cell>
          <cell r="J27">
            <v>0.2</v>
          </cell>
          <cell r="K27">
            <v>6.7</v>
          </cell>
          <cell r="L27">
            <v>6</v>
          </cell>
          <cell r="M27">
            <v>2.7</v>
          </cell>
          <cell r="N27">
            <v>8.6999999999999993</v>
          </cell>
          <cell r="O27">
            <v>0</v>
          </cell>
          <cell r="P27">
            <v>7</v>
          </cell>
          <cell r="Q27">
            <v>7</v>
          </cell>
          <cell r="R27">
            <v>22.4</v>
          </cell>
        </row>
        <row r="28">
          <cell r="B28" t="str">
            <v>04</v>
          </cell>
          <cell r="C28" t="str">
            <v>SAVINGS PROJECTS</v>
          </cell>
        </row>
        <row r="29">
          <cell r="K29">
            <v>0</v>
          </cell>
          <cell r="N29">
            <v>0</v>
          </cell>
          <cell r="Q29">
            <v>0</v>
          </cell>
          <cell r="R29">
            <v>0</v>
          </cell>
        </row>
        <row r="30">
          <cell r="D30" t="str">
            <v>OTHER  (UNDER  $10.0MM) &amp; EXPENSE  ELIMINATION</v>
          </cell>
          <cell r="I30">
            <v>1.1000000000000001</v>
          </cell>
          <cell r="J30">
            <v>0</v>
          </cell>
          <cell r="K30">
            <v>1.1000000000000001</v>
          </cell>
          <cell r="L30">
            <v>0</v>
          </cell>
          <cell r="M30">
            <v>1.2</v>
          </cell>
          <cell r="N30">
            <v>1.2</v>
          </cell>
          <cell r="O30">
            <v>0</v>
          </cell>
          <cell r="P30">
            <v>2.6</v>
          </cell>
          <cell r="Q30">
            <v>2.6</v>
          </cell>
          <cell r="R30">
            <v>4.9000000000000004</v>
          </cell>
        </row>
        <row r="31">
          <cell r="D31" t="str">
            <v>SUBTOTAL  04</v>
          </cell>
          <cell r="F31">
            <v>0</v>
          </cell>
          <cell r="I31">
            <v>1.1000000000000001</v>
          </cell>
          <cell r="J31">
            <v>0</v>
          </cell>
          <cell r="K31">
            <v>1.1000000000000001</v>
          </cell>
          <cell r="L31">
            <v>0</v>
          </cell>
          <cell r="M31">
            <v>1.2</v>
          </cell>
          <cell r="N31">
            <v>1.2</v>
          </cell>
          <cell r="O31">
            <v>0</v>
          </cell>
          <cell r="P31">
            <v>2.6</v>
          </cell>
          <cell r="Q31">
            <v>2.6</v>
          </cell>
          <cell r="R31">
            <v>4.9000000000000004</v>
          </cell>
        </row>
        <row r="33">
          <cell r="B33" t="str">
            <v>05</v>
          </cell>
          <cell r="C33" t="str">
            <v>CORPORATE OFFICE AND TECHNICAL BUILDINGS</v>
          </cell>
        </row>
        <row r="34">
          <cell r="K34">
            <v>0</v>
          </cell>
          <cell r="N34">
            <v>0</v>
          </cell>
          <cell r="Q34">
            <v>0</v>
          </cell>
          <cell r="R34">
            <v>0</v>
          </cell>
        </row>
        <row r="35">
          <cell r="K35">
            <v>0</v>
          </cell>
          <cell r="N35">
            <v>0</v>
          </cell>
          <cell r="Q35">
            <v>0</v>
          </cell>
          <cell r="R35">
            <v>0</v>
          </cell>
        </row>
        <row r="36">
          <cell r="D36" t="str">
            <v>OTHER  (UNDER  $10.0MM) &amp; EXPENSE  ELIMINATION</v>
          </cell>
          <cell r="I36">
            <v>1.3</v>
          </cell>
          <cell r="J36">
            <v>0.5</v>
          </cell>
          <cell r="K36">
            <v>1.8</v>
          </cell>
          <cell r="L36">
            <v>0</v>
          </cell>
          <cell r="M36">
            <v>3.2</v>
          </cell>
          <cell r="N36">
            <v>3.2</v>
          </cell>
          <cell r="O36">
            <v>0</v>
          </cell>
          <cell r="P36">
            <v>1.9</v>
          </cell>
          <cell r="Q36">
            <v>1.9</v>
          </cell>
          <cell r="R36">
            <v>6.8999999999999995</v>
          </cell>
        </row>
        <row r="37">
          <cell r="D37" t="str">
            <v>SUBTOTAL  05</v>
          </cell>
          <cell r="F37">
            <v>0</v>
          </cell>
          <cell r="I37">
            <v>1.3</v>
          </cell>
          <cell r="J37">
            <v>0.5</v>
          </cell>
          <cell r="K37">
            <v>1.8</v>
          </cell>
          <cell r="L37">
            <v>0</v>
          </cell>
          <cell r="M37">
            <v>3.2</v>
          </cell>
          <cell r="N37">
            <v>3.2</v>
          </cell>
          <cell r="O37">
            <v>0</v>
          </cell>
          <cell r="P37">
            <v>1.9</v>
          </cell>
          <cell r="Q37">
            <v>1.9</v>
          </cell>
          <cell r="R37">
            <v>6.8999999999999995</v>
          </cell>
        </row>
        <row r="39">
          <cell r="B39" t="str">
            <v>06</v>
          </cell>
          <cell r="C39" t="str">
            <v>AE, SAVINGS AE, AND CAPITAL OVERHEAD BUDGET</v>
          </cell>
        </row>
        <row r="40">
          <cell r="D40" t="str">
            <v>NON-SAVINGS AE BUDGET</v>
          </cell>
          <cell r="K40">
            <v>0</v>
          </cell>
          <cell r="N40">
            <v>0</v>
          </cell>
          <cell r="Q40">
            <v>0</v>
          </cell>
          <cell r="R40">
            <v>0</v>
          </cell>
        </row>
        <row r="41">
          <cell r="D41" t="str">
            <v>SAVINGS AE BUDGET</v>
          </cell>
          <cell r="K41">
            <v>0</v>
          </cell>
          <cell r="N41">
            <v>0</v>
          </cell>
          <cell r="Q41">
            <v>0</v>
          </cell>
          <cell r="R41">
            <v>0</v>
          </cell>
        </row>
        <row r="42">
          <cell r="D42" t="str">
            <v>PRODUCT DEVELOPMENT AE BUDGET</v>
          </cell>
          <cell r="K42">
            <v>0</v>
          </cell>
          <cell r="N42">
            <v>0</v>
          </cell>
          <cell r="Q42">
            <v>0</v>
          </cell>
          <cell r="R42">
            <v>0</v>
          </cell>
        </row>
        <row r="43">
          <cell r="D43" t="str">
            <v>CAPITALIZED ENGINEERING</v>
          </cell>
          <cell r="K43">
            <v>0</v>
          </cell>
          <cell r="N43">
            <v>0</v>
          </cell>
          <cell r="Q43">
            <v>0</v>
          </cell>
          <cell r="R43">
            <v>0</v>
          </cell>
        </row>
        <row r="44">
          <cell r="D44" t="str">
            <v>EXPENSE ELIMINATION</v>
          </cell>
          <cell r="K44">
            <v>0</v>
          </cell>
          <cell r="N44">
            <v>0</v>
          </cell>
          <cell r="Q44">
            <v>0</v>
          </cell>
          <cell r="R44">
            <v>0</v>
          </cell>
        </row>
        <row r="45">
          <cell r="D45" t="str">
            <v>SUBTOTAL  06</v>
          </cell>
          <cell r="F45">
            <v>0</v>
          </cell>
          <cell r="I45">
            <v>0</v>
          </cell>
          <cell r="J45">
            <v>0</v>
          </cell>
          <cell r="K45">
            <v>0</v>
          </cell>
          <cell r="L45">
            <v>0</v>
          </cell>
          <cell r="M45">
            <v>0</v>
          </cell>
          <cell r="N45">
            <v>0</v>
          </cell>
          <cell r="O45">
            <v>0</v>
          </cell>
          <cell r="P45">
            <v>0</v>
          </cell>
          <cell r="Q45">
            <v>0</v>
          </cell>
          <cell r="R45">
            <v>0</v>
          </cell>
        </row>
        <row r="47">
          <cell r="B47" t="str">
            <v>07</v>
          </cell>
          <cell r="C47" t="str">
            <v>COMPUTER HARDWARE AND SOFTWARE</v>
          </cell>
        </row>
        <row r="48">
          <cell r="K48">
            <v>0</v>
          </cell>
          <cell r="N48">
            <v>0</v>
          </cell>
          <cell r="Q48">
            <v>0</v>
          </cell>
          <cell r="R48">
            <v>0</v>
          </cell>
        </row>
        <row r="49">
          <cell r="K49">
            <v>0</v>
          </cell>
          <cell r="N49">
            <v>0</v>
          </cell>
          <cell r="Q49">
            <v>0</v>
          </cell>
          <cell r="R49">
            <v>0</v>
          </cell>
        </row>
        <row r="50">
          <cell r="D50" t="str">
            <v>MICROCOMPUTER BUDGETS - SOFTWARE</v>
          </cell>
          <cell r="K50">
            <v>0</v>
          </cell>
          <cell r="N50">
            <v>0</v>
          </cell>
          <cell r="Q50">
            <v>0</v>
          </cell>
          <cell r="R50">
            <v>0</v>
          </cell>
        </row>
        <row r="51">
          <cell r="D51" t="str">
            <v>MICROCOMPUTER BUDGETS - HARDWARE</v>
          </cell>
          <cell r="K51">
            <v>0</v>
          </cell>
          <cell r="N51">
            <v>0</v>
          </cell>
          <cell r="Q51">
            <v>0</v>
          </cell>
          <cell r="R51">
            <v>0</v>
          </cell>
        </row>
        <row r="52">
          <cell r="D52" t="str">
            <v>OTHER SOFTWARE (UNDER  $10.0MM) &amp; EXPENSE  ELIMINATION</v>
          </cell>
          <cell r="K52">
            <v>0</v>
          </cell>
          <cell r="N52">
            <v>0</v>
          </cell>
          <cell r="Q52">
            <v>0</v>
          </cell>
          <cell r="R52">
            <v>0</v>
          </cell>
        </row>
        <row r="53">
          <cell r="D53" t="str">
            <v>OTHER HARDWARE (UNDER  $10.0MM) &amp; EXPENSE  ELIMINATION</v>
          </cell>
          <cell r="K53">
            <v>0</v>
          </cell>
          <cell r="N53">
            <v>0</v>
          </cell>
          <cell r="Q53">
            <v>0</v>
          </cell>
          <cell r="R53">
            <v>0</v>
          </cell>
        </row>
        <row r="54">
          <cell r="D54" t="str">
            <v>SUBTOTAL  07</v>
          </cell>
          <cell r="F54">
            <v>0</v>
          </cell>
          <cell r="I54">
            <v>0</v>
          </cell>
          <cell r="J54">
            <v>0</v>
          </cell>
          <cell r="K54">
            <v>0</v>
          </cell>
          <cell r="L54">
            <v>0</v>
          </cell>
          <cell r="M54">
            <v>0</v>
          </cell>
          <cell r="N54">
            <v>0</v>
          </cell>
          <cell r="O54">
            <v>0</v>
          </cell>
          <cell r="P54">
            <v>0</v>
          </cell>
          <cell r="Q54">
            <v>0</v>
          </cell>
          <cell r="R54">
            <v>0</v>
          </cell>
        </row>
        <row r="55">
          <cell r="B55" t="str">
            <v>08</v>
          </cell>
          <cell r="C55" t="str">
            <v>OTHER (REAL ESTATE)</v>
          </cell>
        </row>
        <row r="56">
          <cell r="K56">
            <v>0</v>
          </cell>
          <cell r="N56">
            <v>0</v>
          </cell>
          <cell r="Q56">
            <v>0</v>
          </cell>
          <cell r="R56">
            <v>0</v>
          </cell>
        </row>
        <row r="57">
          <cell r="D57" t="str">
            <v>MULTI-CATEGORY ALLOCATION</v>
          </cell>
          <cell r="I57">
            <v>13.9</v>
          </cell>
          <cell r="J57">
            <v>0.4</v>
          </cell>
          <cell r="K57">
            <v>14.3</v>
          </cell>
          <cell r="L57">
            <v>1.2</v>
          </cell>
          <cell r="M57">
            <v>13.2</v>
          </cell>
          <cell r="N57">
            <v>14.399999999999999</v>
          </cell>
          <cell r="O57">
            <v>0</v>
          </cell>
          <cell r="P57">
            <v>12</v>
          </cell>
          <cell r="Q57">
            <v>12</v>
          </cell>
          <cell r="R57">
            <v>40.700000000000003</v>
          </cell>
        </row>
        <row r="58">
          <cell r="D58" t="str">
            <v>OTHER  (UNDER  $10.0MM) &amp; EXPENSE  ELIMINATION</v>
          </cell>
          <cell r="K58">
            <v>0</v>
          </cell>
          <cell r="N58">
            <v>0</v>
          </cell>
          <cell r="Q58">
            <v>0</v>
          </cell>
          <cell r="R58">
            <v>0</v>
          </cell>
        </row>
        <row r="59">
          <cell r="D59" t="str">
            <v>SUBTOTAL  08</v>
          </cell>
          <cell r="F59">
            <v>0</v>
          </cell>
          <cell r="I59">
            <v>13.9</v>
          </cell>
          <cell r="J59">
            <v>0.4</v>
          </cell>
          <cell r="K59">
            <v>14.3</v>
          </cell>
          <cell r="L59">
            <v>1.2</v>
          </cell>
          <cell r="M59">
            <v>13.2</v>
          </cell>
          <cell r="N59">
            <v>14.399999999999999</v>
          </cell>
          <cell r="O59">
            <v>0</v>
          </cell>
          <cell r="P59">
            <v>12</v>
          </cell>
          <cell r="Q59">
            <v>12</v>
          </cell>
          <cell r="R59">
            <v>40.700000000000003</v>
          </cell>
        </row>
        <row r="61">
          <cell r="B61" t="str">
            <v>TOTAL NET CAPITAL SPENDING</v>
          </cell>
          <cell r="F61">
            <v>111.5</v>
          </cell>
          <cell r="I61">
            <v>61.8</v>
          </cell>
          <cell r="J61">
            <v>3.2</v>
          </cell>
          <cell r="K61">
            <v>65</v>
          </cell>
          <cell r="L61">
            <v>9.6</v>
          </cell>
          <cell r="M61">
            <v>27.4</v>
          </cell>
          <cell r="N61">
            <v>37</v>
          </cell>
          <cell r="O61">
            <v>0</v>
          </cell>
          <cell r="P61">
            <v>36</v>
          </cell>
          <cell r="Q61">
            <v>36</v>
          </cell>
          <cell r="R61">
            <v>138</v>
          </cell>
        </row>
        <row r="63">
          <cell r="D63" t="str">
            <v>PROJECT CLASSIFICATION</v>
          </cell>
          <cell r="G63" t="str">
            <v>ACTUALS</v>
          </cell>
          <cell r="I63" t="str">
            <v>PROJECTED</v>
          </cell>
          <cell r="O63" t="str">
            <v>3 YEAR</v>
          </cell>
        </row>
        <row r="64">
          <cell r="G64" t="str">
            <v>93/94</v>
          </cell>
          <cell r="I64" t="str">
            <v>94/95</v>
          </cell>
          <cell r="K64" t="str">
            <v>95/96</v>
          </cell>
          <cell r="M64" t="str">
            <v>96/97</v>
          </cell>
          <cell r="O64" t="str">
            <v>TOTAL</v>
          </cell>
        </row>
        <row r="66">
          <cell r="B66" t="str">
            <v>01</v>
          </cell>
          <cell r="D66" t="str">
            <v>PRODUCT AND PACKAGE INITIATIVES</v>
          </cell>
          <cell r="H66">
            <v>19.399999999999999</v>
          </cell>
          <cell r="J66">
            <v>40.5</v>
          </cell>
          <cell r="L66">
            <v>9</v>
          </cell>
          <cell r="N66">
            <v>9.1999999999999993</v>
          </cell>
          <cell r="P66">
            <v>58.7</v>
          </cell>
        </row>
        <row r="67">
          <cell r="B67" t="str">
            <v>02</v>
          </cell>
          <cell r="D67" t="str">
            <v>CAPACITY FOR EXISTING BRANDS</v>
          </cell>
          <cell r="H67">
            <v>0</v>
          </cell>
          <cell r="J67">
            <v>0.6</v>
          </cell>
          <cell r="L67">
            <v>0.5</v>
          </cell>
          <cell r="N67">
            <v>3.3</v>
          </cell>
          <cell r="P67">
            <v>4.4000000000000004</v>
          </cell>
        </row>
        <row r="68">
          <cell r="B68" t="str">
            <v>03</v>
          </cell>
          <cell r="D68" t="str">
            <v>PLANT FACILITY SPENDING</v>
          </cell>
          <cell r="H68">
            <v>29</v>
          </cell>
          <cell r="J68">
            <v>6.7</v>
          </cell>
          <cell r="L68">
            <v>8.6999999999999993</v>
          </cell>
          <cell r="N68">
            <v>7</v>
          </cell>
          <cell r="P68">
            <v>22.4</v>
          </cell>
        </row>
        <row r="69">
          <cell r="B69" t="str">
            <v>04</v>
          </cell>
          <cell r="D69" t="str">
            <v>SAVINGS PROJECTS</v>
          </cell>
          <cell r="H69">
            <v>4.2</v>
          </cell>
          <cell r="J69">
            <v>1.1000000000000001</v>
          </cell>
          <cell r="L69">
            <v>1.2</v>
          </cell>
          <cell r="N69">
            <v>2.6</v>
          </cell>
          <cell r="P69">
            <v>4.9000000000000004</v>
          </cell>
        </row>
        <row r="70">
          <cell r="B70" t="str">
            <v>05</v>
          </cell>
          <cell r="D70" t="str">
            <v>CORPORATE OFFICE AND TECHINCAL BUILDINGS</v>
          </cell>
          <cell r="H70">
            <v>1.9</v>
          </cell>
          <cell r="J70">
            <v>1.8</v>
          </cell>
          <cell r="L70">
            <v>3.2</v>
          </cell>
          <cell r="N70">
            <v>1.9</v>
          </cell>
          <cell r="P70">
            <v>6.9</v>
          </cell>
        </row>
        <row r="71">
          <cell r="B71" t="str">
            <v>06</v>
          </cell>
          <cell r="D71" t="str">
            <v>AE, SAVINGS AE, AND CAPITAL OVERHEAD BUDGET</v>
          </cell>
          <cell r="H71">
            <v>15</v>
          </cell>
          <cell r="J71">
            <v>0</v>
          </cell>
          <cell r="L71">
            <v>0</v>
          </cell>
          <cell r="N71">
            <v>0</v>
          </cell>
          <cell r="P71">
            <v>0</v>
          </cell>
        </row>
        <row r="72">
          <cell r="B72" t="str">
            <v>07</v>
          </cell>
          <cell r="D72" t="str">
            <v>COMPUTER HARDWARE AND SOFTWARE</v>
          </cell>
          <cell r="H72">
            <v>3.6</v>
          </cell>
          <cell r="J72">
            <v>0</v>
          </cell>
          <cell r="L72">
            <v>0</v>
          </cell>
          <cell r="N72">
            <v>0</v>
          </cell>
          <cell r="P72">
            <v>0</v>
          </cell>
        </row>
        <row r="73">
          <cell r="B73" t="str">
            <v>08</v>
          </cell>
          <cell r="D73" t="str">
            <v>OTHER (REAL ESTATE)</v>
          </cell>
          <cell r="H73">
            <v>-44.4</v>
          </cell>
          <cell r="J73">
            <v>14.3</v>
          </cell>
          <cell r="L73">
            <v>14.399999999999999</v>
          </cell>
          <cell r="N73">
            <v>12</v>
          </cell>
          <cell r="P73">
            <v>40.700000000000003</v>
          </cell>
        </row>
        <row r="75">
          <cell r="D75" t="str">
            <v>TOTAL NET CAPITAL SPENDING</v>
          </cell>
          <cell r="H75">
            <v>28.699999999999996</v>
          </cell>
          <cell r="J75">
            <v>65</v>
          </cell>
          <cell r="L75">
            <v>37</v>
          </cell>
          <cell r="N75">
            <v>36</v>
          </cell>
          <cell r="P75">
            <v>138</v>
          </cell>
        </row>
      </sheetData>
      <sheetData sheetId="6" refreshError="1">
        <row r="1">
          <cell r="B1" t="str">
            <v>FIRM CAPITAL BUDGET REQUEST</v>
          </cell>
        </row>
        <row r="2">
          <cell r="B2" t="str">
            <v>FABRIC CONDITIONERS  -  U. S.  LAUNDRY  &amp;  CLEANING  PRODUCTS</v>
          </cell>
        </row>
        <row r="3">
          <cell r="B3" t="str">
            <v>($ MM)</v>
          </cell>
        </row>
        <row r="6">
          <cell r="F6" t="str">
            <v>TOTAL</v>
          </cell>
          <cell r="G6" t="str">
            <v xml:space="preserve">PROJ. </v>
          </cell>
        </row>
        <row r="7">
          <cell r="C7" t="str">
            <v>PROJECTS LIST</v>
          </cell>
          <cell r="F7" t="str">
            <v>PRED</v>
          </cell>
          <cell r="G7" t="str">
            <v xml:space="preserve">ROR </v>
          </cell>
          <cell r="H7" t="str">
            <v>APP.</v>
          </cell>
          <cell r="I7" t="str">
            <v>94/95</v>
          </cell>
          <cell r="L7" t="str">
            <v>95/96</v>
          </cell>
          <cell r="O7" t="str">
            <v>96/97</v>
          </cell>
          <cell r="R7" t="str">
            <v xml:space="preserve">3-YEAR </v>
          </cell>
        </row>
        <row r="8">
          <cell r="F8" t="str">
            <v>SPEND.</v>
          </cell>
          <cell r="G8" t="str">
            <v xml:space="preserve">(%)  </v>
          </cell>
          <cell r="H8" t="str">
            <v>DATE</v>
          </cell>
          <cell r="I8" t="str">
            <v>APP.</v>
          </cell>
          <cell r="J8" t="str">
            <v>UNAP</v>
          </cell>
          <cell r="K8" t="str">
            <v>TOTAL</v>
          </cell>
          <cell r="L8" t="str">
            <v>APP.</v>
          </cell>
          <cell r="M8" t="str">
            <v>UNAP</v>
          </cell>
          <cell r="N8" t="str">
            <v>TOTAL</v>
          </cell>
          <cell r="O8" t="str">
            <v>APP.</v>
          </cell>
          <cell r="P8" t="str">
            <v>UNAP</v>
          </cell>
          <cell r="Q8" t="str">
            <v>TOTAL</v>
          </cell>
          <cell r="R8" t="str">
            <v xml:space="preserve">TOTAL </v>
          </cell>
        </row>
        <row r="10">
          <cell r="B10" t="str">
            <v>01</v>
          </cell>
          <cell r="C10" t="str">
            <v>PRODUCT AND PACKAGE INITIATIVES</v>
          </cell>
        </row>
        <row r="11">
          <cell r="C11" t="str">
            <v>Bounce N</v>
          </cell>
          <cell r="F11">
            <v>43.2</v>
          </cell>
          <cell r="G11" t="str">
            <v>8%</v>
          </cell>
          <cell r="H11" t="str">
            <v>5/93</v>
          </cell>
          <cell r="I11">
            <v>3.2</v>
          </cell>
          <cell r="J11">
            <v>0</v>
          </cell>
          <cell r="K11">
            <v>3.2</v>
          </cell>
          <cell r="L11">
            <v>18.100000000000001</v>
          </cell>
          <cell r="M11">
            <v>4.2</v>
          </cell>
          <cell r="N11">
            <v>22.3</v>
          </cell>
          <cell r="O11">
            <v>0</v>
          </cell>
          <cell r="P11">
            <v>7.1</v>
          </cell>
          <cell r="Q11">
            <v>7.1</v>
          </cell>
          <cell r="R11">
            <v>32.6</v>
          </cell>
        </row>
        <row r="12">
          <cell r="C12" t="str">
            <v>Downy &amp; Bounce "C" National</v>
          </cell>
          <cell r="F12">
            <v>10.1</v>
          </cell>
          <cell r="G12" t="str">
            <v>15%</v>
          </cell>
          <cell r="H12" t="str">
            <v>6/92</v>
          </cell>
          <cell r="I12">
            <v>0.4</v>
          </cell>
          <cell r="J12">
            <v>0</v>
          </cell>
          <cell r="K12">
            <v>0.4</v>
          </cell>
          <cell r="L12">
            <v>1</v>
          </cell>
          <cell r="M12">
            <v>0</v>
          </cell>
          <cell r="N12">
            <v>1</v>
          </cell>
          <cell r="O12">
            <v>0</v>
          </cell>
          <cell r="P12">
            <v>0</v>
          </cell>
          <cell r="Q12">
            <v>0</v>
          </cell>
          <cell r="R12">
            <v>1.4</v>
          </cell>
        </row>
        <row r="13">
          <cell r="K13">
            <v>0</v>
          </cell>
          <cell r="N13">
            <v>0</v>
          </cell>
          <cell r="Q13">
            <v>0</v>
          </cell>
          <cell r="R13">
            <v>0</v>
          </cell>
        </row>
        <row r="14">
          <cell r="K14">
            <v>0</v>
          </cell>
          <cell r="N14">
            <v>0</v>
          </cell>
          <cell r="Q14">
            <v>0</v>
          </cell>
          <cell r="R14">
            <v>0</v>
          </cell>
        </row>
        <row r="15">
          <cell r="K15">
            <v>0</v>
          </cell>
          <cell r="N15">
            <v>0</v>
          </cell>
          <cell r="Q15">
            <v>0</v>
          </cell>
          <cell r="R15">
            <v>0</v>
          </cell>
        </row>
        <row r="16">
          <cell r="K16">
            <v>0</v>
          </cell>
          <cell r="N16">
            <v>0</v>
          </cell>
          <cell r="Q16">
            <v>0</v>
          </cell>
          <cell r="R16">
            <v>0</v>
          </cell>
        </row>
        <row r="17">
          <cell r="D17" t="str">
            <v>OTHER  (UNDER  $10.0MM) &amp; EXPENSE  ELIMINATION</v>
          </cell>
          <cell r="I17">
            <v>7.4</v>
          </cell>
          <cell r="J17">
            <v>0.1</v>
          </cell>
          <cell r="K17">
            <v>7.5</v>
          </cell>
          <cell r="L17">
            <v>-0.7</v>
          </cell>
          <cell r="M17">
            <v>2.7</v>
          </cell>
          <cell r="N17">
            <v>2</v>
          </cell>
          <cell r="O17">
            <v>0</v>
          </cell>
          <cell r="P17">
            <v>17.600000000000001</v>
          </cell>
          <cell r="Q17">
            <v>17.600000000000001</v>
          </cell>
          <cell r="R17">
            <v>27.1</v>
          </cell>
        </row>
        <row r="18">
          <cell r="D18" t="str">
            <v>SUBTOTAL  01</v>
          </cell>
          <cell r="F18">
            <v>53.300000000000004</v>
          </cell>
          <cell r="I18">
            <v>11</v>
          </cell>
          <cell r="J18">
            <v>0.1</v>
          </cell>
          <cell r="K18">
            <v>11.1</v>
          </cell>
          <cell r="L18">
            <v>18.400000000000002</v>
          </cell>
          <cell r="M18">
            <v>6.9</v>
          </cell>
          <cell r="N18">
            <v>25.3</v>
          </cell>
          <cell r="O18">
            <v>0</v>
          </cell>
          <cell r="P18">
            <v>24.700000000000003</v>
          </cell>
          <cell r="Q18">
            <v>24.700000000000003</v>
          </cell>
          <cell r="R18">
            <v>61.1</v>
          </cell>
        </row>
        <row r="19">
          <cell r="B19" t="str">
            <v>02</v>
          </cell>
          <cell r="C19" t="str">
            <v>CAPACITY FOR EXISTING BRANDS</v>
          </cell>
        </row>
        <row r="20">
          <cell r="K20">
            <v>0</v>
          </cell>
          <cell r="N20">
            <v>0</v>
          </cell>
          <cell r="Q20">
            <v>0</v>
          </cell>
          <cell r="R20">
            <v>0</v>
          </cell>
        </row>
        <row r="21">
          <cell r="K21">
            <v>0</v>
          </cell>
          <cell r="N21">
            <v>0</v>
          </cell>
          <cell r="Q21">
            <v>0</v>
          </cell>
          <cell r="R21">
            <v>0</v>
          </cell>
        </row>
        <row r="22">
          <cell r="D22" t="str">
            <v>OTHER  (UNDER  $10.0MM) &amp; EXPENSE  ELIMINATION</v>
          </cell>
          <cell r="I22">
            <v>0.2</v>
          </cell>
          <cell r="J22">
            <v>0</v>
          </cell>
          <cell r="K22">
            <v>0.2</v>
          </cell>
          <cell r="L22">
            <v>0</v>
          </cell>
          <cell r="M22">
            <v>0</v>
          </cell>
          <cell r="N22">
            <v>0</v>
          </cell>
          <cell r="O22">
            <v>0</v>
          </cell>
          <cell r="P22">
            <v>0.1</v>
          </cell>
          <cell r="Q22">
            <v>0.1</v>
          </cell>
          <cell r="R22">
            <v>0.30000000000000004</v>
          </cell>
        </row>
        <row r="23">
          <cell r="D23" t="str">
            <v>SUBTOTAL  02</v>
          </cell>
          <cell r="F23">
            <v>0</v>
          </cell>
          <cell r="I23">
            <v>0.2</v>
          </cell>
          <cell r="J23">
            <v>0</v>
          </cell>
          <cell r="K23">
            <v>0.2</v>
          </cell>
          <cell r="L23">
            <v>0</v>
          </cell>
          <cell r="M23">
            <v>0</v>
          </cell>
          <cell r="N23">
            <v>0</v>
          </cell>
          <cell r="O23">
            <v>0</v>
          </cell>
          <cell r="P23">
            <v>0.1</v>
          </cell>
          <cell r="Q23">
            <v>0.1</v>
          </cell>
          <cell r="R23">
            <v>0.30000000000000004</v>
          </cell>
        </row>
        <row r="24">
          <cell r="B24" t="str">
            <v>03</v>
          </cell>
          <cell r="C24" t="str">
            <v>PLANT FACILITY SPENDING</v>
          </cell>
        </row>
        <row r="25">
          <cell r="K25">
            <v>0</v>
          </cell>
          <cell r="N25">
            <v>0</v>
          </cell>
          <cell r="Q25">
            <v>0</v>
          </cell>
          <cell r="R25">
            <v>0</v>
          </cell>
        </row>
        <row r="26">
          <cell r="K26">
            <v>0</v>
          </cell>
          <cell r="N26">
            <v>0</v>
          </cell>
          <cell r="Q26">
            <v>0</v>
          </cell>
          <cell r="R26">
            <v>0</v>
          </cell>
        </row>
        <row r="27">
          <cell r="D27" t="str">
            <v>R&amp;E BUDGETS</v>
          </cell>
          <cell r="K27">
            <v>0</v>
          </cell>
          <cell r="N27">
            <v>0</v>
          </cell>
          <cell r="Q27">
            <v>0</v>
          </cell>
          <cell r="R27">
            <v>0</v>
          </cell>
        </row>
        <row r="28">
          <cell r="D28" t="str">
            <v>OTHER  (UNDER  $10.0MM) &amp; EXPENSE  ELIMINATION</v>
          </cell>
          <cell r="I28">
            <v>0.5</v>
          </cell>
          <cell r="J28">
            <v>0.1</v>
          </cell>
          <cell r="K28">
            <v>0.6</v>
          </cell>
          <cell r="L28">
            <v>0.7</v>
          </cell>
          <cell r="M28">
            <v>0.3</v>
          </cell>
          <cell r="N28">
            <v>1</v>
          </cell>
          <cell r="O28">
            <v>0</v>
          </cell>
          <cell r="P28">
            <v>0</v>
          </cell>
          <cell r="Q28">
            <v>0</v>
          </cell>
          <cell r="R28">
            <v>1.6</v>
          </cell>
        </row>
        <row r="29">
          <cell r="D29" t="str">
            <v>SUBTOTAL  03</v>
          </cell>
          <cell r="F29">
            <v>0</v>
          </cell>
          <cell r="I29">
            <v>0.5</v>
          </cell>
          <cell r="J29">
            <v>0.1</v>
          </cell>
          <cell r="K29">
            <v>0.6</v>
          </cell>
          <cell r="L29">
            <v>0.7</v>
          </cell>
          <cell r="M29">
            <v>0.3</v>
          </cell>
          <cell r="N29">
            <v>1</v>
          </cell>
          <cell r="O29">
            <v>0</v>
          </cell>
          <cell r="P29">
            <v>0</v>
          </cell>
          <cell r="Q29">
            <v>0</v>
          </cell>
          <cell r="R29">
            <v>1.6</v>
          </cell>
        </row>
        <row r="30">
          <cell r="B30" t="str">
            <v>04</v>
          </cell>
          <cell r="C30" t="str">
            <v>SAVINGS PROJECTS</v>
          </cell>
        </row>
        <row r="31">
          <cell r="K31">
            <v>0</v>
          </cell>
          <cell r="N31">
            <v>0</v>
          </cell>
          <cell r="Q31">
            <v>0</v>
          </cell>
          <cell r="R31">
            <v>0</v>
          </cell>
        </row>
        <row r="32">
          <cell r="D32" t="str">
            <v>OTHER  (UNDER  $10.0MM) &amp; EXPENSE  ELIMINATION</v>
          </cell>
          <cell r="I32">
            <v>0.2</v>
          </cell>
          <cell r="J32">
            <v>0</v>
          </cell>
          <cell r="K32">
            <v>0.2</v>
          </cell>
          <cell r="L32">
            <v>0</v>
          </cell>
          <cell r="M32">
            <v>1.2</v>
          </cell>
          <cell r="N32">
            <v>1.2</v>
          </cell>
          <cell r="O32">
            <v>0</v>
          </cell>
          <cell r="P32">
            <v>1.6</v>
          </cell>
          <cell r="Q32">
            <v>1.6</v>
          </cell>
          <cell r="R32">
            <v>3</v>
          </cell>
        </row>
        <row r="33">
          <cell r="D33" t="str">
            <v>SUBTOTAL  04</v>
          </cell>
          <cell r="F33">
            <v>0</v>
          </cell>
          <cell r="I33">
            <v>0.2</v>
          </cell>
          <cell r="J33">
            <v>0</v>
          </cell>
          <cell r="K33">
            <v>0.2</v>
          </cell>
          <cell r="L33">
            <v>0</v>
          </cell>
          <cell r="M33">
            <v>1.2</v>
          </cell>
          <cell r="N33">
            <v>1.2</v>
          </cell>
          <cell r="O33">
            <v>0</v>
          </cell>
          <cell r="P33">
            <v>1.6</v>
          </cell>
          <cell r="Q33">
            <v>1.6</v>
          </cell>
          <cell r="R33">
            <v>3</v>
          </cell>
        </row>
        <row r="34">
          <cell r="B34" t="str">
            <v>05</v>
          </cell>
          <cell r="C34" t="str">
            <v>CORPORATE OFFICE AND TECHNICAL BUILDINGS</v>
          </cell>
        </row>
        <row r="35">
          <cell r="K35">
            <v>0</v>
          </cell>
          <cell r="N35">
            <v>0</v>
          </cell>
          <cell r="Q35">
            <v>0</v>
          </cell>
          <cell r="R35">
            <v>0</v>
          </cell>
        </row>
        <row r="36">
          <cell r="K36">
            <v>0</v>
          </cell>
          <cell r="N36">
            <v>0</v>
          </cell>
          <cell r="Q36">
            <v>0</v>
          </cell>
          <cell r="R36">
            <v>0</v>
          </cell>
        </row>
        <row r="37">
          <cell r="D37" t="str">
            <v>OTHER  (UNDER  $10.0MM) &amp; EXPENSE  ELIMINATION</v>
          </cell>
          <cell r="I37">
            <v>0</v>
          </cell>
          <cell r="J37">
            <v>0.4</v>
          </cell>
          <cell r="K37">
            <v>0.4</v>
          </cell>
          <cell r="L37">
            <v>0</v>
          </cell>
          <cell r="M37">
            <v>0.9</v>
          </cell>
          <cell r="N37">
            <v>0.9</v>
          </cell>
          <cell r="O37">
            <v>0</v>
          </cell>
          <cell r="P37">
            <v>1.1000000000000001</v>
          </cell>
          <cell r="Q37">
            <v>1.1000000000000001</v>
          </cell>
          <cell r="R37">
            <v>2.4</v>
          </cell>
        </row>
        <row r="38">
          <cell r="D38" t="str">
            <v>SUBTOTAL  05</v>
          </cell>
          <cell r="F38">
            <v>0</v>
          </cell>
          <cell r="I38">
            <v>0</v>
          </cell>
          <cell r="J38">
            <v>0.4</v>
          </cell>
          <cell r="K38">
            <v>0.4</v>
          </cell>
          <cell r="L38">
            <v>0</v>
          </cell>
          <cell r="M38">
            <v>0.9</v>
          </cell>
          <cell r="N38">
            <v>0.9</v>
          </cell>
          <cell r="O38">
            <v>0</v>
          </cell>
          <cell r="P38">
            <v>1.1000000000000001</v>
          </cell>
          <cell r="Q38">
            <v>1.1000000000000001</v>
          </cell>
          <cell r="R38">
            <v>2.4</v>
          </cell>
        </row>
        <row r="39">
          <cell r="B39" t="str">
            <v>06</v>
          </cell>
          <cell r="C39" t="str">
            <v>AE, SAVINGS AE, AND CAPITAL OVERHEAD BUDGET</v>
          </cell>
        </row>
        <row r="40">
          <cell r="D40" t="str">
            <v>NON-SAVINGS AE BUDGET</v>
          </cell>
          <cell r="K40">
            <v>0</v>
          </cell>
          <cell r="N40">
            <v>0</v>
          </cell>
          <cell r="Q40">
            <v>0</v>
          </cell>
          <cell r="R40">
            <v>0</v>
          </cell>
        </row>
        <row r="41">
          <cell r="D41" t="str">
            <v>SAVINGS AE BUDGET</v>
          </cell>
          <cell r="K41">
            <v>0</v>
          </cell>
          <cell r="N41">
            <v>0</v>
          </cell>
          <cell r="Q41">
            <v>0</v>
          </cell>
          <cell r="R41">
            <v>0</v>
          </cell>
        </row>
        <row r="42">
          <cell r="D42" t="str">
            <v>PRODUCT DEVELOPMENT AE BUDGET</v>
          </cell>
          <cell r="K42">
            <v>0</v>
          </cell>
          <cell r="N42">
            <v>0</v>
          </cell>
          <cell r="Q42">
            <v>0</v>
          </cell>
          <cell r="R42">
            <v>0</v>
          </cell>
        </row>
        <row r="43">
          <cell r="D43" t="str">
            <v>CAPITALIZED ENGINEERING</v>
          </cell>
          <cell r="K43">
            <v>0</v>
          </cell>
          <cell r="N43">
            <v>0</v>
          </cell>
          <cell r="Q43">
            <v>0</v>
          </cell>
          <cell r="R43">
            <v>0</v>
          </cell>
        </row>
        <row r="44">
          <cell r="D44" t="str">
            <v>EXPENSE ELIMINATION</v>
          </cell>
          <cell r="K44">
            <v>0</v>
          </cell>
          <cell r="N44">
            <v>0</v>
          </cell>
          <cell r="Q44">
            <v>0</v>
          </cell>
          <cell r="R44">
            <v>0</v>
          </cell>
        </row>
        <row r="45">
          <cell r="D45" t="str">
            <v>SUBTOTAL  06</v>
          </cell>
          <cell r="F45">
            <v>0</v>
          </cell>
          <cell r="I45">
            <v>0</v>
          </cell>
          <cell r="J45">
            <v>0</v>
          </cell>
          <cell r="K45">
            <v>0</v>
          </cell>
          <cell r="L45">
            <v>0</v>
          </cell>
          <cell r="M45">
            <v>0</v>
          </cell>
          <cell r="N45">
            <v>0</v>
          </cell>
          <cell r="O45">
            <v>0</v>
          </cell>
          <cell r="P45">
            <v>0</v>
          </cell>
          <cell r="Q45">
            <v>0</v>
          </cell>
          <cell r="R45">
            <v>0</v>
          </cell>
        </row>
        <row r="47">
          <cell r="B47" t="str">
            <v>07</v>
          </cell>
          <cell r="C47" t="str">
            <v>COMPUTER HARDWARE AND SOFTWARE</v>
          </cell>
        </row>
        <row r="48">
          <cell r="K48">
            <v>0</v>
          </cell>
          <cell r="N48">
            <v>0</v>
          </cell>
          <cell r="Q48">
            <v>0</v>
          </cell>
          <cell r="R48">
            <v>0</v>
          </cell>
        </row>
        <row r="49">
          <cell r="K49">
            <v>0</v>
          </cell>
          <cell r="N49">
            <v>0</v>
          </cell>
          <cell r="Q49">
            <v>0</v>
          </cell>
          <cell r="R49">
            <v>0</v>
          </cell>
        </row>
        <row r="50">
          <cell r="D50" t="str">
            <v>MICROCOMPUTER BUDGETS - SOFTWARE</v>
          </cell>
          <cell r="K50">
            <v>0</v>
          </cell>
          <cell r="N50">
            <v>0</v>
          </cell>
          <cell r="Q50">
            <v>0</v>
          </cell>
          <cell r="R50">
            <v>0</v>
          </cell>
        </row>
        <row r="51">
          <cell r="D51" t="str">
            <v>MICROCOMPUTER BUDGETS - HARDWARE</v>
          </cell>
          <cell r="K51">
            <v>0</v>
          </cell>
          <cell r="N51">
            <v>0</v>
          </cell>
          <cell r="Q51">
            <v>0</v>
          </cell>
          <cell r="R51">
            <v>0</v>
          </cell>
        </row>
        <row r="52">
          <cell r="D52" t="str">
            <v>OTHER SOFTWARE (UNDER  $10.0MM) &amp; EXPENSE  ELIMINATION</v>
          </cell>
          <cell r="K52">
            <v>0</v>
          </cell>
          <cell r="N52">
            <v>0</v>
          </cell>
          <cell r="Q52">
            <v>0</v>
          </cell>
          <cell r="R52">
            <v>0</v>
          </cell>
        </row>
        <row r="53">
          <cell r="D53" t="str">
            <v>OTHER HARDWARE (UNDER  $10.0MM) &amp; EXPENSE  ELIMINATION</v>
          </cell>
          <cell r="K53">
            <v>0</v>
          </cell>
          <cell r="N53">
            <v>0</v>
          </cell>
          <cell r="Q53">
            <v>0</v>
          </cell>
          <cell r="R53">
            <v>0</v>
          </cell>
        </row>
        <row r="54">
          <cell r="D54" t="str">
            <v>SUBTOTAL  07</v>
          </cell>
          <cell r="F54">
            <v>0</v>
          </cell>
          <cell r="I54">
            <v>0</v>
          </cell>
          <cell r="J54">
            <v>0</v>
          </cell>
          <cell r="K54">
            <v>0</v>
          </cell>
          <cell r="L54">
            <v>0</v>
          </cell>
          <cell r="M54">
            <v>0</v>
          </cell>
          <cell r="N54">
            <v>0</v>
          </cell>
          <cell r="O54">
            <v>0</v>
          </cell>
          <cell r="P54">
            <v>0</v>
          </cell>
          <cell r="Q54">
            <v>0</v>
          </cell>
          <cell r="R54">
            <v>0</v>
          </cell>
        </row>
        <row r="55">
          <cell r="B55" t="str">
            <v>08</v>
          </cell>
          <cell r="C55" t="str">
            <v>OTHER (REAL ESTATE)</v>
          </cell>
        </row>
        <row r="56">
          <cell r="K56">
            <v>0</v>
          </cell>
          <cell r="N56">
            <v>0</v>
          </cell>
          <cell r="Q56">
            <v>0</v>
          </cell>
          <cell r="R56">
            <v>0</v>
          </cell>
        </row>
        <row r="57">
          <cell r="D57" t="str">
            <v>MULTI-CATEGORY ALLOCATION</v>
          </cell>
          <cell r="I57">
            <v>3.4</v>
          </cell>
          <cell r="J57">
            <v>0.1</v>
          </cell>
          <cell r="K57">
            <v>3.5</v>
          </cell>
          <cell r="L57">
            <v>0.3</v>
          </cell>
          <cell r="M57">
            <v>3.3</v>
          </cell>
          <cell r="N57">
            <v>3.5999999999999996</v>
          </cell>
          <cell r="O57">
            <v>0</v>
          </cell>
          <cell r="P57">
            <v>3.5</v>
          </cell>
          <cell r="Q57">
            <v>3.5</v>
          </cell>
          <cell r="R57">
            <v>10.6</v>
          </cell>
        </row>
        <row r="58">
          <cell r="D58" t="str">
            <v>OTHER  (UNDER  $10.0MM) &amp; EXPENSE  ELIMINATION</v>
          </cell>
          <cell r="K58">
            <v>0</v>
          </cell>
          <cell r="N58">
            <v>0</v>
          </cell>
          <cell r="Q58">
            <v>0</v>
          </cell>
          <cell r="R58">
            <v>0</v>
          </cell>
        </row>
        <row r="59">
          <cell r="D59" t="str">
            <v>SUBTOTAL  08</v>
          </cell>
          <cell r="F59">
            <v>0</v>
          </cell>
          <cell r="I59">
            <v>3.4</v>
          </cell>
          <cell r="J59">
            <v>0.1</v>
          </cell>
          <cell r="K59">
            <v>3.5</v>
          </cell>
          <cell r="L59">
            <v>0.3</v>
          </cell>
          <cell r="M59">
            <v>3.3</v>
          </cell>
          <cell r="N59">
            <v>3.5999999999999996</v>
          </cell>
          <cell r="O59">
            <v>0</v>
          </cell>
          <cell r="P59">
            <v>3.5</v>
          </cell>
          <cell r="Q59">
            <v>3.5</v>
          </cell>
          <cell r="R59">
            <v>10.6</v>
          </cell>
        </row>
        <row r="61">
          <cell r="B61" t="str">
            <v>TOTAL NET CAPITAL SPENDING</v>
          </cell>
          <cell r="F61">
            <v>53.300000000000004</v>
          </cell>
          <cell r="I61">
            <v>15.299999999999999</v>
          </cell>
          <cell r="J61">
            <v>0.70000000000000007</v>
          </cell>
          <cell r="K61">
            <v>15.999999999999998</v>
          </cell>
          <cell r="L61">
            <v>19.400000000000002</v>
          </cell>
          <cell r="M61">
            <v>12.600000000000001</v>
          </cell>
          <cell r="N61">
            <v>32</v>
          </cell>
          <cell r="O61">
            <v>0</v>
          </cell>
          <cell r="P61">
            <v>31.000000000000007</v>
          </cell>
          <cell r="Q61">
            <v>31.000000000000007</v>
          </cell>
          <cell r="R61">
            <v>79</v>
          </cell>
        </row>
        <row r="63">
          <cell r="D63" t="str">
            <v>PROJECT CLASSIFICATION</v>
          </cell>
          <cell r="G63" t="str">
            <v>ACTUALS</v>
          </cell>
          <cell r="I63" t="str">
            <v>PROJECTED</v>
          </cell>
          <cell r="O63" t="str">
            <v>3 YEAR</v>
          </cell>
        </row>
        <row r="64">
          <cell r="G64" t="str">
            <v>93/94</v>
          </cell>
          <cell r="I64" t="str">
            <v>94/95</v>
          </cell>
          <cell r="K64" t="str">
            <v>95/96</v>
          </cell>
          <cell r="M64" t="str">
            <v>96/97</v>
          </cell>
          <cell r="O64" t="str">
            <v>TOTAL</v>
          </cell>
        </row>
        <row r="66">
          <cell r="B66" t="str">
            <v>01</v>
          </cell>
          <cell r="D66" t="str">
            <v>PRODUCT AND PACKAGE INITIATIVES</v>
          </cell>
          <cell r="H66">
            <v>7</v>
          </cell>
          <cell r="J66">
            <v>11.1</v>
          </cell>
          <cell r="L66">
            <v>25.3</v>
          </cell>
          <cell r="N66">
            <v>24.700000000000003</v>
          </cell>
          <cell r="P66">
            <v>61.1</v>
          </cell>
        </row>
        <row r="67">
          <cell r="B67" t="str">
            <v>02</v>
          </cell>
          <cell r="D67" t="str">
            <v>CAPACITY FOR EXISTING BRANDS</v>
          </cell>
          <cell r="H67">
            <v>0.4</v>
          </cell>
          <cell r="J67">
            <v>0.2</v>
          </cell>
          <cell r="L67">
            <v>0</v>
          </cell>
          <cell r="N67">
            <v>0.1</v>
          </cell>
          <cell r="P67">
            <v>0.30000000000000004</v>
          </cell>
        </row>
        <row r="68">
          <cell r="B68" t="str">
            <v>03</v>
          </cell>
          <cell r="D68" t="str">
            <v>PLANT FACILITY SPENDING</v>
          </cell>
          <cell r="H68">
            <v>0</v>
          </cell>
          <cell r="J68">
            <v>0.6</v>
          </cell>
          <cell r="L68">
            <v>1</v>
          </cell>
          <cell r="N68">
            <v>0</v>
          </cell>
          <cell r="P68">
            <v>1.6</v>
          </cell>
        </row>
        <row r="69">
          <cell r="B69" t="str">
            <v>04</v>
          </cell>
          <cell r="D69" t="str">
            <v>SAVINGS PROJECTS</v>
          </cell>
          <cell r="H69">
            <v>0.3</v>
          </cell>
          <cell r="J69">
            <v>0.2</v>
          </cell>
          <cell r="L69">
            <v>1.2</v>
          </cell>
          <cell r="N69">
            <v>1.6</v>
          </cell>
          <cell r="P69">
            <v>3</v>
          </cell>
        </row>
        <row r="70">
          <cell r="B70" t="str">
            <v>05</v>
          </cell>
          <cell r="D70" t="str">
            <v>CORPORATE OFFICE AND TECHINCAL BUILDINGS</v>
          </cell>
          <cell r="H70">
            <v>0.2</v>
          </cell>
          <cell r="J70">
            <v>0.4</v>
          </cell>
          <cell r="L70">
            <v>0.9</v>
          </cell>
          <cell r="N70">
            <v>1.1000000000000001</v>
          </cell>
          <cell r="P70">
            <v>2.4000000000000004</v>
          </cell>
        </row>
        <row r="71">
          <cell r="B71" t="str">
            <v>06</v>
          </cell>
          <cell r="D71" t="str">
            <v>AE, SAVINGS AE, AND CAPITAL OVERHEAD BUDGET</v>
          </cell>
          <cell r="H71">
            <v>0</v>
          </cell>
          <cell r="J71">
            <v>0</v>
          </cell>
          <cell r="L71">
            <v>0</v>
          </cell>
          <cell r="N71">
            <v>0</v>
          </cell>
          <cell r="P71">
            <v>0</v>
          </cell>
        </row>
        <row r="72">
          <cell r="B72" t="str">
            <v>07</v>
          </cell>
          <cell r="D72" t="str">
            <v>COMPUTER HARDWARE AND SOFTWARE</v>
          </cell>
          <cell r="H72">
            <v>0</v>
          </cell>
          <cell r="J72">
            <v>0</v>
          </cell>
          <cell r="L72">
            <v>0</v>
          </cell>
          <cell r="N72">
            <v>0</v>
          </cell>
          <cell r="P72">
            <v>0</v>
          </cell>
        </row>
        <row r="73">
          <cell r="B73" t="str">
            <v>08</v>
          </cell>
          <cell r="D73" t="str">
            <v>OTHER (REAL ESTATE)</v>
          </cell>
          <cell r="H73">
            <v>3.1</v>
          </cell>
          <cell r="J73">
            <v>3.5</v>
          </cell>
          <cell r="L73">
            <v>3.5999999999999996</v>
          </cell>
          <cell r="N73">
            <v>3.5</v>
          </cell>
          <cell r="P73">
            <v>10.6</v>
          </cell>
        </row>
        <row r="75">
          <cell r="D75" t="str">
            <v>TOTAL NET CAPITAL SPENDING</v>
          </cell>
          <cell r="F75">
            <v>0</v>
          </cell>
          <cell r="H75">
            <v>11</v>
          </cell>
          <cell r="J75">
            <v>15.999999999999998</v>
          </cell>
          <cell r="L75">
            <v>32</v>
          </cell>
          <cell r="N75">
            <v>31.000000000000007</v>
          </cell>
          <cell r="P75">
            <v>79</v>
          </cell>
        </row>
      </sheetData>
      <sheetData sheetId="7" refreshError="1">
        <row r="1">
          <cell r="B1" t="str">
            <v>FIRM CAPITAL BUDGET REQUEST</v>
          </cell>
        </row>
        <row r="2">
          <cell r="B2" t="str">
            <v>GENERAL (MULTI-CATEGORY)  -  U. S. LAUNDRY &amp; CLEANING PRODUCTS</v>
          </cell>
        </row>
        <row r="3">
          <cell r="B3" t="str">
            <v>($ MM)</v>
          </cell>
        </row>
        <row r="6">
          <cell r="F6" t="str">
            <v>TOTAL</v>
          </cell>
          <cell r="G6" t="str">
            <v xml:space="preserve">PROJ. </v>
          </cell>
        </row>
        <row r="7">
          <cell r="C7" t="str">
            <v>PROJECTS LIST</v>
          </cell>
          <cell r="F7" t="str">
            <v>PRED</v>
          </cell>
          <cell r="G7" t="str">
            <v xml:space="preserve">ROR </v>
          </cell>
          <cell r="H7" t="str">
            <v>APP.</v>
          </cell>
          <cell r="I7" t="str">
            <v>94/95</v>
          </cell>
          <cell r="L7" t="str">
            <v>95/96</v>
          </cell>
          <cell r="O7" t="str">
            <v>96/97</v>
          </cell>
          <cell r="R7" t="str">
            <v xml:space="preserve">3-YEAR </v>
          </cell>
        </row>
        <row r="8">
          <cell r="F8" t="str">
            <v>SPEND.</v>
          </cell>
          <cell r="G8" t="str">
            <v xml:space="preserve">(%)  </v>
          </cell>
          <cell r="H8" t="str">
            <v>DATE</v>
          </cell>
          <cell r="I8" t="str">
            <v>APP.</v>
          </cell>
          <cell r="J8" t="str">
            <v>UNAP</v>
          </cell>
          <cell r="K8" t="str">
            <v>TOTAL</v>
          </cell>
          <cell r="L8" t="str">
            <v>APP.</v>
          </cell>
          <cell r="M8" t="str">
            <v>UNAP</v>
          </cell>
          <cell r="N8" t="str">
            <v>TOTAL</v>
          </cell>
          <cell r="O8" t="str">
            <v>APP.</v>
          </cell>
          <cell r="P8" t="str">
            <v>UNAP</v>
          </cell>
          <cell r="Q8" t="str">
            <v>TOTAL</v>
          </cell>
          <cell r="R8" t="str">
            <v xml:space="preserve">TOTAL </v>
          </cell>
        </row>
        <row r="10">
          <cell r="B10" t="str">
            <v>01</v>
          </cell>
          <cell r="C10" t="str">
            <v>PRODUCT AND PACKAGE INITIATIVES</v>
          </cell>
        </row>
        <row r="11">
          <cell r="K11">
            <v>0</v>
          </cell>
          <cell r="N11">
            <v>0</v>
          </cell>
          <cell r="Q11">
            <v>0</v>
          </cell>
          <cell r="R11">
            <v>0</v>
          </cell>
        </row>
        <row r="12">
          <cell r="K12">
            <v>0</v>
          </cell>
          <cell r="N12">
            <v>0</v>
          </cell>
          <cell r="Q12">
            <v>0</v>
          </cell>
          <cell r="R12">
            <v>0</v>
          </cell>
        </row>
        <row r="13">
          <cell r="K13">
            <v>0</v>
          </cell>
          <cell r="N13">
            <v>0</v>
          </cell>
          <cell r="Q13">
            <v>0</v>
          </cell>
          <cell r="R13">
            <v>0</v>
          </cell>
        </row>
        <row r="14">
          <cell r="D14" t="str">
            <v>OTHER  (UNDER  $10.0MM) &amp; EXPENSE  ELIMINATION</v>
          </cell>
          <cell r="K14">
            <v>0</v>
          </cell>
          <cell r="N14">
            <v>0</v>
          </cell>
          <cell r="Q14">
            <v>0</v>
          </cell>
          <cell r="R14">
            <v>0</v>
          </cell>
        </row>
        <row r="15">
          <cell r="D15" t="str">
            <v>SUBTOTAL  01</v>
          </cell>
          <cell r="F15">
            <v>0</v>
          </cell>
          <cell r="I15">
            <v>0</v>
          </cell>
          <cell r="J15">
            <v>0</v>
          </cell>
          <cell r="K15">
            <v>0</v>
          </cell>
          <cell r="L15">
            <v>0</v>
          </cell>
          <cell r="M15">
            <v>0</v>
          </cell>
          <cell r="N15">
            <v>0</v>
          </cell>
          <cell r="O15">
            <v>0</v>
          </cell>
          <cell r="P15">
            <v>0</v>
          </cell>
          <cell r="Q15">
            <v>0</v>
          </cell>
          <cell r="R15">
            <v>0</v>
          </cell>
        </row>
        <row r="16">
          <cell r="B16" t="str">
            <v>02</v>
          </cell>
          <cell r="C16" t="str">
            <v>CAPACITY FOR EXISTING BRANDS</v>
          </cell>
        </row>
        <row r="17">
          <cell r="K17">
            <v>0</v>
          </cell>
          <cell r="N17">
            <v>0</v>
          </cell>
          <cell r="Q17">
            <v>0</v>
          </cell>
          <cell r="R17">
            <v>0</v>
          </cell>
        </row>
        <row r="18">
          <cell r="K18">
            <v>0</v>
          </cell>
          <cell r="N18">
            <v>0</v>
          </cell>
          <cell r="Q18">
            <v>0</v>
          </cell>
          <cell r="R18">
            <v>0</v>
          </cell>
        </row>
        <row r="19">
          <cell r="K19">
            <v>0</v>
          </cell>
          <cell r="N19">
            <v>0</v>
          </cell>
          <cell r="Q19">
            <v>0</v>
          </cell>
          <cell r="R19">
            <v>0</v>
          </cell>
        </row>
        <row r="20">
          <cell r="D20" t="str">
            <v>OTHER  (UNDER  $10.0MM) &amp; EXPENSE  ELIMINATION</v>
          </cell>
          <cell r="I20">
            <v>0.3</v>
          </cell>
          <cell r="J20">
            <v>0</v>
          </cell>
          <cell r="K20">
            <v>0.3</v>
          </cell>
          <cell r="L20">
            <v>0</v>
          </cell>
          <cell r="M20">
            <v>0</v>
          </cell>
          <cell r="N20">
            <v>0</v>
          </cell>
          <cell r="O20">
            <v>0</v>
          </cell>
          <cell r="P20">
            <v>0</v>
          </cell>
          <cell r="Q20">
            <v>0</v>
          </cell>
          <cell r="R20">
            <v>0.3</v>
          </cell>
        </row>
        <row r="21">
          <cell r="D21" t="str">
            <v>SUBTOTAL  02</v>
          </cell>
          <cell r="F21">
            <v>0</v>
          </cell>
          <cell r="I21">
            <v>0.3</v>
          </cell>
          <cell r="J21">
            <v>0</v>
          </cell>
          <cell r="K21">
            <v>0.3</v>
          </cell>
          <cell r="L21">
            <v>0</v>
          </cell>
          <cell r="M21">
            <v>0</v>
          </cell>
          <cell r="N21">
            <v>0</v>
          </cell>
          <cell r="O21">
            <v>0</v>
          </cell>
          <cell r="P21">
            <v>0</v>
          </cell>
          <cell r="Q21">
            <v>0</v>
          </cell>
          <cell r="R21">
            <v>0.3</v>
          </cell>
        </row>
        <row r="22">
          <cell r="B22" t="str">
            <v>03</v>
          </cell>
          <cell r="C22" t="str">
            <v>PLANT FACILITY SPENDING</v>
          </cell>
        </row>
        <row r="23">
          <cell r="C23" t="str">
            <v>Fall Protection</v>
          </cell>
          <cell r="F23">
            <v>11</v>
          </cell>
          <cell r="G23" t="str">
            <v>None</v>
          </cell>
          <cell r="H23" t="str">
            <v>--</v>
          </cell>
          <cell r="I23">
            <v>0</v>
          </cell>
          <cell r="J23">
            <v>1</v>
          </cell>
          <cell r="K23">
            <v>1</v>
          </cell>
          <cell r="L23">
            <v>0</v>
          </cell>
          <cell r="M23">
            <v>6</v>
          </cell>
          <cell r="N23">
            <v>6</v>
          </cell>
          <cell r="O23">
            <v>0</v>
          </cell>
          <cell r="P23">
            <v>4</v>
          </cell>
          <cell r="Q23">
            <v>4</v>
          </cell>
          <cell r="R23">
            <v>11</v>
          </cell>
        </row>
        <row r="24">
          <cell r="K24">
            <v>0</v>
          </cell>
          <cell r="N24">
            <v>0</v>
          </cell>
          <cell r="Q24">
            <v>0</v>
          </cell>
          <cell r="R24">
            <v>0</v>
          </cell>
        </row>
        <row r="25">
          <cell r="D25" t="str">
            <v>R&amp;E BUDGETS</v>
          </cell>
          <cell r="I25">
            <v>21.5</v>
          </cell>
          <cell r="J25">
            <v>0</v>
          </cell>
          <cell r="K25">
            <v>21.5</v>
          </cell>
          <cell r="L25">
            <v>0</v>
          </cell>
          <cell r="M25">
            <v>15.2</v>
          </cell>
          <cell r="N25">
            <v>15.2</v>
          </cell>
          <cell r="O25">
            <v>0</v>
          </cell>
          <cell r="P25">
            <v>15.2</v>
          </cell>
          <cell r="Q25">
            <v>15.2</v>
          </cell>
          <cell r="R25">
            <v>51.9</v>
          </cell>
        </row>
        <row r="26">
          <cell r="D26" t="str">
            <v>OTHER  (UNDER  $10.0MM) &amp; EXPENSE  ELIMINATION</v>
          </cell>
          <cell r="I26">
            <v>0.2</v>
          </cell>
          <cell r="J26">
            <v>-0.1</v>
          </cell>
          <cell r="K26">
            <v>0.1</v>
          </cell>
          <cell r="L26">
            <v>1</v>
          </cell>
          <cell r="M26">
            <v>2.9</v>
          </cell>
          <cell r="N26">
            <v>3.9</v>
          </cell>
          <cell r="O26">
            <v>0.1</v>
          </cell>
          <cell r="P26">
            <v>3.1</v>
          </cell>
          <cell r="Q26">
            <v>3.2</v>
          </cell>
          <cell r="R26">
            <v>7.1999999999999993</v>
          </cell>
        </row>
        <row r="27">
          <cell r="D27" t="str">
            <v>SUBTOTAL  03</v>
          </cell>
          <cell r="F27">
            <v>11</v>
          </cell>
          <cell r="I27">
            <v>21.7</v>
          </cell>
          <cell r="J27">
            <v>0.9</v>
          </cell>
          <cell r="K27">
            <v>22.6</v>
          </cell>
          <cell r="L27">
            <v>1</v>
          </cell>
          <cell r="M27">
            <v>24.099999999999998</v>
          </cell>
          <cell r="N27">
            <v>25.099999999999998</v>
          </cell>
          <cell r="O27">
            <v>0.1</v>
          </cell>
          <cell r="P27">
            <v>22.3</v>
          </cell>
          <cell r="Q27">
            <v>22.4</v>
          </cell>
          <cell r="R27">
            <v>70.099999999999994</v>
          </cell>
        </row>
        <row r="28">
          <cell r="B28" t="str">
            <v>04</v>
          </cell>
          <cell r="C28" t="str">
            <v>SAVINGS PROJECTS</v>
          </cell>
        </row>
        <row r="29">
          <cell r="K29">
            <v>0</v>
          </cell>
          <cell r="N29">
            <v>0</v>
          </cell>
          <cell r="Q29">
            <v>0</v>
          </cell>
          <cell r="R29">
            <v>0</v>
          </cell>
        </row>
        <row r="30">
          <cell r="K30">
            <v>0</v>
          </cell>
          <cell r="N30">
            <v>0</v>
          </cell>
          <cell r="Q30">
            <v>0</v>
          </cell>
          <cell r="R30">
            <v>0</v>
          </cell>
        </row>
        <row r="31">
          <cell r="K31">
            <v>0</v>
          </cell>
          <cell r="N31">
            <v>0</v>
          </cell>
          <cell r="Q31">
            <v>0</v>
          </cell>
          <cell r="R31">
            <v>0</v>
          </cell>
        </row>
        <row r="32">
          <cell r="D32" t="str">
            <v>OTHER  (UNDER  $10.0MM) &amp; EXPENSE  ELIMINATION</v>
          </cell>
          <cell r="I32">
            <v>0.3</v>
          </cell>
          <cell r="J32">
            <v>0</v>
          </cell>
          <cell r="K32">
            <v>0.3</v>
          </cell>
          <cell r="L32">
            <v>2.6</v>
          </cell>
          <cell r="M32">
            <v>0.5</v>
          </cell>
          <cell r="N32">
            <v>3.1</v>
          </cell>
          <cell r="O32">
            <v>0</v>
          </cell>
          <cell r="P32">
            <v>0</v>
          </cell>
          <cell r="Q32">
            <v>0</v>
          </cell>
          <cell r="R32">
            <v>3.4</v>
          </cell>
        </row>
        <row r="33">
          <cell r="D33" t="str">
            <v>SUBTOTAL  04</v>
          </cell>
          <cell r="F33">
            <v>0</v>
          </cell>
          <cell r="I33">
            <v>0.3</v>
          </cell>
          <cell r="J33">
            <v>0</v>
          </cell>
          <cell r="K33">
            <v>0.3</v>
          </cell>
          <cell r="L33">
            <v>2.6</v>
          </cell>
          <cell r="M33">
            <v>0.5</v>
          </cell>
          <cell r="N33">
            <v>3.1</v>
          </cell>
          <cell r="O33">
            <v>0</v>
          </cell>
          <cell r="P33">
            <v>0</v>
          </cell>
          <cell r="Q33">
            <v>0</v>
          </cell>
          <cell r="R33">
            <v>3.4</v>
          </cell>
        </row>
        <row r="34">
          <cell r="B34" t="str">
            <v>05</v>
          </cell>
          <cell r="C34" t="str">
            <v>CORPORATE OFFICE AND TECHNICAL BUILDINGS</v>
          </cell>
        </row>
        <row r="35">
          <cell r="K35">
            <v>0</v>
          </cell>
          <cell r="N35">
            <v>0</v>
          </cell>
          <cell r="Q35">
            <v>0</v>
          </cell>
          <cell r="R35">
            <v>0</v>
          </cell>
        </row>
        <row r="36">
          <cell r="K36">
            <v>0</v>
          </cell>
          <cell r="N36">
            <v>0</v>
          </cell>
          <cell r="Q36">
            <v>0</v>
          </cell>
          <cell r="R36">
            <v>0</v>
          </cell>
        </row>
        <row r="37">
          <cell r="D37" t="str">
            <v>OTHER  (UNDER  $10.0MM) &amp; EXPENSE  ELIMINATION</v>
          </cell>
          <cell r="I37">
            <v>1.7</v>
          </cell>
          <cell r="J37">
            <v>0.4</v>
          </cell>
          <cell r="K37">
            <v>2.1</v>
          </cell>
          <cell r="L37">
            <v>0.5</v>
          </cell>
          <cell r="M37">
            <v>3.4</v>
          </cell>
          <cell r="N37">
            <v>3.9</v>
          </cell>
          <cell r="O37">
            <v>0</v>
          </cell>
          <cell r="P37">
            <v>1.7</v>
          </cell>
          <cell r="Q37">
            <v>1.7</v>
          </cell>
          <cell r="R37">
            <v>7.6999999999999993</v>
          </cell>
        </row>
        <row r="38">
          <cell r="D38" t="str">
            <v>SUBTOTAL  05</v>
          </cell>
          <cell r="F38">
            <v>0</v>
          </cell>
          <cell r="I38">
            <v>1.7</v>
          </cell>
          <cell r="J38">
            <v>0.4</v>
          </cell>
          <cell r="K38">
            <v>2.1</v>
          </cell>
          <cell r="L38">
            <v>0.5</v>
          </cell>
          <cell r="M38">
            <v>3.4</v>
          </cell>
          <cell r="N38">
            <v>3.9</v>
          </cell>
          <cell r="O38">
            <v>0</v>
          </cell>
          <cell r="P38">
            <v>1.7</v>
          </cell>
          <cell r="Q38">
            <v>1.7</v>
          </cell>
          <cell r="R38">
            <v>7.6999999999999993</v>
          </cell>
        </row>
        <row r="39">
          <cell r="B39" t="str">
            <v>06</v>
          </cell>
          <cell r="C39" t="str">
            <v>AE, SAVINGS AE, AND CAPITAL OVERHEAD BUDGET</v>
          </cell>
        </row>
        <row r="40">
          <cell r="D40" t="str">
            <v>NON-SAVINGS AE BUDGET</v>
          </cell>
          <cell r="I40">
            <v>2.2999999999999998</v>
          </cell>
          <cell r="J40">
            <v>0</v>
          </cell>
          <cell r="K40">
            <v>2.2999999999999998</v>
          </cell>
          <cell r="L40">
            <v>0</v>
          </cell>
          <cell r="M40">
            <v>2.4</v>
          </cell>
          <cell r="N40">
            <v>2.4</v>
          </cell>
          <cell r="O40">
            <v>0</v>
          </cell>
          <cell r="P40">
            <v>2.4</v>
          </cell>
          <cell r="Q40">
            <v>2.4</v>
          </cell>
          <cell r="R40">
            <v>7.1</v>
          </cell>
        </row>
        <row r="41">
          <cell r="D41" t="str">
            <v>SAVINGS AE BUDGET</v>
          </cell>
          <cell r="I41">
            <v>2.6</v>
          </cell>
          <cell r="J41">
            <v>0</v>
          </cell>
          <cell r="K41">
            <v>2.6</v>
          </cell>
          <cell r="L41">
            <v>0</v>
          </cell>
          <cell r="M41">
            <v>3</v>
          </cell>
          <cell r="N41">
            <v>3</v>
          </cell>
          <cell r="O41">
            <v>0</v>
          </cell>
          <cell r="P41">
            <v>3</v>
          </cell>
          <cell r="Q41">
            <v>3</v>
          </cell>
          <cell r="R41">
            <v>8.6</v>
          </cell>
        </row>
        <row r="42">
          <cell r="D42" t="str">
            <v>PRODUCT DEVELOPMENT AE BUDGET</v>
          </cell>
          <cell r="I42">
            <v>1.2</v>
          </cell>
          <cell r="J42">
            <v>0</v>
          </cell>
          <cell r="K42">
            <v>1.2</v>
          </cell>
          <cell r="L42">
            <v>0</v>
          </cell>
          <cell r="M42">
            <v>1.4</v>
          </cell>
          <cell r="N42">
            <v>1.4</v>
          </cell>
          <cell r="O42">
            <v>0</v>
          </cell>
          <cell r="P42">
            <v>1.4</v>
          </cell>
          <cell r="Q42">
            <v>1.4</v>
          </cell>
          <cell r="R42">
            <v>4</v>
          </cell>
        </row>
        <row r="43">
          <cell r="D43" t="str">
            <v>CAPITALIZED ENGINEERING</v>
          </cell>
          <cell r="I43">
            <v>12.9</v>
          </cell>
          <cell r="J43">
            <v>0</v>
          </cell>
          <cell r="K43">
            <v>12.9</v>
          </cell>
          <cell r="L43">
            <v>0</v>
          </cell>
          <cell r="M43">
            <v>11.6</v>
          </cell>
          <cell r="N43">
            <v>11.6</v>
          </cell>
          <cell r="O43">
            <v>0</v>
          </cell>
          <cell r="P43">
            <v>11.6</v>
          </cell>
          <cell r="Q43">
            <v>11.6</v>
          </cell>
          <cell r="R43">
            <v>36.1</v>
          </cell>
        </row>
        <row r="44">
          <cell r="D44" t="str">
            <v>EXPENSE ELIMINATION</v>
          </cell>
          <cell r="I44">
            <v>-0.4</v>
          </cell>
          <cell r="J44">
            <v>0</v>
          </cell>
          <cell r="K44">
            <v>-0.4</v>
          </cell>
          <cell r="L44">
            <v>0</v>
          </cell>
          <cell r="M44">
            <v>-0.8</v>
          </cell>
          <cell r="N44">
            <v>-0.8</v>
          </cell>
          <cell r="O44">
            <v>0</v>
          </cell>
          <cell r="P44">
            <v>-0.8</v>
          </cell>
          <cell r="Q44">
            <v>-0.8</v>
          </cell>
          <cell r="R44">
            <v>-2</v>
          </cell>
        </row>
        <row r="45">
          <cell r="D45" t="str">
            <v>SUBTOTAL  06</v>
          </cell>
          <cell r="F45">
            <v>0</v>
          </cell>
          <cell r="I45">
            <v>18.600000000000001</v>
          </cell>
          <cell r="J45">
            <v>0</v>
          </cell>
          <cell r="K45">
            <v>18.600000000000001</v>
          </cell>
          <cell r="L45">
            <v>0</v>
          </cell>
          <cell r="M45">
            <v>17.599999999999998</v>
          </cell>
          <cell r="N45">
            <v>17.599999999999998</v>
          </cell>
          <cell r="O45">
            <v>0</v>
          </cell>
          <cell r="P45">
            <v>17.599999999999998</v>
          </cell>
          <cell r="Q45">
            <v>17.599999999999998</v>
          </cell>
          <cell r="R45">
            <v>53.8</v>
          </cell>
        </row>
        <row r="47">
          <cell r="B47" t="str">
            <v>07</v>
          </cell>
          <cell r="C47" t="str">
            <v>COMPUTER HARDWARE AND SOFTWARE</v>
          </cell>
        </row>
        <row r="48">
          <cell r="K48">
            <v>0</v>
          </cell>
          <cell r="N48">
            <v>0</v>
          </cell>
          <cell r="Q48">
            <v>0</v>
          </cell>
          <cell r="R48">
            <v>0</v>
          </cell>
        </row>
        <row r="49">
          <cell r="K49">
            <v>0</v>
          </cell>
          <cell r="N49">
            <v>0</v>
          </cell>
          <cell r="Q49">
            <v>0</v>
          </cell>
          <cell r="R49">
            <v>0</v>
          </cell>
        </row>
        <row r="50">
          <cell r="D50" t="str">
            <v>MICROCOMPUTER BUDGETS - SOFTWARE</v>
          </cell>
          <cell r="I50">
            <v>0.4</v>
          </cell>
          <cell r="J50">
            <v>0</v>
          </cell>
          <cell r="K50">
            <v>0.4</v>
          </cell>
          <cell r="L50">
            <v>0</v>
          </cell>
          <cell r="M50">
            <v>1.5</v>
          </cell>
          <cell r="N50">
            <v>1.5</v>
          </cell>
          <cell r="O50">
            <v>0</v>
          </cell>
          <cell r="P50">
            <v>2.1</v>
          </cell>
          <cell r="Q50">
            <v>2.1</v>
          </cell>
          <cell r="R50">
            <v>4</v>
          </cell>
        </row>
        <row r="51">
          <cell r="D51" t="str">
            <v>MICROCOMPUTER BUDGETS - HARDWARE</v>
          </cell>
          <cell r="I51">
            <v>1.2</v>
          </cell>
          <cell r="J51">
            <v>0</v>
          </cell>
          <cell r="K51">
            <v>1.2</v>
          </cell>
          <cell r="L51">
            <v>0</v>
          </cell>
          <cell r="M51">
            <v>0.1</v>
          </cell>
          <cell r="N51">
            <v>0.1</v>
          </cell>
          <cell r="O51">
            <v>0</v>
          </cell>
          <cell r="P51">
            <v>0.2</v>
          </cell>
          <cell r="Q51">
            <v>0.2</v>
          </cell>
          <cell r="R51">
            <v>1.5</v>
          </cell>
        </row>
        <row r="52">
          <cell r="D52" t="str">
            <v>OTHER SOFTWARE (UNDER  $10.0MM) &amp; EXPENSE  ELIMINATION</v>
          </cell>
          <cell r="K52">
            <v>0</v>
          </cell>
          <cell r="N52">
            <v>0</v>
          </cell>
          <cell r="Q52">
            <v>0</v>
          </cell>
          <cell r="R52">
            <v>0</v>
          </cell>
        </row>
        <row r="53">
          <cell r="D53" t="str">
            <v>OTHER HARDWARE (UNDER  $10.0MM) &amp; EXPENSE  ELIMINATION</v>
          </cell>
          <cell r="I53">
            <v>0.1</v>
          </cell>
          <cell r="J53">
            <v>0</v>
          </cell>
          <cell r="K53">
            <v>0.1</v>
          </cell>
          <cell r="L53">
            <v>0</v>
          </cell>
          <cell r="M53">
            <v>0</v>
          </cell>
          <cell r="N53">
            <v>0</v>
          </cell>
          <cell r="O53">
            <v>0</v>
          </cell>
          <cell r="P53">
            <v>-0.1</v>
          </cell>
          <cell r="Q53">
            <v>-0.1</v>
          </cell>
          <cell r="R53">
            <v>0</v>
          </cell>
        </row>
        <row r="54">
          <cell r="D54" t="str">
            <v>SUBTOTAL  07</v>
          </cell>
          <cell r="F54">
            <v>0</v>
          </cell>
          <cell r="I54">
            <v>1.7000000000000002</v>
          </cell>
          <cell r="J54">
            <v>0</v>
          </cell>
          <cell r="K54">
            <v>1.7000000000000002</v>
          </cell>
          <cell r="L54">
            <v>0</v>
          </cell>
          <cell r="M54">
            <v>1.6</v>
          </cell>
          <cell r="N54">
            <v>1.6</v>
          </cell>
          <cell r="O54">
            <v>0</v>
          </cell>
          <cell r="P54">
            <v>2.2000000000000002</v>
          </cell>
          <cell r="Q54">
            <v>2.2000000000000002</v>
          </cell>
          <cell r="R54">
            <v>5.5</v>
          </cell>
        </row>
        <row r="55">
          <cell r="B55" t="str">
            <v>08</v>
          </cell>
          <cell r="C55" t="str">
            <v>OTHER (REAL ESTATE)</v>
          </cell>
        </row>
        <row r="56">
          <cell r="K56">
            <v>0</v>
          </cell>
          <cell r="N56">
            <v>0</v>
          </cell>
          <cell r="Q56">
            <v>0</v>
          </cell>
          <cell r="R56">
            <v>0</v>
          </cell>
        </row>
        <row r="57">
          <cell r="D57" t="str">
            <v>MULTI-CATEGORY ALLOCATION</v>
          </cell>
          <cell r="I57">
            <v>-44.9</v>
          </cell>
          <cell r="J57">
            <v>-1.3</v>
          </cell>
          <cell r="K57">
            <v>-46.199999999999996</v>
          </cell>
          <cell r="L57">
            <v>-4.0999999999999996</v>
          </cell>
          <cell r="M57">
            <v>-48.1</v>
          </cell>
          <cell r="N57">
            <v>-52.2</v>
          </cell>
          <cell r="O57">
            <v>-0.1</v>
          </cell>
          <cell r="P57">
            <v>-44.7</v>
          </cell>
          <cell r="Q57">
            <v>-44.800000000000004</v>
          </cell>
          <cell r="R57">
            <v>-143.19999999999999</v>
          </cell>
        </row>
        <row r="58">
          <cell r="D58" t="str">
            <v>OTHER  (UNDER  $10.0MM) &amp; EXPENSE  ELIMINATION</v>
          </cell>
          <cell r="I58">
            <v>0.6</v>
          </cell>
          <cell r="J58">
            <v>0</v>
          </cell>
          <cell r="K58">
            <v>0.6</v>
          </cell>
          <cell r="L58">
            <v>0</v>
          </cell>
          <cell r="M58">
            <v>0.9</v>
          </cell>
          <cell r="N58">
            <v>0.9</v>
          </cell>
          <cell r="O58">
            <v>0</v>
          </cell>
          <cell r="P58">
            <v>0.9</v>
          </cell>
          <cell r="Q58">
            <v>0.9</v>
          </cell>
          <cell r="R58">
            <v>2.4</v>
          </cell>
        </row>
        <row r="59">
          <cell r="D59" t="str">
            <v>SUBTOTAL  08</v>
          </cell>
          <cell r="F59">
            <v>0</v>
          </cell>
          <cell r="I59">
            <v>-44.3</v>
          </cell>
          <cell r="J59">
            <v>-1.3</v>
          </cell>
          <cell r="K59">
            <v>-45.599999999999994</v>
          </cell>
          <cell r="L59">
            <v>-4.0999999999999996</v>
          </cell>
          <cell r="M59">
            <v>-47.2</v>
          </cell>
          <cell r="N59">
            <v>-51.300000000000004</v>
          </cell>
          <cell r="O59">
            <v>-0.1</v>
          </cell>
          <cell r="P59">
            <v>-43.800000000000004</v>
          </cell>
          <cell r="Q59">
            <v>-43.900000000000006</v>
          </cell>
          <cell r="R59">
            <v>-140.79999999999998</v>
          </cell>
        </row>
        <row r="61">
          <cell r="B61" t="str">
            <v>TOTAL NET CAPITAL SPENDING</v>
          </cell>
          <cell r="F61">
            <v>11</v>
          </cell>
          <cell r="I61">
            <v>0</v>
          </cell>
          <cell r="J61">
            <v>0</v>
          </cell>
          <cell r="K61">
            <v>0</v>
          </cell>
          <cell r="L61">
            <v>0</v>
          </cell>
          <cell r="M61">
            <v>0</v>
          </cell>
          <cell r="N61">
            <v>0</v>
          </cell>
          <cell r="O61">
            <v>0</v>
          </cell>
          <cell r="P61">
            <v>0</v>
          </cell>
          <cell r="Q61">
            <v>0</v>
          </cell>
          <cell r="R61">
            <v>0</v>
          </cell>
        </row>
        <row r="63">
          <cell r="D63" t="str">
            <v>PROJECT CLASSIFICATION</v>
          </cell>
          <cell r="G63" t="str">
            <v>ACTUALS</v>
          </cell>
          <cell r="I63" t="str">
            <v>PROJECTED</v>
          </cell>
          <cell r="O63" t="str">
            <v>3 YEAR</v>
          </cell>
        </row>
        <row r="64">
          <cell r="G64" t="str">
            <v>93/94</v>
          </cell>
          <cell r="I64" t="str">
            <v>94/95</v>
          </cell>
          <cell r="K64" t="str">
            <v>95/96</v>
          </cell>
          <cell r="M64" t="str">
            <v>96/97</v>
          </cell>
          <cell r="O64" t="str">
            <v>TOTAL</v>
          </cell>
        </row>
        <row r="66">
          <cell r="B66" t="str">
            <v>01</v>
          </cell>
          <cell r="D66" t="str">
            <v>PRODUCT AND PACKAGE INITIATIVES</v>
          </cell>
          <cell r="H66">
            <v>0</v>
          </cell>
          <cell r="J66">
            <v>0</v>
          </cell>
          <cell r="L66">
            <v>0</v>
          </cell>
          <cell r="N66">
            <v>0</v>
          </cell>
          <cell r="P66">
            <v>0</v>
          </cell>
        </row>
        <row r="67">
          <cell r="B67" t="str">
            <v>02</v>
          </cell>
          <cell r="D67" t="str">
            <v>CAPACITY FOR EXISTING BRANDS</v>
          </cell>
          <cell r="H67">
            <v>0</v>
          </cell>
          <cell r="J67">
            <v>0.3</v>
          </cell>
          <cell r="L67">
            <v>0</v>
          </cell>
          <cell r="N67">
            <v>0</v>
          </cell>
          <cell r="P67">
            <v>0.3</v>
          </cell>
        </row>
        <row r="68">
          <cell r="B68" t="str">
            <v>03</v>
          </cell>
          <cell r="D68" t="str">
            <v>PLANT FACILITY SPENDING</v>
          </cell>
          <cell r="H68">
            <v>0</v>
          </cell>
          <cell r="J68">
            <v>22.6</v>
          </cell>
          <cell r="L68">
            <v>25.099999999999998</v>
          </cell>
          <cell r="N68">
            <v>22.4</v>
          </cell>
          <cell r="P68">
            <v>70.099999999999994</v>
          </cell>
        </row>
        <row r="69">
          <cell r="B69" t="str">
            <v>04</v>
          </cell>
          <cell r="D69" t="str">
            <v>SAVINGS PROJECTS</v>
          </cell>
          <cell r="H69">
            <v>0</v>
          </cell>
          <cell r="J69">
            <v>0.3</v>
          </cell>
          <cell r="L69">
            <v>3.1</v>
          </cell>
          <cell r="N69">
            <v>0</v>
          </cell>
          <cell r="P69">
            <v>3.4</v>
          </cell>
        </row>
        <row r="70">
          <cell r="B70" t="str">
            <v>05</v>
          </cell>
          <cell r="D70" t="str">
            <v>CORPORATE OFFICE AND TECHINCAL BUILDINGS</v>
          </cell>
          <cell r="H70">
            <v>0</v>
          </cell>
          <cell r="J70">
            <v>2.1</v>
          </cell>
          <cell r="L70">
            <v>3.9</v>
          </cell>
          <cell r="N70">
            <v>1.7</v>
          </cell>
          <cell r="P70">
            <v>7.7</v>
          </cell>
        </row>
        <row r="71">
          <cell r="B71" t="str">
            <v>06</v>
          </cell>
          <cell r="D71" t="str">
            <v>AE, SAVINGS AE, AND CAPITAL OVERHEAD BUDGET</v>
          </cell>
          <cell r="H71">
            <v>0</v>
          </cell>
          <cell r="J71">
            <v>18.600000000000001</v>
          </cell>
          <cell r="L71">
            <v>17.599999999999998</v>
          </cell>
          <cell r="N71">
            <v>17.599999999999998</v>
          </cell>
          <cell r="P71">
            <v>53.8</v>
          </cell>
        </row>
        <row r="72">
          <cell r="B72" t="str">
            <v>07</v>
          </cell>
          <cell r="D72" t="str">
            <v>COMPUTER HARDWARE AND SOFTWARE</v>
          </cell>
          <cell r="H72">
            <v>0</v>
          </cell>
          <cell r="J72">
            <v>1.7000000000000002</v>
          </cell>
          <cell r="L72">
            <v>1.6</v>
          </cell>
          <cell r="N72">
            <v>2.2000000000000002</v>
          </cell>
          <cell r="P72">
            <v>5.5</v>
          </cell>
        </row>
        <row r="73">
          <cell r="B73" t="str">
            <v>08</v>
          </cell>
          <cell r="D73" t="str">
            <v>OTHER (REAL ESTATE)</v>
          </cell>
          <cell r="H73">
            <v>0</v>
          </cell>
          <cell r="J73">
            <v>-45.599999999999994</v>
          </cell>
          <cell r="L73">
            <v>-51.300000000000004</v>
          </cell>
          <cell r="N73">
            <v>-43.900000000000006</v>
          </cell>
          <cell r="P73">
            <v>-140.80000000000001</v>
          </cell>
        </row>
        <row r="75">
          <cell r="D75" t="str">
            <v>TOTAL NET CAPITAL SPENDING</v>
          </cell>
          <cell r="H75">
            <v>0</v>
          </cell>
          <cell r="J75">
            <v>1.4210854715202004E-14</v>
          </cell>
          <cell r="L75">
            <v>0</v>
          </cell>
          <cell r="N75">
            <v>-7.1054273576010019E-15</v>
          </cell>
          <cell r="P75">
            <v>7.1054273576010019E-15</v>
          </cell>
        </row>
      </sheetData>
      <sheetData sheetId="8" refreshError="1">
        <row r="1">
          <cell r="A1">
            <v>0</v>
          </cell>
          <cell r="B1" t="str">
            <v>FIRM CAPITAL BUDGET REQUEST</v>
          </cell>
        </row>
        <row r="2">
          <cell r="B2" t="str">
            <v>HARD SURFACE CLEANERS -  U. S.  LAUNDRY  &amp;  CLEANING  PRODUCTS</v>
          </cell>
        </row>
        <row r="3">
          <cell r="B3" t="str">
            <v>($ MM)</v>
          </cell>
        </row>
        <row r="6">
          <cell r="F6" t="str">
            <v>TOTAL</v>
          </cell>
          <cell r="G6" t="str">
            <v xml:space="preserve">PROJ. </v>
          </cell>
        </row>
        <row r="7">
          <cell r="C7" t="str">
            <v>PROJECTS LIST</v>
          </cell>
          <cell r="F7" t="str">
            <v>PRED</v>
          </cell>
          <cell r="G7" t="str">
            <v xml:space="preserve">ROR </v>
          </cell>
          <cell r="H7" t="str">
            <v>APP.</v>
          </cell>
          <cell r="I7" t="str">
            <v>94/95</v>
          </cell>
          <cell r="L7" t="str">
            <v>95/96</v>
          </cell>
          <cell r="O7" t="str">
            <v>96/97</v>
          </cell>
          <cell r="R7" t="str">
            <v xml:space="preserve">3-YEAR </v>
          </cell>
        </row>
        <row r="8">
          <cell r="F8" t="str">
            <v>SPEND.</v>
          </cell>
          <cell r="G8" t="str">
            <v xml:space="preserve">(%)  </v>
          </cell>
          <cell r="H8" t="str">
            <v>DATE</v>
          </cell>
          <cell r="I8" t="str">
            <v>APP.</v>
          </cell>
          <cell r="J8" t="str">
            <v>UNAP</v>
          </cell>
          <cell r="K8" t="str">
            <v>TOTAL</v>
          </cell>
          <cell r="L8" t="str">
            <v>APP.</v>
          </cell>
          <cell r="M8" t="str">
            <v>UNAP</v>
          </cell>
          <cell r="N8" t="str">
            <v>TOTAL</v>
          </cell>
          <cell r="O8" t="str">
            <v>APP.</v>
          </cell>
          <cell r="P8" t="str">
            <v>UNAP</v>
          </cell>
          <cell r="Q8" t="str">
            <v>TOTAL</v>
          </cell>
          <cell r="R8" t="str">
            <v xml:space="preserve">TOTAL </v>
          </cell>
        </row>
        <row r="10">
          <cell r="B10" t="str">
            <v>01</v>
          </cell>
          <cell r="C10" t="str">
            <v>PRODUCT AND PACKAGE INITIATIVES</v>
          </cell>
        </row>
        <row r="11">
          <cell r="K11">
            <v>0</v>
          </cell>
          <cell r="N11">
            <v>0</v>
          </cell>
          <cell r="Q11">
            <v>0</v>
          </cell>
          <cell r="R11">
            <v>0</v>
          </cell>
        </row>
        <row r="12">
          <cell r="K12">
            <v>0</v>
          </cell>
          <cell r="N12">
            <v>0</v>
          </cell>
          <cell r="Q12">
            <v>0</v>
          </cell>
          <cell r="R12">
            <v>0</v>
          </cell>
        </row>
        <row r="13">
          <cell r="K13">
            <v>0</v>
          </cell>
          <cell r="N13">
            <v>0</v>
          </cell>
          <cell r="Q13">
            <v>0</v>
          </cell>
          <cell r="R13">
            <v>0</v>
          </cell>
        </row>
        <row r="14">
          <cell r="D14" t="str">
            <v>OTHER  (UNDER  $10.0MM) &amp; EXPENSE  ELIMINATION</v>
          </cell>
          <cell r="I14">
            <v>4.5</v>
          </cell>
          <cell r="J14">
            <v>0.6</v>
          </cell>
          <cell r="K14">
            <v>5.0999999999999996</v>
          </cell>
          <cell r="L14">
            <v>0.1</v>
          </cell>
          <cell r="M14">
            <v>4.7</v>
          </cell>
          <cell r="N14">
            <v>4.8</v>
          </cell>
          <cell r="O14">
            <v>0</v>
          </cell>
          <cell r="P14">
            <v>9.3000000000000007</v>
          </cell>
          <cell r="Q14">
            <v>9.3000000000000007</v>
          </cell>
          <cell r="R14">
            <v>19.200000000000003</v>
          </cell>
        </row>
        <row r="15">
          <cell r="D15" t="str">
            <v>SUBTOTAL  01</v>
          </cell>
          <cell r="F15">
            <v>0</v>
          </cell>
          <cell r="I15">
            <v>4.5</v>
          </cell>
          <cell r="J15">
            <v>0.6</v>
          </cell>
          <cell r="K15">
            <v>5.0999999999999996</v>
          </cell>
          <cell r="L15">
            <v>0.1</v>
          </cell>
          <cell r="M15">
            <v>4.7</v>
          </cell>
          <cell r="N15">
            <v>4.8</v>
          </cell>
          <cell r="O15">
            <v>0</v>
          </cell>
          <cell r="P15">
            <v>9.3000000000000007</v>
          </cell>
          <cell r="Q15">
            <v>9.3000000000000007</v>
          </cell>
          <cell r="R15">
            <v>19.200000000000003</v>
          </cell>
        </row>
        <row r="16">
          <cell r="B16" t="str">
            <v>02</v>
          </cell>
          <cell r="C16" t="str">
            <v>CAPACITY FOR EXISTING BRANDS</v>
          </cell>
        </row>
        <row r="17">
          <cell r="K17">
            <v>0</v>
          </cell>
          <cell r="N17">
            <v>0</v>
          </cell>
          <cell r="Q17">
            <v>0</v>
          </cell>
          <cell r="R17">
            <v>0</v>
          </cell>
        </row>
        <row r="18">
          <cell r="K18">
            <v>0</v>
          </cell>
          <cell r="N18">
            <v>0</v>
          </cell>
          <cell r="Q18">
            <v>0</v>
          </cell>
          <cell r="R18">
            <v>0</v>
          </cell>
        </row>
        <row r="19">
          <cell r="K19">
            <v>0</v>
          </cell>
          <cell r="N19">
            <v>0</v>
          </cell>
          <cell r="Q19">
            <v>0</v>
          </cell>
          <cell r="R19">
            <v>0</v>
          </cell>
        </row>
        <row r="20">
          <cell r="D20" t="str">
            <v>OTHER  (UNDER  $10.0MM) &amp; EXPENSE  ELIMINATION</v>
          </cell>
          <cell r="I20">
            <v>0</v>
          </cell>
          <cell r="J20">
            <v>0.2</v>
          </cell>
          <cell r="K20">
            <v>0.2</v>
          </cell>
          <cell r="L20">
            <v>0</v>
          </cell>
          <cell r="M20">
            <v>0.3</v>
          </cell>
          <cell r="N20">
            <v>0.3</v>
          </cell>
          <cell r="O20">
            <v>0</v>
          </cell>
          <cell r="P20">
            <v>0</v>
          </cell>
          <cell r="Q20">
            <v>0</v>
          </cell>
          <cell r="R20">
            <v>0.5</v>
          </cell>
        </row>
        <row r="21">
          <cell r="D21" t="str">
            <v>SUBTOTAL  02</v>
          </cell>
          <cell r="F21">
            <v>0</v>
          </cell>
          <cell r="I21">
            <v>0</v>
          </cell>
          <cell r="J21">
            <v>0.2</v>
          </cell>
          <cell r="K21">
            <v>0.2</v>
          </cell>
          <cell r="L21">
            <v>0</v>
          </cell>
          <cell r="M21">
            <v>0.3</v>
          </cell>
          <cell r="N21">
            <v>0.3</v>
          </cell>
          <cell r="O21">
            <v>0</v>
          </cell>
          <cell r="P21">
            <v>0</v>
          </cell>
          <cell r="Q21">
            <v>0</v>
          </cell>
          <cell r="R21">
            <v>0.5</v>
          </cell>
        </row>
        <row r="22">
          <cell r="B22" t="str">
            <v>03</v>
          </cell>
          <cell r="C22" t="str">
            <v>PLANT FACILITY SPENDING</v>
          </cell>
        </row>
        <row r="23">
          <cell r="K23">
            <v>0</v>
          </cell>
          <cell r="N23">
            <v>0</v>
          </cell>
          <cell r="Q23">
            <v>0</v>
          </cell>
          <cell r="R23">
            <v>0</v>
          </cell>
        </row>
        <row r="24">
          <cell r="K24">
            <v>0</v>
          </cell>
          <cell r="N24">
            <v>0</v>
          </cell>
          <cell r="Q24">
            <v>0</v>
          </cell>
          <cell r="R24">
            <v>0</v>
          </cell>
        </row>
        <row r="25">
          <cell r="D25" t="str">
            <v>R&amp;E BUDGETS</v>
          </cell>
          <cell r="K25">
            <v>0</v>
          </cell>
          <cell r="N25">
            <v>0</v>
          </cell>
          <cell r="Q25">
            <v>0</v>
          </cell>
          <cell r="R25">
            <v>0</v>
          </cell>
        </row>
        <row r="26">
          <cell r="D26" t="str">
            <v>OTHER  (UNDER  $10.0MM) &amp; EXPENSE  ELIMINATION</v>
          </cell>
          <cell r="I26">
            <v>0</v>
          </cell>
          <cell r="J26">
            <v>0</v>
          </cell>
          <cell r="K26">
            <v>0</v>
          </cell>
          <cell r="L26">
            <v>0</v>
          </cell>
          <cell r="M26">
            <v>0</v>
          </cell>
          <cell r="N26">
            <v>0</v>
          </cell>
          <cell r="O26">
            <v>0</v>
          </cell>
          <cell r="P26">
            <v>0.4</v>
          </cell>
          <cell r="Q26">
            <v>0.4</v>
          </cell>
          <cell r="R26">
            <v>0.4</v>
          </cell>
        </row>
        <row r="27">
          <cell r="D27" t="str">
            <v>SUBTOTAL  03</v>
          </cell>
          <cell r="F27">
            <v>0</v>
          </cell>
          <cell r="I27">
            <v>0</v>
          </cell>
          <cell r="J27">
            <v>0</v>
          </cell>
          <cell r="K27">
            <v>0</v>
          </cell>
          <cell r="L27">
            <v>0</v>
          </cell>
          <cell r="M27">
            <v>0</v>
          </cell>
          <cell r="N27">
            <v>0</v>
          </cell>
          <cell r="O27">
            <v>0</v>
          </cell>
          <cell r="P27">
            <v>0.4</v>
          </cell>
          <cell r="Q27">
            <v>0.4</v>
          </cell>
          <cell r="R27">
            <v>0.4</v>
          </cell>
        </row>
        <row r="28">
          <cell r="B28" t="str">
            <v>04</v>
          </cell>
          <cell r="C28" t="str">
            <v>SAVINGS PROJECTS</v>
          </cell>
        </row>
        <row r="29">
          <cell r="C29" t="str">
            <v>HSC Bleach Production (St. Louis Baseload)</v>
          </cell>
          <cell r="F29">
            <v>12</v>
          </cell>
          <cell r="G29" t="str">
            <v>21%</v>
          </cell>
          <cell r="H29" t="str">
            <v>11/94</v>
          </cell>
          <cell r="I29">
            <v>3</v>
          </cell>
          <cell r="J29">
            <v>0</v>
          </cell>
          <cell r="K29">
            <v>3</v>
          </cell>
          <cell r="L29">
            <v>7</v>
          </cell>
          <cell r="M29">
            <v>0</v>
          </cell>
          <cell r="N29">
            <v>7</v>
          </cell>
          <cell r="O29">
            <v>0</v>
          </cell>
          <cell r="P29">
            <v>0.7</v>
          </cell>
          <cell r="Q29">
            <v>0.7</v>
          </cell>
          <cell r="R29">
            <v>10.7</v>
          </cell>
        </row>
        <row r="30">
          <cell r="K30">
            <v>0</v>
          </cell>
          <cell r="N30">
            <v>0</v>
          </cell>
          <cell r="Q30">
            <v>0</v>
          </cell>
          <cell r="R30">
            <v>0</v>
          </cell>
        </row>
        <row r="31">
          <cell r="D31" t="str">
            <v>OTHER  (UNDER  $10.0MM) &amp; EXPENSE  ELIMINATION</v>
          </cell>
          <cell r="I31">
            <v>1.2</v>
          </cell>
          <cell r="J31">
            <v>0</v>
          </cell>
          <cell r="K31">
            <v>1.2</v>
          </cell>
          <cell r="L31">
            <v>-0.4</v>
          </cell>
          <cell r="M31">
            <v>0.2</v>
          </cell>
          <cell r="N31">
            <v>-0.2</v>
          </cell>
          <cell r="O31">
            <v>0</v>
          </cell>
          <cell r="P31">
            <v>1.4</v>
          </cell>
          <cell r="Q31">
            <v>1.4</v>
          </cell>
          <cell r="R31">
            <v>2.4</v>
          </cell>
        </row>
        <row r="32">
          <cell r="D32" t="str">
            <v>SUBTOTAL  04</v>
          </cell>
          <cell r="F32">
            <v>12</v>
          </cell>
          <cell r="I32">
            <v>4.2</v>
          </cell>
          <cell r="J32">
            <v>0</v>
          </cell>
          <cell r="K32">
            <v>4.2</v>
          </cell>
          <cell r="L32">
            <v>6.6</v>
          </cell>
          <cell r="M32">
            <v>0.2</v>
          </cell>
          <cell r="N32">
            <v>6.8</v>
          </cell>
          <cell r="O32">
            <v>0</v>
          </cell>
          <cell r="P32">
            <v>2.0999999999999996</v>
          </cell>
          <cell r="Q32">
            <v>2.0999999999999996</v>
          </cell>
          <cell r="R32">
            <v>13.1</v>
          </cell>
        </row>
        <row r="33">
          <cell r="B33" t="str">
            <v>05</v>
          </cell>
          <cell r="C33" t="str">
            <v>CORPORATE OFFICE AND TECHNICAL BUILDINGS</v>
          </cell>
        </row>
        <row r="34">
          <cell r="K34">
            <v>0</v>
          </cell>
          <cell r="N34">
            <v>0</v>
          </cell>
          <cell r="Q34">
            <v>0</v>
          </cell>
          <cell r="R34">
            <v>0</v>
          </cell>
        </row>
        <row r="35">
          <cell r="K35">
            <v>0</v>
          </cell>
          <cell r="N35">
            <v>0</v>
          </cell>
          <cell r="Q35">
            <v>0</v>
          </cell>
          <cell r="R35">
            <v>0</v>
          </cell>
        </row>
        <row r="36">
          <cell r="D36" t="str">
            <v>OTHER  (UNDER  $10.0MM) &amp; EXPENSE  ELIMINATION</v>
          </cell>
          <cell r="K36">
            <v>0</v>
          </cell>
          <cell r="N36">
            <v>0</v>
          </cell>
          <cell r="Q36">
            <v>0</v>
          </cell>
          <cell r="R36">
            <v>0</v>
          </cell>
        </row>
        <row r="37">
          <cell r="D37" t="str">
            <v>SUBTOTAL  05</v>
          </cell>
          <cell r="F37">
            <v>0</v>
          </cell>
          <cell r="I37">
            <v>0</v>
          </cell>
          <cell r="J37">
            <v>0</v>
          </cell>
          <cell r="K37">
            <v>0</v>
          </cell>
          <cell r="L37">
            <v>0</v>
          </cell>
          <cell r="M37">
            <v>0</v>
          </cell>
          <cell r="N37">
            <v>0</v>
          </cell>
          <cell r="O37">
            <v>0</v>
          </cell>
          <cell r="P37">
            <v>0</v>
          </cell>
          <cell r="Q37">
            <v>0</v>
          </cell>
          <cell r="R37">
            <v>0</v>
          </cell>
        </row>
        <row r="39">
          <cell r="B39" t="str">
            <v>06</v>
          </cell>
          <cell r="C39" t="str">
            <v>AE, SAVINGS AE, AND CAPITAL OVERHEAD BUDGET</v>
          </cell>
        </row>
        <row r="40">
          <cell r="D40" t="str">
            <v>NON-SAVINGS AE BUDGET</v>
          </cell>
          <cell r="K40">
            <v>0</v>
          </cell>
          <cell r="N40">
            <v>0</v>
          </cell>
          <cell r="Q40">
            <v>0</v>
          </cell>
          <cell r="R40">
            <v>0</v>
          </cell>
        </row>
        <row r="41">
          <cell r="D41" t="str">
            <v>SAVINGS AE BUDGET</v>
          </cell>
          <cell r="K41">
            <v>0</v>
          </cell>
          <cell r="N41">
            <v>0</v>
          </cell>
          <cell r="Q41">
            <v>0</v>
          </cell>
          <cell r="R41">
            <v>0</v>
          </cell>
        </row>
        <row r="42">
          <cell r="D42" t="str">
            <v>PRODUCT DEVELOPMENT AE BUDGET</v>
          </cell>
          <cell r="K42">
            <v>0</v>
          </cell>
          <cell r="N42">
            <v>0</v>
          </cell>
          <cell r="Q42">
            <v>0</v>
          </cell>
          <cell r="R42">
            <v>0</v>
          </cell>
        </row>
        <row r="43">
          <cell r="D43" t="str">
            <v>CAPITALIZED ENGINEERING</v>
          </cell>
          <cell r="K43">
            <v>0</v>
          </cell>
          <cell r="N43">
            <v>0</v>
          </cell>
          <cell r="Q43">
            <v>0</v>
          </cell>
          <cell r="R43">
            <v>0</v>
          </cell>
        </row>
        <row r="44">
          <cell r="D44" t="str">
            <v>EXPENSE ELIMINATION</v>
          </cell>
          <cell r="K44">
            <v>0</v>
          </cell>
          <cell r="N44">
            <v>0</v>
          </cell>
          <cell r="Q44">
            <v>0</v>
          </cell>
          <cell r="R44">
            <v>0</v>
          </cell>
        </row>
        <row r="45">
          <cell r="D45" t="str">
            <v>SUBTOTAL  06</v>
          </cell>
          <cell r="F45">
            <v>0</v>
          </cell>
          <cell r="I45">
            <v>0</v>
          </cell>
          <cell r="J45">
            <v>0</v>
          </cell>
          <cell r="K45">
            <v>0</v>
          </cell>
          <cell r="L45">
            <v>0</v>
          </cell>
          <cell r="M45">
            <v>0</v>
          </cell>
          <cell r="N45">
            <v>0</v>
          </cell>
          <cell r="O45">
            <v>0</v>
          </cell>
          <cell r="P45">
            <v>0</v>
          </cell>
          <cell r="Q45">
            <v>0</v>
          </cell>
          <cell r="R45">
            <v>0</v>
          </cell>
        </row>
        <row r="47">
          <cell r="B47" t="str">
            <v>07</v>
          </cell>
          <cell r="C47" t="str">
            <v>COMPUTER HARDWARE AND SOFTWARE</v>
          </cell>
        </row>
        <row r="48">
          <cell r="K48">
            <v>0</v>
          </cell>
          <cell r="N48">
            <v>0</v>
          </cell>
          <cell r="Q48">
            <v>0</v>
          </cell>
          <cell r="R48">
            <v>0</v>
          </cell>
        </row>
        <row r="49">
          <cell r="K49">
            <v>0</v>
          </cell>
          <cell r="N49">
            <v>0</v>
          </cell>
          <cell r="Q49">
            <v>0</v>
          </cell>
          <cell r="R49">
            <v>0</v>
          </cell>
        </row>
        <row r="50">
          <cell r="D50" t="str">
            <v>MICROCOMPUTER BUDGETS - SOFTWARE</v>
          </cell>
          <cell r="K50">
            <v>0</v>
          </cell>
          <cell r="N50">
            <v>0</v>
          </cell>
          <cell r="Q50">
            <v>0</v>
          </cell>
          <cell r="R50">
            <v>0</v>
          </cell>
        </row>
        <row r="51">
          <cell r="D51" t="str">
            <v>MICROCOMPUTER BUDGETS - HARDWARE</v>
          </cell>
          <cell r="K51">
            <v>0</v>
          </cell>
          <cell r="N51">
            <v>0</v>
          </cell>
          <cell r="Q51">
            <v>0</v>
          </cell>
          <cell r="R51">
            <v>0</v>
          </cell>
        </row>
        <row r="52">
          <cell r="D52" t="str">
            <v>OTHER SOFTWARE (UNDER  $10.0MM) &amp; EXPENSE  ELIMINATION</v>
          </cell>
          <cell r="K52">
            <v>0</v>
          </cell>
          <cell r="N52">
            <v>0</v>
          </cell>
          <cell r="Q52">
            <v>0</v>
          </cell>
          <cell r="R52">
            <v>0</v>
          </cell>
        </row>
        <row r="53">
          <cell r="D53" t="str">
            <v>OTHER HARDWARE (UNDER  $10.0MM) &amp; EXPENSE  ELIMINATION</v>
          </cell>
          <cell r="K53">
            <v>0</v>
          </cell>
          <cell r="N53">
            <v>0</v>
          </cell>
          <cell r="Q53">
            <v>0</v>
          </cell>
          <cell r="R53">
            <v>0</v>
          </cell>
        </row>
        <row r="54">
          <cell r="D54" t="str">
            <v>SUBTOTAL  07</v>
          </cell>
          <cell r="F54">
            <v>0</v>
          </cell>
          <cell r="I54">
            <v>0</v>
          </cell>
          <cell r="J54">
            <v>0</v>
          </cell>
          <cell r="K54">
            <v>0</v>
          </cell>
          <cell r="L54">
            <v>0</v>
          </cell>
          <cell r="M54">
            <v>0</v>
          </cell>
          <cell r="N54">
            <v>0</v>
          </cell>
          <cell r="O54">
            <v>0</v>
          </cell>
          <cell r="P54">
            <v>0</v>
          </cell>
          <cell r="Q54">
            <v>0</v>
          </cell>
          <cell r="R54">
            <v>0</v>
          </cell>
        </row>
        <row r="55">
          <cell r="B55" t="str">
            <v>08</v>
          </cell>
          <cell r="C55" t="str">
            <v>OTHER (REAL ESTATE)</v>
          </cell>
        </row>
        <row r="56">
          <cell r="K56">
            <v>0</v>
          </cell>
          <cell r="Q56">
            <v>0</v>
          </cell>
          <cell r="R56">
            <v>0</v>
          </cell>
        </row>
        <row r="57">
          <cell r="D57" t="str">
            <v>MULTI-CATEGORY ALLOCATION</v>
          </cell>
          <cell r="I57">
            <v>2.9</v>
          </cell>
          <cell r="J57">
            <v>0.1</v>
          </cell>
          <cell r="K57">
            <v>3</v>
          </cell>
          <cell r="L57">
            <v>0.4</v>
          </cell>
          <cell r="M57">
            <v>4.2</v>
          </cell>
          <cell r="N57">
            <v>4.6000000000000005</v>
          </cell>
          <cell r="O57">
            <v>0</v>
          </cell>
          <cell r="P57">
            <v>3.2</v>
          </cell>
          <cell r="Q57">
            <v>3.2</v>
          </cell>
          <cell r="R57">
            <v>10.8</v>
          </cell>
        </row>
        <row r="58">
          <cell r="D58" t="str">
            <v>OTHER  (UNDER  $10.0MM) &amp; EXPENSE  ELIMINATION</v>
          </cell>
          <cell r="K58">
            <v>0</v>
          </cell>
          <cell r="N58">
            <v>0</v>
          </cell>
          <cell r="Q58">
            <v>0</v>
          </cell>
          <cell r="R58">
            <v>0</v>
          </cell>
        </row>
        <row r="59">
          <cell r="D59" t="str">
            <v>SUBTOTAL  08</v>
          </cell>
          <cell r="F59">
            <v>0</v>
          </cell>
          <cell r="I59">
            <v>2.9</v>
          </cell>
          <cell r="J59">
            <v>0.1</v>
          </cell>
          <cell r="K59">
            <v>3</v>
          </cell>
          <cell r="L59">
            <v>0.4</v>
          </cell>
          <cell r="M59">
            <v>4.2</v>
          </cell>
          <cell r="N59">
            <v>4.6000000000000005</v>
          </cell>
          <cell r="O59">
            <v>0</v>
          </cell>
          <cell r="P59">
            <v>3.2</v>
          </cell>
          <cell r="Q59">
            <v>3.2</v>
          </cell>
          <cell r="R59">
            <v>10.8</v>
          </cell>
        </row>
        <row r="61">
          <cell r="B61" t="str">
            <v>TOTAL NET CAPITAL SPENDING</v>
          </cell>
          <cell r="F61">
            <v>12</v>
          </cell>
          <cell r="I61">
            <v>11.6</v>
          </cell>
          <cell r="J61">
            <v>0.9</v>
          </cell>
          <cell r="K61">
            <v>12.5</v>
          </cell>
          <cell r="L61">
            <v>7.1</v>
          </cell>
          <cell r="M61">
            <v>9.4</v>
          </cell>
          <cell r="N61">
            <v>16.5</v>
          </cell>
          <cell r="O61">
            <v>0</v>
          </cell>
          <cell r="P61">
            <v>15</v>
          </cell>
          <cell r="Q61">
            <v>15</v>
          </cell>
          <cell r="R61">
            <v>44</v>
          </cell>
        </row>
        <row r="63">
          <cell r="D63" t="str">
            <v>PROJECT CLASSIFICATION</v>
          </cell>
          <cell r="G63" t="str">
            <v>ACTUALS</v>
          </cell>
          <cell r="I63" t="str">
            <v>PROJECTED</v>
          </cell>
          <cell r="O63" t="str">
            <v>3 YEAR</v>
          </cell>
        </row>
        <row r="64">
          <cell r="G64" t="str">
            <v>93/94</v>
          </cell>
          <cell r="I64" t="str">
            <v>94/95</v>
          </cell>
          <cell r="K64" t="str">
            <v>95/96</v>
          </cell>
          <cell r="M64" t="str">
            <v>96/97</v>
          </cell>
          <cell r="O64" t="str">
            <v>TOTAL</v>
          </cell>
        </row>
        <row r="66">
          <cell r="B66" t="str">
            <v>01</v>
          </cell>
          <cell r="D66" t="str">
            <v>PRODUCT AND PACKAGE INITIATIVES</v>
          </cell>
          <cell r="H66">
            <v>5</v>
          </cell>
          <cell r="J66">
            <v>5.0999999999999996</v>
          </cell>
          <cell r="L66">
            <v>4.8</v>
          </cell>
          <cell r="N66">
            <v>9.3000000000000007</v>
          </cell>
          <cell r="P66">
            <v>19.2</v>
          </cell>
        </row>
        <row r="67">
          <cell r="B67" t="str">
            <v>02</v>
          </cell>
          <cell r="D67" t="str">
            <v>CAPACITY FOR EXISTING BRANDS</v>
          </cell>
          <cell r="H67">
            <v>0</v>
          </cell>
          <cell r="J67">
            <v>0.2</v>
          </cell>
          <cell r="L67">
            <v>0.3</v>
          </cell>
          <cell r="N67">
            <v>0</v>
          </cell>
          <cell r="P67">
            <v>0.5</v>
          </cell>
        </row>
        <row r="68">
          <cell r="B68" t="str">
            <v>03</v>
          </cell>
          <cell r="D68" t="str">
            <v>PLANT FACILITY SPENDING</v>
          </cell>
          <cell r="H68">
            <v>0</v>
          </cell>
          <cell r="J68">
            <v>0</v>
          </cell>
          <cell r="L68">
            <v>0</v>
          </cell>
          <cell r="N68">
            <v>0.4</v>
          </cell>
          <cell r="P68">
            <v>0.4</v>
          </cell>
        </row>
        <row r="69">
          <cell r="B69" t="str">
            <v>04</v>
          </cell>
          <cell r="D69" t="str">
            <v>SAVINGS PROJECTS</v>
          </cell>
          <cell r="H69">
            <v>0.7</v>
          </cell>
          <cell r="J69">
            <v>4.2</v>
          </cell>
          <cell r="L69">
            <v>6.8</v>
          </cell>
          <cell r="N69">
            <v>2.0999999999999996</v>
          </cell>
          <cell r="P69">
            <v>13.1</v>
          </cell>
        </row>
        <row r="70">
          <cell r="B70" t="str">
            <v>05</v>
          </cell>
          <cell r="D70" t="str">
            <v>CORPORATE OFFICE AND TECHINCAL BUILDINGS</v>
          </cell>
          <cell r="H70">
            <v>0</v>
          </cell>
          <cell r="J70">
            <v>0</v>
          </cell>
          <cell r="L70">
            <v>0</v>
          </cell>
          <cell r="N70">
            <v>0</v>
          </cell>
          <cell r="P70">
            <v>0</v>
          </cell>
        </row>
        <row r="71">
          <cell r="B71" t="str">
            <v>06</v>
          </cell>
          <cell r="D71" t="str">
            <v>AE, SAVINGS AE, AND CAPITAL OVERHEAD BUDGET</v>
          </cell>
          <cell r="H71">
            <v>0</v>
          </cell>
          <cell r="J71">
            <v>0</v>
          </cell>
          <cell r="L71">
            <v>0</v>
          </cell>
          <cell r="N71">
            <v>0</v>
          </cell>
          <cell r="P71">
            <v>0</v>
          </cell>
        </row>
        <row r="72">
          <cell r="B72" t="str">
            <v>07</v>
          </cell>
          <cell r="D72" t="str">
            <v>COMPUTER HARDWARE AND SOFTWARE</v>
          </cell>
          <cell r="H72">
            <v>0</v>
          </cell>
          <cell r="J72">
            <v>0</v>
          </cell>
          <cell r="L72">
            <v>0</v>
          </cell>
          <cell r="N72">
            <v>0</v>
          </cell>
          <cell r="P72">
            <v>0</v>
          </cell>
        </row>
        <row r="73">
          <cell r="B73" t="str">
            <v>08</v>
          </cell>
          <cell r="D73" t="str">
            <v>OTHER (REAL ESTATE)</v>
          </cell>
          <cell r="H73">
            <v>2.2999999999999998</v>
          </cell>
          <cell r="J73">
            <v>3</v>
          </cell>
          <cell r="L73">
            <v>4.6000000000000005</v>
          </cell>
          <cell r="N73">
            <v>3.2</v>
          </cell>
          <cell r="P73">
            <v>10.8</v>
          </cell>
        </row>
        <row r="75">
          <cell r="D75" t="str">
            <v>TOTAL NET CAPITAL SPENDING</v>
          </cell>
          <cell r="H75">
            <v>8</v>
          </cell>
          <cell r="J75">
            <v>12.5</v>
          </cell>
          <cell r="L75">
            <v>16.5</v>
          </cell>
          <cell r="N75">
            <v>15</v>
          </cell>
          <cell r="P75">
            <v>44</v>
          </cell>
        </row>
      </sheetData>
      <sheetData sheetId="9" refreshError="1">
        <row r="3">
          <cell r="A3" t="str">
            <v>AGGLOMERATION PROGRAM</v>
          </cell>
          <cell r="C3">
            <v>96</v>
          </cell>
          <cell r="E3">
            <v>61.4</v>
          </cell>
        </row>
        <row r="4">
          <cell r="A4" t="str">
            <v>CASCADE C NATIONAL</v>
          </cell>
          <cell r="C4">
            <v>60</v>
          </cell>
          <cell r="E4">
            <v>20.8</v>
          </cell>
        </row>
        <row r="5">
          <cell r="A5" t="str">
            <v>SOFT HANDLING - ASRS</v>
          </cell>
          <cell r="C5">
            <v>53</v>
          </cell>
          <cell r="E5">
            <v>26.7</v>
          </cell>
        </row>
        <row r="6">
          <cell r="A6" t="str">
            <v>LDL-XG</v>
          </cell>
          <cell r="C6">
            <v>35</v>
          </cell>
          <cell r="E6">
            <v>7.2</v>
          </cell>
        </row>
        <row r="7">
          <cell r="A7" t="str">
            <v>BOUNCE N</v>
          </cell>
          <cell r="C7">
            <v>23</v>
          </cell>
          <cell r="E7">
            <v>5.4</v>
          </cell>
        </row>
        <row r="8">
          <cell r="A8" t="str">
            <v>ULTRA 96 - LIQUIDS</v>
          </cell>
          <cell r="C8">
            <v>20</v>
          </cell>
          <cell r="E8">
            <v>0</v>
          </cell>
        </row>
        <row r="9">
          <cell r="A9" t="str">
            <v>TIDE IMPROVEMENT</v>
          </cell>
          <cell r="C9">
            <v>20</v>
          </cell>
          <cell r="E9">
            <v>2.2999999999999998</v>
          </cell>
        </row>
        <row r="10">
          <cell r="A10" t="str">
            <v>ULTRA 96 - GRANULES</v>
          </cell>
          <cell r="C10">
            <v>20</v>
          </cell>
          <cell r="E10">
            <v>0</v>
          </cell>
        </row>
        <row r="11">
          <cell r="A11" t="str">
            <v>ULTRA 1'S</v>
          </cell>
          <cell r="C11">
            <v>19</v>
          </cell>
          <cell r="E11">
            <v>0.7</v>
          </cell>
        </row>
        <row r="12">
          <cell r="A12" t="str">
            <v>ASRS-SL</v>
          </cell>
          <cell r="C12">
            <v>18</v>
          </cell>
          <cell r="E12">
            <v>0</v>
          </cell>
        </row>
        <row r="13">
          <cell r="A13" t="str">
            <v>FLEX BAG REFILL PACKAGE</v>
          </cell>
          <cell r="C13">
            <v>18</v>
          </cell>
          <cell r="E13">
            <v>11.3</v>
          </cell>
        </row>
        <row r="14">
          <cell r="A14" t="str">
            <v>ST. LOUIS BASE LOAD</v>
          </cell>
          <cell r="C14">
            <v>17</v>
          </cell>
          <cell r="E14">
            <v>0</v>
          </cell>
        </row>
        <row r="15">
          <cell r="A15" t="str">
            <v>ULTRA 95 - PACKING</v>
          </cell>
          <cell r="C15">
            <v>15</v>
          </cell>
          <cell r="E15">
            <v>2</v>
          </cell>
        </row>
        <row r="16">
          <cell r="A16" t="str">
            <v>LA-1</v>
          </cell>
          <cell r="C16">
            <v>15</v>
          </cell>
          <cell r="E16">
            <v>0.2</v>
          </cell>
        </row>
        <row r="17">
          <cell r="A17" t="str">
            <v>BAG CAPACITY INCREASE</v>
          </cell>
          <cell r="C17">
            <v>12</v>
          </cell>
          <cell r="E17">
            <v>0</v>
          </cell>
        </row>
        <row r="18">
          <cell r="A18" t="str">
            <v>DOWNY &amp; BOUNCE C NATIONAL</v>
          </cell>
          <cell r="C18">
            <v>10.199999999999999</v>
          </cell>
          <cell r="E18">
            <v>1.1000000000000001</v>
          </cell>
        </row>
        <row r="19">
          <cell r="A19" t="str">
            <v>SURFACTANT PASTE MAKING CONSOLIDATION</v>
          </cell>
          <cell r="C19">
            <v>10</v>
          </cell>
          <cell r="E19">
            <v>0</v>
          </cell>
        </row>
        <row r="20">
          <cell r="A20" t="str">
            <v>LATE DIFFERENTIATION</v>
          </cell>
          <cell r="C20">
            <v>10</v>
          </cell>
          <cell r="E20">
            <v>0.4</v>
          </cell>
        </row>
        <row r="21">
          <cell r="A21" t="str">
            <v>CONTAINERLESS PACKAGING - GRANULES</v>
          </cell>
          <cell r="C21">
            <v>10</v>
          </cell>
          <cell r="E21">
            <v>0</v>
          </cell>
        </row>
        <row r="22">
          <cell r="A22" t="str">
            <v>DISPLAY READY CASES</v>
          </cell>
          <cell r="C22">
            <v>9</v>
          </cell>
          <cell r="E22">
            <v>0</v>
          </cell>
        </row>
        <row r="23">
          <cell r="A23" t="str">
            <v>TIDE EAGLE - HDL</v>
          </cell>
          <cell r="C23">
            <v>8</v>
          </cell>
          <cell r="E23">
            <v>0.4</v>
          </cell>
        </row>
        <row r="24">
          <cell r="A24" t="str">
            <v>TIDE EAGLE - GRANULES</v>
          </cell>
          <cell r="C24">
            <v>8</v>
          </cell>
          <cell r="E24">
            <v>0</v>
          </cell>
        </row>
        <row r="25">
          <cell r="A25" t="str">
            <v>CONDENSED GRANULES - PHASE IV</v>
          </cell>
          <cell r="C25">
            <v>8</v>
          </cell>
          <cell r="E25">
            <v>5.7</v>
          </cell>
        </row>
        <row r="26">
          <cell r="A26" t="str">
            <v>FCC 94</v>
          </cell>
          <cell r="C26">
            <v>7</v>
          </cell>
          <cell r="E26">
            <v>3</v>
          </cell>
        </row>
        <row r="27">
          <cell r="A27" t="str">
            <v>SHEETS FTMF</v>
          </cell>
          <cell r="C27">
            <v>6</v>
          </cell>
          <cell r="E27">
            <v>0</v>
          </cell>
        </row>
        <row r="28">
          <cell r="A28" t="str">
            <v>FCC96</v>
          </cell>
          <cell r="C28">
            <v>6</v>
          </cell>
          <cell r="E28">
            <v>0</v>
          </cell>
        </row>
        <row r="29">
          <cell r="A29" t="str">
            <v>MULTI-BRAND UNIT LOADS</v>
          </cell>
          <cell r="C29">
            <v>6</v>
          </cell>
          <cell r="E29">
            <v>0</v>
          </cell>
        </row>
        <row r="30">
          <cell r="A30" t="str">
            <v>GLOBAL SOURCING</v>
          </cell>
          <cell r="C30">
            <v>6</v>
          </cell>
          <cell r="E30">
            <v>0</v>
          </cell>
        </row>
        <row r="31">
          <cell r="A31" t="str">
            <v>NASS/SITE OPTIMIZATION - GRANULES</v>
          </cell>
          <cell r="C31">
            <v>5</v>
          </cell>
          <cell r="E31">
            <v>0</v>
          </cell>
        </row>
        <row r="32">
          <cell r="A32" t="str">
            <v>ULTRA 95 - MAKING</v>
          </cell>
          <cell r="C32">
            <v>5</v>
          </cell>
          <cell r="E32">
            <v>0.3</v>
          </cell>
        </row>
        <row r="33">
          <cell r="A33" t="str">
            <v>FCC 95</v>
          </cell>
          <cell r="C33">
            <v>3</v>
          </cell>
          <cell r="E33">
            <v>0</v>
          </cell>
        </row>
      </sheetData>
      <sheetData sheetId="10" refreshError="1">
        <row r="1">
          <cell r="B1" t="str">
            <v>FIRM CAPITAL BUDGET REQUEST</v>
          </cell>
        </row>
        <row r="2">
          <cell r="B2" t="str">
            <v>NEW BUSINESS DEVELOPMENT  -  U. S.  LAUNDRY &amp;  CLEANING  PRODUCTS</v>
          </cell>
        </row>
        <row r="3">
          <cell r="B3" t="str">
            <v>($ MM)</v>
          </cell>
        </row>
        <row r="6">
          <cell r="F6" t="str">
            <v>TOTAL</v>
          </cell>
          <cell r="G6" t="str">
            <v xml:space="preserve">PROJ. </v>
          </cell>
        </row>
        <row r="7">
          <cell r="C7" t="str">
            <v>PROJECTS LIST</v>
          </cell>
          <cell r="F7" t="str">
            <v>PRED</v>
          </cell>
          <cell r="G7" t="str">
            <v xml:space="preserve">ROR </v>
          </cell>
          <cell r="H7" t="str">
            <v>APP.</v>
          </cell>
          <cell r="I7" t="str">
            <v>94/95</v>
          </cell>
          <cell r="L7" t="str">
            <v>95/96</v>
          </cell>
          <cell r="O7" t="str">
            <v>96/97</v>
          </cell>
          <cell r="R7" t="str">
            <v xml:space="preserve">3-YEAR </v>
          </cell>
        </row>
        <row r="8">
          <cell r="F8" t="str">
            <v>SPEND.</v>
          </cell>
          <cell r="G8" t="str">
            <v xml:space="preserve">(%)  </v>
          </cell>
          <cell r="H8" t="str">
            <v>DATE</v>
          </cell>
          <cell r="I8" t="str">
            <v>APP.</v>
          </cell>
          <cell r="J8" t="str">
            <v>UNAP</v>
          </cell>
          <cell r="K8" t="str">
            <v>TOTAL</v>
          </cell>
          <cell r="L8" t="str">
            <v>APP.</v>
          </cell>
          <cell r="M8" t="str">
            <v>UNAP</v>
          </cell>
          <cell r="N8" t="str">
            <v>TOTAL</v>
          </cell>
          <cell r="O8" t="str">
            <v>APP.</v>
          </cell>
          <cell r="P8" t="str">
            <v>UNAP</v>
          </cell>
          <cell r="Q8" t="str">
            <v>TOTAL</v>
          </cell>
          <cell r="R8" t="str">
            <v xml:space="preserve">TOTAL </v>
          </cell>
        </row>
        <row r="10">
          <cell r="B10" t="str">
            <v>01</v>
          </cell>
          <cell r="C10" t="str">
            <v>PRODUCT AND PACKAGE INITIATIVES</v>
          </cell>
        </row>
        <row r="11">
          <cell r="K11">
            <v>0</v>
          </cell>
          <cell r="N11">
            <v>0</v>
          </cell>
          <cell r="Q11">
            <v>0</v>
          </cell>
          <cell r="R11">
            <v>0</v>
          </cell>
        </row>
        <row r="12">
          <cell r="K12">
            <v>0</v>
          </cell>
          <cell r="N12">
            <v>0</v>
          </cell>
          <cell r="Q12">
            <v>0</v>
          </cell>
          <cell r="R12">
            <v>0</v>
          </cell>
        </row>
        <row r="13">
          <cell r="K13">
            <v>0</v>
          </cell>
          <cell r="N13">
            <v>0</v>
          </cell>
          <cell r="Q13">
            <v>0</v>
          </cell>
          <cell r="R13">
            <v>0</v>
          </cell>
        </row>
        <row r="14">
          <cell r="K14">
            <v>0</v>
          </cell>
          <cell r="N14">
            <v>0</v>
          </cell>
          <cell r="Q14">
            <v>0</v>
          </cell>
          <cell r="R14">
            <v>0</v>
          </cell>
        </row>
        <row r="15">
          <cell r="K15">
            <v>0</v>
          </cell>
          <cell r="N15">
            <v>0</v>
          </cell>
          <cell r="Q15">
            <v>0</v>
          </cell>
          <cell r="R15">
            <v>0</v>
          </cell>
        </row>
        <row r="16">
          <cell r="D16" t="str">
            <v>OTHER  (UNDER  $10.0MM) &amp; EXPENSE  ELIMINATION</v>
          </cell>
          <cell r="I16">
            <v>0</v>
          </cell>
          <cell r="J16">
            <v>0</v>
          </cell>
          <cell r="K16">
            <v>0</v>
          </cell>
          <cell r="L16">
            <v>0</v>
          </cell>
          <cell r="M16">
            <v>1.1000000000000001</v>
          </cell>
          <cell r="N16">
            <v>1.1000000000000001</v>
          </cell>
          <cell r="O16">
            <v>0</v>
          </cell>
          <cell r="P16">
            <v>4.8</v>
          </cell>
          <cell r="Q16">
            <v>4.8</v>
          </cell>
          <cell r="R16">
            <v>5.9</v>
          </cell>
        </row>
        <row r="17">
          <cell r="D17" t="str">
            <v>SUBTOTAL  01</v>
          </cell>
          <cell r="F17">
            <v>0</v>
          </cell>
          <cell r="I17">
            <v>0</v>
          </cell>
          <cell r="J17">
            <v>0</v>
          </cell>
          <cell r="K17">
            <v>0</v>
          </cell>
          <cell r="L17">
            <v>0</v>
          </cell>
          <cell r="M17">
            <v>1.1000000000000001</v>
          </cell>
          <cell r="N17">
            <v>1.1000000000000001</v>
          </cell>
          <cell r="O17">
            <v>0</v>
          </cell>
          <cell r="P17">
            <v>4.8</v>
          </cell>
          <cell r="Q17">
            <v>4.8</v>
          </cell>
          <cell r="R17">
            <v>5.9</v>
          </cell>
        </row>
        <row r="18">
          <cell r="B18" t="str">
            <v>02</v>
          </cell>
          <cell r="C18" t="str">
            <v>CAPACITY FOR EXISTING BRANDS</v>
          </cell>
        </row>
        <row r="19">
          <cell r="K19">
            <v>0</v>
          </cell>
          <cell r="N19">
            <v>0</v>
          </cell>
          <cell r="Q19">
            <v>0</v>
          </cell>
          <cell r="R19">
            <v>0</v>
          </cell>
        </row>
        <row r="20">
          <cell r="K20">
            <v>0</v>
          </cell>
          <cell r="N20">
            <v>0</v>
          </cell>
          <cell r="Q20">
            <v>0</v>
          </cell>
          <cell r="R20">
            <v>0</v>
          </cell>
        </row>
        <row r="21">
          <cell r="D21" t="str">
            <v>OTHER  (UNDER  $10.0MM) &amp; EXPENSE  ELIMINATION</v>
          </cell>
          <cell r="K21">
            <v>0</v>
          </cell>
          <cell r="N21">
            <v>0</v>
          </cell>
          <cell r="Q21">
            <v>0</v>
          </cell>
          <cell r="R21">
            <v>0</v>
          </cell>
        </row>
        <row r="22">
          <cell r="D22" t="str">
            <v>SUBTOTAL  02</v>
          </cell>
          <cell r="F22">
            <v>0</v>
          </cell>
          <cell r="I22">
            <v>0</v>
          </cell>
          <cell r="J22">
            <v>0</v>
          </cell>
          <cell r="K22">
            <v>0</v>
          </cell>
          <cell r="L22">
            <v>0</v>
          </cell>
          <cell r="M22">
            <v>0</v>
          </cell>
          <cell r="N22">
            <v>0</v>
          </cell>
          <cell r="O22">
            <v>0</v>
          </cell>
          <cell r="P22">
            <v>0</v>
          </cell>
          <cell r="Q22">
            <v>0</v>
          </cell>
          <cell r="R22">
            <v>0</v>
          </cell>
        </row>
        <row r="23">
          <cell r="B23" t="str">
            <v>03</v>
          </cell>
          <cell r="C23" t="str">
            <v>PLANT FACILITY SPENDING</v>
          </cell>
        </row>
        <row r="24">
          <cell r="K24">
            <v>0</v>
          </cell>
          <cell r="N24">
            <v>0</v>
          </cell>
          <cell r="Q24">
            <v>0</v>
          </cell>
          <cell r="R24">
            <v>0</v>
          </cell>
        </row>
        <row r="25">
          <cell r="K25">
            <v>0</v>
          </cell>
          <cell r="N25">
            <v>0</v>
          </cell>
          <cell r="Q25">
            <v>0</v>
          </cell>
          <cell r="R25">
            <v>0</v>
          </cell>
        </row>
        <row r="26">
          <cell r="D26" t="str">
            <v>R&amp;E BUDGETS</v>
          </cell>
          <cell r="K26">
            <v>0</v>
          </cell>
          <cell r="N26">
            <v>0</v>
          </cell>
          <cell r="Q26">
            <v>0</v>
          </cell>
          <cell r="R26">
            <v>0</v>
          </cell>
        </row>
        <row r="27">
          <cell r="D27" t="str">
            <v>OTHER  (UNDER  $10.0MM) &amp; EXPENSE  ELIMINATION</v>
          </cell>
          <cell r="K27">
            <v>0</v>
          </cell>
          <cell r="N27">
            <v>0</v>
          </cell>
          <cell r="Q27">
            <v>0</v>
          </cell>
          <cell r="R27">
            <v>0</v>
          </cell>
        </row>
        <row r="28">
          <cell r="D28" t="str">
            <v>SUBTOTAL  03</v>
          </cell>
          <cell r="F28">
            <v>0</v>
          </cell>
          <cell r="I28">
            <v>0</v>
          </cell>
          <cell r="J28">
            <v>0</v>
          </cell>
          <cell r="K28">
            <v>0</v>
          </cell>
          <cell r="L28">
            <v>0</v>
          </cell>
          <cell r="M28">
            <v>0</v>
          </cell>
          <cell r="N28">
            <v>0</v>
          </cell>
          <cell r="O28">
            <v>0</v>
          </cell>
          <cell r="P28">
            <v>0</v>
          </cell>
          <cell r="Q28">
            <v>0</v>
          </cell>
          <cell r="R28">
            <v>0</v>
          </cell>
        </row>
        <row r="29">
          <cell r="B29" t="str">
            <v>04</v>
          </cell>
          <cell r="C29" t="str">
            <v>SAVINGS PROJECTS</v>
          </cell>
        </row>
        <row r="31">
          <cell r="K31">
            <v>0</v>
          </cell>
          <cell r="N31">
            <v>0</v>
          </cell>
          <cell r="Q31">
            <v>0</v>
          </cell>
          <cell r="R31">
            <v>0</v>
          </cell>
        </row>
        <row r="32">
          <cell r="D32" t="str">
            <v>OTHER  (UNDER  $10.0MM) &amp; EXPENSE  ELIMINATION</v>
          </cell>
          <cell r="K32">
            <v>0</v>
          </cell>
          <cell r="N32">
            <v>0</v>
          </cell>
          <cell r="Q32">
            <v>0</v>
          </cell>
          <cell r="R32">
            <v>0</v>
          </cell>
        </row>
        <row r="33">
          <cell r="D33" t="str">
            <v>SUBTOTAL  04</v>
          </cell>
          <cell r="F33">
            <v>0</v>
          </cell>
          <cell r="I33">
            <v>0</v>
          </cell>
          <cell r="J33">
            <v>0</v>
          </cell>
          <cell r="K33">
            <v>0</v>
          </cell>
          <cell r="L33">
            <v>0</v>
          </cell>
          <cell r="M33">
            <v>0</v>
          </cell>
          <cell r="N33">
            <v>0</v>
          </cell>
          <cell r="O33">
            <v>0</v>
          </cell>
          <cell r="P33">
            <v>0</v>
          </cell>
          <cell r="Q33">
            <v>0</v>
          </cell>
          <cell r="R33">
            <v>0</v>
          </cell>
        </row>
        <row r="34">
          <cell r="B34" t="str">
            <v>05</v>
          </cell>
          <cell r="C34" t="str">
            <v>CORPORATE OFFICE AND TECHNICAL BUILDINGS</v>
          </cell>
        </row>
        <row r="35">
          <cell r="K35">
            <v>0</v>
          </cell>
          <cell r="N35">
            <v>0</v>
          </cell>
          <cell r="Q35">
            <v>0</v>
          </cell>
          <cell r="R35">
            <v>0</v>
          </cell>
        </row>
        <row r="36">
          <cell r="K36">
            <v>0</v>
          </cell>
          <cell r="N36">
            <v>0</v>
          </cell>
          <cell r="Q36">
            <v>0</v>
          </cell>
          <cell r="R36">
            <v>0</v>
          </cell>
        </row>
        <row r="37">
          <cell r="D37" t="str">
            <v>OTHER  (UNDER  $10.0MM) &amp; EXPENSE  ELIMINATION</v>
          </cell>
          <cell r="I37">
            <v>0.1</v>
          </cell>
          <cell r="J37">
            <v>0.1</v>
          </cell>
          <cell r="K37">
            <v>0.2</v>
          </cell>
          <cell r="L37">
            <v>0</v>
          </cell>
          <cell r="M37">
            <v>0.1</v>
          </cell>
          <cell r="N37">
            <v>0.1</v>
          </cell>
          <cell r="O37">
            <v>0</v>
          </cell>
          <cell r="P37">
            <v>0</v>
          </cell>
          <cell r="Q37">
            <v>0</v>
          </cell>
          <cell r="R37">
            <v>0.30000000000000004</v>
          </cell>
        </row>
        <row r="38">
          <cell r="D38" t="str">
            <v>SUBTOTAL  05</v>
          </cell>
          <cell r="F38">
            <v>0</v>
          </cell>
          <cell r="I38">
            <v>0.1</v>
          </cell>
          <cell r="J38">
            <v>0.1</v>
          </cell>
          <cell r="K38">
            <v>0.2</v>
          </cell>
          <cell r="L38">
            <v>0</v>
          </cell>
          <cell r="M38">
            <v>0.1</v>
          </cell>
          <cell r="N38">
            <v>0.1</v>
          </cell>
          <cell r="O38">
            <v>0</v>
          </cell>
          <cell r="P38">
            <v>0</v>
          </cell>
          <cell r="Q38">
            <v>0</v>
          </cell>
          <cell r="R38">
            <v>0.30000000000000004</v>
          </cell>
        </row>
        <row r="39">
          <cell r="B39" t="str">
            <v>06</v>
          </cell>
          <cell r="C39" t="str">
            <v>AE, SAVINGS AE, AND CAPITAL OVERHEAD BUDGET</v>
          </cell>
        </row>
        <row r="40">
          <cell r="D40" t="str">
            <v>NON-SAVINGS AE BUDGET</v>
          </cell>
          <cell r="K40">
            <v>0</v>
          </cell>
          <cell r="N40">
            <v>0</v>
          </cell>
          <cell r="Q40">
            <v>0</v>
          </cell>
          <cell r="R40">
            <v>0</v>
          </cell>
        </row>
        <row r="41">
          <cell r="D41" t="str">
            <v>SAVINGS AE BUDGET</v>
          </cell>
          <cell r="K41">
            <v>0</v>
          </cell>
          <cell r="N41">
            <v>0</v>
          </cell>
          <cell r="Q41">
            <v>0</v>
          </cell>
          <cell r="R41">
            <v>0</v>
          </cell>
        </row>
        <row r="42">
          <cell r="D42" t="str">
            <v>PRODUCT DEVELOPMENT AE BUDGET</v>
          </cell>
          <cell r="K42">
            <v>0</v>
          </cell>
          <cell r="N42">
            <v>0</v>
          </cell>
          <cell r="Q42">
            <v>0</v>
          </cell>
          <cell r="R42">
            <v>0</v>
          </cell>
        </row>
        <row r="43">
          <cell r="D43" t="str">
            <v>CAPITALIZED ENGINEERING</v>
          </cell>
          <cell r="K43">
            <v>0</v>
          </cell>
          <cell r="N43">
            <v>0</v>
          </cell>
          <cell r="Q43">
            <v>0</v>
          </cell>
          <cell r="R43">
            <v>0</v>
          </cell>
        </row>
        <row r="44">
          <cell r="D44" t="str">
            <v>EXPENSE ELIMINATION</v>
          </cell>
          <cell r="K44">
            <v>0</v>
          </cell>
          <cell r="N44">
            <v>0</v>
          </cell>
          <cell r="Q44">
            <v>0</v>
          </cell>
          <cell r="R44">
            <v>0</v>
          </cell>
        </row>
        <row r="45">
          <cell r="D45" t="str">
            <v>SUBTOTAL  06</v>
          </cell>
          <cell r="F45">
            <v>0</v>
          </cell>
          <cell r="I45">
            <v>0</v>
          </cell>
          <cell r="J45">
            <v>0</v>
          </cell>
          <cell r="K45">
            <v>0</v>
          </cell>
          <cell r="L45">
            <v>0</v>
          </cell>
          <cell r="M45">
            <v>0</v>
          </cell>
          <cell r="N45">
            <v>0</v>
          </cell>
          <cell r="O45">
            <v>0</v>
          </cell>
          <cell r="P45">
            <v>0</v>
          </cell>
          <cell r="Q45">
            <v>0</v>
          </cell>
          <cell r="R45">
            <v>0</v>
          </cell>
        </row>
        <row r="47">
          <cell r="B47" t="str">
            <v>07</v>
          </cell>
          <cell r="C47" t="str">
            <v>COMPUTER HARDWARE AND SOFTWARE</v>
          </cell>
        </row>
        <row r="48">
          <cell r="K48">
            <v>0</v>
          </cell>
          <cell r="N48">
            <v>0</v>
          </cell>
          <cell r="Q48">
            <v>0</v>
          </cell>
          <cell r="R48">
            <v>0</v>
          </cell>
        </row>
        <row r="49">
          <cell r="K49">
            <v>0</v>
          </cell>
          <cell r="N49">
            <v>0</v>
          </cell>
          <cell r="Q49">
            <v>0</v>
          </cell>
          <cell r="R49">
            <v>0</v>
          </cell>
        </row>
        <row r="50">
          <cell r="D50" t="str">
            <v>MICROCOMPUTER BUDGETS - SOFTWARE</v>
          </cell>
          <cell r="K50">
            <v>0</v>
          </cell>
          <cell r="N50">
            <v>0</v>
          </cell>
          <cell r="Q50">
            <v>0</v>
          </cell>
          <cell r="R50">
            <v>0</v>
          </cell>
        </row>
        <row r="51">
          <cell r="D51" t="str">
            <v>MICROCOMPUTER BUDGETS - HARDWARE</v>
          </cell>
          <cell r="K51">
            <v>0</v>
          </cell>
          <cell r="N51">
            <v>0</v>
          </cell>
          <cell r="Q51">
            <v>0</v>
          </cell>
          <cell r="R51">
            <v>0</v>
          </cell>
        </row>
        <row r="52">
          <cell r="D52" t="str">
            <v>OTHER SOFTWARE (UNDER  $10.0MM) &amp; EXPENSE  ELIMINATION</v>
          </cell>
          <cell r="K52">
            <v>0</v>
          </cell>
          <cell r="N52">
            <v>0</v>
          </cell>
          <cell r="Q52">
            <v>0</v>
          </cell>
          <cell r="R52">
            <v>0</v>
          </cell>
        </row>
        <row r="53">
          <cell r="D53" t="str">
            <v>OTHER HARDWARE (UNDER  $10.0MM) &amp; EXPENSE  ELIMINATION</v>
          </cell>
          <cell r="K53">
            <v>0</v>
          </cell>
          <cell r="N53">
            <v>0</v>
          </cell>
          <cell r="Q53">
            <v>0</v>
          </cell>
          <cell r="R53">
            <v>0</v>
          </cell>
        </row>
        <row r="54">
          <cell r="D54" t="str">
            <v>SUBTOTAL  07</v>
          </cell>
          <cell r="F54">
            <v>0</v>
          </cell>
          <cell r="I54">
            <v>0</v>
          </cell>
          <cell r="J54">
            <v>0</v>
          </cell>
          <cell r="K54">
            <v>0</v>
          </cell>
          <cell r="L54">
            <v>0</v>
          </cell>
          <cell r="M54">
            <v>0</v>
          </cell>
          <cell r="N54">
            <v>0</v>
          </cell>
          <cell r="O54">
            <v>0</v>
          </cell>
          <cell r="P54">
            <v>0</v>
          </cell>
          <cell r="Q54">
            <v>0</v>
          </cell>
          <cell r="R54">
            <v>0</v>
          </cell>
        </row>
        <row r="55">
          <cell r="B55" t="str">
            <v>08</v>
          </cell>
          <cell r="C55" t="str">
            <v>OTHER (REAL ESTATE)</v>
          </cell>
        </row>
        <row r="56">
          <cell r="K56">
            <v>0</v>
          </cell>
          <cell r="N56">
            <v>0</v>
          </cell>
          <cell r="Q56">
            <v>0</v>
          </cell>
          <cell r="R56">
            <v>0</v>
          </cell>
        </row>
        <row r="57">
          <cell r="D57" t="str">
            <v>MULTI-CATEGORY ALLOCATION</v>
          </cell>
          <cell r="I57">
            <v>0.3</v>
          </cell>
          <cell r="J57">
            <v>0</v>
          </cell>
          <cell r="K57">
            <v>0.3</v>
          </cell>
          <cell r="L57">
            <v>0</v>
          </cell>
          <cell r="M57">
            <v>0.3</v>
          </cell>
          <cell r="N57">
            <v>0.3</v>
          </cell>
          <cell r="O57">
            <v>0</v>
          </cell>
          <cell r="P57">
            <v>0.2</v>
          </cell>
          <cell r="Q57">
            <v>0.2</v>
          </cell>
          <cell r="R57">
            <v>0.8</v>
          </cell>
        </row>
        <row r="58">
          <cell r="D58" t="str">
            <v>OTHER  (UNDER  $10.0MM) &amp; EXPENSE  ELIMINATION</v>
          </cell>
          <cell r="K58">
            <v>0</v>
          </cell>
          <cell r="N58">
            <v>0</v>
          </cell>
          <cell r="Q58">
            <v>0</v>
          </cell>
          <cell r="R58">
            <v>0</v>
          </cell>
        </row>
        <row r="59">
          <cell r="D59" t="str">
            <v>SUBTOTAL  08</v>
          </cell>
          <cell r="F59">
            <v>0</v>
          </cell>
          <cell r="I59">
            <v>0.3</v>
          </cell>
          <cell r="J59">
            <v>0</v>
          </cell>
          <cell r="K59">
            <v>0.3</v>
          </cell>
          <cell r="L59">
            <v>0</v>
          </cell>
          <cell r="M59">
            <v>0.3</v>
          </cell>
          <cell r="N59">
            <v>0.3</v>
          </cell>
          <cell r="O59">
            <v>0</v>
          </cell>
          <cell r="P59">
            <v>0.2</v>
          </cell>
          <cell r="Q59">
            <v>0.2</v>
          </cell>
          <cell r="R59">
            <v>0.8</v>
          </cell>
        </row>
        <row r="61">
          <cell r="B61" t="str">
            <v>TOTAL NET CAPITAL SPENDING</v>
          </cell>
          <cell r="F61">
            <v>0</v>
          </cell>
          <cell r="I61">
            <v>0.4</v>
          </cell>
          <cell r="J61">
            <v>0.1</v>
          </cell>
          <cell r="K61">
            <v>0.5</v>
          </cell>
          <cell r="L61">
            <v>0</v>
          </cell>
          <cell r="M61">
            <v>1.5000000000000002</v>
          </cell>
          <cell r="N61">
            <v>1.5000000000000002</v>
          </cell>
          <cell r="O61">
            <v>0</v>
          </cell>
          <cell r="P61">
            <v>5</v>
          </cell>
          <cell r="Q61">
            <v>5</v>
          </cell>
          <cell r="R61">
            <v>7</v>
          </cell>
        </row>
        <row r="63">
          <cell r="D63" t="str">
            <v>PROJECT CLASSIFICATION</v>
          </cell>
          <cell r="G63" t="str">
            <v>ACTUALS</v>
          </cell>
          <cell r="I63" t="str">
            <v>PROJECTED</v>
          </cell>
          <cell r="O63" t="str">
            <v>3 YEAR</v>
          </cell>
        </row>
        <row r="64">
          <cell r="G64" t="str">
            <v>93/94</v>
          </cell>
          <cell r="I64" t="str">
            <v>94/95</v>
          </cell>
          <cell r="K64" t="str">
            <v>95/96</v>
          </cell>
          <cell r="M64" t="str">
            <v>96/97</v>
          </cell>
          <cell r="O64" t="str">
            <v>TOTAL</v>
          </cell>
        </row>
        <row r="66">
          <cell r="B66" t="str">
            <v>01</v>
          </cell>
          <cell r="D66" t="str">
            <v>PRODUCT AND PACKAGE INITIATIVES</v>
          </cell>
          <cell r="H66">
            <v>0.7</v>
          </cell>
          <cell r="J66">
            <v>0</v>
          </cell>
          <cell r="L66">
            <v>1.1000000000000001</v>
          </cell>
          <cell r="N66">
            <v>4.8</v>
          </cell>
          <cell r="P66">
            <v>5.9</v>
          </cell>
        </row>
        <row r="67">
          <cell r="B67" t="str">
            <v>02</v>
          </cell>
          <cell r="D67" t="str">
            <v>CAPACITY FOR EXISTING BRANDS</v>
          </cell>
          <cell r="H67">
            <v>0</v>
          </cell>
          <cell r="J67">
            <v>0</v>
          </cell>
          <cell r="L67">
            <v>0</v>
          </cell>
          <cell r="N67">
            <v>0</v>
          </cell>
          <cell r="P67">
            <v>0</v>
          </cell>
        </row>
        <row r="68">
          <cell r="B68" t="str">
            <v>03</v>
          </cell>
          <cell r="D68" t="str">
            <v>PLANT FACILITY SPENDING</v>
          </cell>
          <cell r="H68">
            <v>0</v>
          </cell>
          <cell r="J68">
            <v>0</v>
          </cell>
          <cell r="L68">
            <v>0</v>
          </cell>
          <cell r="N68">
            <v>0</v>
          </cell>
          <cell r="P68">
            <v>0</v>
          </cell>
        </row>
        <row r="69">
          <cell r="B69" t="str">
            <v>04</v>
          </cell>
          <cell r="D69" t="str">
            <v>SAVINGS PROJECTS</v>
          </cell>
          <cell r="H69">
            <v>0</v>
          </cell>
          <cell r="J69">
            <v>0</v>
          </cell>
          <cell r="L69">
            <v>0</v>
          </cell>
          <cell r="N69">
            <v>0</v>
          </cell>
          <cell r="P69">
            <v>0</v>
          </cell>
        </row>
        <row r="70">
          <cell r="B70" t="str">
            <v>05</v>
          </cell>
          <cell r="D70" t="str">
            <v>CORPORATE OFFICE AND TECHINCAL BUILDINGS</v>
          </cell>
          <cell r="H70">
            <v>0</v>
          </cell>
          <cell r="J70">
            <v>0.2</v>
          </cell>
          <cell r="L70">
            <v>0.1</v>
          </cell>
          <cell r="N70">
            <v>0</v>
          </cell>
          <cell r="P70">
            <v>0.30000000000000004</v>
          </cell>
        </row>
        <row r="71">
          <cell r="B71" t="str">
            <v>06</v>
          </cell>
          <cell r="D71" t="str">
            <v>AE, SAVINGS AE, AND CAPITAL OVERHEAD BUDGET</v>
          </cell>
          <cell r="H71">
            <v>0</v>
          </cell>
          <cell r="J71">
            <v>0</v>
          </cell>
          <cell r="L71">
            <v>0</v>
          </cell>
          <cell r="N71">
            <v>0</v>
          </cell>
          <cell r="P71">
            <v>0</v>
          </cell>
        </row>
        <row r="72">
          <cell r="B72" t="str">
            <v>07</v>
          </cell>
          <cell r="D72" t="str">
            <v>COMPUTER HARDWARE AND SOFTWARE</v>
          </cell>
          <cell r="H72">
            <v>0</v>
          </cell>
          <cell r="J72">
            <v>0</v>
          </cell>
          <cell r="L72">
            <v>0</v>
          </cell>
          <cell r="N72">
            <v>0</v>
          </cell>
          <cell r="P72">
            <v>0</v>
          </cell>
        </row>
        <row r="73">
          <cell r="B73" t="str">
            <v>08</v>
          </cell>
          <cell r="D73" t="str">
            <v>OTHER (REAL ESTATE)</v>
          </cell>
          <cell r="H73">
            <v>0.5</v>
          </cell>
          <cell r="J73">
            <v>0.3</v>
          </cell>
          <cell r="L73">
            <v>0.3</v>
          </cell>
          <cell r="N73">
            <v>0.2</v>
          </cell>
          <cell r="P73">
            <v>0.8</v>
          </cell>
        </row>
        <row r="75">
          <cell r="D75" t="str">
            <v>TOTAL NET CAPITAL SPENDING</v>
          </cell>
          <cell r="H75">
            <v>1.2</v>
          </cell>
          <cell r="J75">
            <v>0.5</v>
          </cell>
          <cell r="L75">
            <v>1.5000000000000002</v>
          </cell>
          <cell r="N75">
            <v>5</v>
          </cell>
          <cell r="P75">
            <v>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T ECON"/>
      <sheetName val="FM"/>
      <sheetName val="SUPER FM"/>
      <sheetName val="COSV"/>
      <sheetName val="TDC TOT FATER"/>
      <sheetName val="TOT BABYCARE"/>
      <sheetName val="TOT FEMCARE"/>
      <sheetName val="TOT ADULTCARE"/>
      <sheetName val="TOT FAMILYCARE"/>
      <sheetName val="TDC Diapers"/>
      <sheetName val="TDC pmp wipes"/>
      <sheetName val="TDC Lines wipes"/>
      <sheetName val="TDC Light Inc"/>
      <sheetName val="TDC Pads"/>
      <sheetName val="TDC Panty"/>
      <sheetName val="TDC Tampax"/>
      <sheetName val="TDC Soap"/>
      <sheetName val="Rec BC"/>
      <sheetName val="Rec FC"/>
      <sheetName val="Rec AC"/>
      <sheetName val="Rec Familycare"/>
      <sheetName val="Ccarfirm"/>
      <sheetName val="KFS"/>
      <sheetName val="#REF"/>
      <sheetName val="General Assumptions"/>
      <sheetName val="MDO Firm Input"/>
      <sheetName val="PPIM"/>
      <sheetName val="PAKISTAN 586"/>
      <sheetName val="P&amp;L Mar'02 (Rs)"/>
      <sheetName val="HC MOE"/>
      <sheetName val="UnitChgFP5"/>
      <sheetName val="VOLUME"/>
      <sheetName val="LC"/>
      <sheetName val="USD"/>
      <sheetName val="Inputs"/>
      <sheetName val="Inventory"/>
      <sheetName val="LE"/>
      <sheetName val="Interest Rates"/>
      <sheetName val="Selection"/>
      <sheetName val="ICBP0304"/>
      <sheetName val="CA"/>
      <sheetName val="PPV"/>
      <sheetName val="FA78SEPK"/>
      <sheetName val="SH-FemCare Defect Analysis"/>
      <sheetName val="P&amp;G Profit Calc"/>
      <sheetName val="08-09 Capital Request"/>
      <sheetName val="US Overview"/>
      <sheetName val="Interest Expense"/>
      <sheetName val="MFI"/>
      <sheetName val="S&amp;OP Paste (Nes)"/>
      <sheetName val="BPE"/>
      <sheetName val="FY0506 Pre-Firm Forecast"/>
      <sheetName val="03 - R&amp;E AE"/>
      <sheetName val="Input"/>
      <sheetName val="Cost Card"/>
      <sheetName val="Main Assumptions"/>
      <sheetName val="Sheet1"/>
      <sheetName val="Pulp"/>
      <sheetName val="Resin"/>
      <sheetName val="Report Selection"/>
      <sheetName val="PSI"/>
      <sheetName val="DISH"/>
      <sheetName val="FCC"/>
      <sheetName val="HSC"/>
      <sheetName val="SPLITLCP"/>
      <sheetName val="NBD"/>
      <sheetName val="WE Key Elem-Details CR (02vs01)"/>
      <sheetName val="MOE-Sumary"/>
      <sheetName val="DO's"/>
      <sheetName val="Template"/>
      <sheetName val="Tables"/>
      <sheetName val="General"/>
      <sheetName val="total"/>
      <sheetName val="skincare"/>
      <sheetName val="K"/>
      <sheetName val="LCPSECT"/>
      <sheetName val="L"/>
      <sheetName val="J"/>
      <sheetName val="GENMULTI"/>
      <sheetName val="N"/>
      <sheetName val="Region"/>
      <sheetName val="KEY_D_I"/>
      <sheetName val="PURCHASING"/>
      <sheetName val="C&amp;F Request"/>
      <sheetName val="INIT_ECO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본"/>
      <sheetName val="작업용"/>
      <sheetName val="작업완료"/>
      <sheetName val="Sheet3"/>
      <sheetName val="Media Daily"/>
      <sheetName val="Summary"/>
    </sheetNames>
    <sheetDataSet>
      <sheetData sheetId="0"/>
      <sheetData sheetId="1"/>
      <sheetData sheetId="2"/>
      <sheetData sheetId="3"/>
      <sheetData sheetId="4" refreshError="1"/>
      <sheetData sheetId="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원본"/>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
      <sheetName val="SPLITLCP"/>
      <sheetName val="LCPSECT"/>
      <sheetName val="L"/>
      <sheetName val="J"/>
      <sheetName val="DISH"/>
      <sheetName val="FCC"/>
      <sheetName val="GENMULTI"/>
      <sheetName val="HSC"/>
      <sheetName val="N"/>
      <sheetName val="NBD"/>
      <sheetName val="Total FTE"/>
      <sheetName val="CEEMEA"/>
      <sheetName val="CANADACurrencAmericaDollar"/>
      <sheetName val="Milestone Doc"/>
      <sheetName val="777"/>
      <sheetName val="Femcare Total"/>
      <sheetName val="SH-FemCare Defect Analysis"/>
      <sheetName val="U"/>
      <sheetName val="Be"/>
      <sheetName val="G"/>
      <sheetName val="Ri"/>
      <sheetName val="Total_FTE"/>
      <sheetName val="Milestone_Doc"/>
      <sheetName val="Femcare_Total"/>
      <sheetName val="SH-FemCare_Defect_Analysis"/>
      <sheetName val="Total_FTE1"/>
      <sheetName val="Milestone_Doc1"/>
      <sheetName val="Femcare_Total1"/>
      <sheetName val="SH-FemCare_Defect_Analysi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정SW(원)"/>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RPT975"/>
      <sheetName val="PTN SHP"/>
      <sheetName val="volspe"/>
      <sheetName val="PTN_SHP"/>
      <sheetName val="PTN_SHP1"/>
    </sheetNames>
    <sheetDataSet>
      <sheetData sheetId="0"/>
      <sheetData sheetId="1" refreshError="1"/>
      <sheetData sheetId="2" refreshError="1"/>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F"/>
      <sheetName val="직재"/>
      <sheetName val="직노"/>
      <sheetName val="내역서"/>
      <sheetName val="Book4"/>
      <sheetName val="工완성공사율"/>
      <sheetName val="工관리비율"/>
      <sheetName val="일위"/>
      <sheetName val="설직재-1"/>
      <sheetName val="J直材4"/>
      <sheetName val="경산"/>
      <sheetName val="N賃率-職"/>
      <sheetName val="I一般比"/>
      <sheetName val="2F 회의실견적(5_14 일대)"/>
      <sheetName val="일위대가목록"/>
      <sheetName val=" HIT-&gt;HMC 견적(3900)"/>
      <sheetName val="일위대가"/>
      <sheetName val="일위대가(4층원격)"/>
      <sheetName val="홍보비디오"/>
      <sheetName val="노임"/>
      <sheetName val="단가"/>
      <sheetName val="실행내역"/>
      <sheetName val="기본일위"/>
      <sheetName val="제직재"/>
      <sheetName val="내역서2안"/>
      <sheetName val="패널"/>
      <sheetName val="집계"/>
      <sheetName val="목록"/>
      <sheetName val="Sheet1"/>
      <sheetName val="Sheet2"/>
      <sheetName val="Sheet3"/>
      <sheetName val="금액내역서"/>
      <sheetName val="청천내"/>
      <sheetName val="노임단가"/>
      <sheetName val="설계내역서"/>
      <sheetName val="공구"/>
      <sheetName val="수량산출"/>
      <sheetName val="데이타"/>
      <sheetName val="직접경비"/>
      <sheetName val="직접인건비"/>
      <sheetName val="청산공사"/>
      <sheetName val="샘플표지"/>
      <sheetName val="제-노임"/>
      <sheetName val="한강운반비"/>
      <sheetName val="공사내역"/>
      <sheetName val="전차선로 물량표"/>
      <sheetName val="경영"/>
      <sheetName val="98년"/>
      <sheetName val="실적"/>
      <sheetName val="매립"/>
      <sheetName val="DATE"/>
      <sheetName val="정SW(원)"/>
      <sheetName val="내역서1999.8최종"/>
      <sheetName val="COPING-1"/>
      <sheetName val="역T형교대-2수량"/>
      <sheetName val="결과조달"/>
      <sheetName val="공사노임"/>
      <sheetName val="원가"/>
      <sheetName val="지형제작"/>
      <sheetName val="단가 (2)"/>
      <sheetName val="갑지"/>
      <sheetName val="집계표"/>
      <sheetName val="2공구산출내역"/>
      <sheetName val="1안"/>
      <sheetName val="조명시설"/>
      <sheetName val="내역"/>
      <sheetName val="6호기"/>
      <sheetName val="견적을지"/>
      <sheetName val="조직"/>
      <sheetName val="식재인부"/>
      <sheetName val="경율산정.XLS"/>
      <sheetName val="을"/>
      <sheetName val="관급_File"/>
      <sheetName val="소비자가"/>
      <sheetName val="_REF"/>
      <sheetName val="설직재_1"/>
      <sheetName val="도급예산내역서봉투"/>
      <sheetName val="공사원가계산서"/>
      <sheetName val="기계경비(시간당)"/>
      <sheetName val="설계산출기초"/>
      <sheetName val="설계산출표지"/>
      <sheetName val="DATA"/>
      <sheetName val="도급예산내역서총괄표"/>
      <sheetName val="램머"/>
      <sheetName val="단가조사"/>
      <sheetName val="Baby일위대가"/>
      <sheetName val="분전함신설"/>
      <sheetName val="자재단가"/>
      <sheetName val="을부담운반비"/>
      <sheetName val="운반비산출"/>
      <sheetName val="접지1종"/>
      <sheetName val="조명율표"/>
      <sheetName val="간선계산"/>
      <sheetName val="전기일위대가"/>
      <sheetName val="ITEM"/>
      <sheetName val="Macro(차단기)"/>
      <sheetName val="터널조도"/>
      <sheetName val="토사(PE)"/>
      <sheetName val="최적단면"/>
      <sheetName val="Sheet13"/>
      <sheetName val="GEN"/>
      <sheetName val="발전기"/>
      <sheetName val="Sheet14"/>
      <sheetName val="간선"/>
      <sheetName val="LEGEND"/>
      <sheetName val="PARAMETER"/>
      <sheetName val="고시단가"/>
      <sheetName val="건축내역"/>
      <sheetName val="CA지입"/>
      <sheetName val="소요자재명세서"/>
      <sheetName val="노무비명세서"/>
      <sheetName val="각형맨홀"/>
      <sheetName val="재정비직인"/>
      <sheetName val="재정비내역"/>
      <sheetName val="지적고시내역"/>
      <sheetName val="총괄내역서"/>
      <sheetName val="수량산출(모형)"/>
      <sheetName val="수량산출(공수)"/>
      <sheetName val="모형단가"/>
      <sheetName val="내역을"/>
      <sheetName val="명세서"/>
      <sheetName val="table"/>
      <sheetName val="부하계산서"/>
      <sheetName val="부하(성남)"/>
      <sheetName val="교수설계"/>
      <sheetName val="공정집계_국별"/>
      <sheetName val="Sheet6"/>
      <sheetName val="인제내역"/>
      <sheetName val="Option"/>
      <sheetName val="Sheet1 (2)"/>
      <sheetName val="내역서1-2"/>
      <sheetName val="252K444"/>
      <sheetName val="표지 (2)"/>
      <sheetName val="교통대책내역"/>
      <sheetName val="최종총괄"/>
      <sheetName val="세부산출내역서"/>
      <sheetName val="산정표"/>
      <sheetName val="재집"/>
      <sheetName val="입찰안"/>
      <sheetName val="품"/>
      <sheetName val="수로교총재료집계"/>
      <sheetName val="요율"/>
      <sheetName val="안정검토"/>
      <sheetName val="일위대가표지"/>
      <sheetName val="공조기휀"/>
      <sheetName val="제수"/>
      <sheetName val="공기"/>
      <sheetName val="GAS"/>
      <sheetName val="적용환율"/>
      <sheetName val="Transaction"/>
      <sheetName val="설계서"/>
      <sheetName val="자재조사표"/>
      <sheetName val="별표"/>
      <sheetName val="표지"/>
      <sheetName val="진주방향"/>
      <sheetName val="마산방향"/>
      <sheetName val="금액집계"/>
      <sheetName val="개산공사비"/>
      <sheetName val="예산내역서(총괄)"/>
      <sheetName val="예산내역서"/>
      <sheetName val="공제대산출"/>
      <sheetName val="운반공사,공구손료"/>
      <sheetName val="적용단가"/>
      <sheetName val="건축"/>
      <sheetName val="배수관공"/>
      <sheetName val="날개수량1.5"/>
      <sheetName val="2F_회의실견적(5_14_일대)"/>
      <sheetName val="_HIT-&gt;HMC_견적(3900)"/>
      <sheetName val="단가_(2)"/>
      <sheetName val="경율산정_XLS"/>
      <sheetName val="APT"/>
      <sheetName val="북제주원가"/>
      <sheetName val="양천현"/>
      <sheetName val="카니발(자105노60)"/>
      <sheetName val="코드"/>
      <sheetName val="20관리비율"/>
      <sheetName val="제경비율"/>
      <sheetName val="세부내역"/>
      <sheetName val="인사자료총집계"/>
      <sheetName val="Customer Databas"/>
      <sheetName val="원본(갑지)"/>
      <sheetName val="차액보증"/>
      <sheetName val="건축일위"/>
      <sheetName val="그라우팅일위"/>
      <sheetName val="bCord공정"/>
      <sheetName val="e대가"/>
      <sheetName val="g단가"/>
      <sheetName val="h집계"/>
      <sheetName val="재공품기초자료"/>
      <sheetName val="약품공급2"/>
      <sheetName val="설비단가표"/>
      <sheetName val="PROJECT BRIEF(EX.NEW)"/>
      <sheetName val="갑지(추정)"/>
      <sheetName val="금융비용"/>
      <sheetName val="IMPEADENCE MAP 취수장"/>
      <sheetName val="개요"/>
      <sheetName val="공사비예산서(토목분)"/>
      <sheetName val="일위대가표"/>
      <sheetName val="GAEYO"/>
      <sheetName val="주요공정"/>
      <sheetName val="입력변수"/>
      <sheetName val="공통가설(기준안)"/>
      <sheetName val="정보"/>
      <sheetName val="동력부하(도산)"/>
      <sheetName val="단가산출"/>
      <sheetName val="Sheet5"/>
      <sheetName val="Sheet4"/>
      <sheetName val="이천향토(모형제작)"/>
      <sheetName val="총괄"/>
      <sheetName val="총괄집계표"/>
      <sheetName val="발신정보"/>
      <sheetName val="순공사비"/>
      <sheetName val="적현로"/>
      <sheetName val="CT "/>
      <sheetName val="을지"/>
      <sheetName val="노무비"/>
      <sheetName val="3BL공동구 수량"/>
      <sheetName val="납부서"/>
      <sheetName val="단위단가"/>
      <sheetName val="연부97-1"/>
      <sheetName val="갑지1"/>
      <sheetName val="일위목차"/>
      <sheetName val="판매시설"/>
      <sheetName val="내역1"/>
      <sheetName val="공조기(삭제)"/>
      <sheetName val="단"/>
      <sheetName val="경비"/>
      <sheetName val="재료"/>
      <sheetName val="설치자재"/>
      <sheetName val="부하LOAD"/>
      <sheetName val="국내조달(통합-1)"/>
      <sheetName val="부대tu"/>
      <sheetName val="조도계산서 (도서)"/>
      <sheetName val="물량"/>
      <sheetName val="단위수량"/>
      <sheetName val="일반부표"/>
      <sheetName val="설계명세"/>
      <sheetName val="원가 (2)"/>
      <sheetName val="일위목록"/>
      <sheetName val="8.PILE  (돌출)"/>
      <sheetName val="BID"/>
      <sheetName val="유림골조"/>
      <sheetName val="기초대가"/>
      <sheetName val="원가계산서"/>
      <sheetName val="Macro1"/>
      <sheetName val="0000"/>
      <sheetName val="참고"/>
      <sheetName val="내역서(변경)"/>
      <sheetName val="산출내역서"/>
      <sheetName val="1차설계변경내역"/>
      <sheetName val="1차 내역서"/>
      <sheetName val="준검 내역서"/>
      <sheetName val="교대(A1)"/>
      <sheetName val="에어샵공사"/>
      <sheetName val="토적계산"/>
      <sheetName val="sh1"/>
      <sheetName val="Macro(ST)"/>
      <sheetName val="1층"/>
      <sheetName val="유기공정"/>
      <sheetName val="중기손료"/>
      <sheetName val="인건비"/>
      <sheetName val=" 냉각수펌프"/>
      <sheetName val="대비"/>
      <sheetName val="조명율"/>
      <sheetName val="입력"/>
      <sheetName val="구의33고"/>
      <sheetName val="신우"/>
      <sheetName val="품셈TABLE"/>
      <sheetName val="전선 및 전선관"/>
      <sheetName val="ABUT수량-A1"/>
      <sheetName val="구역화물"/>
      <sheetName val="단위목록"/>
      <sheetName val="시험비"/>
      <sheetName val="기계경비목록"/>
      <sheetName val="#3_일위대가목록"/>
      <sheetName val="TOT"/>
      <sheetName val="미드수량"/>
      <sheetName val="노임이"/>
      <sheetName val="토목공사"/>
      <sheetName val="마산월령동골조물량변경"/>
      <sheetName val="소방"/>
      <sheetName val="설계명세서"/>
      <sheetName val="FitOutConfCentre"/>
      <sheetName val="FAB별"/>
      <sheetName val="연결임시"/>
      <sheetName val="가로등내역서"/>
      <sheetName val="22전선(P)"/>
      <sheetName val="22전선(L)"/>
      <sheetName val="22전선(R)"/>
      <sheetName val="INPUT"/>
      <sheetName val="000000"/>
      <sheetName val="내역서(교량)전체"/>
      <sheetName val="C-직노1"/>
      <sheetName val="I.설계조건"/>
      <sheetName val="감가상각"/>
      <sheetName val="단위중량"/>
      <sheetName val="비탈면보호공수량산출"/>
      <sheetName val="공사현황"/>
      <sheetName val="부대비율"/>
      <sheetName val="조건입력"/>
      <sheetName val="조건입력(2)"/>
      <sheetName val="장비선정"/>
      <sheetName val="내역서-CCTV"/>
      <sheetName val="copy"/>
      <sheetName val="서식"/>
      <sheetName val="실행"/>
      <sheetName val="danga"/>
      <sheetName val="ilch"/>
      <sheetName val="중기사용료"/>
      <sheetName val="KCS-CA"/>
      <sheetName val="본공사"/>
      <sheetName val="심사계산"/>
      <sheetName val="심사물량"/>
      <sheetName val="BOQ건축"/>
      <sheetName val="일위대가(계측기설치)"/>
      <sheetName val="6PILE  (돌출)"/>
      <sheetName val="수지예산"/>
      <sheetName val="5.연간운전비계산서"/>
      <sheetName val="G.R300경비"/>
      <sheetName val="회사정보"/>
      <sheetName val="을-ATYPE"/>
      <sheetName val="2회내역"/>
      <sheetName val="설비원가"/>
      <sheetName val="장비집계"/>
      <sheetName val="현장관리비"/>
      <sheetName val="제경집계"/>
      <sheetName val="정부노임단가"/>
      <sheetName val="guard(mac)"/>
      <sheetName val="2000년1차"/>
      <sheetName val="부서현황"/>
      <sheetName val="비가동-20"/>
      <sheetName val="예가표"/>
      <sheetName val="파일의이용"/>
      <sheetName val="대조표(0108)"/>
      <sheetName val="간접"/>
      <sheetName val="하중계산"/>
      <sheetName val="입찰"/>
      <sheetName val="현경"/>
      <sheetName val="토목주소"/>
      <sheetName val="프랜트면허"/>
      <sheetName val="도급양식"/>
      <sheetName val="토공(우물통,기타) "/>
      <sheetName val="부속동"/>
      <sheetName val="빗물받이(910-510-410)"/>
      <sheetName val="토목"/>
      <sheetName val="Sheet1_(2)"/>
      <sheetName val="식재"/>
      <sheetName val="시설물"/>
      <sheetName val="식재출력용"/>
      <sheetName val="유지관리"/>
      <sheetName val="97년추정손익계산서"/>
      <sheetName val="AS복구"/>
      <sheetName val="중기터파기"/>
      <sheetName val="변수값"/>
      <sheetName val="중기상차"/>
      <sheetName val=" 내역"/>
      <sheetName val="3.공통공사대비"/>
      <sheetName val="COVER-P"/>
      <sheetName val="실행철강하도"/>
      <sheetName val="말뚝지지력산정"/>
      <sheetName val="본서하반기"/>
      <sheetName val="하반기(지구대)"/>
      <sheetName val="토공사(흙막이)"/>
      <sheetName val="인부신상자료"/>
      <sheetName val="기둥(원형)"/>
      <sheetName val="교각1"/>
      <sheetName val="단면 (2)"/>
      <sheetName val="COPING"/>
      <sheetName val="작업시작"/>
      <sheetName val="공비대비"/>
      <sheetName val="우수"/>
      <sheetName val="가압장(토목)"/>
      <sheetName val="미장공사"/>
      <sheetName val="가설공사"/>
      <sheetName val="목공사"/>
      <sheetName val="48일위"/>
      <sheetName val="날개벽"/>
      <sheetName val="이토변실"/>
      <sheetName val="전력"/>
      <sheetName val="날개벽수량표"/>
      <sheetName val="94"/>
      <sheetName val="70%"/>
      <sheetName val="수량집계1"/>
      <sheetName val="수량집계2"/>
      <sheetName val="TOWER 10TON"/>
      <sheetName val="수정시산표"/>
      <sheetName val="수리결과"/>
      <sheetName val="원본 (4)"/>
      <sheetName val="소방사항"/>
      <sheetName val="전계가"/>
      <sheetName val="기계공사"/>
      <sheetName val="가시설흙막이"/>
      <sheetName val="콘_재료분리(1)"/>
      <sheetName val="조건표"/>
      <sheetName val="DB구축"/>
      <sheetName val="2F_회의실견적(5_14_일대)1"/>
      <sheetName val="_HIT-&gt;HMC_견적(3900)1"/>
      <sheetName val="단가_(2)1"/>
      <sheetName val="경율산정_XLS1"/>
      <sheetName val="표지_(2)"/>
      <sheetName val="전차선로_물량표"/>
      <sheetName val="날개수량1_5"/>
      <sheetName val="Customer_Databas"/>
      <sheetName val="IMPEADENCE_MAP_취수장"/>
      <sheetName val="PROJECT_BRIEF(EX_NEW)"/>
      <sheetName val="2F_회의실견적(5_14_일대)2"/>
      <sheetName val="_HIT-&gt;HMC_견적(3900)2"/>
      <sheetName val="단가_(2)2"/>
      <sheetName val="경율산정_XLS2"/>
      <sheetName val="Sheet1_(2)1"/>
      <sheetName val="표지_(2)1"/>
      <sheetName val="전차선로_물량표1"/>
      <sheetName val="날개수량1_51"/>
      <sheetName val="Customer_Databas1"/>
      <sheetName val="IMPEADENCE_MAP_취수장1"/>
      <sheetName val="PROJECT_BRIEF(EX_NEW)1"/>
      <sheetName val="리츠"/>
      <sheetName val="도근좌표"/>
      <sheetName val="계림(함평)"/>
      <sheetName val="계림(장성)"/>
      <sheetName val="목차"/>
      <sheetName val="공종목록표"/>
      <sheetName val="항목별"/>
      <sheetName val="EACT10"/>
      <sheetName val="견적서_1개매장"/>
      <sheetName val="매매"/>
      <sheetName val="공수집계"/>
      <sheetName val="내역 (2)"/>
      <sheetName val="견적"/>
      <sheetName val="10-1.집기견적서 "/>
      <sheetName val="10-2.휴대폰인샵집기견적서 "/>
      <sheetName val="자재단가대비표"/>
      <sheetName val="기자재비"/>
      <sheetName val="경로당내역건축"/>
      <sheetName val="물량산출내역"/>
      <sheetName val="설계조건"/>
      <sheetName val="일위대가표 (기본)"/>
      <sheetName val="토공일위대가표"/>
      <sheetName val="일위대가목록 "/>
      <sheetName val="철거산출근거"/>
      <sheetName val="교대(A1-A2)"/>
      <sheetName val="기초공"/>
      <sheetName val="PI"/>
      <sheetName val="기본사항"/>
      <sheetName val="단가산출내역(노임부분수정)"/>
      <sheetName val="석축산출서"/>
      <sheetName val="시멘트,모래,자갈 및 골재산출표1"/>
      <sheetName val="돈암사업"/>
      <sheetName val="전통건설"/>
      <sheetName val="CAL"/>
      <sheetName val="동원인원"/>
      <sheetName val="증감대비"/>
      <sheetName val="98수문일위"/>
      <sheetName val=""/>
      <sheetName val="문산"/>
      <sheetName val="CT_"/>
      <sheetName val="3BL공동구_수량"/>
      <sheetName val="조도계산서_(도서)"/>
      <sheetName val="원가_(2)"/>
      <sheetName val="8_PILE__(돌출)"/>
      <sheetName val="1차_내역서"/>
      <sheetName val="준검_내역서"/>
      <sheetName val="10-1_집기견적서_"/>
      <sheetName val="10-2_휴대폰인샵집기견적서_"/>
      <sheetName val="내역서1999_8최종"/>
      <sheetName val="내역_(2)"/>
      <sheetName val="CT_1"/>
      <sheetName val="3BL공동구_수량1"/>
      <sheetName val="조도계산서_(도서)1"/>
      <sheetName val="원가_(2)1"/>
      <sheetName val="8_PILE__(돌출)1"/>
      <sheetName val="1차_내역서1"/>
      <sheetName val="준검_내역서1"/>
      <sheetName val="10-1_집기견적서_1"/>
      <sheetName val="10-2_휴대폰인샵집기견적서_1"/>
      <sheetName val="내역서1999_8최종1"/>
      <sheetName val="내역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一般比"/>
      <sheetName val="N賃率-職"/>
      <sheetName val="20관리비율"/>
      <sheetName val="노임"/>
      <sheetName val="#REF"/>
      <sheetName val="직노"/>
      <sheetName val="Sheet1"/>
      <sheetName val="설직재-1"/>
      <sheetName val="일위"/>
      <sheetName val="제경집계"/>
      <sheetName val="표지"/>
      <sheetName val="증감대비"/>
      <sheetName val="단"/>
      <sheetName val="J直材4"/>
      <sheetName val="일위대가(가설)"/>
      <sheetName val="물집"/>
      <sheetName val="총괄집계표"/>
      <sheetName val="공조기휀"/>
      <sheetName val="이토변실"/>
      <sheetName val="2000전체분"/>
      <sheetName val="2000년1차"/>
      <sheetName val="CT "/>
      <sheetName val="C-노임단가"/>
      <sheetName val="경율산정.XLS"/>
      <sheetName val="내역서"/>
      <sheetName val="건축내역"/>
      <sheetName val="재료"/>
      <sheetName val="설치자재"/>
      <sheetName val="단위수량"/>
      <sheetName val="정류기"/>
      <sheetName val="일위대가목록 "/>
      <sheetName val="부표총괄"/>
      <sheetName val="기초자료"/>
      <sheetName val="원가 (2)"/>
      <sheetName val="수량산출"/>
      <sheetName val="노무비"/>
      <sheetName val="Sump,Pit,MH"/>
      <sheetName val="직재"/>
      <sheetName val="날개벽"/>
      <sheetName val="일위대가"/>
      <sheetName val="밸브설치"/>
      <sheetName val="굴착현장"/>
      <sheetName val="96노임기준"/>
      <sheetName val="조건표"/>
      <sheetName val="토목주소"/>
      <sheetName val="프랜트면허"/>
      <sheetName val="내역"/>
      <sheetName val="노임단가"/>
      <sheetName val="재정비직인"/>
      <sheetName val="재정비내역"/>
      <sheetName val="지적고시내역"/>
      <sheetName val="갑지"/>
      <sheetName val="집계표"/>
      <sheetName val="총괄내역서"/>
      <sheetName val="자재단가"/>
      <sheetName val="단위단가"/>
      <sheetName val="공조기(삭제)"/>
      <sheetName val="기본일위"/>
      <sheetName val="G.R300경비"/>
      <sheetName val="공종목록표"/>
      <sheetName val="일지-H"/>
      <sheetName val="2.대외공문"/>
      <sheetName val="경산"/>
      <sheetName val="을지"/>
      <sheetName val="APT"/>
      <sheetName val="울산자동제어"/>
      <sheetName val="입력"/>
      <sheetName val="약품공급2"/>
      <sheetName val="화재 탐지 설비"/>
      <sheetName val="충주"/>
      <sheetName val="C3"/>
      <sheetName val="내역서(기성청구)"/>
      <sheetName val="시화점실행"/>
      <sheetName val="을-ATYPE"/>
      <sheetName val="제-노임"/>
      <sheetName val="제직재"/>
      <sheetName val="단가명령서"/>
      <sheetName val="조명율표"/>
      <sheetName val="단가목록"/>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경율산정"/>
      <sheetName val="금액"/>
      <sheetName val="주공기준"/>
      <sheetName val="납부서"/>
      <sheetName val="물량산출서"/>
      <sheetName val="소방사항"/>
      <sheetName val="일위목록"/>
      <sheetName val="I%E4%B8%80%E8%88%AC%E6%AF%94.xl"/>
      <sheetName val="CT_"/>
      <sheetName val="실행철강하도"/>
      <sheetName val="대구-교대(A1)"/>
      <sheetName val="기기리스트"/>
      <sheetName val="COST"/>
      <sheetName val="표준가산출"/>
      <sheetName val="시방서"/>
      <sheetName val="자재"/>
      <sheetName val="기초일위"/>
      <sheetName val="시설일위"/>
      <sheetName val="조명일위"/>
      <sheetName val="적용건축"/>
      <sheetName val="패널"/>
      <sheetName val="2공구산출내역"/>
      <sheetName val="일위대가(4층원격)"/>
      <sheetName val="단가산출"/>
      <sheetName val="6. 직접경비"/>
      <sheetName val="터파기및재료"/>
      <sheetName val="실행내역서 "/>
      <sheetName val="단가비교"/>
      <sheetName val="자재비"/>
      <sheetName val="갑지(추정)"/>
      <sheetName val="견적서"/>
      <sheetName val=" 냉각수펌프"/>
      <sheetName val="CTEMCOST"/>
      <sheetName val="연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一般比"/>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sheetName val="SKUFCST"/>
      <sheetName val="Visit preperation"/>
      <sheetName val="Agenda"/>
      <sheetName val="Action plan"/>
      <sheetName val="carryover"/>
      <sheetName val="K"/>
      <sheetName val="Settings"/>
      <sheetName val="WorkSheet"/>
      <sheetName val="Book-to-DOP"/>
      <sheetName val="Input"/>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체단가표"/>
      <sheetName val="가이드모음"/>
      <sheetName val="게재지면캡쳐"/>
      <sheetName val="mediamix샘플_확정 (2)"/>
      <sheetName val="mediamix샘플_확정"/>
      <sheetName val="연간제안샘플"/>
      <sheetName val="단발제안샘플"/>
      <sheetName val="200MM"/>
      <sheetName val="mediamix샘플_확정 (3)"/>
      <sheetName val="다음"/>
      <sheetName val="조인스MSN"/>
      <sheetName val="mediamix샘플_확정_(2)"/>
      <sheetName val="mediamix샘플_확정_(3)"/>
      <sheetName val="mediamix샘플_확정_(2)1"/>
      <sheetName val="mediamix샘플_확정_(3)1"/>
    </sheetNames>
    <sheetDataSet>
      <sheetData sheetId="0" refreshError="1">
        <row r="2">
          <cell r="A2" t="str">
            <v>네이버&gt;Home&gt;&gt;검색창광고</v>
          </cell>
          <cell r="B2" t="str">
            <v>-</v>
          </cell>
          <cell r="C2" t="str">
            <v>10자</v>
          </cell>
          <cell r="D2" t="str">
            <v>-</v>
          </cell>
          <cell r="E2">
            <v>10000000</v>
          </cell>
          <cell r="F2" t="str">
            <v>-</v>
          </cell>
        </row>
        <row r="3">
          <cell r="A3" t="str">
            <v>네이버&gt;Home&gt;&gt;마이크로사이트(82x100) - POP icon</v>
          </cell>
          <cell r="B3" t="str">
            <v>-</v>
          </cell>
          <cell r="C3" t="str">
            <v>82*100</v>
          </cell>
          <cell r="D3" t="str">
            <v>50K</v>
          </cell>
          <cell r="E3">
            <v>40000000</v>
          </cell>
          <cell r="F3">
            <v>0.04</v>
          </cell>
        </row>
        <row r="4">
          <cell r="A4" t="str">
            <v>네이버&gt;Home&gt;&gt;마이크로사이트(82x100)</v>
          </cell>
          <cell r="B4" t="str">
            <v>-</v>
          </cell>
          <cell r="C4" t="str">
            <v>82*100</v>
          </cell>
          <cell r="D4" t="str">
            <v>200K+1.5M</v>
          </cell>
          <cell r="E4">
            <v>50000000</v>
          </cell>
          <cell r="F4">
            <v>0.04</v>
          </cell>
        </row>
        <row r="5">
          <cell r="A5" t="str">
            <v>네이버&gt;Home&gt;&gt;브랜딩보드_고정(191x150)</v>
          </cell>
          <cell r="B5" t="str">
            <v>-</v>
          </cell>
          <cell r="C5" t="str">
            <v>191*150</v>
          </cell>
          <cell r="D5" t="str">
            <v>80K</v>
          </cell>
          <cell r="E5">
            <v>90000000</v>
          </cell>
          <cell r="F5">
            <v>0.12</v>
          </cell>
        </row>
        <row r="6">
          <cell r="A6" t="str">
            <v>네이버&gt;Home&gt;&gt;브랜딩보드_고정(191x150) - 애니메이션형</v>
          </cell>
          <cell r="B6" t="str">
            <v>-</v>
          </cell>
          <cell r="C6" t="str">
            <v>191*150</v>
          </cell>
          <cell r="D6" t="str">
            <v>100K</v>
          </cell>
          <cell r="E6">
            <v>100000000</v>
          </cell>
          <cell r="F6">
            <v>0.16</v>
          </cell>
        </row>
        <row r="7">
          <cell r="A7" t="str">
            <v>네이버&gt;Home&gt;&gt;브랜딩보드_고정(191x150) - 세로 확장형</v>
          </cell>
          <cell r="B7" t="str">
            <v>-</v>
          </cell>
          <cell r="C7" t="str">
            <v>191*150</v>
          </cell>
          <cell r="D7" t="str">
            <v>150K</v>
          </cell>
          <cell r="E7">
            <v>110000000</v>
          </cell>
          <cell r="F7">
            <v>0.04</v>
          </cell>
        </row>
        <row r="8">
          <cell r="A8" t="str">
            <v>네이버&gt;Home&gt;&gt;브랜딩보드_고정(191x150) - POP 동영상</v>
          </cell>
          <cell r="B8" t="str">
            <v>-</v>
          </cell>
          <cell r="C8" t="str">
            <v>191*150</v>
          </cell>
          <cell r="D8" t="str">
            <v>120K+1.5M</v>
          </cell>
          <cell r="E8">
            <v>110000000</v>
          </cell>
          <cell r="F8">
            <v>0.13</v>
          </cell>
        </row>
        <row r="9">
          <cell r="A9" t="str">
            <v>네이버&gt;Home&gt;&gt;브랜딩보드_고정(191x150) - 슈퍼 확장형</v>
          </cell>
          <cell r="B9" t="str">
            <v>-</v>
          </cell>
          <cell r="C9" t="str">
            <v>191*150</v>
          </cell>
          <cell r="D9" t="str">
            <v>200K</v>
          </cell>
          <cell r="E9">
            <v>120000000</v>
          </cell>
          <cell r="F9">
            <v>0.31</v>
          </cell>
        </row>
        <row r="10">
          <cell r="A10" t="str">
            <v>네이버&gt;Home&gt;&gt;상단 배너(390x100)</v>
          </cell>
          <cell r="B10">
            <v>3133730605</v>
          </cell>
          <cell r="C10" t="str">
            <v>390*100</v>
          </cell>
          <cell r="D10" t="str">
            <v>130K</v>
          </cell>
          <cell r="E10">
            <v>3</v>
          </cell>
          <cell r="F10">
            <v>0.14000000000000001</v>
          </cell>
        </row>
        <row r="11">
          <cell r="A11" t="str">
            <v>네이버&gt;Home&gt;&gt;동영상 익스팬더블(390x100, 394x310)</v>
          </cell>
          <cell r="B11">
            <v>3133730605</v>
          </cell>
          <cell r="C11" t="str">
            <v>390*100
394*310</v>
          </cell>
          <cell r="D11" t="str">
            <v>130K
2M</v>
          </cell>
          <cell r="E11">
            <v>5</v>
          </cell>
          <cell r="F11">
            <v>0.19</v>
          </cell>
        </row>
        <row r="12">
          <cell r="A12" t="str">
            <v>네이버&gt;Home&gt;&gt;프리미엄_텍스트(170x13)</v>
          </cell>
          <cell r="B12">
            <v>39.856999999999999</v>
          </cell>
          <cell r="C12" t="str">
            <v>170*13</v>
          </cell>
          <cell r="D12" t="str">
            <v>10K</v>
          </cell>
          <cell r="E12">
            <v>20000000</v>
          </cell>
          <cell r="F12">
            <v>0.01</v>
          </cell>
        </row>
        <row r="13">
          <cell r="A13" t="str">
            <v>네이버&gt;검색&gt;&gt;랜덤아이콘(100x100)</v>
          </cell>
          <cell r="B13">
            <v>265714290.14300001</v>
          </cell>
          <cell r="C13" t="str">
            <v>130*110</v>
          </cell>
          <cell r="D13" t="str">
            <v>50K</v>
          </cell>
          <cell r="E13">
            <v>60000000</v>
          </cell>
          <cell r="F13">
            <v>0.02</v>
          </cell>
        </row>
        <row r="14">
          <cell r="A14" t="str">
            <v>네이버&gt;검색&gt;인기검색어/지식검색&gt;&gt;우측배너(240x240)</v>
          </cell>
          <cell r="B14">
            <v>2045856</v>
          </cell>
          <cell r="C14" t="str">
            <v>148*600</v>
          </cell>
          <cell r="D14" t="str">
            <v>130K</v>
          </cell>
          <cell r="E14">
            <v>2</v>
          </cell>
          <cell r="F14">
            <v>0.38</v>
          </cell>
        </row>
        <row r="15">
          <cell r="A15" t="str">
            <v>네이버&gt;검색&gt;인물&gt;&gt;우측 배너(240x240)</v>
          </cell>
          <cell r="B15">
            <v>12473699</v>
          </cell>
          <cell r="C15" t="str">
            <v>240*240</v>
          </cell>
          <cell r="D15" t="str">
            <v>130K</v>
          </cell>
          <cell r="E15">
            <v>2</v>
          </cell>
          <cell r="F15">
            <v>0.1</v>
          </cell>
        </row>
        <row r="16">
          <cell r="A16" t="str">
            <v>네이버&gt;검색&gt;지식시장&gt;&gt;우측배너(240x240)</v>
          </cell>
          <cell r="B16">
            <v>14931339</v>
          </cell>
          <cell r="C16" t="str">
            <v>240*240</v>
          </cell>
          <cell r="D16" t="str">
            <v>130K</v>
          </cell>
          <cell r="E16">
            <v>2</v>
          </cell>
          <cell r="F16">
            <v>0.09</v>
          </cell>
        </row>
        <row r="17">
          <cell r="A17" t="str">
            <v>네이버&gt;검색&gt;지식인&gt;&gt;우측 배너(240x240)</v>
          </cell>
          <cell r="B17">
            <v>868376535</v>
          </cell>
          <cell r="C17" t="str">
            <v>240*240</v>
          </cell>
          <cell r="D17" t="str">
            <v>130K</v>
          </cell>
          <cell r="E17">
            <v>2</v>
          </cell>
          <cell r="F17">
            <v>0.05</v>
          </cell>
        </row>
        <row r="18">
          <cell r="A18" t="str">
            <v>네이버&gt;검색&gt;특허&gt;&gt;우측 배너(240x240)</v>
          </cell>
          <cell r="B18">
            <v>2969253</v>
          </cell>
          <cell r="C18" t="str">
            <v>240*240</v>
          </cell>
          <cell r="D18" t="str">
            <v>130K</v>
          </cell>
          <cell r="E18">
            <v>1.5</v>
          </cell>
          <cell r="F18">
            <v>0.04</v>
          </cell>
        </row>
        <row r="19">
          <cell r="A19" t="str">
            <v>네이버&gt;금융&gt;&gt;금융서브_우측 배너(148x600)</v>
          </cell>
          <cell r="B19">
            <v>1796484</v>
          </cell>
          <cell r="C19" t="str">
            <v>148*600</v>
          </cell>
          <cell r="D19" t="str">
            <v>130K</v>
          </cell>
          <cell r="E19">
            <v>1.5</v>
          </cell>
          <cell r="F19">
            <v>0.08</v>
          </cell>
        </row>
        <row r="20">
          <cell r="A20" t="str">
            <v>네이버&gt;금융&gt;&gt;금융탑_우측 배너(240x240)</v>
          </cell>
          <cell r="B20">
            <v>44189989</v>
          </cell>
          <cell r="C20" t="str">
            <v>240*240</v>
          </cell>
          <cell r="D20" t="str">
            <v>130K</v>
          </cell>
          <cell r="E20">
            <v>3</v>
          </cell>
          <cell r="F20">
            <v>0.05</v>
          </cell>
        </row>
        <row r="21">
          <cell r="A21" t="str">
            <v>네이버&gt;금융&gt;증권&gt;증권서브&gt;&gt;우측 배너(148x600)</v>
          </cell>
          <cell r="B21">
            <v>252906687</v>
          </cell>
          <cell r="C21" t="str">
            <v>148*600</v>
          </cell>
          <cell r="D21" t="str">
            <v>130K</v>
          </cell>
          <cell r="E21">
            <v>1.5</v>
          </cell>
          <cell r="F21">
            <v>0.03</v>
          </cell>
        </row>
        <row r="22">
          <cell r="A22" t="str">
            <v>네이버&gt;내PC&gt;자료실&gt;&gt;우측 배너(200x200)</v>
          </cell>
          <cell r="B22">
            <v>42936389</v>
          </cell>
          <cell r="C22" t="str">
            <v>200*200</v>
          </cell>
          <cell r="D22" t="str">
            <v>130K</v>
          </cell>
          <cell r="E22">
            <v>1.5</v>
          </cell>
          <cell r="F22">
            <v>0.03</v>
          </cell>
        </row>
        <row r="23">
          <cell r="A23" t="str">
            <v>네이버&gt;미디어&gt;뉴스&gt;&gt;기사내 배너(240x240)</v>
          </cell>
          <cell r="B23">
            <v>176444928.30000001</v>
          </cell>
          <cell r="C23" t="str">
            <v>240*240</v>
          </cell>
          <cell r="D23" t="str">
            <v>130K</v>
          </cell>
          <cell r="E23">
            <v>4</v>
          </cell>
          <cell r="F23">
            <v>0.12</v>
          </cell>
        </row>
        <row r="24">
          <cell r="A24" t="str">
            <v>네이버&gt;미디어&gt;뉴스&gt;&gt;뉴스_HD동영상배너(240x240)</v>
          </cell>
          <cell r="B24">
            <v>412689043.19999999</v>
          </cell>
          <cell r="C24" t="str">
            <v>240*240</v>
          </cell>
          <cell r="D24" t="str">
            <v>130K+20M</v>
          </cell>
          <cell r="E24">
            <v>5</v>
          </cell>
          <cell r="F24" t="str">
            <v>-</v>
          </cell>
        </row>
        <row r="25">
          <cell r="A25" t="str">
            <v>네이버&gt;미디어&gt;뉴스&gt;&gt;뉴스_아웃배너(240x240)</v>
          </cell>
          <cell r="B25">
            <v>659780358.70000005</v>
          </cell>
          <cell r="C25" t="str">
            <v>240*240</v>
          </cell>
          <cell r="D25" t="str">
            <v>130K</v>
          </cell>
          <cell r="E25">
            <v>4</v>
          </cell>
          <cell r="F25">
            <v>0.05</v>
          </cell>
        </row>
        <row r="26">
          <cell r="A26" t="str">
            <v>네이버&gt;미디어&gt;뉴스&gt;&gt;뉴스_확장배너(240x240)</v>
          </cell>
          <cell r="B26">
            <v>659780358.70000005</v>
          </cell>
          <cell r="C26" t="str">
            <v>240*240</v>
          </cell>
          <cell r="D26" t="str">
            <v>300K</v>
          </cell>
          <cell r="E26">
            <v>3</v>
          </cell>
          <cell r="F26">
            <v>0.04</v>
          </cell>
        </row>
        <row r="27">
          <cell r="A27" t="str">
            <v>네이버&gt;미디어&gt;뉴스&gt;&gt;섹션홈_우측 배너(240x240)</v>
          </cell>
          <cell r="B27">
            <v>135431982.09999999</v>
          </cell>
          <cell r="C27" t="str">
            <v>240*240</v>
          </cell>
          <cell r="D27" t="str">
            <v>130K</v>
          </cell>
          <cell r="E27">
            <v>3</v>
          </cell>
          <cell r="F27">
            <v>0.03</v>
          </cell>
        </row>
        <row r="28">
          <cell r="A28" t="str">
            <v>네이버&gt;미디어&gt;뉴스&gt;&gt;우측 배너(240x240)</v>
          </cell>
          <cell r="B28">
            <v>1597686459.96</v>
          </cell>
          <cell r="C28" t="str">
            <v>240*240</v>
          </cell>
          <cell r="D28" t="str">
            <v>130K</v>
          </cell>
          <cell r="E28">
            <v>2</v>
          </cell>
          <cell r="F28">
            <v>0.06</v>
          </cell>
        </row>
        <row r="29">
          <cell r="A29" t="str">
            <v>네이버&gt;미디어&gt;뉴스&gt;&gt;통합 텍스트</v>
          </cell>
          <cell r="B29">
            <v>1031484257.2</v>
          </cell>
          <cell r="C29" t="str">
            <v>25/33자</v>
          </cell>
          <cell r="D29" t="str">
            <v>-</v>
          </cell>
          <cell r="E29">
            <v>0.5</v>
          </cell>
          <cell r="F29">
            <v>0.05</v>
          </cell>
        </row>
        <row r="30">
          <cell r="A30" t="str">
            <v>네이버&gt;미디어&gt;뉴스&gt;홈&gt;&gt;뉴스홈 브랜딩보드(270x180)</v>
          </cell>
          <cell r="B30" t="str">
            <v>-</v>
          </cell>
          <cell r="C30" t="str">
            <v>270*180</v>
          </cell>
          <cell r="D30" t="str">
            <v>150K</v>
          </cell>
          <cell r="E30">
            <v>20000000</v>
          </cell>
          <cell r="F30">
            <v>0.25</v>
          </cell>
        </row>
        <row r="31">
          <cell r="A31" t="str">
            <v>네이버&gt;미디어&gt;스포츠&gt;&gt;우측 배너(240x240)</v>
          </cell>
          <cell r="B31">
            <v>435302101.75999999</v>
          </cell>
          <cell r="C31" t="str">
            <v>240*240</v>
          </cell>
          <cell r="D31" t="str">
            <v>130K</v>
          </cell>
          <cell r="E31">
            <v>2</v>
          </cell>
          <cell r="F31">
            <v>0.04</v>
          </cell>
        </row>
        <row r="32">
          <cell r="A32" t="str">
            <v>네이버&gt;미디어&gt;스포츠&gt;&gt;텍스트</v>
          </cell>
          <cell r="B32">
            <v>191859416.09999999</v>
          </cell>
          <cell r="C32" t="str">
            <v>25/33자</v>
          </cell>
          <cell r="D32" t="str">
            <v>-</v>
          </cell>
          <cell r="E32">
            <v>0.5</v>
          </cell>
          <cell r="F32">
            <v>0.01</v>
          </cell>
        </row>
        <row r="33">
          <cell r="A33" t="str">
            <v>네이버&gt;사전&gt;&gt;우측 배너(240x240)</v>
          </cell>
          <cell r="B33">
            <v>192200821</v>
          </cell>
          <cell r="C33" t="str">
            <v>240*240</v>
          </cell>
          <cell r="D33" t="str">
            <v>130K</v>
          </cell>
          <cell r="E33">
            <v>2</v>
          </cell>
          <cell r="F33">
            <v>0.03</v>
          </cell>
        </row>
        <row r="34">
          <cell r="A34" t="str">
            <v>네이버&gt;생활&gt;날씨&gt;&gt;우측 배너(200x200)</v>
          </cell>
          <cell r="B34">
            <v>14178443</v>
          </cell>
          <cell r="C34" t="str">
            <v>200*200</v>
          </cell>
          <cell r="D34" t="str">
            <v>130K</v>
          </cell>
          <cell r="E34">
            <v>2</v>
          </cell>
          <cell r="F34">
            <v>0.19</v>
          </cell>
        </row>
        <row r="35">
          <cell r="A35" t="str">
            <v>네이버&gt;생활&gt;여행&gt;여행서브&gt;&gt;우측 배너(160x400)</v>
          </cell>
          <cell r="B35">
            <v>4103745</v>
          </cell>
          <cell r="C35" t="str">
            <v>160*400</v>
          </cell>
          <cell r="D35" t="str">
            <v>130K</v>
          </cell>
          <cell r="E35">
            <v>3</v>
          </cell>
          <cell r="F35">
            <v>0.1</v>
          </cell>
        </row>
        <row r="36">
          <cell r="A36" t="str">
            <v>네이버&gt;생활&gt;여행&gt;여행홈&gt;&gt;TI(500x300)</v>
          </cell>
          <cell r="B36" t="str">
            <v>-</v>
          </cell>
          <cell r="C36" t="str">
            <v>500*300</v>
          </cell>
          <cell r="D36" t="str">
            <v>150K</v>
          </cell>
          <cell r="E36">
            <v>7000000</v>
          </cell>
          <cell r="F36">
            <v>2.0499999999999998</v>
          </cell>
        </row>
        <row r="37">
          <cell r="A37" t="str">
            <v>네이버&gt;생활&gt;여행&gt;여행홈&gt;&gt;우측 배너(200x200)</v>
          </cell>
          <cell r="B37">
            <v>1680252</v>
          </cell>
          <cell r="C37" t="str">
            <v>200*200</v>
          </cell>
          <cell r="D37" t="str">
            <v>130K</v>
          </cell>
          <cell r="E37">
            <v>3</v>
          </cell>
          <cell r="F37">
            <v>0.19</v>
          </cell>
        </row>
        <row r="38">
          <cell r="A38" t="str">
            <v>네이버&gt;생활&gt;요리&gt;요리서브&gt;&gt;우측 배너(160x400)</v>
          </cell>
          <cell r="B38">
            <v>12216187</v>
          </cell>
          <cell r="C38" t="str">
            <v>160*400</v>
          </cell>
          <cell r="D38" t="str">
            <v>130K</v>
          </cell>
          <cell r="E38">
            <v>3</v>
          </cell>
          <cell r="F38">
            <v>7.0000000000000007E-2</v>
          </cell>
        </row>
        <row r="39">
          <cell r="A39" t="str">
            <v>네이버&gt;생활&gt;요리&gt;요리홈&gt;&gt;우측 배너(200x200)</v>
          </cell>
          <cell r="B39">
            <v>1331755</v>
          </cell>
          <cell r="C39" t="str">
            <v>200*200</v>
          </cell>
          <cell r="D39" t="str">
            <v>130K</v>
          </cell>
          <cell r="E39">
            <v>3</v>
          </cell>
          <cell r="F39">
            <v>0.06</v>
          </cell>
        </row>
        <row r="40">
          <cell r="A40" t="str">
            <v>네이버&gt;생활&gt;월드타운&gt;월드타운서브&gt;&gt;우측 배너(160x400)</v>
          </cell>
          <cell r="B40">
            <v>19634861</v>
          </cell>
          <cell r="C40" t="str">
            <v>160*400</v>
          </cell>
          <cell r="D40" t="str">
            <v>130K</v>
          </cell>
          <cell r="E40">
            <v>3</v>
          </cell>
          <cell r="F40">
            <v>7.0000000000000007E-2</v>
          </cell>
        </row>
        <row r="41">
          <cell r="A41" t="str">
            <v>네이버&gt;생활&gt;월드타운&gt;월드타운홈&gt;&gt;우측 배너(240x240)</v>
          </cell>
          <cell r="B41">
            <v>1020388</v>
          </cell>
          <cell r="C41" t="str">
            <v>240*240</v>
          </cell>
          <cell r="D41" t="str">
            <v>130K</v>
          </cell>
          <cell r="E41">
            <v>3</v>
          </cell>
          <cell r="F41">
            <v>0.1</v>
          </cell>
        </row>
        <row r="42">
          <cell r="A42" t="str">
            <v>네이버&gt;생활&gt;인조이재팬&gt;&gt;우측 배너(240x240)</v>
          </cell>
          <cell r="B42">
            <v>3437151</v>
          </cell>
          <cell r="C42" t="str">
            <v>240*240</v>
          </cell>
          <cell r="D42" t="str">
            <v>130K</v>
          </cell>
          <cell r="E42">
            <v>1.5</v>
          </cell>
          <cell r="F42">
            <v>0.09</v>
          </cell>
        </row>
        <row r="43">
          <cell r="A43" t="str">
            <v>네이버&gt;생활&gt;인조이재팬&gt;번역게시판&gt;&gt;우측 배너(148x600)</v>
          </cell>
          <cell r="B43">
            <v>43235785</v>
          </cell>
          <cell r="C43" t="str">
            <v>148*600</v>
          </cell>
          <cell r="D43" t="str">
            <v>130K</v>
          </cell>
          <cell r="E43">
            <v>1.5</v>
          </cell>
          <cell r="F43">
            <v>0.03</v>
          </cell>
        </row>
        <row r="44">
          <cell r="A44" t="str">
            <v>네이버&gt;생활&gt;자동차&gt;&gt;우측 배너(240x240)</v>
          </cell>
          <cell r="B44">
            <v>17133229</v>
          </cell>
          <cell r="C44" t="str">
            <v>240*240</v>
          </cell>
          <cell r="D44" t="str">
            <v>130K</v>
          </cell>
          <cell r="E44">
            <v>3</v>
          </cell>
          <cell r="F44">
            <v>0.09</v>
          </cell>
        </row>
        <row r="45">
          <cell r="A45" t="str">
            <v>네이버&gt;생활&gt;자동차&gt;자료실&gt;&gt;우측 배너(160x400)</v>
          </cell>
          <cell r="B45">
            <v>52120780</v>
          </cell>
          <cell r="C45" t="str">
            <v>160*400</v>
          </cell>
          <cell r="D45" t="str">
            <v>130K</v>
          </cell>
          <cell r="E45">
            <v>3</v>
          </cell>
          <cell r="F45">
            <v>7.0000000000000007E-2</v>
          </cell>
        </row>
        <row r="46">
          <cell r="A46" t="str">
            <v>네이버&gt;생활&gt;지역정보&gt;교통&gt;&gt;우측배너(200x200)</v>
          </cell>
          <cell r="B46">
            <v>748806</v>
          </cell>
          <cell r="C46" t="str">
            <v>200*200</v>
          </cell>
          <cell r="D46" t="str">
            <v>130K</v>
          </cell>
          <cell r="E46">
            <v>2</v>
          </cell>
          <cell r="F46">
            <v>0.05</v>
          </cell>
        </row>
        <row r="47">
          <cell r="A47" t="str">
            <v>네이버&gt;생활&gt;지역정보&gt;지역정보서브&gt;&gt;우측 배너(200x200)</v>
          </cell>
          <cell r="B47">
            <v>339217</v>
          </cell>
          <cell r="C47" t="str">
            <v>200*200</v>
          </cell>
          <cell r="D47" t="str">
            <v>130K</v>
          </cell>
          <cell r="E47">
            <v>2</v>
          </cell>
          <cell r="F47">
            <v>0.05</v>
          </cell>
        </row>
        <row r="48">
          <cell r="A48" t="str">
            <v>네이버&gt;생활&gt;지역정보&gt;지역정보서브&gt;&gt;지도검색 배너(400x70)</v>
          </cell>
          <cell r="B48">
            <v>12011706</v>
          </cell>
          <cell r="C48" t="str">
            <v>400*70</v>
          </cell>
          <cell r="D48" t="str">
            <v>130K</v>
          </cell>
          <cell r="E48">
            <v>2</v>
          </cell>
          <cell r="F48">
            <v>0.36</v>
          </cell>
        </row>
        <row r="49">
          <cell r="A49" t="str">
            <v>네이버&gt;생활&gt;지역정보&gt;지역정보홈&gt;&gt;우측 배너(240x240)</v>
          </cell>
          <cell r="B49">
            <v>2065325</v>
          </cell>
          <cell r="C49" t="str">
            <v>240*240</v>
          </cell>
          <cell r="D49" t="str">
            <v>130K</v>
          </cell>
          <cell r="E49">
            <v>2</v>
          </cell>
          <cell r="F49">
            <v>0.06</v>
          </cell>
        </row>
        <row r="50">
          <cell r="A50" t="str">
            <v>네이버&gt;엔터테이먼트&gt;뮤직&gt;뮤직서브&gt;&gt;우측 배너(200x170)</v>
          </cell>
          <cell r="B50">
            <v>28855167</v>
          </cell>
          <cell r="C50" t="str">
            <v>200*170</v>
          </cell>
          <cell r="D50" t="str">
            <v>130K</v>
          </cell>
          <cell r="E50">
            <v>2</v>
          </cell>
          <cell r="F50">
            <v>0.06</v>
          </cell>
        </row>
        <row r="51">
          <cell r="A51" t="str">
            <v>네이버&gt;엔터테이먼트&gt;뮤직&gt;뮤직플레이어&gt;&gt;하단 배너(380x50)</v>
          </cell>
          <cell r="B51">
            <v>2549816</v>
          </cell>
          <cell r="C51" t="str">
            <v>380*50</v>
          </cell>
          <cell r="D51" t="str">
            <v>130K</v>
          </cell>
          <cell r="E51">
            <v>1.5</v>
          </cell>
          <cell r="F51">
            <v>0.5</v>
          </cell>
        </row>
        <row r="52">
          <cell r="A52" t="str">
            <v>네이버&gt;엔터테이먼트&gt;뮤직&gt;뮤직홈&gt;&gt;우측 배너(200x170)</v>
          </cell>
          <cell r="B52">
            <v>2794616</v>
          </cell>
          <cell r="C52" t="str">
            <v>200*170</v>
          </cell>
          <cell r="D52" t="str">
            <v>130K</v>
          </cell>
          <cell r="E52">
            <v>3</v>
          </cell>
          <cell r="F52">
            <v>7.0000000000000007E-2</v>
          </cell>
        </row>
        <row r="53">
          <cell r="A53" t="str">
            <v>네이버&gt;엔터테이먼트&gt;영화&gt;영화서브&gt;&gt;우측 배너(220x180)</v>
          </cell>
          <cell r="B53">
            <v>55784569</v>
          </cell>
          <cell r="C53" t="str">
            <v>220*180</v>
          </cell>
          <cell r="D53" t="str">
            <v>130K</v>
          </cell>
          <cell r="E53">
            <v>2</v>
          </cell>
          <cell r="F53">
            <v>7.0000000000000007E-2</v>
          </cell>
        </row>
        <row r="54">
          <cell r="A54" t="str">
            <v>네이버&gt;엔터테이먼트&gt;영화&gt;영화서브&gt;동영상플레이어&gt;&gt;하단 배너(700x95)</v>
          </cell>
          <cell r="B54">
            <v>53.143000000000001</v>
          </cell>
          <cell r="C54" t="str">
            <v>700*95</v>
          </cell>
          <cell r="D54" t="str">
            <v>130K</v>
          </cell>
          <cell r="E54">
            <v>1000000</v>
          </cell>
          <cell r="F54">
            <v>0.62</v>
          </cell>
        </row>
        <row r="55">
          <cell r="A55" t="str">
            <v>네이버&gt;엔터테이먼트&gt;영화&gt;영화서브&gt;슬라이드쇼&gt;&gt;우측 배너(230x110)</v>
          </cell>
          <cell r="B55">
            <v>6139263</v>
          </cell>
          <cell r="C55" t="str">
            <v>230*110</v>
          </cell>
          <cell r="D55" t="str">
            <v>130K</v>
          </cell>
          <cell r="E55">
            <v>2</v>
          </cell>
          <cell r="F55">
            <v>0.22</v>
          </cell>
        </row>
        <row r="56">
          <cell r="A56" t="str">
            <v>네이버&gt;엔터테이먼트&gt;영화&gt;영화홈&gt;&gt;좌측 배너(400x110)</v>
          </cell>
          <cell r="B56">
            <v>53.143000000000001</v>
          </cell>
          <cell r="C56" t="str">
            <v>400*100</v>
          </cell>
          <cell r="D56" t="str">
            <v>130K</v>
          </cell>
          <cell r="E56">
            <v>2000000</v>
          </cell>
          <cell r="F56">
            <v>0.83</v>
          </cell>
        </row>
        <row r="57">
          <cell r="A57" t="str">
            <v>네이버&gt;엔터테이먼트&gt;영화&gt;영화홈&gt;&gt;좌측 배너(420x340)</v>
          </cell>
          <cell r="B57">
            <v>53.143000000000001</v>
          </cell>
          <cell r="C57" t="str">
            <v>420*340</v>
          </cell>
          <cell r="D57" t="str">
            <v>130K</v>
          </cell>
          <cell r="E57">
            <v>3000000</v>
          </cell>
          <cell r="F57">
            <v>1.1299999999999999</v>
          </cell>
        </row>
        <row r="58">
          <cell r="A58" t="str">
            <v>네이버&gt;엔터테이먼트&gt;운세&gt;&gt;우측 배너(148x600)</v>
          </cell>
          <cell r="B58">
            <v>6378044</v>
          </cell>
          <cell r="C58" t="str">
            <v>148*600</v>
          </cell>
          <cell r="D58" t="str">
            <v>130K</v>
          </cell>
          <cell r="E58">
            <v>1.5</v>
          </cell>
          <cell r="F58">
            <v>0.08</v>
          </cell>
        </row>
        <row r="59">
          <cell r="A59" t="str">
            <v>네이버&gt;엔터테이먼트&gt;운세&gt;&gt;우측 배너(240x240)</v>
          </cell>
          <cell r="B59">
            <v>1417888</v>
          </cell>
          <cell r="C59" t="str">
            <v>240*240</v>
          </cell>
          <cell r="D59" t="str">
            <v>130K</v>
          </cell>
          <cell r="E59">
            <v>1.5</v>
          </cell>
          <cell r="F59">
            <v>0.06</v>
          </cell>
        </row>
        <row r="60">
          <cell r="A60" t="str">
            <v>네이버&gt;여성&gt;미즈생각&gt;미즈생각서브&gt;&gt;우측 배너(160x400)</v>
          </cell>
          <cell r="B60">
            <v>14851934</v>
          </cell>
          <cell r="C60" t="str">
            <v>160*400</v>
          </cell>
          <cell r="D60" t="str">
            <v>130K</v>
          </cell>
          <cell r="E60">
            <v>3</v>
          </cell>
          <cell r="F60">
            <v>0.03</v>
          </cell>
        </row>
        <row r="61">
          <cell r="A61" t="str">
            <v>네이버&gt;여성&gt;미즈생각&gt;미즈생각서브&gt;&gt;텍스트</v>
          </cell>
          <cell r="B61">
            <v>9431339</v>
          </cell>
          <cell r="C61" t="str">
            <v>25/33자</v>
          </cell>
          <cell r="D61" t="str">
            <v>-</v>
          </cell>
          <cell r="E61">
            <v>3</v>
          </cell>
          <cell r="F61">
            <v>0.02</v>
          </cell>
        </row>
        <row r="62">
          <cell r="A62" t="str">
            <v>네이버&gt;여성&gt;미즈생각&gt;미즈생각홈&gt;&gt;우측 배너(200x200)</v>
          </cell>
          <cell r="B62">
            <v>1749741</v>
          </cell>
          <cell r="C62" t="str">
            <v>200*200</v>
          </cell>
          <cell r="D62" t="str">
            <v>130K</v>
          </cell>
          <cell r="E62">
            <v>3</v>
          </cell>
          <cell r="F62">
            <v>0.04</v>
          </cell>
        </row>
        <row r="63">
          <cell r="A63" t="str">
            <v>네이버&gt;여성&gt;미즈생각&gt;미즈생각홈&gt;&gt;확장 배너(50x50)</v>
          </cell>
          <cell r="B63" t="str">
            <v>-</v>
          </cell>
          <cell r="C63" t="str">
            <v>405*325</v>
          </cell>
          <cell r="D63" t="str">
            <v>150K</v>
          </cell>
          <cell r="E63">
            <v>7000000</v>
          </cell>
          <cell r="F63">
            <v>0.34</v>
          </cell>
        </row>
        <row r="64">
          <cell r="A64" t="str">
            <v>네이버&gt;여성&gt;미즈생각&gt;사랑방&gt;&gt;스폰서배너(150x50)</v>
          </cell>
          <cell r="B64" t="str">
            <v>-</v>
          </cell>
          <cell r="C64" t="str">
            <v>150*50</v>
          </cell>
          <cell r="D64" t="str">
            <v>150K</v>
          </cell>
          <cell r="E64">
            <v>10000000</v>
          </cell>
          <cell r="F64">
            <v>0</v>
          </cell>
        </row>
        <row r="65">
          <cell r="A65" t="str">
            <v>네이버&gt;이야기&gt;메일&gt;메일 서브&gt;&gt;빅보드(350x300)</v>
          </cell>
          <cell r="B65">
            <v>12850647</v>
          </cell>
          <cell r="C65" t="str">
            <v>350*300</v>
          </cell>
          <cell r="D65" t="str">
            <v>150K</v>
          </cell>
          <cell r="E65">
            <v>4</v>
          </cell>
          <cell r="F65">
            <v>0.25</v>
          </cell>
        </row>
        <row r="66">
          <cell r="A66" t="str">
            <v>네이버&gt;이야기&gt;메일&gt;메일 서브&gt;&gt;좌측 배너(175x130)</v>
          </cell>
          <cell r="B66">
            <v>326670602</v>
          </cell>
          <cell r="C66" t="str">
            <v>175*130</v>
          </cell>
          <cell r="D66" t="str">
            <v>130K</v>
          </cell>
          <cell r="E66">
            <v>1.5</v>
          </cell>
          <cell r="F66">
            <v>0.02</v>
          </cell>
        </row>
        <row r="67">
          <cell r="A67" t="str">
            <v>네이버&gt;이야기&gt;메일&gt;메일홈&gt;&gt;우측 배너(250x155)</v>
          </cell>
          <cell r="B67">
            <v>96056629</v>
          </cell>
          <cell r="C67" t="str">
            <v>250*155</v>
          </cell>
          <cell r="D67" t="str">
            <v>130K</v>
          </cell>
          <cell r="E67">
            <v>3</v>
          </cell>
          <cell r="F67">
            <v>0.02</v>
          </cell>
        </row>
        <row r="68">
          <cell r="A68" t="str">
            <v>네이버&gt;이야기&gt;모자이크&gt;&gt;우측 배너(240x240)</v>
          </cell>
          <cell r="B68">
            <v>275497</v>
          </cell>
          <cell r="C68" t="str">
            <v>240*240</v>
          </cell>
          <cell r="D68" t="str">
            <v>130K</v>
          </cell>
          <cell r="E68">
            <v>2</v>
          </cell>
          <cell r="F68">
            <v>0.13</v>
          </cell>
        </row>
        <row r="69">
          <cell r="A69" t="str">
            <v>네이버&gt;이야기&gt;붐&gt;&gt;우측 배너(250x155)</v>
          </cell>
          <cell r="B69">
            <v>116342478</v>
          </cell>
          <cell r="C69" t="str">
            <v>250*155</v>
          </cell>
          <cell r="D69" t="str">
            <v>130K</v>
          </cell>
          <cell r="E69">
            <v>3</v>
          </cell>
          <cell r="F69">
            <v>0.04</v>
          </cell>
        </row>
        <row r="70">
          <cell r="A70" t="str">
            <v>네이버&gt;이야기&gt;붐&gt;붐홈&gt;&gt;좌측 배너(175x50)</v>
          </cell>
          <cell r="B70">
            <v>13777776</v>
          </cell>
          <cell r="C70" t="str">
            <v>175*50</v>
          </cell>
          <cell r="D70" t="str">
            <v>130K</v>
          </cell>
          <cell r="E70">
            <v>1.5</v>
          </cell>
          <cell r="F70">
            <v>0.02</v>
          </cell>
        </row>
        <row r="71">
          <cell r="A71" t="str">
            <v>네이버&gt;이야기&gt;블로그&gt;&gt;좌측 배너(175x50)</v>
          </cell>
          <cell r="B71">
            <v>62108553</v>
          </cell>
          <cell r="C71" t="str">
            <v>175*50</v>
          </cell>
          <cell r="D71" t="str">
            <v>130K</v>
          </cell>
          <cell r="E71">
            <v>1.5</v>
          </cell>
          <cell r="F71">
            <v>7.0000000000000007E-2</v>
          </cell>
        </row>
        <row r="72">
          <cell r="A72" t="str">
            <v>네이버&gt;이야기&gt;블로그&gt;블로그서브&gt;&gt;우측 배너(148x600)</v>
          </cell>
          <cell r="B72">
            <v>4563427</v>
          </cell>
          <cell r="C72" t="str">
            <v>148*600</v>
          </cell>
          <cell r="D72" t="str">
            <v>130K</v>
          </cell>
          <cell r="E72">
            <v>1.5</v>
          </cell>
          <cell r="F72">
            <v>0.1</v>
          </cell>
        </row>
        <row r="73">
          <cell r="A73" t="str">
            <v>네이버&gt;이야기&gt;블로그&gt;블로그홈&gt;&gt;우측 배너(240x240)</v>
          </cell>
          <cell r="B73">
            <v>47697566</v>
          </cell>
          <cell r="C73" t="str">
            <v>240*240</v>
          </cell>
          <cell r="D73" t="str">
            <v>130K</v>
          </cell>
          <cell r="E73">
            <v>3</v>
          </cell>
          <cell r="F73">
            <v>0.05</v>
          </cell>
        </row>
        <row r="74">
          <cell r="A74" t="str">
            <v>네이버&gt;이야기&gt;카페&gt;&gt;좌측 배너(175x50)</v>
          </cell>
          <cell r="B74">
            <v>94924800</v>
          </cell>
          <cell r="C74" t="str">
            <v>175*50</v>
          </cell>
          <cell r="D74" t="str">
            <v>130K</v>
          </cell>
          <cell r="E74">
            <v>1.5</v>
          </cell>
          <cell r="F74">
            <v>0.02</v>
          </cell>
        </row>
        <row r="75">
          <cell r="A75" t="str">
            <v>네이버&gt;이야기&gt;카페&gt;&gt;카페내 배너(175x130)</v>
          </cell>
          <cell r="B75">
            <v>262413357</v>
          </cell>
          <cell r="C75" t="str">
            <v>175*130</v>
          </cell>
          <cell r="D75" t="str">
            <v>130K</v>
          </cell>
          <cell r="E75">
            <v>1.5</v>
          </cell>
          <cell r="F75">
            <v>0.05</v>
          </cell>
        </row>
        <row r="76">
          <cell r="A76" t="str">
            <v>네이버&gt;이야기&gt;카페&gt;카페서브&gt;&gt;우측 배너(160x400)</v>
          </cell>
          <cell r="B76">
            <v>2472807</v>
          </cell>
          <cell r="C76" t="str">
            <v>160*400</v>
          </cell>
          <cell r="D76" t="str">
            <v>130K</v>
          </cell>
          <cell r="E76">
            <v>1.5</v>
          </cell>
          <cell r="F76">
            <v>0.08</v>
          </cell>
        </row>
        <row r="77">
          <cell r="A77" t="str">
            <v>네이버&gt;이야기&gt;카페&gt;카페홈&gt;&gt;우측 배너(240x240)</v>
          </cell>
          <cell r="B77">
            <v>76240319</v>
          </cell>
          <cell r="C77" t="str">
            <v>240*240</v>
          </cell>
          <cell r="D77" t="str">
            <v>130K</v>
          </cell>
          <cell r="E77">
            <v>3</v>
          </cell>
          <cell r="F77">
            <v>0.03</v>
          </cell>
        </row>
        <row r="78">
          <cell r="A78" t="str">
            <v>네이버&gt;이야기&gt;툰&gt;&gt;우측 배너(240x240)</v>
          </cell>
          <cell r="B78">
            <v>12424421</v>
          </cell>
          <cell r="C78" t="str">
            <v>240*240</v>
          </cell>
          <cell r="D78" t="str">
            <v>130K</v>
          </cell>
          <cell r="E78">
            <v>2</v>
          </cell>
          <cell r="F78">
            <v>0.05</v>
          </cell>
        </row>
        <row r="79">
          <cell r="A79" t="str">
            <v>네이버&gt;이야기&gt;포토&gt;&gt;우측 배너(250x155)</v>
          </cell>
          <cell r="B79">
            <v>2921986</v>
          </cell>
          <cell r="C79" t="str">
            <v>250*155</v>
          </cell>
          <cell r="D79" t="str">
            <v>130K</v>
          </cell>
          <cell r="E79">
            <v>3</v>
          </cell>
          <cell r="F79">
            <v>0.05</v>
          </cell>
        </row>
        <row r="80">
          <cell r="A80" t="str">
            <v>네이버&gt;이야기&gt;포토&gt;포토갤러리&gt;갤러리서브&gt;&gt;좌측 배너(175x130)</v>
          </cell>
          <cell r="B80">
            <v>23020441</v>
          </cell>
          <cell r="C80" t="str">
            <v>175*130</v>
          </cell>
          <cell r="D80" t="str">
            <v>130K</v>
          </cell>
          <cell r="E80">
            <v>1.5</v>
          </cell>
          <cell r="F80">
            <v>0.03</v>
          </cell>
        </row>
        <row r="81">
          <cell r="A81" t="str">
            <v>네이버&gt;이야기&gt;포토&gt;포토갤러리&gt;갤러리홈&gt;&gt;좌측 배너(175x50)</v>
          </cell>
          <cell r="B81">
            <v>547503</v>
          </cell>
          <cell r="C81" t="str">
            <v>175*50</v>
          </cell>
          <cell r="D81" t="str">
            <v>130K</v>
          </cell>
          <cell r="E81">
            <v>1.5</v>
          </cell>
          <cell r="F81">
            <v>0.01</v>
          </cell>
        </row>
        <row r="82">
          <cell r="A82" t="str">
            <v>네이버&gt;이야기&gt;포토&gt;포토갤러리&gt;슬라이드쇼&gt;&gt;중앙 배너(550x365)</v>
          </cell>
          <cell r="B82">
            <v>13019</v>
          </cell>
          <cell r="C82" t="str">
            <v>550*365</v>
          </cell>
          <cell r="D82" t="str">
            <v>130K</v>
          </cell>
          <cell r="E82">
            <v>2</v>
          </cell>
          <cell r="F82">
            <v>0.52</v>
          </cell>
        </row>
        <row r="83">
          <cell r="A83" t="str">
            <v>네이버&gt;이야기&gt;포토&gt;포토앨범&gt;앨범서브&gt;&gt;우측 배너(148x600)</v>
          </cell>
          <cell r="B83">
            <v>130930289</v>
          </cell>
          <cell r="C83" t="str">
            <v>148*600</v>
          </cell>
          <cell r="D83" t="str">
            <v>130K</v>
          </cell>
          <cell r="E83">
            <v>1.5</v>
          </cell>
          <cell r="F83">
            <v>0.05</v>
          </cell>
        </row>
        <row r="84">
          <cell r="A84" t="str">
            <v>네이버&gt;이야기&gt;포토&gt;포토앨범&gt;앨범슬라이드&gt;&gt;좌측 배너(170x180)</v>
          </cell>
          <cell r="B84">
            <v>1110565</v>
          </cell>
          <cell r="C84" t="str">
            <v>170*180</v>
          </cell>
          <cell r="D84" t="str">
            <v>130K</v>
          </cell>
          <cell r="E84">
            <v>1.5</v>
          </cell>
          <cell r="F84">
            <v>0.17</v>
          </cell>
        </row>
        <row r="85">
          <cell r="A85" t="str">
            <v>네이버&gt;이야기&gt;플레이&gt;&gt;우측 배너(240x240)</v>
          </cell>
          <cell r="B85">
            <v>19712601</v>
          </cell>
          <cell r="C85" t="str">
            <v>240*240</v>
          </cell>
          <cell r="D85" t="str">
            <v>130K</v>
          </cell>
          <cell r="E85">
            <v>3</v>
          </cell>
          <cell r="F85">
            <v>0.16</v>
          </cell>
        </row>
        <row r="86">
          <cell r="A86" t="str">
            <v>네이버&gt;정보&gt;취업&gt;&gt;우측 배너(240x240)</v>
          </cell>
          <cell r="B86">
            <v>15745002</v>
          </cell>
          <cell r="C86" t="str">
            <v>148*600</v>
          </cell>
          <cell r="D86" t="str">
            <v>130K</v>
          </cell>
          <cell r="E86">
            <v>1.5</v>
          </cell>
          <cell r="F86">
            <v>0.04</v>
          </cell>
        </row>
        <row r="87">
          <cell r="A87" t="str">
            <v>네이버&gt;정보&gt;취업&gt;커뮤니티 게시판&gt;&gt;우측 배너(148x600)</v>
          </cell>
          <cell r="B87">
            <v>997525</v>
          </cell>
          <cell r="C87" t="str">
            <v>240*240</v>
          </cell>
          <cell r="D87" t="str">
            <v>130K</v>
          </cell>
          <cell r="E87">
            <v>2</v>
          </cell>
          <cell r="F87">
            <v>0.05</v>
          </cell>
        </row>
        <row r="88">
          <cell r="A88" t="str">
            <v>쥬니버&gt;&gt;서비스_우측 배너(100x400)</v>
          </cell>
          <cell r="B88">
            <v>1363998205</v>
          </cell>
          <cell r="C88" t="str">
            <v>148*600</v>
          </cell>
          <cell r="D88" t="str">
            <v>130K</v>
          </cell>
          <cell r="E88">
            <v>1.5</v>
          </cell>
          <cell r="F88">
            <v>0.22</v>
          </cell>
        </row>
        <row r="89">
          <cell r="A89" t="str">
            <v>쥬니버&gt;검색&gt;&gt;우측배너(148x600)</v>
          </cell>
          <cell r="B89">
            <v>24043648</v>
          </cell>
          <cell r="C89" t="str">
            <v>100*400</v>
          </cell>
          <cell r="D89" t="str">
            <v>130K</v>
          </cell>
          <cell r="E89">
            <v>1</v>
          </cell>
          <cell r="F89">
            <v>0.28999999999999998</v>
          </cell>
        </row>
        <row r="90">
          <cell r="A90" t="str">
            <v>쥬니버&gt;쥬니버홈&gt;&gt;TI(555x320)</v>
          </cell>
          <cell r="B90" t="str">
            <v>-</v>
          </cell>
          <cell r="C90" t="str">
            <v>555*320</v>
          </cell>
          <cell r="D90" t="str">
            <v>150K</v>
          </cell>
          <cell r="E90">
            <v>10000000</v>
          </cell>
          <cell r="F90">
            <v>1.4</v>
          </cell>
        </row>
        <row r="91">
          <cell r="A91" t="str">
            <v>쥬니버&gt;쥬니버홈&gt;&gt;우측 배너(195x150)</v>
          </cell>
          <cell r="B91">
            <v>112058771</v>
          </cell>
          <cell r="C91" t="str">
            <v>195*150</v>
          </cell>
          <cell r="D91" t="str">
            <v>130K</v>
          </cell>
          <cell r="E91">
            <v>2</v>
          </cell>
          <cell r="F91">
            <v>0.28000000000000003</v>
          </cell>
        </row>
        <row r="92">
          <cell r="A92" t="str">
            <v>쥬니버&gt;쥬니버홈&gt;&gt;좌측 여백(85x145)</v>
          </cell>
          <cell r="B92">
            <v>89645603</v>
          </cell>
          <cell r="C92" t="str">
            <v>85*145</v>
          </cell>
          <cell r="D92" t="str">
            <v>130K</v>
          </cell>
          <cell r="E92">
            <v>1.5</v>
          </cell>
          <cell r="F92">
            <v>0.17</v>
          </cell>
        </row>
        <row r="93">
          <cell r="A93" t="str">
            <v>페이지그룹&gt;&gt;검색+사전(240x240)</v>
          </cell>
          <cell r="B93">
            <v>219605859</v>
          </cell>
          <cell r="C93" t="str">
            <v>240*240</v>
          </cell>
          <cell r="D93" t="str">
            <v>130K</v>
          </cell>
          <cell r="E93">
            <v>2</v>
          </cell>
          <cell r="F93">
            <v>0.12</v>
          </cell>
        </row>
        <row r="94">
          <cell r="A94" t="str">
            <v>페이지그룹&gt;&gt;네이버_내PC_우측배너(200x200)</v>
          </cell>
          <cell r="B94">
            <v>42936389</v>
          </cell>
          <cell r="C94" t="str">
            <v>200*200</v>
          </cell>
          <cell r="D94" t="str">
            <v>130K</v>
          </cell>
          <cell r="E94">
            <v>1.5</v>
          </cell>
          <cell r="F94">
            <v>0</v>
          </cell>
        </row>
        <row r="95">
          <cell r="A95" t="str">
            <v>페이지그룹&gt;&gt;네이버_빅보드(350x300)</v>
          </cell>
          <cell r="B95">
            <v>65294803</v>
          </cell>
          <cell r="C95" t="str">
            <v>350*300</v>
          </cell>
          <cell r="D95" t="str">
            <v>150K</v>
          </cell>
          <cell r="E95">
            <v>4</v>
          </cell>
          <cell r="F95">
            <v>0.24</v>
          </cell>
        </row>
        <row r="96">
          <cell r="A96" t="str">
            <v>페이지그룹&gt;&gt;여성(160x400)</v>
          </cell>
          <cell r="B96">
            <v>27068121</v>
          </cell>
          <cell r="C96" t="str">
            <v>160*400</v>
          </cell>
          <cell r="D96" t="str">
            <v>130K</v>
          </cell>
          <cell r="E96">
            <v>3</v>
          </cell>
          <cell r="F96">
            <v>0.06</v>
          </cell>
        </row>
        <row r="97">
          <cell r="A97" t="str">
            <v>페이지그룹&gt;&gt;여성텍스트</v>
          </cell>
          <cell r="B97">
            <v>9431397</v>
          </cell>
          <cell r="C97" t="str">
            <v>25/33자</v>
          </cell>
          <cell r="D97" t="str">
            <v>-</v>
          </cell>
          <cell r="E97">
            <v>0.5</v>
          </cell>
          <cell r="F97">
            <v>0.02</v>
          </cell>
        </row>
        <row r="98">
          <cell r="A98" t="str">
            <v>페이지그룹&gt;&gt;여행, 레저(160x400)</v>
          </cell>
          <cell r="B98">
            <v>23738606</v>
          </cell>
          <cell r="C98" t="str">
            <v>160*400</v>
          </cell>
          <cell r="D98" t="str">
            <v>130K</v>
          </cell>
          <cell r="E98">
            <v>3</v>
          </cell>
          <cell r="F98">
            <v>0.08</v>
          </cell>
        </row>
        <row r="99">
          <cell r="A99" t="str">
            <v>페이지그룹&gt;&gt;정보(240x240)</v>
          </cell>
          <cell r="B99">
            <v>7824292</v>
          </cell>
          <cell r="C99" t="str">
            <v>240*240</v>
          </cell>
          <cell r="D99" t="str">
            <v>130K</v>
          </cell>
          <cell r="E99">
            <v>1.5</v>
          </cell>
          <cell r="F99">
            <v>0.04</v>
          </cell>
        </row>
        <row r="100">
          <cell r="A100" t="str">
            <v>페이지그룹&gt;&gt;정보+도구(148x600)</v>
          </cell>
          <cell r="B100">
            <v>50639486</v>
          </cell>
          <cell r="C100" t="str">
            <v>148*600</v>
          </cell>
          <cell r="D100" t="str">
            <v>130K</v>
          </cell>
          <cell r="E100">
            <v>1.5</v>
          </cell>
          <cell r="F100">
            <v>0.04</v>
          </cell>
        </row>
        <row r="101">
          <cell r="A101" t="str">
            <v>페이지그룹&gt;&gt;커뮤니티 2.0(240x240)</v>
          </cell>
          <cell r="B101">
            <v>32412519</v>
          </cell>
          <cell r="C101" t="str">
            <v>240*240</v>
          </cell>
          <cell r="D101" t="str">
            <v>130K</v>
          </cell>
          <cell r="E101">
            <v>2</v>
          </cell>
          <cell r="F101">
            <v>0.05</v>
          </cell>
        </row>
        <row r="102">
          <cell r="A102" t="str">
            <v>페이지그룹&gt;&gt;커뮤니티서브(175x130)</v>
          </cell>
          <cell r="B102">
            <v>612104400</v>
          </cell>
          <cell r="C102" t="str">
            <v>175*130</v>
          </cell>
          <cell r="D102" t="str">
            <v>130K</v>
          </cell>
          <cell r="E102">
            <v>1.5</v>
          </cell>
          <cell r="F102">
            <v>0.04</v>
          </cell>
        </row>
        <row r="103">
          <cell r="A103" t="str">
            <v>페이지그룹&gt;&gt;커뮤니티우측(148x600)</v>
          </cell>
          <cell r="B103">
            <v>135493716</v>
          </cell>
          <cell r="C103" t="str">
            <v>148*600</v>
          </cell>
          <cell r="D103" t="str">
            <v>130K</v>
          </cell>
          <cell r="E103">
            <v>1.5</v>
          </cell>
          <cell r="F103">
            <v>0.06</v>
          </cell>
        </row>
        <row r="104">
          <cell r="A104" t="str">
            <v>페이지그룹&gt;&gt;커뮤니티좌측(175x50)</v>
          </cell>
          <cell r="B104">
            <v>171358632</v>
          </cell>
          <cell r="C104" t="str">
            <v>175*50</v>
          </cell>
          <cell r="D104" t="str">
            <v>130K</v>
          </cell>
          <cell r="E104">
            <v>1.5</v>
          </cell>
          <cell r="F104">
            <v>0.03</v>
          </cell>
        </row>
        <row r="105">
          <cell r="A105" t="str">
            <v>페이지그룹&gt;&gt;커뮤니티탑(240x240)</v>
          </cell>
          <cell r="B105">
            <v>123937885</v>
          </cell>
          <cell r="C105" t="str">
            <v>240*240</v>
          </cell>
          <cell r="D105" t="str">
            <v>130K</v>
          </cell>
          <cell r="E105">
            <v>3</v>
          </cell>
          <cell r="F105">
            <v>0.03</v>
          </cell>
        </row>
        <row r="106">
          <cell r="A106" t="str">
            <v>페이지그룹&gt;&gt;커뮤니티탑(250x155)</v>
          </cell>
          <cell r="B106">
            <v>215321093</v>
          </cell>
          <cell r="C106" t="str">
            <v>250*155</v>
          </cell>
          <cell r="D106" t="str">
            <v>130K</v>
          </cell>
          <cell r="E106">
            <v>3</v>
          </cell>
          <cell r="F106">
            <v>0.04</v>
          </cell>
        </row>
        <row r="107">
          <cell r="A107" t="str">
            <v>페이지그룹&gt;&gt;한게임_빅보드(350x300)</v>
          </cell>
          <cell r="B107">
            <v>42188164</v>
          </cell>
          <cell r="C107" t="str">
            <v>350*300</v>
          </cell>
          <cell r="D107" t="str">
            <v>150K</v>
          </cell>
          <cell r="E107">
            <v>4</v>
          </cell>
          <cell r="F107">
            <v>0.46</v>
          </cell>
        </row>
        <row r="108">
          <cell r="A108" t="str">
            <v>한게임&gt;로그인&gt;&gt;빅보드(350x300)</v>
          </cell>
          <cell r="B108">
            <v>42188164</v>
          </cell>
          <cell r="C108" t="str">
            <v>350*300</v>
          </cell>
          <cell r="D108" t="str">
            <v>150K</v>
          </cell>
          <cell r="E108">
            <v>4</v>
          </cell>
          <cell r="F108">
            <v>0.43</v>
          </cell>
        </row>
        <row r="109">
          <cell r="A109" t="str">
            <v>한게임&gt;일반게임_SS&gt;&gt;우측 배너(250x100)</v>
          </cell>
          <cell r="B109">
            <v>89546726</v>
          </cell>
          <cell r="C109" t="str">
            <v>148*600</v>
          </cell>
          <cell r="D109" t="str">
            <v>130K</v>
          </cell>
          <cell r="E109">
            <v>1.5</v>
          </cell>
          <cell r="F109">
            <v>0.26</v>
          </cell>
        </row>
        <row r="110">
          <cell r="A110" t="str">
            <v>한게임&gt;클라이언트&gt;&gt;하단 배너(790x60)</v>
          </cell>
          <cell r="B110">
            <v>771069801</v>
          </cell>
          <cell r="C110" t="str">
            <v>790*60</v>
          </cell>
          <cell r="D110" t="str">
            <v>50K</v>
          </cell>
          <cell r="E110">
            <v>1.5</v>
          </cell>
          <cell r="F110">
            <v>0.06</v>
          </cell>
        </row>
        <row r="111">
          <cell r="A111" t="str">
            <v>한게임&gt;한게임홈&gt;&gt;우측 배너(200x200)</v>
          </cell>
          <cell r="B111">
            <v>79869437</v>
          </cell>
          <cell r="C111" t="str">
            <v>200*200</v>
          </cell>
          <cell r="D111" t="str">
            <v>130K</v>
          </cell>
          <cell r="E111">
            <v>2</v>
          </cell>
          <cell r="F111">
            <v>0.15</v>
          </cell>
        </row>
        <row r="112">
          <cell r="A112" t="str">
            <v>한게임&gt;한게임홈&gt;&gt;우측 배너(200x200)</v>
          </cell>
          <cell r="B112">
            <v>60272582</v>
          </cell>
          <cell r="C112" t="str">
            <v>200*200</v>
          </cell>
          <cell r="D112" t="str">
            <v>130K</v>
          </cell>
          <cell r="E112">
            <v>2</v>
          </cell>
          <cell r="F112">
            <v>0.13</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sheetData sheetId="12"/>
      <sheetData sheetId="13"/>
      <sheetData sheetId="1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전체단가표"/>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직재"/>
      <sheetName val="#REF"/>
    </sheetNames>
    <sheetDataSet>
      <sheetData sheetId="0" refreshError="1"/>
      <sheetData sheetId="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세금계산서"/>
      <sheetName val="입력정보"/>
      <sheetName val="등록자료"/>
      <sheetName val="매출현황"/>
      <sheetName val="사용법"/>
      <sheetName val="직노"/>
      <sheetName val="%EC%84%B8%EA%B8%88%EA%B3%84%EC%"/>
      <sheetName val="I一般比"/>
      <sheetName val="N賃率-職"/>
      <sheetName val="2)요약견적서"/>
      <sheetName val="1)종합보고"/>
      <sheetName val="00. 공통_프로그램"/>
      <sheetName val="00. 블루로직스"/>
      <sheetName val="00. 공통_갤럭시 라이브"/>
      <sheetName val="01. 타임스퀘어"/>
      <sheetName val="02. 용산역"/>
      <sheetName val="03. 하반기 파트너스데이"/>
      <sheetName val="04. 연수송도"/>
      <sheetName val="05. 부천중동"/>
      <sheetName val="엔미즈_코리아"/>
      <sheetName val="국별인원"/>
    </sheetNames>
    <definedNames>
      <definedName name="AKISMENU"/>
    </definedNames>
    <sheetDataSet>
      <sheetData sheetId="0">
        <row r="3">
          <cell r="B3" t="str">
            <v>우진글로벌로지스틱스㈜</v>
          </cell>
        </row>
      </sheetData>
      <sheetData sheetId="1">
        <row r="2">
          <cell r="E2" t="str">
            <v>청구</v>
          </cell>
        </row>
        <row r="3">
          <cell r="E3" t="str">
            <v>영수</v>
          </cell>
        </row>
      </sheetData>
      <sheetData sheetId="2">
        <row r="3">
          <cell r="B3" t="str">
            <v>우진글로벌로지스틱스㈜</v>
          </cell>
          <cell r="D3" t="str">
            <v>신백용</v>
          </cell>
          <cell r="E3" t="str">
            <v>서울 중 남대문 4 17-7</v>
          </cell>
          <cell r="F3" t="str">
            <v>서비스</v>
          </cell>
          <cell r="G3" t="str">
            <v>해운항공운송대리</v>
          </cell>
        </row>
        <row r="4">
          <cell r="B4" t="str">
            <v>천지해운㈜</v>
          </cell>
          <cell r="D4" t="str">
            <v>남기영</v>
          </cell>
          <cell r="E4" t="str">
            <v>서울 중 서소문 57-10 정안빌딩 6층</v>
          </cell>
          <cell r="F4" t="str">
            <v>서비스</v>
          </cell>
          <cell r="G4" t="str">
            <v>해상운송주선</v>
          </cell>
        </row>
        <row r="5">
          <cell r="B5" t="str">
            <v>범한종합물류㈜</v>
          </cell>
          <cell r="D5" t="str">
            <v>여성구</v>
          </cell>
          <cell r="E5" t="str">
            <v>서울 영등포구 여의도동 23-3</v>
          </cell>
          <cell r="F5" t="str">
            <v>서비스</v>
          </cell>
          <cell r="G5" t="str">
            <v>복합운송주선</v>
          </cell>
        </row>
        <row r="6">
          <cell r="B6" t="str">
            <v>㈜서중물류</v>
          </cell>
          <cell r="D6" t="str">
            <v>류제엽</v>
          </cell>
          <cell r="E6" t="str">
            <v>서울 중구 남대문로 5 120 국제화제빌딩</v>
          </cell>
          <cell r="F6" t="str">
            <v>써비스 도매</v>
          </cell>
          <cell r="G6" t="str">
            <v>해상항공운송주선</v>
          </cell>
        </row>
      </sheetData>
      <sheetData sheetId="3"/>
      <sheetData sheetId="4"/>
      <sheetData sheetId="5"/>
      <sheetData sheetId="6"/>
      <sheetData sheetId="7"/>
      <sheetData sheetId="8" refreshError="1"/>
      <sheetData sheetId="9">
        <row r="2">
          <cell r="E2">
            <v>0</v>
          </cell>
        </row>
      </sheetData>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등록자료"/>
      <sheetName val="입력정보"/>
      <sheetName val="세금계산서"/>
      <sheetName val="매출현황"/>
      <sheetName val="사용법"/>
      <sheetName val="직노"/>
      <sheetName val="%EC%84%B8%EA%B8%88%EA%B3%84%EC%"/>
      <sheetName val="I一般比"/>
      <sheetName val="N賃率-職"/>
      <sheetName val="2)요약견적서"/>
      <sheetName val="1)종합보고"/>
      <sheetName val="00. 공통_프로그램"/>
      <sheetName val="00. 블루로직스"/>
      <sheetName val="00. 공통_갤럭시 라이브"/>
      <sheetName val="01. 타임스퀘어"/>
      <sheetName val="02. 용산역"/>
      <sheetName val="03. 하반기 파트너스데이"/>
      <sheetName val="04. 연수송도"/>
      <sheetName val="05. 부천중동"/>
      <sheetName val="엔미즈_코리아"/>
      <sheetName val="국별인원"/>
    </sheetNames>
    <definedNames>
      <definedName name="AKISMENU"/>
    </definedNames>
    <sheetDataSet>
      <sheetData sheetId="0" refreshError="1">
        <row r="3">
          <cell r="B3" t="str">
            <v>우진글로벌로지스틱스㈜</v>
          </cell>
          <cell r="F3" t="str">
            <v>서비스</v>
          </cell>
        </row>
        <row r="4">
          <cell r="F4" t="str">
            <v>서비스</v>
          </cell>
        </row>
        <row r="5">
          <cell r="F5" t="str">
            <v>서비스</v>
          </cell>
        </row>
        <row r="6">
          <cell r="F6" t="str">
            <v>써비스 도매</v>
          </cell>
        </row>
      </sheetData>
      <sheetData sheetId="1" refreshError="1">
        <row r="2">
          <cell r="E2" t="str">
            <v>청구</v>
          </cell>
        </row>
        <row r="3">
          <cell r="E3" t="str">
            <v>영수</v>
          </cell>
        </row>
      </sheetData>
      <sheetData sheetId="2" refreshError="1"/>
      <sheetData sheetId="3"/>
      <sheetData sheetId="4"/>
      <sheetData sheetId="5"/>
      <sheetData sheetId="6"/>
      <sheetData sheetId="7"/>
      <sheetData sheetId="8" refreshError="1"/>
      <sheetData sheetId="9">
        <row r="2">
          <cell r="E2">
            <v>0</v>
          </cell>
        </row>
      </sheetData>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1 (2)"/>
      <sheetName val="통합 문서1"/>
    </sheetNames>
    <definedNames>
      <definedName name="BlankMacro1"/>
      <definedName name="JEPUMS"/>
      <definedName name="NO" refersTo="#REF!"/>
    </definedNames>
    <sheetDataSet>
      <sheetData sheetId="0"/>
      <sheetData sheetId="1"/>
      <sheetData sheetId="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직노"/>
      <sheetName val="#REF"/>
    </sheetNames>
    <sheetDataSet>
      <sheetData sheetId="0" refreshError="1"/>
      <sheetData sheetId="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投放汇总"/>
      <sheetName val="汽车之家"/>
      <sheetName val="爱卡"/>
      <sheetName val="新浪微博"/>
      <sheetName val="地方-易车网"/>
      <sheetName val="地方-腾讯地方站"/>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F!"/>
    </sheetNames>
    <sheetDataSet>
      <sheetData sheetId="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2, 2001"/>
      <sheetName val="MTP "/>
      <sheetName val="Bloomberg"/>
      <sheetName val="Euro Fix"/>
      <sheetName val="données"/>
      <sheetName val="Currency Basic TCCL"/>
      <sheetName val="報價單"/>
      <sheetName val="Currency%20Basic%20TCCL.xls"/>
      <sheetName val="DrawnCheques"/>
      <sheetName val="2020 Skincare workshop"/>
      <sheetName val="Customize Your Invoice"/>
      <sheetName val="SBM29"/>
      <sheetName val="04"/>
      <sheetName val="cc_total"/>
      <sheetName val="Cntmrs-Recruit"/>
      <sheetName val="EXCHANGE RATES"/>
      <sheetName val="Param"/>
      <sheetName val="Sheet1"/>
      <sheetName val="媒体形式&amp;线路"/>
      <sheetName val="Prix Boutique"/>
      <sheetName val="PropertyPreop-Budget"/>
      <sheetName val="Calc"/>
      <sheetName val="D_Overview"/>
      <sheetName val="USD vs Currencies back up"/>
      <sheetName val="Feuil1"/>
      <sheetName val="Com.result"/>
      <sheetName val="Lookups"/>
      <sheetName val="Dillards - Total F&amp;B"/>
      <sheetName val="Boutique Operation "/>
      <sheetName val="FA"/>
      <sheetName val="定向日报表-效果转化周期"/>
      <sheetName val="Communication Eco dev"/>
      <sheetName val="Communication Eco frf"/>
      <sheetName val="Cover"/>
      <sheetName val="Admin"/>
      <sheetName val="load"/>
      <sheetName val="Comments"/>
      <sheetName val="Data"/>
      <sheetName val="Eye Shadow"/>
      <sheetName val="DATA-USD"/>
      <sheetName val="asia"/>
      <sheetName val="Other Europe"/>
      <sheetName val="tr"/>
      <sheetName val="stores"/>
      <sheetName val="Affls"/>
      <sheetName val="COGS Interface"/>
      <sheetName val="数云订单数据"/>
      <sheetName val="K"/>
      <sheetName val="SPLITLCP"/>
      <sheetName val="LCPSECT"/>
      <sheetName val="DISH"/>
      <sheetName val="FCC"/>
      <sheetName val="HSC"/>
      <sheetName val="NBD"/>
      <sheetName val="L"/>
      <sheetName val="J"/>
      <sheetName val="GENMULTI"/>
      <sheetName val="N"/>
    </sheetNames>
    <sheetDataSet>
      <sheetData sheetId="0" refreshError="1"/>
      <sheetData sheetId="1" refreshError="1"/>
      <sheetData sheetId="2" refreshError="1"/>
      <sheetData sheetId="3" refreshError="1">
        <row r="5">
          <cell r="C5">
            <v>13.760300000000001</v>
          </cell>
        </row>
        <row r="6">
          <cell r="C6">
            <v>40.3399</v>
          </cell>
        </row>
        <row r="7">
          <cell r="C7">
            <v>5.9457300000000002</v>
          </cell>
        </row>
        <row r="8">
          <cell r="C8">
            <v>6.5595699999999999</v>
          </cell>
        </row>
        <row r="10">
          <cell r="C10">
            <v>0.78756400000000004</v>
          </cell>
        </row>
        <row r="11">
          <cell r="C11">
            <v>1936.27</v>
          </cell>
        </row>
        <row r="12">
          <cell r="C12">
            <v>2.2037100000000001</v>
          </cell>
        </row>
        <row r="13">
          <cell r="C13">
            <v>200.482</v>
          </cell>
        </row>
        <row r="14">
          <cell r="C14">
            <v>166.386</v>
          </cell>
        </row>
      </sheetData>
      <sheetData sheetId="4" refreshError="1"/>
      <sheetData sheetId="5" refreshError="1"/>
      <sheetData sheetId="6" refreshError="1"/>
      <sheetData sheetId="7" refreshError="1"/>
      <sheetData sheetId="8" refreshError="1"/>
      <sheetData sheetId="9">
        <row r="5">
          <cell r="C5" t="str">
            <v>Skincare workshop</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x Boutique"/>
      <sheetName val="Concurrence"/>
      <sheetName val="Euro Fix"/>
    </sheetNames>
    <sheetDataSet>
      <sheetData sheetId="0"/>
      <sheetData sheetId="1"/>
      <sheetData sheetId="2"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1) Catering"/>
      <sheetName val="Pavilion"/>
      <sheetName val="Booth "/>
      <sheetName val="Staff room"/>
      <sheetName val="Electrical needs"/>
      <sheetName val="2) Cleaning"/>
      <sheetName val="3) Security Guard"/>
      <sheetName val="4) Hostesses"/>
      <sheetName val="5) Korean lunch kit"/>
      <sheetName val="6) Walkie Talkies"/>
      <sheetName val="7) Miscellaneus"/>
      <sheetName val="8) Limousine"/>
      <sheetName val="9) Hot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110"/>
      <sheetName val="FHC"/>
      <sheetName val="HC"/>
      <sheetName val="GPO"/>
      <sheetName val="G04410"/>
      <sheetName val="G04510"/>
      <sheetName val="L04420"/>
      <sheetName val="L04520"/>
      <sheetName val="D04430"/>
      <sheetName val="D04530"/>
      <sheetName val="G04490"/>
      <sheetName val="FHC04200"/>
      <sheetName val="G04201"/>
      <sheetName val="L04202"/>
      <sheetName val="D04203"/>
      <sheetName val="FHC04234"/>
      <sheetName val="FHC04207"/>
      <sheetName val="HC5234"/>
      <sheetName val="HC05207"/>
      <sheetName val="HC05200"/>
      <sheetName val="HC05560"/>
      <sheetName val="HC05460"/>
      <sheetName val="04100"/>
      <sheetName val="04001"/>
      <sheetName val="QA04218"/>
      <sheetName val="QA05218"/>
      <sheetName val="QA05180"/>
      <sheetName val="04120"/>
      <sheetName val="04005"/>
      <sheetName val="04101"/>
      <sheetName val="04010"/>
      <sheetName val="04002"/>
      <sheetName val="04800"/>
      <sheetName val="04110"/>
      <sheetName val="04170"/>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G HIER"/>
      <sheetName val="DEPT DATA"/>
      <sheetName val="RATE DATA"/>
      <sheetName val="SRA ALLOC"/>
      <sheetName val="PS ALLOC"/>
      <sheetName val="CONSOL"/>
      <sheetName val="CURRENCY"/>
      <sheetName val=".CSV]EXPORT[1]"/>
      <sheetName val="K"/>
      <sheetName val="Basis_Sheet"/>
      <sheetName val="Variant_Split"/>
      <sheetName val="Inventory"/>
      <sheetName val="EL"/>
      <sheetName val="POLO"/>
      <sheetName val="CN"/>
      <sheetName val="NA MDO Rollu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RG HIER"/>
    </sheetNames>
    <sheetDataSet>
      <sheetData sheetId="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Overview"/>
      <sheetName val="2- Key Material Assumptions"/>
      <sheetName val="3-MOE &amp; GMC Assumptions"/>
      <sheetName val="4-Reconciliations"/>
      <sheetName val="5-MOE Detail"/>
      <sheetName val="6-GMC Detail"/>
      <sheetName val="7-Saving List"/>
      <sheetName val="0304 TDC"/>
      <sheetName val="0304 ICBP"/>
      <sheetName val="Recon"/>
      <sheetName val="BRAND TDC"/>
      <sheetName val="2-_Key_Material_Assumptions"/>
      <sheetName val="3-MOE_&amp;_GMC_Assumptions"/>
      <sheetName val="5-MOE_Detail"/>
      <sheetName val="6-GMC_Detail"/>
      <sheetName val="7-Saving_List"/>
      <sheetName val="0304_TDC"/>
      <sheetName val="0304_ICBP"/>
      <sheetName val="BRAND_TDC"/>
      <sheetName val="2-_Key_Material_Assumptions1"/>
      <sheetName val="3-MOE_&amp;_GMC_Assumptions1"/>
      <sheetName val="5-MOE_Detail1"/>
      <sheetName val="6-GMC_Detail1"/>
      <sheetName val="7-Saving_List1"/>
      <sheetName val="0304_TDC1"/>
      <sheetName val="0304_ICBP1"/>
      <sheetName val="BRAND_TDC1"/>
    </sheetNames>
    <sheetDataSet>
      <sheetData sheetId="0"/>
      <sheetData sheetId="1"/>
      <sheetData sheetId="2"/>
      <sheetData sheetId="3"/>
      <sheetData sheetId="4"/>
      <sheetData sheetId="5"/>
      <sheetData sheetId="6"/>
      <sheetData sheetId="7" refreshError="1">
        <row r="21">
          <cell r="A21" t="str">
            <v>WH</v>
          </cell>
          <cell r="B21" t="str">
            <v>$/su</v>
          </cell>
          <cell r="C21">
            <v>2.6290220744258606E-2</v>
          </cell>
          <cell r="D21">
            <v>2.6290220744258606E-2</v>
          </cell>
          <cell r="E21">
            <v>2.6290220744258606E-2</v>
          </cell>
          <cell r="F21">
            <v>2.6290220744258606E-2</v>
          </cell>
          <cell r="G21">
            <v>2.6290220744258606E-2</v>
          </cell>
          <cell r="H21">
            <v>2.6290220744258606E-2</v>
          </cell>
          <cell r="I21">
            <v>2.6290220744258606E-2</v>
          </cell>
          <cell r="J21">
            <v>2.6290220744258606E-2</v>
          </cell>
          <cell r="K21">
            <v>2.6290220744258606E-2</v>
          </cell>
          <cell r="L21">
            <v>2.6290220744258606E-2</v>
          </cell>
          <cell r="M21">
            <v>2.6290220744258606E-2</v>
          </cell>
          <cell r="N21">
            <v>2.6290220744258606E-2</v>
          </cell>
          <cell r="O21">
            <v>2.6290220744258606E-2</v>
          </cell>
          <cell r="P21">
            <v>2.6290220744258606E-2</v>
          </cell>
          <cell r="Q21">
            <v>2.6290220744258606E-2</v>
          </cell>
          <cell r="R21">
            <v>2.6290220744258606E-2</v>
          </cell>
          <cell r="S21">
            <v>2.6290220744258606E-2</v>
          </cell>
          <cell r="T21">
            <v>2.6290220744258606E-2</v>
          </cell>
          <cell r="U21">
            <v>2.6290220744258606E-2</v>
          </cell>
          <cell r="V21">
            <v>2.6290220744258606E-2</v>
          </cell>
          <cell r="W21">
            <v>2.6290220744258606E-2</v>
          </cell>
          <cell r="X21">
            <v>2.6290220744258606E-2</v>
          </cell>
          <cell r="Y21">
            <v>2.6290220744258606E-2</v>
          </cell>
          <cell r="Z21">
            <v>2.6290220744258606E-2</v>
          </cell>
          <cell r="AA21">
            <v>2.6290220744258606E-2</v>
          </cell>
          <cell r="AB21">
            <v>2.6290220744258606E-2</v>
          </cell>
          <cell r="AC21">
            <v>2.6290220744258606E-2</v>
          </cell>
          <cell r="AD21">
            <v>2.6290220744258606E-2</v>
          </cell>
          <cell r="AE21">
            <v>2.6290220744258606E-2</v>
          </cell>
          <cell r="AF21">
            <v>2.6290220744258606E-2</v>
          </cell>
          <cell r="AG21">
            <v>2.6290220744258606E-2</v>
          </cell>
          <cell r="AH21">
            <v>2.6290220744258606E-2</v>
          </cell>
          <cell r="AI21">
            <v>2.6290220744258606E-2</v>
          </cell>
          <cell r="AJ21">
            <v>2.6290220744258606E-2</v>
          </cell>
          <cell r="AK21">
            <v>2.6290220744258606E-2</v>
          </cell>
          <cell r="AL21">
            <v>2.6290220744258606E-2</v>
          </cell>
          <cell r="AM21">
            <v>2.6290220744258606E-2</v>
          </cell>
          <cell r="AN21">
            <v>2.6290220744258606E-2</v>
          </cell>
          <cell r="AO21">
            <v>2.6290220744258606E-2</v>
          </cell>
          <cell r="AP21">
            <v>2.6290220744258606E-2</v>
          </cell>
          <cell r="AQ21">
            <v>2.6290220744258606E-2</v>
          </cell>
          <cell r="AR21">
            <v>2.6290220744258606E-2</v>
          </cell>
          <cell r="AS21">
            <v>2.6290220744258606E-2</v>
          </cell>
          <cell r="AT21">
            <v>2.6290220744258606E-2</v>
          </cell>
          <cell r="AU21">
            <v>2.6290220744258606E-2</v>
          </cell>
          <cell r="AV21">
            <v>2.6290220744258606E-2</v>
          </cell>
          <cell r="AW21">
            <v>2.6290220744258606E-2</v>
          </cell>
          <cell r="AX21">
            <v>2.6290220744258606E-2</v>
          </cell>
          <cell r="AY21">
            <v>2.6290220744258606E-2</v>
          </cell>
          <cell r="AZ21">
            <v>2.6290220744258606E-2</v>
          </cell>
          <cell r="BA21">
            <v>2.6290220744258606E-2</v>
          </cell>
          <cell r="BB21">
            <v>2.6290220744258606E-2</v>
          </cell>
          <cell r="BC21">
            <v>2.6290220744258606E-2</v>
          </cell>
          <cell r="BD21">
            <v>2.6290220744258606E-2</v>
          </cell>
          <cell r="BE21">
            <v>2.6290220744258606E-2</v>
          </cell>
          <cell r="BF21">
            <v>2.6290220744258606E-2</v>
          </cell>
        </row>
        <row r="25">
          <cell r="A25" t="str">
            <v>Bring forward variance</v>
          </cell>
          <cell r="B25" t="str">
            <v>$/su</v>
          </cell>
          <cell r="C25">
            <v>1.4294410680018193E-2</v>
          </cell>
          <cell r="D25">
            <v>1.4294410680018193E-2</v>
          </cell>
          <cell r="E25">
            <v>1.4294410680018193E-2</v>
          </cell>
          <cell r="F25">
            <v>1.4294410680018193E-2</v>
          </cell>
          <cell r="G25">
            <v>1.4294410680018193E-2</v>
          </cell>
          <cell r="H25">
            <v>1.4294410680018193E-2</v>
          </cell>
          <cell r="I25">
            <v>1.4294410680018193E-2</v>
          </cell>
          <cell r="J25">
            <v>1.4294410680018193E-2</v>
          </cell>
          <cell r="K25">
            <v>1.4294410680018193E-2</v>
          </cell>
          <cell r="L25">
            <v>1.4294410680018193E-2</v>
          </cell>
          <cell r="M25">
            <v>1.4294410680018193E-2</v>
          </cell>
          <cell r="N25">
            <v>1.4294410680018193E-2</v>
          </cell>
          <cell r="O25">
            <v>1.4294410680018193E-2</v>
          </cell>
          <cell r="P25">
            <v>1.4294410680018193E-2</v>
          </cell>
          <cell r="Q25">
            <v>1.4294410680018193E-2</v>
          </cell>
          <cell r="R25">
            <v>1.4294410680018193E-2</v>
          </cell>
          <cell r="S25">
            <v>1.4294410680018193E-2</v>
          </cell>
          <cell r="T25">
            <v>1.4294410680018193E-2</v>
          </cell>
          <cell r="U25">
            <v>1.4294410680018193E-2</v>
          </cell>
          <cell r="V25">
            <v>1.4294410680018193E-2</v>
          </cell>
          <cell r="W25">
            <v>1.4294410680018193E-2</v>
          </cell>
          <cell r="X25">
            <v>1.4294410680018193E-2</v>
          </cell>
          <cell r="Y25">
            <v>1.4294410680018193E-2</v>
          </cell>
          <cell r="Z25">
            <v>1.4294410680018193E-2</v>
          </cell>
          <cell r="AA25">
            <v>1.4294410680018193E-2</v>
          </cell>
          <cell r="AB25">
            <v>1.4294410680018193E-2</v>
          </cell>
          <cell r="AC25">
            <v>1.4294410680018193E-2</v>
          </cell>
          <cell r="AD25">
            <v>1.4294410680018193E-2</v>
          </cell>
          <cell r="AE25">
            <v>1.4294410680018193E-2</v>
          </cell>
          <cell r="AF25">
            <v>1.4294410680018193E-2</v>
          </cell>
          <cell r="AG25">
            <v>1.4294410680018193E-2</v>
          </cell>
          <cell r="AH25">
            <v>1.4294410680018193E-2</v>
          </cell>
          <cell r="AI25">
            <v>1.4294410680018193E-2</v>
          </cell>
          <cell r="AJ25">
            <v>1.4294410680018193E-2</v>
          </cell>
          <cell r="AK25">
            <v>1.4294410680018193E-2</v>
          </cell>
          <cell r="AL25">
            <v>1.4294410680018193E-2</v>
          </cell>
          <cell r="AM25">
            <v>1.4294410680018193E-2</v>
          </cell>
          <cell r="AN25">
            <v>1.4294410680018193E-2</v>
          </cell>
          <cell r="AO25">
            <v>1.4294410680018193E-2</v>
          </cell>
          <cell r="AP25">
            <v>1.4294410680018193E-2</v>
          </cell>
          <cell r="AQ25">
            <v>1.4294410680018193E-2</v>
          </cell>
          <cell r="AR25">
            <v>1.4294410680018193E-2</v>
          </cell>
          <cell r="AS25">
            <v>1.4294410680018193E-2</v>
          </cell>
          <cell r="AT25">
            <v>1.4294410680018193E-2</v>
          </cell>
          <cell r="AU25">
            <v>1.4294410680018193E-2</v>
          </cell>
          <cell r="AV25">
            <v>1.4294410680018193E-2</v>
          </cell>
          <cell r="AW25">
            <v>1.4294410680018193E-2</v>
          </cell>
          <cell r="AX25">
            <v>1.4294410680018193E-2</v>
          </cell>
          <cell r="AY25">
            <v>1.4294410680018193E-2</v>
          </cell>
          <cell r="AZ25">
            <v>1.4294410680018193E-2</v>
          </cell>
          <cell r="BA25">
            <v>1.4294410680018193E-2</v>
          </cell>
          <cell r="BB25">
            <v>1.4294410680018193E-2</v>
          </cell>
          <cell r="BC25">
            <v>1.4294410680018193E-2</v>
          </cell>
          <cell r="BD25">
            <v>1.4294410680018193E-2</v>
          </cell>
          <cell r="BF25">
            <v>1.4294410680018192E-2</v>
          </cell>
        </row>
      </sheetData>
      <sheetData sheetId="8"/>
      <sheetData sheetId="9"/>
      <sheetData sheetId="10"/>
      <sheetData sheetId="11"/>
      <sheetData sheetId="12"/>
      <sheetData sheetId="13"/>
      <sheetData sheetId="14"/>
      <sheetData sheetId="15"/>
      <sheetData sheetId="16">
        <row r="21">
          <cell r="A21" t="str">
            <v>WH</v>
          </cell>
        </row>
      </sheetData>
      <sheetData sheetId="17"/>
      <sheetData sheetId="18"/>
      <sheetData sheetId="19"/>
      <sheetData sheetId="20"/>
      <sheetData sheetId="21"/>
      <sheetData sheetId="22"/>
      <sheetData sheetId="23"/>
      <sheetData sheetId="24">
        <row r="21">
          <cell r="A21" t="str">
            <v>WH</v>
          </cell>
        </row>
      </sheetData>
      <sheetData sheetId="25"/>
      <sheetData sheetId="26"/>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ew Actual &amp; Forecast"/>
      <sheetName val="Sheet1"/>
      <sheetName val="New Actual &amp; Forecast MDL"/>
      <sheetName val="Mapping"/>
      <sheetName val="Upload_Forecast"/>
      <sheetName val="Pivot"/>
      <sheetName val="Match"/>
      <sheetName val="Raw"/>
      <sheetName val="Actual &amp; Forecast"/>
      <sheetName val="Actual &amp; Forecast MDL"/>
      <sheetName val="Plan"/>
      <sheetName val="Plan MDL"/>
      <sheetName val="Forecast Report"/>
      <sheetName val="PL Diff Act"/>
      <sheetName val="PL Diff Target"/>
      <sheetName val="월간보고서"/>
      <sheetName val="Germany 2013"/>
      <sheetName val="Fcst_Raw"/>
      <sheetName val="per Client"/>
      <sheetName val="Level 3 (GATE 2.0)"/>
      <sheetName val="MDL 2013"/>
      <sheetName val="Fcst HC Raw"/>
      <sheetName val="Fcst 2014"/>
      <sheetName val="2014_Billing&amp;Profit_05_2014"/>
      <sheetName val="2014_Billing&amp;Profit_05_2014.xls"/>
    </sheetNames>
    <sheetDataSet>
      <sheetData sheetId="0" refreshError="1">
        <row r="147">
          <cell r="AI147">
            <v>1632809.4799999993</v>
          </cell>
          <cell r="AJ147">
            <v>104513.92000000004</v>
          </cell>
        </row>
        <row r="148">
          <cell r="AI148">
            <v>7145245.5100000016</v>
          </cell>
          <cell r="AJ148">
            <v>2515542.8599999994</v>
          </cell>
        </row>
        <row r="151">
          <cell r="O151">
            <v>5660671.8699999982</v>
          </cell>
          <cell r="R151">
            <v>6984958</v>
          </cell>
          <cell r="U151">
            <v>4678662.8699999982</v>
          </cell>
          <cell r="X151">
            <v>933100.34999999951</v>
          </cell>
          <cell r="AA151">
            <v>815280.65999999992</v>
          </cell>
          <cell r="AD151">
            <v>930739.82999999914</v>
          </cell>
          <cell r="AG151">
            <v>1009913.7899999991</v>
          </cell>
          <cell r="AJ151">
            <v>989628.24000000081</v>
          </cell>
          <cell r="AM151">
            <v>982009</v>
          </cell>
          <cell r="AP151">
            <v>1008224</v>
          </cell>
          <cell r="AS151">
            <v>1032857</v>
          </cell>
          <cell r="AV151">
            <v>1007437</v>
          </cell>
          <cell r="AY151">
            <v>1053862</v>
          </cell>
          <cell r="BB151">
            <v>1034193</v>
          </cell>
          <cell r="BE151">
            <v>1848385</v>
          </cell>
        </row>
        <row r="152">
          <cell r="O152">
            <v>1892897.2299999995</v>
          </cell>
          <cell r="R152">
            <v>2099650.4900000002</v>
          </cell>
          <cell r="U152">
            <v>1600838.0399999996</v>
          </cell>
          <cell r="X152">
            <v>365511.69999999995</v>
          </cell>
          <cell r="AA152">
            <v>335857.5500000001</v>
          </cell>
          <cell r="AD152">
            <v>362940.33000000042</v>
          </cell>
          <cell r="AG152">
            <v>289111.60999999917</v>
          </cell>
          <cell r="AJ152">
            <v>247416.8499999998</v>
          </cell>
          <cell r="AM152">
            <v>292059.19</v>
          </cell>
          <cell r="AP152">
            <v>547375.4</v>
          </cell>
          <cell r="AS152">
            <v>281535.71999999997</v>
          </cell>
          <cell r="AV152">
            <v>293185.28999999998</v>
          </cell>
          <cell r="AY152">
            <v>314184.02</v>
          </cell>
          <cell r="BB152">
            <v>328185.03000000003</v>
          </cell>
          <cell r="BE152">
            <v>335185.03000000003</v>
          </cell>
        </row>
        <row r="154">
          <cell r="O154">
            <v>8024.4499999999389</v>
          </cell>
          <cell r="U154">
            <v>8024.4499999999389</v>
          </cell>
          <cell r="X154">
            <v>-26620.95</v>
          </cell>
          <cell r="AA154">
            <v>859.10000000000059</v>
          </cell>
          <cell r="AD154">
            <v>6678.9600000000028</v>
          </cell>
          <cell r="AG154">
            <v>-7881.6800000000039</v>
          </cell>
          <cell r="AJ154">
            <v>34989.019999999939</v>
          </cell>
          <cell r="AM154">
            <v>0</v>
          </cell>
          <cell r="AP154">
            <v>0</v>
          </cell>
          <cell r="AS154">
            <v>0</v>
          </cell>
          <cell r="AV154">
            <v>0</v>
          </cell>
          <cell r="AY154">
            <v>0</v>
          </cell>
          <cell r="BB154">
            <v>0</v>
          </cell>
          <cell r="BE154">
            <v>0</v>
          </cell>
        </row>
        <row r="158">
          <cell r="AJ158">
            <v>3</v>
          </cell>
          <cell r="AM158">
            <v>3</v>
          </cell>
          <cell r="BE158">
            <v>3</v>
          </cell>
        </row>
        <row r="159">
          <cell r="AJ159">
            <v>61</v>
          </cell>
          <cell r="AM159">
            <v>61</v>
          </cell>
          <cell r="BE159">
            <v>83</v>
          </cell>
        </row>
        <row r="160">
          <cell r="AJ160">
            <v>40</v>
          </cell>
          <cell r="AM160">
            <v>41</v>
          </cell>
          <cell r="BE160">
            <v>38</v>
          </cell>
        </row>
        <row r="167">
          <cell r="O167">
            <v>652524.00999999978</v>
          </cell>
          <cell r="R167">
            <v>1889805</v>
          </cell>
          <cell r="U167">
            <v>358296.00999999983</v>
          </cell>
        </row>
        <row r="168">
          <cell r="O168">
            <v>5867934.9900000002</v>
          </cell>
          <cell r="R168">
            <v>3339002</v>
          </cell>
          <cell r="U168">
            <v>5257267.99</v>
          </cell>
        </row>
        <row r="169">
          <cell r="O169">
            <v>2110722.46</v>
          </cell>
          <cell r="R169">
            <v>2691578</v>
          </cell>
          <cell r="U169">
            <v>1848722.4600000004</v>
          </cell>
        </row>
        <row r="171">
          <cell r="O171">
            <v>281847.81999999995</v>
          </cell>
          <cell r="R171">
            <v>769998</v>
          </cell>
          <cell r="U171">
            <v>176847.81999999998</v>
          </cell>
        </row>
        <row r="172">
          <cell r="O172">
            <v>2536848.0099999998</v>
          </cell>
          <cell r="R172">
            <v>3261134</v>
          </cell>
          <cell r="U172">
            <v>2023659.0100000002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4">
          <cell r="U34">
            <v>552845</v>
          </cell>
          <cell r="V34">
            <v>545422</v>
          </cell>
          <cell r="X34">
            <v>440830.61000000004</v>
          </cell>
          <cell r="Y34">
            <v>398855.12</v>
          </cell>
          <cell r="AA34">
            <v>332568.59999999992</v>
          </cell>
          <cell r="AB34">
            <v>267659.16999999993</v>
          </cell>
          <cell r="AD34">
            <v>772333</v>
          </cell>
          <cell r="AE34">
            <v>521846</v>
          </cell>
        </row>
        <row r="35">
          <cell r="U35">
            <v>241709</v>
          </cell>
          <cell r="V35">
            <v>224194</v>
          </cell>
          <cell r="X35">
            <v>-208187.87999999998</v>
          </cell>
          <cell r="Y35">
            <v>-219270.90999999997</v>
          </cell>
          <cell r="AA35">
            <v>196842.41</v>
          </cell>
          <cell r="AB35">
            <v>146075.43</v>
          </cell>
          <cell r="AD35">
            <v>-301409</v>
          </cell>
          <cell r="AE35">
            <v>-92480</v>
          </cell>
        </row>
        <row r="36">
          <cell r="U36">
            <v>794554</v>
          </cell>
          <cell r="X36">
            <v>232642.73000000007</v>
          </cell>
        </row>
        <row r="40">
          <cell r="V40">
            <v>345071</v>
          </cell>
          <cell r="Y40">
            <v>239830</v>
          </cell>
          <cell r="AB40">
            <v>319463</v>
          </cell>
          <cell r="AE40">
            <v>371925</v>
          </cell>
        </row>
        <row r="41">
          <cell r="V41">
            <v>55096</v>
          </cell>
          <cell r="Y41">
            <v>111692</v>
          </cell>
          <cell r="AB41">
            <v>172857</v>
          </cell>
          <cell r="AE41">
            <v>107027</v>
          </cell>
        </row>
        <row r="43">
          <cell r="V43">
            <v>7159</v>
          </cell>
          <cell r="Y43">
            <v>-27795</v>
          </cell>
          <cell r="AB43">
            <v>4256</v>
          </cell>
          <cell r="AE43">
            <v>-6711</v>
          </cell>
        </row>
        <row r="44">
          <cell r="V44">
            <v>376608</v>
          </cell>
          <cell r="Y44">
            <v>-199732.78999999998</v>
          </cell>
        </row>
        <row r="46">
          <cell r="Y46">
            <v>1</v>
          </cell>
          <cell r="AE46">
            <v>1</v>
          </cell>
        </row>
        <row r="47">
          <cell r="Y47">
            <v>9</v>
          </cell>
          <cell r="AE47">
            <v>12</v>
          </cell>
        </row>
        <row r="48">
          <cell r="AE48">
            <v>22</v>
          </cell>
        </row>
        <row r="52">
          <cell r="V52">
            <v>512862</v>
          </cell>
          <cell r="Y52">
            <v>49708.900000000067</v>
          </cell>
          <cell r="AB52">
            <v>411943.18999999994</v>
          </cell>
          <cell r="AE52">
            <v>389035</v>
          </cell>
        </row>
        <row r="53">
          <cell r="V53">
            <v>224664</v>
          </cell>
          <cell r="Y53">
            <v>128789.83</v>
          </cell>
          <cell r="AB53">
            <v>1036.29</v>
          </cell>
          <cell r="AE53">
            <v>0</v>
          </cell>
        </row>
        <row r="54">
          <cell r="V54">
            <v>737526</v>
          </cell>
          <cell r="Y54">
            <v>178498.73000000007</v>
          </cell>
        </row>
        <row r="55">
          <cell r="V55">
            <v>32090</v>
          </cell>
          <cell r="Y55">
            <v>1085.48</v>
          </cell>
          <cell r="AB55">
            <v>755.12</v>
          </cell>
          <cell r="AE55">
            <v>40331</v>
          </cell>
        </row>
      </sheetData>
      <sheetData sheetId="10" refreshError="1">
        <row r="37">
          <cell r="D37">
            <v>47540000</v>
          </cell>
          <cell r="E37">
            <v>3799500</v>
          </cell>
          <cell r="S37">
            <v>32913000</v>
          </cell>
          <cell r="T37">
            <v>1984500</v>
          </cell>
          <cell r="AT37">
            <v>2175000</v>
          </cell>
          <cell r="AU37">
            <v>200000</v>
          </cell>
          <cell r="AW37">
            <v>5398000</v>
          </cell>
          <cell r="AX37">
            <v>269000</v>
          </cell>
          <cell r="AZ37">
            <v>5710000</v>
          </cell>
          <cell r="BA37">
            <v>255000</v>
          </cell>
          <cell r="BC37">
            <v>8715000</v>
          </cell>
          <cell r="BD37">
            <v>475000</v>
          </cell>
          <cell r="BF37">
            <v>5480000</v>
          </cell>
          <cell r="BG37">
            <v>380000</v>
          </cell>
          <cell r="BL37">
            <v>1577000</v>
          </cell>
          <cell r="BM37">
            <v>240000</v>
          </cell>
          <cell r="BO37">
            <v>2535000</v>
          </cell>
          <cell r="BP37">
            <v>285000</v>
          </cell>
        </row>
        <row r="104">
          <cell r="D104">
            <v>76220498</v>
          </cell>
          <cell r="E104">
            <v>17370996</v>
          </cell>
          <cell r="S104">
            <v>32020400</v>
          </cell>
          <cell r="T104">
            <v>7532500</v>
          </cell>
          <cell r="AT104">
            <v>1983650</v>
          </cell>
          <cell r="AU104">
            <v>577000</v>
          </cell>
          <cell r="AW104">
            <v>3922400</v>
          </cell>
          <cell r="AX104">
            <v>1064750</v>
          </cell>
          <cell r="AZ104">
            <v>6743650</v>
          </cell>
          <cell r="BA104">
            <v>1242000</v>
          </cell>
          <cell r="BC104">
            <v>7995650</v>
          </cell>
          <cell r="BD104">
            <v>1776000</v>
          </cell>
          <cell r="BF104">
            <v>6019650</v>
          </cell>
          <cell r="BG104">
            <v>1493000</v>
          </cell>
          <cell r="BL104">
            <v>5113433</v>
          </cell>
          <cell r="BM104">
            <v>1462416</v>
          </cell>
          <cell r="BO104">
            <v>11476433</v>
          </cell>
          <cell r="BP104">
            <v>1855416</v>
          </cell>
        </row>
        <row r="106">
          <cell r="E106">
            <v>10888001</v>
          </cell>
          <cell r="T106">
            <v>4815485</v>
          </cell>
          <cell r="AU106">
            <v>768270</v>
          </cell>
          <cell r="AX106">
            <v>778102</v>
          </cell>
          <cell r="BA106">
            <v>784635</v>
          </cell>
          <cell r="BD106">
            <v>816506</v>
          </cell>
          <cell r="BG106">
            <v>816841</v>
          </cell>
          <cell r="BM106">
            <v>897655</v>
          </cell>
          <cell r="BP106">
            <v>862413</v>
          </cell>
        </row>
        <row r="107">
          <cell r="E107">
            <v>3996027</v>
          </cell>
          <cell r="T107">
            <v>1758996</v>
          </cell>
          <cell r="AU107">
            <v>274437</v>
          </cell>
          <cell r="AX107">
            <v>274437</v>
          </cell>
          <cell r="BA107">
            <v>313172</v>
          </cell>
          <cell r="BD107">
            <v>270220</v>
          </cell>
          <cell r="BG107">
            <v>269204</v>
          </cell>
          <cell r="BM107">
            <v>306695</v>
          </cell>
          <cell r="BP107">
            <v>334381</v>
          </cell>
        </row>
        <row r="110">
          <cell r="AU110">
            <v>-265707</v>
          </cell>
          <cell r="AX110">
            <v>281211</v>
          </cell>
        </row>
        <row r="113">
          <cell r="E113">
            <v>3</v>
          </cell>
          <cell r="AX113">
            <v>3</v>
          </cell>
          <cell r="BD113">
            <v>3</v>
          </cell>
          <cell r="BG113">
            <v>3</v>
          </cell>
          <cell r="BP113">
            <v>3</v>
          </cell>
          <cell r="CB113">
            <v>3</v>
          </cell>
        </row>
        <row r="114">
          <cell r="E114">
            <v>105</v>
          </cell>
          <cell r="AX114">
            <v>62</v>
          </cell>
          <cell r="BD114">
            <v>71</v>
          </cell>
          <cell r="BG114">
            <v>73</v>
          </cell>
          <cell r="BP114">
            <v>87</v>
          </cell>
          <cell r="CB114">
            <v>105</v>
          </cell>
        </row>
        <row r="115">
          <cell r="E115">
            <v>2</v>
          </cell>
          <cell r="BG115">
            <v>28</v>
          </cell>
        </row>
        <row r="144">
          <cell r="AU144">
            <v>226000</v>
          </cell>
          <cell r="AX144">
            <v>226000</v>
          </cell>
          <cell r="BA144">
            <v>226000</v>
          </cell>
          <cell r="BD144">
            <v>240000</v>
          </cell>
          <cell r="BG144">
            <v>240000</v>
          </cell>
        </row>
        <row r="145">
          <cell r="AU145">
            <v>57667</v>
          </cell>
          <cell r="AX145">
            <v>286667</v>
          </cell>
          <cell r="BA145">
            <v>537667</v>
          </cell>
          <cell r="BD145">
            <v>1028667</v>
          </cell>
          <cell r="BG145">
            <v>689667</v>
          </cell>
        </row>
        <row r="146">
          <cell r="AU146">
            <v>265000</v>
          </cell>
          <cell r="AX146">
            <v>396083</v>
          </cell>
          <cell r="BA146">
            <v>243333</v>
          </cell>
          <cell r="BD146">
            <v>357333</v>
          </cell>
          <cell r="BG146">
            <v>422333</v>
          </cell>
        </row>
        <row r="147">
          <cell r="AU147">
            <v>105000</v>
          </cell>
          <cell r="AX147">
            <v>105000</v>
          </cell>
          <cell r="BA147">
            <v>105000</v>
          </cell>
          <cell r="BD147">
            <v>105000</v>
          </cell>
          <cell r="BG147">
            <v>105000</v>
          </cell>
        </row>
        <row r="148">
          <cell r="AU148">
            <v>653667</v>
          </cell>
          <cell r="AX148">
            <v>1013750</v>
          </cell>
        </row>
        <row r="149">
          <cell r="AU149">
            <v>123333</v>
          </cell>
          <cell r="AX149">
            <v>320000</v>
          </cell>
          <cell r="BA149">
            <v>385000</v>
          </cell>
          <cell r="BD149">
            <v>520000</v>
          </cell>
          <cell r="BG149">
            <v>416000</v>
          </cell>
        </row>
        <row r="150">
          <cell r="AT150">
            <v>4158650</v>
          </cell>
          <cell r="AW150">
            <v>9320400</v>
          </cell>
        </row>
      </sheetData>
      <sheetData sheetId="11" refreshError="1">
        <row r="32">
          <cell r="F32">
            <v>2080002</v>
          </cell>
          <cell r="G32">
            <v>1879998</v>
          </cell>
          <cell r="I32">
            <v>3120000</v>
          </cell>
          <cell r="J32">
            <v>2820000</v>
          </cell>
          <cell r="L32">
            <v>346667</v>
          </cell>
          <cell r="M32">
            <v>313333</v>
          </cell>
          <cell r="O32">
            <v>346667</v>
          </cell>
          <cell r="P32">
            <v>313333</v>
          </cell>
          <cell r="R32">
            <v>346667</v>
          </cell>
          <cell r="S32">
            <v>313333</v>
          </cell>
          <cell r="U32">
            <v>346667</v>
          </cell>
          <cell r="V32">
            <v>313333</v>
          </cell>
          <cell r="X32">
            <v>346667</v>
          </cell>
          <cell r="Y32">
            <v>313333</v>
          </cell>
          <cell r="AD32">
            <v>520000</v>
          </cell>
          <cell r="AE32">
            <v>470000</v>
          </cell>
          <cell r="AG32">
            <v>520000</v>
          </cell>
          <cell r="AH32">
            <v>470000</v>
          </cell>
        </row>
        <row r="33">
          <cell r="F33">
            <v>640002</v>
          </cell>
          <cell r="G33">
            <v>600000</v>
          </cell>
          <cell r="I33">
            <v>960000</v>
          </cell>
          <cell r="J33">
            <v>900000</v>
          </cell>
          <cell r="L33">
            <v>106667</v>
          </cell>
          <cell r="M33">
            <v>100000</v>
          </cell>
          <cell r="O33">
            <v>106667</v>
          </cell>
          <cell r="P33">
            <v>100000</v>
          </cell>
          <cell r="R33">
            <v>106667</v>
          </cell>
          <cell r="S33">
            <v>100000</v>
          </cell>
          <cell r="U33">
            <v>106667</v>
          </cell>
          <cell r="V33">
            <v>100000</v>
          </cell>
          <cell r="X33">
            <v>106667</v>
          </cell>
          <cell r="Y33">
            <v>100000</v>
          </cell>
          <cell r="AD33">
            <v>160000</v>
          </cell>
          <cell r="AE33">
            <v>150000</v>
          </cell>
          <cell r="AG33">
            <v>160000</v>
          </cell>
          <cell r="AH33">
            <v>150000</v>
          </cell>
        </row>
        <row r="34">
          <cell r="L34">
            <v>453334</v>
          </cell>
          <cell r="O34">
            <v>453334</v>
          </cell>
        </row>
        <row r="41">
          <cell r="G41">
            <v>1852997</v>
          </cell>
          <cell r="J41">
            <v>2147004</v>
          </cell>
          <cell r="M41">
            <v>289999</v>
          </cell>
          <cell r="P41">
            <v>289999</v>
          </cell>
          <cell r="S41">
            <v>309999</v>
          </cell>
          <cell r="V41">
            <v>309999</v>
          </cell>
          <cell r="Y41">
            <v>320001</v>
          </cell>
          <cell r="AE41">
            <v>333000</v>
          </cell>
          <cell r="AH41">
            <v>335001</v>
          </cell>
        </row>
        <row r="42">
          <cell r="G42">
            <v>639904</v>
          </cell>
          <cell r="J42">
            <v>825097</v>
          </cell>
          <cell r="M42">
            <v>77390</v>
          </cell>
          <cell r="P42">
            <v>96716</v>
          </cell>
          <cell r="S42">
            <v>84973</v>
          </cell>
          <cell r="V42">
            <v>114092</v>
          </cell>
          <cell r="Y42">
            <v>98091</v>
          </cell>
          <cell r="AE42">
            <v>116896</v>
          </cell>
          <cell r="AH42">
            <v>123381</v>
          </cell>
        </row>
        <row r="44">
          <cell r="G44">
            <v>0</v>
          </cell>
        </row>
        <row r="45">
          <cell r="M45">
            <v>45944</v>
          </cell>
          <cell r="P45">
            <v>26618</v>
          </cell>
        </row>
        <row r="47">
          <cell r="J47">
            <v>1</v>
          </cell>
          <cell r="P47">
            <v>1</v>
          </cell>
          <cell r="V47">
            <v>1</v>
          </cell>
          <cell r="Y47">
            <v>1</v>
          </cell>
          <cell r="AH47">
            <v>1</v>
          </cell>
        </row>
        <row r="48">
          <cell r="J48">
            <v>16</v>
          </cell>
          <cell r="P48">
            <v>11</v>
          </cell>
          <cell r="V48">
            <v>12</v>
          </cell>
          <cell r="Y48">
            <v>13</v>
          </cell>
          <cell r="AH48">
            <v>16</v>
          </cell>
        </row>
        <row r="49">
          <cell r="V49">
            <v>26</v>
          </cell>
        </row>
        <row r="52">
          <cell r="M52">
            <v>340533</v>
          </cell>
          <cell r="P52">
            <v>340533</v>
          </cell>
          <cell r="S52">
            <v>340533</v>
          </cell>
          <cell r="V52">
            <v>340533</v>
          </cell>
        </row>
        <row r="53">
          <cell r="M53">
            <v>36133</v>
          </cell>
          <cell r="P53">
            <v>36133</v>
          </cell>
          <cell r="S53">
            <v>36133</v>
          </cell>
          <cell r="V53">
            <v>36133</v>
          </cell>
        </row>
        <row r="54">
          <cell r="M54">
            <v>376666</v>
          </cell>
          <cell r="P54">
            <v>376666</v>
          </cell>
        </row>
        <row r="55">
          <cell r="M55">
            <v>36667</v>
          </cell>
          <cell r="P55">
            <v>36667</v>
          </cell>
          <cell r="S55">
            <v>36667</v>
          </cell>
          <cell r="V55">
            <v>36667</v>
          </cell>
        </row>
      </sheetData>
      <sheetData sheetId="12" refreshError="1"/>
      <sheetData sheetId="13" refreshError="1"/>
      <sheetData sheetId="14" refreshError="1"/>
      <sheetData sheetId="15" refreshError="1"/>
      <sheetData sheetId="16" refreshError="1">
        <row r="35">
          <cell r="AK35">
            <v>4338401.4000000004</v>
          </cell>
          <cell r="AL35">
            <v>707554.73</v>
          </cell>
          <cell r="AN35">
            <v>5472384.8465586994</v>
          </cell>
          <cell r="AO35">
            <v>395336.59615160187</v>
          </cell>
          <cell r="AQ35">
            <v>4666800.2726000007</v>
          </cell>
          <cell r="AR35">
            <v>326425.1835003969</v>
          </cell>
          <cell r="AT35">
            <v>7467787.4926054003</v>
          </cell>
          <cell r="AU35">
            <v>362700.9041007997</v>
          </cell>
          <cell r="AW35">
            <v>3534345.2757588001</v>
          </cell>
          <cell r="AX35">
            <v>307216.59601360036</v>
          </cell>
          <cell r="BC35">
            <v>29248869.820820399</v>
          </cell>
          <cell r="BD35">
            <v>2469866.741046899</v>
          </cell>
          <cell r="BF35">
            <v>1556904.6191994401</v>
          </cell>
          <cell r="BG35">
            <v>-1533</v>
          </cell>
          <cell r="BI35">
            <v>1123340</v>
          </cell>
          <cell r="BJ35">
            <v>34537.530610000002</v>
          </cell>
          <cell r="BX35">
            <v>18678260.829199437</v>
          </cell>
          <cell r="BY35">
            <v>2168515.2506099995</v>
          </cell>
        </row>
        <row r="99">
          <cell r="AK99">
            <v>1564978.1978372</v>
          </cell>
          <cell r="AL99">
            <v>701624.95677359996</v>
          </cell>
          <cell r="AN99">
            <v>3424785.7806162001</v>
          </cell>
          <cell r="AO99">
            <v>582040.04320330045</v>
          </cell>
          <cell r="AQ99">
            <v>7678151.9915595995</v>
          </cell>
          <cell r="AR99">
            <v>1040808.5416356002</v>
          </cell>
          <cell r="AT99">
            <v>8459818.6558272</v>
          </cell>
          <cell r="AU99">
            <v>1223528.8664674</v>
          </cell>
          <cell r="AW99">
            <v>6887372.7570163999</v>
          </cell>
          <cell r="AX99">
            <v>1438742.2637831997</v>
          </cell>
          <cell r="BC99">
            <v>32892832.9142396</v>
          </cell>
          <cell r="BD99">
            <v>6858921.7404791005</v>
          </cell>
          <cell r="BF99">
            <v>3483288.0512730759</v>
          </cell>
          <cell r="BG99">
            <v>1269015.3648023843</v>
          </cell>
          <cell r="BI99">
            <v>12765247.907419201</v>
          </cell>
          <cell r="BJ99">
            <v>1640877.4977999998</v>
          </cell>
          <cell r="BX99">
            <v>58449087.498692274</v>
          </cell>
          <cell r="BY99">
            <v>7559256.602602385</v>
          </cell>
        </row>
        <row r="101">
          <cell r="AL101">
            <v>747000</v>
          </cell>
          <cell r="AO101">
            <v>636000</v>
          </cell>
          <cell r="AR101">
            <v>697079</v>
          </cell>
          <cell r="AU101">
            <v>696430.72</v>
          </cell>
          <cell r="AX101">
            <v>693000</v>
          </cell>
          <cell r="BD101">
            <v>4197509.72</v>
          </cell>
          <cell r="BG101">
            <v>762000</v>
          </cell>
          <cell r="BJ101">
            <v>864208</v>
          </cell>
          <cell r="BY101">
            <v>6194761.6200000001</v>
          </cell>
        </row>
        <row r="102">
          <cell r="AL102">
            <v>280000</v>
          </cell>
          <cell r="AO102">
            <v>179000</v>
          </cell>
          <cell r="AR102">
            <v>303757</v>
          </cell>
          <cell r="AU102">
            <v>201208.24</v>
          </cell>
          <cell r="AX102">
            <v>179000</v>
          </cell>
          <cell r="BD102">
            <v>1526965.24</v>
          </cell>
          <cell r="BG102">
            <v>294000</v>
          </cell>
          <cell r="BJ102">
            <v>246182</v>
          </cell>
          <cell r="BY102">
            <v>2163583.84</v>
          </cell>
        </row>
        <row r="104">
          <cell r="AL104">
            <v>-30000</v>
          </cell>
          <cell r="AO104">
            <v>27000</v>
          </cell>
          <cell r="AR104">
            <v>11278</v>
          </cell>
          <cell r="AU104">
            <v>-9000</v>
          </cell>
          <cell r="AX104">
            <v>12000</v>
          </cell>
          <cell r="BD104">
            <v>-10722</v>
          </cell>
          <cell r="BG104">
            <v>-35000</v>
          </cell>
          <cell r="BJ104">
            <v>52124</v>
          </cell>
          <cell r="BY104">
            <v>598307.38</v>
          </cell>
        </row>
        <row r="105">
          <cell r="AL105">
            <v>352179.68677360006</v>
          </cell>
          <cell r="AO105">
            <v>189376.63935490232</v>
          </cell>
        </row>
        <row r="108">
          <cell r="AO108">
            <v>3</v>
          </cell>
          <cell r="AU108">
            <v>4</v>
          </cell>
          <cell r="AX108">
            <v>4</v>
          </cell>
          <cell r="BJ108">
            <v>3</v>
          </cell>
          <cell r="BY108">
            <v>3</v>
          </cell>
        </row>
        <row r="109">
          <cell r="AO109">
            <v>50</v>
          </cell>
          <cell r="AU109">
            <v>53</v>
          </cell>
          <cell r="AX109">
            <v>54</v>
          </cell>
          <cell r="BJ109">
            <v>56</v>
          </cell>
          <cell r="BY109">
            <v>56</v>
          </cell>
        </row>
        <row r="171">
          <cell r="AL171">
            <v>1322935.1902135999</v>
          </cell>
          <cell r="AO171">
            <v>990264.74838740239</v>
          </cell>
        </row>
        <row r="172">
          <cell r="AL172">
            <v>86244.49656</v>
          </cell>
          <cell r="AO172">
            <v>-12888.10903249999</v>
          </cell>
        </row>
      </sheetData>
      <sheetData sheetId="17" refreshError="1"/>
      <sheetData sheetId="18" refreshError="1"/>
      <sheetData sheetId="19" refreshError="1"/>
      <sheetData sheetId="20" refreshError="1">
        <row r="47">
          <cell r="J47">
            <v>1621</v>
          </cell>
          <cell r="K47">
            <v>1139</v>
          </cell>
          <cell r="M47">
            <v>2118.6321850000004</v>
          </cell>
          <cell r="N47">
            <v>1359.15706</v>
          </cell>
          <cell r="P47">
            <v>60</v>
          </cell>
          <cell r="Q47">
            <v>60</v>
          </cell>
          <cell r="S47">
            <v>60</v>
          </cell>
          <cell r="T47">
            <v>60</v>
          </cell>
          <cell r="V47">
            <v>453</v>
          </cell>
          <cell r="W47">
            <v>337</v>
          </cell>
          <cell r="Y47">
            <v>421</v>
          </cell>
          <cell r="Z47">
            <v>180</v>
          </cell>
          <cell r="AB47">
            <v>226</v>
          </cell>
          <cell r="AC47">
            <v>206</v>
          </cell>
          <cell r="AH47">
            <v>-381</v>
          </cell>
          <cell r="AI47">
            <v>-287</v>
          </cell>
          <cell r="AK47">
            <v>813.60199999999998</v>
          </cell>
          <cell r="AL47">
            <v>227.52100000000002</v>
          </cell>
        </row>
        <row r="48">
          <cell r="J48">
            <v>971</v>
          </cell>
          <cell r="K48">
            <v>533</v>
          </cell>
          <cell r="M48">
            <v>1972.8245900000002</v>
          </cell>
          <cell r="N48">
            <v>1620.0240299999998</v>
          </cell>
          <cell r="P48">
            <v>0</v>
          </cell>
          <cell r="Q48">
            <v>0</v>
          </cell>
          <cell r="S48">
            <v>6</v>
          </cell>
          <cell r="T48">
            <v>5</v>
          </cell>
          <cell r="V48">
            <v>150</v>
          </cell>
          <cell r="W48">
            <v>120</v>
          </cell>
          <cell r="Y48">
            <v>39</v>
          </cell>
          <cell r="Z48">
            <v>26</v>
          </cell>
          <cell r="AB48">
            <v>275</v>
          </cell>
          <cell r="AC48">
            <v>148</v>
          </cell>
          <cell r="AH48">
            <v>550</v>
          </cell>
          <cell r="AI48">
            <v>496</v>
          </cell>
          <cell r="AK48">
            <v>312.93200000000002</v>
          </cell>
          <cell r="AL48">
            <v>220.27099999999999</v>
          </cell>
        </row>
        <row r="49">
          <cell r="P49">
            <v>60</v>
          </cell>
          <cell r="S49">
            <v>66</v>
          </cell>
        </row>
        <row r="51">
          <cell r="K51">
            <v>1149</v>
          </cell>
          <cell r="N51">
            <v>2159.7605700000004</v>
          </cell>
          <cell r="Q51">
            <v>137</v>
          </cell>
          <cell r="T51">
            <v>165</v>
          </cell>
          <cell r="W51">
            <v>166</v>
          </cell>
          <cell r="Z51">
            <v>191</v>
          </cell>
          <cell r="AC51">
            <v>227</v>
          </cell>
          <cell r="AI51">
            <v>274</v>
          </cell>
          <cell r="AL51">
            <v>279</v>
          </cell>
        </row>
        <row r="52">
          <cell r="K52">
            <v>576</v>
          </cell>
          <cell r="N52">
            <v>714.01580999999999</v>
          </cell>
          <cell r="Q52">
            <v>67</v>
          </cell>
          <cell r="T52">
            <v>70</v>
          </cell>
          <cell r="W52">
            <v>193</v>
          </cell>
          <cell r="Z52">
            <v>73</v>
          </cell>
          <cell r="AC52">
            <v>66</v>
          </cell>
          <cell r="AI52">
            <v>78</v>
          </cell>
          <cell r="AL52">
            <v>94</v>
          </cell>
        </row>
        <row r="53">
          <cell r="K53">
            <v>-4</v>
          </cell>
          <cell r="N53">
            <v>-20.181850000000001</v>
          </cell>
          <cell r="Q53">
            <v>-2</v>
          </cell>
          <cell r="T53">
            <v>0</v>
          </cell>
          <cell r="W53">
            <v>-1</v>
          </cell>
          <cell r="Z53">
            <v>0</v>
          </cell>
          <cell r="AC53">
            <v>1</v>
          </cell>
          <cell r="AI53">
            <v>-7</v>
          </cell>
          <cell r="AL53">
            <v>1</v>
          </cell>
        </row>
        <row r="54">
          <cell r="Q54">
            <v>-146</v>
          </cell>
          <cell r="T54">
            <v>-170</v>
          </cell>
        </row>
        <row r="56">
          <cell r="T56">
            <v>1</v>
          </cell>
          <cell r="Z56">
            <v>1</v>
          </cell>
          <cell r="AC56">
            <v>1</v>
          </cell>
          <cell r="AL56">
            <v>1</v>
          </cell>
          <cell r="AX56">
            <v>1</v>
          </cell>
        </row>
        <row r="57">
          <cell r="T57">
            <v>8</v>
          </cell>
          <cell r="Z57">
            <v>10</v>
          </cell>
          <cell r="AC57">
            <v>11</v>
          </cell>
          <cell r="AL57">
            <v>11</v>
          </cell>
          <cell r="AX57">
            <v>11</v>
          </cell>
        </row>
        <row r="61">
          <cell r="Q61">
            <v>60</v>
          </cell>
          <cell r="T61">
            <v>65</v>
          </cell>
        </row>
        <row r="62">
          <cell r="Q62">
            <v>0</v>
          </cell>
          <cell r="T62">
            <v>0</v>
          </cell>
        </row>
      </sheetData>
      <sheetData sheetId="21" refreshError="1"/>
      <sheetData sheetId="22" refreshError="1">
        <row r="6">
          <cell r="N6">
            <v>24286.113439999997</v>
          </cell>
          <cell r="O6">
            <v>13799.05546</v>
          </cell>
        </row>
        <row r="7">
          <cell r="N7">
            <v>57257.258979999991</v>
          </cell>
          <cell r="O7">
            <v>29561.251199999999</v>
          </cell>
        </row>
        <row r="9">
          <cell r="N9">
            <v>2766.273979999999</v>
          </cell>
          <cell r="O9">
            <v>1504.2196899999999</v>
          </cell>
        </row>
        <row r="10">
          <cell r="N10">
            <v>13616.35727</v>
          </cell>
          <cell r="O10">
            <v>6959.9200700000001</v>
          </cell>
        </row>
        <row r="15">
          <cell r="N15">
            <v>8976.5948400000016</v>
          </cell>
          <cell r="O15">
            <v>3982.23603</v>
          </cell>
        </row>
        <row r="16">
          <cell r="N16">
            <v>2640.6902999999998</v>
          </cell>
          <cell r="O16">
            <v>1377.2700699999998</v>
          </cell>
        </row>
        <row r="19">
          <cell r="N19">
            <v>0</v>
          </cell>
          <cell r="O19">
            <v>0</v>
          </cell>
        </row>
        <row r="21">
          <cell r="N21">
            <v>3</v>
          </cell>
          <cell r="O21">
            <v>3</v>
          </cell>
        </row>
        <row r="22">
          <cell r="N22">
            <v>86</v>
          </cell>
          <cell r="O22">
            <v>70</v>
          </cell>
        </row>
        <row r="30">
          <cell r="N30">
            <v>3332.9980400000004</v>
          </cell>
          <cell r="O30">
            <v>1544.9992399999999</v>
          </cell>
        </row>
        <row r="31">
          <cell r="N31">
            <v>1033.00036</v>
          </cell>
          <cell r="O31">
            <v>-367.00020000000001</v>
          </cell>
        </row>
        <row r="33">
          <cell r="N33">
            <v>3332.9980400000004</v>
          </cell>
          <cell r="O33">
            <v>1544.9992399999999</v>
          </cell>
        </row>
        <row r="34">
          <cell r="N34">
            <v>1033.00036</v>
          </cell>
          <cell r="O34">
            <v>-367.00020000000001</v>
          </cell>
        </row>
        <row r="39">
          <cell r="N39">
            <v>2827.0332100000001</v>
          </cell>
          <cell r="O39">
            <v>1303.6831300000001</v>
          </cell>
        </row>
        <row r="40">
          <cell r="N40">
            <v>1045.29874</v>
          </cell>
          <cell r="O40">
            <v>460.38069000000002</v>
          </cell>
        </row>
        <row r="43">
          <cell r="N43">
            <v>0</v>
          </cell>
          <cell r="O43">
            <v>0</v>
          </cell>
        </row>
        <row r="45">
          <cell r="N45">
            <v>1</v>
          </cell>
          <cell r="O45">
            <v>1</v>
          </cell>
        </row>
        <row r="46">
          <cell r="N46">
            <v>23</v>
          </cell>
          <cell r="O46">
            <v>16</v>
          </cell>
        </row>
      </sheetData>
      <sheetData sheetId="23" refreshError="1"/>
      <sheetData sheetId="2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ermany 2013"/>
      <sheetName val="2014_Billing&amp;Profit_05_2014"/>
      <sheetName val="New Actual &amp; Forecast"/>
      <sheetName val="Plan"/>
      <sheetName val="Fcst 2014"/>
      <sheetName val="MDL 2013"/>
      <sheetName val="Actual &amp; Forecast MDL"/>
      <sheetName val="Plan MD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ew Actual &amp; Forecast MDL"/>
      <sheetName val="New Actual &amp; Forecast"/>
      <sheetName val="Pivot"/>
      <sheetName val="Raw"/>
      <sheetName val="Actual &amp; Forecast"/>
      <sheetName val="Actual &amp; Forecast MDL"/>
      <sheetName val="Plan"/>
      <sheetName val="Plan MDL"/>
      <sheetName val="Forecast Report"/>
      <sheetName val="PL Diff Act"/>
      <sheetName val="PL Diff Target"/>
      <sheetName val="월간보고서"/>
      <sheetName val="Upload_Forecast"/>
      <sheetName val="Germany 2013"/>
      <sheetName val="Fcst_Raw"/>
      <sheetName val="per Client"/>
      <sheetName val="Mapping"/>
      <sheetName val="Level 3 (GATE 2.0)"/>
      <sheetName val="MDL 2013"/>
      <sheetName val="Fcst HC Raw"/>
      <sheetName val="Fcst 2014"/>
      <sheetName val="ZRD3COF0140"/>
      <sheetName val="Sheet3"/>
      <sheetName val="Sheet5"/>
      <sheetName val="Sheet4"/>
    </sheetNames>
    <sheetDataSet>
      <sheetData sheetId="0"/>
      <sheetData sheetId="1"/>
      <sheetData sheetId="2"/>
      <sheetData sheetId="3"/>
      <sheetData sheetId="4" refreshError="1">
        <row r="37">
          <cell r="AH37">
            <v>3169058</v>
          </cell>
          <cell r="AI37">
            <v>442255</v>
          </cell>
          <cell r="AK37">
            <v>1318247.1500000006</v>
          </cell>
          <cell r="AL37">
            <v>1533157.7200000002</v>
          </cell>
          <cell r="AN37">
            <v>3776395.3200000003</v>
          </cell>
          <cell r="AO37">
            <v>94869.199999999983</v>
          </cell>
          <cell r="AQ37">
            <v>9723981</v>
          </cell>
          <cell r="AR37">
            <v>375427</v>
          </cell>
        </row>
        <row r="102">
          <cell r="AH102">
            <v>3470882</v>
          </cell>
          <cell r="AI102">
            <v>855549</v>
          </cell>
          <cell r="AK102">
            <v>5500837.9699999997</v>
          </cell>
          <cell r="AL102">
            <v>20871.949999999953</v>
          </cell>
          <cell r="AN102">
            <v>9951222.5789999999</v>
          </cell>
          <cell r="AO102">
            <v>1791038.45</v>
          </cell>
          <cell r="AQ102">
            <v>8371493</v>
          </cell>
          <cell r="AR102">
            <v>1931771</v>
          </cell>
        </row>
        <row r="104">
          <cell r="AI104">
            <v>933101</v>
          </cell>
          <cell r="AL104">
            <v>815281</v>
          </cell>
          <cell r="AO104">
            <v>930744</v>
          </cell>
          <cell r="AR104">
            <v>1009914</v>
          </cell>
        </row>
        <row r="105">
          <cell r="AI105">
            <v>365512</v>
          </cell>
          <cell r="AL105">
            <v>335857.67</v>
          </cell>
          <cell r="AO105">
            <v>362942.14</v>
          </cell>
          <cell r="AR105">
            <v>289112</v>
          </cell>
        </row>
        <row r="107">
          <cell r="AI107">
            <v>-26621</v>
          </cell>
          <cell r="AL107">
            <v>859</v>
          </cell>
          <cell r="AO107">
            <v>6679</v>
          </cell>
          <cell r="AR107">
            <v>-7881</v>
          </cell>
        </row>
        <row r="108">
          <cell r="AI108">
            <v>-27430</v>
          </cell>
          <cell r="AL108">
            <v>403750.00000000017</v>
          </cell>
        </row>
        <row r="111">
          <cell r="AL111">
            <v>3</v>
          </cell>
          <cell r="AR111">
            <v>3</v>
          </cell>
        </row>
        <row r="112">
          <cell r="AL112">
            <v>58</v>
          </cell>
          <cell r="AR112">
            <v>61</v>
          </cell>
        </row>
        <row r="113">
          <cell r="AR113">
            <v>38</v>
          </cell>
        </row>
        <row r="142">
          <cell r="AI142">
            <v>155789</v>
          </cell>
          <cell r="AL142">
            <v>136727.57</v>
          </cell>
          <cell r="AO142">
            <v>162112.29999999999</v>
          </cell>
          <cell r="AR142">
            <v>-345158</v>
          </cell>
        </row>
        <row r="143">
          <cell r="AI143">
            <v>190553</v>
          </cell>
          <cell r="AL143">
            <v>612853.28</v>
          </cell>
          <cell r="AO143">
            <v>593922.77</v>
          </cell>
          <cell r="AR143">
            <v>1365917</v>
          </cell>
        </row>
        <row r="144">
          <cell r="AI144">
            <v>663578</v>
          </cell>
          <cell r="AL144">
            <v>534431.76</v>
          </cell>
          <cell r="AO144">
            <v>158796.44999999998</v>
          </cell>
          <cell r="AR144">
            <v>826509</v>
          </cell>
        </row>
        <row r="145">
          <cell r="AI145">
            <v>129306</v>
          </cell>
          <cell r="AL145">
            <v>14052.75</v>
          </cell>
          <cell r="AO145">
            <v>23891.25</v>
          </cell>
          <cell r="AR145">
            <v>20555</v>
          </cell>
        </row>
        <row r="146">
          <cell r="AI146">
            <v>1139226</v>
          </cell>
          <cell r="AL146">
            <v>1298065.3600000001</v>
          </cell>
        </row>
        <row r="147">
          <cell r="AI147">
            <v>158578</v>
          </cell>
          <cell r="AL147">
            <v>255964.31</v>
          </cell>
          <cell r="AO147">
            <v>947184.87999999989</v>
          </cell>
          <cell r="AR147">
            <v>439375</v>
          </cell>
        </row>
        <row r="148">
          <cell r="AH148">
            <v>6639940</v>
          </cell>
          <cell r="AK148">
            <v>6819085.120000001</v>
          </cell>
        </row>
      </sheetData>
      <sheetData sheetId="5"/>
      <sheetData sheetId="6" refreshError="1">
        <row r="115">
          <cell r="BD115">
            <v>30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ctual &amp; Forecast"/>
      <sheetName val="Plan"/>
    </sheetNames>
    <sheetDataSet>
      <sheetData sheetId="0" refreshError="1"/>
      <sheetData sheetId="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EN guidelines"/>
      <sheetName val="中文指导"/>
      <sheetName val="Lists"/>
      <sheetName val="#REF!"/>
    </sheetNames>
    <sheetDataSet>
      <sheetData sheetId="0">
        <row r="1">
          <cell r="A1" t="str">
            <v>CPM</v>
          </cell>
        </row>
      </sheetData>
      <sheetData sheetId="1">
        <row r="1">
          <cell r="A1" t="str">
            <v>CPM</v>
          </cell>
        </row>
      </sheetData>
      <sheetData sheetId="2">
        <row r="1">
          <cell r="A1" t="str">
            <v>CPM</v>
          </cell>
        </row>
      </sheetData>
      <sheetData sheetId="3">
        <row r="1">
          <cell r="A1" t="str">
            <v>CPM</v>
          </cell>
          <cell r="B1" t="str">
            <v>AD TAG STANDARD</v>
          </cell>
          <cell r="C1" t="str">
            <v>ITEM</v>
          </cell>
          <cell r="D1" t="b">
            <v>0</v>
          </cell>
          <cell r="E1" t="str">
            <v>StandardDisplay</v>
          </cell>
          <cell r="F1" t="str">
            <v>Ordered</v>
          </cell>
          <cell r="G1" t="str">
            <v>Cumulative</v>
          </cell>
          <cell r="H1" t="str">
            <v>Demo Publisher 中国</v>
          </cell>
          <cell r="I1" t="str">
            <v>Demo Site 中国</v>
          </cell>
        </row>
        <row r="2">
          <cell r="A2" t="str">
            <v>CPC</v>
          </cell>
          <cell r="B2" t="str">
            <v>AD TAG ENHANCED</v>
          </cell>
          <cell r="C2" t="str">
            <v>PERFORMANCE</v>
          </cell>
          <cell r="D2" t="b">
            <v>1</v>
          </cell>
          <cell r="E2" t="str">
            <v>TEXT</v>
          </cell>
          <cell r="F2" t="str">
            <v>Actual (3rd Party)</v>
          </cell>
          <cell r="G2" t="str">
            <v>Accumulative</v>
          </cell>
        </row>
        <row r="3">
          <cell r="A3" t="str">
            <v>CPA</v>
          </cell>
          <cell r="B3" t="str">
            <v>CLICK ONLY</v>
          </cell>
          <cell r="C3" t="str">
            <v>SPONSORSHIP</v>
          </cell>
          <cell r="E3" t="str">
            <v>AdvertorialEmail</v>
          </cell>
          <cell r="F3" t="str">
            <v>Actual (1st Party)</v>
          </cell>
        </row>
        <row r="4">
          <cell r="A4" t="str">
            <v>BONUS(N)</v>
          </cell>
          <cell r="B4" t="str">
            <v>PIXEL &amp; CLICK</v>
          </cell>
          <cell r="C4" t="str">
            <v>CHILDITEM</v>
          </cell>
          <cell r="E4" t="str">
            <v>RichMedia</v>
          </cell>
          <cell r="F4" t="str">
            <v>Other</v>
          </cell>
        </row>
        <row r="5">
          <cell r="A5" t="str">
            <v>BONUS(C)</v>
          </cell>
          <cell r="B5" t="str">
            <v>PIXEL ONLY</v>
          </cell>
          <cell r="C5" t="str">
            <v>FLIGHT</v>
          </cell>
          <cell r="E5" t="str">
            <v>SearchKeyword</v>
          </cell>
        </row>
        <row r="6">
          <cell r="A6" t="str">
            <v>FIXED</v>
          </cell>
          <cell r="B6" t="str">
            <v>VIDEO</v>
          </cell>
          <cell r="E6" t="str">
            <v>Video</v>
          </cell>
        </row>
        <row r="7">
          <cell r="B7" t="str">
            <v>RICH MEDIA</v>
          </cell>
          <cell r="E7" t="str">
            <v>ePR</v>
          </cell>
        </row>
        <row r="8">
          <cell r="B8" t="str">
            <v>MOBILE</v>
          </cell>
          <cell r="E8" t="str">
            <v>Mobile</v>
          </cell>
        </row>
        <row r="9">
          <cell r="B9" t="str">
            <v>SITE SERVED</v>
          </cell>
          <cell r="E9" t="str">
            <v>Social</v>
          </cell>
        </row>
      </sheetData>
      <sheetData sheetId="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sts"/>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제직재"/>
      <sheetName val="설직재-1"/>
    </sheetNames>
    <sheetDataSet>
      <sheetData sheetId="0" refreshError="1"/>
      <sheetData sheetId="1"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명"/>
      <sheetName val="일명95"/>
      <sheetName val="일비"/>
      <sheetName val="일비95"/>
      <sheetName val="경명"/>
      <sheetName val="경명95"/>
      <sheetName val="경배"/>
      <sheetName val="경배95"/>
      <sheetName val="임율"/>
      <sheetName val="임율95"/>
      <sheetName val="간노비"/>
      <sheetName val="간노비95"/>
      <sheetName val="직노"/>
      <sheetName val="공정율"/>
      <sheetName val="pldt"/>
      <sheetName val="건집"/>
      <sheetName val="건축"/>
      <sheetName val="기설집"/>
      <sheetName val="설집"/>
      <sheetName val="건축내역"/>
      <sheetName val="I一般比"/>
      <sheetName val="일위목록"/>
      <sheetName val="요율"/>
      <sheetName val="#REF"/>
      <sheetName val="2000년1차"/>
      <sheetName val="일위대가"/>
      <sheetName val="#2_일위대가목록"/>
      <sheetName val="WORK"/>
      <sheetName val="문학간접"/>
      <sheetName val="터널대가"/>
      <sheetName val="기본일위"/>
      <sheetName val="전기2005"/>
      <sheetName val="통신2005"/>
      <sheetName val="일위대가목록"/>
      <sheetName val="토사(PE)"/>
      <sheetName val="노임단가 (2)"/>
      <sheetName val="전기설계변경"/>
      <sheetName val="직재"/>
      <sheetName val="일위"/>
      <sheetName val="자재단가비교표"/>
      <sheetName val="재료비"/>
      <sheetName val="집계표"/>
      <sheetName val="원가계산서구조조정"/>
      <sheetName val="교통대책내역"/>
      <sheetName val="원가계산"/>
      <sheetName val="수정내역"/>
      <sheetName val="일위대가표"/>
      <sheetName val="실행내역"/>
      <sheetName val="XXXXXX"/>
      <sheetName val="VXXX"/>
      <sheetName val="진짜내역"/>
      <sheetName val="전시원"/>
      <sheetName val="전시내"/>
      <sheetName val="Sheet1"/>
      <sheetName val="Sheet2"/>
      <sheetName val="Sheet3"/>
      <sheetName val="표"/>
      <sheetName val="목"/>
      <sheetName val="설 (3)"/>
      <sheetName val="설 (2)"/>
      <sheetName val="설"/>
      <sheetName val="일"/>
      <sheetName val="일집표"/>
      <sheetName val="일위표"/>
      <sheetName val="수표"/>
      <sheetName val="총집"/>
      <sheetName val="원가"/>
      <sheetName val="제작총집계표"/>
      <sheetName val="총경기장별내역서(10-11)"/>
      <sheetName val="경기장별내역서(12-107)"/>
      <sheetName val="내역서"/>
      <sheetName val="단가산출서"/>
      <sheetName val="중기사용료"/>
      <sheetName val="재료단가"/>
      <sheetName val="노임단가"/>
      <sheetName val="J直材4"/>
      <sheetName val="현장"/>
      <sheetName val="식재인부"/>
      <sheetName val="재료"/>
      <sheetName val="단가조사"/>
      <sheetName val="기본단가표"/>
      <sheetName val="내역"/>
      <sheetName val="N賃率-職"/>
      <sheetName val="설직재-1"/>
      <sheetName val="MAIN_TABLE"/>
      <sheetName val="백암비스타내역"/>
      <sheetName val="KKK"/>
      <sheetName val="출자한도"/>
      <sheetName val="적용토목"/>
      <sheetName val="영창26"/>
      <sheetName val="101동"/>
      <sheetName val="2000전체분"/>
      <sheetName val="공사비총괄표"/>
      <sheetName val="기초자료"/>
      <sheetName val="3BL공동구 수량"/>
      <sheetName val="본공사"/>
      <sheetName val="갑지"/>
      <sheetName val="예산M11A"/>
      <sheetName val="기초내역서"/>
      <sheetName val="수량산출"/>
      <sheetName val="대가목록표"/>
      <sheetName val="갑지(추정)"/>
      <sheetName val="경산"/>
      <sheetName val="일대-1"/>
      <sheetName val="공사개요(서광주)"/>
      <sheetName val="실행"/>
      <sheetName val="대공종"/>
      <sheetName val="설계서"/>
      <sheetName val="단가산출"/>
      <sheetName val="골재산출"/>
      <sheetName val="산근"/>
      <sheetName val="예산"/>
      <sheetName val="Customer Databas"/>
      <sheetName val="스포회원매출"/>
      <sheetName val="조명율표"/>
      <sheetName val="AIR SHOWER(3인용)"/>
      <sheetName val="자료"/>
      <sheetName val="총괄표"/>
      <sheetName val="차수공개요"/>
      <sheetName val="본체"/>
      <sheetName val="5공철탑검토표"/>
      <sheetName val="4공철탑검토"/>
      <sheetName val="물가자료"/>
      <sheetName val="금액내역서"/>
      <sheetName val="철탑공사"/>
      <sheetName val="CTEMCOST"/>
      <sheetName val="asd"/>
      <sheetName val="6PILE  (돌출)"/>
      <sheetName val="지하"/>
      <sheetName val="산출내역서"/>
      <sheetName val="도급기성"/>
      <sheetName val="설비단가표"/>
      <sheetName val="교각별철근수량집계표"/>
      <sheetName val="산출근거"/>
      <sheetName val="지질조사"/>
      <sheetName val="코드표"/>
      <sheetName val="재료비노무비"/>
      <sheetName val="당초"/>
      <sheetName val="노임"/>
      <sheetName val="NYS"/>
      <sheetName val="단중표"/>
      <sheetName val="데이타"/>
      <sheetName val="DATA"/>
      <sheetName val="LEGEND"/>
      <sheetName val="위생설비"/>
      <sheetName val="오수공수량집계표"/>
      <sheetName val="식재수량표"/>
      <sheetName val="총괄"/>
      <sheetName val="집계"/>
      <sheetName val="공량집"/>
      <sheetName val="단가"/>
      <sheetName val="배부율"/>
      <sheetName val="완성1"/>
      <sheetName val="완성2"/>
      <sheetName val="산재비율"/>
      <sheetName val="안전비율"/>
      <sheetName val="일반비율"/>
      <sheetName val="공량"/>
      <sheetName val="VXXXXX"/>
      <sheetName val="적용대가"/>
      <sheetName val="지수내역"/>
      <sheetName val="노(97.1,97.9,98.1)"/>
      <sheetName val="LF자재단가"/>
      <sheetName val="자재단가"/>
      <sheetName val="토공(우물통,기타) "/>
      <sheetName val="Sheet6"/>
      <sheetName val="Sheet5"/>
      <sheetName val="원가 (2)"/>
      <sheetName val="연부97-1"/>
      <sheetName val="조건표"/>
      <sheetName val="자갈,시멘트,모래산출"/>
      <sheetName val="48전력선로일위"/>
      <sheetName val="단가표"/>
      <sheetName val="식생블럭단위수량"/>
      <sheetName val="일위대가목차"/>
      <sheetName val="교수설계"/>
      <sheetName val="1.설계조건"/>
      <sheetName val="공사직종별노임"/>
      <sheetName val="시설물기초"/>
      <sheetName val=" 냉각수펌프"/>
      <sheetName val="AHU집계"/>
      <sheetName val=" HIT-&gt;HMC 견적(3900)"/>
      <sheetName val="중기"/>
      <sheetName val="토공 total"/>
      <sheetName val="노임,재료비"/>
      <sheetName val="RE9604"/>
      <sheetName val="내역서2안"/>
      <sheetName val="ELEC"/>
      <sheetName val="9GNG운반"/>
      <sheetName val="율촌법률사무소2내역"/>
      <sheetName val="공조기휀"/>
      <sheetName val="기술부대조건"/>
      <sheetName val="내역서(중수)"/>
      <sheetName val="CAT_5"/>
      <sheetName val="단가비교표_공통1"/>
      <sheetName val="CIVIL4"/>
      <sheetName val="N賃率_職"/>
      <sheetName val="시멘트"/>
      <sheetName val="입찰안"/>
      <sheetName val="102역사"/>
      <sheetName val="특외대"/>
      <sheetName val="6호기"/>
      <sheetName val="금액집계"/>
      <sheetName val="96정변2"/>
      <sheetName val="목록"/>
      <sheetName val="전기일위목록"/>
      <sheetName val="노무,재료"/>
      <sheetName val="견적"/>
      <sheetName val="철거산출근거"/>
      <sheetName val="사다리"/>
      <sheetName val="내역(원안-대안)"/>
      <sheetName val="아파트건축"/>
      <sheetName val="당진1,2호기전선관설치및접지4차공사내역서-을지"/>
      <sheetName val="수주추정"/>
      <sheetName val="조명시설"/>
      <sheetName val="본체철근표"/>
      <sheetName val="역공종"/>
      <sheetName val="제-노임"/>
      <sheetName val="제직재"/>
      <sheetName val="노무비"/>
      <sheetName val="내역서 "/>
      <sheetName val="견적서"/>
      <sheetName val="대치판정"/>
      <sheetName val="원가서"/>
      <sheetName val="원가계산서"/>
      <sheetName val="001"/>
      <sheetName val="단위내역서"/>
      <sheetName val="주beam"/>
      <sheetName val="도급견적가"/>
      <sheetName val="기계경비(시간당)"/>
      <sheetName val="공통가설공사"/>
      <sheetName val="표지"/>
      <sheetName val="조경일람"/>
      <sheetName val="guard(mac)"/>
      <sheetName val="부대공Ⅱ"/>
      <sheetName val="공사개요"/>
      <sheetName val="간접1"/>
      <sheetName val="장비가동"/>
      <sheetName val="내역관리1"/>
      <sheetName val="산출-설비"/>
      <sheetName val="설_(3)"/>
      <sheetName val="설_(2)"/>
      <sheetName val="3BL공동구_수량"/>
      <sheetName val="갑지1"/>
      <sheetName val="전선 및 전선관"/>
      <sheetName val="공통가설"/>
      <sheetName val="데리네이타현황"/>
      <sheetName val="저"/>
      <sheetName val="내역(설계)"/>
      <sheetName val="총수량집계표"/>
      <sheetName val="제작비추산총괄표"/>
      <sheetName val="갑"/>
      <sheetName val="백룡교차로"/>
      <sheetName val="산정교차로"/>
      <sheetName val="신영교차로"/>
      <sheetName val="물량입력"/>
      <sheetName val="일위(철거)"/>
      <sheetName val="E총15"/>
      <sheetName val="약품공급2"/>
      <sheetName val="카메라"/>
      <sheetName val="내역서(기성청구)"/>
      <sheetName val="노 무 비"/>
      <sheetName val="별표 "/>
      <sheetName val="3.2제조설비"/>
      <sheetName val="적용건축"/>
      <sheetName val="Inst."/>
      <sheetName val="01상노임"/>
      <sheetName val="200"/>
      <sheetName val="청주(철골발주의뢰서)"/>
      <sheetName val="DATE"/>
      <sheetName val="토공"/>
      <sheetName val="터파기및재료"/>
      <sheetName val="2공구산출내역"/>
      <sheetName val="입력변수"/>
      <sheetName val="일위대가1"/>
      <sheetName val="계약서"/>
      <sheetName val="Sheet7(ㅅ)"/>
      <sheetName val="첨부1"/>
      <sheetName val="sub"/>
      <sheetName val="반포2차"/>
      <sheetName val="하도급원가계산총괄표(식재)"/>
      <sheetName val="공사착공계"/>
      <sheetName val="부하자료"/>
      <sheetName val="찍기"/>
      <sheetName val="특별땅고르기"/>
      <sheetName val="단위단가"/>
      <sheetName val="연결관암거"/>
      <sheetName val="소비자가"/>
      <sheetName val="일위_파일"/>
      <sheetName val="Baby일위대가"/>
      <sheetName val="일위(PANEL)"/>
      <sheetName val="효성CB 1P기초"/>
      <sheetName val="계수시트"/>
      <sheetName val="램머"/>
      <sheetName val="경영상태"/>
      <sheetName val="을지"/>
      <sheetName val="단"/>
      <sheetName val="노무비 근거"/>
      <sheetName val="상가분양"/>
      <sheetName val="INPUT"/>
      <sheetName val="물량표"/>
      <sheetName val="국내"/>
      <sheetName val="내역서 제출"/>
      <sheetName val="직접공사비"/>
      <sheetName val="JUCKEYK"/>
      <sheetName val="내역표지"/>
      <sheetName val="건축원가"/>
      <sheetName val="#3_일위대가목록"/>
      <sheetName val="토공집계표"/>
      <sheetName val="기계공사비집계(원안)"/>
      <sheetName val="AIR_SHOWER(3인용)"/>
      <sheetName val="Customer_Databas"/>
      <sheetName val="토공(우물통,기타)_"/>
      <sheetName val="원가_(2)"/>
      <sheetName val="_HIT-&gt;HMC_견적(3900)"/>
      <sheetName val="2000년 공정표"/>
      <sheetName val="기초일위"/>
      <sheetName val="노무비단가"/>
      <sheetName val="설계조건"/>
      <sheetName val="배수내역"/>
      <sheetName val="기흥하도용"/>
      <sheetName val="별표"/>
      <sheetName val="차액보증"/>
      <sheetName val="도급예산내역서봉투"/>
      <sheetName val="공사원가계산서"/>
      <sheetName val="설계산출표지"/>
      <sheetName val="도급예산내역서총괄표"/>
      <sheetName val="을부담운반비"/>
      <sheetName val="설계산출기초"/>
      <sheetName val="운반비산출"/>
      <sheetName val="내역서1"/>
      <sheetName val="1공구산출내역서"/>
      <sheetName val="지점장"/>
      <sheetName val="유기공정"/>
      <sheetName val="유림콘도"/>
      <sheetName val="ITEM"/>
      <sheetName val="원본"/>
      <sheetName val="암거단위"/>
      <sheetName val="단가대비표 (3)"/>
      <sheetName val="손익분석"/>
      <sheetName val="원가총괄"/>
      <sheetName val="수량산출(생반)"/>
      <sheetName val="일반전기C"/>
      <sheetName val="청곡지선입력"/>
      <sheetName val="토공_total"/>
      <sheetName val="노(97_1,97_9,98_1)"/>
      <sheetName val="6PILE__(돌출)"/>
      <sheetName val="적용단위길이"/>
      <sheetName val="피벗테이블데이터분석"/>
      <sheetName val="COST"/>
      <sheetName val="부대내역"/>
      <sheetName val="세골재  T2 변경 현황"/>
      <sheetName val="통합집계표"/>
      <sheetName val="3본사"/>
      <sheetName val="단가일람"/>
      <sheetName val="갑지.을지"/>
      <sheetName val="실행철강하도"/>
      <sheetName val="BID"/>
      <sheetName val="일위대가(1)"/>
      <sheetName val="기타 정보통신공사"/>
      <sheetName val="재집"/>
      <sheetName val="Sheet1 (2)"/>
      <sheetName val="조명율"/>
      <sheetName val="(1)본선수량집계"/>
      <sheetName val="Macro1"/>
      <sheetName val="1000 DB구축 부표"/>
      <sheetName val="CT "/>
      <sheetName val="발신정보"/>
      <sheetName val="기초대가"/>
      <sheetName val="조도계산서 (도서)"/>
      <sheetName val="명세서"/>
      <sheetName val="구리토평1전기"/>
      <sheetName val="C.전기공사"/>
      <sheetName val="J-EQ"/>
      <sheetName val="총괄내역"/>
      <sheetName val="하이테콤직원"/>
      <sheetName val="맨홀수량산출"/>
      <sheetName val="개요"/>
      <sheetName val="노임단가(08.01)"/>
      <sheetName val="현장관리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봉방동근생"/>
      <sheetName val="유림골조"/>
      <sheetName val="민감도"/>
      <sheetName val="세부내역서(전기)"/>
      <sheetName val="품셈"/>
      <sheetName val="변경내역(전체)"/>
      <sheetName val="참조자료"/>
      <sheetName val="날개벽수량표"/>
      <sheetName val="신우"/>
      <sheetName val="전기내역"/>
      <sheetName val="자재표"/>
      <sheetName val="을"/>
      <sheetName val="98지급계획"/>
      <sheetName val="20관리비율"/>
      <sheetName val="연습"/>
      <sheetName val="내역서중"/>
      <sheetName val="접지수량"/>
      <sheetName val="교각계산"/>
      <sheetName val="직접노무"/>
      <sheetName val="직접재료"/>
      <sheetName val="계측기"/>
      <sheetName val="예가표"/>
      <sheetName val="총괄집계표"/>
      <sheetName val="자료입력"/>
      <sheetName val="철콘"/>
      <sheetName val="표  지"/>
      <sheetName val="패널"/>
      <sheetName val="간접비계산"/>
      <sheetName val="PIPING"/>
      <sheetName val="그림"/>
      <sheetName val="그림2"/>
      <sheetName val="분전반"/>
      <sheetName val="내역서적용수량"/>
      <sheetName val="가도공"/>
      <sheetName val="부대"/>
      <sheetName val="일위CODE"/>
      <sheetName val="gyun"/>
      <sheetName val="유림총괄"/>
      <sheetName val="현장관리비참조"/>
      <sheetName val="작성"/>
      <sheetName val="출력은 금물"/>
      <sheetName val="일위대가(건축)"/>
      <sheetName val="간접비"/>
      <sheetName val="청도공장"/>
      <sheetName val="간접(90)"/>
      <sheetName val="입상내역"/>
      <sheetName val="품셈총괄"/>
      <sheetName val="교각1"/>
      <sheetName val="표층포설및다짐"/>
      <sheetName val="전기"/>
      <sheetName val="인적사항"/>
      <sheetName val="단재적표"/>
      <sheetName val="설계"/>
      <sheetName val="투찰가"/>
      <sheetName val="공문"/>
      <sheetName val="수목표준대가"/>
      <sheetName val="Total"/>
      <sheetName val="예산총괄"/>
      <sheetName val="옥외계측"/>
      <sheetName val="CODE"/>
      <sheetName val="전체"/>
      <sheetName val="인공"/>
      <sheetName val="도급자재"/>
      <sheetName val="설_(3)1"/>
      <sheetName val="설_(2)1"/>
      <sheetName val="3BL공동구_수량1"/>
      <sheetName val="1_설계조건"/>
      <sheetName val="_냉각수펌프"/>
      <sheetName val="2000년_공정표"/>
      <sheetName val="노무비_근거"/>
      <sheetName val="전선_및_전선관"/>
      <sheetName val="효성CB_1P기초"/>
      <sheetName val="내역서_제출"/>
      <sheetName val="중기일위대가"/>
      <sheetName val="0Title"/>
      <sheetName val="추가예산"/>
      <sheetName val="물가시세"/>
      <sheetName val="오동"/>
      <sheetName val="대조"/>
      <sheetName val="나한"/>
      <sheetName val="부하"/>
      <sheetName val="단가 "/>
      <sheetName val="COVER"/>
      <sheetName val="ESCO개보수공사"/>
      <sheetName val="지급자재"/>
      <sheetName val="수량총괄"/>
      <sheetName val="빌딩 안내"/>
      <sheetName val="화재 탐지 설비"/>
      <sheetName val="DATA테이블1 (2)"/>
      <sheetName val="건축기계설비표선정수장"/>
      <sheetName val="DB"/>
      <sheetName val="공연,전시"/>
      <sheetName val="A 견적"/>
      <sheetName val="s.v"/>
      <sheetName val="공사입찰정보입력"/>
      <sheetName val="국내조달(통합-1)"/>
      <sheetName val="보증수수료산출"/>
      <sheetName val="도담구내 개소별 명세"/>
      <sheetName val="철근중량"/>
      <sheetName val="ABUT수량-A1"/>
      <sheetName val="工관리비율"/>
      <sheetName val="工완성공사율"/>
      <sheetName val="정거장 설계조건"/>
      <sheetName val="주요기준"/>
      <sheetName val="제경비율"/>
      <sheetName val="기본가정"/>
      <sheetName val="단가대비표"/>
      <sheetName val="터널조도"/>
      <sheetName val="b_balju"/>
      <sheetName val="인공산출"/>
      <sheetName val="노무단가산정"/>
      <sheetName val="2000.05"/>
      <sheetName val="구의33고"/>
      <sheetName val="구성1"/>
      <sheetName val="구성2"/>
      <sheetName val="구성3"/>
      <sheetName val="구성4"/>
      <sheetName val="도급내역서(재노경)"/>
      <sheetName val="16-1"/>
      <sheetName val="와동수량"/>
      <sheetName val="직원현황"/>
      <sheetName val="ELECTRIC"/>
      <sheetName val="품셈TABLE"/>
      <sheetName val="99년하반기"/>
      <sheetName val="말뚝지지력산정"/>
      <sheetName val="산출0"/>
      <sheetName val="금융비용"/>
      <sheetName val="콘크리트"/>
      <sheetName val="건설기계사용료목록"/>
      <sheetName val="단가조사서"/>
      <sheetName val="집"/>
      <sheetName val="간선계산"/>
      <sheetName val="계화배수"/>
      <sheetName val="철근집계"/>
      <sheetName val="COPING"/>
      <sheetName val="1차 내역서"/>
      <sheetName val="현장경비"/>
      <sheetName val="포승중환경개선공사(변경)"/>
      <sheetName val="공정코드"/>
      <sheetName val="예비용"/>
      <sheetName val="상행-교대(A1-A2)"/>
      <sheetName val="기초목록"/>
      <sheetName val="단가(자재)"/>
      <sheetName val="공사추진현황"/>
      <sheetName val="입력"/>
      <sheetName val="&lt;--"/>
      <sheetName val="단가 및 재료비"/>
      <sheetName val="가설공사"/>
      <sheetName val="일위(시설)"/>
      <sheetName val="BSD (2)"/>
      <sheetName val="화의-현금흐름"/>
      <sheetName val="전체제잡비"/>
      <sheetName val="바닥판"/>
      <sheetName val="입력DATA"/>
      <sheetName val="정부노임단가"/>
      <sheetName val="EJ"/>
      <sheetName val="내역서(삼호)"/>
      <sheetName val="일위대가(출입)"/>
      <sheetName val="대,유,램"/>
      <sheetName val="국별인원"/>
      <sheetName val="식재일위대가"/>
      <sheetName val="일위대가(4층원격)"/>
      <sheetName val="기초일위대가"/>
      <sheetName val="산출기초"/>
      <sheetName val="기계내역"/>
      <sheetName val="도급내역서"/>
      <sheetName val="소방"/>
      <sheetName val="부분별수량산출(조합기초)"/>
      <sheetName val="COL"/>
      <sheetName val="2F 회의실견적(5_14 일대)"/>
      <sheetName val="건축부하"/>
      <sheetName val="약전닥트"/>
      <sheetName val="일지-H"/>
      <sheetName val="김포IO"/>
      <sheetName val="LD"/>
      <sheetName val="FA설치명세"/>
      <sheetName val="처리단락"/>
      <sheetName val="Sheet38"/>
      <sheetName val="기자재비"/>
      <sheetName val="부속동"/>
      <sheetName val="1안"/>
      <sheetName val="부대공"/>
      <sheetName val="포장공"/>
      <sheetName val="ilch"/>
      <sheetName val="단위중량"/>
      <sheetName val="골조시행"/>
      <sheetName val="샘플표지"/>
      <sheetName val="대보~세기"/>
      <sheetName val="대운반(철재)"/>
      <sheetName val="쌍송교"/>
      <sheetName val="수지예산"/>
      <sheetName val="흥양2교토공집계표"/>
      <sheetName val="출력은_금물"/>
      <sheetName val="단가_"/>
      <sheetName val="Base"/>
      <sheetName val="C3"/>
      <sheetName val="납부서"/>
      <sheetName val="공량(1월22일)"/>
      <sheetName val="도급내역"/>
      <sheetName val="대목"/>
      <sheetName val="전담운영PM"/>
      <sheetName val="일위대가내역"/>
      <sheetName val="사업부배부A"/>
      <sheetName val="가로등내역서"/>
      <sheetName val="원내역"/>
      <sheetName val="외주비"/>
      <sheetName val="일반공사"/>
      <sheetName val="현장관리비 산출내역"/>
      <sheetName val="공사미수"/>
      <sheetName val="1구간BOQ"/>
      <sheetName val="BOQ(전체)"/>
      <sheetName val="주소"/>
      <sheetName val="설계예시"/>
      <sheetName val="Mc1"/>
      <sheetName val="공통(20-91)"/>
      <sheetName val="내역(100%)"/>
      <sheetName val="표지1"/>
      <sheetName val="산출근거(단청공사)"/>
      <sheetName val="사업수지"/>
      <sheetName val="WEIGHT LIST"/>
      <sheetName val="POL6차-PIPING"/>
      <sheetName val="물량"/>
      <sheetName val="산#2-1 (2)"/>
      <sheetName val="산#3-1"/>
      <sheetName val="기계설비표선정수장"/>
      <sheetName val="토목내역서 (도급단가)"/>
      <sheetName val="수공기"/>
      <sheetName val="특수기호강도거푸집"/>
      <sheetName val="종배수관면벽신"/>
      <sheetName val="종배수관(신)"/>
      <sheetName val="인건비"/>
      <sheetName val="TANK견적대지"/>
      <sheetName val="sst,stl창호"/>
      <sheetName val="DAN"/>
      <sheetName val="백호우계수"/>
      <sheetName val="1공구내역"/>
      <sheetName val="건축공사실행"/>
      <sheetName val="공량산출서"/>
      <sheetName val="공사비"/>
      <sheetName val="Y-WORK"/>
      <sheetName val="기둥(원형)"/>
      <sheetName val="기초공"/>
      <sheetName val="대로근거"/>
      <sheetName val="관로토공"/>
      <sheetName val="우수관"/>
      <sheetName val="일위목록-기"/>
      <sheetName val="BOX전기내역"/>
      <sheetName val="길어깨(현황)"/>
      <sheetName val="MOTOR"/>
      <sheetName val="공종별내역서"/>
      <sheetName val="60명당사(총괄)"/>
      <sheetName val="설계기준"/>
      <sheetName val="일위목록데이타"/>
      <sheetName val="경율산정"/>
      <sheetName val="내역서01"/>
      <sheetName val="분류"/>
      <sheetName val="Modello"/>
      <sheetName val="견적업체"/>
      <sheetName val="교사기준면적(초등)"/>
      <sheetName val="일위대가 "/>
      <sheetName val="Uint보온"/>
      <sheetName val="특별교실"/>
      <sheetName val="내역전기"/>
      <sheetName val="가락화장을지"/>
      <sheetName val="하중계산"/>
      <sheetName val="안정성검토"/>
      <sheetName val="국도접속 차도부수량"/>
      <sheetName val="참고"/>
      <sheetName val="원가계산서(변경)"/>
      <sheetName val="직공비"/>
      <sheetName val="실행대비"/>
      <sheetName val="기초분물량표"/>
      <sheetName val="양식_자재단가조사표"/>
      <sheetName val="집수정토공"/>
      <sheetName val="설계명세서"/>
      <sheetName val="남양시작동자105노65기1.3화1.2"/>
      <sheetName val="조명일위"/>
      <sheetName val="수량산출서"/>
      <sheetName val="FAX"/>
      <sheetName val="구천"/>
      <sheetName val="유입맨홀산출"/>
      <sheetName val="설계명세"/>
      <sheetName val="인부노임"/>
      <sheetName val="조정율"/>
      <sheetName val="노임200103"/>
      <sheetName val="단가비교"/>
      <sheetName val="장애코드"/>
      <sheetName val="자재테이블"/>
      <sheetName val="노단"/>
      <sheetName val="재료비집계"/>
      <sheetName val="관리비비계상"/>
      <sheetName val="기존단가 (2)"/>
      <sheetName val="봉양~조차장간고하개명(신설)"/>
      <sheetName val="관급"/>
      <sheetName val="토목"/>
      <sheetName val="인건-측정"/>
      <sheetName val="제조집계(상각)"/>
      <sheetName val="목차 "/>
      <sheetName val="실행(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refreshError="1"/>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실행내역"/>
      <sheetName val="직노"/>
    </sheetNames>
    <sheetDataSet>
      <sheetData sheetId="0" refreshError="1"/>
      <sheetData sheetId="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정리"/>
      <sheetName val="구매"/>
      <sheetName val="물류비"/>
      <sheetName val="렌탈"/>
      <sheetName val="미결제"/>
      <sheetName val="Sheet1"/>
      <sheetName val="패킹 작업_인건비_0119보고"/>
      <sheetName val="예산 정리_수연_0214_v3"/>
    </sheetNames>
    <definedNames>
      <definedName name="fdafdas" refersTo="#REF!"/>
      <definedName name="Macro1" refersTo="#REF!"/>
      <definedName name="Macro2" refersTo="#REF!"/>
      <definedName name="mnet" refersTo="#REF!"/>
      <definedName name="NO" refersTo="#REF!"/>
      <definedName name="ppt" refersTo="#REF!"/>
      <definedName name="RTE" refersTo="#REF!"/>
      <definedName name="드라마" refersTo="#REF!"/>
      <definedName name="ㅁㄴㅇㄹ" refersTo="#REF!"/>
      <definedName name="스핀브러" refersTo="#REF!"/>
      <definedName name="스핀브러쉬" refersTo="#REF!"/>
      <definedName name="ㅇ." refersTo="#REF!"/>
      <definedName name="위스퍼그린" refersTo="#REF!"/>
      <definedName name="큐시트" refersTo="#REF!"/>
    </definedNames>
    <sheetDataSet>
      <sheetData sheetId="0"/>
      <sheetData sheetId="1"/>
      <sheetData sheetId="2"/>
      <sheetData sheetId="3"/>
      <sheetData sheetId="4"/>
      <sheetData sheetId="5"/>
      <sheetData sheetId="6"/>
      <sheetData sheetId="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O&amp;GL"/>
      <sheetName val="Shipto"/>
      <sheetName val="GCAS"/>
      <sheetName val="OrderPad"/>
      <sheetName val="ORDER"/>
    </sheetNames>
    <sheetDataSet>
      <sheetData sheetId="0" refreshError="1">
        <row r="2">
          <cell r="A2" t="str">
            <v>4000108573</v>
          </cell>
        </row>
        <row r="3">
          <cell r="A3" t="str">
            <v>4000108574</v>
          </cell>
        </row>
        <row r="4">
          <cell r="A4" t="str">
            <v>4000108575</v>
          </cell>
        </row>
        <row r="5">
          <cell r="A5" t="str">
            <v>4000108576</v>
          </cell>
        </row>
        <row r="6">
          <cell r="A6" t="str">
            <v>4000108577</v>
          </cell>
        </row>
        <row r="7">
          <cell r="A7" t="str">
            <v>4000108578</v>
          </cell>
        </row>
        <row r="8">
          <cell r="A8" t="str">
            <v>4000108579</v>
          </cell>
        </row>
        <row r="9">
          <cell r="A9" t="str">
            <v>4000108580</v>
          </cell>
        </row>
        <row r="10">
          <cell r="A10" t="str">
            <v>4000108581</v>
          </cell>
        </row>
        <row r="11">
          <cell r="A11" t="str">
            <v>4000108582</v>
          </cell>
        </row>
        <row r="12">
          <cell r="A12" t="str">
            <v>4000108583</v>
          </cell>
        </row>
      </sheetData>
      <sheetData sheetId="1" refreshError="1"/>
      <sheetData sheetId="2" refreshError="1"/>
      <sheetData sheetId="3" refreshError="1"/>
      <sheetData sheetId="4"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o-trial"/>
      <sheetName val="Indo (0)"/>
      <sheetName val="Malaysia (0)"/>
      <sheetName val="Thailand (0)"/>
      <sheetName val="Thai-trial"/>
      <sheetName val="India (0)"/>
      <sheetName val="India-trial"/>
      <sheetName val="Taiwan (0)"/>
      <sheetName val="PRC-TV (0)"/>
      <sheetName val="PRC_TV_0_"/>
      <sheetName val="PRC_TV _0_"/>
      <sheetName val="TV GRP's guarantees Citroën"/>
      <sheetName val="Dailïes Fin. Table Citroën"/>
      <sheetName val="TV C.GRP updated resultsNet"/>
      <sheetName val="TV C.GRP updated resultsGross"/>
      <sheetName val="制作费"/>
      <sheetName val="媒体"/>
      <sheetName val="Fujian Mixed"/>
      <sheetName val="Indo_(0)"/>
      <sheetName val="Malaysia_(0)"/>
      <sheetName val="Thailand_(0)"/>
      <sheetName val="India_(0)"/>
      <sheetName val="Taiwan_(0)"/>
      <sheetName val="PRC-TV_(0)"/>
      <sheetName val="PRC_TV__0_"/>
      <sheetName val="TV_GRP's_guarantees_Citroën"/>
      <sheetName val="Dailïes_Fin__Table_Citroën"/>
      <sheetName val="TV_C_GRP_updated_resultsNet"/>
      <sheetName val="TV_C_GRP_updated_resultsGross"/>
      <sheetName val="Fujian_Mixed"/>
      <sheetName val="format"/>
      <sheetName val="TEMP"/>
      <sheetName val="OP2"/>
      <sheetName val="南京"/>
      <sheetName val="hangzhou"/>
      <sheetName val="cK Jeans - orginal"/>
      <sheetName val="Sheet1"/>
      <sheetName val="Sheet3"/>
      <sheetName val="nj-Mixed"/>
      <sheetName val="sz-Mixed"/>
      <sheetName val="#REF!"/>
      <sheetName val="TV C.GRP updated results"/>
      <sheetName val="SnZ"/>
      <sheetName val="MR Bank"/>
      <sheetName val="辅助资料___设备型号"/>
      <sheetName val="目录"/>
      <sheetName val="cic 22-9 - 26-10"/>
      <sheetName val="profili"/>
      <sheetName val="DashBoard"/>
      <sheetName val="Digital"/>
      <sheetName val="电视-全国联播"/>
      <sheetName val="第一银幕区域贴片"/>
      <sheetName val="production"/>
      <sheetName val="BJ"/>
      <sheetName val="REF"/>
      <sheetName val="MasterFile"/>
      <sheetName val="data"/>
      <sheetName val="影院资料"/>
      <sheetName val="Tudo"/>
      <sheetName val="paramPCA"/>
      <sheetName val="报价单"/>
      <sheetName val="Search Terms"/>
      <sheetName val="Combined"/>
      <sheetName val="List"/>
      <sheetName val="数据源"/>
      <sheetName val="OP-1"/>
      <sheetName val="PRC-TV_(0)1"/>
      <sheetName val="PLANNING SCHEDULE"/>
      <sheetName val="SP"/>
      <sheetName val="Taux de change "/>
      <sheetName val="多媒体"/>
      <sheetName val="Local TV Sept"/>
      <sheetName val="普查库示例"/>
      <sheetName val="TRIAL3"/>
      <sheetName val="G-PROF1"/>
      <sheetName val="银幕巨阵影院资源"/>
      <sheetName val="Product Groups"/>
      <sheetName val="主营业务收入 by client"/>
      <sheetName val="Tabelas"/>
      <sheetName val="Rtg"/>
      <sheetName val="Market&amp;CPRP"/>
      <sheetName val="Mktlist"/>
      <sheetName val="物料编码表"/>
      <sheetName val="吧内皮肤"/>
      <sheetName val="Other"/>
      <sheetName val="BY_COMPANY"/>
      <sheetName val="BY_TV"/>
      <sheetName val="自动报价"/>
      <sheetName val="Categoty"/>
      <sheetName val="Sheet2"/>
      <sheetName val="DB"/>
      <sheetName val="SUIVI"/>
      <sheetName val="PARAMETRES"/>
      <sheetName val="IMMATS"/>
      <sheetName val="TRANSPORT VN"/>
      <sheetName val="paramètres"/>
      <sheetName val="TVE20&quot;"/>
      <sheetName val="ECOM Periodique"/>
      <sheetName val="ECOM Mensuel"/>
      <sheetName val="Synthèse_old"/>
      <sheetName val="EXP_COTIZA"/>
      <sheetName val="EXP_POLIZAS"/>
      <sheetName val="Indo_(0)1"/>
      <sheetName val="Malaysia_(0)1"/>
      <sheetName val="Thailand_(0)1"/>
      <sheetName val="India_(0)1"/>
      <sheetName val="Taiwan_(0)1"/>
      <sheetName val="PRC-TV_(0)2"/>
      <sheetName val="TV_GRP's_guarantees_Citroën1"/>
      <sheetName val="Dailïes_Fin__Table_Citroën1"/>
      <sheetName val="PRC_TV__0_1"/>
      <sheetName val="TV_C_GRP_updated_resultsNet1"/>
      <sheetName val="TV_C_GRP_updated_resultsGross1"/>
      <sheetName val="TV_C_GRP_updated_results"/>
      <sheetName val="Fujian_Mixed1"/>
      <sheetName val="cK_Jeans_-_orginal"/>
      <sheetName val="MR_Bank"/>
      <sheetName val="cic_22-9_-_26-10"/>
      <sheetName val="TRANSPORT_VN"/>
      <sheetName val="Taux_de_change_"/>
      <sheetName val="Search_Terms"/>
      <sheetName val="Local_TV_Sept"/>
      <sheetName val="PLANNING_SCHEDULE"/>
      <sheetName val="Product_Groups"/>
      <sheetName val="ECOM_Periodique"/>
      <sheetName val="ECOM_Mensuel"/>
      <sheetName val="Report"/>
      <sheetName val="T5"/>
      <sheetName val="Indo_(0)2"/>
      <sheetName val="Malaysia_(0)2"/>
      <sheetName val="Thailand_(0)2"/>
      <sheetName val="India_(0)2"/>
      <sheetName val="Taiwan_(0)2"/>
      <sheetName val="PRC-TV_(0)3"/>
      <sheetName val="TV_GRP's_guarantees_Citroën2"/>
      <sheetName val="Dailïes_Fin__Table_Citroën2"/>
      <sheetName val="PRC_TV__0_2"/>
      <sheetName val="TV_C_GRP_updated_resultsNet2"/>
      <sheetName val="TV_C_GRP_updated_resultsGross2"/>
      <sheetName val="TV_C_GRP_updated_results1"/>
      <sheetName val="Fujian_Mixed2"/>
      <sheetName val="cK_Jeans_-_orginal1"/>
      <sheetName val="MR_Bank1"/>
      <sheetName val="cic_22-9_-_26-101"/>
      <sheetName val="TRANSPORT_VN1"/>
      <sheetName val="Taux_de_change_1"/>
      <sheetName val="Search_Terms1"/>
      <sheetName val="Local_TV_Sept1"/>
      <sheetName val="PLANNING_SCHEDULE1"/>
      <sheetName val="Product_Groups1"/>
      <sheetName val="ECOM_Periodique1"/>
      <sheetName val="ECOM_Mensuel1"/>
      <sheetName val="FRECEFECBAILEYS"/>
      <sheetName val="Indo_(0)3"/>
      <sheetName val="Malaysia_(0)3"/>
      <sheetName val="Thailand_(0)3"/>
      <sheetName val="India_(0)3"/>
      <sheetName val="Taiwan_(0)3"/>
      <sheetName val="PRC-TV_(0)4"/>
      <sheetName val="TV_GRP's_guarantees_Citroën3"/>
      <sheetName val="Dailïes_Fin__Table_Citroën3"/>
      <sheetName val="PRC_TV__0_3"/>
      <sheetName val="TV_C_GRP_updated_resultsNet3"/>
      <sheetName val="TV_C_GRP_updated_resultsGross3"/>
      <sheetName val="TV_C_GRP_updated_results2"/>
      <sheetName val="Fujian_Mixed3"/>
      <sheetName val="cK_Jeans_-_orginal2"/>
      <sheetName val="MR_Bank2"/>
      <sheetName val="cic_22-9_-_26-102"/>
      <sheetName val="TRANSPORT_VN2"/>
      <sheetName val="Taux_de_change_2"/>
      <sheetName val="Search_Terms2"/>
      <sheetName val="Local_TV_Sept2"/>
      <sheetName val="PLANNING_SCHEDULE2"/>
      <sheetName val="Product_Groups2"/>
      <sheetName val="ECOM_Periodique2"/>
      <sheetName val="ECOM_Mensuel2"/>
      <sheetName val="96수출"/>
      <sheetName val="PERIMETRE A76"/>
      <sheetName val="INTERFACE"/>
      <sheetName val="PROPOS_PROV_FINdePERIODE"/>
      <sheetName val="gv_opc"/>
      <sheetName val="DE"/>
      <sheetName val="TOUS"/>
      <sheetName val="DC H28"/>
      <sheetName val="구동"/>
      <sheetName val="原材料单价分析"/>
      <sheetName val="jhcxl"/>
      <sheetName val="96BGT0"/>
      <sheetName val="鮮之味搭贈"/>
      <sheetName val="每日C02年费用"/>
      <sheetName val="jhcyl"/>
      <sheetName val="Indo_(0)4"/>
      <sheetName val="Malaysia_(0)4"/>
      <sheetName val="Thailand_(0)4"/>
      <sheetName val="India_(0)4"/>
      <sheetName val="Taiwan_(0)4"/>
      <sheetName val="PRC-TV_(0)5"/>
      <sheetName val="TV_GRP's_guarantees_Citroën4"/>
      <sheetName val="Dailïes_Fin__Table_Citroën4"/>
      <sheetName val="PRC_TV__0_4"/>
      <sheetName val="TV_C_GRP_updated_resultsNet4"/>
      <sheetName val="TV_C_GRP_updated_resultsGross4"/>
      <sheetName val="TV_C_GRP_updated_results3"/>
      <sheetName val="Fujian_Mixed4"/>
      <sheetName val="cK_Jeans_-_orginal3"/>
      <sheetName val="MR_Bank3"/>
      <sheetName val="cic_22-9_-_26-103"/>
      <sheetName val="TRANSPORT_VN3"/>
      <sheetName val="Search_Terms3"/>
      <sheetName val="Local_TV_Sept3"/>
      <sheetName val="PLANNING_SCHEDULE3"/>
      <sheetName val="Taux_de_change_3"/>
      <sheetName val="Product_Groups3"/>
      <sheetName val="ECOM_Periodique3"/>
      <sheetName val="ECOM_Mensuel3"/>
      <sheetName val="PERIMETRE_A76"/>
      <sheetName val="主营业务收入_by_client"/>
      <sheetName val="DC_H28"/>
      <sheetName val="Backup"/>
      <sheetName val="보증금"/>
      <sheetName val="엔미즈_코리아"/>
      <sheetName val="96BGT0.XLS"/>
      <sheetName val="主营业务收入_by_client2"/>
      <sheetName val="主营业务收入_by_client1"/>
      <sheetName val="主营业务收入_by_client3"/>
      <sheetName val="Data Validation"/>
      <sheetName val="洁霸常州"/>
      <sheetName val="Indo_(0)5"/>
      <sheetName val="Malaysia_(0)5"/>
      <sheetName val="Thailand_(0)5"/>
      <sheetName val="India_(0)5"/>
      <sheetName val="Taiwan_(0)5"/>
      <sheetName val="PRC-TV_(0)6"/>
      <sheetName val="PRC_TV__0_5"/>
      <sheetName val="TV_GRP's_guarantees_Citroën5"/>
      <sheetName val="Dailïes_Fin__Table_Citroën5"/>
      <sheetName val="TV_C_GRP_updated_resultsNet5"/>
      <sheetName val="TV_C_GRP_updated_resultsGross5"/>
      <sheetName val="Fujian_Mixed5"/>
      <sheetName val="cK_Jeans_-_orginal4"/>
      <sheetName val="TV_C_GRP_updated_results4"/>
      <sheetName val="MR_Bank4"/>
      <sheetName val="cic_22-9_-_26-104"/>
      <sheetName val="Search_Terms4"/>
      <sheetName val="Product_Groups4"/>
      <sheetName val="Local_TV_Sept4"/>
      <sheetName val="PLANNING_SCHEDULE4"/>
      <sheetName val="Taux_de_change_4"/>
      <sheetName val="主营业务收入_by_client4"/>
      <sheetName val="1-6月客戶數"/>
      <sheetName val="預算目標"/>
      <sheetName val="封皮"/>
      <sheetName val="PC Keywords by campaign"/>
      <sheetName val="Payment Status"/>
      <sheetName val="FRQtr"/>
      <sheetName val="Hoja1"/>
      <sheetName val="Hoja2"/>
      <sheetName val="Hoja3"/>
      <sheetName val="Kostenplan"/>
      <sheetName val="地铁LED"/>
      <sheetName val="灯箱套装配比表"/>
      <sheetName val="TRANSPORT_VN4"/>
      <sheetName val="ECOM_Periodique4"/>
      <sheetName val="ECOM_Mensuel4"/>
      <sheetName val="PERIMETRE_A761"/>
      <sheetName val="DC_H281"/>
      <sheetName val="XL4Poppy"/>
      <sheetName val="DAII CYC"/>
      <sheetName val="DEXF1 CYC"/>
      <sheetName val="France"/>
      <sheetName val="SW-TEO"/>
      <sheetName val="Toolbox"/>
      <sheetName val="SalesCatalog"/>
      <sheetName val="Channel"/>
      <sheetName val="Dreams Come True"/>
      <sheetName val="电视"/>
      <sheetName val="PRG_F"/>
      <sheetName val="_x0000_$_x0000_$_x0000__x0000__x0000__x0000_䁩_x0000__x0000_꨿⿌_x0001__x0000__x0000__x0000_Ȇ_x0000__x0010_[96B"/>
      <sheetName val="有效性规范"/>
      <sheetName val="hide"/>
      <sheetName val="App Summary"/>
      <sheetName val="Indo_(0)6"/>
      <sheetName val="Malaysia_(0)6"/>
      <sheetName val="Thailand_(0)6"/>
      <sheetName val="India_(0)6"/>
      <sheetName val="Taiwan_(0)6"/>
      <sheetName val="PRC-TV_(0)7"/>
      <sheetName val="PRC_TV__0_6"/>
      <sheetName val="TV_GRP's_guarantees_Citroën6"/>
      <sheetName val="Dailïes_Fin__Table_Citroën6"/>
      <sheetName val="TV_C_GRP_updated_resultsNet6"/>
      <sheetName val="TV_C_GRP_updated_resultsGross6"/>
      <sheetName val="Fujian_Mixed6"/>
      <sheetName val="cK_Jeans_-_orginal5"/>
      <sheetName val="TV_C_GRP_updated_results5"/>
      <sheetName val="MR_Bank5"/>
      <sheetName val="cic_22-9_-_26-105"/>
      <sheetName val="Search_Terms5"/>
      <sheetName val="Product_Groups5"/>
      <sheetName val="Local_TV_Sept5"/>
      <sheetName val="PLANNING_SCHEDULE5"/>
      <sheetName val="Taux_de_change_5"/>
      <sheetName val="主营业务收入_by_client5"/>
      <sheetName val="Data_Validation"/>
      <sheetName val="PC_Keywords_by_campaign"/>
      <sheetName val="Payment_Status"/>
      <sheetName val="DAII_CYC"/>
      <sheetName val="DEXF1_CYC"/>
      <sheetName val="PERIMETRE_A762"/>
      <sheetName val="DC_H282"/>
      <sheetName val="门户"/>
      <sheetName val=""/>
      <sheetName val="BOM系"/>
      <sheetName val="masterplan"/>
      <sheetName val="Coke"/>
      <sheetName val="_x005f_x0000_$_x005f_x0000_$_x005f_x0000__x005f_x0000__"/>
      <sheetName val="Approving COE"/>
      <sheetName val="PERIMETRE_A763"/>
      <sheetName val="DC_H283"/>
      <sheetName val="Data_Validation1"/>
      <sheetName val="ECOM_Periodique5"/>
      <sheetName val="ECOM_Mensuel5"/>
      <sheetName val="TRANSPORT_VN5"/>
      <sheetName val="PERIMETRE_A764"/>
      <sheetName val="DC_H284"/>
      <sheetName val="Data_Validation2"/>
      <sheetName val="Indo_(0)7"/>
      <sheetName val="Malaysia_(0)7"/>
      <sheetName val="Thailand_(0)7"/>
      <sheetName val="India_(0)7"/>
      <sheetName val="Taiwan_(0)7"/>
      <sheetName val="PRC-TV_(0)8"/>
      <sheetName val="TV_GRP's_guarantees_Citroën7"/>
      <sheetName val="Dailïes_Fin__Table_Citroën7"/>
      <sheetName val="PRC_TV__0_7"/>
      <sheetName val="TV_C_GRP_updated_resultsNet7"/>
      <sheetName val="TV_C_GRP_updated_resultsGross7"/>
      <sheetName val="Fujian_Mixed7"/>
      <sheetName val="TV_C_GRP_updated_results6"/>
      <sheetName val="cK_Jeans_-_orginal6"/>
      <sheetName val="MR_Bank6"/>
      <sheetName val="cic_22-9_-_26-106"/>
      <sheetName val="ECOM_Periodique6"/>
      <sheetName val="ECOM_Mensuel6"/>
      <sheetName val="Taux_de_change_6"/>
      <sheetName val="TRANSPORT_VN6"/>
      <sheetName val="Search_Terms6"/>
      <sheetName val="Local_TV_Sept6"/>
      <sheetName val="PLANNING_SCHEDULE6"/>
      <sheetName val="Product_Groups6"/>
      <sheetName val="PERIMETRE_A765"/>
      <sheetName val="DC_H285"/>
      <sheetName val="Data_Validation3"/>
      <sheetName val="V.A."/>
      <sheetName val="Metadata"/>
      <sheetName val="Mobile"/>
      <sheetName val="Shanghai"/>
      <sheetName val="计划2-整体规划KPI"/>
      <sheetName val="利率汇总"/>
      <sheetName val="投放排期"/>
      <sheetName val="项目投放明细"/>
      <sheetName val="电商充值明细"/>
      <sheetName val="钻展外投明细"/>
      <sheetName val="PR+SMO+杂志"/>
      <sheetName val="百度"/>
      <sheetName val="其他客户投放明细"/>
      <sheetName val="粉丝通投放细明"/>
      <sheetName val="粉丝头条投放明细"/>
      <sheetName val="媒体平台直接返点"/>
      <sheetName val="腾讯返点对比"/>
      <sheetName val="抖音年框"/>
      <sheetName val="秒针监测明细"/>
      <sheetName val="京东明细"/>
      <sheetName val="唯品会充值明细"/>
      <sheetName val="明细IP代言"/>
      <sheetName val="Lists"/>
      <sheetName val="Indo_(0)8"/>
      <sheetName val="Malaysia_(0)8"/>
      <sheetName val="Thailand_(0)8"/>
      <sheetName val="India_(0)8"/>
      <sheetName val="Taiwan_(0)8"/>
      <sheetName val="PRC-TV_(0)9"/>
      <sheetName val="PRC_TV__0_8"/>
      <sheetName val="TV_GRP's_guarantees_Citroën8"/>
      <sheetName val="Dailïes_Fin__Table_Citroën8"/>
      <sheetName val="TV_C_GRP_updated_resultsNet8"/>
      <sheetName val="TV_C_GRP_updated_resultsGross8"/>
      <sheetName val="Fujian_Mixed8"/>
      <sheetName val="cK_Jeans_-_orginal7"/>
      <sheetName val="TV_C_GRP_updated_results7"/>
      <sheetName val="MR_Bank7"/>
      <sheetName val="cic_22-9_-_26-107"/>
      <sheetName val="Search_Terms7"/>
      <sheetName val="PLANNING_SCHEDULE7"/>
      <sheetName val="Taux_de_change_7"/>
      <sheetName val="Local_TV_Sept7"/>
      <sheetName val="Product_Groups7"/>
      <sheetName val="主营业务收入_by_client6"/>
      <sheetName val="TRANSPORT_VN7"/>
      <sheetName val="ECOM_Periodique7"/>
      <sheetName val="ECOM_Mensuel7"/>
      <sheetName val="PERIMETRE_A766"/>
      <sheetName val="DC_H286"/>
      <sheetName val="96BGT0_XLS"/>
      <sheetName val="Data_Validation4"/>
      <sheetName val="PC_Keywords_by_campaign1"/>
      <sheetName val="Payment_Status1"/>
      <sheetName val="DAII_CYC1"/>
      <sheetName val="DEXF1_CYC1"/>
      <sheetName val="Dreams_Come_True"/>
      <sheetName val="$$䁩꨿⿌Ȇ[96B"/>
      <sheetName val="App_Summary"/>
      <sheetName val="Approving_COE"/>
      <sheetName val="V_A_"/>
      <sheetName val="沈阳"/>
      <sheetName val="重庆"/>
      <sheetName val="杭州调"/>
      <sheetName val="Inputs"/>
      <sheetName val="Constants"/>
      <sheetName val="5131070103"/>
      <sheetName val="5131070202"/>
      <sheetName val="5131070203"/>
      <sheetName val="51311701"/>
      <sheetName val="5131170201"/>
      <sheetName val="5131170202"/>
      <sheetName val="PRC-TV_(0)10"/>
      <sheetName val="主营业务收入_by_client7"/>
      <sheetName val="PC_Keywords_by_campaign2"/>
      <sheetName val="Payment_Status2"/>
      <sheetName val="DAII_CYC2"/>
      <sheetName val="DEXF1_CYC2"/>
      <sheetName val="Dreams_Come_True1"/>
      <sheetName val="App_Summary1"/>
      <sheetName val="Mindshare"/>
      <sheetName val="Indo_(0)9"/>
      <sheetName val="Malaysia_(0)9"/>
      <sheetName val="Thailand_(0)9"/>
      <sheetName val="India_(0)9"/>
      <sheetName val="Taiwan_(0)9"/>
      <sheetName val="PRC-TV_(0)11"/>
      <sheetName val="PRC_TV__0_9"/>
      <sheetName val="TV_GRP's_guarantees_Citroën9"/>
      <sheetName val="Dailïes_Fin__Table_Citroën9"/>
      <sheetName val="TV_C_GRP_updated_resultsNet9"/>
      <sheetName val="TV_C_GRP_updated_resultsGross9"/>
      <sheetName val="Fujian_Mixed9"/>
      <sheetName val="cK_Jeans_-_orginal8"/>
      <sheetName val="MR_Bank8"/>
      <sheetName val="TV_C_GRP_updated_results8"/>
      <sheetName val="cic_22-9_-_26-108"/>
      <sheetName val="Search_Terms8"/>
      <sheetName val="Local_TV_Sept8"/>
      <sheetName val="PLANNING_SCHEDULE8"/>
      <sheetName val="Taux_de_change_8"/>
      <sheetName val="Product_Groups8"/>
      <sheetName val="主营业务收入_by_client8"/>
      <sheetName val="PC_Keywords_by_campaign3"/>
      <sheetName val="Payment_Status3"/>
      <sheetName val="DAII_CYC3"/>
      <sheetName val="DEXF1_CYC3"/>
      <sheetName val="Dreams_Come_True2"/>
      <sheetName val="App_Summary2"/>
      <sheetName val="Indo_(0)12"/>
      <sheetName val="Malaysia_(0)12"/>
      <sheetName val="Thailand_(0)12"/>
      <sheetName val="India_(0)12"/>
      <sheetName val="Taiwan_(0)12"/>
      <sheetName val="PRC-TV_(0)14"/>
      <sheetName val="PRC_TV__0_12"/>
      <sheetName val="TV_GRP's_guarantees_Citroën12"/>
      <sheetName val="Dailïes_Fin__Table_Citroën12"/>
      <sheetName val="TV_C_GRP_updated_resultsNet12"/>
      <sheetName val="TV_C_GRP_updated_resultsGross12"/>
      <sheetName val="Fujian_Mixed12"/>
      <sheetName val="cK_Jeans_-_orginal11"/>
      <sheetName val="MR_Bank11"/>
      <sheetName val="TV_C_GRP_updated_results11"/>
      <sheetName val="cic_22-9_-_26-1011"/>
      <sheetName val="Search_Terms11"/>
      <sheetName val="Local_TV_Sept11"/>
      <sheetName val="PLANNING_SCHEDULE11"/>
      <sheetName val="Taux_de_change_11"/>
      <sheetName val="Product_Groups11"/>
      <sheetName val="主营业务收入_by_client11"/>
      <sheetName val="Data_Validation6"/>
      <sheetName val="TRANSPORT_VN9"/>
      <sheetName val="ECOM_Periodique9"/>
      <sheetName val="ECOM_Mensuel9"/>
      <sheetName val="PC_Keywords_by_campaign6"/>
      <sheetName val="Payment_Status6"/>
      <sheetName val="DAII_CYC6"/>
      <sheetName val="DEXF1_CYC6"/>
      <sheetName val="PERIMETRE_A768"/>
      <sheetName val="DC_H288"/>
      <sheetName val="Dreams_Come_True5"/>
      <sheetName val="App_Summary5"/>
      <sheetName val="Indo_(0)10"/>
      <sheetName val="Malaysia_(0)10"/>
      <sheetName val="Thailand_(0)10"/>
      <sheetName val="India_(0)10"/>
      <sheetName val="Taiwan_(0)10"/>
      <sheetName val="PRC-TV_(0)12"/>
      <sheetName val="PRC_TV__0_10"/>
      <sheetName val="TV_GRP's_guarantees_Citroën10"/>
      <sheetName val="Dailïes_Fin__Table_Citroën10"/>
      <sheetName val="TV_C_GRP_updated_resultsNet10"/>
      <sheetName val="TV_C_GRP_updated_resultsGross10"/>
      <sheetName val="Fujian_Mixed10"/>
      <sheetName val="cK_Jeans_-_orginal9"/>
      <sheetName val="MR_Bank9"/>
      <sheetName val="TV_C_GRP_updated_results9"/>
      <sheetName val="cic_22-9_-_26-109"/>
      <sheetName val="Search_Terms9"/>
      <sheetName val="Local_TV_Sept9"/>
      <sheetName val="PLANNING_SCHEDULE9"/>
      <sheetName val="Taux_de_change_9"/>
      <sheetName val="Product_Groups9"/>
      <sheetName val="主营业务收入_by_client9"/>
      <sheetName val="PC_Keywords_by_campaign4"/>
      <sheetName val="Payment_Status4"/>
      <sheetName val="DAII_CYC4"/>
      <sheetName val="DEXF1_CYC4"/>
      <sheetName val="Dreams_Come_True3"/>
      <sheetName val="App_Summary3"/>
      <sheetName val="Indo_(0)11"/>
      <sheetName val="Malaysia_(0)11"/>
      <sheetName val="Thailand_(0)11"/>
      <sheetName val="India_(0)11"/>
      <sheetName val="Taiwan_(0)11"/>
      <sheetName val="PRC-TV_(0)13"/>
      <sheetName val="PRC_TV__0_11"/>
      <sheetName val="TV_GRP's_guarantees_Citroën11"/>
      <sheetName val="Dailïes_Fin__Table_Citroën11"/>
      <sheetName val="TV_C_GRP_updated_resultsNet11"/>
      <sheetName val="TV_C_GRP_updated_resultsGross11"/>
      <sheetName val="Fujian_Mixed11"/>
      <sheetName val="cK_Jeans_-_orginal10"/>
      <sheetName val="MR_Bank10"/>
      <sheetName val="TV_C_GRP_updated_results10"/>
      <sheetName val="cic_22-9_-_26-1010"/>
      <sheetName val="Search_Terms10"/>
      <sheetName val="Local_TV_Sept10"/>
      <sheetName val="PLANNING_SCHEDULE10"/>
      <sheetName val="Taux_de_change_10"/>
      <sheetName val="Product_Groups10"/>
      <sheetName val="主营业务收入_by_client10"/>
      <sheetName val="Data_Validation5"/>
      <sheetName val="TRANSPORT_VN8"/>
      <sheetName val="ECOM_Periodique8"/>
      <sheetName val="ECOM_Mensuel8"/>
      <sheetName val="PC_Keywords_by_campaign5"/>
      <sheetName val="Payment_Status5"/>
      <sheetName val="DAII_CYC5"/>
      <sheetName val="DEXF1_CYC5"/>
      <sheetName val="PERIMETRE_A767"/>
      <sheetName val="DC_H287"/>
      <sheetName val="Dreams_Come_True4"/>
      <sheetName val="App_Summary4"/>
      <sheetName val="Indo_(0)13"/>
      <sheetName val="Malaysia_(0)13"/>
      <sheetName val="Thailand_(0)13"/>
      <sheetName val="India_(0)13"/>
      <sheetName val="Taiwan_(0)13"/>
      <sheetName val="PRC-TV_(0)15"/>
      <sheetName val="PRC_TV__0_13"/>
      <sheetName val="TV_GRP's_guarantees_Citroën13"/>
      <sheetName val="Dailïes_Fin__Table_Citroën13"/>
      <sheetName val="TV_C_GRP_updated_resultsNet13"/>
      <sheetName val="TV_C_GRP_updated_resultsGross13"/>
      <sheetName val="Fujian_Mixed13"/>
      <sheetName val="cK_Jeans_-_orginal12"/>
      <sheetName val="MR_Bank12"/>
      <sheetName val="TV_C_GRP_updated_results12"/>
      <sheetName val="cic_22-9_-_26-1012"/>
      <sheetName val="Search_Terms12"/>
      <sheetName val="Local_TV_Sept12"/>
      <sheetName val="PLANNING_SCHEDULE12"/>
      <sheetName val="Taux_de_change_12"/>
      <sheetName val="Product_Groups12"/>
      <sheetName val="主营业务收入_by_client12"/>
      <sheetName val="Data_Validation7"/>
      <sheetName val="TRANSPORT_VN10"/>
      <sheetName val="ECOM_Periodique10"/>
      <sheetName val="ECOM_Mensuel10"/>
      <sheetName val="PC_Keywords_by_campaign7"/>
      <sheetName val="Payment_Status7"/>
      <sheetName val="DAII_CYC7"/>
      <sheetName val="DEXF1_CYC7"/>
      <sheetName val="PERIMETRE_A769"/>
      <sheetName val="DC_H289"/>
      <sheetName val="Dreams_Come_True6"/>
      <sheetName val="App_Summary6"/>
      <sheetName val="文書管理台帳"/>
      <sheetName val="公检法司编制"/>
      <sheetName val="行政编制"/>
      <sheetName val="항목정리 (3)"/>
      <sheetName val="MediaMix"/>
      <sheetName val="Horchow"/>
      <sheetName val="Chefs"/>
      <sheetName val="Engine"/>
      <sheetName val="Validate"/>
      <sheetName val="Financials"/>
      <sheetName val="Assumptions"/>
      <sheetName val="EI Calc"/>
      <sheetName val="_x0000_$_x0000_$_x0000__x0000__"/>
      <sheetName val="$$䁩꨿⿌Ȇ_96B"/>
      <sheetName val="Kerry"/>
      <sheetName val="Detail"/>
      <sheetName val="Spotplan"/>
      <sheetName val="MM利益・原価企画方針書ｶｸ１"/>
      <sheetName val="Template"/>
      <sheetName val="ColumnList"/>
      <sheetName val="Definations"/>
      <sheetName val="_x005f_x0000_$_x005f_x0000_$_x0"/>
      <sheetName val="_x005f_x005f_x005f_x0000_$_x005f_x005f_x005f_x0000_$_x0"/>
      <sheetName val="Profitability by Client (MNCs)"/>
      <sheetName val="Approving_COE2"/>
      <sheetName val="Approving_COE1"/>
      <sheetName val="北线-排期"/>
      <sheetName val="Offerta Tv in Italia"/>
      <sheetName val="映前广告关联表格"/>
      <sheetName val="SYM-Minder Mapping"/>
      <sheetName val="钙尔奇"/>
      <sheetName val="Indo_(0)14"/>
      <sheetName val="Malaysia_(0)14"/>
      <sheetName val="Thailand_(0)14"/>
      <sheetName val="India_(0)14"/>
      <sheetName val="Taiwan_(0)14"/>
      <sheetName val="PRC-TV_(0)16"/>
      <sheetName val="PRC_TV__0_14"/>
      <sheetName val="TV_GRP's_guarantees_Citroën14"/>
      <sheetName val="Dailïes_Fin__Table_Citroën14"/>
      <sheetName val="TV_C_GRP_updated_resultsNet14"/>
      <sheetName val="TV_C_GRP_updated_resultsGross14"/>
      <sheetName val="Fujian_Mixed14"/>
      <sheetName val="cK_Jeans_-_orginal13"/>
      <sheetName val="MR_Bank13"/>
      <sheetName val="TV_C_GRP_updated_results13"/>
      <sheetName val="cic_22-9_-_26-1013"/>
      <sheetName val="Search_Terms13"/>
      <sheetName val="Local_TV_Sept13"/>
      <sheetName val="PLANNING_SCHEDULE13"/>
      <sheetName val="Taux_de_change_13"/>
      <sheetName val="Product_Groups13"/>
      <sheetName val="主营业务收入_by_client13"/>
      <sheetName val="TRANSPORT_VN11"/>
      <sheetName val="ECOM_Periodique11"/>
      <sheetName val="ECOM_Mensuel11"/>
      <sheetName val="PC_Keywords_by_campaign8"/>
      <sheetName val="Data_Validation8"/>
      <sheetName val="Payment_Status8"/>
      <sheetName val="DAII_CYC8"/>
      <sheetName val="DEXF1_CYC8"/>
      <sheetName val="PERIMETRE_A7610"/>
      <sheetName val="DC_H2810"/>
      <sheetName val="Dreams_Come_True7"/>
      <sheetName val="App_Summary7"/>
      <sheetName val="항목정리_(3)"/>
      <sheetName val="Placements detail"/>
      <sheetName val="山西"/>
      <sheetName val="Mindshare SH"/>
      <sheetName val="InputSheet"/>
      <sheetName val="_x005f_x005f_x005f_x0000_$_x005"/>
      <sheetName val="MediaPlan"/>
      <sheetName val="Summary"/>
      <sheetName val="0001costs"/>
      <sheetName val="이자율"/>
      <sheetName val="_x005f_x0000_$_x005"/>
      <sheetName val="Formatos"/>
      <sheetName val="TRANSPORT_VN12"/>
      <sheetName val="ECOM_Periodique12"/>
      <sheetName val="ECOM_Mensuel12"/>
      <sheetName val="Vehicles"/>
      <sheetName val="#ref"/>
      <sheetName val="기준정보"/>
      <sheetName val="전체실적"/>
      <sheetName val="효율계획(당월)"/>
      <sheetName val="Approving_COE3"/>
      <sheetName val="EI_Calc"/>
      <sheetName val="TV spot_supplier"/>
      <sheetName val="Indo_(0)15"/>
      <sheetName val="Malaysia_(0)15"/>
      <sheetName val="Thailand_(0)15"/>
      <sheetName val="India_(0)15"/>
      <sheetName val="Taiwan_(0)15"/>
      <sheetName val="TV_GRP's_guarantees_Citroën15"/>
      <sheetName val="Dailïes_Fin__Table_Citroën15"/>
      <sheetName val="PRC_TV__0_15"/>
      <sheetName val="TV_C_GRP_updated_resultsNet15"/>
      <sheetName val="TV_C_GRP_updated_resultsGross15"/>
      <sheetName val="TV_C_GRP_updated_results14"/>
      <sheetName val="Fujian_Mixed15"/>
      <sheetName val="TRANSPORT_VN13"/>
      <sheetName val="ECOM_Periodique13"/>
      <sheetName val="ECOM_Mensuel13"/>
      <sheetName val="TRANSPORT_VN_x0010_"/>
      <sheetName val="Indo_(0)18"/>
      <sheetName val="Malaysia_(0)18"/>
      <sheetName val="Thailand_(0)18"/>
      <sheetName val="India_(0)18"/>
      <sheetName val="Taiwan_(0)18"/>
      <sheetName val="PRC-TV_(0)18"/>
      <sheetName val="TV_GRP's_guarantees_Citroën18"/>
      <sheetName val="Dailïes_Fin__Table_Citroën18"/>
      <sheetName val="PRC_TV__0_18"/>
      <sheetName val="TV_C_GRP_updated_resultsNet18"/>
      <sheetName val="TV_C_GRP_updated_resultsGross18"/>
      <sheetName val="TV_C_GRP_updated_results17"/>
      <sheetName val="Fujian_Mixed18"/>
      <sheetName val="cK_Jeans_-_orginal16"/>
      <sheetName val="MR_Bank16"/>
      <sheetName val="cic_22-9_-_26-1016"/>
      <sheetName val="TRANSPORT_VN16"/>
      <sheetName val="Taux_de_change_16"/>
      <sheetName val="Search_Terms16"/>
      <sheetName val="Local_TV_Sept16"/>
      <sheetName val="PLANNING_SCHEDULE16"/>
      <sheetName val="Product_Groups16"/>
      <sheetName val="ECOM_Periodique16"/>
      <sheetName val="ECOM_Mensuel16"/>
      <sheetName val="Indo_(0)17"/>
      <sheetName val="Malaysia_(0)17"/>
      <sheetName val="Thailand_(0)17"/>
      <sheetName val="India_(0)17"/>
      <sheetName val="Taiwan_(0)17"/>
      <sheetName val="PRC-TV_(0)17"/>
      <sheetName val="TV_GRP's_guarantees_Citroën17"/>
      <sheetName val="Dailïes_Fin__Table_Citroën17"/>
      <sheetName val="PRC_TV__0_17"/>
      <sheetName val="TV_C_GRP_updated_resultsNet17"/>
      <sheetName val="TV_C_GRP_updated_resultsGross17"/>
      <sheetName val="TV_C_GRP_updated_results16"/>
      <sheetName val="Fujian_Mixed17"/>
      <sheetName val="cK_Jeans_-_orginal15"/>
      <sheetName val="MR_Bank15"/>
      <sheetName val="cic_22-9_-_26-1015"/>
      <sheetName val="TRANSPORT_VN15"/>
      <sheetName val="Taux_de_change_15"/>
      <sheetName val="Search_Terms15"/>
      <sheetName val="Local_TV_Sept15"/>
      <sheetName val="PLANNING_SCHEDULE15"/>
      <sheetName val="Product_Groups15"/>
      <sheetName val="ECOM_Periodique15"/>
      <sheetName val="ECOM_Mensuel15"/>
      <sheetName val="Indo_(0)16"/>
      <sheetName val="Malaysia_(0)16"/>
      <sheetName val="Thailand_(0)16"/>
      <sheetName val="India_(0)16"/>
      <sheetName val="Taiwan_(0)16"/>
      <sheetName val="TV_GRP's_guarantees_Citroën16"/>
      <sheetName val="Dailïes_Fin__Table_Citroën16"/>
      <sheetName val="PRC_TV__0_16"/>
      <sheetName val="TV_C_GRP_updated_resultsNet16"/>
      <sheetName val="TV_C_GRP_updated_resultsGross16"/>
      <sheetName val="TV_C_GRP_updated_results15"/>
      <sheetName val="Fujian_Mixed16"/>
      <sheetName val="cK_Jeans_-_orginal14"/>
      <sheetName val="MR_Bank14"/>
      <sheetName val="cic_22-9_-_26-1014"/>
      <sheetName val="TRANSPORT_VN14"/>
      <sheetName val="Taux_de_change_14"/>
      <sheetName val="Search_Terms14"/>
      <sheetName val="Local_TV_Sept14"/>
      <sheetName val="PLANNING_SCHEDULE14"/>
      <sheetName val="Product_Groups14"/>
      <sheetName val="ECOM_Periodique14"/>
      <sheetName val="ECOM_Mensuel14"/>
      <sheetName val="Indo_(0)19"/>
      <sheetName val="Malaysia_(0)19"/>
      <sheetName val="Thailand_(0)19"/>
      <sheetName val="India_(0)19"/>
      <sheetName val="Taiwan_(0)19"/>
      <sheetName val="PRC-TV_(0)19"/>
      <sheetName val="TV_GRP's_guarantees_Citroën19"/>
      <sheetName val="Dailïes_Fin__Table_Citroën19"/>
      <sheetName val="PRC_TV__0_19"/>
      <sheetName val="TV_C_GRP_updated_resultsNet19"/>
      <sheetName val="TV_C_GRP_updated_resultsGross19"/>
      <sheetName val="TV_C_GRP_updated_results18"/>
      <sheetName val="Fujian_Mixed19"/>
      <sheetName val="cK_Jeans_-_orginal17"/>
      <sheetName val="MR_Bank17"/>
      <sheetName val="cic_22-9_-_26-1017"/>
      <sheetName val="TRANSPORT_VN17"/>
      <sheetName val="Taux_de_change_17"/>
      <sheetName val="Search_Terms17"/>
      <sheetName val="Local_TV_Sept17"/>
      <sheetName val="PLANNING_SCHEDULE17"/>
      <sheetName val="Product_Groups17"/>
      <sheetName val="ECOM_Periodique17"/>
      <sheetName val="ECOM_Mensuel17"/>
      <sheetName val="Indo_(0)20"/>
      <sheetName val="Malaysia_(0)20"/>
      <sheetName val="Thailand_(0)20"/>
      <sheetName val="India_(0)20"/>
      <sheetName val="Taiwan_(0)20"/>
      <sheetName val="PRC-TV_(0)20"/>
      <sheetName val="TV_GRP's_guarantees_Citroën20"/>
      <sheetName val="Dailïes_Fin__Table_Citroën20"/>
      <sheetName val="PRC_TV__0_20"/>
      <sheetName val="TV_C_GRP_updated_resultsNet20"/>
      <sheetName val="TV_C_GRP_updated_resultsGross20"/>
      <sheetName val="TV_C_GRP_updated_results19"/>
      <sheetName val="Fujian_Mixed20"/>
      <sheetName val="cK_Jeans_-_orginal18"/>
      <sheetName val="MR_Bank18"/>
      <sheetName val="cic_22-9_-_26-1018"/>
      <sheetName val="TRANSPORT_VN18"/>
      <sheetName val="Taux_de_change_18"/>
      <sheetName val="Search_Terms18"/>
      <sheetName val="Local_TV_Sept18"/>
      <sheetName val="PLANNING_SCHEDULE18"/>
      <sheetName val="Product_Groups18"/>
      <sheetName val="ECOM_Periodique18"/>
      <sheetName val="ECOM_Mensuel18"/>
      <sheetName val="Indo_(0)21"/>
      <sheetName val="Malaysia_(0)21"/>
      <sheetName val="Thailand_(0)21"/>
      <sheetName val="India_(0)21"/>
      <sheetName val="Taiwan_(0)21"/>
      <sheetName val="PRC-TV_(0)21"/>
      <sheetName val="TV_GRP's_guarantees_Citroën21"/>
      <sheetName val="Dailïes_Fin__Table_Citroën21"/>
      <sheetName val="PRC_TV__0_21"/>
      <sheetName val="TV_C_GRP_updated_resultsNet21"/>
      <sheetName val="TV_C_GRP_updated_resultsGross21"/>
      <sheetName val="TV_C_GRP_updated_results20"/>
      <sheetName val="Fujian_Mixed21"/>
      <sheetName val="cK_Jeans_-_orginal19"/>
      <sheetName val="MR_Bank19"/>
      <sheetName val="cic_22-9_-_26-1019"/>
      <sheetName val="TRANSPORT_VN19"/>
      <sheetName val="Search_Terms19"/>
      <sheetName val="Local_TV_Sept19"/>
      <sheetName val="PLANNING_SCHEDULE19"/>
      <sheetName val="Taux_de_change_19"/>
      <sheetName val="Product_Groups19"/>
      <sheetName val="ECOM_Periodique19"/>
      <sheetName val="ECOM_Mensuel19"/>
      <sheetName val="Indo_(0)22"/>
      <sheetName val="Malaysia_(0)22"/>
      <sheetName val="Thailand_(0)22"/>
      <sheetName val="India_(0)22"/>
      <sheetName val="Taiwan_(0)22"/>
      <sheetName val="PRC-TV_(0)22"/>
      <sheetName val="TV_GRP's_guarantees_Citroën22"/>
      <sheetName val="Dailïes_Fin__Table_Citroën22"/>
      <sheetName val="PRC_TV__0_22"/>
      <sheetName val="TV_C_GRP_updated_resultsNet22"/>
      <sheetName val="TV_C_GRP_updated_resultsGross22"/>
      <sheetName val="TV_C_GRP_updated_results21"/>
      <sheetName val="Fujian_Mixed22"/>
      <sheetName val="cK_Jeans_-_orginal20"/>
      <sheetName val="MR_Bank20"/>
      <sheetName val="cic_22-9_-_26-1020"/>
      <sheetName val="TRANSPORT_VN20"/>
      <sheetName val="Taux_de_change_20"/>
      <sheetName val="Search_Terms20"/>
      <sheetName val="Local_TV_Sept20"/>
      <sheetName val="PLANNING_SCHEDULE20"/>
      <sheetName val="Product_Groups20"/>
      <sheetName val="ECOM_Periodique20"/>
      <sheetName val="ECOM_Mensuel20"/>
      <sheetName val="PERIMETRE_A7611"/>
      <sheetName val="Indo_(0)23"/>
      <sheetName val="Malaysia_(0)23"/>
      <sheetName val="Thailand_(0)23"/>
      <sheetName val="India_(0)23"/>
      <sheetName val="Taiwan_(0)23"/>
      <sheetName val="PRC-TV_(0)23"/>
      <sheetName val="TV_GRP's_guarantees_Citroën23"/>
      <sheetName val="Dailïes_Fin__Table_Citroën23"/>
      <sheetName val="PRC_TV__0_23"/>
      <sheetName val="TV_C_GRP_updated_resultsNet23"/>
      <sheetName val="TV_C_GRP_updated_resultsGross23"/>
      <sheetName val="TV_C_GRP_updated_results22"/>
      <sheetName val="Fujian_Mixed23"/>
      <sheetName val="cK_Jeans_-_orginal21"/>
      <sheetName val="MR_Bank21"/>
      <sheetName val="cic_22-9_-_26-1021"/>
      <sheetName val="TRANSPORT_VN21"/>
      <sheetName val="Taux_de_change_21"/>
      <sheetName val="Search_Terms21"/>
      <sheetName val="Local_TV_Sept21"/>
      <sheetName val="PLANNING_SCHEDULE21"/>
      <sheetName val="Product_Groups21"/>
      <sheetName val="ECOM_Periodique21"/>
      <sheetName val="ECOM_Mensuel21"/>
      <sheetName val="PERIMETRE_A7612"/>
      <sheetName val="DC_H2811"/>
      <sheetName val="Indo_(0)24"/>
      <sheetName val="Malaysia_(0)24"/>
      <sheetName val="Thailand_(0)24"/>
      <sheetName val="India_(0)24"/>
      <sheetName val="Taiwan_(0)24"/>
      <sheetName val="PRC-TV_(0)24"/>
      <sheetName val="TV_GRP's_guarantees_Citroën24"/>
      <sheetName val="Dailïes_Fin__Table_Citroën24"/>
      <sheetName val="PRC_TV__0_24"/>
      <sheetName val="TV_C_GRP_updated_resultsNet24"/>
      <sheetName val="TV_C_GRP_updated_resultsGross24"/>
      <sheetName val="TV_C_GRP_updated_results23"/>
      <sheetName val="Fujian_Mixed24"/>
      <sheetName val="cK_Jeans_-_orginal22"/>
      <sheetName val="MR_Bank22"/>
      <sheetName val="cic_22-9_-_26-1022"/>
      <sheetName val="TRANSPORT_VN22"/>
      <sheetName val="Taux_de_change_22"/>
      <sheetName val="Search_Terms22"/>
      <sheetName val="Local_TV_Sept22"/>
      <sheetName val="PLANNING_SCHEDULE22"/>
      <sheetName val="Product_Groups22"/>
      <sheetName val="ECOM_Periodique22"/>
      <sheetName val="ECOM_Mensuel22"/>
      <sheetName val="PERIMETRE_A7613"/>
      <sheetName val="主营业务收入_by_client14"/>
      <sheetName val="DC_H2812"/>
      <sheetName val="96BGT0_XLS1"/>
      <sheetName val="Indo_(0)28"/>
      <sheetName val="Malaysia_(0)28"/>
      <sheetName val="Thailand_(0)28"/>
      <sheetName val="India_(0)28"/>
      <sheetName val="Taiwan_(0)28"/>
      <sheetName val="PRC-TV_(0)28"/>
      <sheetName val="TV_GRP's_guarantees_Citroën28"/>
      <sheetName val="Dailïes_Fin__Table_Citroën28"/>
      <sheetName val="PRC_TV__0_28"/>
      <sheetName val="TV_C_GRP_updated_resultsNet28"/>
      <sheetName val="TV_C_GRP_updated_resultsGross28"/>
      <sheetName val="TV_C_GRP_updated_results27"/>
      <sheetName val="Fujian_Mixed28"/>
      <sheetName val="cK_Jeans_-_orginal26"/>
      <sheetName val="MR_Bank26"/>
      <sheetName val="cic_22-9_-_26-1026"/>
      <sheetName val="TRANSPORT_VN26"/>
      <sheetName val="Taux_de_change_26"/>
      <sheetName val="Search_Terms26"/>
      <sheetName val="Local_TV_Sept26"/>
      <sheetName val="PLANNING_SCHEDULE26"/>
      <sheetName val="Product_Groups26"/>
      <sheetName val="ECOM_Periodique26"/>
      <sheetName val="ECOM_Mensuel26"/>
      <sheetName val="PERIMETRE_A7617"/>
      <sheetName val="主营业务收入_by_client18"/>
      <sheetName val="DC_H2816"/>
      <sheetName val="Data_Validation12"/>
      <sheetName val="PC_Keywords_by_campaign12"/>
      <sheetName val="Payment_Status12"/>
      <sheetName val="96BGT0_XLS5"/>
      <sheetName val="Indo_(0)27"/>
      <sheetName val="Malaysia_(0)27"/>
      <sheetName val="Thailand_(0)27"/>
      <sheetName val="India_(0)27"/>
      <sheetName val="Taiwan_(0)27"/>
      <sheetName val="PRC-TV_(0)27"/>
      <sheetName val="TV_GRP's_guarantees_Citroën27"/>
      <sheetName val="Dailïes_Fin__Table_Citroën27"/>
      <sheetName val="PRC_TV__0_27"/>
      <sheetName val="TV_C_GRP_updated_resultsNet27"/>
      <sheetName val="TV_C_GRP_updated_resultsGross27"/>
      <sheetName val="TV_C_GRP_updated_results26"/>
      <sheetName val="Fujian_Mixed27"/>
      <sheetName val="cK_Jeans_-_orginal25"/>
      <sheetName val="MR_Bank25"/>
      <sheetName val="cic_22-9_-_26-1025"/>
      <sheetName val="TRANSPORT_VN25"/>
      <sheetName val="Taux_de_change_25"/>
      <sheetName val="Search_Terms25"/>
      <sheetName val="Local_TV_Sept25"/>
      <sheetName val="PLANNING_SCHEDULE25"/>
      <sheetName val="Product_Groups25"/>
      <sheetName val="ECOM_Periodique25"/>
      <sheetName val="ECOM_Mensuel25"/>
      <sheetName val="PERIMETRE_A7616"/>
      <sheetName val="主营业务收入_by_client17"/>
      <sheetName val="DC_H2815"/>
      <sheetName val="Data_Validation11"/>
      <sheetName val="PC_Keywords_by_campaign11"/>
      <sheetName val="Payment_Status11"/>
      <sheetName val="96BGT0_XLS4"/>
      <sheetName val="Indo_(0)25"/>
      <sheetName val="Malaysia_(0)25"/>
      <sheetName val="Thailand_(0)25"/>
      <sheetName val="India_(0)25"/>
      <sheetName val="Taiwan_(0)25"/>
      <sheetName val="PRC-TV_(0)25"/>
      <sheetName val="TV_GRP's_guarantees_Citroën25"/>
      <sheetName val="Dailïes_Fin__Table_Citroën25"/>
      <sheetName val="PRC_TV__0_25"/>
      <sheetName val="TV_C_GRP_updated_resultsNet25"/>
      <sheetName val="TV_C_GRP_updated_resultsGross25"/>
      <sheetName val="TV_C_GRP_updated_results24"/>
      <sheetName val="Fujian_Mixed25"/>
      <sheetName val="cK_Jeans_-_orginal23"/>
      <sheetName val="MR_Bank23"/>
      <sheetName val="cic_22-9_-_26-1023"/>
      <sheetName val="TRANSPORT_VN23"/>
      <sheetName val="Taux_de_change_23"/>
      <sheetName val="Search_Terms23"/>
      <sheetName val="Local_TV_Sept23"/>
      <sheetName val="PLANNING_SCHEDULE23"/>
      <sheetName val="Product_Groups23"/>
      <sheetName val="ECOM_Periodique23"/>
      <sheetName val="ECOM_Mensuel23"/>
      <sheetName val="PERIMETRE_A7614"/>
      <sheetName val="主营业务收入_by_client15"/>
      <sheetName val="DC_H2813"/>
      <sheetName val="Data_Validation9"/>
      <sheetName val="PC_Keywords_by_campaign9"/>
      <sheetName val="Payment_Status9"/>
      <sheetName val="96BGT0_XLS2"/>
      <sheetName val="Indo_(0)26"/>
      <sheetName val="Malaysia_(0)26"/>
      <sheetName val="Thailand_(0)26"/>
      <sheetName val="India_(0)26"/>
      <sheetName val="Taiwan_(0)26"/>
      <sheetName val="PRC-TV_(0)26"/>
      <sheetName val="TV_GRP's_guarantees_Citroën26"/>
      <sheetName val="Dailïes_Fin__Table_Citroën26"/>
      <sheetName val="PRC_TV__0_26"/>
      <sheetName val="TV_C_GRP_updated_resultsNet26"/>
      <sheetName val="TV_C_GRP_updated_resultsGross26"/>
      <sheetName val="TV_C_GRP_updated_results25"/>
      <sheetName val="Fujian_Mixed26"/>
      <sheetName val="cK_Jeans_-_orginal24"/>
      <sheetName val="MR_Bank24"/>
      <sheetName val="cic_22-9_-_26-1024"/>
      <sheetName val="TRANSPORT_VN24"/>
      <sheetName val="Taux_de_change_24"/>
      <sheetName val="Search_Terms24"/>
      <sheetName val="Local_TV_Sept24"/>
      <sheetName val="PLANNING_SCHEDULE24"/>
      <sheetName val="Product_Groups24"/>
      <sheetName val="ECOM_Periodique24"/>
      <sheetName val="ECOM_Mensuel24"/>
      <sheetName val="PERIMETRE_A7615"/>
      <sheetName val="主营业务收入_by_client16"/>
      <sheetName val="DC_H2814"/>
      <sheetName val="Data_Validation10"/>
      <sheetName val="PC_Keywords_by_campaign10"/>
      <sheetName val="Payment_Status10"/>
      <sheetName val="96BGT0_XLS3"/>
      <sheetName val="V_A_2"/>
      <sheetName val="TV_spot_supplier1"/>
      <sheetName val="96BGT0_XLS6"/>
      <sheetName val="V_A_1"/>
      <sheetName val="TV_spot_supplier"/>
      <sheetName val="Indo_(0)29"/>
      <sheetName val="Malaysia_(0)29"/>
      <sheetName val="Thailand_(0)29"/>
      <sheetName val="India_(0)29"/>
      <sheetName val="Taiwan_(0)29"/>
      <sheetName val="PRC-TV_(0)29"/>
      <sheetName val="TV_GRP's_guarantees_Citroën29"/>
      <sheetName val="Dailïes_Fin__Table_Citroën29"/>
      <sheetName val="PRC_TV__0_29"/>
      <sheetName val="TV_C_GRP_updated_resultsNet29"/>
      <sheetName val="TV_C_GRP_updated_resultsGross29"/>
      <sheetName val="TV_C_GRP_updated_results28"/>
      <sheetName val="Fujian_Mixed29"/>
      <sheetName val="cK_Jeans_-_orginal27"/>
      <sheetName val="MR_Bank27"/>
      <sheetName val="cic_22-9_-_26-1027"/>
      <sheetName val="TRANSPORT_VN27"/>
      <sheetName val="Taux_de_change_27"/>
      <sheetName val="Search_Terms27"/>
      <sheetName val="Local_TV_Sept27"/>
      <sheetName val="PLANNING_SCHEDULE27"/>
      <sheetName val="Product_Groups27"/>
      <sheetName val="ECOM_Periodique27"/>
      <sheetName val="ECOM_Mensuel27"/>
      <sheetName val="PERIMETRE_A7618"/>
      <sheetName val="主营业务收入_by_client19"/>
      <sheetName val="DC_H2817"/>
      <sheetName val="Data_Validation13"/>
      <sheetName val="PC_Keywords_by_campaign13"/>
      <sheetName val="Payment_Status13"/>
      <sheetName val="V_A_3"/>
      <sheetName val="TV_spot_supplier2"/>
      <sheetName val="96BGT0_XLS7"/>
      <sheetName val="SYM-Minder_Mapping"/>
      <sheetName val="Placements_detail"/>
      <sheetName val="Mindshare_SH"/>
      <sheetName val="Offerta_Tv_in_Italia"/>
      <sheetName val="Profitability_by_Client_(MNCs)"/>
      <sheetName val="쿠팡메가뷰티_Kakao"/>
      <sheetName val="parameters"/>
      <sheetName val="SEARCH"/>
      <sheetName val="MACMASK1"/>
      <sheetName val="RATIOS"/>
      <sheetName val="27 abril"/>
      <sheetName val="桂林"/>
      <sheetName val="海口"/>
      <sheetName val="昆明"/>
      <sheetName val="兰州"/>
      <sheetName val="柳州"/>
      <sheetName val="南昌"/>
      <sheetName val="乌鲁木齐"/>
      <sheetName val="西宁"/>
      <sheetName val="郑州"/>
      <sheetName val="DAII_CYC10"/>
      <sheetName val="DEXF1_CYC10"/>
      <sheetName val="Dreams_Come_True9"/>
      <sheetName val="App_Summary9"/>
      <sheetName val="항목정리_(3)2"/>
      <sheetName val="EI_Calc2"/>
      <sheetName val="DAII_CYC9"/>
      <sheetName val="DEXF1_CYC9"/>
      <sheetName val="Dreams_Come_True8"/>
      <sheetName val="App_Summary8"/>
      <sheetName val="항목정리_(3)1"/>
      <sheetName val="EI_Calc1"/>
      <sheetName val="DAII_CYC11"/>
      <sheetName val="DEXF1_CYC11"/>
      <sheetName val="Dreams_Come_True10"/>
      <sheetName val="App_Summary10"/>
      <sheetName val="항목정리_(3)3"/>
      <sheetName val="_x0000_$_x0000_$_x0"/>
      <sheetName val="PL_SBU"/>
      <sheetName val="Open"/>
      <sheetName val="SBM29"/>
      <sheetName val="database"/>
      <sheetName val="POWER ASSUMPTIONS"/>
      <sheetName val="数据字典"/>
      <sheetName val="工作表1"/>
      <sheetName val="LIST OF COMPANIES"/>
      <sheetName val="COVER"/>
      <sheetName val="Market"/>
      <sheetName val="채널"/>
      <sheetName val="해외전체"/>
      <sheetName val="원본"/>
      <sheetName val="Indo_(0)32"/>
      <sheetName val="Malaysia_(0)32"/>
      <sheetName val="Thailand_(0)32"/>
      <sheetName val="India_(0)32"/>
      <sheetName val="Taiwan_(0)32"/>
      <sheetName val="PRC-TV_(0)32"/>
      <sheetName val="TV_GRP's_guarantees_Citroën32"/>
      <sheetName val="Dailïes_Fin__Table_Citroën32"/>
      <sheetName val="PRC_TV__0_32"/>
      <sheetName val="TV_C_GRP_updated_resultsNet32"/>
      <sheetName val="TV_C_GRP_updated_resultsGross32"/>
      <sheetName val="TV_C_GRP_updated_results31"/>
      <sheetName val="Fujian_Mixed32"/>
      <sheetName val="cK_Jeans_-_orginal30"/>
      <sheetName val="MR_Bank30"/>
      <sheetName val="cic_22-9_-_26-1030"/>
      <sheetName val="TRANSPORT_VN30"/>
      <sheetName val="Taux_de_change_30"/>
      <sheetName val="Search_Terms30"/>
      <sheetName val="Local_TV_Sept30"/>
      <sheetName val="PLANNING_SCHEDULE30"/>
      <sheetName val="Product_Groups30"/>
      <sheetName val="ECOM_Periodique30"/>
      <sheetName val="ECOM_Mensuel30"/>
      <sheetName val="PERIMETRE_A7621"/>
      <sheetName val="主营业务收入_by_client22"/>
      <sheetName val="DC_H2820"/>
      <sheetName val="Indo_(0)39"/>
      <sheetName val="Malaysia_(0)39"/>
      <sheetName val="Thailand_(0)39"/>
      <sheetName val="India_(0)39"/>
      <sheetName val="Taiwan_(0)39"/>
      <sheetName val="PRC-TV_(0)39"/>
      <sheetName val="TV_GRP's_guarantees_Citroën39"/>
      <sheetName val="Dailïes_Fin__Table_Citroën39"/>
      <sheetName val="PRC_TV__0_39"/>
      <sheetName val="TV_C_GRP_updated_resultsNet39"/>
      <sheetName val="TV_C_GRP_updated_resultsGross39"/>
      <sheetName val="TV_C_GRP_updated_results38"/>
      <sheetName val="Fujian_Mixed39"/>
      <sheetName val="cK_Jeans_-_orginal37"/>
      <sheetName val="MR_Bank37"/>
      <sheetName val="cic_22-9_-_26-1037"/>
      <sheetName val="TRANSPORT_VN37"/>
      <sheetName val="Taux_de_change_37"/>
      <sheetName val="Search_Terms37"/>
      <sheetName val="Local_TV_Sept37"/>
      <sheetName val="PLANNING_SCHEDULE37"/>
      <sheetName val="Product_Groups37"/>
      <sheetName val="ECOM_Periodique37"/>
      <sheetName val="ECOM_Mensuel37"/>
      <sheetName val="PERIMETRE_A7628"/>
      <sheetName val="主营业务收入_by_client29"/>
      <sheetName val="DC_H2827"/>
      <sheetName val="Data_Validation23"/>
      <sheetName val="PC_Keywords_by_campaign23"/>
      <sheetName val="Payment_Status23"/>
      <sheetName val="DAII_CYC18"/>
      <sheetName val="DEXF1_CYC18"/>
      <sheetName val="96BGT0_XLS17"/>
      <sheetName val="Approving_COE8"/>
      <sheetName val="V_A_8"/>
      <sheetName val="Dreams_Come_True11"/>
      <sheetName val="App_Summary11"/>
      <sheetName val="TV_spot_supplier7"/>
      <sheetName val="EI_Calc4"/>
      <sheetName val="항목정리_(3)4"/>
      <sheetName val="SYM-Minder_Mapping4"/>
      <sheetName val="Placements_detail4"/>
      <sheetName val="Mindshare_SH4"/>
      <sheetName val="Offerta_Tv_in_Italia4"/>
      <sheetName val="Profitability_by_Client_(MNCs)4"/>
      <sheetName val="Indo_(0)38"/>
      <sheetName val="Malaysia_(0)38"/>
      <sheetName val="Thailand_(0)38"/>
      <sheetName val="India_(0)38"/>
      <sheetName val="Taiwan_(0)38"/>
      <sheetName val="PRC-TV_(0)38"/>
      <sheetName val="TV_GRP's_guarantees_Citroën38"/>
      <sheetName val="Dailïes_Fin__Table_Citroën38"/>
      <sheetName val="PRC_TV__0_38"/>
      <sheetName val="TV_C_GRP_updated_resultsNet38"/>
      <sheetName val="TV_C_GRP_updated_resultsGross38"/>
      <sheetName val="TV_C_GRP_updated_results37"/>
      <sheetName val="Fujian_Mixed38"/>
      <sheetName val="cK_Jeans_-_orginal36"/>
      <sheetName val="MR_Bank36"/>
      <sheetName val="cic_22-9_-_26-1036"/>
      <sheetName val="TRANSPORT_VN36"/>
      <sheetName val="Taux_de_change_36"/>
      <sheetName val="Search_Terms36"/>
      <sheetName val="Local_TV_Sept36"/>
      <sheetName val="PLANNING_SCHEDULE36"/>
      <sheetName val="Product_Groups36"/>
      <sheetName val="ECOM_Periodique36"/>
      <sheetName val="ECOM_Mensuel36"/>
      <sheetName val="PERIMETRE_A7627"/>
      <sheetName val="主营业务收入_by_client28"/>
      <sheetName val="DC_H2826"/>
      <sheetName val="Data_Validation22"/>
      <sheetName val="PC_Keywords_by_campaign22"/>
      <sheetName val="Payment_Status22"/>
      <sheetName val="Approving_COE7"/>
      <sheetName val="V_A_7"/>
      <sheetName val="DAII_CYC17"/>
      <sheetName val="DEXF1_CYC17"/>
      <sheetName val="TV_spot_supplier6"/>
      <sheetName val="96BGT0_XLS16"/>
      <sheetName val="EI_Calc3"/>
      <sheetName val="SYM-Minder_Mapping3"/>
      <sheetName val="Placements_detail3"/>
      <sheetName val="Mindshare_SH3"/>
      <sheetName val="Offerta_Tv_in_Italia3"/>
      <sheetName val="Profitability_by_Client_(MNCs)3"/>
      <sheetName val="96BGT0_XLS10"/>
      <sheetName val="Data_Validation16"/>
      <sheetName val="PC_Keywords_by_campaign16"/>
      <sheetName val="Payment_Status16"/>
      <sheetName val="Indo_(0)30"/>
      <sheetName val="Malaysia_(0)30"/>
      <sheetName val="Thailand_(0)30"/>
      <sheetName val="India_(0)30"/>
      <sheetName val="Taiwan_(0)30"/>
      <sheetName val="PRC-TV_(0)30"/>
      <sheetName val="TV_GRP's_guarantees_Citroën30"/>
      <sheetName val="Dailïes_Fin__Table_Citroën30"/>
      <sheetName val="PRC_TV__0_30"/>
      <sheetName val="TV_C_GRP_updated_resultsNet30"/>
      <sheetName val="TV_C_GRP_updated_resultsGross30"/>
      <sheetName val="TV_C_GRP_updated_results29"/>
      <sheetName val="Fujian_Mixed30"/>
      <sheetName val="cK_Jeans_-_orginal28"/>
      <sheetName val="MR_Bank28"/>
      <sheetName val="cic_22-9_-_26-1028"/>
      <sheetName val="TRANSPORT_VN28"/>
      <sheetName val="Taux_de_change_28"/>
      <sheetName val="Search_Terms28"/>
      <sheetName val="Local_TV_Sept28"/>
      <sheetName val="PLANNING_SCHEDULE28"/>
      <sheetName val="Product_Groups28"/>
      <sheetName val="ECOM_Periodique28"/>
      <sheetName val="ECOM_Mensuel28"/>
      <sheetName val="PERIMETRE_A7619"/>
      <sheetName val="主营业务收入_by_client20"/>
      <sheetName val="DC_H2818"/>
      <sheetName val="96BGT0_XLS8"/>
      <sheetName val="Data_Validation14"/>
      <sheetName val="PC_Keywords_by_campaign14"/>
      <sheetName val="Payment_Status14"/>
      <sheetName val="Indo_(0)31"/>
      <sheetName val="Malaysia_(0)31"/>
      <sheetName val="Thailand_(0)31"/>
      <sheetName val="India_(0)31"/>
      <sheetName val="Taiwan_(0)31"/>
      <sheetName val="PRC-TV_(0)31"/>
      <sheetName val="TV_GRP's_guarantees_Citroën31"/>
      <sheetName val="Dailïes_Fin__Table_Citroën31"/>
      <sheetName val="PRC_TV__0_31"/>
      <sheetName val="TV_C_GRP_updated_resultsNet31"/>
      <sheetName val="TV_C_GRP_updated_resultsGross31"/>
      <sheetName val="TV_C_GRP_updated_results30"/>
      <sheetName val="Fujian_Mixed31"/>
      <sheetName val="cK_Jeans_-_orginal29"/>
      <sheetName val="MR_Bank29"/>
      <sheetName val="cic_22-9_-_26-1029"/>
      <sheetName val="TRANSPORT_VN29"/>
      <sheetName val="Taux_de_change_29"/>
      <sheetName val="Search_Terms29"/>
      <sheetName val="Local_TV_Sept29"/>
      <sheetName val="PLANNING_SCHEDULE29"/>
      <sheetName val="Product_Groups29"/>
      <sheetName val="ECOM_Periodique29"/>
      <sheetName val="ECOM_Mensuel29"/>
      <sheetName val="PERIMETRE_A7620"/>
      <sheetName val="主营业务收入_by_client21"/>
      <sheetName val="DC_H2819"/>
      <sheetName val="96BGT0_XLS9"/>
      <sheetName val="Data_Validation15"/>
      <sheetName val="PC_Keywords_by_campaign15"/>
      <sheetName val="Payment_Status15"/>
      <sheetName val="Indo_(0)33"/>
      <sheetName val="Malaysia_(0)33"/>
      <sheetName val="Thailand_(0)33"/>
      <sheetName val="India_(0)33"/>
      <sheetName val="Taiwan_(0)33"/>
      <sheetName val="PRC-TV_(0)33"/>
      <sheetName val="TV_GRP's_guarantees_Citroën33"/>
      <sheetName val="Dailïes_Fin__Table_Citroën33"/>
      <sheetName val="PRC_TV__0_33"/>
      <sheetName val="TV_C_GRP_updated_resultsNet33"/>
      <sheetName val="TV_C_GRP_updated_resultsGross33"/>
      <sheetName val="TV_C_GRP_updated_results32"/>
      <sheetName val="Fujian_Mixed33"/>
      <sheetName val="cK_Jeans_-_orginal31"/>
      <sheetName val="MR_Bank31"/>
      <sheetName val="cic_22-9_-_26-1031"/>
      <sheetName val="TRANSPORT_VN31"/>
      <sheetName val="Taux_de_change_31"/>
      <sheetName val="Search_Terms31"/>
      <sheetName val="Local_TV_Sept31"/>
      <sheetName val="PLANNING_SCHEDULE31"/>
      <sheetName val="Product_Groups31"/>
      <sheetName val="ECOM_Periodique31"/>
      <sheetName val="ECOM_Mensuel31"/>
      <sheetName val="PERIMETRE_A7622"/>
      <sheetName val="主营业务收入_by_client23"/>
      <sheetName val="DC_H2821"/>
      <sheetName val="Data_Validation17"/>
      <sheetName val="PC_Keywords_by_campaign17"/>
      <sheetName val="Payment_Status17"/>
      <sheetName val="Approving_COE4"/>
      <sheetName val="V_A_4"/>
      <sheetName val="DAII_CYC12"/>
      <sheetName val="DEXF1_CYC12"/>
      <sheetName val="TV_spot_supplier3"/>
      <sheetName val="96BGT0_XLS11"/>
      <sheetName val="SYM-Minder_Mapping1"/>
      <sheetName val="Placements_detail1"/>
      <sheetName val="Mindshare_SH1"/>
      <sheetName val="Offerta_Tv_in_Italia1"/>
      <sheetName val="Profitability_by_Client_(MNCs)1"/>
      <sheetName val="Indo_(0)34"/>
      <sheetName val="Malaysia_(0)34"/>
      <sheetName val="Thailand_(0)34"/>
      <sheetName val="India_(0)34"/>
      <sheetName val="Taiwan_(0)34"/>
      <sheetName val="PRC-TV_(0)34"/>
      <sheetName val="TV_GRP's_guarantees_Citroën34"/>
      <sheetName val="Dailïes_Fin__Table_Citroën34"/>
      <sheetName val="PRC_TV__0_34"/>
      <sheetName val="TV_C_GRP_updated_resultsNet34"/>
      <sheetName val="TV_C_GRP_updated_resultsGross34"/>
      <sheetName val="TV_C_GRP_updated_results33"/>
      <sheetName val="Fujian_Mixed34"/>
      <sheetName val="cK_Jeans_-_orginal32"/>
      <sheetName val="MR_Bank32"/>
      <sheetName val="cic_22-9_-_26-1032"/>
      <sheetName val="TRANSPORT_VN32"/>
      <sheetName val="Taux_de_change_32"/>
      <sheetName val="Search_Terms32"/>
      <sheetName val="Local_TV_Sept32"/>
      <sheetName val="PLANNING_SCHEDULE32"/>
      <sheetName val="Product_Groups32"/>
      <sheetName val="ECOM_Periodique32"/>
      <sheetName val="ECOM_Mensuel32"/>
      <sheetName val="PERIMETRE_A7623"/>
      <sheetName val="主营业务收入_by_client24"/>
      <sheetName val="DC_H2822"/>
      <sheetName val="Data_Validation18"/>
      <sheetName val="PC_Keywords_by_campaign18"/>
      <sheetName val="Payment_Status18"/>
      <sheetName val="Approving_COE5"/>
      <sheetName val="V_A_5"/>
      <sheetName val="DAII_CYC13"/>
      <sheetName val="DEXF1_CYC13"/>
      <sheetName val="TV_spot_supplier4"/>
      <sheetName val="96BGT0_XLS12"/>
      <sheetName val="SYM-Minder_Mapping2"/>
      <sheetName val="Placements_detail2"/>
      <sheetName val="Mindshare_SH2"/>
      <sheetName val="Offerta_Tv_in_Italia2"/>
      <sheetName val="Profitability_by_Client_(MNCs)2"/>
      <sheetName val="Indo_(0)37"/>
      <sheetName val="Malaysia_(0)37"/>
      <sheetName val="Thailand_(0)37"/>
      <sheetName val="India_(0)37"/>
      <sheetName val="Taiwan_(0)37"/>
      <sheetName val="PRC-TV_(0)37"/>
      <sheetName val="TV_GRP's_guarantees_Citroën37"/>
      <sheetName val="Dailïes_Fin__Table_Citroën37"/>
      <sheetName val="PRC_TV__0_37"/>
      <sheetName val="TV_C_GRP_updated_resultsNet37"/>
      <sheetName val="TV_C_GRP_updated_resultsGross37"/>
      <sheetName val="TV_C_GRP_updated_results36"/>
      <sheetName val="Fujian_Mixed37"/>
      <sheetName val="cK_Jeans_-_orginal35"/>
      <sheetName val="MR_Bank35"/>
      <sheetName val="cic_22-9_-_26-1035"/>
      <sheetName val="TRANSPORT_VN35"/>
      <sheetName val="Taux_de_change_35"/>
      <sheetName val="Search_Terms35"/>
      <sheetName val="Local_TV_Sept35"/>
      <sheetName val="PLANNING_SCHEDULE35"/>
      <sheetName val="Product_Groups35"/>
      <sheetName val="ECOM_Periodique35"/>
      <sheetName val="ECOM_Mensuel35"/>
      <sheetName val="PERIMETRE_A7626"/>
      <sheetName val="主营业务收入_by_client27"/>
      <sheetName val="DC_H2825"/>
      <sheetName val="96BGT0_XLS15"/>
      <sheetName val="Data_Validation21"/>
      <sheetName val="PC_Keywords_by_campaign21"/>
      <sheetName val="Payment_Status21"/>
      <sheetName val="DAII_CYC16"/>
      <sheetName val="DEXF1_CYC16"/>
      <sheetName val="Indo_(0)35"/>
      <sheetName val="Malaysia_(0)35"/>
      <sheetName val="Thailand_(0)35"/>
      <sheetName val="India_(0)35"/>
      <sheetName val="Taiwan_(0)35"/>
      <sheetName val="PRC-TV_(0)35"/>
      <sheetName val="TV_GRP's_guarantees_Citroën35"/>
      <sheetName val="Dailïes_Fin__Table_Citroën35"/>
      <sheetName val="PRC_TV__0_35"/>
      <sheetName val="TV_C_GRP_updated_resultsNet35"/>
      <sheetName val="TV_C_GRP_updated_resultsGross35"/>
      <sheetName val="TV_C_GRP_updated_results34"/>
      <sheetName val="Fujian_Mixed35"/>
      <sheetName val="cK_Jeans_-_orginal33"/>
      <sheetName val="MR_Bank33"/>
      <sheetName val="cic_22-9_-_26-1033"/>
      <sheetName val="TRANSPORT_VN33"/>
      <sheetName val="Taux_de_change_33"/>
      <sheetName val="Search_Terms33"/>
      <sheetName val="Local_TV_Sept33"/>
      <sheetName val="PLANNING_SCHEDULE33"/>
      <sheetName val="Product_Groups33"/>
      <sheetName val="ECOM_Periodique33"/>
      <sheetName val="ECOM_Mensuel33"/>
      <sheetName val="PERIMETRE_A7624"/>
      <sheetName val="主营业务收入_by_client25"/>
      <sheetName val="DC_H2823"/>
      <sheetName val="Data_Validation19"/>
      <sheetName val="PC_Keywords_by_campaign19"/>
      <sheetName val="Payment_Status19"/>
      <sheetName val="Approving_COE6"/>
      <sheetName val="V_A_6"/>
      <sheetName val="DAII_CYC14"/>
      <sheetName val="DEXF1_CYC14"/>
      <sheetName val="TV_spot_supplier5"/>
      <sheetName val="96BGT0_XLS13"/>
      <sheetName val="Indo_(0)36"/>
      <sheetName val="Malaysia_(0)36"/>
      <sheetName val="Thailand_(0)36"/>
      <sheetName val="India_(0)36"/>
      <sheetName val="Taiwan_(0)36"/>
      <sheetName val="PRC-TV_(0)36"/>
      <sheetName val="TV_GRP's_guarantees_Citroën36"/>
      <sheetName val="Dailïes_Fin__Table_Citroën36"/>
      <sheetName val="PRC_TV__0_36"/>
      <sheetName val="TV_C_GRP_updated_resultsNet36"/>
      <sheetName val="TV_C_GRP_updated_resultsGross36"/>
      <sheetName val="TV_C_GRP_updated_results35"/>
      <sheetName val="Fujian_Mixed36"/>
      <sheetName val="cK_Jeans_-_orginal34"/>
      <sheetName val="MR_Bank34"/>
      <sheetName val="cic_22-9_-_26-1034"/>
      <sheetName val="TRANSPORT_VN34"/>
      <sheetName val="Taux_de_change_34"/>
      <sheetName val="Search_Terms34"/>
      <sheetName val="Local_TV_Sept34"/>
      <sheetName val="PLANNING_SCHEDULE34"/>
      <sheetName val="Product_Groups34"/>
      <sheetName val="ECOM_Periodique34"/>
      <sheetName val="ECOM_Mensuel34"/>
      <sheetName val="PERIMETRE_A7625"/>
      <sheetName val="主营业务收入_by_client26"/>
      <sheetName val="DC_H2824"/>
      <sheetName val="96BGT0_XLS14"/>
      <sheetName val="Data_Validation20"/>
      <sheetName val="PC_Keywords_by_campaign20"/>
      <sheetName val="Payment_Status20"/>
      <sheetName val="DAII_CYC15"/>
      <sheetName val="DEXF1_CYC15"/>
      <sheetName val="媒体形式&amp;线路"/>
      <sheetName val="_x005f_x0000___x005f_x0000___x005f_x0000__x005f_x0000_2"/>
      <sheetName val="__METADATA__"/>
      <sheetName val="Plan1-苏菲日记排期(已确认)"/>
      <sheetName val="Legends"/>
      <sheetName val="POWER_ASSUMPTIONS"/>
      <sheetName val="LIST_OF_COMPANIES"/>
      <sheetName val="전체단가표"/>
      <sheetName val="03 Price"/>
      <sheetName val="P1012001"/>
      <sheetName val="eqpmad2"/>
      <sheetName val="中小学生"/>
      <sheetName val="总人口"/>
      <sheetName val="资源方案 1"/>
      <sheetName val="媒体T-"/>
      <sheetName val="Sales Target"/>
      <sheetName val="95059D"/>
      <sheetName val="原始数据"/>
      <sheetName val="NAVV"/>
      <sheetName val="图表"/>
      <sheetName val="Dreams_Come_True12"/>
      <sheetName val="App_Summary12"/>
      <sheetName val="항목정리_(3)5"/>
      <sheetName val="Dreams_Come_True13"/>
      <sheetName val="App_Summary13"/>
      <sheetName val="항목정리_(3)6"/>
      <sheetName val="EI_Calc5"/>
      <sheetName val="données"/>
      <sheetName val="OR"/>
      <sheetName val="Proposal Details"/>
      <sheetName val="Hidden_Data"/>
      <sheetName val="Proposal Summary"/>
      <sheetName val="___Users_gisele_Desktop_P__排期排期"/>
      <sheetName val="瀀尀鈀ὣ鉧ὣ鉧ὣ鉧ὣ鉧ὣ鉧ὣ屧븀ﶏ₀㄀홲蹎屿鈀ὣ鉧ὣ鉧ὣ鉧ὣ鉧"/>
      <sheetName val="椀猀攀氀攀尀䐀攀猀欀琀漀瀀尀倀㨀尀鈀ὣ鉧ὣ鉧ὣ鉧ὣ鉧ὣ鉧ὣ屧븀"/>
      <sheetName val="¾ý "/>
      <sheetName val="Ā___Users_gisele_Desktop_P__排期排"/>
      <sheetName val="尀䐀攀猀欀琀漀瀀尀倀㨀尀鈀ὣ鉧ὣ鉧ὣ鉧ὣ鉧ὣ鉧ὣ屧븀ﶏ₀㄀홲蹎"/>
      <sheetName val="能 爱他美_Users_emilyqin_Desktop_A_"/>
      <sheetName val="_Recovered_SheetName_56_"/>
      <sheetName val="_Recovered_SheetName_57_"/>
      <sheetName val="_Recovered_SheetName_58_"/>
      <sheetName val="_Recovered_SheetName_59_"/>
      <sheetName val="_Recovered_SheetName_60_"/>
      <sheetName val="_Recovered_SheetName_61_"/>
      <sheetName val="_Recovered_SheetName_62_"/>
      <sheetName val="_Recovered_SheetName_63_"/>
      <sheetName val="_Recovered_SheetName_64_"/>
      <sheetName val="_Recovered_SheetName_65_"/>
      <sheetName val="_Recovered_SheetName_66_"/>
      <sheetName val="_Recovered_SheetName_67_"/>
      <sheetName val="_Recovered_SheetName_68_"/>
      <sheetName val="_Recovered_SheetName_69_"/>
      <sheetName val="_Recovered_SheetName_70_"/>
      <sheetName val="_Recovered_SheetName_71_"/>
      <sheetName val="_Recovered_SheetName_72_"/>
      <sheetName val="_Recovered_SheetName_73_"/>
      <sheetName val="_Recovered_SheetName_74_"/>
      <sheetName val="_Recovered_SheetName_75_"/>
      <sheetName val="_Recovered_SheetName_76_"/>
      <sheetName val="_Recovered_SheetName_77_"/>
      <sheetName val="_Recovered_SheetName_78_"/>
      <sheetName val="_Recovered_SheetName_79_"/>
      <sheetName val="_Recovered_SheetName_80_"/>
      <sheetName val="_Recovered_SheetName_81_"/>
      <sheetName val="_Recovered_SheetName_82_"/>
      <sheetName val="_Recovered_SheetName_83_"/>
      <sheetName val="_Recovered_SheetName_84_"/>
      <sheetName val="_Recovered_SheetName_85_"/>
      <sheetName val="_Recovered_SheetName_86_"/>
      <sheetName val="_Recovered_SheetName_87_"/>
      <sheetName val="_Recovered_SheetName_88_"/>
      <sheetName val="_Recovered_SheetName_89_"/>
      <sheetName val="_Recovered_SheetName_90_"/>
      <sheetName val="_Recovered_SheetName_91_"/>
      <sheetName val="_Recovered_SheetName_92_"/>
      <sheetName val="_Recovered_SheetName_93_"/>
      <sheetName val="_Recovered_SheetName_94_"/>
      <sheetName val="_Recovered_SheetName_95_"/>
      <sheetName val="_Recovered_SheetName_96_"/>
      <sheetName val="_Recovered_SheetName_97_"/>
      <sheetName val="_Recovered_SheetName_98_"/>
      <sheetName val="_Recovered_SheetName_99_"/>
      <sheetName val="_Recovered_SheetName_100_"/>
      <sheetName val="_Recovered_SheetName_101_"/>
      <sheetName val="_Recovered_SheetName_102_"/>
      <sheetName val="_Recovered_SheetName_103_"/>
      <sheetName val="_Recovered_SheetName_104_"/>
      <sheetName val="_Recovered_SheetName_105_"/>
      <sheetName val="_Recovered_SheetName_106_"/>
      <sheetName val="_Recovered_SheetName_107_"/>
      <sheetName val="_Recovered_SheetName_108_"/>
      <sheetName val="_Recovered_SheetName_109_"/>
      <sheetName val="_Recovered_SheetName_110_"/>
      <sheetName val="_Recovered_SheetName_111_"/>
      <sheetName val="_Recovered_SheetName_112_"/>
      <sheetName val="_Recovered_SheetName_113_"/>
      <sheetName val="_Recovered_SheetName_114_"/>
      <sheetName val="_Recovered_SheetName_115_"/>
      <sheetName val="_Recovered_SheetName_116_"/>
      <sheetName val="_Recovered_SheetName_117_"/>
      <sheetName val="_Recovered_SheetName_118_"/>
      <sheetName val="_Recovered_SheetName_119_"/>
      <sheetName val="_Recovered_SheetName_120_"/>
      <sheetName val="_Recovered_SheetName_121_"/>
      <sheetName val="_Recovered_SheetName_122_"/>
      <sheetName val="_Recovered_SheetName_123_"/>
      <sheetName val="_Recovered_SheetName_124_"/>
      <sheetName val="_Recovered_SheetName_125_"/>
      <sheetName val="_Recovered_SheetName_126_"/>
      <sheetName val="_Recovered_SheetName_127_"/>
      <sheetName val="_Recovered_SheetName_128_"/>
      <sheetName val="_Recovered_SheetName_129_"/>
      <sheetName val="_Recovered_SheetName_130_"/>
      <sheetName val="_Recovered_SheetName_131_"/>
      <sheetName val="_Recovered_SheetName_132_"/>
      <sheetName val="_Recovered_SheetName_133_"/>
      <sheetName val="_Recovered_SheetName_134_"/>
      <sheetName val="_Recovered_SheetName_135_"/>
      <sheetName val="_Recovered_SheetName_136_"/>
      <sheetName val="_Recovered_SheetName_137_"/>
      <sheetName val="_Recovered_SheetName_138_"/>
      <sheetName val="_Recovered_SheetName_139_"/>
      <sheetName val="_Recovered_SheetName_140_"/>
      <sheetName val="_Recovered_SheetName_141_"/>
      <sheetName val="广告类型&amp;媒体体系说明"/>
      <sheetName val="业务团队目录"/>
      <sheetName val="客户行业及名称目录"/>
      <sheetName val="广告类型&amp;媒体体系说明-Y2020"/>
      <sheetName val="广告类型&amp;媒体体系说明Y-2021"/>
      <sheetName val="通信"/>
      <sheetName val="9月"/>
      <sheetName val="11月"/>
      <sheetName val="KPI Box Volume month YTD"/>
      <sheetName val="POWER_ASSUMPTIONS1"/>
      <sheetName val="Volumen"/>
      <sheetName val="2002年一般预算收入"/>
      <sheetName val="Sheet300"/>
      <sheetName val="_x005f_x0000___x005f_x0000___x0"/>
      <sheetName val="Spot Plan -SC"/>
      <sheetName val="Cap-Depr-Sales Tax"/>
      <sheetName val="JAPAN"/>
      <sheetName val="応用ver. pulldown"/>
      <sheetName val="GENGMING"/>
      <sheetName val="seven"/>
      <sheetName val="eight"/>
      <sheetName val="OT"/>
      <sheetName val="weeks"/>
      <sheetName val="Debt"/>
      <sheetName val="Foreign"/>
      <sheetName val="Manual"/>
      <sheetName val="96PLAN"/>
      <sheetName val="Sheet264"/>
      <sheetName val="农业人口"/>
      <sheetName val="Sheet269"/>
      <sheetName val="Sheet263"/>
      <sheetName val="RD"/>
      <sheetName val="工商税收"/>
      <sheetName val="Raw Data"/>
      <sheetName val="Sheet268"/>
      <sheetName val="Sheet301"/>
      <sheetName val="55% and 70%"/>
      <sheetName val="PRC-TV (0"/>
      <sheetName val="Sheet302"/>
      <sheetName val="Weather (2)"/>
      <sheetName val="广告公司"/>
      <sheetName val="数云订单数据"/>
      <sheetName val="cons sheet"/>
      <sheetName val="Australia"/>
      <sheetName val="HK"/>
      <sheetName val="Indonesia"/>
      <sheetName val="Korea"/>
      <sheetName val="Mal"/>
      <sheetName val="New Zealand"/>
      <sheetName val="Philippines"/>
      <sheetName val="Singapore"/>
      <sheetName val="Thailand"/>
      <sheetName val="TW"/>
      <sheetName val="Vietnam"/>
      <sheetName val="618 merchant"/>
      <sheetName val="PLAN NATIVE-FY02"/>
      <sheetName val="PIVOT SUMMARY"/>
      <sheetName val="asia"/>
      <sheetName val="Other Europe"/>
      <sheetName val="tr"/>
      <sheetName val="DATA-USD"/>
      <sheetName val="Pricing and COGS@100% ach"/>
      <sheetName val="Metrics"/>
      <sheetName val="AU"/>
      <sheetName val="CZ"/>
      <sheetName val="PL"/>
      <sheetName val="수액원료"/>
      <sheetName val="info sheet"/>
      <sheetName val="Input"/>
      <sheetName val="Data.SMAP"/>
      <sheetName val="상불"/>
      <sheetName val="Datasheet"/>
      <sheetName val="수액원료4"/>
      <sheetName val="Select"/>
      <sheetName val="Table"/>
      <sheetName val="Input Adjustments"/>
      <sheetName val="OPEX + Gift Costs Summary "/>
      <sheetName val="Target Worksheet"/>
      <sheetName val="Global Report"/>
      <sheetName val="13. Full Year 25-Line P(L)"/>
      <sheetName val="FCST PROPOSAL(PRO)"/>
      <sheetName val="Int'l unshaded"/>
      <sheetName val="HIST"/>
      <sheetName val="Full Year"/>
      <sheetName val="info"/>
      <sheetName val="CONSOL"/>
      <sheetName val="List.Area"/>
      <sheetName val="List.Brand"/>
      <sheetName val="List.BusType"/>
      <sheetName val="List.Misc"/>
      <sheetName val="List.Entity"/>
      <sheetName val="List.Period"/>
      <sheetName val="List.Scenario"/>
      <sheetName val="List.Segmnt"/>
      <sheetName val="List.TimeView"/>
      <sheetName val="BY_ENTITY"/>
      <sheetName val="ELCV"/>
      <sheetName val="Top Products Total (RAW)"/>
      <sheetName val="1-Lead"/>
      <sheetName val="数据源-数云"/>
      <sheetName val="Sheet256"/>
      <sheetName val="Sheet1263"/>
      <sheetName val="Sheet1264"/>
      <sheetName val="Sheet303"/>
      <sheetName val="Eye Shadow"/>
      <sheetName val="P&amp;L"/>
      <sheetName val="QV SBS as of 2.5.15"/>
      <sheetName val="Mobile Data"/>
      <sheetName val="06"/>
      <sheetName val="ytd"/>
      <sheetName val="GA "/>
      <sheetName val="OtherInc"/>
      <sheetName val="SW"/>
      <sheetName val="NAWW"/>
      <sheetName val="a)DataBrand Full Year"/>
      <sheetName val="Budget2001_Query"/>
      <sheetName val="新风尚活动list"/>
      <sheetName val="Summary Page"/>
      <sheetName val="ROIC"/>
      <sheetName val="Information Table"/>
      <sheetName val="Net Sales"/>
      <sheetName val="1 - SRP Plan"/>
      <sheetName val="Annette K"/>
      <sheetName val="REPORT - by Region"/>
      <sheetName val="REPORT - by Brand"/>
      <sheetName val="REPORT - Year"/>
      <sheetName val="VOD明细"/>
      <sheetName val="目标人群系数"/>
      <sheetName val="Acquisitions"/>
      <sheetName val="Output - ELCV"/>
      <sheetName val="login"/>
      <sheetName val="Profile buy"/>
      <sheetName val="BESOINS  MOS"/>
      <sheetName val="Sheet266"/>
      <sheetName val="２．開発機能一覧"/>
      <sheetName val="４．処理概要"/>
      <sheetName val="Yitiao Spotplan"/>
      <sheetName val="Main"/>
      <sheetName val="SOI Breakdown"/>
      <sheetName val="Indo_(0)41"/>
      <sheetName val="Malaysia_(0)41"/>
      <sheetName val="Thailand_(0)41"/>
      <sheetName val="India_(0)41"/>
      <sheetName val="Taiwan_(0)41"/>
      <sheetName val="PRC-TV_(0)41"/>
      <sheetName val="TV_GRP's_guarantees_Citroën41"/>
      <sheetName val="Dailïes_Fin__Table_Citroën41"/>
      <sheetName val="PRC_TV__0_41"/>
      <sheetName val="TV_C_GRP_updated_resultsNet41"/>
      <sheetName val="TV_C_GRP_updated_resultsGross41"/>
      <sheetName val="TV_C_GRP_updated_results40"/>
      <sheetName val="Fujian_Mixed41"/>
      <sheetName val="cK_Jeans_-_orginal39"/>
      <sheetName val="MR_Bank39"/>
      <sheetName val="cic_22-9_-_26-1039"/>
      <sheetName val="TRANSPORT_VN39"/>
      <sheetName val="Taux_de_change_39"/>
      <sheetName val="Search_Terms39"/>
      <sheetName val="Local_TV_Sept39"/>
      <sheetName val="PLANNING_SCHEDULE39"/>
      <sheetName val="Product_Groups39"/>
      <sheetName val="ECOM_Periodique39"/>
      <sheetName val="ECOM_Mensuel39"/>
      <sheetName val="PERIMETRE_A7630"/>
      <sheetName val="主营业务收入_by_client31"/>
      <sheetName val="DC_H2829"/>
      <sheetName val="Data_Validation25"/>
      <sheetName val="PC_Keywords_by_campaign25"/>
      <sheetName val="Payment_Status25"/>
      <sheetName val="DAII_CYC20"/>
      <sheetName val="DEXF1_CYC20"/>
      <sheetName val="96BGT0_XLS19"/>
      <sheetName val="Approving_COE10"/>
      <sheetName val="V_A_10"/>
      <sheetName val="TV_spot_supplier9"/>
      <sheetName val="EI_Calc6"/>
      <sheetName val="SYM-Minder_Mapping6"/>
      <sheetName val="Placements_detail6"/>
      <sheetName val="Mindshare_SH6"/>
      <sheetName val="Offerta_Tv_in_Italia6"/>
      <sheetName val="Profitability_by_Client_(MNCs)6"/>
      <sheetName val="Indo_(0)40"/>
      <sheetName val="Malaysia_(0)40"/>
      <sheetName val="Thailand_(0)40"/>
      <sheetName val="India_(0)40"/>
      <sheetName val="Taiwan_(0)40"/>
      <sheetName val="PRC-TV_(0)40"/>
      <sheetName val="TV_GRP's_guarantees_Citroën40"/>
      <sheetName val="Dailïes_Fin__Table_Citroën40"/>
      <sheetName val="PRC_TV__0_40"/>
      <sheetName val="TV_C_GRP_updated_resultsNet40"/>
      <sheetName val="TV_C_GRP_updated_resultsGross40"/>
      <sheetName val="TV_C_GRP_updated_results39"/>
      <sheetName val="Fujian_Mixed40"/>
      <sheetName val="cK_Jeans_-_orginal38"/>
      <sheetName val="MR_Bank38"/>
      <sheetName val="cic_22-9_-_26-1038"/>
      <sheetName val="TRANSPORT_VN38"/>
      <sheetName val="Taux_de_change_38"/>
      <sheetName val="Search_Terms38"/>
      <sheetName val="Local_TV_Sept38"/>
      <sheetName val="PLANNING_SCHEDULE38"/>
      <sheetName val="Product_Groups38"/>
      <sheetName val="ECOM_Periodique38"/>
      <sheetName val="ECOM_Mensuel38"/>
      <sheetName val="PERIMETRE_A7629"/>
      <sheetName val="主营业务收入_by_client30"/>
      <sheetName val="DC_H2828"/>
      <sheetName val="Data_Validation24"/>
      <sheetName val="PC_Keywords_by_campaign24"/>
      <sheetName val="Payment_Status24"/>
      <sheetName val="DAII_CYC19"/>
      <sheetName val="DEXF1_CYC19"/>
      <sheetName val="96BGT0_XLS18"/>
      <sheetName val="Approving_COE9"/>
      <sheetName val="V_A_9"/>
      <sheetName val="TV_spot_supplier8"/>
      <sheetName val="SYM-Minder_Mapping5"/>
      <sheetName val="Placements_detail5"/>
      <sheetName val="Mindshare_SH5"/>
      <sheetName val="Offerta_Tv_in_Italia5"/>
      <sheetName val="Profitability_by_Client_(MNCs)5"/>
      <sheetName val="Indo_(0)46"/>
      <sheetName val="Malaysia_(0)46"/>
      <sheetName val="Thailand_(0)46"/>
      <sheetName val="India_(0)46"/>
      <sheetName val="Taiwan_(0)46"/>
      <sheetName val="PRC-TV_(0)46"/>
      <sheetName val="TV_GRP's_guarantees_Citroën46"/>
      <sheetName val="Dailïes_Fin__Table_Citroën46"/>
      <sheetName val="PRC_TV__0_46"/>
      <sheetName val="TV_C_GRP_updated_resultsNet46"/>
      <sheetName val="TV_C_GRP_updated_resultsGross46"/>
      <sheetName val="TV_C_GRP_updated_results45"/>
      <sheetName val="Fujian_Mixed46"/>
      <sheetName val="cK_Jeans_-_orginal44"/>
      <sheetName val="MR_Bank44"/>
      <sheetName val="cic_22-9_-_26-1044"/>
      <sheetName val="TRANSPORT_VN44"/>
      <sheetName val="Taux_de_change_44"/>
      <sheetName val="Search_Terms44"/>
      <sheetName val="Local_TV_Sept44"/>
      <sheetName val="PLANNING_SCHEDULE44"/>
      <sheetName val="Product_Groups44"/>
      <sheetName val="ECOM_Periodique44"/>
      <sheetName val="ECOM_Mensuel44"/>
      <sheetName val="PERIMETRE_A7635"/>
      <sheetName val="主营业务收入_by_client36"/>
      <sheetName val="DC_H2834"/>
      <sheetName val="Data_Validation30"/>
      <sheetName val="PC_Keywords_by_campaign30"/>
      <sheetName val="Payment_Status30"/>
      <sheetName val="96BGT0_XLS24"/>
      <sheetName val="DAII_CYC25"/>
      <sheetName val="DEXF1_CYC25"/>
      <sheetName val="Approving_COE15"/>
      <sheetName val="V_A_15"/>
      <sheetName val="Dreams_Come_True18"/>
      <sheetName val="App_Summary18"/>
      <sheetName val="EI_Calc11"/>
      <sheetName val="항목정리_(3)11"/>
      <sheetName val="SYM-Minder_Mapping11"/>
      <sheetName val="Placements_detail11"/>
      <sheetName val="Mindshare_SH11"/>
      <sheetName val="Offerta_Tv_in_Italia11"/>
      <sheetName val="Profitability_by_Client_(MNCs11"/>
      <sheetName val="TV_spot_supplier14"/>
      <sheetName val="Indo_(0)44"/>
      <sheetName val="Malaysia_(0)44"/>
      <sheetName val="Thailand_(0)44"/>
      <sheetName val="India_(0)44"/>
      <sheetName val="Taiwan_(0)44"/>
      <sheetName val="PRC-TV_(0)44"/>
      <sheetName val="TV_GRP's_guarantees_Citroën44"/>
      <sheetName val="Dailïes_Fin__Table_Citroën44"/>
      <sheetName val="PRC_TV__0_44"/>
      <sheetName val="TV_C_GRP_updated_resultsNet44"/>
      <sheetName val="TV_C_GRP_updated_resultsGross44"/>
      <sheetName val="TV_C_GRP_updated_results43"/>
      <sheetName val="Fujian_Mixed44"/>
      <sheetName val="cK_Jeans_-_orginal42"/>
      <sheetName val="MR_Bank42"/>
      <sheetName val="cic_22-9_-_26-1042"/>
      <sheetName val="TRANSPORT_VN42"/>
      <sheetName val="Taux_de_change_42"/>
      <sheetName val="Search_Terms42"/>
      <sheetName val="Local_TV_Sept42"/>
      <sheetName val="PLANNING_SCHEDULE42"/>
      <sheetName val="Product_Groups42"/>
      <sheetName val="ECOM_Periodique42"/>
      <sheetName val="ECOM_Mensuel42"/>
      <sheetName val="PERIMETRE_A7633"/>
      <sheetName val="主营业务收入_by_client34"/>
      <sheetName val="DC_H2832"/>
      <sheetName val="Data_Validation28"/>
      <sheetName val="PC_Keywords_by_campaign28"/>
      <sheetName val="Payment_Status28"/>
      <sheetName val="96BGT0_XLS22"/>
      <sheetName val="DAII_CYC23"/>
      <sheetName val="DEXF1_CYC23"/>
      <sheetName val="Approving_COE13"/>
      <sheetName val="V_A_13"/>
      <sheetName val="Dreams_Come_True16"/>
      <sheetName val="App_Summary16"/>
      <sheetName val="EI_Calc9"/>
      <sheetName val="항목정리_(3)9"/>
      <sheetName val="SYM-Minder_Mapping9"/>
      <sheetName val="Placements_detail9"/>
      <sheetName val="Mindshare_SH9"/>
      <sheetName val="Offerta_Tv_in_Italia9"/>
      <sheetName val="Profitability_by_Client_(MNCs)9"/>
      <sheetName val="TV_spot_supplier12"/>
      <sheetName val="Indo_(0)43"/>
      <sheetName val="Malaysia_(0)43"/>
      <sheetName val="Thailand_(0)43"/>
      <sheetName val="India_(0)43"/>
      <sheetName val="Taiwan_(0)43"/>
      <sheetName val="PRC-TV_(0)43"/>
      <sheetName val="TV_GRP's_guarantees_Citroën43"/>
      <sheetName val="Dailïes_Fin__Table_Citroën43"/>
      <sheetName val="PRC_TV__0_43"/>
      <sheetName val="TV_C_GRP_updated_resultsNet43"/>
      <sheetName val="TV_C_GRP_updated_resultsGross43"/>
      <sheetName val="TV_C_GRP_updated_results42"/>
      <sheetName val="Fujian_Mixed43"/>
      <sheetName val="cK_Jeans_-_orginal41"/>
      <sheetName val="MR_Bank41"/>
      <sheetName val="cic_22-9_-_26-1041"/>
      <sheetName val="TRANSPORT_VN41"/>
      <sheetName val="Taux_de_change_41"/>
      <sheetName val="Search_Terms41"/>
      <sheetName val="Local_TV_Sept41"/>
      <sheetName val="PLANNING_SCHEDULE41"/>
      <sheetName val="Product_Groups41"/>
      <sheetName val="ECOM_Periodique41"/>
      <sheetName val="ECOM_Mensuel41"/>
      <sheetName val="PERIMETRE_A7632"/>
      <sheetName val="主营业务收入_by_client33"/>
      <sheetName val="DC_H2831"/>
      <sheetName val="96BGT0_XLS21"/>
      <sheetName val="Data_Validation27"/>
      <sheetName val="PC_Keywords_by_campaign27"/>
      <sheetName val="Payment_Status27"/>
      <sheetName val="DAII_CYC22"/>
      <sheetName val="DEXF1_CYC22"/>
      <sheetName val="Approving_COE12"/>
      <sheetName val="V_A_12"/>
      <sheetName val="Dreams_Come_True15"/>
      <sheetName val="App_Summary15"/>
      <sheetName val="EI_Calc8"/>
      <sheetName val="항목정리_(3)8"/>
      <sheetName val="SYM-Minder_Mapping8"/>
      <sheetName val="Placements_detail8"/>
      <sheetName val="Mindshare_SH8"/>
      <sheetName val="Offerta_Tv_in_Italia8"/>
      <sheetName val="Profitability_by_Client_(MNCs)8"/>
      <sheetName val="TV_spot_supplier11"/>
      <sheetName val="Indo_(0)42"/>
      <sheetName val="Malaysia_(0)42"/>
      <sheetName val="Thailand_(0)42"/>
      <sheetName val="India_(0)42"/>
      <sheetName val="Taiwan_(0)42"/>
      <sheetName val="PRC-TV_(0)42"/>
      <sheetName val="TV_GRP's_guarantees_Citroën42"/>
      <sheetName val="Dailïes_Fin__Table_Citroën42"/>
      <sheetName val="PRC_TV__0_42"/>
      <sheetName val="TV_C_GRP_updated_resultsNet42"/>
      <sheetName val="TV_C_GRP_updated_resultsGross42"/>
      <sheetName val="TV_C_GRP_updated_results41"/>
      <sheetName val="Fujian_Mixed42"/>
      <sheetName val="cK_Jeans_-_orginal40"/>
      <sheetName val="MR_Bank40"/>
      <sheetName val="cic_22-9_-_26-1040"/>
      <sheetName val="TRANSPORT_VN40"/>
      <sheetName val="Taux_de_change_40"/>
      <sheetName val="Search_Terms40"/>
      <sheetName val="Local_TV_Sept40"/>
      <sheetName val="PLANNING_SCHEDULE40"/>
      <sheetName val="Product_Groups40"/>
      <sheetName val="ECOM_Periodique40"/>
      <sheetName val="ECOM_Mensuel40"/>
      <sheetName val="PERIMETRE_A7631"/>
      <sheetName val="主营业务收入_by_client32"/>
      <sheetName val="DC_H2830"/>
      <sheetName val="96BGT0_XLS20"/>
      <sheetName val="Data_Validation26"/>
      <sheetName val="PC_Keywords_by_campaign26"/>
      <sheetName val="Payment_Status26"/>
      <sheetName val="DAII_CYC21"/>
      <sheetName val="DEXF1_CYC21"/>
      <sheetName val="Approving_COE11"/>
      <sheetName val="V_A_11"/>
      <sheetName val="Dreams_Come_True14"/>
      <sheetName val="App_Summary14"/>
      <sheetName val="EI_Calc7"/>
      <sheetName val="항목정리_(3)7"/>
      <sheetName val="SYM-Minder_Mapping7"/>
      <sheetName val="Placements_detail7"/>
      <sheetName val="Mindshare_SH7"/>
      <sheetName val="Offerta_Tv_in_Italia7"/>
      <sheetName val="Profitability_by_Client_(MNCs)7"/>
      <sheetName val="TV_spot_supplier10"/>
      <sheetName val="Indo_(0)45"/>
      <sheetName val="Malaysia_(0)45"/>
      <sheetName val="Thailand_(0)45"/>
      <sheetName val="India_(0)45"/>
      <sheetName val="Taiwan_(0)45"/>
      <sheetName val="PRC-TV_(0)45"/>
      <sheetName val="TV_GRP's_guarantees_Citroën45"/>
      <sheetName val="Dailïes_Fin__Table_Citroën45"/>
      <sheetName val="PRC_TV__0_45"/>
      <sheetName val="TV_C_GRP_updated_resultsNet45"/>
      <sheetName val="TV_C_GRP_updated_resultsGross45"/>
      <sheetName val="TV_C_GRP_updated_results44"/>
      <sheetName val="Fujian_Mixed45"/>
      <sheetName val="cK_Jeans_-_orginal43"/>
      <sheetName val="MR_Bank43"/>
      <sheetName val="cic_22-9_-_26-1043"/>
      <sheetName val="TRANSPORT_VN43"/>
      <sheetName val="Taux_de_change_43"/>
      <sheetName val="Search_Terms43"/>
      <sheetName val="Local_TV_Sept43"/>
      <sheetName val="PLANNING_SCHEDULE43"/>
      <sheetName val="Product_Groups43"/>
      <sheetName val="ECOM_Periodique43"/>
      <sheetName val="ECOM_Mensuel43"/>
      <sheetName val="PERIMETRE_A7634"/>
      <sheetName val="主营业务收入_by_client35"/>
      <sheetName val="DC_H2833"/>
      <sheetName val="96BGT0_XLS23"/>
      <sheetName val="Data_Validation29"/>
      <sheetName val="PC_Keywords_by_campaign29"/>
      <sheetName val="Payment_Status29"/>
      <sheetName val="DAII_CYC24"/>
      <sheetName val="DEXF1_CYC24"/>
      <sheetName val="Approving_COE14"/>
      <sheetName val="V_A_14"/>
      <sheetName val="Dreams_Come_True17"/>
      <sheetName val="App_Summary17"/>
      <sheetName val="EI_Calc10"/>
      <sheetName val="항목정리_(3)10"/>
      <sheetName val="SYM-Minder_Mapping10"/>
      <sheetName val="Placements_detail10"/>
      <sheetName val="Mindshare_SH10"/>
      <sheetName val="Offerta_Tv_in_Italia10"/>
      <sheetName val="Profitability_by_Client_(MNCs10"/>
      <sheetName val="TV_spot_supplier13"/>
      <sheetName val="Indo_(0)47"/>
      <sheetName val="Malaysia_(0)47"/>
      <sheetName val="Thailand_(0)47"/>
      <sheetName val="India_(0)47"/>
      <sheetName val="Taiwan_(0)47"/>
      <sheetName val="PRC-TV_(0)47"/>
      <sheetName val="TV_GRP's_guarantees_Citroën47"/>
      <sheetName val="Dailïes_Fin__Table_Citroën47"/>
      <sheetName val="PRC_TV__0_47"/>
      <sheetName val="TV_C_GRP_updated_resultsNet47"/>
      <sheetName val="TV_C_GRP_updated_resultsGross47"/>
      <sheetName val="TV_C_GRP_updated_results46"/>
      <sheetName val="Fujian_Mixed47"/>
      <sheetName val="cK_Jeans_-_orginal45"/>
      <sheetName val="MR_Bank45"/>
      <sheetName val="cic_22-9_-_26-1045"/>
      <sheetName val="TRANSPORT_VN45"/>
      <sheetName val="Taux_de_change_45"/>
      <sheetName val="Search_Terms45"/>
      <sheetName val="Local_TV_Sept45"/>
      <sheetName val="PLANNING_SCHEDULE45"/>
      <sheetName val="Product_Groups45"/>
      <sheetName val="ECOM_Periodique45"/>
      <sheetName val="ECOM_Mensuel45"/>
      <sheetName val="PERIMETRE_A7636"/>
      <sheetName val="主营业务收入_by_client37"/>
      <sheetName val="DC_H2835"/>
      <sheetName val="96BGT0_XLS25"/>
      <sheetName val="Data_Validation31"/>
      <sheetName val="PC_Keywords_by_campaign31"/>
      <sheetName val="Payment_Status31"/>
      <sheetName val="DAII_CYC26"/>
      <sheetName val="DEXF1_CYC26"/>
      <sheetName val="Approving_COE16"/>
      <sheetName val="V_A_16"/>
      <sheetName val="Dreams_Come_True19"/>
      <sheetName val="App_Summary19"/>
      <sheetName val="EI_Calc12"/>
      <sheetName val="항목정리_(3)12"/>
      <sheetName val="SYM-Minder_Mapping12"/>
      <sheetName val="Placements_detail12"/>
      <sheetName val="Mindshare_SH12"/>
      <sheetName val="Offerta_Tv_in_Italia12"/>
      <sheetName val="Profitability_by_Client_(MNCs12"/>
      <sheetName val="TV_spot_supplier15"/>
      <sheetName val="SOI_Breakdown"/>
      <sheetName val="Sheet265"/>
      <sheetName val="DropDowns"/>
      <sheetName val="Plan TB"/>
      <sheetName val="Table-Load"/>
      <sheetName val="NOP Analysis 7"/>
      <sheetName val="Sales_Target"/>
      <sheetName val="cons_sheet"/>
      <sheetName val="New_Zealand"/>
      <sheetName val="618_merchant"/>
      <sheetName val="PLAN_NATIVE-FY02"/>
      <sheetName val="PIVOT_SUMMARY"/>
      <sheetName val="Other_Europe"/>
      <sheetName val="03_Price"/>
      <sheetName val="Pricing_and_COGS@100%_ach"/>
      <sheetName val="info_sheet"/>
      <sheetName val="Data_SMAP"/>
      <sheetName val="Input_Adjustments"/>
      <sheetName val="OPEX_+_Gift_Costs_Summary_"/>
      <sheetName val="Target_Worksheet"/>
      <sheetName val="Global_Report"/>
      <sheetName val="13__Full_Year_25-Line_P(L)"/>
      <sheetName val="FCST_PROPOSAL(PRO)"/>
      <sheetName val="Int'l_unshaded"/>
      <sheetName val="Full_Year"/>
      <sheetName val="List_Area"/>
      <sheetName val="List_Brand"/>
      <sheetName val="List_BusType"/>
      <sheetName val="List_Misc"/>
      <sheetName val="List_Entity"/>
      <sheetName val="List_Period"/>
      <sheetName val="List_Scenario"/>
      <sheetName val="List_Segmnt"/>
      <sheetName val="List_TimeView"/>
      <sheetName val="Top_Products_Total_(RAW)"/>
      <sheetName val="DSM Revise"/>
      <sheetName val="Cognos Face"/>
      <sheetName val="Global Samples NPO COGs"/>
      <sheetName val="分析明细"/>
      <sheetName val="Calendar"/>
      <sheetName val="original"/>
      <sheetName val="EXCHANGE RATES"/>
      <sheetName val="Param"/>
      <sheetName val="CD"/>
      <sheetName val="DG"/>
      <sheetName val="DL"/>
      <sheetName val="FS"/>
      <sheetName val="GD"/>
      <sheetName val="GZ"/>
      <sheetName val="HaZ"/>
      <sheetName val="HF"/>
      <sheetName val="HRB"/>
      <sheetName val="HZ"/>
      <sheetName val="NB"/>
      <sheetName val="NJ"/>
      <sheetName val="PY"/>
      <sheetName val="QD"/>
      <sheetName val="SD"/>
      <sheetName val="SH"/>
      <sheetName val="SY"/>
      <sheetName val="TJ"/>
      <sheetName val="WH"/>
      <sheetName val="WX"/>
      <sheetName val="项目明细"/>
      <sheetName val="视频微博V2"/>
      <sheetName val="POWER_ASSUMPTIONS2"/>
      <sheetName val="¾ý_"/>
      <sheetName val="能_爱他美_Users_emilyqin_Desktop_A_"/>
      <sheetName val="Proposal_Details"/>
      <sheetName val="Proposal_Summary"/>
      <sheetName val="资源方案_1"/>
      <sheetName val="KPI_Box_Volume_month_YTD"/>
      <sheetName val="Spot_Plan_-SC"/>
      <sheetName val="Cap-Depr-Sales_Tax"/>
      <sheetName val="応用ver__pulldown"/>
      <sheetName val="a)DataBrand_Full_Year"/>
      <sheetName val="Output_-_ELCV"/>
      <sheetName val="Raw_Data"/>
      <sheetName val="Eye_Shadow"/>
      <sheetName val="QV_SBS_as_of_2_5_15"/>
      <sheetName val="Mobile_Data"/>
      <sheetName val="GA_"/>
      <sheetName val="Summary_Page"/>
      <sheetName val="Information_Table"/>
      <sheetName val="Net_Sales"/>
      <sheetName val="1_-_SRP_Plan"/>
      <sheetName val="Annette_K"/>
      <sheetName val="REPORT_-_by_Region"/>
      <sheetName val="REPORT_-_by_Brand"/>
      <sheetName val="REPORT_-_Year"/>
      <sheetName val="PRC-TV_(0"/>
      <sheetName val="Profile_buy"/>
      <sheetName val="Weather_(2)"/>
      <sheetName val="Yitiao_Spotplan"/>
      <sheetName val="Sheet5"/>
      <sheetName val="Sheet304"/>
      <sheetName val="Sheet343"/>
      <sheetName val="$$䁩꨿⿌_x0001_Ȇ_x0010__96B"/>
      <sheetName val="__2"/>
      <sheetName val="$_x005"/>
      <sheetName val="___x0"/>
      <sheetName val="homeg"/>
      <sheetName val="Prix Boutique"/>
      <sheetName val="Admin"/>
      <sheetName val="RetailExpenses-Input"/>
      <sheetName val="Liste Campagnes-Articles"/>
      <sheetName val="Exchange Rate"/>
      <sheetName val="Comments"/>
      <sheetName val="FBP"/>
      <sheetName val="Settings"/>
      <sheetName val="Customize Your Invoice"/>
      <sheetName val="P20"/>
      <sheetName val="Tendance S80"/>
      <sheetName val="Usines"/>
      <sheetName val="back"/>
      <sheetName val="temp2"/>
      <sheetName val="第一银幕“影通天下”映前广告套装 "/>
      <sheetName val="一般预算收入"/>
      <sheetName val="Sheet784"/>
      <sheetName val="Sheet785"/>
      <sheetName val="Sheet789"/>
      <sheetName val="FY"/>
      <sheetName val="bysku-GMV"/>
      <sheetName val="10-11月byday"/>
      <sheetName val="11月 Quotation Template"/>
      <sheetName val="Tank Repartition"/>
      <sheetName val="MBL-V"/>
      <sheetName val="OAP-V"/>
      <sheetName val="MAD REEL"/>
      <sheetName val="PROPO  MOS"/>
      <sheetName val="18"/>
      <sheetName val="19"/>
      <sheetName val="load"/>
      <sheetName val="Cles"/>
      <sheetName val="Log_Saleable"/>
      <sheetName val="cpcchef"/>
      <sheetName val="DefineName"/>
      <sheetName val="Affls"/>
      <sheetName val="COGS Interface"/>
      <sheetName val="pr"/>
      <sheetName val="Copies"/>
      <sheetName val="SpotList (2)"/>
      <sheetName val="Exchange"/>
      <sheetName val="SpotList"/>
      <sheetName val="Payments"/>
      <sheetName val="Stations"/>
      <sheetName val="Prices"/>
      <sheetName val="Variable"/>
      <sheetName val="Sheet1247"/>
      <sheetName val="tve"/>
      <sheetName val="SOI_Breakdown3"/>
      <sheetName val="LIST_OF_COMPANIES2"/>
      <sheetName val="Sales_Target2"/>
      <sheetName val="SOI_Breakdown2"/>
      <sheetName val="LIST_OF_COMPANIES1"/>
      <sheetName val="Sales_Target1"/>
      <sheetName val="SOI_Breakdown1"/>
      <sheetName val="Lista"/>
      <sheetName val="V_A_18"/>
      <sheetName val="tv"/>
      <sheetName val="V_A_17"/>
      <sheetName val="Indo_(0)48"/>
      <sheetName val="Malaysia_(0)48"/>
      <sheetName val="Thailand_(0)48"/>
      <sheetName val="India_(0)48"/>
      <sheetName val="Taiwan_(0)48"/>
      <sheetName val="PRC-TV_(0)48"/>
      <sheetName val="TV_GRP's_guarantees_Citroën48"/>
      <sheetName val="Dailïes_Fin__Table_Citroën48"/>
      <sheetName val="PRC_TV__0_48"/>
      <sheetName val="TV_C_GRP_updated_resultsNet48"/>
      <sheetName val="TV_C_GRP_updated_resultsGross48"/>
      <sheetName val="TV_C_GRP_updated_results47"/>
      <sheetName val="Fujian_Mixed48"/>
      <sheetName val="cK_Jeans_-_orginal46"/>
      <sheetName val="MR_Bank46"/>
      <sheetName val="cic_22-9_-_26-1046"/>
      <sheetName val="TRANSPORT_VN46"/>
      <sheetName val="Taux_de_change_46"/>
      <sheetName val="Search_Terms46"/>
      <sheetName val="Local_TV_Sept46"/>
      <sheetName val="PLANNING_SCHEDULE46"/>
      <sheetName val="Product_Groups46"/>
      <sheetName val="ECOM_Periodique46"/>
      <sheetName val="ECOM_Mensuel46"/>
      <sheetName val="PERIMETRE_A7637"/>
      <sheetName val="主营业务收入_by_client38"/>
      <sheetName val="DC_H2836"/>
      <sheetName val="Data_Validation32"/>
      <sheetName val="PC_Keywords_by_campaign32"/>
      <sheetName val="Payment_Status32"/>
      <sheetName val="Approving_COE17"/>
      <sheetName val="V_A_19"/>
      <sheetName val="DAII_CYC27"/>
      <sheetName val="DEXF1_CYC27"/>
      <sheetName val="TV_spot_supplier16"/>
      <sheetName val="96BGT0_XLS26"/>
      <sheetName val="Dreams_Come_True20"/>
      <sheetName val="App_Summary20"/>
      <sheetName val="항목정리_(3)13"/>
      <sheetName val="EI_Calc13"/>
      <sheetName val="Profitability_by_Client_(MNCs13"/>
      <sheetName val="Offerta_Tv_in_Italia13"/>
      <sheetName val="SYM-Minder_Mapping13"/>
      <sheetName val="Placements_detail13"/>
      <sheetName val="Mindshare_SH13"/>
      <sheetName val="10월 토퍼 맥시멈"/>
      <sheetName val="10월 퍼시스 기획전"/>
      <sheetName val="27_abril"/>
      <sheetName val="POWER_ASSUMPTIONS3"/>
      <sheetName val="03_Price1"/>
      <sheetName val="资源方案_11"/>
      <sheetName val="Proposal_Details1"/>
      <sheetName val="Proposal_Summary1"/>
      <sheetName val="¾ý_1"/>
      <sheetName val="能_爱他美_Users_emilyqin_Desktop_A1"/>
      <sheetName val="KPI_Box_Volume_month_YTD1"/>
      <sheetName val="Spot_Plan_-SC1"/>
      <sheetName val="Cap-Depr-Sales_Tax1"/>
      <sheetName val="応用ver__pulldown1"/>
      <sheetName val="Raw_Data1"/>
      <sheetName val="55%_and_70%"/>
      <sheetName val="10월_토퍼_맥시멈"/>
      <sheetName val="10월_퍼시스_기획전"/>
      <sheetName val="PRC-TV_(01"/>
      <sheetName val="Weather_(2)1"/>
      <sheetName val="cons_sheet1"/>
      <sheetName val="New_Zealand1"/>
      <sheetName val="618_merchant1"/>
      <sheetName val="PLAN_NATIVE-FY021"/>
      <sheetName val="PIVOT_SUMMARY1"/>
      <sheetName val="Other_Europe1"/>
      <sheetName val="Pricing_and_COGS@100%_ach1"/>
      <sheetName val="info_sheet1"/>
      <sheetName val="Data_SMAP1"/>
      <sheetName val="Input_Adjustments1"/>
      <sheetName val="OPEX_+_Gift_Costs_Summary_1"/>
      <sheetName val="Target_Worksheet1"/>
      <sheetName val="Global_Report1"/>
      <sheetName val="13__Full_Year_25-Line_P(L)1"/>
      <sheetName val="FCST_PROPOSAL(PRO)1"/>
      <sheetName val="Int'l_unshaded1"/>
      <sheetName val="Full_Year1"/>
      <sheetName val="List_Area1"/>
      <sheetName val="List_Brand1"/>
      <sheetName val="List_BusType1"/>
      <sheetName val="List_Misc1"/>
      <sheetName val="List_Entity1"/>
      <sheetName val="List_Period1"/>
      <sheetName val="List_Scenario1"/>
      <sheetName val="List_Segmnt1"/>
      <sheetName val="List_TimeView1"/>
      <sheetName val="Top_Products_Total_(RAW)1"/>
      <sheetName val="Eye_Shadow1"/>
      <sheetName val="QV_SBS_as_of_2_5_151"/>
      <sheetName val="Mobile_Data1"/>
      <sheetName val="GA_1"/>
      <sheetName val="a)DataBrand_Full_Year1"/>
      <sheetName val="Summary_Page1"/>
      <sheetName val="Information_Table1"/>
      <sheetName val="Net_Sales1"/>
      <sheetName val="1_-_SRP_Plan1"/>
      <sheetName val="Annette_K1"/>
      <sheetName val="REPORT_-_by_Region1"/>
      <sheetName val="REPORT_-_by_Brand1"/>
      <sheetName val="REPORT_-_Year1"/>
      <sheetName val="Output_-_ELCV1"/>
      <sheetName val="Profile_buy1"/>
      <sheetName val="BESOINS__MOS"/>
      <sheetName val="Yitiao_Spotplan1"/>
      <sheetName val="Plan_TB"/>
      <sheetName val="NOP_Analysis_7"/>
      <sheetName val="DSM_Revise"/>
      <sheetName val="Cognos_Face"/>
      <sheetName val="Global_Samples_NPO_COGs"/>
      <sheetName val="EXCHANGE_RATES"/>
      <sheetName val="Prix_Boutique"/>
      <sheetName val="Liste_Campagnes-Articles"/>
      <sheetName val="Exchange_Rate"/>
      <sheetName val="Customize_Your_Invoice"/>
      <sheetName val="Tendance_S80"/>
      <sheetName val="第一银幕“影通天下”映前广告套装_"/>
      <sheetName val="11月_Quotation_Template"/>
      <sheetName val="Tank_Repartition"/>
      <sheetName val="MAD_REEL"/>
      <sheetName val="PROPO__MOS"/>
      <sheetName val="COGS_Interface"/>
      <sheetName val="SpotList_(2)"/>
      <sheetName val="name"/>
      <sheetName val="4.경비 5.영업외수지"/>
      <sheetName val="Sheet313"/>
      <sheetName val="IV- Basic Data"/>
      <sheetName val="Spotplan Zaker29.5w"/>
      <sheetName val="晶茂映前产品资源表20170915"/>
      <sheetName val="Sheet257"/>
      <sheetName val="Structure"/>
      <sheetName val="#¡REF"/>
      <sheetName val="ID"/>
      <sheetName val="CC"/>
      <sheetName val="Lion Baking Powder DOM"/>
      <sheetName val="VOLUME - SOS"/>
      <sheetName val="PRICE ASSUMPTIONS DOM"/>
      <sheetName val="Category Summary"/>
      <sheetName val="Sheet305"/>
      <sheetName val="事业发展"/>
      <sheetName val="Do not delete or edit"/>
      <sheetName val="Assum"/>
      <sheetName val="TM1.Settings"/>
      <sheetName val="EmployeeDetail"/>
      <sheetName val="___epiphanyserver_GZ_Users_fu_2"/>
      <sheetName val="___epiphanyserver_GZ_Users_fu_1"/>
      <sheetName val="___epiphanyserver_GZ_Users_fu_3"/>
      <sheetName val="___epiphanyserver_GZ_Users_fu_4"/>
      <sheetName val="___epiphanyserver_GZ_Users_fu_5"/>
      <sheetName val="___epiphanyserver_GZ_Users_fu_6"/>
      <sheetName val="___epiphanyserver_GZ_Users_fu_7"/>
      <sheetName val="___epiphanyserver_GZ_Users_fu_8"/>
      <sheetName val="___epiphanyserver_GZ_Users_fu_9"/>
      <sheetName val="___epiphanyserver_GZ_Users_f_10"/>
      <sheetName val="___epiphanyserver_GZ_Users_f_11"/>
      <sheetName val="___epiphanyserver_GZ_Users_f_12"/>
      <sheetName val="___epiphanyserver_GZ_Users_f_13"/>
      <sheetName val="___epiphanyserver_GZ_Users_f_14"/>
      <sheetName val="___epiphanyserver_GZ_Users_f_15"/>
      <sheetName val="___epiphanyserver_GZ_Users_f_16"/>
      <sheetName val="___epiphanyserver_GZ_Users_f_17"/>
      <sheetName val="___epiphanyserver_GZ_Users_f_18"/>
      <sheetName val="___epiphanyserver_GZ_Users_f_19"/>
      <sheetName val="___epiphanyserver_GZ_Users_f_20"/>
      <sheetName val="___epiphanyserver_GZ_Users_f_21"/>
      <sheetName val="___epiphanyserver_GZ_Users_f_22"/>
      <sheetName val="___epiphanyserver_GZ_Users_f_23"/>
      <sheetName val="___epiphanyserver_GZ_Users_f_24"/>
      <sheetName val="___epiphanyserver_GZ_Users_f_25"/>
      <sheetName val="___epiphanyserver_GZ_Users_f_26"/>
      <sheetName val="___epiphanyserver_GZ_Users_f_27"/>
      <sheetName val="___epiphanyserver_GZ_Users_f_28"/>
      <sheetName val="___epiphanyserver_GZ_Users_f_29"/>
      <sheetName val="___epiphanyserver_GZ_Users_f_30"/>
      <sheetName val="___epiphanyserver_GZ_Users_f_31"/>
      <sheetName val="___epiphanyserver_GZ_Users_f_32"/>
      <sheetName val="___epiphanyserver_GZ_Users_f_33"/>
      <sheetName val="___epiphanyserver_GZ_Users_f_34"/>
      <sheetName val="___epiphanyserver_GZ_Users_f_35"/>
      <sheetName val="___epiphanyserver_GZ_Users_f_36"/>
      <sheetName val="___epiphanyserver_GZ_Users_f_37"/>
      <sheetName val="___epiphanyserver_GZ_Users_f_38"/>
      <sheetName val="___epiphanyserver_GZ_Users_f_39"/>
      <sheetName val="___epiphanyserver_GZ_Users_f_40"/>
      <sheetName val="___epiphanyserver_GZ_Users_f_41"/>
      <sheetName val="___epiphanyserver_GZ_Users_f_42"/>
      <sheetName val="___epiphanyserver_GZ_Users_f_43"/>
      <sheetName val="___epiphanyserver_GZ_Users_f_44"/>
      <sheetName val="___epiphanyserver_GZ_Users_f_45"/>
      <sheetName val="___epiphanyserver_GZ_Users_f_46"/>
      <sheetName val="___epiphanyserver_GZ_Users_f_47"/>
      <sheetName val="___epiphanyserver_GZ_Users_f_48"/>
      <sheetName val="___epiphanyserver_GZ_Users_f_49"/>
      <sheetName val="___epiphanyserver_GZ_Users_f_50"/>
      <sheetName val="___epiphanyserver_GZ_Users_f_51"/>
      <sheetName val="___epiphanyserver_GZ_Users_f_52"/>
      <sheetName val="___epiphanyserver_GZ_Users_f_53"/>
      <sheetName val="___epiphanyserver_GZ_Users_f_54"/>
      <sheetName val="___epiphanyserver_GZ_Users_f_55"/>
      <sheetName val="___epiphanyserver_GZ_Users_f_56"/>
      <sheetName val="___epiphanyserver_GZ_Users_f_57"/>
      <sheetName val="___epiphanyserver_GZ_Users_f_58"/>
      <sheetName val="___epiphanyserver_GZ_Users_f_59"/>
      <sheetName val="___epiphanyserver_GZ_Users_f_60"/>
      <sheetName val="___epiphanyserver_GZ_Users_f_61"/>
      <sheetName val="___epiphanyserver_GZ_Users_f_62"/>
      <sheetName val="___epiphanyserver_GZ_Users_f_63"/>
      <sheetName val="___epiphanyserver_GZ_Users_f_64"/>
      <sheetName val="___epiphanyserver_GZ_Users_f_65"/>
      <sheetName val="___epiphanyserver_GZ_Users_f_66"/>
      <sheetName val="___epiphanyserver_GZ_Users_f_67"/>
      <sheetName val="___epiphanyserver_GZ_Users_f_68"/>
      <sheetName val="___epiphanyserver_GZ_Users_f_69"/>
      <sheetName val="___epiphanyserver_GZ_Users_f_70"/>
      <sheetName val="___epiphanyserver_GZ_Users_f_71"/>
      <sheetName val="___epiphanyserver_GZ_Users_f_72"/>
      <sheetName val="___epiphanyserver_GZ_Users_f_73"/>
      <sheetName val="___epiphanyserver_GZ_Users_f_74"/>
      <sheetName val="___epiphanyserver_GZ_Users_f_75"/>
      <sheetName val="___epiphanyserver_GZ_Users_f_76"/>
      <sheetName val="___epiphanyserver_GZ_Users_f_77"/>
      <sheetName val="___epiphanyserver_GZ_Users_f_78"/>
      <sheetName val="___epiphanyserver_GZ_Users_f_79"/>
      <sheetName val="___epiphanyserver_GZ_Users_f_80"/>
      <sheetName val="___epiphanyserver_GZ_Users_f_81"/>
      <sheetName val="___epiphanyserver_GZ_Users_f_82"/>
      <sheetName val="___epiphanyserver_GZ_Users_f_83"/>
      <sheetName val="___epiphanyserver_GZ_Users_f_84"/>
      <sheetName val="___epiphanyserver_GZ_Users_f_85"/>
      <sheetName val="___epiphanyserver_GZ_Users_f_86"/>
      <sheetName val="___epiphanyserver_GZ_Users_f_87"/>
      <sheetName val="___epiphanyserver_GZ_Users_f_88"/>
      <sheetName val="___epiphanyserver_GZ_Users_f_89"/>
      <sheetName val="___epiphanyserver_GZ_Users_f_90"/>
      <sheetName val="___epiphanyserver_GZ_Users_f_91"/>
      <sheetName val="___epiphanyserver_GZ_Users_f_92"/>
      <sheetName val="___epiphanyserver_GZ_Users_f_93"/>
      <sheetName val="___epiphanyserver_GZ_Users_f_94"/>
      <sheetName val="___epiphanyserver_GZ_Users_f_95"/>
      <sheetName val="___epiphanyserver_GZ_Users_f_96"/>
      <sheetName val="___epiphanyserver_GZ_Users_f_97"/>
      <sheetName val="___epiphanyserver_GZ_Users_f_98"/>
      <sheetName val="___epiphanyserver_GZ_Users_f_99"/>
      <sheetName val="___epiphanyserver_GZ_Users__100"/>
      <sheetName val="___epiphanyserver_GZ_Users__101"/>
      <sheetName val="___epiphanyserver_GZ_Users__102"/>
      <sheetName val="___epiphanyserver_GZ_Users__103"/>
      <sheetName val="___epiphanyserver_GZ_Users__104"/>
      <sheetName val="___epiphanyserver_GZ_Users__105"/>
      <sheetName val="___epiphanyserver_GZ_Users__106"/>
      <sheetName val="___epiphanyserver_GZ_Users__107"/>
      <sheetName val="___epiphanyserver_GZ_Users__108"/>
      <sheetName val="___epiphanyserver_GZ_Users__109"/>
      <sheetName val="___epiphanyserver_GZ_Users__110"/>
      <sheetName val="___epiphanyserver_GZ_Users__111"/>
      <sheetName val="___epiphanyserver_GZ_Users__112"/>
      <sheetName val="___epiphanyserver_GZ_Users__113"/>
      <sheetName val="___epiphanyserver_GZ_Users__114"/>
      <sheetName val="___epiphanyserver_GZ_Users__115"/>
      <sheetName val="___epiphanyserver_GZ_Users__116"/>
      <sheetName val="___epiphanyserver_GZ_Users__117"/>
      <sheetName val="___epiphanyserver_GZ_Users__118"/>
      <sheetName val="___epiphanyserver_GZ_Users__119"/>
      <sheetName val="___epiphanyserver_GZ_Users__120"/>
      <sheetName val="___epiphanyserver_GZ_Users__121"/>
      <sheetName val="___epiphanyserver_GZ_Users__122"/>
      <sheetName val="___epiphanyserver_GZ_Users__123"/>
      <sheetName val="___epiphanyserver_GZ_Users__124"/>
      <sheetName val="___epiphanyserver_GZ_Users__125"/>
      <sheetName val="___epiphanyserver_GZ_Users__126"/>
      <sheetName val="___epiphanyserver_GZ_Users__127"/>
      <sheetName val="___epiphanyserver_GZ_Users__128"/>
      <sheetName val="___epiphanyserver_GZ_Users__129"/>
      <sheetName val="___epiphanyserver_GZ_Users__130"/>
      <sheetName val="___epiphanyserver_GZ_Users__131"/>
      <sheetName val="___epiphanyserver_GZ_Users__132"/>
      <sheetName val="___epiphanyserver_GZ_Users__133"/>
      <sheetName val="___epiphanyserver_GZ_Users__134"/>
      <sheetName val="___epiphanyserver_GZ_Users__135"/>
      <sheetName val="___epiphanyserver_GZ_Users__136"/>
      <sheetName val="___epiphanyserver_GZ_Users__137"/>
      <sheetName val="___epiphanyserver_GZ_Users__138"/>
      <sheetName val="___epiphanyserver_GZ_Users__139"/>
      <sheetName val="___epiphanyserver_GZ_Users__140"/>
      <sheetName val="___epiphanyserver_GZ_Users__141"/>
      <sheetName val="___epiphanyserver_GZ_Users__142"/>
      <sheetName val="___epiphanyserver_GZ_Users__143"/>
      <sheetName val="___epiphanyserver_GZ_Users__144"/>
      <sheetName val="___epiphanyserver_GZ_Users__145"/>
      <sheetName val="___epiphanyserver_GZ_Users__146"/>
      <sheetName val="___epiphanyserver_GZ_Users__147"/>
      <sheetName val="___epiphanyserver_GZ_Users__148"/>
      <sheetName val="___epiphanyserver_GZ_Users__149"/>
      <sheetName val="___epiphanyserver_GZ_Users__150"/>
      <sheetName val="___epiphanyserver_GZ_Users__151"/>
      <sheetName val="___epiphanyserver_GZ_Users__152"/>
      <sheetName val="___epiphanyserver_GZ_Users__153"/>
      <sheetName val="___epiphanyserver_GZ_Users__154"/>
      <sheetName val="___epiphanyserver_GZ_Users__155"/>
      <sheetName val="___epiphanyserver_GZ_Users__156"/>
      <sheetName val="___epiphanyserver_GZ_Users__157"/>
      <sheetName val="___epiphanyserver_GZ_Users__158"/>
      <sheetName val="___epiphanyserver_GZ_Users__159"/>
      <sheetName val="___epiphanyserver_GZ_Users__160"/>
      <sheetName val="___epiphanyserver_GZ_Users__161"/>
      <sheetName val="___epiphanyserver_GZ_Users__162"/>
      <sheetName val="___epiphanyserver_GZ_Users__163"/>
      <sheetName val="___epiphanyserver_GZ_Users__164"/>
      <sheetName val="___epiphanyserver_GZ_Users__165"/>
      <sheetName val="___epiphanyserver_GZ_Users__166"/>
      <sheetName val="___epiphanyserver_GZ_Users__167"/>
      <sheetName val="___epiphanyserver_GZ_Users__168"/>
      <sheetName val="___epiphanyserver_GZ_Users__169"/>
      <sheetName val="___epiphanyserver_GZ_Users__170"/>
      <sheetName val="___epiphanyserver_GZ_Users__171"/>
      <sheetName val="___epiphanyserver_GZ_Users__172"/>
      <sheetName val="___epiphanyserver_GZ_Users__173"/>
      <sheetName val="___epiphanyserver_GZ_Users__174"/>
      <sheetName val="___epiphanyserver_GZ_Users__175"/>
      <sheetName val="___epiphanyserver_GZ_Users__176"/>
      <sheetName val="___epiphanyserver_GZ_Users__177"/>
      <sheetName val="___epiphanyserver_GZ_Users__178"/>
      <sheetName val="___epiphanyserver_GZ_Users__179"/>
      <sheetName val="___epiphanyserver_GZ_Users__180"/>
      <sheetName val="___epiphanyserver_GZ_Users__181"/>
      <sheetName val="___epiphanyserver_GZ_Users__182"/>
      <sheetName val="___epiphanyserver_GZ_Users__183"/>
      <sheetName val="___epiphanyserver_GZ_Users__184"/>
      <sheetName val="___epiphanyserver_GZ_Users__185"/>
      <sheetName val="___epiphanyserver_GZ_Users__186"/>
      <sheetName val="___epiphanyserver_GZ_Users__187"/>
      <sheetName val="___epiphanyserver_GZ_Users__188"/>
      <sheetName val="___epiphanyserver_GZ_Users__189"/>
      <sheetName val="___epiphanyserver_GZ_Users__190"/>
      <sheetName val="___epiphanyserver_GZ_Users__191"/>
      <sheetName val="___epiphanyserver_GZ_Users__192"/>
      <sheetName val="___epiphanyserver_GZ_Users__193"/>
      <sheetName val="___epiphanyserver_GZ_Users__194"/>
      <sheetName val="___epiphanyserver_GZ_Users__195"/>
      <sheetName val="___epiphanyserver_GZ_Users__196"/>
      <sheetName val="___epiphanyserver_GZ_Users__197"/>
      <sheetName val="___epiphanyserver_GZ_Users__198"/>
      <sheetName val="___epiphanyserver_GZ_Users__199"/>
      <sheetName val="___epiphanyserver_GZ_Users__200"/>
      <sheetName val="___epiphanyserver_GZ_Users__201"/>
      <sheetName val="___epiphanyserver_GZ_Users__202"/>
      <sheetName val="___epiphanyserver_GZ_Users__203"/>
      <sheetName val="___epiphanyserver_GZ_Users__204"/>
      <sheetName val="___epiphanyserver_GZ_Users__205"/>
      <sheetName val="___epiphanyserver_GZ_Users__206"/>
      <sheetName val="___epiphanyserver_GZ_Users__207"/>
      <sheetName val="___epiphanyserver_GZ_Users__208"/>
      <sheetName val="___epiphanyserver_GZ_Users__209"/>
      <sheetName val="___epiphanyserver_GZ_Users__210"/>
      <sheetName val="___epiphanyserver_GZ_Users__211"/>
      <sheetName val="___epiphanyserver_GZ_Users__212"/>
      <sheetName val="___epiphanyserver_GZ_Users__213"/>
      <sheetName val="___epiphanyserver_GZ_Users__214"/>
      <sheetName val="___epiphanyserver_GZ_Users__215"/>
      <sheetName val="___epiphanyserver_GZ_Users__216"/>
      <sheetName val="___epiphanyserver_GZ_Users__217"/>
      <sheetName val="___epiphanyserver_GZ_Users__218"/>
      <sheetName val="___epiphanyserver_GZ_Users__219"/>
      <sheetName val="___epiphanyserver_GZ_Users__220"/>
      <sheetName val="___epiphanyserver_GZ_Users__221"/>
      <sheetName val="___epiphanyserver_GZ_Users__222"/>
      <sheetName val="___epiphanyserver_GZ_Users__223"/>
      <sheetName val="___epiphanyserver_GZ_Users__224"/>
      <sheetName val="___epiphanyserver_GZ_Users__225"/>
      <sheetName val="___epiphanyserver_GZ_Users__226"/>
      <sheetName val="___epiphanyserver_GZ_Users__227"/>
      <sheetName val="___epiphanyserver_GZ_Users__228"/>
      <sheetName val="___epiphanyserver_GZ_Users__229"/>
      <sheetName val="___epiphanyserver_GZ_Users__230"/>
      <sheetName val="___epiphanyserver_GZ_Users__231"/>
      <sheetName val="___epiphanyserver_GZ_Users__232"/>
      <sheetName val="___epiphanyserver_GZ_Users__233"/>
      <sheetName val="___epiphanyserver_GZ_Users__234"/>
      <sheetName val="___epiphanyserver_GZ_Users__235"/>
      <sheetName val="___epiphanyserver_GZ_Users__236"/>
      <sheetName val="___epiphanyserver_GZ_Users__237"/>
      <sheetName val="___epiphanyserver_GZ_Users__238"/>
      <sheetName val="___epiphanyserver_GZ_Users__239"/>
      <sheetName val="___epiphanyserver_GZ_Users__240"/>
      <sheetName val="___epiphanyserver_GZ_Users__241"/>
      <sheetName val="___epiphanyserver_GZ_Users__242"/>
      <sheetName val="___epiphanyserver_GZ_Users__243"/>
      <sheetName val="___epiphanyserver_GZ_Users__244"/>
      <sheetName val="___epiphanyserver_GZ_Users__245"/>
      <sheetName val="___epiphanyserver_GZ_Users__246"/>
      <sheetName val="___epiphanyserver_GZ_Users__247"/>
      <sheetName val="___epiphanyserver_GZ_Users__248"/>
      <sheetName val="___epiphanyserver_GZ_Users__249"/>
      <sheetName val="___epiphanyserver_GZ_Users__250"/>
      <sheetName val="___epiphanyserver_GZ_Users__251"/>
      <sheetName val="___epiphanyserver_GZ_Users__252"/>
      <sheetName val="___epiphanyserver_GZ_Users__253"/>
      <sheetName val="___epiphanyserver_GZ_Users__254"/>
      <sheetName val="___epiphanyserver_GZ_Users__255"/>
      <sheetName val="___epiphanyserver_GZ_Users__256"/>
      <sheetName val="___epiphanyserver_GZ_Users__257"/>
      <sheetName val="___epiphanyserver_GZ_Users__258"/>
      <sheetName val="___epiphanyserver_GZ_Users__259"/>
      <sheetName val="___epiphanyserver_GZ_Users__260"/>
      <sheetName val="___epiphanyserver_GZ_Users__261"/>
      <sheetName val="___epiphanyserver_GZ_Users__262"/>
      <sheetName val="___epiphanyserver_GZ_Users__263"/>
      <sheetName val="___epiphanyserver_GZ_Users__264"/>
      <sheetName val="___epiphanyserver_GZ_Users__265"/>
      <sheetName val="___epiphanyserver_GZ_Users__266"/>
      <sheetName val="___epiphanyserver_GZ_Users__267"/>
      <sheetName val="___epiphanyserver_GZ_Users__268"/>
      <sheetName val="___epiphanyserver_GZ_Users__269"/>
      <sheetName val="___epiphanyserver_GZ_Users__270"/>
      <sheetName val="___epiphanyserver_GZ_Users__271"/>
      <sheetName val="___epiphanyserver_GZ_Users__272"/>
      <sheetName val="___epiphanyserver_GZ_Users__273"/>
      <sheetName val="___epiphanyserver_GZ_Users__274"/>
      <sheetName val="___epiphanyserver_GZ_Users__275"/>
      <sheetName val="___epiphanyserver_GZ_Users__276"/>
      <sheetName val="___epiphanyserver_GZ_Users__277"/>
      <sheetName val="___epiphanyserver_GZ_Users__278"/>
      <sheetName val="___epiphanyserver_GZ_Users__279"/>
      <sheetName val="___epiphanyserver_GZ_Users__280"/>
      <sheetName val="___epiphanyserver_GZ_Users__281"/>
      <sheetName val="___epiphanyserver_GZ_Users__282"/>
      <sheetName val="___epiphanyserver_GZ_Users__283"/>
      <sheetName val="___epiphanyserver_GZ_Users__284"/>
      <sheetName val="___epiphanyserver_GZ_Users__285"/>
      <sheetName val="___epiphanyserver_GZ_Users__286"/>
      <sheetName val="___epiphanyserver_GZ_Users__287"/>
      <sheetName val="___epiphanyserver_GZ_Users__288"/>
      <sheetName val="___epiphanyserver_GZ_Users__289"/>
      <sheetName val="封面"/>
      <sheetName val="Sheet2174"/>
      <sheetName val="yfash"/>
      <sheetName val="yhome"/>
      <sheetName val="CAD"/>
      <sheetName val="PONDERA"/>
      <sheetName val="Sheet270"/>
      <sheetName val="Dropdown"/>
      <sheetName val="Option #1"/>
      <sheetName val="Sheet2175"/>
      <sheetName val="草稿"/>
      <sheetName val="AGENTS"/>
      <sheetName val="CCSC_CCH"/>
      <sheetName val="CCSCHDG"/>
      <sheetName val="HKHDG"/>
      <sheetName val="HKMAC"/>
      <sheetName val="JAP"/>
      <sheetName val="Dimensions (Do not Delete)"/>
      <sheetName val="SIN"/>
      <sheetName val="SINHDG"/>
      <sheetName val="TRAVELRETAIL"/>
      <sheetName val="TW_WFF"/>
      <sheetName val="Sheet298"/>
      <sheetName val="__C__Users_Luxin_Library_Cont_1"/>
      <sheetName val="__C__Users_Luxin_Library_Cont_2"/>
      <sheetName val="__C__Users_Luxin_Library_Cont_3"/>
      <sheetName val="__C__Users_Luxin_Library_Cont_4"/>
      <sheetName val="__C__Users_Luxin_Library_Cont_5"/>
      <sheetName val="__C__Users_Luxin_Library_Cont_6"/>
      <sheetName val="__C__Users_Luxin_Library_Cont_7"/>
      <sheetName val="__C__Users_Luxin_Library_Cont_8"/>
      <sheetName val="__C__Users_Luxin_Library_Cont_9"/>
      <sheetName val="__C__Users_Luxin_Library_Con_10"/>
      <sheetName val="__C__Users_Luxin_Library_Con_11"/>
      <sheetName val="__C__Users_Luxin_Library_Con_12"/>
      <sheetName val="__C__Users_Luxin_Library_Con_13"/>
      <sheetName val="__C__Users_Luxin_Library_Con_14"/>
      <sheetName val="__C__Users_Luxin_Library_Con_15"/>
      <sheetName val="__C__Users_Luxin_Library_Con_16"/>
      <sheetName val="__C__Users_Luxin_Library_Con_17"/>
      <sheetName val="__C__Users_Luxin_Library_Con_18"/>
      <sheetName val="__C__Users_Luxin_Library_Con_19"/>
      <sheetName val="__C__Users_Luxin_Library_Con_20"/>
      <sheetName val="__C__Users_Luxin_Library_Con_21"/>
      <sheetName val="__C__Users_Luxin_Library_Con_22"/>
      <sheetName val="__C__Users_Luxin_Library_Con_23"/>
      <sheetName val="__C__Users_Luxin_Library_Con_24"/>
      <sheetName val="__C__Users_Luxin_Library_Con_25"/>
      <sheetName val="__C__Users_Luxin_Library_Con_26"/>
      <sheetName val="__C__Users_Luxin_Library_Con_27"/>
      <sheetName val="__C__Users_Luxin_Library_Con_28"/>
      <sheetName val="__C__Users_Luxin_Library_Con_29"/>
      <sheetName val="__C__Users_Luxin_Library_Con_30"/>
      <sheetName val="__C__Users_Luxin_Library_Con_31"/>
      <sheetName val="__C__Users_Luxin_Library_Con_32"/>
      <sheetName val="__C__Users_Luxin_Library_Con_33"/>
      <sheetName val="__C__Users_Luxin_Library_Con_34"/>
      <sheetName val="__C__Users_Luxin_Library_Con_35"/>
      <sheetName val="__C__Users_Luxin_Library_Con_36"/>
      <sheetName val="__C__Users_Luxin_Library_Con_37"/>
      <sheetName val="__C__Users_Luxin_Library_Con_38"/>
      <sheetName val="__C__Users_Luxin_Library_Con_39"/>
      <sheetName val="__C__Users_Luxin_Library_Con_40"/>
      <sheetName val="__C__Users_Luxin_Library_Con_41"/>
      <sheetName val="__C__Users_Luxin_Library_Con_42"/>
      <sheetName val="__C__Users_Luxin_Library_Con_43"/>
      <sheetName val="__C__Users_Luxin_Library_Con_44"/>
      <sheetName val="__C__Users_Luxin_Library_Con_45"/>
      <sheetName val="__C__Users_Luxin_Library_Con_46"/>
      <sheetName val="__C__Users_Luxin_Library_Con_47"/>
      <sheetName val="__C__Users_Luxin_Library_Con_48"/>
      <sheetName val="__C__Users_Luxin_Library_Con_49"/>
      <sheetName val="__C__Users_Luxin_Library_Con_50"/>
      <sheetName val="__C__Users_Luxin_Library_Con_51"/>
      <sheetName val="__C__Users_Luxin_Library_Con_52"/>
      <sheetName val="__C__Users_Luxin_Library_Con_53"/>
      <sheetName val="__C__Users_Luxin_Library_Con_54"/>
      <sheetName val="__C__Users_Luxin_Library_Con_55"/>
      <sheetName val="__C__Users_Luxin_Library_Con_56"/>
      <sheetName val="__C__Users_Luxin_Library_Con_57"/>
      <sheetName val="__C__Users_Luxin_Library_Con_58"/>
      <sheetName val="__C__Users_Luxin_Library_Con_59"/>
      <sheetName val="__C__Users_Luxin_Library_Con_60"/>
      <sheetName val="__C__Users_Luxin_Library_Con_61"/>
      <sheetName val="__C__Users_Luxin_Library_Con_62"/>
      <sheetName val="__C__Users_Luxin_Library_Con_63"/>
      <sheetName val="__C__Users_Luxin_Library_Con_64"/>
      <sheetName val="__C__Users_Luxin_Library_Con_65"/>
      <sheetName val="__C__Users_Luxin_Library_Con_66"/>
      <sheetName val="__C__Users_Luxin_Library_Con_67"/>
      <sheetName val="__C__Users_Luxin_Library_Con_68"/>
      <sheetName val="__C__Users_Luxin_Library_Con_69"/>
      <sheetName val="__C__Users_Luxin_Library_Con_70"/>
      <sheetName val="__C__Users_Luxin_Library_Con_71"/>
      <sheetName val="__C__Users_Luxin_Library_Con_72"/>
      <sheetName val="__C__Users_Luxin_Library_Con_73"/>
      <sheetName val="__C__Users_Luxin_Library_Con_74"/>
      <sheetName val="__C__Users_Luxin_Library_Con_75"/>
      <sheetName val="__C__Users_Luxin_Library_Con_76"/>
      <sheetName val="__C__Users_Luxin_Library_Con_77"/>
      <sheetName val="__C__Users_Luxin_Library_Con_78"/>
      <sheetName val="__C__Users_Luxin_Library_Con_79"/>
      <sheetName val="__C__Users_Luxin_Library_Con_80"/>
      <sheetName val="__C__Users_Luxin_Library_Con_81"/>
      <sheetName val="__C__Users_Luxin_Library_Con_82"/>
      <sheetName val="__C__Users_Luxin_Library_Con_83"/>
      <sheetName val="__C__Users_Luxin_Library_Con_84"/>
      <sheetName val="__C__Users_Luxin_Library_Con_85"/>
      <sheetName val="__C__Users_Luxin_Library_Con_86"/>
      <sheetName val="__C__Users_Luxin_Library_Con_87"/>
      <sheetName val="__C__Users_Luxin_Library_Con_88"/>
      <sheetName val="__C__Users_Luxin_Library_Con_89"/>
      <sheetName val="__C__Users_Luxin_Library_Con_90"/>
      <sheetName val="__C__Users_Luxin_Library_Con_91"/>
      <sheetName val="__C__Users_Luxin_Library_Con_92"/>
      <sheetName val="__C__Users_Luxin_Library_Con_93"/>
      <sheetName val="__C__Users_Luxin_Library_Con_94"/>
      <sheetName val="__C__Users_Luxin_Library_Con_95"/>
      <sheetName val="__C__Users_Luxin_Library_Con_96"/>
      <sheetName val="__C__Users_Luxin_Library_Con_97"/>
      <sheetName val="__C__Users_Luxin_Library_Con_98"/>
      <sheetName val="__C__Users_Luxin_Library_Con_99"/>
      <sheetName val="__C__Users_Luxin_Library_Co_100"/>
      <sheetName val="__C__Users_Luxin_Library_Co_101"/>
      <sheetName val="__C__Users_Luxin_Library_Co_102"/>
      <sheetName val="__C__Users_Luxin_Library_Co_103"/>
      <sheetName val="__C__Users_Luxin_Library_Co_104"/>
      <sheetName val="__C__Users_Luxin_Library_Co_105"/>
      <sheetName val="__C__Users_Luxin_Library_Co_106"/>
      <sheetName val="__C__Users_Luxin_Library_Co_107"/>
      <sheetName val="__C__Users_Luxin_Library_Co_108"/>
      <sheetName val="__C__Users_Luxin_Library_Co_109"/>
      <sheetName val="__C__Users_Luxin_Library_Co_110"/>
      <sheetName val="__C__Users_Luxin_Library_Co_111"/>
      <sheetName val="__C__Users_Luxin_Library_Co_112"/>
      <sheetName val="__C__Users_Luxin_Library_Co_113"/>
      <sheetName val="__C__Users_Luxin_Library_Co_114"/>
      <sheetName val="__C__Users_Luxin_Library_Co_115"/>
      <sheetName val="__C__Users_Luxin_Library_Co_116"/>
      <sheetName val="__C__Users_Luxin_Library_Co_117"/>
      <sheetName val="__C__Users_Luxin_Library_Co_118"/>
      <sheetName val="__C__Users_Luxin_Library_Co_119"/>
      <sheetName val="__C__Users_Luxin_Library_Co_120"/>
      <sheetName val="__C__Users_Luxin_Library_Co_121"/>
      <sheetName val="__C__Users_Luxin_Library_Co_122"/>
      <sheetName val="__C__Users_Luxin_Library_Co_123"/>
      <sheetName val="__C__Users_Luxin_Library_Co_124"/>
      <sheetName val="__C__Users_Luxin_Library_Co_125"/>
      <sheetName val="__C__Users_Luxin_Library_Co_126"/>
      <sheetName val="__C__Users_Luxin_Library_Co_127"/>
      <sheetName val="__C__Users_Luxin_Library_Co_128"/>
      <sheetName val="__C__Users_Luxin_Library_Co_129"/>
      <sheetName val="__C__Users_Luxin_Library_Co_130"/>
      <sheetName val="__C__Users_Luxin_Library_Co_131"/>
      <sheetName val="__C__Users_Luxin_Library_Co_132"/>
      <sheetName val="__C__Users_Luxin_Library_Co_133"/>
      <sheetName val="__C__Users_Luxin_Library_Co_134"/>
      <sheetName val="__C__Users_Luxin_Library_Co_135"/>
      <sheetName val="__C__Users_Luxin_Library_Co_136"/>
      <sheetName val="__C__Users_Luxin_Library_Co_137"/>
      <sheetName val="__C__Users_Luxin_Library_Co_138"/>
      <sheetName val="__C__Users_Luxin_Library_Co_139"/>
      <sheetName val="__C__Users_Luxin_Library_Co_140"/>
      <sheetName val="__C__Users_Luxin_Library_Co_141"/>
      <sheetName val="__C__Users_Luxin_Library_Co_142"/>
      <sheetName val="__C__Users_Luxin_Library_Co_143"/>
      <sheetName val="__C__Users_Luxin_Library_Co_144"/>
      <sheetName val="__C__Users_Luxin_Library_Co_145"/>
      <sheetName val="__C__Users_Luxin_Library_Co_146"/>
      <sheetName val="__C__Users_Luxin_Library_Co_147"/>
      <sheetName val="__C__Users_Luxin_Library_Co_148"/>
      <sheetName val="__C__Users_Luxin_Library_Co_149"/>
      <sheetName val="__C__Users_Luxin_Library_Co_150"/>
      <sheetName val="__C__Users_Luxin_Library_Co_151"/>
      <sheetName val="__C__Users_Luxin_Library_Co_152"/>
      <sheetName val="__C__Users_Luxin_Library_Co_153"/>
      <sheetName val="__C__Users_Luxin_Library_Co_154"/>
      <sheetName val="__C__Users_Luxin_Library_Co_155"/>
      <sheetName val="__C__Users_Luxin_Library_Co_156"/>
      <sheetName val="__C__Users_Luxin_Library_Co_157"/>
      <sheetName val="__C__Users_Luxin_Library_Co_158"/>
      <sheetName val="__C__Users_Luxin_Library_Co_159"/>
      <sheetName val="__C__Users_Luxin_Library_Co_160"/>
      <sheetName val="__C__Users_Luxin_Library_Co_161"/>
      <sheetName val="__C__Users_Luxin_Library_Co_162"/>
      <sheetName val="__C__Users_Luxin_Library_Co_163"/>
      <sheetName val="__C__Users_Luxin_Library_Co_164"/>
      <sheetName val="__C__Users_Luxin_Library_Co_165"/>
      <sheetName val="__C__Users_Luxin_Library_Co_166"/>
      <sheetName val="__C__Users_Luxin_Library_Co_167"/>
      <sheetName val="__C__Users_Luxin_Library_Co_168"/>
      <sheetName val="__C__Users_Luxin_Library_Co_169"/>
      <sheetName val="__C__Users_Luxin_Library_Co_170"/>
      <sheetName val="__C__Users_Luxin_Library_Co_171"/>
      <sheetName val="__C__Users_Luxin_Library_Co_172"/>
      <sheetName val="__C__Users_Luxin_Library_Co_173"/>
      <sheetName val="__C__Users_Luxin_Library_Co_174"/>
      <sheetName val="__C__Users_Luxin_Library_Co_175"/>
      <sheetName val="__C__Users_Luxin_Library_Co_176"/>
      <sheetName val="__C__Users_Luxin_Library_Co_177"/>
      <sheetName val="__C__Users_Luxin_Library_Co_178"/>
      <sheetName val="__C__Users_Luxin_Library_Co_179"/>
      <sheetName val="__C__Users_Luxin_Library_Co_180"/>
      <sheetName val="__C__Users_Luxin_Library_Co_181"/>
      <sheetName val="__C__Users_Luxin_Library_Co_182"/>
      <sheetName val="__C__Users_Luxin_Library_Co_183"/>
      <sheetName val="__C__Users_Luxin_Library_Co_184"/>
      <sheetName val="__C__Users_Luxin_Library_Co_185"/>
      <sheetName val="__C__Users_Luxin_Library_Co_186"/>
      <sheetName val="__C__Users_Luxin_Library_Co_187"/>
      <sheetName val="__C__Users_Luxin_Library_Co_188"/>
      <sheetName val="__C__Users_Luxin_Library_Co_189"/>
      <sheetName val="__C__Users_Luxin_Library_Co_190"/>
      <sheetName val="__C__Users_Luxin_Library_Co_191"/>
      <sheetName val="__C__Users_Luxin_Library_Co_192"/>
      <sheetName val="__C__Users_Luxin_Library_Co_193"/>
      <sheetName val="__C__Users_Luxin_Library_Co_194"/>
      <sheetName val="__C__Users_Luxin_Library_Co_195"/>
      <sheetName val="__C__Users_Luxin_Library_Co_196"/>
      <sheetName val="__C__Users_Luxin_Library_Co_197"/>
      <sheetName val="__C__Users_Luxin_Library_Co_198"/>
      <sheetName val="__C__Users_Luxin_Library_Co_199"/>
      <sheetName val="__C__Users_Luxin_Library_Co_200"/>
      <sheetName val="__C__Users_Luxin_Library_Co_201"/>
      <sheetName val="__C__Users_Luxin_Library_Co_202"/>
      <sheetName val="__C__Users_Luxin_Library_Co_203"/>
      <sheetName val="__C__Users_Luxin_Library_Co_204"/>
      <sheetName val="__C__Users_Luxin_Library_Co_205"/>
      <sheetName val="__C__Users_Luxin_Library_Co_206"/>
      <sheetName val="__C__Users_Luxin_Library_Co_207"/>
      <sheetName val="__C__Users_Luxin_Library_Co_208"/>
      <sheetName val="__C__Users_Luxin_Library_Co_209"/>
      <sheetName val="__C__Users_Luxin_Library_Co_210"/>
      <sheetName val="__C__Users_Luxin_Library_Co_211"/>
      <sheetName val="__C__Users_Luxin_Library_Co_212"/>
      <sheetName val="__C__Users_Luxin_Library_Co_213"/>
      <sheetName val="__C__Users_Luxin_Library_Co_214"/>
      <sheetName val="__C__Users_Luxin_Library_Co_215"/>
      <sheetName val="__C__Users_Luxin_Library_Co_216"/>
      <sheetName val="__C__Users_Luxin_Library_Co_217"/>
      <sheetName val="__C__Users_Luxin_Library_Co_218"/>
      <sheetName val="__C__Users_Luxin_Library_Co_219"/>
      <sheetName val="__C__Users_Luxin_Library_Co_220"/>
      <sheetName val="__C__Users_Luxin_Library_Co_221"/>
      <sheetName val="__C__Users_Luxin_Library_Co_222"/>
      <sheetName val="__C__Users_Luxin_Library_Co_223"/>
      <sheetName val="__C__Users_Luxin_Library_Co_224"/>
      <sheetName val="__C__Users_Luxin_Library_Co_225"/>
      <sheetName val="__C__Users_Luxin_Library_Co_226"/>
      <sheetName val="__C__Users_Luxin_Library_Co_227"/>
      <sheetName val="__C__Users_Luxin_Library_Co_228"/>
      <sheetName val="__C__Users_Luxin_Library_Co_229"/>
      <sheetName val="__C__Users_Luxin_Library_Co_230"/>
      <sheetName val="__C__Users_Luxin_Library_Co_231"/>
      <sheetName val="__C__Users_Luxin_Library_Co_232"/>
      <sheetName val="__C__Users_Luxin_Library_Co_233"/>
      <sheetName val="__C__Users_Luxin_Library_Co_234"/>
      <sheetName val="__C__Users_Luxin_Library_Co_235"/>
      <sheetName val="__C__Users_Luxin_Library_Co_236"/>
      <sheetName val="__C__Users_Luxin_Library_Co_237"/>
      <sheetName val="__C__Users_Luxin_Library_Co_238"/>
      <sheetName val="__C__Users_Luxin_Library_Co_239"/>
      <sheetName val="__C__Users_Luxin_Library_Co_240"/>
      <sheetName val="__C__Users_Luxin_Library_Co_241"/>
      <sheetName val="__C__Users_Luxin_Library_Co_242"/>
      <sheetName val="__C__Users_Luxin_Library_Co_243"/>
      <sheetName val="__C__Users_Luxin_Library_Co_244"/>
      <sheetName val="__C__Users_Luxin_Library_Co_245"/>
      <sheetName val="__C__Users_Luxin_Library_Co_246"/>
      <sheetName val="__C__Users_Luxin_Library_Co_247"/>
      <sheetName val="__C__Users_Luxin_Library_Co_248"/>
      <sheetName val="__C__Users_Luxin_Library_Co_249"/>
      <sheetName val="__C__Users_Luxin_Library_Co_250"/>
      <sheetName val="__C__Users_Luxin_Library_Co_251"/>
      <sheetName val="__C__Users_Luxin_Library_Co_252"/>
      <sheetName val="__C__Users_Luxin_Library_Co_253"/>
      <sheetName val="__C__Users_Luxin_Library_Co_254"/>
      <sheetName val="__C__Users_Luxin_Library_Co_255"/>
      <sheetName val="__C__Users_Luxin_Library_Co_256"/>
      <sheetName val="__C__Users_Luxin_Library_Co_257"/>
      <sheetName val="__C__Users_Luxin_Library_Co_258"/>
      <sheetName val="__C__Users_Luxin_Library_Co_259"/>
      <sheetName val="__C__Users_Luxin_Library_Co_260"/>
      <sheetName val="__C__Users_Luxin_Library_Co_261"/>
      <sheetName val="__C__Users_Luxin_Library_Co_262"/>
      <sheetName val="__C__Users_Luxin_Library_Co_263"/>
      <sheetName val="Sheet342"/>
      <sheetName val="Sheet2537"/>
      <sheetName val="内訳"/>
      <sheetName val="Service Rules By 101"/>
      <sheetName val="HNO3"/>
      <sheetName val="Ca(OH)2"/>
      <sheetName val="H2SO4"/>
      <sheetName val="honey"/>
      <sheetName val="Lecithin"/>
      <sheetName val="CaCO3"/>
      <sheetName val="NaOH"/>
      <sheetName val="soya bean oil"/>
      <sheetName val="rice"/>
      <sheetName val="sucrose"/>
      <sheetName val="总经理"/>
      <sheetName val="2. Carrier Quest."/>
      <sheetName val="编码"/>
      <sheetName val="ROIC-Baht"/>
      <sheetName val="CONSOL MFG"/>
      <sheetName val="SEPREV"/>
      <sheetName val="RECIPE"/>
      <sheetName val="SUD"/>
      <sheetName val="CONSOL DIST"/>
      <sheetName val="Master"/>
      <sheetName val="Phan tho"/>
      <sheetName val="1B8"/>
      <sheetName val="CONSOL_MFG"/>
      <sheetName val="CONSOL_DIST"/>
      <sheetName val="Phan_tho"/>
      <sheetName val="Sheet798"/>
      <sheetName val="FX"/>
      <sheetName val="Actuals GIV"/>
      <sheetName val="Actuals NIV"/>
      <sheetName val="R&amp;O"/>
      <sheetName val="Actuals SU"/>
      <sheetName val="PROD."/>
      <sheetName val="By Brand"/>
      <sheetName val="pulldown2"/>
      <sheetName val="8D"/>
      <sheetName val="PY Data"/>
      <sheetName val="act"/>
      <sheetName val="Promotion Report-AT700"/>
      <sheetName val="B CTR DATABASE"/>
      <sheetName val="Channel Classifications"/>
      <sheetName val="TH_VL,_NC,_DDHT_Thanhphuoc1"/>
      <sheetName val="Business Segments"/>
      <sheetName val="Countries"/>
      <sheetName val="Major Media Properties"/>
      <sheetName val="Mediatypes"/>
      <sheetName val="Products"/>
      <sheetName val="Psychographic Segments"/>
      <sheetName val="Regions"/>
      <sheetName val="Sheet299"/>
      <sheetName val="Sheet2187"/>
      <sheetName val="Sheet1270"/>
      <sheetName val="Sale_Wall"/>
      <sheetName val="MP NEON 2008"/>
      <sheetName val="关联20140103"/>
      <sheetName val="财政供养人员增幅"/>
      <sheetName val="Alea Main Information"/>
      <sheetName val="Sheet1268"/>
      <sheetName val="Sheet2255"/>
      <sheetName val="计划"/>
      <sheetName val="Validations"/>
      <sheetName val="Online Plan"/>
      <sheetName val="Asset Sheet"/>
      <sheetName val="DSKH"/>
      <sheetName val="Du_lieu"/>
      <sheetName val="Attributes"/>
      <sheetName val="Coverage"/>
      <sheetName val="GDP"/>
      <sheetName val="Sheet534"/>
      <sheetName val="Sheet481"/>
      <sheetName val="Sheet482"/>
      <sheetName val="市場推移"/>
      <sheetName val="ﾄﾖﾀUNIT"/>
      <sheetName val="oncc Spec."/>
      <sheetName val="Above Line"/>
      <sheetName val="Menu"/>
      <sheetName val="revised_MSN Fall Fash &amp; Beauty"/>
      <sheetName val="1Q ACTIVITY BY NETWORK"/>
      <sheetName val="Keyword+Summary"/>
      <sheetName val="Menus"/>
      <sheetName val="nmo cpc"/>
      <sheetName val="wksResults"/>
      <sheetName val="wksPreferences"/>
      <sheetName val="Sheet261"/>
      <sheetName val="7月常规品牌促销"/>
      <sheetName val="Indice matières"/>
      <sheetName val="Tax Rate"/>
      <sheetName val="人员支出"/>
      <sheetName val="System Generated"/>
      <sheetName val="Indo_(0)49"/>
      <sheetName val="Malaysia_(0)49"/>
      <sheetName val="Thailand_(0)49"/>
      <sheetName val="India_(0)49"/>
      <sheetName val="Taiwan_(0)49"/>
      <sheetName val="PRC-TV_(0)49"/>
      <sheetName val="PRC_TV__0_49"/>
      <sheetName val="TV_GRP's_guarantees_Citroën49"/>
      <sheetName val="Dailïes_Fin__Table_Citroën49"/>
      <sheetName val="TV_C_GRP_updated_resultsNet49"/>
      <sheetName val="TV_C_GRP_updated_resultsGross49"/>
      <sheetName val="Fujian_Mixed49"/>
      <sheetName val="cK_Jeans_-_orginal47"/>
      <sheetName val="TV_C_GRP_updated_results48"/>
      <sheetName val="MR_Bank47"/>
      <sheetName val="cic_22-9_-_26-1047"/>
      <sheetName val="Search_Terms47"/>
      <sheetName val="PLANNING_SCHEDULE47"/>
      <sheetName val="Taux_de_change_47"/>
      <sheetName val="Local_TV_Sept47"/>
      <sheetName val="Product_Groups47"/>
      <sheetName val="主营业务收入_by_client39"/>
      <sheetName val="TRANSPORT_VN47"/>
      <sheetName val="ECOM_Periodique47"/>
      <sheetName val="ECOM_Mensuel47"/>
      <sheetName val="PERIMETRE_A7638"/>
      <sheetName val="DC_H2837"/>
      <sheetName val="Data_Validation33"/>
      <sheetName val="PC_Keywords_by_campaign33"/>
      <sheetName val="Payment_Status33"/>
      <sheetName val="96BGT0_XLS27"/>
      <sheetName val="DAII_CYC28"/>
      <sheetName val="DEXF1_CYC28"/>
      <sheetName val="Dreams_Come_True21"/>
      <sheetName val="App_Summary21"/>
      <sheetName val="Approving_COE18"/>
      <sheetName val="V_A_20"/>
      <sheetName val="항목정리_(3)14"/>
      <sheetName val="EI_Calc14"/>
      <sheetName val="Profitability_by_Client_(MNCs14"/>
      <sheetName val="Offerta_Tv_in_Italia14"/>
      <sheetName val="SYM-Minder_Mapping14"/>
      <sheetName val="Placements_detail14"/>
      <sheetName val="Mindshare_SH14"/>
      <sheetName val="TV_spot_supplier17"/>
      <sheetName val="LIST_OF_COMPANIES3"/>
      <sheetName val="SOI_Breakdown4"/>
      <sheetName val="Sales_Target3"/>
      <sheetName val="4_경비_5_영업외수지"/>
      <sheetName val="COMPAQ-LIST"/>
      <sheetName val="Cover Estimator"/>
      <sheetName val="Source"/>
      <sheetName val="下厨房-第二波"/>
      <sheetName val="RANGES"/>
      <sheetName val="Home"/>
      <sheetName val="Dashboard data"/>
      <sheetName val="P&amp;L (CY Act)"/>
      <sheetName val="P&amp;L (CY Plan)"/>
      <sheetName val="P&amp;L (PY Act)"/>
      <sheetName val="Sales Fcst"/>
      <sheetName val="子母件对应表"/>
      <sheetName val="商品明细表"/>
      <sheetName val="Listes"/>
      <sheetName val="Sheet1185"/>
      <sheetName val="UK"/>
      <sheetName val="Exp_Actual"/>
      <sheetName val="Exp_BAP"/>
      <sheetName val="Exp_LY"/>
      <sheetName val="8月止累计"/>
      <sheetName val="A_2"/>
      <sheetName val="Baking 1"/>
      <sheetName val="Baking 2"/>
      <sheetName val="moulding 1"/>
      <sheetName val="moulding 2."/>
      <sheetName val="CHOCOLATE-2"/>
      <sheetName val="KITKAT WRAP 3 shift"/>
      <sheetName val="KITKAT WRAP 1 shift"/>
      <sheetName val="KITKAT WRAP 2 shift"/>
      <sheetName val="行政区划"/>
      <sheetName val="Sheet297"/>
      <sheetName val="TOP链接流量"/>
      <sheetName val="Simul"/>
      <sheetName val="INDEX"/>
      <sheetName val="Current Estimate"/>
      <sheetName val="LY Actual"/>
      <sheetName val="Plan"/>
      <sheetName val="Prior Estimate"/>
      <sheetName val="Pricing Data"/>
      <sheetName val="Forecast Unit Data"/>
      <sheetName val="1 - SRP Cadence - Detailed"/>
      <sheetName val="Prices - DIM codes2"/>
      <sheetName val="I-Données_de_base"/>
      <sheetName val="Sheet1332"/>
      <sheetName val="Sheet668"/>
      <sheetName val="Sheet1296"/>
      <sheetName val="Sheet815"/>
      <sheetName val="Cap"/>
      <sheetName val="Zips"/>
      <sheetName val="AcqIS"/>
      <sheetName val="AcqBSCF"/>
      <sheetName val="CashBurn"/>
      <sheetName val="BS"/>
      <sheetName val="Drivers"/>
      <sheetName val="buyer"/>
      <sheetName val="Vendor"/>
      <sheetName val="QKVAR"/>
      <sheetName val="Model"/>
      <sheetName val="COPAP6 YTD"/>
      <sheetName val="DB대비"/>
      <sheetName val="단체 항목"/>
      <sheetName val="SBS Data"/>
      <sheetName val="Basics"/>
      <sheetName val="Adressen_Tech"/>
      <sheetName val="G.1R-Shou COP Gf"/>
      <sheetName val="DataSource"/>
      <sheetName val="FA-LISTING"/>
      <sheetName val="PreB13 Sales UN"/>
      <sheetName val="IT cost"/>
      <sheetName val="Informations"/>
      <sheetName val="Sheet1130"/>
      <sheetName val="Sheet1131"/>
      <sheetName val="CA consolidated"/>
      <sheetName val="北京 -L"/>
      <sheetName val="Coding"/>
      <sheetName val="DM"/>
      <sheetName val="损（蓝5）"/>
      <sheetName val="经销商资料"/>
      <sheetName val="Benefits-1"/>
      <sheetName val="Benefits-2"/>
      <sheetName val="Retirement"/>
      <sheetName val="Short Term Incentives"/>
      <sheetName val="Company Information"/>
      <sheetName val="化工原料"/>
      <sheetName val="系统数据"/>
      <sheetName val="ZhongfangData"/>
      <sheetName val="客户资料"/>
      <sheetName val="数量的基本单位"/>
      <sheetName val="Supplier"/>
      <sheetName val="名称管理"/>
      <sheetName val="DT"/>
      <sheetName val="Title Page"/>
      <sheetName val="Map"/>
      <sheetName val="Lookup Tables"/>
      <sheetName val="企业表一"/>
      <sheetName val="M-5C"/>
      <sheetName val="M-5A"/>
      <sheetName val="Hauptmenü"/>
      <sheetName val="C01-1"/>
      <sheetName val="Sheet2282"/>
      <sheetName val="Sheet2281"/>
      <sheetName val="Sheet2283"/>
      <sheetName val="Sheet2284"/>
      <sheetName val="03_Price2"/>
      <sheetName val="cons_sheet2"/>
      <sheetName val="New_Zealand2"/>
      <sheetName val="618_merchant2"/>
      <sheetName val="PLAN_NATIVE-FY022"/>
      <sheetName val="PIVOT_SUMMARY2"/>
      <sheetName val="Other_Europe2"/>
      <sheetName val="Pricing_and_COGS@100%_ach2"/>
      <sheetName val="info_sheet2"/>
      <sheetName val="Data_SMAP2"/>
      <sheetName val="Input_Adjustments2"/>
      <sheetName val="OPEX_+_Gift_Costs_Summary_2"/>
      <sheetName val="Target_Worksheet2"/>
      <sheetName val="Global_Report2"/>
      <sheetName val="13__Full_Year_25-Line_P(L)2"/>
      <sheetName val="FCST_PROPOSAL(PRO)2"/>
      <sheetName val="Int'l_unshaded2"/>
      <sheetName val="Full_Year2"/>
      <sheetName val="List_Area2"/>
      <sheetName val="List_Brand2"/>
      <sheetName val="List_BusType2"/>
      <sheetName val="List_Misc2"/>
      <sheetName val="List_Entity2"/>
      <sheetName val="List_Period2"/>
      <sheetName val="List_Scenario2"/>
      <sheetName val="List_Segmnt2"/>
      <sheetName val="List_TimeView2"/>
      <sheetName val="Top_Products_Total_(RAW)2"/>
      <sheetName val="BESOINS__MOS1"/>
      <sheetName val="Plan_TB1"/>
      <sheetName val="NOP_Analysis_71"/>
      <sheetName val="DSM_Revise1"/>
      <sheetName val="Cognos_Face1"/>
      <sheetName val="Global_Samples_NPO_COGs1"/>
      <sheetName val="Lion_Baking_Powder_DOM"/>
      <sheetName val="VOLUME_-_SOS"/>
      <sheetName val="PRICE_ASSUMPTIONS_DOM"/>
      <sheetName val="Category_Summary"/>
      <sheetName val="IV-_Basic_Data"/>
      <sheetName val="Spotplan_Zaker29_5w"/>
      <sheetName val="Do_not_delete_or_edit"/>
      <sheetName val="TM1_Settings"/>
      <sheetName val="Option_#1"/>
      <sheetName val="Dimensions_(Do_not_Delete)"/>
      <sheetName val="Service_Rules_By_101"/>
      <sheetName val="soya_bean_oil"/>
      <sheetName val="2__Carrier_Quest_"/>
      <sheetName val="CONSOL_MFG1"/>
      <sheetName val="CONSOL_DIST1"/>
      <sheetName val="Phan_tho1"/>
      <sheetName val="Channel_Classifications"/>
      <sheetName val="Business_Segments"/>
      <sheetName val="Major_Media_Properties"/>
      <sheetName val="Psychographic_Segments"/>
      <sheetName val="Actuals_GIV"/>
      <sheetName val="Actuals_NIV"/>
      <sheetName val="Actuals_SU"/>
      <sheetName val="PROD_"/>
      <sheetName val="By_Brand"/>
      <sheetName val="PY_Data"/>
      <sheetName val="Promotion_Report-AT700"/>
      <sheetName val="B_CTR_DATABASE"/>
      <sheetName val="MP_NEON_2008"/>
      <sheetName val="Alea_Main_Information"/>
      <sheetName val="Online_Plan"/>
      <sheetName val="Asset_Sheet"/>
      <sheetName val="oncc_Spec_"/>
      <sheetName val="Above_Line"/>
      <sheetName val="revised_MSN_Fall_Fash_&amp;_Beauty"/>
      <sheetName val="1Q_ACTIVITY_BY_NETWORK"/>
      <sheetName val="nmo_cpc"/>
      <sheetName val="Indice_matières"/>
      <sheetName val="Tax_Rate"/>
      <sheetName val="System_Generated"/>
      <sheetName val="初期値"/>
      <sheetName val="_x005f_x005f_x005f_x005f_x005f_x005f_x005f_x0000_$_x005"/>
      <sheetName val="$$䁩꨿⿌_x005f_x0001_Ȇ_x005f_x0010__96B"/>
      <sheetName val="_x005f_x005f_x005f_x0000___x005f_x005f_x005f_x0000___x0"/>
      <sheetName val="VP_graph(VP)"/>
      <sheetName val="Baking_1"/>
      <sheetName val="Baking_2"/>
      <sheetName val="moulding_1"/>
      <sheetName val="moulding_2_"/>
      <sheetName val="KITKAT_WRAP_3_shift"/>
      <sheetName val="KITKAT_WRAP_1_shift"/>
      <sheetName val="KITKAT_WRAP_2_shift"/>
      <sheetName val="Current_Estimate"/>
      <sheetName val="LY_Actual"/>
      <sheetName val="Prior_Estimate"/>
      <sheetName val="Pricing_Data"/>
      <sheetName val="Forecast_Unit_Data"/>
      <sheetName val="1_-_SRP_Cadence_-_Detailed"/>
      <sheetName val="Prices_-_DIM_codes2"/>
      <sheetName val="COPAP6_YTD"/>
      <sheetName val="단체_항목"/>
      <sheetName val="SBS_Data"/>
      <sheetName val="G_1R-Shou_COP_Gf"/>
      <sheetName val="PreB13_Sales_UN"/>
      <sheetName val="IT_cost"/>
      <sheetName val="CA_consolidated"/>
      <sheetName val="Sheet2978"/>
      <sheetName val="Sheet2573"/>
      <sheetName val="Sheet2574"/>
      <sheetName val="10月"/>
      <sheetName val="Sheet260"/>
      <sheetName val="CT Thang Mo"/>
      <sheetName val="CT  PL"/>
    </sheetNames>
    <sheetDataSet>
      <sheetData sheetId="0">
        <row r="6">
          <cell r="CG6" t="str">
            <v>/wrs15~</v>
          </cell>
        </row>
      </sheetData>
      <sheetData sheetId="1">
        <row r="6">
          <cell r="CG6" t="str">
            <v>/wrs15~</v>
          </cell>
        </row>
      </sheetData>
      <sheetData sheetId="2">
        <row r="6">
          <cell r="CG6" t="str">
            <v>/wrs15~</v>
          </cell>
        </row>
      </sheetData>
      <sheetData sheetId="3">
        <row r="6">
          <cell r="CG6" t="str">
            <v>/wrs15~</v>
          </cell>
        </row>
      </sheetData>
      <sheetData sheetId="4">
        <row r="6">
          <cell r="CG6" t="str">
            <v>/wrs15~</v>
          </cell>
        </row>
      </sheetData>
      <sheetData sheetId="5">
        <row r="6">
          <cell r="CG6" t="str">
            <v>/wrs15~</v>
          </cell>
        </row>
      </sheetData>
      <sheetData sheetId="6">
        <row r="6">
          <cell r="CG6" t="str">
            <v>/wrs15~</v>
          </cell>
        </row>
      </sheetData>
      <sheetData sheetId="7">
        <row r="6">
          <cell r="CG6" t="str">
            <v>/wrs15~</v>
          </cell>
        </row>
      </sheetData>
      <sheetData sheetId="8" refreshError="1">
        <row r="6">
          <cell r="CG6" t="str">
            <v>/wrs15~</v>
          </cell>
        </row>
        <row r="7">
          <cell r="CG7" t="str">
            <v>{down}</v>
          </cell>
        </row>
      </sheetData>
      <sheetData sheetId="9">
        <row r="6">
          <cell r="CG6" t="str">
            <v>/wrs15~</v>
          </cell>
        </row>
      </sheetData>
      <sheetData sheetId="10">
        <row r="6">
          <cell r="CG6" t="str">
            <v>/wrs15~</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ow r="6">
          <cell r="CG6" t="str">
            <v>/wrs15~</v>
          </cell>
        </row>
      </sheetData>
      <sheetData sheetId="92">
        <row r="6">
          <cell r="CG6" t="str">
            <v>/wrs15~</v>
          </cell>
        </row>
      </sheetData>
      <sheetData sheetId="93">
        <row r="6">
          <cell r="CG6" t="str">
            <v>/wrs15~</v>
          </cell>
        </row>
      </sheetData>
      <sheetData sheetId="94" refreshError="1"/>
      <sheetData sheetId="95">
        <row r="6">
          <cell r="CG6" t="str">
            <v>/wrs15~</v>
          </cell>
        </row>
      </sheetData>
      <sheetData sheetId="96">
        <row r="6">
          <cell r="CG6" t="str">
            <v>/wrs15~</v>
          </cell>
        </row>
      </sheetData>
      <sheetData sheetId="97" refreshError="1"/>
      <sheetData sheetId="98" refreshError="1"/>
      <sheetData sheetId="99">
        <row r="6">
          <cell r="CG6" t="str">
            <v>/wrs15~</v>
          </cell>
        </row>
      </sheetData>
      <sheetData sheetId="100">
        <row r="6">
          <cell r="CG6" t="str">
            <v>/wrs15~</v>
          </cell>
        </row>
      </sheetData>
      <sheetData sheetId="101">
        <row r="6">
          <cell r="CG6" t="str">
            <v>/wrs15~</v>
          </cell>
        </row>
      </sheetData>
      <sheetData sheetId="102">
        <row r="6">
          <cell r="CG6" t="str">
            <v>/wrs15~</v>
          </cell>
        </row>
      </sheetData>
      <sheetData sheetId="103">
        <row r="6">
          <cell r="CG6" t="str">
            <v>/wrs15~</v>
          </cell>
        </row>
      </sheetData>
      <sheetData sheetId="104">
        <row r="6">
          <cell r="CG6" t="str">
            <v>/wrs15~</v>
          </cell>
        </row>
      </sheetData>
      <sheetData sheetId="105">
        <row r="6">
          <cell r="CG6" t="str">
            <v>/wrs15~</v>
          </cell>
        </row>
      </sheetData>
      <sheetData sheetId="106">
        <row r="6">
          <cell r="CG6" t="str">
            <v>/wrs15~</v>
          </cell>
        </row>
      </sheetData>
      <sheetData sheetId="107">
        <row r="6">
          <cell r="CG6" t="str">
            <v>/wrs15~</v>
          </cell>
        </row>
      </sheetData>
      <sheetData sheetId="108">
        <row r="6">
          <cell r="CG6" t="str">
            <v>/wrs15~</v>
          </cell>
        </row>
      </sheetData>
      <sheetData sheetId="109">
        <row r="6">
          <cell r="CG6" t="str">
            <v>/wrs15~</v>
          </cell>
        </row>
      </sheetData>
      <sheetData sheetId="110">
        <row r="6">
          <cell r="CG6" t="str">
            <v>/wrs15~</v>
          </cell>
        </row>
      </sheetData>
      <sheetData sheetId="111">
        <row r="6">
          <cell r="CG6" t="str">
            <v>/wrs15~</v>
          </cell>
        </row>
      </sheetData>
      <sheetData sheetId="112">
        <row r="6">
          <cell r="CG6" t="str">
            <v>/wrs15~</v>
          </cell>
        </row>
      </sheetData>
      <sheetData sheetId="113">
        <row r="6">
          <cell r="CG6" t="str">
            <v>/wrs15~</v>
          </cell>
        </row>
      </sheetData>
      <sheetData sheetId="114">
        <row r="6">
          <cell r="CG6" t="str">
            <v>/wrs15~</v>
          </cell>
        </row>
      </sheetData>
      <sheetData sheetId="115">
        <row r="6">
          <cell r="CG6" t="str">
            <v>/wrs15~</v>
          </cell>
        </row>
      </sheetData>
      <sheetData sheetId="116">
        <row r="6">
          <cell r="CG6" t="str">
            <v>/wrs15~</v>
          </cell>
        </row>
      </sheetData>
      <sheetData sheetId="117">
        <row r="6">
          <cell r="CG6" t="str">
            <v>/wrs15~</v>
          </cell>
        </row>
      </sheetData>
      <sheetData sheetId="118">
        <row r="6">
          <cell r="CG6" t="str">
            <v>/wrs15~</v>
          </cell>
        </row>
      </sheetData>
      <sheetData sheetId="119">
        <row r="6">
          <cell r="CG6" t="str">
            <v>/wrs15~</v>
          </cell>
        </row>
      </sheetData>
      <sheetData sheetId="120">
        <row r="6">
          <cell r="CG6" t="str">
            <v>/wrs15~</v>
          </cell>
        </row>
      </sheetData>
      <sheetData sheetId="121">
        <row r="6">
          <cell r="CG6" t="str">
            <v>/wrs15~</v>
          </cell>
        </row>
      </sheetData>
      <sheetData sheetId="122">
        <row r="6">
          <cell r="CG6" t="str">
            <v>/wrs15~</v>
          </cell>
        </row>
      </sheetData>
      <sheetData sheetId="123">
        <row r="6">
          <cell r="CG6" t="str">
            <v>/wrs15~</v>
          </cell>
        </row>
      </sheetData>
      <sheetData sheetId="124">
        <row r="6">
          <cell r="CG6" t="str">
            <v>/wrs15~</v>
          </cell>
        </row>
      </sheetData>
      <sheetData sheetId="125">
        <row r="6">
          <cell r="CG6" t="str">
            <v>/wrs15~</v>
          </cell>
        </row>
      </sheetData>
      <sheetData sheetId="126">
        <row r="6">
          <cell r="CG6" t="str">
            <v>/wrs15~</v>
          </cell>
        </row>
      </sheetData>
      <sheetData sheetId="127">
        <row r="6">
          <cell r="CG6" t="str">
            <v>/wrs15~</v>
          </cell>
        </row>
      </sheetData>
      <sheetData sheetId="128">
        <row r="6">
          <cell r="CG6" t="str">
            <v>/wrs15~</v>
          </cell>
        </row>
      </sheetData>
      <sheetData sheetId="129">
        <row r="6">
          <cell r="CG6" t="str">
            <v>/wrs15~</v>
          </cell>
        </row>
      </sheetData>
      <sheetData sheetId="130">
        <row r="6">
          <cell r="CG6" t="str">
            <v>/wrs15~</v>
          </cell>
        </row>
      </sheetData>
      <sheetData sheetId="131">
        <row r="6">
          <cell r="CG6" t="str">
            <v>/wrs15~</v>
          </cell>
        </row>
      </sheetData>
      <sheetData sheetId="132">
        <row r="6">
          <cell r="CG6" t="str">
            <v>/wrs15~</v>
          </cell>
        </row>
      </sheetData>
      <sheetData sheetId="133">
        <row r="6">
          <cell r="CG6" t="str">
            <v>/wrs15~</v>
          </cell>
        </row>
      </sheetData>
      <sheetData sheetId="134">
        <row r="6">
          <cell r="CG6" t="str">
            <v>/wrs15~</v>
          </cell>
        </row>
      </sheetData>
      <sheetData sheetId="135">
        <row r="6">
          <cell r="CG6" t="str">
            <v>/wrs15~</v>
          </cell>
        </row>
      </sheetData>
      <sheetData sheetId="136">
        <row r="6">
          <cell r="CG6" t="str">
            <v>/wrs15~</v>
          </cell>
        </row>
      </sheetData>
      <sheetData sheetId="137">
        <row r="6">
          <cell r="CG6" t="str">
            <v>/wrs15~</v>
          </cell>
        </row>
      </sheetData>
      <sheetData sheetId="138">
        <row r="6">
          <cell r="CG6" t="str">
            <v>/wrs15~</v>
          </cell>
        </row>
      </sheetData>
      <sheetData sheetId="139">
        <row r="6">
          <cell r="CG6" t="str">
            <v>/wrs15~</v>
          </cell>
        </row>
      </sheetData>
      <sheetData sheetId="140">
        <row r="6">
          <cell r="CG6" t="str">
            <v>/wrs15~</v>
          </cell>
        </row>
      </sheetData>
      <sheetData sheetId="141">
        <row r="6">
          <cell r="CG6" t="str">
            <v>/wrs15~</v>
          </cell>
        </row>
      </sheetData>
      <sheetData sheetId="142">
        <row r="6">
          <cell r="CG6" t="str">
            <v>/wrs15~</v>
          </cell>
        </row>
      </sheetData>
      <sheetData sheetId="143">
        <row r="6">
          <cell r="CG6" t="str">
            <v>/wrs15~</v>
          </cell>
        </row>
      </sheetData>
      <sheetData sheetId="144">
        <row r="6">
          <cell r="CG6" t="str">
            <v>/wrs15~</v>
          </cell>
        </row>
      </sheetData>
      <sheetData sheetId="145">
        <row r="6">
          <cell r="CG6" t="str">
            <v>/wrs15~</v>
          </cell>
        </row>
      </sheetData>
      <sheetData sheetId="146">
        <row r="6">
          <cell r="CG6" t="str">
            <v>/wrs15~</v>
          </cell>
        </row>
      </sheetData>
      <sheetData sheetId="147">
        <row r="6">
          <cell r="CG6" t="str">
            <v>/wrs15~</v>
          </cell>
        </row>
      </sheetData>
      <sheetData sheetId="148">
        <row r="6">
          <cell r="CG6" t="str">
            <v>/wrs15~</v>
          </cell>
        </row>
      </sheetData>
      <sheetData sheetId="149">
        <row r="6">
          <cell r="CG6" t="str">
            <v>/wrs15~</v>
          </cell>
        </row>
      </sheetData>
      <sheetData sheetId="150">
        <row r="6">
          <cell r="CG6" t="str">
            <v>/wrs15~</v>
          </cell>
        </row>
      </sheetData>
      <sheetData sheetId="151">
        <row r="6">
          <cell r="CG6" t="str">
            <v>/wrs15~</v>
          </cell>
        </row>
      </sheetData>
      <sheetData sheetId="152">
        <row r="6">
          <cell r="CG6" t="str">
            <v>/wrs15~</v>
          </cell>
        </row>
      </sheetData>
      <sheetData sheetId="153">
        <row r="6">
          <cell r="CG6" t="str">
            <v>/wrs15~</v>
          </cell>
        </row>
      </sheetData>
      <sheetData sheetId="154">
        <row r="6">
          <cell r="CG6" t="str">
            <v>/wrs15~</v>
          </cell>
        </row>
      </sheetData>
      <sheetData sheetId="155">
        <row r="6">
          <cell r="CG6" t="str">
            <v>/wrs15~</v>
          </cell>
        </row>
      </sheetData>
      <sheetData sheetId="156">
        <row r="6">
          <cell r="CG6" t="str">
            <v>/wrs15~</v>
          </cell>
        </row>
      </sheetData>
      <sheetData sheetId="157">
        <row r="6">
          <cell r="CG6" t="str">
            <v>/wrs15~</v>
          </cell>
        </row>
      </sheetData>
      <sheetData sheetId="158">
        <row r="6">
          <cell r="CG6" t="str">
            <v>/wrs15~</v>
          </cell>
        </row>
      </sheetData>
      <sheetData sheetId="159">
        <row r="6">
          <cell r="CG6" t="str">
            <v>/wrs15~</v>
          </cell>
        </row>
      </sheetData>
      <sheetData sheetId="160">
        <row r="6">
          <cell r="CG6" t="str">
            <v>/wrs15~</v>
          </cell>
        </row>
      </sheetData>
      <sheetData sheetId="161">
        <row r="6">
          <cell r="CG6" t="str">
            <v>/wrs15~</v>
          </cell>
        </row>
      </sheetData>
      <sheetData sheetId="162">
        <row r="6">
          <cell r="CG6" t="str">
            <v>/wrs15~</v>
          </cell>
        </row>
      </sheetData>
      <sheetData sheetId="163">
        <row r="6">
          <cell r="CG6" t="str">
            <v>/wrs15~</v>
          </cell>
        </row>
      </sheetData>
      <sheetData sheetId="164">
        <row r="6">
          <cell r="CG6" t="str">
            <v>/wrs15~</v>
          </cell>
        </row>
      </sheetData>
      <sheetData sheetId="165">
        <row r="6">
          <cell r="CG6" t="str">
            <v>/wrs15~</v>
          </cell>
        </row>
      </sheetData>
      <sheetData sheetId="166">
        <row r="6">
          <cell r="CG6" t="str">
            <v>/wrs15~</v>
          </cell>
        </row>
      </sheetData>
      <sheetData sheetId="167">
        <row r="6">
          <cell r="CG6" t="str">
            <v>/wrs15~</v>
          </cell>
        </row>
      </sheetData>
      <sheetData sheetId="168">
        <row r="6">
          <cell r="CG6" t="str">
            <v>/wrs15~</v>
          </cell>
        </row>
      </sheetData>
      <sheetData sheetId="169">
        <row r="6">
          <cell r="CG6" t="str">
            <v>/wrs15~</v>
          </cell>
        </row>
      </sheetData>
      <sheetData sheetId="170">
        <row r="6">
          <cell r="CG6" t="str">
            <v>/wrs15~</v>
          </cell>
        </row>
      </sheetData>
      <sheetData sheetId="171">
        <row r="6">
          <cell r="CG6" t="str">
            <v>/wrs15~</v>
          </cell>
        </row>
      </sheetData>
      <sheetData sheetId="172">
        <row r="6">
          <cell r="CG6" t="str">
            <v>/wrs15~</v>
          </cell>
        </row>
      </sheetData>
      <sheetData sheetId="173">
        <row r="6">
          <cell r="CG6" t="str">
            <v>/wrs15~</v>
          </cell>
        </row>
      </sheetData>
      <sheetData sheetId="174">
        <row r="6">
          <cell r="CG6" t="str">
            <v>/wrs15~</v>
          </cell>
        </row>
      </sheetData>
      <sheetData sheetId="175">
        <row r="6">
          <cell r="CG6" t="str">
            <v>/wrs15~</v>
          </cell>
        </row>
      </sheetData>
      <sheetData sheetId="176">
        <row r="6">
          <cell r="CG6" t="str">
            <v>/wrs15~</v>
          </cell>
        </row>
      </sheetData>
      <sheetData sheetId="177">
        <row r="6">
          <cell r="CG6" t="str">
            <v>/wrs15~</v>
          </cell>
        </row>
      </sheetData>
      <sheetData sheetId="178" refreshError="1"/>
      <sheetData sheetId="179">
        <row r="6">
          <cell r="CG6" t="str">
            <v>/wrs15~</v>
          </cell>
        </row>
      </sheetData>
      <sheetData sheetId="180">
        <row r="6">
          <cell r="CG6" t="str">
            <v>/wrs15~</v>
          </cell>
        </row>
      </sheetData>
      <sheetData sheetId="181">
        <row r="6">
          <cell r="CG6" t="str">
            <v>/wrs15~</v>
          </cell>
        </row>
      </sheetData>
      <sheetData sheetId="182">
        <row r="6">
          <cell r="CG6" t="str">
            <v>/wrs15~</v>
          </cell>
        </row>
      </sheetData>
      <sheetData sheetId="183">
        <row r="6">
          <cell r="CG6" t="str">
            <v>/wrs15~</v>
          </cell>
        </row>
      </sheetData>
      <sheetData sheetId="184" refreshError="1"/>
      <sheetData sheetId="185">
        <row r="6">
          <cell r="CG6" t="str">
            <v>/wrs15~</v>
          </cell>
        </row>
      </sheetData>
      <sheetData sheetId="186">
        <row r="6">
          <cell r="CG6" t="str">
            <v>/wrs15~</v>
          </cell>
        </row>
      </sheetData>
      <sheetData sheetId="187">
        <row r="6">
          <cell r="CG6" t="str">
            <v>/wrs15~</v>
          </cell>
        </row>
      </sheetData>
      <sheetData sheetId="188">
        <row r="6">
          <cell r="CG6" t="str">
            <v>/wrs15~</v>
          </cell>
        </row>
      </sheetData>
      <sheetData sheetId="189">
        <row r="6">
          <cell r="CG6" t="str">
            <v>/wrs15~</v>
          </cell>
        </row>
      </sheetData>
      <sheetData sheetId="190">
        <row r="6">
          <cell r="CG6" t="str">
            <v>/wrs15~</v>
          </cell>
        </row>
      </sheetData>
      <sheetData sheetId="191">
        <row r="6">
          <cell r="CG6" t="str">
            <v>/wrs15~</v>
          </cell>
        </row>
      </sheetData>
      <sheetData sheetId="192">
        <row r="6">
          <cell r="CG6" t="str">
            <v>/wrs15~</v>
          </cell>
        </row>
      </sheetData>
      <sheetData sheetId="193">
        <row r="6">
          <cell r="CG6" t="str">
            <v>/wrs15~</v>
          </cell>
        </row>
      </sheetData>
      <sheetData sheetId="194">
        <row r="6">
          <cell r="CG6" t="str">
            <v>/wrs15~</v>
          </cell>
        </row>
      </sheetData>
      <sheetData sheetId="195">
        <row r="6">
          <cell r="CG6" t="str">
            <v>/wrs15~</v>
          </cell>
        </row>
      </sheetData>
      <sheetData sheetId="196">
        <row r="6">
          <cell r="CG6" t="str">
            <v>/wrs15~</v>
          </cell>
        </row>
      </sheetData>
      <sheetData sheetId="197">
        <row r="6">
          <cell r="CG6" t="str">
            <v>/wrs15~</v>
          </cell>
        </row>
      </sheetData>
      <sheetData sheetId="198">
        <row r="6">
          <cell r="CG6" t="str">
            <v>/wrs15~</v>
          </cell>
        </row>
      </sheetData>
      <sheetData sheetId="199">
        <row r="6">
          <cell r="CG6" t="str">
            <v>/wrs15~</v>
          </cell>
        </row>
      </sheetData>
      <sheetData sheetId="200">
        <row r="6">
          <cell r="CG6" t="str">
            <v>/wrs15~</v>
          </cell>
        </row>
      </sheetData>
      <sheetData sheetId="201">
        <row r="6">
          <cell r="CG6" t="str">
            <v>/wrs15~</v>
          </cell>
        </row>
      </sheetData>
      <sheetData sheetId="202">
        <row r="6">
          <cell r="CG6" t="str">
            <v>/wrs15~</v>
          </cell>
        </row>
      </sheetData>
      <sheetData sheetId="203">
        <row r="6">
          <cell r="CG6" t="str">
            <v>/wrs15~</v>
          </cell>
        </row>
      </sheetData>
      <sheetData sheetId="204">
        <row r="6">
          <cell r="CG6" t="str">
            <v>/wrs15~</v>
          </cell>
        </row>
      </sheetData>
      <sheetData sheetId="205">
        <row r="6">
          <cell r="CG6" t="str">
            <v>/wrs15~</v>
          </cell>
        </row>
      </sheetData>
      <sheetData sheetId="206">
        <row r="6">
          <cell r="CG6" t="str">
            <v>/wrs15~</v>
          </cell>
        </row>
      </sheetData>
      <sheetData sheetId="207">
        <row r="6">
          <cell r="CG6" t="str">
            <v>/wrs15~</v>
          </cell>
        </row>
      </sheetData>
      <sheetData sheetId="208">
        <row r="6">
          <cell r="CG6" t="str">
            <v>/wrs15~</v>
          </cell>
        </row>
      </sheetData>
      <sheetData sheetId="209">
        <row r="6">
          <cell r="CG6" t="str">
            <v>/wrs15~</v>
          </cell>
        </row>
      </sheetData>
      <sheetData sheetId="210">
        <row r="6">
          <cell r="CG6" t="str">
            <v>/wrs15~</v>
          </cell>
        </row>
      </sheetData>
      <sheetData sheetId="211">
        <row r="6">
          <cell r="CG6" t="str">
            <v>/wrs15~</v>
          </cell>
        </row>
      </sheetData>
      <sheetData sheetId="212">
        <row r="6">
          <cell r="CG6" t="str">
            <v>/wrs15~</v>
          </cell>
        </row>
      </sheetData>
      <sheetData sheetId="213">
        <row r="6">
          <cell r="CG6" t="str">
            <v>/wrs15~</v>
          </cell>
        </row>
      </sheetData>
      <sheetData sheetId="214">
        <row r="6">
          <cell r="CG6" t="str">
            <v>/wrs15~</v>
          </cell>
        </row>
      </sheetData>
      <sheetData sheetId="215">
        <row r="6">
          <cell r="CG6" t="str">
            <v>/wrs15~</v>
          </cell>
        </row>
      </sheetData>
      <sheetData sheetId="216">
        <row r="6">
          <cell r="CG6" t="str">
            <v>/wrs15~</v>
          </cell>
        </row>
      </sheetData>
      <sheetData sheetId="217">
        <row r="6">
          <cell r="CG6" t="str">
            <v>/wrs15~</v>
          </cell>
        </row>
      </sheetData>
      <sheetData sheetId="218">
        <row r="6">
          <cell r="CG6" t="str">
            <v>/wrs15~</v>
          </cell>
        </row>
      </sheetData>
      <sheetData sheetId="219" refreshError="1"/>
      <sheetData sheetId="220" refreshError="1"/>
      <sheetData sheetId="221" refreshError="1"/>
      <sheetData sheetId="222" refreshError="1"/>
      <sheetData sheetId="223">
        <row r="6">
          <cell r="CG6" t="str">
            <v>/wrs15~</v>
          </cell>
        </row>
      </sheetData>
      <sheetData sheetId="224">
        <row r="6">
          <cell r="CG6" t="str">
            <v>/wrs15~</v>
          </cell>
        </row>
      </sheetData>
      <sheetData sheetId="225">
        <row r="6">
          <cell r="CG6" t="str">
            <v>/wrs15~</v>
          </cell>
        </row>
      </sheetData>
      <sheetData sheetId="226" refreshError="1"/>
      <sheetData sheetId="227" refreshError="1"/>
      <sheetData sheetId="228">
        <row r="6">
          <cell r="CG6" t="str">
            <v>/wrs15~</v>
          </cell>
        </row>
      </sheetData>
      <sheetData sheetId="229">
        <row r="6">
          <cell r="CG6" t="str">
            <v>/wrs15~</v>
          </cell>
        </row>
      </sheetData>
      <sheetData sheetId="230">
        <row r="6">
          <cell r="CG6" t="str">
            <v>/wrs15~</v>
          </cell>
        </row>
      </sheetData>
      <sheetData sheetId="231">
        <row r="6">
          <cell r="CG6" t="str">
            <v>/wrs15~</v>
          </cell>
        </row>
      </sheetData>
      <sheetData sheetId="232">
        <row r="6">
          <cell r="CG6" t="str">
            <v>/wrs15~</v>
          </cell>
        </row>
      </sheetData>
      <sheetData sheetId="233">
        <row r="6">
          <cell r="CG6" t="str">
            <v>/wrs15~</v>
          </cell>
        </row>
      </sheetData>
      <sheetData sheetId="234">
        <row r="6">
          <cell r="CG6" t="str">
            <v>/wrs15~</v>
          </cell>
        </row>
      </sheetData>
      <sheetData sheetId="235">
        <row r="6">
          <cell r="CG6" t="str">
            <v>/wrs15~</v>
          </cell>
        </row>
      </sheetData>
      <sheetData sheetId="236">
        <row r="6">
          <cell r="CG6" t="str">
            <v>/wrs15~</v>
          </cell>
        </row>
      </sheetData>
      <sheetData sheetId="237">
        <row r="6">
          <cell r="CG6" t="str">
            <v>/wrs15~</v>
          </cell>
        </row>
      </sheetData>
      <sheetData sheetId="238">
        <row r="6">
          <cell r="CG6" t="str">
            <v>/wrs15~</v>
          </cell>
        </row>
      </sheetData>
      <sheetData sheetId="239">
        <row r="6">
          <cell r="CG6" t="str">
            <v>/wrs15~</v>
          </cell>
        </row>
      </sheetData>
      <sheetData sheetId="240">
        <row r="6">
          <cell r="CG6" t="str">
            <v>/wrs15~</v>
          </cell>
        </row>
      </sheetData>
      <sheetData sheetId="241">
        <row r="6">
          <cell r="CG6" t="str">
            <v>/wrs15~</v>
          </cell>
        </row>
      </sheetData>
      <sheetData sheetId="242">
        <row r="6">
          <cell r="CG6" t="str">
            <v>/wrs15~</v>
          </cell>
        </row>
      </sheetData>
      <sheetData sheetId="243">
        <row r="6">
          <cell r="CG6" t="str">
            <v>/wrs15~</v>
          </cell>
        </row>
      </sheetData>
      <sheetData sheetId="244">
        <row r="6">
          <cell r="CG6" t="str">
            <v>/wrs15~</v>
          </cell>
        </row>
      </sheetData>
      <sheetData sheetId="245">
        <row r="6">
          <cell r="CG6" t="str">
            <v>/wrs15~</v>
          </cell>
        </row>
      </sheetData>
      <sheetData sheetId="246">
        <row r="6">
          <cell r="CG6" t="str">
            <v>/wrs15~</v>
          </cell>
        </row>
      </sheetData>
      <sheetData sheetId="247">
        <row r="6">
          <cell r="CG6" t="str">
            <v>/wrs15~</v>
          </cell>
        </row>
      </sheetData>
      <sheetData sheetId="248">
        <row r="6">
          <cell r="CG6" t="str">
            <v>/wrs15~</v>
          </cell>
        </row>
      </sheetData>
      <sheetData sheetId="249">
        <row r="6">
          <cell r="CG6" t="str">
            <v>/wrs15~</v>
          </cell>
        </row>
      </sheetData>
      <sheetData sheetId="250" refreshError="1"/>
      <sheetData sheetId="251" refreshError="1"/>
      <sheetData sheetId="252" refreshError="1"/>
      <sheetData sheetId="253" refreshError="1"/>
      <sheetData sheetId="254" refreshError="1"/>
      <sheetData sheetId="255" refreshError="1"/>
      <sheetData sheetId="256">
        <row r="6">
          <cell r="CG6" t="str">
            <v>/wrs15~</v>
          </cell>
        </row>
      </sheetData>
      <sheetData sheetId="257">
        <row r="6">
          <cell r="CG6" t="str">
            <v>/wrs15~</v>
          </cell>
        </row>
      </sheetData>
      <sheetData sheetId="258">
        <row r="6">
          <cell r="CG6" t="str">
            <v>/wrs15~</v>
          </cell>
        </row>
      </sheetData>
      <sheetData sheetId="259" refreshError="1"/>
      <sheetData sheetId="260" refreshError="1"/>
      <sheetData sheetId="261" refreshError="1"/>
      <sheetData sheetId="262">
        <row r="6">
          <cell r="CG6" t="str">
            <v>/wrs15~</v>
          </cell>
        </row>
      </sheetData>
      <sheetData sheetId="263">
        <row r="6">
          <cell r="CG6" t="str">
            <v>/wrs15~</v>
          </cell>
        </row>
      </sheetData>
      <sheetData sheetId="264">
        <row r="6">
          <cell r="CG6" t="str">
            <v>/wrs15~</v>
          </cell>
        </row>
      </sheetData>
      <sheetData sheetId="265">
        <row r="6">
          <cell r="CG6" t="str">
            <v>/wrs15~</v>
          </cell>
        </row>
      </sheetData>
      <sheetData sheetId="266">
        <row r="6">
          <cell r="CG6" t="str">
            <v>/wrs15~</v>
          </cell>
        </row>
      </sheetData>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ow r="6">
          <cell r="CG6" t="str">
            <v>/wrs15~</v>
          </cell>
        </row>
      </sheetData>
      <sheetData sheetId="283">
        <row r="6">
          <cell r="CG6" t="str">
            <v>/wrs15~</v>
          </cell>
        </row>
      </sheetData>
      <sheetData sheetId="284">
        <row r="6">
          <cell r="CG6" t="str">
            <v>/wrs15~</v>
          </cell>
        </row>
      </sheetData>
      <sheetData sheetId="285">
        <row r="6">
          <cell r="CG6" t="str">
            <v>/wrs15~</v>
          </cell>
        </row>
      </sheetData>
      <sheetData sheetId="286">
        <row r="6">
          <cell r="CG6" t="str">
            <v>/wrs15~</v>
          </cell>
        </row>
      </sheetData>
      <sheetData sheetId="287">
        <row r="6">
          <cell r="CG6" t="str">
            <v>/wrs15~</v>
          </cell>
        </row>
      </sheetData>
      <sheetData sheetId="288">
        <row r="6">
          <cell r="CG6" t="str">
            <v>/wrs15~</v>
          </cell>
        </row>
      </sheetData>
      <sheetData sheetId="289">
        <row r="6">
          <cell r="CG6" t="str">
            <v>/wrs15~</v>
          </cell>
        </row>
      </sheetData>
      <sheetData sheetId="290">
        <row r="6">
          <cell r="CG6" t="str">
            <v>/wrs15~</v>
          </cell>
        </row>
      </sheetData>
      <sheetData sheetId="291">
        <row r="6">
          <cell r="CG6" t="str">
            <v>/wrs15~</v>
          </cell>
        </row>
      </sheetData>
      <sheetData sheetId="292">
        <row r="6">
          <cell r="CG6" t="str">
            <v>/wrs15~</v>
          </cell>
        </row>
      </sheetData>
      <sheetData sheetId="293">
        <row r="6">
          <cell r="CG6" t="str">
            <v>/wrs15~</v>
          </cell>
        </row>
      </sheetData>
      <sheetData sheetId="294">
        <row r="6">
          <cell r="CG6" t="str">
            <v>/wrs15~</v>
          </cell>
        </row>
      </sheetData>
      <sheetData sheetId="295">
        <row r="6">
          <cell r="CG6" t="str">
            <v>/wrs15~</v>
          </cell>
        </row>
      </sheetData>
      <sheetData sheetId="296">
        <row r="6">
          <cell r="CG6" t="str">
            <v>/wrs15~</v>
          </cell>
        </row>
      </sheetData>
      <sheetData sheetId="297">
        <row r="6">
          <cell r="CG6" t="str">
            <v>/wrs15~</v>
          </cell>
        </row>
      </sheetData>
      <sheetData sheetId="298">
        <row r="6">
          <cell r="CG6" t="str">
            <v>/wrs15~</v>
          </cell>
        </row>
      </sheetData>
      <sheetData sheetId="299">
        <row r="6">
          <cell r="CG6" t="str">
            <v>/wrs15~</v>
          </cell>
        </row>
      </sheetData>
      <sheetData sheetId="300">
        <row r="6">
          <cell r="CG6" t="str">
            <v>/wrs15~</v>
          </cell>
        </row>
      </sheetData>
      <sheetData sheetId="301">
        <row r="6">
          <cell r="CG6" t="str">
            <v>/wrs15~</v>
          </cell>
        </row>
      </sheetData>
      <sheetData sheetId="302">
        <row r="6">
          <cell r="CG6" t="str">
            <v>/wrs15~</v>
          </cell>
        </row>
      </sheetData>
      <sheetData sheetId="303">
        <row r="6">
          <cell r="CG6" t="str">
            <v>/wrs15~</v>
          </cell>
        </row>
      </sheetData>
      <sheetData sheetId="304">
        <row r="6">
          <cell r="CG6" t="str">
            <v>/wrs15~</v>
          </cell>
        </row>
      </sheetData>
      <sheetData sheetId="305">
        <row r="6">
          <cell r="CG6" t="str">
            <v>/wrs15~</v>
          </cell>
        </row>
      </sheetData>
      <sheetData sheetId="306">
        <row r="6">
          <cell r="CG6" t="str">
            <v>/wrs15~</v>
          </cell>
        </row>
      </sheetData>
      <sheetData sheetId="307">
        <row r="6">
          <cell r="CG6" t="str">
            <v>/wrs15~</v>
          </cell>
        </row>
      </sheetData>
      <sheetData sheetId="308">
        <row r="6">
          <cell r="CG6" t="str">
            <v>/wrs15~</v>
          </cell>
        </row>
      </sheetData>
      <sheetData sheetId="309">
        <row r="6">
          <cell r="CG6" t="str">
            <v>/wrs15~</v>
          </cell>
        </row>
      </sheetData>
      <sheetData sheetId="310">
        <row r="6">
          <cell r="CG6" t="str">
            <v>/wrs15~</v>
          </cell>
        </row>
      </sheetData>
      <sheetData sheetId="311" refreshError="1"/>
      <sheetData sheetId="312" refreshError="1"/>
      <sheetData sheetId="313" refreshError="1"/>
      <sheetData sheetId="314" refreshError="1"/>
      <sheetData sheetId="315" refreshError="1"/>
      <sheetData sheetId="316" refreshError="1"/>
      <sheetData sheetId="317" refreshError="1"/>
      <sheetData sheetId="318">
        <row r="6">
          <cell r="CG6" t="str">
            <v>/wrs15~</v>
          </cell>
        </row>
      </sheetData>
      <sheetData sheetId="319">
        <row r="6">
          <cell r="CG6" t="str">
            <v>/wrs15~</v>
          </cell>
        </row>
      </sheetData>
      <sheetData sheetId="320">
        <row r="6">
          <cell r="CG6" t="str">
            <v>/wrs15~</v>
          </cell>
        </row>
      </sheetData>
      <sheetData sheetId="321">
        <row r="6">
          <cell r="CG6" t="str">
            <v>/wrs15~</v>
          </cell>
        </row>
      </sheetData>
      <sheetData sheetId="322">
        <row r="6">
          <cell r="CG6" t="str">
            <v>/wrs15~</v>
          </cell>
        </row>
      </sheetData>
      <sheetData sheetId="323">
        <row r="6">
          <cell r="CG6" t="str">
            <v>/wrs15~</v>
          </cell>
        </row>
      </sheetData>
      <sheetData sheetId="324">
        <row r="6">
          <cell r="CG6" t="str">
            <v>/wrs15~</v>
          </cell>
        </row>
      </sheetData>
      <sheetData sheetId="325">
        <row r="6">
          <cell r="CG6" t="str">
            <v>/wrs15~</v>
          </cell>
        </row>
      </sheetData>
      <sheetData sheetId="326">
        <row r="6">
          <cell r="CG6" t="str">
            <v>/wrs15~</v>
          </cell>
        </row>
      </sheetData>
      <sheetData sheetId="327">
        <row r="6">
          <cell r="CG6" t="str">
            <v>/wrs15~</v>
          </cell>
        </row>
      </sheetData>
      <sheetData sheetId="328">
        <row r="6">
          <cell r="CG6" t="str">
            <v>/wrs15~</v>
          </cell>
        </row>
      </sheetData>
      <sheetData sheetId="329">
        <row r="6">
          <cell r="CG6" t="str">
            <v>/wrs15~</v>
          </cell>
        </row>
      </sheetData>
      <sheetData sheetId="330">
        <row r="6">
          <cell r="CG6" t="str">
            <v>/wrs15~</v>
          </cell>
        </row>
      </sheetData>
      <sheetData sheetId="331">
        <row r="6">
          <cell r="CG6" t="str">
            <v>/wrs15~</v>
          </cell>
        </row>
      </sheetData>
      <sheetData sheetId="332">
        <row r="6">
          <cell r="CG6" t="str">
            <v>/wrs15~</v>
          </cell>
        </row>
      </sheetData>
      <sheetData sheetId="333">
        <row r="6">
          <cell r="CG6" t="str">
            <v>/wrs15~</v>
          </cell>
        </row>
      </sheetData>
      <sheetData sheetId="334">
        <row r="6">
          <cell r="CG6" t="str">
            <v>/wrs15~</v>
          </cell>
        </row>
      </sheetData>
      <sheetData sheetId="335">
        <row r="6">
          <cell r="CG6" t="str">
            <v>/wrs15~</v>
          </cell>
        </row>
      </sheetData>
      <sheetData sheetId="336">
        <row r="6">
          <cell r="CG6" t="str">
            <v>/wrs15~</v>
          </cell>
        </row>
      </sheetData>
      <sheetData sheetId="337">
        <row r="6">
          <cell r="CG6" t="str">
            <v>/wrs15~</v>
          </cell>
        </row>
      </sheetData>
      <sheetData sheetId="338">
        <row r="6">
          <cell r="CG6" t="str">
            <v>/wrs15~</v>
          </cell>
        </row>
      </sheetData>
      <sheetData sheetId="339">
        <row r="6">
          <cell r="CG6" t="str">
            <v>/wrs15~</v>
          </cell>
        </row>
      </sheetData>
      <sheetData sheetId="340">
        <row r="6">
          <cell r="CG6" t="str">
            <v>/wrs15~</v>
          </cell>
        </row>
      </sheetData>
      <sheetData sheetId="341">
        <row r="6">
          <cell r="CG6" t="str">
            <v>/wrs15~</v>
          </cell>
        </row>
      </sheetData>
      <sheetData sheetId="342">
        <row r="6">
          <cell r="CG6" t="str">
            <v>/wrs15~</v>
          </cell>
        </row>
      </sheetData>
      <sheetData sheetId="343">
        <row r="6">
          <cell r="CG6" t="str">
            <v>/wrs15~</v>
          </cell>
        </row>
      </sheetData>
      <sheetData sheetId="344">
        <row r="6">
          <cell r="CG6" t="str">
            <v>/wrs15~</v>
          </cell>
        </row>
      </sheetData>
      <sheetData sheetId="345">
        <row r="6">
          <cell r="CG6" t="str">
            <v>/wrs15~</v>
          </cell>
        </row>
      </sheetData>
      <sheetData sheetId="346">
        <row r="6">
          <cell r="CG6" t="str">
            <v>/wrs15~</v>
          </cell>
        </row>
      </sheetData>
      <sheetData sheetId="347">
        <row r="6">
          <cell r="CG6" t="str">
            <v>/wrs15~</v>
          </cell>
        </row>
      </sheetData>
      <sheetData sheetId="348">
        <row r="6">
          <cell r="CG6" t="str">
            <v>/wrs15~</v>
          </cell>
        </row>
      </sheetData>
      <sheetData sheetId="349">
        <row r="6">
          <cell r="CG6" t="str">
            <v>/wrs15~</v>
          </cell>
        </row>
      </sheetData>
      <sheetData sheetId="350">
        <row r="6">
          <cell r="CG6" t="str">
            <v>/wrs15~</v>
          </cell>
        </row>
      </sheetData>
      <sheetData sheetId="351">
        <row r="6">
          <cell r="CG6" t="str">
            <v>/wrs15~</v>
          </cell>
        </row>
      </sheetData>
      <sheetData sheetId="352">
        <row r="6">
          <cell r="CG6" t="str">
            <v>/wrs15~</v>
          </cell>
        </row>
      </sheetData>
      <sheetData sheetId="353">
        <row r="6">
          <cell r="CG6" t="str">
            <v>/wrs15~</v>
          </cell>
        </row>
      </sheetData>
      <sheetData sheetId="354">
        <row r="6">
          <cell r="CG6" t="str">
            <v>/wrs15~</v>
          </cell>
        </row>
      </sheetData>
      <sheetData sheetId="355" refreshError="1"/>
      <sheetData sheetId="356" refreshError="1"/>
      <sheetData sheetId="357" refreshError="1"/>
      <sheetData sheetId="358" refreshError="1"/>
      <sheetData sheetId="359">
        <row r="6">
          <cell r="CG6" t="str">
            <v>/wrs15~</v>
          </cell>
        </row>
      </sheetData>
      <sheetData sheetId="360">
        <row r="6">
          <cell r="CG6" t="str">
            <v>/wrs15~</v>
          </cell>
        </row>
      </sheetData>
      <sheetData sheetId="361">
        <row r="6">
          <cell r="CG6" t="str">
            <v>/wrs15~</v>
          </cell>
        </row>
      </sheetData>
      <sheetData sheetId="362">
        <row r="6">
          <cell r="CG6" t="str">
            <v>/wrs15~</v>
          </cell>
        </row>
      </sheetData>
      <sheetData sheetId="363">
        <row r="6">
          <cell r="CG6" t="str">
            <v>/wrs15~</v>
          </cell>
        </row>
      </sheetData>
      <sheetData sheetId="364">
        <row r="6">
          <cell r="CG6" t="str">
            <v>/wrs15~</v>
          </cell>
        </row>
      </sheetData>
      <sheetData sheetId="365">
        <row r="6">
          <cell r="CG6" t="str">
            <v>/wrs15~</v>
          </cell>
        </row>
      </sheetData>
      <sheetData sheetId="366">
        <row r="6">
          <cell r="CG6" t="str">
            <v>/wrs15~</v>
          </cell>
        </row>
      </sheetData>
      <sheetData sheetId="367">
        <row r="6">
          <cell r="CG6" t="str">
            <v>/wrs15~</v>
          </cell>
        </row>
      </sheetData>
      <sheetData sheetId="368">
        <row r="6">
          <cell r="CG6" t="str">
            <v>/wrs15~</v>
          </cell>
        </row>
      </sheetData>
      <sheetData sheetId="369">
        <row r="6">
          <cell r="CG6" t="str">
            <v>/wrs15~</v>
          </cell>
        </row>
      </sheetData>
      <sheetData sheetId="370">
        <row r="6">
          <cell r="CG6" t="str">
            <v>/wrs15~</v>
          </cell>
        </row>
      </sheetData>
      <sheetData sheetId="371">
        <row r="6">
          <cell r="CG6" t="str">
            <v>/wrs15~</v>
          </cell>
        </row>
      </sheetData>
      <sheetData sheetId="372">
        <row r="6">
          <cell r="CG6" t="str">
            <v>/wrs15~</v>
          </cell>
        </row>
      </sheetData>
      <sheetData sheetId="373">
        <row r="6">
          <cell r="CG6" t="str">
            <v>/wrs15~</v>
          </cell>
        </row>
      </sheetData>
      <sheetData sheetId="374">
        <row r="6">
          <cell r="CG6" t="str">
            <v>/wrs15~</v>
          </cell>
        </row>
      </sheetData>
      <sheetData sheetId="375">
        <row r="6">
          <cell r="CG6" t="str">
            <v>/wrs15~</v>
          </cell>
        </row>
      </sheetData>
      <sheetData sheetId="376" refreshError="1"/>
      <sheetData sheetId="377">
        <row r="6">
          <cell r="CG6" t="str">
            <v>/wrs15~</v>
          </cell>
        </row>
      </sheetData>
      <sheetData sheetId="378">
        <row r="6">
          <cell r="CG6" t="str">
            <v>/wrs15~</v>
          </cell>
        </row>
      </sheetData>
      <sheetData sheetId="379">
        <row r="6">
          <cell r="CG6" t="str">
            <v>/wrs15~</v>
          </cell>
        </row>
      </sheetData>
      <sheetData sheetId="380">
        <row r="6">
          <cell r="CG6" t="str">
            <v>/wrs15~</v>
          </cell>
        </row>
      </sheetData>
      <sheetData sheetId="381">
        <row r="6">
          <cell r="CG6" t="str">
            <v>/wrs15~</v>
          </cell>
        </row>
      </sheetData>
      <sheetData sheetId="382">
        <row r="6">
          <cell r="CG6" t="str">
            <v>/wrs15~</v>
          </cell>
        </row>
      </sheetData>
      <sheetData sheetId="383">
        <row r="6">
          <cell r="CG6" t="str">
            <v>/wrs15~</v>
          </cell>
        </row>
      </sheetData>
      <sheetData sheetId="384">
        <row r="6">
          <cell r="CG6" t="str">
            <v>/wrs15~</v>
          </cell>
        </row>
      </sheetData>
      <sheetData sheetId="385">
        <row r="6">
          <cell r="CG6" t="str">
            <v>/wrs15~</v>
          </cell>
        </row>
      </sheetData>
      <sheetData sheetId="386">
        <row r="6">
          <cell r="CG6" t="str">
            <v>/wrs15~</v>
          </cell>
        </row>
      </sheetData>
      <sheetData sheetId="387">
        <row r="6">
          <cell r="CG6" t="str">
            <v>/wrs15~</v>
          </cell>
        </row>
      </sheetData>
      <sheetData sheetId="388">
        <row r="6">
          <cell r="CG6" t="str">
            <v>/wrs15~</v>
          </cell>
        </row>
      </sheetData>
      <sheetData sheetId="389">
        <row r="6">
          <cell r="CG6" t="str">
            <v>/wrs15~</v>
          </cell>
        </row>
      </sheetData>
      <sheetData sheetId="390">
        <row r="6">
          <cell r="CG6" t="str">
            <v>/wrs15~</v>
          </cell>
        </row>
      </sheetData>
      <sheetData sheetId="391">
        <row r="6">
          <cell r="CG6" t="str">
            <v>/wrs15~</v>
          </cell>
        </row>
      </sheetData>
      <sheetData sheetId="392">
        <row r="6">
          <cell r="CG6" t="str">
            <v>/wrs15~</v>
          </cell>
        </row>
      </sheetData>
      <sheetData sheetId="393">
        <row r="6">
          <cell r="CG6" t="str">
            <v>/wrs15~</v>
          </cell>
        </row>
      </sheetData>
      <sheetData sheetId="394">
        <row r="6">
          <cell r="CG6" t="str">
            <v>/wrs15~</v>
          </cell>
        </row>
      </sheetData>
      <sheetData sheetId="395">
        <row r="6">
          <cell r="CG6" t="str">
            <v>/wrs15~</v>
          </cell>
        </row>
      </sheetData>
      <sheetData sheetId="396">
        <row r="6">
          <cell r="CG6" t="str">
            <v>/wrs15~</v>
          </cell>
        </row>
      </sheetData>
      <sheetData sheetId="397">
        <row r="6">
          <cell r="CG6" t="str">
            <v>/wrs15~</v>
          </cell>
        </row>
      </sheetData>
      <sheetData sheetId="398">
        <row r="6">
          <cell r="CG6" t="str">
            <v>/wrs15~</v>
          </cell>
        </row>
      </sheetData>
      <sheetData sheetId="399">
        <row r="6">
          <cell r="CG6" t="str">
            <v>/wrs15~</v>
          </cell>
        </row>
      </sheetData>
      <sheetData sheetId="400">
        <row r="6">
          <cell r="CG6" t="str">
            <v>/wrs15~</v>
          </cell>
        </row>
      </sheetData>
      <sheetData sheetId="401">
        <row r="6">
          <cell r="CG6" t="str">
            <v>/wrs15~</v>
          </cell>
        </row>
      </sheetData>
      <sheetData sheetId="402">
        <row r="6">
          <cell r="CG6" t="str">
            <v>/wrs15~</v>
          </cell>
        </row>
      </sheetData>
      <sheetData sheetId="403">
        <row r="6">
          <cell r="CG6" t="str">
            <v>/wrs15~</v>
          </cell>
        </row>
      </sheetData>
      <sheetData sheetId="404">
        <row r="6">
          <cell r="CG6" t="str">
            <v>/wrs15~</v>
          </cell>
        </row>
      </sheetData>
      <sheetData sheetId="405">
        <row r="6">
          <cell r="CG6" t="str">
            <v>/wrs15~</v>
          </cell>
        </row>
      </sheetData>
      <sheetData sheetId="406">
        <row r="6">
          <cell r="CG6" t="str">
            <v>/wrs15~</v>
          </cell>
        </row>
      </sheetData>
      <sheetData sheetId="407">
        <row r="6">
          <cell r="CG6" t="str">
            <v>/wrs15~</v>
          </cell>
        </row>
      </sheetData>
      <sheetData sheetId="408">
        <row r="6">
          <cell r="CG6" t="str">
            <v>/wrs15~</v>
          </cell>
        </row>
      </sheetData>
      <sheetData sheetId="409">
        <row r="6">
          <cell r="CG6" t="str">
            <v>/wrs15~</v>
          </cell>
        </row>
      </sheetData>
      <sheetData sheetId="410">
        <row r="6">
          <cell r="CG6" t="str">
            <v>/wrs15~</v>
          </cell>
        </row>
      </sheetData>
      <sheetData sheetId="411">
        <row r="6">
          <cell r="CG6" t="str">
            <v>/wrs15~</v>
          </cell>
        </row>
      </sheetData>
      <sheetData sheetId="412">
        <row r="6">
          <cell r="CG6" t="str">
            <v>/wrs15~</v>
          </cell>
        </row>
      </sheetData>
      <sheetData sheetId="413">
        <row r="6">
          <cell r="CG6" t="str">
            <v>/wrs15~</v>
          </cell>
        </row>
      </sheetData>
      <sheetData sheetId="414">
        <row r="6">
          <cell r="CG6" t="str">
            <v>/wrs15~</v>
          </cell>
        </row>
      </sheetData>
      <sheetData sheetId="415">
        <row r="6">
          <cell r="CG6" t="str">
            <v>/wrs15~</v>
          </cell>
        </row>
      </sheetData>
      <sheetData sheetId="416">
        <row r="6">
          <cell r="CG6" t="str">
            <v>/wrs15~</v>
          </cell>
        </row>
      </sheetData>
      <sheetData sheetId="417">
        <row r="6">
          <cell r="CG6" t="str">
            <v>/wrs15~</v>
          </cell>
        </row>
      </sheetData>
      <sheetData sheetId="418">
        <row r="6">
          <cell r="CG6" t="str">
            <v>/wrs15~</v>
          </cell>
        </row>
      </sheetData>
      <sheetData sheetId="419">
        <row r="6">
          <cell r="CG6" t="str">
            <v>/wrs15~</v>
          </cell>
        </row>
      </sheetData>
      <sheetData sheetId="420">
        <row r="6">
          <cell r="CG6" t="str">
            <v>/wrs15~</v>
          </cell>
        </row>
      </sheetData>
      <sheetData sheetId="421">
        <row r="6">
          <cell r="CG6" t="str">
            <v>/wrs15~</v>
          </cell>
        </row>
      </sheetData>
      <sheetData sheetId="422">
        <row r="6">
          <cell r="CG6" t="str">
            <v>/wrs15~</v>
          </cell>
        </row>
      </sheetData>
      <sheetData sheetId="423">
        <row r="6">
          <cell r="CG6" t="str">
            <v>/wrs15~</v>
          </cell>
        </row>
      </sheetData>
      <sheetData sheetId="424">
        <row r="6">
          <cell r="CG6" t="str">
            <v>/wrs15~</v>
          </cell>
        </row>
      </sheetData>
      <sheetData sheetId="425">
        <row r="6">
          <cell r="CG6" t="str">
            <v>/wrs15~</v>
          </cell>
        </row>
      </sheetData>
      <sheetData sheetId="426">
        <row r="6">
          <cell r="CG6" t="str">
            <v>/wrs15~</v>
          </cell>
        </row>
      </sheetData>
      <sheetData sheetId="427">
        <row r="6">
          <cell r="CG6" t="str">
            <v>/wrs15~</v>
          </cell>
        </row>
      </sheetData>
      <sheetData sheetId="428">
        <row r="6">
          <cell r="CG6" t="str">
            <v>/wrs15~</v>
          </cell>
        </row>
      </sheetData>
      <sheetData sheetId="429">
        <row r="6">
          <cell r="CG6" t="str">
            <v>/wrs15~</v>
          </cell>
        </row>
      </sheetData>
      <sheetData sheetId="430">
        <row r="6">
          <cell r="CG6" t="str">
            <v>/wrs15~</v>
          </cell>
        </row>
      </sheetData>
      <sheetData sheetId="431">
        <row r="6">
          <cell r="CG6" t="str">
            <v>/wrs15~</v>
          </cell>
        </row>
      </sheetData>
      <sheetData sheetId="432">
        <row r="6">
          <cell r="CG6" t="str">
            <v>/wrs15~</v>
          </cell>
        </row>
      </sheetData>
      <sheetData sheetId="433">
        <row r="6">
          <cell r="CG6" t="str">
            <v>/wrs15~</v>
          </cell>
        </row>
      </sheetData>
      <sheetData sheetId="434">
        <row r="6">
          <cell r="CG6" t="str">
            <v>/wrs15~</v>
          </cell>
        </row>
      </sheetData>
      <sheetData sheetId="435">
        <row r="6">
          <cell r="CG6" t="str">
            <v>/wrs15~</v>
          </cell>
        </row>
      </sheetData>
      <sheetData sheetId="436">
        <row r="6">
          <cell r="CG6" t="str">
            <v>/wrs15~</v>
          </cell>
        </row>
      </sheetData>
      <sheetData sheetId="437">
        <row r="6">
          <cell r="CG6" t="str">
            <v>/wrs15~</v>
          </cell>
        </row>
      </sheetData>
      <sheetData sheetId="438">
        <row r="6">
          <cell r="CG6" t="str">
            <v>/wrs15~</v>
          </cell>
        </row>
      </sheetData>
      <sheetData sheetId="439">
        <row r="6">
          <cell r="CG6" t="str">
            <v>/wrs15~</v>
          </cell>
        </row>
      </sheetData>
      <sheetData sheetId="440">
        <row r="6">
          <cell r="CG6" t="str">
            <v>/wrs15~</v>
          </cell>
        </row>
      </sheetData>
      <sheetData sheetId="441">
        <row r="6">
          <cell r="CG6" t="str">
            <v>/wrs15~</v>
          </cell>
        </row>
      </sheetData>
      <sheetData sheetId="442">
        <row r="6">
          <cell r="CG6" t="str">
            <v>/wrs15~</v>
          </cell>
        </row>
      </sheetData>
      <sheetData sheetId="443">
        <row r="6">
          <cell r="CG6" t="str">
            <v>/wrs15~</v>
          </cell>
        </row>
      </sheetData>
      <sheetData sheetId="444">
        <row r="6">
          <cell r="CG6" t="str">
            <v>/wrs15~</v>
          </cell>
        </row>
      </sheetData>
      <sheetData sheetId="445">
        <row r="6">
          <cell r="CG6" t="str">
            <v>/wrs15~</v>
          </cell>
        </row>
      </sheetData>
      <sheetData sheetId="446">
        <row r="6">
          <cell r="CG6" t="str">
            <v>/wrs15~</v>
          </cell>
        </row>
      </sheetData>
      <sheetData sheetId="447">
        <row r="6">
          <cell r="CG6" t="str">
            <v>/wrs15~</v>
          </cell>
        </row>
      </sheetData>
      <sheetData sheetId="448">
        <row r="6">
          <cell r="CG6" t="str">
            <v>/wrs15~</v>
          </cell>
        </row>
      </sheetData>
      <sheetData sheetId="449">
        <row r="6">
          <cell r="CG6" t="str">
            <v>/wrs15~</v>
          </cell>
        </row>
      </sheetData>
      <sheetData sheetId="450">
        <row r="6">
          <cell r="CG6" t="str">
            <v>/wrs15~</v>
          </cell>
        </row>
      </sheetData>
      <sheetData sheetId="451">
        <row r="6">
          <cell r="CG6" t="str">
            <v>/wrs15~</v>
          </cell>
        </row>
      </sheetData>
      <sheetData sheetId="452">
        <row r="6">
          <cell r="CG6" t="str">
            <v>/wrs15~</v>
          </cell>
        </row>
      </sheetData>
      <sheetData sheetId="453">
        <row r="6">
          <cell r="CG6" t="str">
            <v>/wrs15~</v>
          </cell>
        </row>
      </sheetData>
      <sheetData sheetId="454">
        <row r="6">
          <cell r="CG6" t="str">
            <v>/wrs15~</v>
          </cell>
        </row>
      </sheetData>
      <sheetData sheetId="455">
        <row r="6">
          <cell r="CG6" t="str">
            <v>/wrs15~</v>
          </cell>
        </row>
      </sheetData>
      <sheetData sheetId="456">
        <row r="6">
          <cell r="CG6" t="str">
            <v>/wrs15~</v>
          </cell>
        </row>
      </sheetData>
      <sheetData sheetId="457">
        <row r="6">
          <cell r="CG6" t="str">
            <v>/wrs15~</v>
          </cell>
        </row>
      </sheetData>
      <sheetData sheetId="458">
        <row r="6">
          <cell r="CG6" t="str">
            <v>/wrs15~</v>
          </cell>
        </row>
      </sheetData>
      <sheetData sheetId="459">
        <row r="6">
          <cell r="CG6" t="str">
            <v>/wrs15~</v>
          </cell>
        </row>
      </sheetData>
      <sheetData sheetId="460">
        <row r="6">
          <cell r="CG6" t="str">
            <v>/wrs15~</v>
          </cell>
        </row>
      </sheetData>
      <sheetData sheetId="461">
        <row r="6">
          <cell r="CG6" t="str">
            <v>/wrs15~</v>
          </cell>
        </row>
      </sheetData>
      <sheetData sheetId="462">
        <row r="6">
          <cell r="CG6" t="str">
            <v>/wrs15~</v>
          </cell>
        </row>
      </sheetData>
      <sheetData sheetId="463">
        <row r="6">
          <cell r="CG6" t="str">
            <v>/wrs15~</v>
          </cell>
        </row>
      </sheetData>
      <sheetData sheetId="464">
        <row r="6">
          <cell r="CG6" t="str">
            <v>/wrs15~</v>
          </cell>
        </row>
      </sheetData>
      <sheetData sheetId="465">
        <row r="6">
          <cell r="CG6" t="str">
            <v>/wrs15~</v>
          </cell>
        </row>
      </sheetData>
      <sheetData sheetId="466">
        <row r="6">
          <cell r="CG6" t="str">
            <v>/wrs15~</v>
          </cell>
        </row>
      </sheetData>
      <sheetData sheetId="467">
        <row r="6">
          <cell r="CG6" t="str">
            <v>/wrs15~</v>
          </cell>
        </row>
      </sheetData>
      <sheetData sheetId="468">
        <row r="6">
          <cell r="CG6" t="str">
            <v>/wrs15~</v>
          </cell>
        </row>
      </sheetData>
      <sheetData sheetId="469">
        <row r="6">
          <cell r="CG6" t="str">
            <v>/wrs15~</v>
          </cell>
        </row>
      </sheetData>
      <sheetData sheetId="470">
        <row r="6">
          <cell r="CG6" t="str">
            <v>/wrs15~</v>
          </cell>
        </row>
      </sheetData>
      <sheetData sheetId="471">
        <row r="6">
          <cell r="CG6" t="str">
            <v>/wrs15~</v>
          </cell>
        </row>
      </sheetData>
      <sheetData sheetId="472">
        <row r="6">
          <cell r="CG6" t="str">
            <v>/wrs15~</v>
          </cell>
        </row>
      </sheetData>
      <sheetData sheetId="473">
        <row r="6">
          <cell r="CG6" t="str">
            <v>/wrs15~</v>
          </cell>
        </row>
      </sheetData>
      <sheetData sheetId="474">
        <row r="6">
          <cell r="CG6" t="str">
            <v>/wrs15~</v>
          </cell>
        </row>
      </sheetData>
      <sheetData sheetId="475">
        <row r="6">
          <cell r="CG6" t="str">
            <v>/wrs15~</v>
          </cell>
        </row>
      </sheetData>
      <sheetData sheetId="476">
        <row r="6">
          <cell r="CG6" t="str">
            <v>/wrs15~</v>
          </cell>
        </row>
      </sheetData>
      <sheetData sheetId="477">
        <row r="6">
          <cell r="CG6" t="str">
            <v>/wrs15~</v>
          </cell>
        </row>
      </sheetData>
      <sheetData sheetId="478">
        <row r="6">
          <cell r="CG6" t="str">
            <v>/wrs15~</v>
          </cell>
        </row>
      </sheetData>
      <sheetData sheetId="479">
        <row r="6">
          <cell r="CG6" t="str">
            <v>/wrs15~</v>
          </cell>
        </row>
      </sheetData>
      <sheetData sheetId="480">
        <row r="6">
          <cell r="CG6" t="str">
            <v>/wrs15~</v>
          </cell>
        </row>
      </sheetData>
      <sheetData sheetId="481">
        <row r="6">
          <cell r="CG6" t="str">
            <v>/wrs15~</v>
          </cell>
        </row>
      </sheetData>
      <sheetData sheetId="482">
        <row r="6">
          <cell r="CG6" t="str">
            <v>/wrs15~</v>
          </cell>
        </row>
      </sheetData>
      <sheetData sheetId="483">
        <row r="6">
          <cell r="CG6" t="str">
            <v>/wrs15~</v>
          </cell>
        </row>
      </sheetData>
      <sheetData sheetId="484">
        <row r="6">
          <cell r="CG6" t="str">
            <v>/wrs15~</v>
          </cell>
        </row>
      </sheetData>
      <sheetData sheetId="485">
        <row r="6">
          <cell r="CG6" t="str">
            <v>/wrs15~</v>
          </cell>
        </row>
      </sheetData>
      <sheetData sheetId="486">
        <row r="6">
          <cell r="CG6" t="str">
            <v>/wrs15~</v>
          </cell>
        </row>
      </sheetData>
      <sheetData sheetId="487">
        <row r="6">
          <cell r="CG6" t="str">
            <v>/wrs15~</v>
          </cell>
        </row>
      </sheetData>
      <sheetData sheetId="488">
        <row r="6">
          <cell r="CG6" t="str">
            <v>/wrs15~</v>
          </cell>
        </row>
      </sheetData>
      <sheetData sheetId="489">
        <row r="6">
          <cell r="CG6" t="str">
            <v>/wrs15~</v>
          </cell>
        </row>
      </sheetData>
      <sheetData sheetId="490">
        <row r="6">
          <cell r="CG6" t="str">
            <v>/wrs15~</v>
          </cell>
        </row>
      </sheetData>
      <sheetData sheetId="491">
        <row r="6">
          <cell r="CG6" t="str">
            <v>/wrs15~</v>
          </cell>
        </row>
      </sheetData>
      <sheetData sheetId="492">
        <row r="6">
          <cell r="CG6" t="str">
            <v>/wrs15~</v>
          </cell>
        </row>
      </sheetData>
      <sheetData sheetId="493">
        <row r="6">
          <cell r="CG6" t="str">
            <v>/wrs15~</v>
          </cell>
        </row>
      </sheetData>
      <sheetData sheetId="494">
        <row r="6">
          <cell r="CG6" t="str">
            <v>/wrs15~</v>
          </cell>
        </row>
      </sheetData>
      <sheetData sheetId="495">
        <row r="6">
          <cell r="CG6" t="str">
            <v>/wrs15~</v>
          </cell>
        </row>
      </sheetData>
      <sheetData sheetId="496">
        <row r="6">
          <cell r="CG6" t="str">
            <v>/wrs15~</v>
          </cell>
        </row>
      </sheetData>
      <sheetData sheetId="497">
        <row r="6">
          <cell r="CG6" t="str">
            <v>/wrs15~</v>
          </cell>
        </row>
      </sheetData>
      <sheetData sheetId="498">
        <row r="6">
          <cell r="CG6" t="str">
            <v>/wrs15~</v>
          </cell>
        </row>
      </sheetData>
      <sheetData sheetId="499">
        <row r="6">
          <cell r="CG6" t="str">
            <v>/wrs15~</v>
          </cell>
        </row>
      </sheetData>
      <sheetData sheetId="500">
        <row r="6">
          <cell r="CG6" t="str">
            <v>/wrs15~</v>
          </cell>
        </row>
      </sheetData>
      <sheetData sheetId="501">
        <row r="6">
          <cell r="CG6" t="str">
            <v>/wrs15~</v>
          </cell>
        </row>
      </sheetData>
      <sheetData sheetId="502">
        <row r="6">
          <cell r="CG6" t="str">
            <v>/wrs15~</v>
          </cell>
        </row>
      </sheetData>
      <sheetData sheetId="503">
        <row r="6">
          <cell r="CG6" t="str">
            <v>/wrs15~</v>
          </cell>
        </row>
      </sheetData>
      <sheetData sheetId="504">
        <row r="6">
          <cell r="CG6" t="str">
            <v>/wrs15~</v>
          </cell>
        </row>
      </sheetData>
      <sheetData sheetId="505">
        <row r="6">
          <cell r="CG6" t="str">
            <v>/wrs15~</v>
          </cell>
        </row>
      </sheetData>
      <sheetData sheetId="506">
        <row r="6">
          <cell r="CG6" t="str">
            <v>/wrs15~</v>
          </cell>
        </row>
      </sheetData>
      <sheetData sheetId="507">
        <row r="6">
          <cell r="CG6" t="str">
            <v>/wrs15~</v>
          </cell>
        </row>
      </sheetData>
      <sheetData sheetId="508">
        <row r="6">
          <cell r="CG6" t="str">
            <v>/wrs15~</v>
          </cell>
        </row>
      </sheetData>
      <sheetData sheetId="509">
        <row r="6">
          <cell r="CG6" t="str">
            <v>/wrs15~</v>
          </cell>
        </row>
      </sheetData>
      <sheetData sheetId="510">
        <row r="6">
          <cell r="CG6" t="str">
            <v>/wrs15~</v>
          </cell>
        </row>
      </sheetData>
      <sheetData sheetId="511">
        <row r="6">
          <cell r="CG6" t="str">
            <v>/wrs15~</v>
          </cell>
        </row>
      </sheetData>
      <sheetData sheetId="512">
        <row r="6">
          <cell r="CG6" t="str">
            <v>/wrs15~</v>
          </cell>
        </row>
      </sheetData>
      <sheetData sheetId="513">
        <row r="6">
          <cell r="CG6" t="str">
            <v>/wrs15~</v>
          </cell>
        </row>
      </sheetData>
      <sheetData sheetId="514">
        <row r="6">
          <cell r="CG6" t="str">
            <v>/wrs15~</v>
          </cell>
        </row>
      </sheetData>
      <sheetData sheetId="515">
        <row r="6">
          <cell r="CG6" t="str">
            <v>/wrs15~</v>
          </cell>
        </row>
      </sheetData>
      <sheetData sheetId="516">
        <row r="6">
          <cell r="CG6" t="str">
            <v>/wrs15~</v>
          </cell>
        </row>
      </sheetData>
      <sheetData sheetId="517">
        <row r="6">
          <cell r="CG6" t="str">
            <v>/wrs15~</v>
          </cell>
        </row>
      </sheetData>
      <sheetData sheetId="518">
        <row r="6">
          <cell r="CG6" t="str">
            <v>/wrs15~</v>
          </cell>
        </row>
      </sheetData>
      <sheetData sheetId="519">
        <row r="6">
          <cell r="CG6" t="str">
            <v>/wrs15~</v>
          </cell>
        </row>
      </sheetData>
      <sheetData sheetId="520">
        <row r="6">
          <cell r="CG6" t="str">
            <v>/wrs15~</v>
          </cell>
        </row>
      </sheetData>
      <sheetData sheetId="521">
        <row r="6">
          <cell r="CG6" t="str">
            <v>/wrs15~</v>
          </cell>
        </row>
      </sheetData>
      <sheetData sheetId="522">
        <row r="6">
          <cell r="CG6" t="str">
            <v>/wrs15~</v>
          </cell>
        </row>
      </sheetData>
      <sheetData sheetId="523">
        <row r="6">
          <cell r="CG6" t="str">
            <v>/wrs15~</v>
          </cell>
        </row>
      </sheetData>
      <sheetData sheetId="524">
        <row r="6">
          <cell r="CG6" t="str">
            <v>/wrs15~</v>
          </cell>
        </row>
      </sheetData>
      <sheetData sheetId="525">
        <row r="6">
          <cell r="CG6" t="str">
            <v>/wrs15~</v>
          </cell>
        </row>
      </sheetData>
      <sheetData sheetId="526">
        <row r="6">
          <cell r="CG6" t="str">
            <v>/wrs15~</v>
          </cell>
        </row>
      </sheetData>
      <sheetData sheetId="527">
        <row r="6">
          <cell r="CG6" t="str">
            <v>/wrs15~</v>
          </cell>
        </row>
      </sheetData>
      <sheetData sheetId="528">
        <row r="6">
          <cell r="CG6" t="str">
            <v>/wrs15~</v>
          </cell>
        </row>
      </sheetData>
      <sheetData sheetId="529">
        <row r="6">
          <cell r="CG6" t="str">
            <v>/wrs15~</v>
          </cell>
        </row>
      </sheetData>
      <sheetData sheetId="530">
        <row r="6">
          <cell r="CG6" t="str">
            <v>/wrs15~</v>
          </cell>
        </row>
      </sheetData>
      <sheetData sheetId="531">
        <row r="6">
          <cell r="CG6" t="str">
            <v>/wrs15~</v>
          </cell>
        </row>
      </sheetData>
      <sheetData sheetId="532">
        <row r="6">
          <cell r="CG6" t="str">
            <v>/wrs15~</v>
          </cell>
        </row>
      </sheetData>
      <sheetData sheetId="533">
        <row r="6">
          <cell r="CG6" t="str">
            <v>/wrs15~</v>
          </cell>
        </row>
      </sheetData>
      <sheetData sheetId="534">
        <row r="6">
          <cell r="CG6" t="str">
            <v>/wrs15~</v>
          </cell>
        </row>
      </sheetData>
      <sheetData sheetId="535">
        <row r="6">
          <cell r="CG6" t="str">
            <v>/wrs15~</v>
          </cell>
        </row>
      </sheetData>
      <sheetData sheetId="536">
        <row r="6">
          <cell r="CG6" t="str">
            <v>/wrs15~</v>
          </cell>
        </row>
      </sheetData>
      <sheetData sheetId="537">
        <row r="6">
          <cell r="CG6" t="str">
            <v>/wrs15~</v>
          </cell>
        </row>
      </sheetData>
      <sheetData sheetId="538">
        <row r="6">
          <cell r="CG6" t="str">
            <v>/wrs15~</v>
          </cell>
        </row>
      </sheetData>
      <sheetData sheetId="539">
        <row r="6">
          <cell r="CG6" t="str">
            <v>/wrs15~</v>
          </cell>
        </row>
      </sheetData>
      <sheetData sheetId="540">
        <row r="6">
          <cell r="CG6" t="str">
            <v>/wrs15~</v>
          </cell>
        </row>
      </sheetData>
      <sheetData sheetId="541">
        <row r="6">
          <cell r="CG6" t="str">
            <v>/wrs15~</v>
          </cell>
        </row>
      </sheetData>
      <sheetData sheetId="542">
        <row r="6">
          <cell r="CG6" t="str">
            <v>/wrs15~</v>
          </cell>
        </row>
      </sheetData>
      <sheetData sheetId="543">
        <row r="6">
          <cell r="CG6" t="str">
            <v>/wrs15~</v>
          </cell>
        </row>
      </sheetData>
      <sheetData sheetId="544">
        <row r="6">
          <cell r="CG6" t="str">
            <v>/wrs15~</v>
          </cell>
        </row>
      </sheetData>
      <sheetData sheetId="545">
        <row r="6">
          <cell r="CG6" t="str">
            <v>/wrs15~</v>
          </cell>
        </row>
      </sheetData>
      <sheetData sheetId="546">
        <row r="6">
          <cell r="CG6" t="str">
            <v>/wrs15~</v>
          </cell>
        </row>
      </sheetData>
      <sheetData sheetId="547">
        <row r="6">
          <cell r="CG6" t="str">
            <v>/wrs15~</v>
          </cell>
        </row>
      </sheetData>
      <sheetData sheetId="548">
        <row r="6">
          <cell r="CG6" t="str">
            <v>/wrs15~</v>
          </cell>
        </row>
      </sheetData>
      <sheetData sheetId="549">
        <row r="6">
          <cell r="CG6" t="str">
            <v>/wrs15~</v>
          </cell>
        </row>
      </sheetData>
      <sheetData sheetId="550">
        <row r="6">
          <cell r="CG6" t="str">
            <v>/wrs15~</v>
          </cell>
        </row>
      </sheetData>
      <sheetData sheetId="551">
        <row r="6">
          <cell r="CG6" t="str">
            <v>/wrs15~</v>
          </cell>
        </row>
      </sheetData>
      <sheetData sheetId="552">
        <row r="6">
          <cell r="CG6" t="str">
            <v>/wrs15~</v>
          </cell>
        </row>
      </sheetData>
      <sheetData sheetId="553">
        <row r="6">
          <cell r="CG6" t="str">
            <v>/wrs15~</v>
          </cell>
        </row>
      </sheetData>
      <sheetData sheetId="554">
        <row r="6">
          <cell r="CG6" t="str">
            <v>/wrs15~</v>
          </cell>
        </row>
      </sheetData>
      <sheetData sheetId="555">
        <row r="6">
          <cell r="CG6" t="str">
            <v>/wrs15~</v>
          </cell>
        </row>
      </sheetData>
      <sheetData sheetId="556">
        <row r="6">
          <cell r="CG6" t="str">
            <v>/wrs15~</v>
          </cell>
        </row>
      </sheetData>
      <sheetData sheetId="557">
        <row r="6">
          <cell r="CG6" t="str">
            <v>/wrs15~</v>
          </cell>
        </row>
      </sheetData>
      <sheetData sheetId="558">
        <row r="6">
          <cell r="CG6" t="str">
            <v>/wrs15~</v>
          </cell>
        </row>
      </sheetData>
      <sheetData sheetId="559">
        <row r="6">
          <cell r="CG6" t="str">
            <v>/wrs15~</v>
          </cell>
        </row>
      </sheetData>
      <sheetData sheetId="560">
        <row r="6">
          <cell r="CG6" t="str">
            <v>/wrs15~</v>
          </cell>
        </row>
      </sheetData>
      <sheetData sheetId="561">
        <row r="6">
          <cell r="CG6" t="str">
            <v>/wrs15~</v>
          </cell>
        </row>
      </sheetData>
      <sheetData sheetId="562">
        <row r="6">
          <cell r="CG6" t="str">
            <v>/wrs15~</v>
          </cell>
        </row>
      </sheetData>
      <sheetData sheetId="563">
        <row r="6">
          <cell r="CG6" t="str">
            <v>/wrs15~</v>
          </cell>
        </row>
      </sheetData>
      <sheetData sheetId="564">
        <row r="6">
          <cell r="CG6" t="str">
            <v>/wrs15~</v>
          </cell>
        </row>
      </sheetData>
      <sheetData sheetId="565">
        <row r="6">
          <cell r="CG6" t="str">
            <v>/wrs15~</v>
          </cell>
        </row>
      </sheetData>
      <sheetData sheetId="566">
        <row r="6">
          <cell r="CG6" t="str">
            <v>/wrs15~</v>
          </cell>
        </row>
      </sheetData>
      <sheetData sheetId="567">
        <row r="6">
          <cell r="CG6" t="str">
            <v>/wrs15~</v>
          </cell>
        </row>
      </sheetData>
      <sheetData sheetId="568">
        <row r="6">
          <cell r="CG6" t="str">
            <v>/wrs15~</v>
          </cell>
        </row>
      </sheetData>
      <sheetData sheetId="569">
        <row r="6">
          <cell r="CG6" t="str">
            <v>/wrs15~</v>
          </cell>
        </row>
      </sheetData>
      <sheetData sheetId="570">
        <row r="6">
          <cell r="CG6" t="str">
            <v>/wrs15~</v>
          </cell>
        </row>
      </sheetData>
      <sheetData sheetId="571">
        <row r="6">
          <cell r="CG6" t="str">
            <v>/wrs15~</v>
          </cell>
        </row>
      </sheetData>
      <sheetData sheetId="572">
        <row r="6">
          <cell r="CG6" t="str">
            <v>/wrs15~</v>
          </cell>
        </row>
      </sheetData>
      <sheetData sheetId="573">
        <row r="6">
          <cell r="CG6" t="str">
            <v>/wrs15~</v>
          </cell>
        </row>
      </sheetData>
      <sheetData sheetId="574">
        <row r="6">
          <cell r="CG6" t="str">
            <v>/wrs15~</v>
          </cell>
        </row>
      </sheetData>
      <sheetData sheetId="575">
        <row r="6">
          <cell r="CG6" t="str">
            <v>/wrs15~</v>
          </cell>
        </row>
      </sheetData>
      <sheetData sheetId="576">
        <row r="6">
          <cell r="CG6" t="str">
            <v>/wrs15~</v>
          </cell>
        </row>
      </sheetData>
      <sheetData sheetId="577">
        <row r="6">
          <cell r="CG6" t="str">
            <v>/wrs15~</v>
          </cell>
        </row>
      </sheetData>
      <sheetData sheetId="578">
        <row r="6">
          <cell r="CG6" t="str">
            <v>/wrs15~</v>
          </cell>
        </row>
      </sheetData>
      <sheetData sheetId="579">
        <row r="6">
          <cell r="CG6" t="str">
            <v>/wrs15~</v>
          </cell>
        </row>
      </sheetData>
      <sheetData sheetId="580">
        <row r="6">
          <cell r="CG6" t="str">
            <v>/wrs15~</v>
          </cell>
        </row>
      </sheetData>
      <sheetData sheetId="581">
        <row r="6">
          <cell r="CG6" t="str">
            <v>/wrs15~</v>
          </cell>
        </row>
      </sheetData>
      <sheetData sheetId="582">
        <row r="6">
          <cell r="CG6" t="str">
            <v>/wrs15~</v>
          </cell>
        </row>
      </sheetData>
      <sheetData sheetId="583">
        <row r="6">
          <cell r="CG6" t="str">
            <v>/wrs15~</v>
          </cell>
        </row>
      </sheetData>
      <sheetData sheetId="584">
        <row r="6">
          <cell r="CG6" t="str">
            <v>/wrs15~</v>
          </cell>
        </row>
      </sheetData>
      <sheetData sheetId="585">
        <row r="6">
          <cell r="CG6" t="str">
            <v>/wrs15~</v>
          </cell>
        </row>
      </sheetData>
      <sheetData sheetId="586">
        <row r="6">
          <cell r="CG6" t="str">
            <v>/wrs15~</v>
          </cell>
        </row>
      </sheetData>
      <sheetData sheetId="587">
        <row r="6">
          <cell r="CG6" t="str">
            <v>/wrs15~</v>
          </cell>
        </row>
      </sheetData>
      <sheetData sheetId="588">
        <row r="6">
          <cell r="CG6" t="str">
            <v>/wrs15~</v>
          </cell>
        </row>
      </sheetData>
      <sheetData sheetId="589">
        <row r="6">
          <cell r="CG6" t="str">
            <v>/wrs15~</v>
          </cell>
        </row>
      </sheetData>
      <sheetData sheetId="590">
        <row r="6">
          <cell r="CG6" t="str">
            <v>/wrs15~</v>
          </cell>
        </row>
      </sheetData>
      <sheetData sheetId="591">
        <row r="6">
          <cell r="CG6" t="str">
            <v>/wrs15~</v>
          </cell>
        </row>
      </sheetData>
      <sheetData sheetId="592">
        <row r="6">
          <cell r="CG6" t="str">
            <v>/wrs15~</v>
          </cell>
        </row>
      </sheetData>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ow r="6">
          <cell r="CG6" t="str">
            <v>/wrs15~</v>
          </cell>
        </row>
      </sheetData>
      <sheetData sheetId="618">
        <row r="6">
          <cell r="CG6" t="str">
            <v>/wrs15~</v>
          </cell>
        </row>
      </sheetData>
      <sheetData sheetId="619" refreshError="1"/>
      <sheetData sheetId="620" refreshError="1"/>
      <sheetData sheetId="621" refreshError="1"/>
      <sheetData sheetId="622" refreshError="1"/>
      <sheetData sheetId="623" refreshError="1"/>
      <sheetData sheetId="624">
        <row r="6">
          <cell r="CG6" t="str">
            <v>/wrs15~</v>
          </cell>
        </row>
      </sheetData>
      <sheetData sheetId="625">
        <row r="6">
          <cell r="CG6" t="str">
            <v>/wrs15~</v>
          </cell>
        </row>
      </sheetData>
      <sheetData sheetId="626">
        <row r="6">
          <cell r="CG6" t="str">
            <v>/wrs15~</v>
          </cell>
        </row>
      </sheetData>
      <sheetData sheetId="627">
        <row r="6">
          <cell r="CG6" t="str">
            <v>/wrs15~</v>
          </cell>
        </row>
      </sheetData>
      <sheetData sheetId="628">
        <row r="6">
          <cell r="CG6" t="str">
            <v>/wrs15~</v>
          </cell>
        </row>
      </sheetData>
      <sheetData sheetId="629">
        <row r="6">
          <cell r="CG6" t="str">
            <v>/wrs15~</v>
          </cell>
        </row>
      </sheetData>
      <sheetData sheetId="630">
        <row r="6">
          <cell r="CG6" t="str">
            <v>/wrs15~</v>
          </cell>
        </row>
      </sheetData>
      <sheetData sheetId="631">
        <row r="6">
          <cell r="CG6" t="str">
            <v>/wrs15~</v>
          </cell>
        </row>
      </sheetData>
      <sheetData sheetId="632">
        <row r="6">
          <cell r="CG6" t="str">
            <v>/wrs15~</v>
          </cell>
        </row>
      </sheetData>
      <sheetData sheetId="633">
        <row r="6">
          <cell r="CG6" t="str">
            <v>/wrs15~</v>
          </cell>
        </row>
      </sheetData>
      <sheetData sheetId="634">
        <row r="6">
          <cell r="CG6" t="str">
            <v>/wrs15~</v>
          </cell>
        </row>
      </sheetData>
      <sheetData sheetId="635">
        <row r="6">
          <cell r="CG6" t="str">
            <v>/wrs15~</v>
          </cell>
        </row>
      </sheetData>
      <sheetData sheetId="636">
        <row r="6">
          <cell r="CG6" t="str">
            <v>/wrs15~</v>
          </cell>
        </row>
      </sheetData>
      <sheetData sheetId="637">
        <row r="6">
          <cell r="CG6" t="str">
            <v>/wrs15~</v>
          </cell>
        </row>
      </sheetData>
      <sheetData sheetId="638">
        <row r="6">
          <cell r="CG6" t="str">
            <v>/wrs15~</v>
          </cell>
        </row>
      </sheetData>
      <sheetData sheetId="639">
        <row r="6">
          <cell r="CG6" t="str">
            <v>/wrs15~</v>
          </cell>
        </row>
      </sheetData>
      <sheetData sheetId="640">
        <row r="6">
          <cell r="CG6" t="str">
            <v>/wrs15~</v>
          </cell>
        </row>
      </sheetData>
      <sheetData sheetId="641">
        <row r="6">
          <cell r="CG6" t="str">
            <v>/wrs15~</v>
          </cell>
        </row>
      </sheetData>
      <sheetData sheetId="642">
        <row r="6">
          <cell r="CG6" t="str">
            <v>/wrs15~</v>
          </cell>
        </row>
      </sheetData>
      <sheetData sheetId="643">
        <row r="6">
          <cell r="CG6" t="str">
            <v>/wrs15~</v>
          </cell>
        </row>
      </sheetData>
      <sheetData sheetId="644">
        <row r="6">
          <cell r="CG6" t="str">
            <v>/wrs15~</v>
          </cell>
        </row>
      </sheetData>
      <sheetData sheetId="645">
        <row r="6">
          <cell r="CG6" t="str">
            <v>/wrs15~</v>
          </cell>
        </row>
      </sheetData>
      <sheetData sheetId="646">
        <row r="6">
          <cell r="CG6" t="str">
            <v>/wrs15~</v>
          </cell>
        </row>
      </sheetData>
      <sheetData sheetId="647">
        <row r="6">
          <cell r="CG6" t="str">
            <v>/wrs15~</v>
          </cell>
        </row>
      </sheetData>
      <sheetData sheetId="648">
        <row r="6">
          <cell r="CG6" t="str">
            <v>/wrs15~</v>
          </cell>
        </row>
      </sheetData>
      <sheetData sheetId="649">
        <row r="6">
          <cell r="CG6" t="str">
            <v>/wrs15~</v>
          </cell>
        </row>
      </sheetData>
      <sheetData sheetId="650">
        <row r="6">
          <cell r="CG6" t="str">
            <v>/wrs15~</v>
          </cell>
        </row>
      </sheetData>
      <sheetData sheetId="651">
        <row r="6">
          <cell r="CG6" t="str">
            <v>/wrs15~</v>
          </cell>
        </row>
      </sheetData>
      <sheetData sheetId="652">
        <row r="6">
          <cell r="CG6" t="str">
            <v>/wrs15~</v>
          </cell>
        </row>
      </sheetData>
      <sheetData sheetId="653">
        <row r="6">
          <cell r="CG6" t="str">
            <v>/wrs15~</v>
          </cell>
        </row>
      </sheetData>
      <sheetData sheetId="654">
        <row r="6">
          <cell r="CG6" t="str">
            <v>/wrs15~</v>
          </cell>
        </row>
      </sheetData>
      <sheetData sheetId="655">
        <row r="6">
          <cell r="CG6" t="str">
            <v>/wrs15~</v>
          </cell>
        </row>
      </sheetData>
      <sheetData sheetId="656">
        <row r="6">
          <cell r="CG6" t="str">
            <v>/wrs15~</v>
          </cell>
        </row>
      </sheetData>
      <sheetData sheetId="657">
        <row r="6">
          <cell r="CG6" t="str">
            <v>/wrs15~</v>
          </cell>
        </row>
      </sheetData>
      <sheetData sheetId="658">
        <row r="6">
          <cell r="CG6" t="str">
            <v>/wrs15~</v>
          </cell>
        </row>
      </sheetData>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ow r="6">
          <cell r="CG6" t="str">
            <v>/wrs15~</v>
          </cell>
        </row>
      </sheetData>
      <sheetData sheetId="669" refreshError="1"/>
      <sheetData sheetId="670">
        <row r="6">
          <cell r="CG6" t="str">
            <v>/wrs15~</v>
          </cell>
        </row>
      </sheetData>
      <sheetData sheetId="671">
        <row r="6">
          <cell r="CG6" t="str">
            <v>/wrs15~</v>
          </cell>
        </row>
      </sheetData>
      <sheetData sheetId="672">
        <row r="6">
          <cell r="CG6" t="str">
            <v>/wrs15~</v>
          </cell>
        </row>
      </sheetData>
      <sheetData sheetId="673" refreshError="1"/>
      <sheetData sheetId="674" refreshError="1"/>
      <sheetData sheetId="675" refreshError="1"/>
      <sheetData sheetId="676" refreshError="1"/>
      <sheetData sheetId="677" refreshError="1"/>
      <sheetData sheetId="678">
        <row r="6">
          <cell r="CG6" t="str">
            <v>/wrs15~</v>
          </cell>
        </row>
      </sheetData>
      <sheetData sheetId="679" refreshError="1"/>
      <sheetData sheetId="680" refreshError="1"/>
      <sheetData sheetId="681">
        <row r="6">
          <cell r="CG6" t="str">
            <v>/wrs15~</v>
          </cell>
        </row>
      </sheetData>
      <sheetData sheetId="682">
        <row r="6">
          <cell r="CG6" t="str">
            <v>/wrs15~</v>
          </cell>
        </row>
      </sheetData>
      <sheetData sheetId="683">
        <row r="6">
          <cell r="CG6" t="str">
            <v>/wrs15~</v>
          </cell>
        </row>
      </sheetData>
      <sheetData sheetId="684">
        <row r="6">
          <cell r="CG6" t="str">
            <v>/wrs15~</v>
          </cell>
        </row>
      </sheetData>
      <sheetData sheetId="685">
        <row r="6">
          <cell r="CG6" t="str">
            <v>/wrs15~</v>
          </cell>
        </row>
      </sheetData>
      <sheetData sheetId="686">
        <row r="6">
          <cell r="CG6" t="str">
            <v>/wrs15~</v>
          </cell>
        </row>
      </sheetData>
      <sheetData sheetId="687">
        <row r="6">
          <cell r="CG6" t="str">
            <v>/wrs15~</v>
          </cell>
        </row>
      </sheetData>
      <sheetData sheetId="688">
        <row r="6">
          <cell r="CG6" t="str">
            <v>/wrs15~</v>
          </cell>
        </row>
      </sheetData>
      <sheetData sheetId="689">
        <row r="6">
          <cell r="CG6" t="str">
            <v>/wrs15~</v>
          </cell>
        </row>
      </sheetData>
      <sheetData sheetId="690">
        <row r="6">
          <cell r="CG6" t="str">
            <v>/wrs15~</v>
          </cell>
        </row>
      </sheetData>
      <sheetData sheetId="691">
        <row r="6">
          <cell r="CG6" t="str">
            <v>/wrs15~</v>
          </cell>
        </row>
      </sheetData>
      <sheetData sheetId="692">
        <row r="6">
          <cell r="CG6" t="str">
            <v>/wrs15~</v>
          </cell>
        </row>
      </sheetData>
      <sheetData sheetId="693">
        <row r="6">
          <cell r="CG6" t="str">
            <v>/wrs15~</v>
          </cell>
        </row>
      </sheetData>
      <sheetData sheetId="694">
        <row r="6">
          <cell r="CG6" t="str">
            <v>/wrs15~</v>
          </cell>
        </row>
      </sheetData>
      <sheetData sheetId="695">
        <row r="6">
          <cell r="CG6" t="str">
            <v>/wrs15~</v>
          </cell>
        </row>
      </sheetData>
      <sheetData sheetId="696" refreshError="1"/>
      <sheetData sheetId="697">
        <row r="6">
          <cell r="CG6" t="str">
            <v>/wrs15~</v>
          </cell>
        </row>
      </sheetData>
      <sheetData sheetId="698">
        <row r="6">
          <cell r="CG6" t="str">
            <v>/wrs15~</v>
          </cell>
        </row>
      </sheetData>
      <sheetData sheetId="699">
        <row r="6">
          <cell r="CG6" t="str">
            <v>/wrs15~</v>
          </cell>
        </row>
      </sheetData>
      <sheetData sheetId="700">
        <row r="6">
          <cell r="CG6" t="str">
            <v>/wrs15~</v>
          </cell>
        </row>
      </sheetData>
      <sheetData sheetId="701">
        <row r="6">
          <cell r="CG6" t="str">
            <v>/wrs15~</v>
          </cell>
        </row>
      </sheetData>
      <sheetData sheetId="702">
        <row r="6">
          <cell r="CG6" t="str">
            <v>/wrs15~</v>
          </cell>
        </row>
      </sheetData>
      <sheetData sheetId="703">
        <row r="6">
          <cell r="CG6" t="str">
            <v>/wrs15~</v>
          </cell>
        </row>
      </sheetData>
      <sheetData sheetId="704">
        <row r="6">
          <cell r="CG6" t="str">
            <v>/wrs15~</v>
          </cell>
        </row>
      </sheetData>
      <sheetData sheetId="705">
        <row r="6">
          <cell r="CG6" t="str">
            <v>/wrs15~</v>
          </cell>
        </row>
      </sheetData>
      <sheetData sheetId="706">
        <row r="6">
          <cell r="CG6" t="str">
            <v>/wrs15~</v>
          </cell>
        </row>
      </sheetData>
      <sheetData sheetId="707">
        <row r="6">
          <cell r="CG6" t="str">
            <v>/wrs15~</v>
          </cell>
        </row>
      </sheetData>
      <sheetData sheetId="708">
        <row r="6">
          <cell r="CG6" t="str">
            <v>/wrs15~</v>
          </cell>
        </row>
      </sheetData>
      <sheetData sheetId="709">
        <row r="6">
          <cell r="CG6" t="str">
            <v>/wrs15~</v>
          </cell>
        </row>
      </sheetData>
      <sheetData sheetId="710">
        <row r="6">
          <cell r="CG6" t="str">
            <v>/wrs15~</v>
          </cell>
        </row>
      </sheetData>
      <sheetData sheetId="711">
        <row r="6">
          <cell r="CG6" t="str">
            <v>/wrs15~</v>
          </cell>
        </row>
      </sheetData>
      <sheetData sheetId="712">
        <row r="6">
          <cell r="CG6" t="str">
            <v>/wrs15~</v>
          </cell>
        </row>
      </sheetData>
      <sheetData sheetId="713">
        <row r="6">
          <cell r="CG6" t="str">
            <v>/wrs15~</v>
          </cell>
        </row>
      </sheetData>
      <sheetData sheetId="714">
        <row r="6">
          <cell r="CG6" t="str">
            <v>/wrs15~</v>
          </cell>
        </row>
      </sheetData>
      <sheetData sheetId="715">
        <row r="6">
          <cell r="CG6" t="str">
            <v>/wrs15~</v>
          </cell>
        </row>
      </sheetData>
      <sheetData sheetId="716">
        <row r="6">
          <cell r="CG6" t="str">
            <v>/wrs15~</v>
          </cell>
        </row>
      </sheetData>
      <sheetData sheetId="717">
        <row r="6">
          <cell r="CG6" t="str">
            <v>/wrs15~</v>
          </cell>
        </row>
      </sheetData>
      <sheetData sheetId="718">
        <row r="6">
          <cell r="CG6" t="str">
            <v>/wrs15~</v>
          </cell>
        </row>
      </sheetData>
      <sheetData sheetId="719">
        <row r="6">
          <cell r="CG6" t="str">
            <v>/wrs15~</v>
          </cell>
        </row>
      </sheetData>
      <sheetData sheetId="720">
        <row r="6">
          <cell r="CG6" t="str">
            <v>/wrs15~</v>
          </cell>
        </row>
      </sheetData>
      <sheetData sheetId="721">
        <row r="6">
          <cell r="CG6" t="str">
            <v>/wrs15~</v>
          </cell>
        </row>
      </sheetData>
      <sheetData sheetId="722">
        <row r="6">
          <cell r="CG6" t="str">
            <v>/wrs15~</v>
          </cell>
        </row>
      </sheetData>
      <sheetData sheetId="723">
        <row r="6">
          <cell r="CG6" t="str">
            <v>/wrs15~</v>
          </cell>
        </row>
      </sheetData>
      <sheetData sheetId="724">
        <row r="6">
          <cell r="CG6" t="str">
            <v>/wrs15~</v>
          </cell>
        </row>
      </sheetData>
      <sheetData sheetId="725">
        <row r="6">
          <cell r="CG6" t="str">
            <v>/wrs15~</v>
          </cell>
        </row>
      </sheetData>
      <sheetData sheetId="726">
        <row r="6">
          <cell r="CG6" t="str">
            <v>/wrs15~</v>
          </cell>
        </row>
      </sheetData>
      <sheetData sheetId="727">
        <row r="6">
          <cell r="CG6" t="str">
            <v>/wrs15~</v>
          </cell>
        </row>
      </sheetData>
      <sheetData sheetId="728">
        <row r="6">
          <cell r="CG6" t="str">
            <v>/wrs15~</v>
          </cell>
        </row>
      </sheetData>
      <sheetData sheetId="729">
        <row r="6">
          <cell r="CG6" t="str">
            <v>/wrs15~</v>
          </cell>
        </row>
      </sheetData>
      <sheetData sheetId="730">
        <row r="6">
          <cell r="CG6" t="str">
            <v>/wrs15~</v>
          </cell>
        </row>
      </sheetData>
      <sheetData sheetId="731">
        <row r="6">
          <cell r="CG6" t="str">
            <v>/wrs15~</v>
          </cell>
        </row>
      </sheetData>
      <sheetData sheetId="732">
        <row r="6">
          <cell r="CG6" t="str">
            <v>/wrs15~</v>
          </cell>
        </row>
      </sheetData>
      <sheetData sheetId="733">
        <row r="6">
          <cell r="CG6" t="str">
            <v>/wrs15~</v>
          </cell>
        </row>
      </sheetData>
      <sheetData sheetId="734">
        <row r="6">
          <cell r="CG6" t="str">
            <v>/wrs15~</v>
          </cell>
        </row>
      </sheetData>
      <sheetData sheetId="735">
        <row r="6">
          <cell r="CG6" t="str">
            <v>/wrs15~</v>
          </cell>
        </row>
      </sheetData>
      <sheetData sheetId="736">
        <row r="6">
          <cell r="CG6" t="str">
            <v>/wrs15~</v>
          </cell>
        </row>
      </sheetData>
      <sheetData sheetId="737">
        <row r="6">
          <cell r="CG6" t="str">
            <v>/wrs15~</v>
          </cell>
        </row>
      </sheetData>
      <sheetData sheetId="738">
        <row r="6">
          <cell r="CG6" t="str">
            <v>/wrs15~</v>
          </cell>
        </row>
      </sheetData>
      <sheetData sheetId="739">
        <row r="6">
          <cell r="CG6" t="str">
            <v>/wrs15~</v>
          </cell>
        </row>
      </sheetData>
      <sheetData sheetId="740">
        <row r="6">
          <cell r="CG6" t="str">
            <v>/wrs15~</v>
          </cell>
        </row>
      </sheetData>
      <sheetData sheetId="741">
        <row r="6">
          <cell r="CG6" t="str">
            <v>/wrs15~</v>
          </cell>
        </row>
      </sheetData>
      <sheetData sheetId="742">
        <row r="6">
          <cell r="CG6" t="str">
            <v>/wrs15~</v>
          </cell>
        </row>
      </sheetData>
      <sheetData sheetId="743">
        <row r="6">
          <cell r="CG6" t="str">
            <v>/wrs15~</v>
          </cell>
        </row>
      </sheetData>
      <sheetData sheetId="744">
        <row r="6">
          <cell r="CG6" t="str">
            <v>/wrs15~</v>
          </cell>
        </row>
      </sheetData>
      <sheetData sheetId="745">
        <row r="6">
          <cell r="CG6" t="str">
            <v>/wrs15~</v>
          </cell>
        </row>
      </sheetData>
      <sheetData sheetId="746">
        <row r="6">
          <cell r="CG6" t="str">
            <v>/wrs15~</v>
          </cell>
        </row>
      </sheetData>
      <sheetData sheetId="747">
        <row r="6">
          <cell r="CG6" t="str">
            <v>/wrs15~</v>
          </cell>
        </row>
      </sheetData>
      <sheetData sheetId="748">
        <row r="6">
          <cell r="CG6" t="str">
            <v>/wrs15~</v>
          </cell>
        </row>
      </sheetData>
      <sheetData sheetId="749">
        <row r="6">
          <cell r="CG6" t="str">
            <v>/wrs15~</v>
          </cell>
        </row>
      </sheetData>
      <sheetData sheetId="750">
        <row r="6">
          <cell r="CG6" t="str">
            <v>/wrs15~</v>
          </cell>
        </row>
      </sheetData>
      <sheetData sheetId="751">
        <row r="6">
          <cell r="CG6" t="str">
            <v>/wrs15~</v>
          </cell>
        </row>
      </sheetData>
      <sheetData sheetId="752">
        <row r="6">
          <cell r="CG6" t="str">
            <v>/wrs15~</v>
          </cell>
        </row>
      </sheetData>
      <sheetData sheetId="753">
        <row r="6">
          <cell r="CG6" t="str">
            <v>/wrs15~</v>
          </cell>
        </row>
      </sheetData>
      <sheetData sheetId="754">
        <row r="6">
          <cell r="CG6" t="str">
            <v>/wrs15~</v>
          </cell>
        </row>
      </sheetData>
      <sheetData sheetId="755">
        <row r="6">
          <cell r="CG6" t="str">
            <v>/wrs15~</v>
          </cell>
        </row>
      </sheetData>
      <sheetData sheetId="756">
        <row r="6">
          <cell r="CG6" t="str">
            <v>/wrs15~</v>
          </cell>
        </row>
      </sheetData>
      <sheetData sheetId="757">
        <row r="6">
          <cell r="CG6" t="str">
            <v>/wrs15~</v>
          </cell>
        </row>
      </sheetData>
      <sheetData sheetId="758">
        <row r="6">
          <cell r="CG6" t="str">
            <v>/wrs15~</v>
          </cell>
        </row>
      </sheetData>
      <sheetData sheetId="759">
        <row r="6">
          <cell r="CG6" t="str">
            <v>/wrs15~</v>
          </cell>
        </row>
      </sheetData>
      <sheetData sheetId="760">
        <row r="6">
          <cell r="CG6" t="str">
            <v>/wrs15~</v>
          </cell>
        </row>
      </sheetData>
      <sheetData sheetId="761">
        <row r="6">
          <cell r="CG6" t="str">
            <v>/wrs15~</v>
          </cell>
        </row>
      </sheetData>
      <sheetData sheetId="762">
        <row r="6">
          <cell r="CG6" t="str">
            <v>/wrs15~</v>
          </cell>
        </row>
      </sheetData>
      <sheetData sheetId="763">
        <row r="6">
          <cell r="CG6" t="str">
            <v>/wrs15~</v>
          </cell>
        </row>
      </sheetData>
      <sheetData sheetId="764">
        <row r="6">
          <cell r="CG6" t="str">
            <v>/wrs15~</v>
          </cell>
        </row>
      </sheetData>
      <sheetData sheetId="765">
        <row r="6">
          <cell r="CG6" t="str">
            <v>/wrs15~</v>
          </cell>
        </row>
      </sheetData>
      <sheetData sheetId="766">
        <row r="6">
          <cell r="CG6" t="str">
            <v>/wrs15~</v>
          </cell>
        </row>
      </sheetData>
      <sheetData sheetId="767">
        <row r="6">
          <cell r="CG6" t="str">
            <v>/wrs15~</v>
          </cell>
        </row>
      </sheetData>
      <sheetData sheetId="768">
        <row r="6">
          <cell r="CG6" t="str">
            <v>/wrs15~</v>
          </cell>
        </row>
      </sheetData>
      <sheetData sheetId="769">
        <row r="6">
          <cell r="CG6" t="str">
            <v>/wrs15~</v>
          </cell>
        </row>
      </sheetData>
      <sheetData sheetId="770">
        <row r="6">
          <cell r="CG6" t="str">
            <v>/wrs15~</v>
          </cell>
        </row>
      </sheetData>
      <sheetData sheetId="771">
        <row r="6">
          <cell r="CG6" t="str">
            <v>/wrs15~</v>
          </cell>
        </row>
      </sheetData>
      <sheetData sheetId="772">
        <row r="6">
          <cell r="CG6" t="str">
            <v>/wrs15~</v>
          </cell>
        </row>
      </sheetData>
      <sheetData sheetId="773">
        <row r="6">
          <cell r="CG6" t="str">
            <v>/wrs15~</v>
          </cell>
        </row>
      </sheetData>
      <sheetData sheetId="774">
        <row r="6">
          <cell r="CG6" t="str">
            <v>/wrs15~</v>
          </cell>
        </row>
      </sheetData>
      <sheetData sheetId="775">
        <row r="6">
          <cell r="CG6" t="str">
            <v>/wrs15~</v>
          </cell>
        </row>
      </sheetData>
      <sheetData sheetId="776">
        <row r="6">
          <cell r="CG6" t="str">
            <v>/wrs15~</v>
          </cell>
        </row>
      </sheetData>
      <sheetData sheetId="777">
        <row r="6">
          <cell r="CG6" t="str">
            <v>/wrs15~</v>
          </cell>
        </row>
      </sheetData>
      <sheetData sheetId="778">
        <row r="6">
          <cell r="CG6" t="str">
            <v>/wrs15~</v>
          </cell>
        </row>
      </sheetData>
      <sheetData sheetId="779">
        <row r="6">
          <cell r="CG6" t="str">
            <v>/wrs15~</v>
          </cell>
        </row>
      </sheetData>
      <sheetData sheetId="780">
        <row r="6">
          <cell r="CG6" t="str">
            <v>/wrs15~</v>
          </cell>
        </row>
      </sheetData>
      <sheetData sheetId="781">
        <row r="6">
          <cell r="CG6" t="str">
            <v>/wrs15~</v>
          </cell>
        </row>
      </sheetData>
      <sheetData sheetId="782">
        <row r="6">
          <cell r="CG6" t="str">
            <v>/wrs15~</v>
          </cell>
        </row>
      </sheetData>
      <sheetData sheetId="783">
        <row r="6">
          <cell r="CG6" t="str">
            <v>/wrs15~</v>
          </cell>
        </row>
      </sheetData>
      <sheetData sheetId="784">
        <row r="6">
          <cell r="CG6" t="str">
            <v>/wrs15~</v>
          </cell>
        </row>
      </sheetData>
      <sheetData sheetId="785">
        <row r="6">
          <cell r="CG6" t="str">
            <v>/wrs15~</v>
          </cell>
        </row>
      </sheetData>
      <sheetData sheetId="786">
        <row r="6">
          <cell r="CG6" t="str">
            <v>/wrs15~</v>
          </cell>
        </row>
      </sheetData>
      <sheetData sheetId="787">
        <row r="6">
          <cell r="CG6" t="str">
            <v>/wrs15~</v>
          </cell>
        </row>
      </sheetData>
      <sheetData sheetId="788">
        <row r="6">
          <cell r="CG6" t="str">
            <v>/wrs15~</v>
          </cell>
        </row>
      </sheetData>
      <sheetData sheetId="789">
        <row r="6">
          <cell r="CG6" t="str">
            <v>/wrs15~</v>
          </cell>
        </row>
      </sheetData>
      <sheetData sheetId="790">
        <row r="6">
          <cell r="CG6" t="str">
            <v>/wrs15~</v>
          </cell>
        </row>
      </sheetData>
      <sheetData sheetId="791">
        <row r="6">
          <cell r="CG6" t="str">
            <v>/wrs15~</v>
          </cell>
        </row>
      </sheetData>
      <sheetData sheetId="792">
        <row r="6">
          <cell r="CG6" t="str">
            <v>/wrs15~</v>
          </cell>
        </row>
      </sheetData>
      <sheetData sheetId="793">
        <row r="6">
          <cell r="CG6" t="str">
            <v>/wrs15~</v>
          </cell>
        </row>
      </sheetData>
      <sheetData sheetId="794">
        <row r="6">
          <cell r="CG6" t="str">
            <v>/wrs15~</v>
          </cell>
        </row>
      </sheetData>
      <sheetData sheetId="795">
        <row r="6">
          <cell r="CG6" t="str">
            <v>/wrs15~</v>
          </cell>
        </row>
      </sheetData>
      <sheetData sheetId="796">
        <row r="6">
          <cell r="CG6" t="str">
            <v>/wrs15~</v>
          </cell>
        </row>
      </sheetData>
      <sheetData sheetId="797">
        <row r="6">
          <cell r="CG6" t="str">
            <v>/wrs15~</v>
          </cell>
        </row>
      </sheetData>
      <sheetData sheetId="798">
        <row r="6">
          <cell r="CG6" t="str">
            <v>/wrs15~</v>
          </cell>
        </row>
      </sheetData>
      <sheetData sheetId="799">
        <row r="6">
          <cell r="CG6" t="str">
            <v>/wrs15~</v>
          </cell>
        </row>
      </sheetData>
      <sheetData sheetId="800">
        <row r="6">
          <cell r="CG6" t="str">
            <v>/wrs15~</v>
          </cell>
        </row>
      </sheetData>
      <sheetData sheetId="801">
        <row r="6">
          <cell r="CG6" t="str">
            <v>/wrs15~</v>
          </cell>
        </row>
      </sheetData>
      <sheetData sheetId="802">
        <row r="6">
          <cell r="CG6" t="str">
            <v>/wrs15~</v>
          </cell>
        </row>
      </sheetData>
      <sheetData sheetId="803">
        <row r="6">
          <cell r="CG6" t="str">
            <v>/wrs15~</v>
          </cell>
        </row>
      </sheetData>
      <sheetData sheetId="804">
        <row r="6">
          <cell r="CG6" t="str">
            <v>/wrs15~</v>
          </cell>
        </row>
      </sheetData>
      <sheetData sheetId="805">
        <row r="6">
          <cell r="CG6" t="str">
            <v>/wrs15~</v>
          </cell>
        </row>
      </sheetData>
      <sheetData sheetId="806">
        <row r="6">
          <cell r="CG6" t="str">
            <v>/wrs15~</v>
          </cell>
        </row>
      </sheetData>
      <sheetData sheetId="807">
        <row r="6">
          <cell r="CG6" t="str">
            <v>/wrs15~</v>
          </cell>
        </row>
      </sheetData>
      <sheetData sheetId="808">
        <row r="6">
          <cell r="CG6" t="str">
            <v>/wrs15~</v>
          </cell>
        </row>
      </sheetData>
      <sheetData sheetId="809">
        <row r="6">
          <cell r="CG6" t="str">
            <v>/wrs15~</v>
          </cell>
        </row>
      </sheetData>
      <sheetData sheetId="810">
        <row r="6">
          <cell r="CG6" t="str">
            <v>/wrs15~</v>
          </cell>
        </row>
      </sheetData>
      <sheetData sheetId="811">
        <row r="6">
          <cell r="CG6" t="str">
            <v>/wrs15~</v>
          </cell>
        </row>
      </sheetData>
      <sheetData sheetId="812">
        <row r="6">
          <cell r="CG6" t="str">
            <v>/wrs15~</v>
          </cell>
        </row>
      </sheetData>
      <sheetData sheetId="813">
        <row r="6">
          <cell r="CG6" t="str">
            <v>/wrs15~</v>
          </cell>
        </row>
      </sheetData>
      <sheetData sheetId="814">
        <row r="6">
          <cell r="CG6" t="str">
            <v>/wrs15~</v>
          </cell>
        </row>
      </sheetData>
      <sheetData sheetId="815">
        <row r="6">
          <cell r="CG6" t="str">
            <v>/wrs15~</v>
          </cell>
        </row>
      </sheetData>
      <sheetData sheetId="816">
        <row r="6">
          <cell r="CG6" t="str">
            <v>/wrs15~</v>
          </cell>
        </row>
      </sheetData>
      <sheetData sheetId="817">
        <row r="6">
          <cell r="CG6" t="str">
            <v>/wrs15~</v>
          </cell>
        </row>
      </sheetData>
      <sheetData sheetId="818">
        <row r="6">
          <cell r="CG6" t="str">
            <v>/wrs15~</v>
          </cell>
        </row>
      </sheetData>
      <sheetData sheetId="819">
        <row r="6">
          <cell r="CG6" t="str">
            <v>/wrs15~</v>
          </cell>
        </row>
      </sheetData>
      <sheetData sheetId="820">
        <row r="6">
          <cell r="CG6" t="str">
            <v>/wrs15~</v>
          </cell>
        </row>
      </sheetData>
      <sheetData sheetId="821">
        <row r="6">
          <cell r="CG6" t="str">
            <v>/wrs15~</v>
          </cell>
        </row>
      </sheetData>
      <sheetData sheetId="822">
        <row r="6">
          <cell r="CG6" t="str">
            <v>/wrs15~</v>
          </cell>
        </row>
      </sheetData>
      <sheetData sheetId="823">
        <row r="6">
          <cell r="CG6" t="str">
            <v>/wrs15~</v>
          </cell>
        </row>
      </sheetData>
      <sheetData sheetId="824">
        <row r="6">
          <cell r="CG6" t="str">
            <v>/wrs15~</v>
          </cell>
        </row>
      </sheetData>
      <sheetData sheetId="825">
        <row r="6">
          <cell r="CG6" t="str">
            <v>/wrs15~</v>
          </cell>
        </row>
      </sheetData>
      <sheetData sheetId="826">
        <row r="6">
          <cell r="CG6" t="str">
            <v>/wrs15~</v>
          </cell>
        </row>
      </sheetData>
      <sheetData sheetId="827">
        <row r="6">
          <cell r="CG6" t="str">
            <v>/wrs15~</v>
          </cell>
        </row>
      </sheetData>
      <sheetData sheetId="828">
        <row r="6">
          <cell r="CG6" t="str">
            <v>/wrs15~</v>
          </cell>
        </row>
      </sheetData>
      <sheetData sheetId="829">
        <row r="6">
          <cell r="CG6" t="str">
            <v>/wrs15~</v>
          </cell>
        </row>
      </sheetData>
      <sheetData sheetId="830">
        <row r="6">
          <cell r="CG6" t="str">
            <v>/wrs15~</v>
          </cell>
        </row>
      </sheetData>
      <sheetData sheetId="831">
        <row r="6">
          <cell r="CG6" t="str">
            <v>/wrs15~</v>
          </cell>
        </row>
      </sheetData>
      <sheetData sheetId="832">
        <row r="6">
          <cell r="CG6" t="str">
            <v>/wrs15~</v>
          </cell>
        </row>
      </sheetData>
      <sheetData sheetId="833">
        <row r="6">
          <cell r="CG6" t="str">
            <v>/wrs15~</v>
          </cell>
        </row>
      </sheetData>
      <sheetData sheetId="834">
        <row r="6">
          <cell r="CG6" t="str">
            <v>/wrs15~</v>
          </cell>
        </row>
      </sheetData>
      <sheetData sheetId="835">
        <row r="6">
          <cell r="CG6" t="str">
            <v>/wrs15~</v>
          </cell>
        </row>
      </sheetData>
      <sheetData sheetId="836">
        <row r="6">
          <cell r="CG6" t="str">
            <v>/wrs15~</v>
          </cell>
        </row>
      </sheetData>
      <sheetData sheetId="837">
        <row r="6">
          <cell r="CG6" t="str">
            <v>/wrs15~</v>
          </cell>
        </row>
      </sheetData>
      <sheetData sheetId="838">
        <row r="6">
          <cell r="CG6" t="str">
            <v>/wrs15~</v>
          </cell>
        </row>
      </sheetData>
      <sheetData sheetId="839">
        <row r="6">
          <cell r="CG6" t="str">
            <v>/wrs15~</v>
          </cell>
        </row>
      </sheetData>
      <sheetData sheetId="840">
        <row r="6">
          <cell r="CG6" t="str">
            <v>/wrs15~</v>
          </cell>
        </row>
      </sheetData>
      <sheetData sheetId="841">
        <row r="6">
          <cell r="CG6" t="str">
            <v>/wrs15~</v>
          </cell>
        </row>
      </sheetData>
      <sheetData sheetId="842">
        <row r="6">
          <cell r="CG6" t="str">
            <v>/wrs15~</v>
          </cell>
        </row>
      </sheetData>
      <sheetData sheetId="843">
        <row r="6">
          <cell r="CG6" t="str">
            <v>/wrs15~</v>
          </cell>
        </row>
      </sheetData>
      <sheetData sheetId="844">
        <row r="6">
          <cell r="CG6" t="str">
            <v>/wrs15~</v>
          </cell>
        </row>
      </sheetData>
      <sheetData sheetId="845">
        <row r="6">
          <cell r="CG6" t="str">
            <v>/wrs15~</v>
          </cell>
        </row>
      </sheetData>
      <sheetData sheetId="846">
        <row r="6">
          <cell r="CG6" t="str">
            <v>/wrs15~</v>
          </cell>
        </row>
      </sheetData>
      <sheetData sheetId="847">
        <row r="6">
          <cell r="CG6" t="str">
            <v>/wrs15~</v>
          </cell>
        </row>
      </sheetData>
      <sheetData sheetId="848">
        <row r="6">
          <cell r="CG6" t="str">
            <v>/wrs15~</v>
          </cell>
        </row>
      </sheetData>
      <sheetData sheetId="849">
        <row r="6">
          <cell r="CG6" t="str">
            <v>/wrs15~</v>
          </cell>
        </row>
      </sheetData>
      <sheetData sheetId="850">
        <row r="6">
          <cell r="CG6" t="str">
            <v>/wrs15~</v>
          </cell>
        </row>
      </sheetData>
      <sheetData sheetId="851">
        <row r="6">
          <cell r="CG6" t="str">
            <v>/wrs15~</v>
          </cell>
        </row>
      </sheetData>
      <sheetData sheetId="852">
        <row r="6">
          <cell r="CG6" t="str">
            <v>/wrs15~</v>
          </cell>
        </row>
      </sheetData>
      <sheetData sheetId="853">
        <row r="6">
          <cell r="CG6" t="str">
            <v>/wrs15~</v>
          </cell>
        </row>
      </sheetData>
      <sheetData sheetId="854">
        <row r="6">
          <cell r="CG6" t="str">
            <v>/wrs15~</v>
          </cell>
        </row>
      </sheetData>
      <sheetData sheetId="855">
        <row r="6">
          <cell r="CG6" t="str">
            <v>/wrs15~</v>
          </cell>
        </row>
      </sheetData>
      <sheetData sheetId="856">
        <row r="6">
          <cell r="CG6" t="str">
            <v>/wrs15~</v>
          </cell>
        </row>
      </sheetData>
      <sheetData sheetId="857">
        <row r="6">
          <cell r="CG6" t="str">
            <v>/wrs15~</v>
          </cell>
        </row>
      </sheetData>
      <sheetData sheetId="858">
        <row r="6">
          <cell r="CG6" t="str">
            <v>/wrs15~</v>
          </cell>
        </row>
      </sheetData>
      <sheetData sheetId="859">
        <row r="6">
          <cell r="CG6" t="str">
            <v>/wrs15~</v>
          </cell>
        </row>
      </sheetData>
      <sheetData sheetId="860">
        <row r="6">
          <cell r="CG6" t="str">
            <v>/wrs15~</v>
          </cell>
        </row>
      </sheetData>
      <sheetData sheetId="861">
        <row r="6">
          <cell r="CG6" t="str">
            <v>/wrs15~</v>
          </cell>
        </row>
      </sheetData>
      <sheetData sheetId="862">
        <row r="6">
          <cell r="CG6" t="str">
            <v>/wrs15~</v>
          </cell>
        </row>
      </sheetData>
      <sheetData sheetId="863">
        <row r="6">
          <cell r="CG6" t="str">
            <v>/wrs15~</v>
          </cell>
        </row>
      </sheetData>
      <sheetData sheetId="864">
        <row r="6">
          <cell r="CG6" t="str">
            <v>/wrs15~</v>
          </cell>
        </row>
      </sheetData>
      <sheetData sheetId="865">
        <row r="6">
          <cell r="CG6" t="str">
            <v>/wrs15~</v>
          </cell>
        </row>
      </sheetData>
      <sheetData sheetId="866">
        <row r="6">
          <cell r="CG6" t="str">
            <v>/wrs15~</v>
          </cell>
        </row>
      </sheetData>
      <sheetData sheetId="867">
        <row r="6">
          <cell r="CG6" t="str">
            <v>/wrs15~</v>
          </cell>
        </row>
      </sheetData>
      <sheetData sheetId="868">
        <row r="6">
          <cell r="CG6" t="str">
            <v>/wrs15~</v>
          </cell>
        </row>
      </sheetData>
      <sheetData sheetId="869">
        <row r="6">
          <cell r="CG6" t="str">
            <v>/wrs15~</v>
          </cell>
        </row>
      </sheetData>
      <sheetData sheetId="870">
        <row r="6">
          <cell r="CG6" t="str">
            <v>/wrs15~</v>
          </cell>
        </row>
      </sheetData>
      <sheetData sheetId="871">
        <row r="6">
          <cell r="CG6" t="str">
            <v>/wrs15~</v>
          </cell>
        </row>
      </sheetData>
      <sheetData sheetId="872">
        <row r="6">
          <cell r="CG6" t="str">
            <v>/wrs15~</v>
          </cell>
        </row>
      </sheetData>
      <sheetData sheetId="873">
        <row r="6">
          <cell r="CG6" t="str">
            <v>/wrs15~</v>
          </cell>
        </row>
      </sheetData>
      <sheetData sheetId="874">
        <row r="6">
          <cell r="CG6" t="str">
            <v>/wrs15~</v>
          </cell>
        </row>
      </sheetData>
      <sheetData sheetId="875">
        <row r="6">
          <cell r="CG6" t="str">
            <v>/wrs15~</v>
          </cell>
        </row>
      </sheetData>
      <sheetData sheetId="876">
        <row r="6">
          <cell r="CG6" t="str">
            <v>/wrs15~</v>
          </cell>
        </row>
      </sheetData>
      <sheetData sheetId="877">
        <row r="6">
          <cell r="CG6" t="str">
            <v>/wrs15~</v>
          </cell>
        </row>
      </sheetData>
      <sheetData sheetId="878">
        <row r="6">
          <cell r="CG6" t="str">
            <v>/wrs15~</v>
          </cell>
        </row>
      </sheetData>
      <sheetData sheetId="879">
        <row r="6">
          <cell r="CG6" t="str">
            <v>/wrs15~</v>
          </cell>
        </row>
      </sheetData>
      <sheetData sheetId="880">
        <row r="6">
          <cell r="CG6" t="str">
            <v>/wrs15~</v>
          </cell>
        </row>
      </sheetData>
      <sheetData sheetId="881">
        <row r="6">
          <cell r="CG6" t="str">
            <v>/wrs15~</v>
          </cell>
        </row>
      </sheetData>
      <sheetData sheetId="882">
        <row r="6">
          <cell r="CG6" t="str">
            <v>/wrs15~</v>
          </cell>
        </row>
      </sheetData>
      <sheetData sheetId="883">
        <row r="6">
          <cell r="CG6" t="str">
            <v>/wrs15~</v>
          </cell>
        </row>
      </sheetData>
      <sheetData sheetId="884">
        <row r="6">
          <cell r="CG6" t="str">
            <v>/wrs15~</v>
          </cell>
        </row>
      </sheetData>
      <sheetData sheetId="885">
        <row r="6">
          <cell r="CG6" t="str">
            <v>/wrs15~</v>
          </cell>
        </row>
      </sheetData>
      <sheetData sheetId="886">
        <row r="6">
          <cell r="CG6" t="str">
            <v>/wrs15~</v>
          </cell>
        </row>
      </sheetData>
      <sheetData sheetId="887">
        <row r="6">
          <cell r="CG6" t="str">
            <v>/wrs15~</v>
          </cell>
        </row>
      </sheetData>
      <sheetData sheetId="888">
        <row r="6">
          <cell r="CG6" t="str">
            <v>/wrs15~</v>
          </cell>
        </row>
      </sheetData>
      <sheetData sheetId="889">
        <row r="6">
          <cell r="CG6" t="str">
            <v>/wrs15~</v>
          </cell>
        </row>
      </sheetData>
      <sheetData sheetId="890">
        <row r="6">
          <cell r="CG6" t="str">
            <v>/wrs15~</v>
          </cell>
        </row>
      </sheetData>
      <sheetData sheetId="891">
        <row r="6">
          <cell r="CG6" t="str">
            <v>/wrs15~</v>
          </cell>
        </row>
      </sheetData>
      <sheetData sheetId="892">
        <row r="6">
          <cell r="CG6" t="str">
            <v>/wrs15~</v>
          </cell>
        </row>
      </sheetData>
      <sheetData sheetId="893">
        <row r="6">
          <cell r="CG6" t="str">
            <v>/wrs15~</v>
          </cell>
        </row>
      </sheetData>
      <sheetData sheetId="894">
        <row r="6">
          <cell r="CG6" t="str">
            <v>/wrs15~</v>
          </cell>
        </row>
      </sheetData>
      <sheetData sheetId="895">
        <row r="6">
          <cell r="CG6" t="str">
            <v>/wrs15~</v>
          </cell>
        </row>
      </sheetData>
      <sheetData sheetId="896">
        <row r="6">
          <cell r="CG6" t="str">
            <v>/wrs15~</v>
          </cell>
        </row>
      </sheetData>
      <sheetData sheetId="897">
        <row r="6">
          <cell r="CG6" t="str">
            <v>/wrs15~</v>
          </cell>
        </row>
      </sheetData>
      <sheetData sheetId="898">
        <row r="6">
          <cell r="CG6" t="str">
            <v>/wrs15~</v>
          </cell>
        </row>
      </sheetData>
      <sheetData sheetId="899">
        <row r="6">
          <cell r="CG6" t="str">
            <v>/wrs15~</v>
          </cell>
        </row>
      </sheetData>
      <sheetData sheetId="900">
        <row r="6">
          <cell r="CG6" t="str">
            <v>/wrs15~</v>
          </cell>
        </row>
      </sheetData>
      <sheetData sheetId="901">
        <row r="6">
          <cell r="CG6" t="str">
            <v>/wrs15~</v>
          </cell>
        </row>
      </sheetData>
      <sheetData sheetId="902">
        <row r="6">
          <cell r="CG6" t="str">
            <v>/wrs15~</v>
          </cell>
        </row>
      </sheetData>
      <sheetData sheetId="903">
        <row r="6">
          <cell r="CG6" t="str">
            <v>/wrs15~</v>
          </cell>
        </row>
      </sheetData>
      <sheetData sheetId="904">
        <row r="6">
          <cell r="CG6" t="str">
            <v>/wrs15~</v>
          </cell>
        </row>
      </sheetData>
      <sheetData sheetId="905">
        <row r="6">
          <cell r="CG6" t="str">
            <v>/wrs15~</v>
          </cell>
        </row>
      </sheetData>
      <sheetData sheetId="906">
        <row r="6">
          <cell r="CG6" t="str">
            <v>/wrs15~</v>
          </cell>
        </row>
      </sheetData>
      <sheetData sheetId="907">
        <row r="6">
          <cell r="CG6" t="str">
            <v>/wrs15~</v>
          </cell>
        </row>
      </sheetData>
      <sheetData sheetId="908">
        <row r="6">
          <cell r="CG6" t="str">
            <v>/wrs15~</v>
          </cell>
        </row>
      </sheetData>
      <sheetData sheetId="909">
        <row r="6">
          <cell r="CG6" t="str">
            <v>/wrs15~</v>
          </cell>
        </row>
      </sheetData>
      <sheetData sheetId="910">
        <row r="6">
          <cell r="CG6" t="str">
            <v>/wrs15~</v>
          </cell>
        </row>
      </sheetData>
      <sheetData sheetId="911">
        <row r="6">
          <cell r="CG6" t="str">
            <v>/wrs15~</v>
          </cell>
        </row>
      </sheetData>
      <sheetData sheetId="912">
        <row r="6">
          <cell r="CG6" t="str">
            <v>/wrs15~</v>
          </cell>
        </row>
      </sheetData>
      <sheetData sheetId="913">
        <row r="6">
          <cell r="CG6" t="str">
            <v>/wrs15~</v>
          </cell>
        </row>
      </sheetData>
      <sheetData sheetId="914">
        <row r="6">
          <cell r="CG6" t="str">
            <v>/wrs15~</v>
          </cell>
        </row>
      </sheetData>
      <sheetData sheetId="915">
        <row r="6">
          <cell r="CG6" t="str">
            <v>/wrs15~</v>
          </cell>
        </row>
      </sheetData>
      <sheetData sheetId="916">
        <row r="6">
          <cell r="CG6" t="str">
            <v>/wrs15~</v>
          </cell>
        </row>
      </sheetData>
      <sheetData sheetId="917">
        <row r="6">
          <cell r="CG6" t="str">
            <v>/wrs15~</v>
          </cell>
        </row>
      </sheetData>
      <sheetData sheetId="918">
        <row r="6">
          <cell r="CG6" t="str">
            <v>/wrs15~</v>
          </cell>
        </row>
      </sheetData>
      <sheetData sheetId="919">
        <row r="6">
          <cell r="CG6" t="str">
            <v>/wrs15~</v>
          </cell>
        </row>
      </sheetData>
      <sheetData sheetId="920">
        <row r="6">
          <cell r="CG6" t="str">
            <v>/wrs15~</v>
          </cell>
        </row>
      </sheetData>
      <sheetData sheetId="921">
        <row r="6">
          <cell r="CG6" t="str">
            <v>/wrs15~</v>
          </cell>
        </row>
      </sheetData>
      <sheetData sheetId="922">
        <row r="6">
          <cell r="CG6" t="str">
            <v>/wrs15~</v>
          </cell>
        </row>
      </sheetData>
      <sheetData sheetId="923">
        <row r="6">
          <cell r="CG6" t="str">
            <v>/wrs15~</v>
          </cell>
        </row>
      </sheetData>
      <sheetData sheetId="924">
        <row r="6">
          <cell r="CG6" t="str">
            <v>/wrs15~</v>
          </cell>
        </row>
      </sheetData>
      <sheetData sheetId="925">
        <row r="6">
          <cell r="CG6" t="str">
            <v>/wrs15~</v>
          </cell>
        </row>
      </sheetData>
      <sheetData sheetId="926">
        <row r="6">
          <cell r="CG6" t="str">
            <v>/wrs15~</v>
          </cell>
        </row>
      </sheetData>
      <sheetData sheetId="927">
        <row r="6">
          <cell r="CG6" t="str">
            <v>/wrs15~</v>
          </cell>
        </row>
      </sheetData>
      <sheetData sheetId="928">
        <row r="6">
          <cell r="CG6" t="str">
            <v>/wrs15~</v>
          </cell>
        </row>
      </sheetData>
      <sheetData sheetId="929">
        <row r="6">
          <cell r="CG6" t="str">
            <v>/wrs15~</v>
          </cell>
        </row>
      </sheetData>
      <sheetData sheetId="930">
        <row r="6">
          <cell r="CG6" t="str">
            <v>/wrs15~</v>
          </cell>
        </row>
      </sheetData>
      <sheetData sheetId="931">
        <row r="6">
          <cell r="CG6" t="str">
            <v>/wrs15~</v>
          </cell>
        </row>
      </sheetData>
      <sheetData sheetId="932">
        <row r="6">
          <cell r="CG6" t="str">
            <v>/wrs15~</v>
          </cell>
        </row>
      </sheetData>
      <sheetData sheetId="933">
        <row r="6">
          <cell r="CG6" t="str">
            <v>/wrs15~</v>
          </cell>
        </row>
      </sheetData>
      <sheetData sheetId="934">
        <row r="6">
          <cell r="CG6" t="str">
            <v>/wrs15~</v>
          </cell>
        </row>
      </sheetData>
      <sheetData sheetId="935">
        <row r="6">
          <cell r="CG6" t="str">
            <v>/wrs15~</v>
          </cell>
        </row>
      </sheetData>
      <sheetData sheetId="936">
        <row r="6">
          <cell r="CG6" t="str">
            <v>/wrs15~</v>
          </cell>
        </row>
      </sheetData>
      <sheetData sheetId="937">
        <row r="6">
          <cell r="CG6" t="str">
            <v>/wrs15~</v>
          </cell>
        </row>
      </sheetData>
      <sheetData sheetId="938">
        <row r="6">
          <cell r="CG6" t="str">
            <v>/wrs15~</v>
          </cell>
        </row>
      </sheetData>
      <sheetData sheetId="939">
        <row r="6">
          <cell r="CG6" t="str">
            <v>/wrs15~</v>
          </cell>
        </row>
      </sheetData>
      <sheetData sheetId="940">
        <row r="6">
          <cell r="CG6" t="str">
            <v>/wrs15~</v>
          </cell>
        </row>
      </sheetData>
      <sheetData sheetId="941">
        <row r="6">
          <cell r="CG6" t="str">
            <v>/wrs15~</v>
          </cell>
        </row>
      </sheetData>
      <sheetData sheetId="942">
        <row r="6">
          <cell r="CG6" t="str">
            <v>/wrs15~</v>
          </cell>
        </row>
      </sheetData>
      <sheetData sheetId="943">
        <row r="6">
          <cell r="CG6" t="str">
            <v>/wrs15~</v>
          </cell>
        </row>
      </sheetData>
      <sheetData sheetId="944">
        <row r="6">
          <cell r="CG6" t="str">
            <v>/wrs15~</v>
          </cell>
        </row>
      </sheetData>
      <sheetData sheetId="945">
        <row r="6">
          <cell r="CG6" t="str">
            <v>/wrs15~</v>
          </cell>
        </row>
      </sheetData>
      <sheetData sheetId="946">
        <row r="6">
          <cell r="CG6" t="str">
            <v>/wrs15~</v>
          </cell>
        </row>
      </sheetData>
      <sheetData sheetId="947">
        <row r="6">
          <cell r="CG6" t="str">
            <v>/wrs15~</v>
          </cell>
        </row>
      </sheetData>
      <sheetData sheetId="948">
        <row r="6">
          <cell r="CG6" t="str">
            <v>/wrs15~</v>
          </cell>
        </row>
      </sheetData>
      <sheetData sheetId="949">
        <row r="6">
          <cell r="CG6" t="str">
            <v>/wrs15~</v>
          </cell>
        </row>
      </sheetData>
      <sheetData sheetId="950">
        <row r="6">
          <cell r="CG6" t="str">
            <v>/wrs15~</v>
          </cell>
        </row>
      </sheetData>
      <sheetData sheetId="951">
        <row r="6">
          <cell r="CG6" t="str">
            <v>/wrs15~</v>
          </cell>
        </row>
      </sheetData>
      <sheetData sheetId="952">
        <row r="6">
          <cell r="CG6" t="str">
            <v>/wrs15~</v>
          </cell>
        </row>
      </sheetData>
      <sheetData sheetId="953">
        <row r="6">
          <cell r="CG6" t="str">
            <v>/wrs15~</v>
          </cell>
        </row>
      </sheetData>
      <sheetData sheetId="954">
        <row r="6">
          <cell r="CG6" t="str">
            <v>/wrs15~</v>
          </cell>
        </row>
      </sheetData>
      <sheetData sheetId="955">
        <row r="6">
          <cell r="CG6" t="str">
            <v>/wrs15~</v>
          </cell>
        </row>
      </sheetData>
      <sheetData sheetId="956">
        <row r="6">
          <cell r="CG6" t="str">
            <v>/wrs15~</v>
          </cell>
        </row>
      </sheetData>
      <sheetData sheetId="957">
        <row r="6">
          <cell r="CG6" t="str">
            <v>/wrs15~</v>
          </cell>
        </row>
      </sheetData>
      <sheetData sheetId="958">
        <row r="6">
          <cell r="CG6" t="str">
            <v>/wrs15~</v>
          </cell>
        </row>
      </sheetData>
      <sheetData sheetId="959">
        <row r="6">
          <cell r="CG6" t="str">
            <v>/wrs15~</v>
          </cell>
        </row>
      </sheetData>
      <sheetData sheetId="960">
        <row r="6">
          <cell r="CG6" t="str">
            <v>/wrs15~</v>
          </cell>
        </row>
      </sheetData>
      <sheetData sheetId="961">
        <row r="6">
          <cell r="CG6" t="str">
            <v>/wrs15~</v>
          </cell>
        </row>
      </sheetData>
      <sheetData sheetId="962">
        <row r="6">
          <cell r="CG6" t="str">
            <v>/wrs15~</v>
          </cell>
        </row>
      </sheetData>
      <sheetData sheetId="963">
        <row r="6">
          <cell r="CG6" t="str">
            <v>/wrs15~</v>
          </cell>
        </row>
      </sheetData>
      <sheetData sheetId="964">
        <row r="6">
          <cell r="CG6" t="str">
            <v>/wrs15~</v>
          </cell>
        </row>
      </sheetData>
      <sheetData sheetId="965">
        <row r="6">
          <cell r="CG6" t="str">
            <v>/wrs15~</v>
          </cell>
        </row>
      </sheetData>
      <sheetData sheetId="966">
        <row r="6">
          <cell r="CG6" t="str">
            <v>/wrs15~</v>
          </cell>
        </row>
      </sheetData>
      <sheetData sheetId="967">
        <row r="6">
          <cell r="CG6" t="str">
            <v>/wrs15~</v>
          </cell>
        </row>
      </sheetData>
      <sheetData sheetId="968">
        <row r="6">
          <cell r="CG6" t="str">
            <v>/wrs15~</v>
          </cell>
        </row>
      </sheetData>
      <sheetData sheetId="969">
        <row r="6">
          <cell r="CG6" t="str">
            <v>/wrs15~</v>
          </cell>
        </row>
      </sheetData>
      <sheetData sheetId="970">
        <row r="6">
          <cell r="CG6" t="str">
            <v>/wrs15~</v>
          </cell>
        </row>
      </sheetData>
      <sheetData sheetId="971">
        <row r="6">
          <cell r="CG6" t="str">
            <v>/wrs15~</v>
          </cell>
        </row>
      </sheetData>
      <sheetData sheetId="972">
        <row r="6">
          <cell r="CG6" t="str">
            <v>/wrs15~</v>
          </cell>
        </row>
      </sheetData>
      <sheetData sheetId="973">
        <row r="6">
          <cell r="CG6" t="str">
            <v>/wrs15~</v>
          </cell>
        </row>
      </sheetData>
      <sheetData sheetId="974">
        <row r="6">
          <cell r="CG6" t="str">
            <v>/wrs15~</v>
          </cell>
        </row>
      </sheetData>
      <sheetData sheetId="975">
        <row r="6">
          <cell r="CG6" t="str">
            <v>/wrs15~</v>
          </cell>
        </row>
      </sheetData>
      <sheetData sheetId="976">
        <row r="6">
          <cell r="CG6" t="str">
            <v>/wrs15~</v>
          </cell>
        </row>
      </sheetData>
      <sheetData sheetId="977">
        <row r="6">
          <cell r="CG6" t="str">
            <v>/wrs15~</v>
          </cell>
        </row>
      </sheetData>
      <sheetData sheetId="978">
        <row r="6">
          <cell r="CG6" t="str">
            <v>/wrs15~</v>
          </cell>
        </row>
      </sheetData>
      <sheetData sheetId="979">
        <row r="6">
          <cell r="CG6" t="str">
            <v>/wrs15~</v>
          </cell>
        </row>
      </sheetData>
      <sheetData sheetId="980">
        <row r="6">
          <cell r="CG6" t="str">
            <v>/wrs15~</v>
          </cell>
        </row>
      </sheetData>
      <sheetData sheetId="981">
        <row r="6">
          <cell r="CG6" t="str">
            <v>/wrs15~</v>
          </cell>
        </row>
      </sheetData>
      <sheetData sheetId="982">
        <row r="6">
          <cell r="CG6" t="str">
            <v>/wrs15~</v>
          </cell>
        </row>
      </sheetData>
      <sheetData sheetId="983">
        <row r="6">
          <cell r="CG6" t="str">
            <v>/wrs15~</v>
          </cell>
        </row>
      </sheetData>
      <sheetData sheetId="984">
        <row r="6">
          <cell r="CG6" t="str">
            <v>/wrs15~</v>
          </cell>
        </row>
      </sheetData>
      <sheetData sheetId="985">
        <row r="6">
          <cell r="CG6" t="str">
            <v>/wrs15~</v>
          </cell>
        </row>
      </sheetData>
      <sheetData sheetId="986">
        <row r="6">
          <cell r="CG6" t="str">
            <v>/wrs15~</v>
          </cell>
        </row>
      </sheetData>
      <sheetData sheetId="987">
        <row r="6">
          <cell r="CG6" t="str">
            <v>/wrs15~</v>
          </cell>
        </row>
      </sheetData>
      <sheetData sheetId="988">
        <row r="6">
          <cell r="CG6" t="str">
            <v>/wrs15~</v>
          </cell>
        </row>
      </sheetData>
      <sheetData sheetId="989">
        <row r="6">
          <cell r="CG6" t="str">
            <v>/wrs15~</v>
          </cell>
        </row>
      </sheetData>
      <sheetData sheetId="990">
        <row r="6">
          <cell r="CG6" t="str">
            <v>/wrs15~</v>
          </cell>
        </row>
      </sheetData>
      <sheetData sheetId="991">
        <row r="6">
          <cell r="CG6" t="str">
            <v>/wrs15~</v>
          </cell>
        </row>
      </sheetData>
      <sheetData sheetId="992">
        <row r="6">
          <cell r="CG6" t="str">
            <v>/wrs15~</v>
          </cell>
        </row>
      </sheetData>
      <sheetData sheetId="993">
        <row r="6">
          <cell r="CG6" t="str">
            <v>/wrs15~</v>
          </cell>
        </row>
      </sheetData>
      <sheetData sheetId="994">
        <row r="6">
          <cell r="CG6" t="str">
            <v>/wrs15~</v>
          </cell>
        </row>
      </sheetData>
      <sheetData sheetId="995">
        <row r="6">
          <cell r="CG6" t="str">
            <v>/wrs15~</v>
          </cell>
        </row>
      </sheetData>
      <sheetData sheetId="996">
        <row r="6">
          <cell r="CG6" t="str">
            <v>/wrs15~</v>
          </cell>
        </row>
      </sheetData>
      <sheetData sheetId="997">
        <row r="6">
          <cell r="CG6" t="str">
            <v>/wrs15~</v>
          </cell>
        </row>
      </sheetData>
      <sheetData sheetId="998">
        <row r="6">
          <cell r="CG6" t="str">
            <v>/wrs15~</v>
          </cell>
        </row>
      </sheetData>
      <sheetData sheetId="999">
        <row r="6">
          <cell r="CG6" t="str">
            <v>/wrs15~</v>
          </cell>
        </row>
      </sheetData>
      <sheetData sheetId="1000">
        <row r="6">
          <cell r="CG6" t="str">
            <v>/wrs15~</v>
          </cell>
        </row>
      </sheetData>
      <sheetData sheetId="1001">
        <row r="6">
          <cell r="CG6" t="str">
            <v>/wrs15~</v>
          </cell>
        </row>
      </sheetData>
      <sheetData sheetId="1002">
        <row r="6">
          <cell r="CG6" t="str">
            <v>/wrs15~</v>
          </cell>
        </row>
      </sheetData>
      <sheetData sheetId="1003">
        <row r="6">
          <cell r="CG6" t="str">
            <v>/wrs15~</v>
          </cell>
        </row>
      </sheetData>
      <sheetData sheetId="1004">
        <row r="6">
          <cell r="CG6" t="str">
            <v>/wrs15~</v>
          </cell>
        </row>
      </sheetData>
      <sheetData sheetId="1005">
        <row r="6">
          <cell r="CG6" t="str">
            <v>/wrs15~</v>
          </cell>
        </row>
      </sheetData>
      <sheetData sheetId="1006">
        <row r="6">
          <cell r="CG6" t="str">
            <v>/wrs15~</v>
          </cell>
        </row>
      </sheetData>
      <sheetData sheetId="1007">
        <row r="6">
          <cell r="CG6" t="str">
            <v>/wrs15~</v>
          </cell>
        </row>
      </sheetData>
      <sheetData sheetId="1008">
        <row r="6">
          <cell r="CG6" t="str">
            <v>/wrs15~</v>
          </cell>
        </row>
      </sheetData>
      <sheetData sheetId="1009">
        <row r="6">
          <cell r="CG6" t="str">
            <v>/wrs15~</v>
          </cell>
        </row>
      </sheetData>
      <sheetData sheetId="1010">
        <row r="6">
          <cell r="CG6" t="str">
            <v>/wrs15~</v>
          </cell>
        </row>
      </sheetData>
      <sheetData sheetId="1011">
        <row r="6">
          <cell r="CG6" t="str">
            <v>/wrs15~</v>
          </cell>
        </row>
      </sheetData>
      <sheetData sheetId="1012">
        <row r="6">
          <cell r="CG6" t="str">
            <v>/wrs15~</v>
          </cell>
        </row>
      </sheetData>
      <sheetData sheetId="1013">
        <row r="6">
          <cell r="CG6" t="str">
            <v>/wrs15~</v>
          </cell>
        </row>
      </sheetData>
      <sheetData sheetId="1014">
        <row r="6">
          <cell r="CG6" t="str">
            <v>/wrs15~</v>
          </cell>
        </row>
      </sheetData>
      <sheetData sheetId="1015">
        <row r="6">
          <cell r="CG6" t="str">
            <v>/wrs15~</v>
          </cell>
        </row>
      </sheetData>
      <sheetData sheetId="1016">
        <row r="6">
          <cell r="CG6" t="str">
            <v>/wrs15~</v>
          </cell>
        </row>
      </sheetData>
      <sheetData sheetId="1017">
        <row r="6">
          <cell r="CG6" t="str">
            <v>/wrs15~</v>
          </cell>
        </row>
      </sheetData>
      <sheetData sheetId="1018">
        <row r="6">
          <cell r="CG6" t="str">
            <v>/wrs15~</v>
          </cell>
        </row>
      </sheetData>
      <sheetData sheetId="1019">
        <row r="6">
          <cell r="CG6" t="str">
            <v>/wrs15~</v>
          </cell>
        </row>
      </sheetData>
      <sheetData sheetId="1020">
        <row r="6">
          <cell r="CG6" t="str">
            <v>/wrs15~</v>
          </cell>
        </row>
      </sheetData>
      <sheetData sheetId="1021">
        <row r="6">
          <cell r="CG6" t="str">
            <v>/wrs15~</v>
          </cell>
        </row>
      </sheetData>
      <sheetData sheetId="1022">
        <row r="6">
          <cell r="CG6" t="str">
            <v>/wrs15~</v>
          </cell>
        </row>
      </sheetData>
      <sheetData sheetId="1023">
        <row r="6">
          <cell r="CG6" t="str">
            <v>/wrs15~</v>
          </cell>
        </row>
      </sheetData>
      <sheetData sheetId="1024">
        <row r="6">
          <cell r="CG6" t="str">
            <v>/wrs15~</v>
          </cell>
        </row>
      </sheetData>
      <sheetData sheetId="1025">
        <row r="6">
          <cell r="CG6" t="str">
            <v>/wrs15~</v>
          </cell>
        </row>
      </sheetData>
      <sheetData sheetId="1026">
        <row r="6">
          <cell r="CG6" t="str">
            <v>/wrs15~</v>
          </cell>
        </row>
      </sheetData>
      <sheetData sheetId="1027">
        <row r="6">
          <cell r="CG6" t="str">
            <v>/wrs15~</v>
          </cell>
        </row>
      </sheetData>
      <sheetData sheetId="1028">
        <row r="6">
          <cell r="CG6" t="str">
            <v>/wrs15~</v>
          </cell>
        </row>
      </sheetData>
      <sheetData sheetId="1029">
        <row r="6">
          <cell r="CG6" t="str">
            <v>/wrs15~</v>
          </cell>
        </row>
      </sheetData>
      <sheetData sheetId="1030">
        <row r="6">
          <cell r="CG6" t="str">
            <v>/wrs15~</v>
          </cell>
        </row>
      </sheetData>
      <sheetData sheetId="1031">
        <row r="6">
          <cell r="CG6" t="str">
            <v>/wrs15~</v>
          </cell>
        </row>
      </sheetData>
      <sheetData sheetId="1032">
        <row r="6">
          <cell r="CG6" t="str">
            <v>/wrs15~</v>
          </cell>
        </row>
      </sheetData>
      <sheetData sheetId="1033">
        <row r="6">
          <cell r="CG6" t="str">
            <v>/wrs15~</v>
          </cell>
        </row>
      </sheetData>
      <sheetData sheetId="1034">
        <row r="6">
          <cell r="CG6" t="str">
            <v>/wrs15~</v>
          </cell>
        </row>
      </sheetData>
      <sheetData sheetId="1035">
        <row r="6">
          <cell r="CG6" t="str">
            <v>/wrs15~</v>
          </cell>
        </row>
      </sheetData>
      <sheetData sheetId="1036">
        <row r="6">
          <cell r="CG6" t="str">
            <v>/wrs15~</v>
          </cell>
        </row>
      </sheetData>
      <sheetData sheetId="1037">
        <row r="6">
          <cell r="CG6" t="str">
            <v>/wrs15~</v>
          </cell>
        </row>
      </sheetData>
      <sheetData sheetId="1038">
        <row r="6">
          <cell r="CG6" t="str">
            <v>/wrs15~</v>
          </cell>
        </row>
      </sheetData>
      <sheetData sheetId="1039">
        <row r="6">
          <cell r="CG6" t="str">
            <v>/wrs15~</v>
          </cell>
        </row>
      </sheetData>
      <sheetData sheetId="1040">
        <row r="6">
          <cell r="CG6" t="str">
            <v>/wrs15~</v>
          </cell>
        </row>
      </sheetData>
      <sheetData sheetId="1041">
        <row r="6">
          <cell r="CG6" t="str">
            <v>/wrs15~</v>
          </cell>
        </row>
      </sheetData>
      <sheetData sheetId="1042">
        <row r="6">
          <cell r="CG6" t="str">
            <v>/wrs15~</v>
          </cell>
        </row>
      </sheetData>
      <sheetData sheetId="1043">
        <row r="6">
          <cell r="CG6" t="str">
            <v>/wrs15~</v>
          </cell>
        </row>
      </sheetData>
      <sheetData sheetId="1044">
        <row r="6">
          <cell r="CG6" t="str">
            <v>/wrs15~</v>
          </cell>
        </row>
      </sheetData>
      <sheetData sheetId="1045">
        <row r="6">
          <cell r="CG6" t="str">
            <v>/wrs15~</v>
          </cell>
        </row>
      </sheetData>
      <sheetData sheetId="1046">
        <row r="6">
          <cell r="CG6" t="str">
            <v>/wrs15~</v>
          </cell>
        </row>
      </sheetData>
      <sheetData sheetId="1047">
        <row r="6">
          <cell r="CG6" t="str">
            <v>/wrs15~</v>
          </cell>
        </row>
      </sheetData>
      <sheetData sheetId="1048">
        <row r="6">
          <cell r="CG6" t="str">
            <v>/wrs15~</v>
          </cell>
        </row>
      </sheetData>
      <sheetData sheetId="1049">
        <row r="6">
          <cell r="CG6" t="str">
            <v>/wrs15~</v>
          </cell>
        </row>
      </sheetData>
      <sheetData sheetId="1050">
        <row r="6">
          <cell r="CG6" t="str">
            <v>/wrs15~</v>
          </cell>
        </row>
      </sheetData>
      <sheetData sheetId="1051">
        <row r="6">
          <cell r="CG6" t="str">
            <v>/wrs15~</v>
          </cell>
        </row>
      </sheetData>
      <sheetData sheetId="1052">
        <row r="6">
          <cell r="CG6" t="str">
            <v>/wrs15~</v>
          </cell>
        </row>
      </sheetData>
      <sheetData sheetId="1053">
        <row r="6">
          <cell r="CG6" t="str">
            <v>/wrs15~</v>
          </cell>
        </row>
      </sheetData>
      <sheetData sheetId="1054">
        <row r="6">
          <cell r="CG6" t="str">
            <v>/wrs15~</v>
          </cell>
        </row>
      </sheetData>
      <sheetData sheetId="1055">
        <row r="6">
          <cell r="CG6" t="str">
            <v>/wrs15~</v>
          </cell>
        </row>
      </sheetData>
      <sheetData sheetId="1056">
        <row r="6">
          <cell r="CG6" t="str">
            <v>/wrs15~</v>
          </cell>
        </row>
      </sheetData>
      <sheetData sheetId="1057">
        <row r="6">
          <cell r="CG6" t="str">
            <v>/wrs15~</v>
          </cell>
        </row>
      </sheetData>
      <sheetData sheetId="1058">
        <row r="6">
          <cell r="CG6" t="str">
            <v>/wrs15~</v>
          </cell>
        </row>
      </sheetData>
      <sheetData sheetId="1059">
        <row r="6">
          <cell r="CG6" t="str">
            <v>/wrs15~</v>
          </cell>
        </row>
      </sheetData>
      <sheetData sheetId="1060">
        <row r="6">
          <cell r="CG6" t="str">
            <v>/wrs15~</v>
          </cell>
        </row>
      </sheetData>
      <sheetData sheetId="1061">
        <row r="6">
          <cell r="CG6" t="str">
            <v>/wrs15~</v>
          </cell>
        </row>
      </sheetData>
      <sheetData sheetId="1062">
        <row r="6">
          <cell r="CG6" t="str">
            <v>/wrs15~</v>
          </cell>
        </row>
      </sheetData>
      <sheetData sheetId="1063">
        <row r="6">
          <cell r="CG6" t="str">
            <v>/wrs15~</v>
          </cell>
        </row>
      </sheetData>
      <sheetData sheetId="1064">
        <row r="6">
          <cell r="CG6" t="str">
            <v>/wrs15~</v>
          </cell>
        </row>
      </sheetData>
      <sheetData sheetId="1065">
        <row r="6">
          <cell r="CG6" t="str">
            <v>/wrs15~</v>
          </cell>
        </row>
      </sheetData>
      <sheetData sheetId="1066">
        <row r="6">
          <cell r="CG6" t="str">
            <v>/wrs15~</v>
          </cell>
        </row>
      </sheetData>
      <sheetData sheetId="1067">
        <row r="6">
          <cell r="CG6" t="str">
            <v>/wrs15~</v>
          </cell>
        </row>
      </sheetData>
      <sheetData sheetId="1068">
        <row r="6">
          <cell r="CG6" t="str">
            <v>/wrs15~</v>
          </cell>
        </row>
      </sheetData>
      <sheetData sheetId="1069">
        <row r="6">
          <cell r="CG6" t="str">
            <v>/wrs15~</v>
          </cell>
        </row>
      </sheetData>
      <sheetData sheetId="1070">
        <row r="6">
          <cell r="CG6" t="str">
            <v>/wrs15~</v>
          </cell>
        </row>
      </sheetData>
      <sheetData sheetId="1071">
        <row r="6">
          <cell r="CG6" t="str">
            <v>/wrs15~</v>
          </cell>
        </row>
      </sheetData>
      <sheetData sheetId="1072">
        <row r="6">
          <cell r="CG6" t="str">
            <v>/wrs15~</v>
          </cell>
        </row>
      </sheetData>
      <sheetData sheetId="1073">
        <row r="6">
          <cell r="CG6" t="str">
            <v>/wrs15~</v>
          </cell>
        </row>
      </sheetData>
      <sheetData sheetId="1074">
        <row r="6">
          <cell r="CG6" t="str">
            <v>/wrs15~</v>
          </cell>
        </row>
      </sheetData>
      <sheetData sheetId="1075">
        <row r="6">
          <cell r="CG6" t="str">
            <v>/wrs15~</v>
          </cell>
        </row>
      </sheetData>
      <sheetData sheetId="1076">
        <row r="6">
          <cell r="CG6" t="str">
            <v>/wrs15~</v>
          </cell>
        </row>
      </sheetData>
      <sheetData sheetId="1077">
        <row r="6">
          <cell r="CG6" t="str">
            <v>/wrs15~</v>
          </cell>
        </row>
      </sheetData>
      <sheetData sheetId="1078">
        <row r="6">
          <cell r="CG6" t="str">
            <v>/wrs15~</v>
          </cell>
        </row>
      </sheetData>
      <sheetData sheetId="1079">
        <row r="6">
          <cell r="CG6" t="str">
            <v>/wrs15~</v>
          </cell>
        </row>
      </sheetData>
      <sheetData sheetId="1080">
        <row r="6">
          <cell r="CG6" t="str">
            <v>/wrs15~</v>
          </cell>
        </row>
      </sheetData>
      <sheetData sheetId="1081">
        <row r="6">
          <cell r="CG6" t="str">
            <v>/wrs15~</v>
          </cell>
        </row>
      </sheetData>
      <sheetData sheetId="1082">
        <row r="6">
          <cell r="CG6" t="str">
            <v>/wrs15~</v>
          </cell>
        </row>
      </sheetData>
      <sheetData sheetId="1083">
        <row r="6">
          <cell r="CG6" t="str">
            <v>/wrs15~</v>
          </cell>
        </row>
      </sheetData>
      <sheetData sheetId="1084">
        <row r="6">
          <cell r="CG6" t="str">
            <v>/wrs15~</v>
          </cell>
        </row>
      </sheetData>
      <sheetData sheetId="1085">
        <row r="6">
          <cell r="CG6" t="str">
            <v>/wrs15~</v>
          </cell>
        </row>
      </sheetData>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ow r="6">
          <cell r="CG6" t="str">
            <v>/wrs15~</v>
          </cell>
        </row>
      </sheetData>
      <sheetData sheetId="1102">
        <row r="6">
          <cell r="CG6" t="str">
            <v>/wrs15~</v>
          </cell>
        </row>
      </sheetData>
      <sheetData sheetId="1103">
        <row r="6">
          <cell r="CG6" t="str">
            <v>/wrs15~</v>
          </cell>
        </row>
      </sheetData>
      <sheetData sheetId="1104">
        <row r="6">
          <cell r="CG6" t="str">
            <v>/wrs15~</v>
          </cell>
        </row>
      </sheetData>
      <sheetData sheetId="1105">
        <row r="6">
          <cell r="CG6" t="str">
            <v>/wrs15~</v>
          </cell>
        </row>
      </sheetData>
      <sheetData sheetId="1106">
        <row r="6">
          <cell r="CG6" t="str">
            <v>/wrs15~</v>
          </cell>
        </row>
      </sheetData>
      <sheetData sheetId="1107">
        <row r="6">
          <cell r="CG6" t="str">
            <v>/wrs15~</v>
          </cell>
        </row>
      </sheetData>
      <sheetData sheetId="1108">
        <row r="6">
          <cell r="CG6" t="str">
            <v>/wrs15~</v>
          </cell>
        </row>
      </sheetData>
      <sheetData sheetId="1109">
        <row r="6">
          <cell r="CG6" t="str">
            <v>/wrs15~</v>
          </cell>
        </row>
      </sheetData>
      <sheetData sheetId="1110">
        <row r="6">
          <cell r="CG6" t="str">
            <v>/wrs15~</v>
          </cell>
        </row>
      </sheetData>
      <sheetData sheetId="1111">
        <row r="6">
          <cell r="CG6" t="str">
            <v>/wrs15~</v>
          </cell>
        </row>
      </sheetData>
      <sheetData sheetId="1112">
        <row r="6">
          <cell r="CG6" t="str">
            <v>/wrs15~</v>
          </cell>
        </row>
      </sheetData>
      <sheetData sheetId="1113">
        <row r="6">
          <cell r="CG6" t="str">
            <v>/wrs15~</v>
          </cell>
        </row>
      </sheetData>
      <sheetData sheetId="1114">
        <row r="6">
          <cell r="CG6" t="str">
            <v>/wrs15~</v>
          </cell>
        </row>
      </sheetData>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ow r="6">
          <cell r="CG6" t="str">
            <v>/wrs15~</v>
          </cell>
        </row>
      </sheetData>
      <sheetData sheetId="1133">
        <row r="6">
          <cell r="CG6" t="str">
            <v>/wrs15~</v>
          </cell>
        </row>
      </sheetData>
      <sheetData sheetId="1134">
        <row r="6">
          <cell r="CG6" t="str">
            <v>/wrs15~</v>
          </cell>
        </row>
      </sheetData>
      <sheetData sheetId="1135">
        <row r="6">
          <cell r="CG6" t="str">
            <v>/wrs15~</v>
          </cell>
        </row>
      </sheetData>
      <sheetData sheetId="1136">
        <row r="6">
          <cell r="CG6" t="str">
            <v>/wrs15~</v>
          </cell>
        </row>
      </sheetData>
      <sheetData sheetId="1137">
        <row r="6">
          <cell r="CG6" t="str">
            <v>/wrs15~</v>
          </cell>
        </row>
      </sheetData>
      <sheetData sheetId="1138">
        <row r="6">
          <cell r="CG6" t="str">
            <v>/wrs15~</v>
          </cell>
        </row>
      </sheetData>
      <sheetData sheetId="1139">
        <row r="6">
          <cell r="CG6" t="str">
            <v>/wrs15~</v>
          </cell>
        </row>
      </sheetData>
      <sheetData sheetId="1140">
        <row r="6">
          <cell r="CG6" t="str">
            <v>/wrs15~</v>
          </cell>
        </row>
      </sheetData>
      <sheetData sheetId="1141">
        <row r="6">
          <cell r="CG6" t="str">
            <v>/wrs15~</v>
          </cell>
        </row>
      </sheetData>
      <sheetData sheetId="1142">
        <row r="6">
          <cell r="CG6" t="str">
            <v>/wrs15~</v>
          </cell>
        </row>
      </sheetData>
      <sheetData sheetId="1143">
        <row r="6">
          <cell r="CG6" t="str">
            <v>/wrs15~</v>
          </cell>
        </row>
      </sheetData>
      <sheetData sheetId="1144">
        <row r="6">
          <cell r="CG6" t="str">
            <v>/wrs15~</v>
          </cell>
        </row>
      </sheetData>
      <sheetData sheetId="1145">
        <row r="6">
          <cell r="CG6" t="str">
            <v>/wrs15~</v>
          </cell>
        </row>
      </sheetData>
      <sheetData sheetId="1146">
        <row r="6">
          <cell r="CG6" t="str">
            <v>/wrs15~</v>
          </cell>
        </row>
      </sheetData>
      <sheetData sheetId="1147">
        <row r="6">
          <cell r="CG6" t="str">
            <v>/wrs15~</v>
          </cell>
        </row>
      </sheetData>
      <sheetData sheetId="1148">
        <row r="6">
          <cell r="CG6" t="str">
            <v>/wrs15~</v>
          </cell>
        </row>
      </sheetData>
      <sheetData sheetId="1149"/>
      <sheetData sheetId="1150"/>
      <sheetData sheetId="1151">
        <row r="6">
          <cell r="CG6" t="str">
            <v>/wrs15~</v>
          </cell>
        </row>
      </sheetData>
      <sheetData sheetId="1152">
        <row r="6">
          <cell r="CG6" t="str">
            <v>/wrs15~</v>
          </cell>
        </row>
      </sheetData>
      <sheetData sheetId="1153">
        <row r="6">
          <cell r="CG6" t="str">
            <v>/wrs15~</v>
          </cell>
        </row>
      </sheetData>
      <sheetData sheetId="1154">
        <row r="6">
          <cell r="CG6" t="str">
            <v>/wrs15~</v>
          </cell>
        </row>
      </sheetData>
      <sheetData sheetId="1155">
        <row r="6">
          <cell r="CG6" t="str">
            <v>/wrs15~</v>
          </cell>
        </row>
      </sheetData>
      <sheetData sheetId="1156">
        <row r="6">
          <cell r="CG6" t="str">
            <v>/wrs15~</v>
          </cell>
        </row>
      </sheetData>
      <sheetData sheetId="1157">
        <row r="6">
          <cell r="CG6" t="str">
            <v>/wrs15~</v>
          </cell>
        </row>
      </sheetData>
      <sheetData sheetId="1158">
        <row r="6">
          <cell r="CG6" t="str">
            <v>/wrs15~</v>
          </cell>
        </row>
      </sheetData>
      <sheetData sheetId="1159">
        <row r="6">
          <cell r="CG6" t="str">
            <v>/wrs15~</v>
          </cell>
        </row>
      </sheetData>
      <sheetData sheetId="1160">
        <row r="6">
          <cell r="CG6" t="str">
            <v>/wrs15~</v>
          </cell>
        </row>
      </sheetData>
      <sheetData sheetId="1161">
        <row r="6">
          <cell r="CG6" t="str">
            <v>/wrs15~</v>
          </cell>
        </row>
      </sheetData>
      <sheetData sheetId="1162">
        <row r="6">
          <cell r="CG6" t="str">
            <v>/wrs15~</v>
          </cell>
        </row>
      </sheetData>
      <sheetData sheetId="1163">
        <row r="6">
          <cell r="CG6" t="str">
            <v>/wrs15~</v>
          </cell>
        </row>
      </sheetData>
      <sheetData sheetId="1164">
        <row r="6">
          <cell r="CG6" t="str">
            <v>/wrs15~</v>
          </cell>
        </row>
      </sheetData>
      <sheetData sheetId="1165">
        <row r="6">
          <cell r="CG6" t="str">
            <v>/wrs15~</v>
          </cell>
        </row>
      </sheetData>
      <sheetData sheetId="1166">
        <row r="6">
          <cell r="CG6" t="str">
            <v>/wrs15~</v>
          </cell>
        </row>
      </sheetData>
      <sheetData sheetId="1167">
        <row r="6">
          <cell r="CG6" t="str">
            <v>/wrs15~</v>
          </cell>
        </row>
      </sheetData>
      <sheetData sheetId="1168">
        <row r="6">
          <cell r="CG6" t="str">
            <v>/wrs15~</v>
          </cell>
        </row>
      </sheetData>
      <sheetData sheetId="1169"/>
      <sheetData sheetId="1170"/>
      <sheetData sheetId="1171"/>
      <sheetData sheetId="1172">
        <row r="6">
          <cell r="CG6" t="str">
            <v>/wrs15~</v>
          </cell>
        </row>
      </sheetData>
      <sheetData sheetId="1173">
        <row r="6">
          <cell r="CG6" t="str">
            <v>/wrs15~</v>
          </cell>
        </row>
      </sheetData>
      <sheetData sheetId="1174">
        <row r="6">
          <cell r="CG6" t="str">
            <v>/wrs15~</v>
          </cell>
        </row>
      </sheetData>
      <sheetData sheetId="1175">
        <row r="6">
          <cell r="CG6" t="str">
            <v>/wrs15~</v>
          </cell>
        </row>
      </sheetData>
      <sheetData sheetId="1176">
        <row r="6">
          <cell r="CG6" t="str">
            <v>/wrs15~</v>
          </cell>
        </row>
      </sheetData>
      <sheetData sheetId="1177">
        <row r="6">
          <cell r="CG6" t="str">
            <v>/wrs15~</v>
          </cell>
        </row>
      </sheetData>
      <sheetData sheetId="1178">
        <row r="6">
          <cell r="CG6" t="str">
            <v>/wrs15~</v>
          </cell>
        </row>
      </sheetData>
      <sheetData sheetId="1179">
        <row r="6">
          <cell r="CG6" t="str">
            <v>/wrs15~</v>
          </cell>
        </row>
      </sheetData>
      <sheetData sheetId="1180">
        <row r="6">
          <cell r="CG6" t="str">
            <v>/wrs15~</v>
          </cell>
        </row>
      </sheetData>
      <sheetData sheetId="1181">
        <row r="6">
          <cell r="CG6" t="str">
            <v>/wrs15~</v>
          </cell>
        </row>
      </sheetData>
      <sheetData sheetId="1182">
        <row r="6">
          <cell r="CG6" t="str">
            <v>/wrs15~</v>
          </cell>
        </row>
      </sheetData>
      <sheetData sheetId="1183">
        <row r="6">
          <cell r="CG6" t="str">
            <v>/wrs15~</v>
          </cell>
        </row>
      </sheetData>
      <sheetData sheetId="1184">
        <row r="6">
          <cell r="CG6" t="str">
            <v>/wrs15~</v>
          </cell>
        </row>
      </sheetData>
      <sheetData sheetId="1185">
        <row r="6">
          <cell r="CG6" t="str">
            <v>/wrs15~</v>
          </cell>
        </row>
      </sheetData>
      <sheetData sheetId="1186"/>
      <sheetData sheetId="1187"/>
      <sheetData sheetId="1188"/>
      <sheetData sheetId="1189">
        <row r="6">
          <cell r="CG6" t="str">
            <v>/wrs15~</v>
          </cell>
        </row>
      </sheetData>
      <sheetData sheetId="1190">
        <row r="6">
          <cell r="CG6" t="str">
            <v>/wrs15~</v>
          </cell>
        </row>
      </sheetData>
      <sheetData sheetId="1191">
        <row r="6">
          <cell r="CG6" t="str">
            <v>/wrs15~</v>
          </cell>
        </row>
      </sheetData>
      <sheetData sheetId="1192">
        <row r="6">
          <cell r="CG6" t="str">
            <v>/wrs15~</v>
          </cell>
        </row>
      </sheetData>
      <sheetData sheetId="1193">
        <row r="6">
          <cell r="CG6" t="str">
            <v>/wrs15~</v>
          </cell>
        </row>
      </sheetData>
      <sheetData sheetId="1194">
        <row r="6">
          <cell r="CG6" t="str">
            <v>/wrs15~</v>
          </cell>
        </row>
      </sheetData>
      <sheetData sheetId="1195">
        <row r="6">
          <cell r="CG6" t="str">
            <v>/wrs15~</v>
          </cell>
        </row>
      </sheetData>
      <sheetData sheetId="1196">
        <row r="6">
          <cell r="CG6" t="str">
            <v>/wrs15~</v>
          </cell>
        </row>
      </sheetData>
      <sheetData sheetId="1197">
        <row r="6">
          <cell r="CG6" t="str">
            <v>/wrs15~</v>
          </cell>
        </row>
      </sheetData>
      <sheetData sheetId="1198">
        <row r="6">
          <cell r="CG6" t="str">
            <v>/wrs15~</v>
          </cell>
        </row>
      </sheetData>
      <sheetData sheetId="1199">
        <row r="6">
          <cell r="CG6" t="str">
            <v>/wrs15~</v>
          </cell>
        </row>
      </sheetData>
      <sheetData sheetId="1200">
        <row r="6">
          <cell r="CG6" t="str">
            <v>/wrs15~</v>
          </cell>
        </row>
      </sheetData>
      <sheetData sheetId="1201">
        <row r="6">
          <cell r="CG6" t="str">
            <v>/wrs15~</v>
          </cell>
        </row>
      </sheetData>
      <sheetData sheetId="1202">
        <row r="6">
          <cell r="CG6" t="str">
            <v>/wrs15~</v>
          </cell>
        </row>
      </sheetData>
      <sheetData sheetId="1203">
        <row r="6">
          <cell r="CG6" t="str">
            <v>/wrs15~</v>
          </cell>
        </row>
      </sheetData>
      <sheetData sheetId="1204">
        <row r="6">
          <cell r="CG6" t="str">
            <v>/wrs15~</v>
          </cell>
        </row>
      </sheetData>
      <sheetData sheetId="1205">
        <row r="6">
          <cell r="CG6" t="str">
            <v>/wrs15~</v>
          </cell>
        </row>
      </sheetData>
      <sheetData sheetId="1206">
        <row r="6">
          <cell r="CG6" t="str">
            <v>/wrs15~</v>
          </cell>
        </row>
      </sheetData>
      <sheetData sheetId="1207">
        <row r="6">
          <cell r="CG6" t="str">
            <v>/wrs15~</v>
          </cell>
        </row>
      </sheetData>
      <sheetData sheetId="1208">
        <row r="6">
          <cell r="CG6" t="str">
            <v>/wrs15~</v>
          </cell>
        </row>
      </sheetData>
      <sheetData sheetId="1209">
        <row r="6">
          <cell r="CG6" t="str">
            <v>/wrs15~</v>
          </cell>
        </row>
      </sheetData>
      <sheetData sheetId="1210">
        <row r="6">
          <cell r="CG6" t="str">
            <v>/wrs15~</v>
          </cell>
        </row>
      </sheetData>
      <sheetData sheetId="1211">
        <row r="6">
          <cell r="CG6" t="str">
            <v>/wrs15~</v>
          </cell>
        </row>
      </sheetData>
      <sheetData sheetId="1212">
        <row r="6">
          <cell r="CG6" t="str">
            <v>/wrs15~</v>
          </cell>
        </row>
      </sheetData>
      <sheetData sheetId="1213">
        <row r="6">
          <cell r="CG6" t="str">
            <v>/wrs15~</v>
          </cell>
        </row>
      </sheetData>
      <sheetData sheetId="1214">
        <row r="6">
          <cell r="CG6" t="str">
            <v>/wrs15~</v>
          </cell>
        </row>
      </sheetData>
      <sheetData sheetId="1215">
        <row r="6">
          <cell r="CG6" t="str">
            <v>/wrs15~</v>
          </cell>
        </row>
      </sheetData>
      <sheetData sheetId="1216">
        <row r="6">
          <cell r="CG6" t="str">
            <v>/wrs15~</v>
          </cell>
        </row>
      </sheetData>
      <sheetData sheetId="1217">
        <row r="6">
          <cell r="CG6" t="str">
            <v>/wrs15~</v>
          </cell>
        </row>
      </sheetData>
      <sheetData sheetId="1218">
        <row r="6">
          <cell r="CG6" t="str">
            <v>/wrs15~</v>
          </cell>
        </row>
      </sheetData>
      <sheetData sheetId="1219">
        <row r="6">
          <cell r="CG6" t="str">
            <v>/wrs15~</v>
          </cell>
        </row>
      </sheetData>
      <sheetData sheetId="1220">
        <row r="6">
          <cell r="CG6" t="str">
            <v>/wrs15~</v>
          </cell>
        </row>
      </sheetData>
      <sheetData sheetId="1221">
        <row r="6">
          <cell r="CG6" t="str">
            <v>/wrs15~</v>
          </cell>
        </row>
      </sheetData>
      <sheetData sheetId="1222">
        <row r="6">
          <cell r="CG6" t="str">
            <v>/wrs15~</v>
          </cell>
        </row>
      </sheetData>
      <sheetData sheetId="1223">
        <row r="6">
          <cell r="CG6" t="str">
            <v>/wrs15~</v>
          </cell>
        </row>
      </sheetData>
      <sheetData sheetId="1224">
        <row r="6">
          <cell r="CG6" t="str">
            <v>/wrs15~</v>
          </cell>
        </row>
      </sheetData>
      <sheetData sheetId="1225">
        <row r="6">
          <cell r="CG6" t="str">
            <v>/wrs15~</v>
          </cell>
        </row>
      </sheetData>
      <sheetData sheetId="1226">
        <row r="6">
          <cell r="CG6" t="str">
            <v>/wrs15~</v>
          </cell>
        </row>
      </sheetData>
      <sheetData sheetId="1227">
        <row r="6">
          <cell r="CG6" t="str">
            <v>/wrs15~</v>
          </cell>
        </row>
      </sheetData>
      <sheetData sheetId="1228">
        <row r="6">
          <cell r="CG6" t="str">
            <v>/wrs15~</v>
          </cell>
        </row>
      </sheetData>
      <sheetData sheetId="1229">
        <row r="6">
          <cell r="CG6" t="str">
            <v>/wrs15~</v>
          </cell>
        </row>
      </sheetData>
      <sheetData sheetId="1230">
        <row r="6">
          <cell r="CG6" t="str">
            <v>/wrs15~</v>
          </cell>
        </row>
      </sheetData>
      <sheetData sheetId="1231">
        <row r="6">
          <cell r="CG6" t="str">
            <v>/wrs15~</v>
          </cell>
        </row>
      </sheetData>
      <sheetData sheetId="1232">
        <row r="6">
          <cell r="CG6" t="str">
            <v>/wrs15~</v>
          </cell>
        </row>
      </sheetData>
      <sheetData sheetId="1233">
        <row r="6">
          <cell r="CG6" t="str">
            <v>/wrs15~</v>
          </cell>
        </row>
      </sheetData>
      <sheetData sheetId="1234">
        <row r="6">
          <cell r="CG6" t="str">
            <v>/wrs15~</v>
          </cell>
        </row>
      </sheetData>
      <sheetData sheetId="1235"/>
      <sheetData sheetId="1236"/>
      <sheetData sheetId="1237"/>
      <sheetData sheetId="1238">
        <row r="6">
          <cell r="CG6" t="str">
            <v>/wrs15~</v>
          </cell>
        </row>
      </sheetData>
      <sheetData sheetId="1239">
        <row r="6">
          <cell r="CG6" t="str">
            <v>/wrs15~</v>
          </cell>
        </row>
      </sheetData>
      <sheetData sheetId="1240">
        <row r="6">
          <cell r="CG6" t="str">
            <v>/wrs15~</v>
          </cell>
        </row>
      </sheetData>
      <sheetData sheetId="1241"/>
      <sheetData sheetId="1242"/>
      <sheetData sheetId="1243"/>
      <sheetData sheetId="1244">
        <row r="6">
          <cell r="CG6" t="str">
            <v>/wrs15~</v>
          </cell>
        </row>
      </sheetData>
      <sheetData sheetId="1245"/>
      <sheetData sheetId="1246"/>
      <sheetData sheetId="1247"/>
      <sheetData sheetId="1248">
        <row r="6">
          <cell r="CG6" t="str">
            <v>/wrs15~</v>
          </cell>
        </row>
      </sheetData>
      <sheetData sheetId="1249">
        <row r="6">
          <cell r="CG6" t="str">
            <v>/wrs15~</v>
          </cell>
        </row>
      </sheetData>
      <sheetData sheetId="1250">
        <row r="6">
          <cell r="CG6" t="str">
            <v>/wrs15~</v>
          </cell>
        </row>
      </sheetData>
      <sheetData sheetId="1251"/>
      <sheetData sheetId="1252">
        <row r="6">
          <cell r="CG6" t="str">
            <v>/wrs15~</v>
          </cell>
        </row>
      </sheetData>
      <sheetData sheetId="1253">
        <row r="6">
          <cell r="CG6" t="str">
            <v>/wrs15~</v>
          </cell>
        </row>
      </sheetData>
      <sheetData sheetId="1254">
        <row r="6">
          <cell r="CG6" t="str">
            <v>/wrs15~</v>
          </cell>
        </row>
      </sheetData>
      <sheetData sheetId="1255">
        <row r="6">
          <cell r="CG6" t="str">
            <v>/wrs15~</v>
          </cell>
        </row>
      </sheetData>
      <sheetData sheetId="1256">
        <row r="6">
          <cell r="CG6" t="str">
            <v>/wrs15~</v>
          </cell>
        </row>
      </sheetData>
      <sheetData sheetId="1257">
        <row r="6">
          <cell r="CG6" t="str">
            <v>/wrs15~</v>
          </cell>
        </row>
      </sheetData>
      <sheetData sheetId="1258">
        <row r="6">
          <cell r="CG6" t="str">
            <v>/wrs15~</v>
          </cell>
        </row>
      </sheetData>
      <sheetData sheetId="1259">
        <row r="6">
          <cell r="CG6" t="str">
            <v>/wrs15~</v>
          </cell>
        </row>
      </sheetData>
      <sheetData sheetId="1260">
        <row r="6">
          <cell r="CG6" t="str">
            <v>/wrs15~</v>
          </cell>
        </row>
      </sheetData>
      <sheetData sheetId="1261">
        <row r="6">
          <cell r="CG6" t="str">
            <v>/wrs15~</v>
          </cell>
        </row>
      </sheetData>
      <sheetData sheetId="1262">
        <row r="6">
          <cell r="CG6" t="str">
            <v>/wrs15~</v>
          </cell>
        </row>
      </sheetData>
      <sheetData sheetId="1263">
        <row r="6">
          <cell r="CG6" t="str">
            <v>/wrs15~</v>
          </cell>
        </row>
      </sheetData>
      <sheetData sheetId="1264">
        <row r="6">
          <cell r="CG6" t="str">
            <v>/wrs15~</v>
          </cell>
        </row>
      </sheetData>
      <sheetData sheetId="1265"/>
      <sheetData sheetId="1266"/>
      <sheetData sheetId="1267"/>
      <sheetData sheetId="1268"/>
      <sheetData sheetId="1269"/>
      <sheetData sheetId="1270"/>
      <sheetData sheetId="1271">
        <row r="6">
          <cell r="CG6" t="str">
            <v>/wrs15~</v>
          </cell>
        </row>
      </sheetData>
      <sheetData sheetId="1272">
        <row r="6">
          <cell r="CG6" t="str">
            <v>/wrs15~</v>
          </cell>
        </row>
      </sheetData>
      <sheetData sheetId="1273">
        <row r="6">
          <cell r="CG6" t="str">
            <v>/wrs15~</v>
          </cell>
        </row>
      </sheetData>
      <sheetData sheetId="1274">
        <row r="6">
          <cell r="CG6" t="str">
            <v>/wrs15~</v>
          </cell>
        </row>
      </sheetData>
      <sheetData sheetId="1275">
        <row r="6">
          <cell r="CG6" t="str">
            <v>/wrs15~</v>
          </cell>
        </row>
      </sheetData>
      <sheetData sheetId="1276">
        <row r="6">
          <cell r="CG6" t="str">
            <v>/wrs15~</v>
          </cell>
        </row>
      </sheetData>
      <sheetData sheetId="1277">
        <row r="6">
          <cell r="CG6" t="str">
            <v>/wrs15~</v>
          </cell>
        </row>
      </sheetData>
      <sheetData sheetId="1278">
        <row r="6">
          <cell r="CG6" t="str">
            <v>/wrs15~</v>
          </cell>
        </row>
      </sheetData>
      <sheetData sheetId="1279">
        <row r="6">
          <cell r="CG6" t="str">
            <v>/wrs15~</v>
          </cell>
        </row>
      </sheetData>
      <sheetData sheetId="1280">
        <row r="6">
          <cell r="CG6" t="str">
            <v>/wrs15~</v>
          </cell>
        </row>
      </sheetData>
      <sheetData sheetId="1281">
        <row r="6">
          <cell r="CG6" t="str">
            <v>/wrs15~</v>
          </cell>
        </row>
      </sheetData>
      <sheetData sheetId="1282">
        <row r="6">
          <cell r="CG6" t="str">
            <v>/wrs15~</v>
          </cell>
        </row>
      </sheetData>
      <sheetData sheetId="1283">
        <row r="6">
          <cell r="CG6" t="str">
            <v>/wrs15~</v>
          </cell>
        </row>
      </sheetData>
      <sheetData sheetId="1284"/>
      <sheetData sheetId="1285"/>
      <sheetData sheetId="1286">
        <row r="6">
          <cell r="CG6" t="str">
            <v>/wrs15~</v>
          </cell>
        </row>
      </sheetData>
      <sheetData sheetId="1287">
        <row r="6">
          <cell r="CG6" t="str">
            <v>/wrs15~</v>
          </cell>
        </row>
      </sheetData>
      <sheetData sheetId="1288"/>
      <sheetData sheetId="1289"/>
      <sheetData sheetId="1290">
        <row r="6">
          <cell r="CG6" t="str">
            <v>/wrs15~</v>
          </cell>
        </row>
      </sheetData>
      <sheetData sheetId="1291">
        <row r="6">
          <cell r="CG6" t="str">
            <v>/wrs15~</v>
          </cell>
        </row>
      </sheetData>
      <sheetData sheetId="1292">
        <row r="6">
          <cell r="CG6" t="str">
            <v>/wrs15~</v>
          </cell>
        </row>
      </sheetData>
      <sheetData sheetId="1293">
        <row r="6">
          <cell r="CG6" t="str">
            <v>/wrs15~</v>
          </cell>
        </row>
      </sheetData>
      <sheetData sheetId="1294">
        <row r="6">
          <cell r="CG6" t="str">
            <v>/wrs15~</v>
          </cell>
        </row>
      </sheetData>
      <sheetData sheetId="1295">
        <row r="6">
          <cell r="CG6" t="str">
            <v>/wrs15~</v>
          </cell>
        </row>
      </sheetData>
      <sheetData sheetId="1296">
        <row r="6">
          <cell r="CG6" t="str">
            <v>/wrs15~</v>
          </cell>
        </row>
      </sheetData>
      <sheetData sheetId="1297">
        <row r="6">
          <cell r="CG6" t="str">
            <v>/wrs15~</v>
          </cell>
        </row>
      </sheetData>
      <sheetData sheetId="1298">
        <row r="6">
          <cell r="CG6" t="str">
            <v>/wrs15~</v>
          </cell>
        </row>
      </sheetData>
      <sheetData sheetId="1299">
        <row r="6">
          <cell r="CG6" t="str">
            <v>/wrs15~</v>
          </cell>
        </row>
      </sheetData>
      <sheetData sheetId="1300">
        <row r="6">
          <cell r="CG6" t="str">
            <v>/wrs15~</v>
          </cell>
        </row>
      </sheetData>
      <sheetData sheetId="1301">
        <row r="6">
          <cell r="CG6" t="str">
            <v>/wrs15~</v>
          </cell>
        </row>
      </sheetData>
      <sheetData sheetId="1302">
        <row r="6">
          <cell r="CG6" t="str">
            <v>/wrs15~</v>
          </cell>
        </row>
      </sheetData>
      <sheetData sheetId="1303">
        <row r="6">
          <cell r="CG6" t="str">
            <v>/wrs15~</v>
          </cell>
        </row>
      </sheetData>
      <sheetData sheetId="1304">
        <row r="6">
          <cell r="CG6" t="str">
            <v>/wrs15~</v>
          </cell>
        </row>
      </sheetData>
      <sheetData sheetId="1305">
        <row r="6">
          <cell r="CG6" t="str">
            <v>/wrs15~</v>
          </cell>
        </row>
      </sheetData>
      <sheetData sheetId="1306">
        <row r="6">
          <cell r="CG6" t="str">
            <v>/wrs15~</v>
          </cell>
        </row>
      </sheetData>
      <sheetData sheetId="1307"/>
      <sheetData sheetId="1308">
        <row r="6">
          <cell r="CG6" t="str">
            <v>/wrs15~</v>
          </cell>
        </row>
      </sheetData>
      <sheetData sheetId="1309">
        <row r="6">
          <cell r="CG6" t="str">
            <v>/wrs15~</v>
          </cell>
        </row>
      </sheetData>
      <sheetData sheetId="1310">
        <row r="6">
          <cell r="CG6" t="str">
            <v>/wrs15~</v>
          </cell>
        </row>
      </sheetData>
      <sheetData sheetId="1311">
        <row r="6">
          <cell r="CG6" t="str">
            <v>/wrs15~</v>
          </cell>
        </row>
      </sheetData>
      <sheetData sheetId="1312">
        <row r="6">
          <cell r="CG6" t="str">
            <v>/wrs15~</v>
          </cell>
        </row>
      </sheetData>
      <sheetData sheetId="1313"/>
      <sheetData sheetId="1314"/>
      <sheetData sheetId="1315"/>
      <sheetData sheetId="1316"/>
      <sheetData sheetId="1317"/>
      <sheetData sheetId="1318"/>
      <sheetData sheetId="1319"/>
      <sheetData sheetId="1320"/>
      <sheetData sheetId="1321">
        <row r="6">
          <cell r="CG6" t="str">
            <v>/wrs15~</v>
          </cell>
        </row>
      </sheetData>
      <sheetData sheetId="1322">
        <row r="6">
          <cell r="CG6" t="str">
            <v>/wrs15~</v>
          </cell>
        </row>
      </sheetData>
      <sheetData sheetId="1323">
        <row r="6">
          <cell r="CG6" t="str">
            <v>/wrs15~</v>
          </cell>
        </row>
      </sheetData>
      <sheetData sheetId="1324">
        <row r="6">
          <cell r="CG6" t="str">
            <v>/wrs15~</v>
          </cell>
        </row>
      </sheetData>
      <sheetData sheetId="1325">
        <row r="6">
          <cell r="CG6" t="str">
            <v>/wrs15~</v>
          </cell>
        </row>
      </sheetData>
      <sheetData sheetId="1326">
        <row r="6">
          <cell r="CG6" t="str">
            <v>/wrs15~</v>
          </cell>
        </row>
      </sheetData>
      <sheetData sheetId="1327">
        <row r="6">
          <cell r="CG6" t="str">
            <v>/wrs15~</v>
          </cell>
        </row>
      </sheetData>
      <sheetData sheetId="1328">
        <row r="6">
          <cell r="CG6" t="str">
            <v>/wrs15~</v>
          </cell>
        </row>
      </sheetData>
      <sheetData sheetId="1329">
        <row r="6">
          <cell r="CG6" t="str">
            <v>/wrs15~</v>
          </cell>
        </row>
      </sheetData>
      <sheetData sheetId="1330">
        <row r="6">
          <cell r="CG6" t="str">
            <v>/wrs15~</v>
          </cell>
        </row>
      </sheetData>
      <sheetData sheetId="1331">
        <row r="6">
          <cell r="CG6" t="str">
            <v>/wrs15~</v>
          </cell>
        </row>
      </sheetData>
      <sheetData sheetId="1332">
        <row r="6">
          <cell r="CG6" t="str">
            <v>/wrs15~</v>
          </cell>
        </row>
      </sheetData>
      <sheetData sheetId="1333">
        <row r="6">
          <cell r="CG6" t="str">
            <v>/wrs15~</v>
          </cell>
        </row>
      </sheetData>
      <sheetData sheetId="1334">
        <row r="6">
          <cell r="CG6" t="str">
            <v>/wrs15~</v>
          </cell>
        </row>
      </sheetData>
      <sheetData sheetId="1335">
        <row r="6">
          <cell r="CG6" t="str">
            <v>/wrs15~</v>
          </cell>
        </row>
      </sheetData>
      <sheetData sheetId="1336">
        <row r="6">
          <cell r="CG6" t="str">
            <v>/wrs15~</v>
          </cell>
        </row>
      </sheetData>
      <sheetData sheetId="1337">
        <row r="6">
          <cell r="CG6" t="str">
            <v>/wrs15~</v>
          </cell>
        </row>
      </sheetData>
      <sheetData sheetId="1338">
        <row r="6">
          <cell r="CG6" t="str">
            <v>/wrs15~</v>
          </cell>
        </row>
      </sheetData>
      <sheetData sheetId="1339">
        <row r="6">
          <cell r="CG6" t="str">
            <v>/wrs15~</v>
          </cell>
        </row>
      </sheetData>
      <sheetData sheetId="1340">
        <row r="6">
          <cell r="CG6" t="str">
            <v>/wrs15~</v>
          </cell>
        </row>
      </sheetData>
      <sheetData sheetId="1341">
        <row r="6">
          <cell r="CG6" t="str">
            <v>/wrs15~</v>
          </cell>
        </row>
      </sheetData>
      <sheetData sheetId="1342">
        <row r="6">
          <cell r="CG6" t="str">
            <v>/wrs15~</v>
          </cell>
        </row>
      </sheetData>
      <sheetData sheetId="1343">
        <row r="6">
          <cell r="CG6" t="str">
            <v>/wrs15~</v>
          </cell>
        </row>
      </sheetData>
      <sheetData sheetId="1344">
        <row r="6">
          <cell r="CG6" t="str">
            <v>/wrs15~</v>
          </cell>
        </row>
      </sheetData>
      <sheetData sheetId="1345">
        <row r="6">
          <cell r="CG6" t="str">
            <v>/wrs15~</v>
          </cell>
        </row>
      </sheetData>
      <sheetData sheetId="1346">
        <row r="6">
          <cell r="CG6" t="str">
            <v>/wrs15~</v>
          </cell>
        </row>
      </sheetData>
      <sheetData sheetId="1347">
        <row r="6">
          <cell r="CG6" t="str">
            <v>/wrs15~</v>
          </cell>
        </row>
      </sheetData>
      <sheetData sheetId="1348">
        <row r="6">
          <cell r="CG6" t="str">
            <v>/wrs15~</v>
          </cell>
        </row>
      </sheetData>
      <sheetData sheetId="1349">
        <row r="6">
          <cell r="CG6" t="str">
            <v>/wrs15~</v>
          </cell>
        </row>
      </sheetData>
      <sheetData sheetId="1350">
        <row r="6">
          <cell r="CG6" t="str">
            <v>/wrs15~</v>
          </cell>
        </row>
      </sheetData>
      <sheetData sheetId="1351">
        <row r="6">
          <cell r="CG6" t="str">
            <v>/wrs15~</v>
          </cell>
        </row>
      </sheetData>
      <sheetData sheetId="1352">
        <row r="6">
          <cell r="CG6" t="str">
            <v>/wrs15~</v>
          </cell>
        </row>
      </sheetData>
      <sheetData sheetId="1353">
        <row r="6">
          <cell r="CG6" t="str">
            <v>/wrs15~</v>
          </cell>
        </row>
      </sheetData>
      <sheetData sheetId="1354">
        <row r="6">
          <cell r="CG6" t="str">
            <v>/wrs15~</v>
          </cell>
        </row>
      </sheetData>
      <sheetData sheetId="1355">
        <row r="6">
          <cell r="CG6" t="str">
            <v>/wrs15~</v>
          </cell>
        </row>
      </sheetData>
      <sheetData sheetId="1356"/>
      <sheetData sheetId="1357">
        <row r="6">
          <cell r="CG6" t="str">
            <v>/wrs15~</v>
          </cell>
        </row>
      </sheetData>
      <sheetData sheetId="1358"/>
      <sheetData sheetId="1359"/>
      <sheetData sheetId="1360"/>
      <sheetData sheetId="1361"/>
      <sheetData sheetId="1362">
        <row r="6">
          <cell r="CG6" t="str">
            <v>/wrs15~</v>
          </cell>
        </row>
      </sheetData>
      <sheetData sheetId="1363">
        <row r="6">
          <cell r="CG6" t="str">
            <v>/wrs15~</v>
          </cell>
        </row>
      </sheetData>
      <sheetData sheetId="1364">
        <row r="6">
          <cell r="CG6" t="str">
            <v>/wrs15~</v>
          </cell>
        </row>
      </sheetData>
      <sheetData sheetId="1365">
        <row r="6">
          <cell r="CG6" t="str">
            <v>/wrs15~</v>
          </cell>
        </row>
      </sheetData>
      <sheetData sheetId="1366">
        <row r="6">
          <cell r="CG6" t="str">
            <v>/wrs15~</v>
          </cell>
        </row>
      </sheetData>
      <sheetData sheetId="1367">
        <row r="6">
          <cell r="CG6" t="str">
            <v>/wrs15~</v>
          </cell>
        </row>
      </sheetData>
      <sheetData sheetId="1368">
        <row r="6">
          <cell r="CG6" t="str">
            <v>/wrs15~</v>
          </cell>
        </row>
      </sheetData>
      <sheetData sheetId="1369">
        <row r="6">
          <cell r="CG6" t="str">
            <v>/wrs15~</v>
          </cell>
        </row>
      </sheetData>
      <sheetData sheetId="1370">
        <row r="6">
          <cell r="CG6" t="str">
            <v>/wrs15~</v>
          </cell>
        </row>
      </sheetData>
      <sheetData sheetId="1371">
        <row r="6">
          <cell r="CG6" t="str">
            <v>/wrs15~</v>
          </cell>
        </row>
      </sheetData>
      <sheetData sheetId="1372">
        <row r="6">
          <cell r="CG6" t="str">
            <v>/wrs15~</v>
          </cell>
        </row>
      </sheetData>
      <sheetData sheetId="1373">
        <row r="6">
          <cell r="CG6" t="str">
            <v>/wrs15~</v>
          </cell>
        </row>
      </sheetData>
      <sheetData sheetId="1374">
        <row r="6">
          <cell r="CG6" t="str">
            <v>/wrs15~</v>
          </cell>
        </row>
      </sheetData>
      <sheetData sheetId="1375">
        <row r="6">
          <cell r="CG6" t="str">
            <v>/wrs15~</v>
          </cell>
        </row>
      </sheetData>
      <sheetData sheetId="1376">
        <row r="6">
          <cell r="CG6" t="str">
            <v>/wrs15~</v>
          </cell>
        </row>
      </sheetData>
      <sheetData sheetId="1377">
        <row r="6">
          <cell r="CG6" t="str">
            <v>/wrs15~</v>
          </cell>
        </row>
      </sheetData>
      <sheetData sheetId="1378">
        <row r="6">
          <cell r="CG6" t="str">
            <v>/wrs15~</v>
          </cell>
        </row>
      </sheetData>
      <sheetData sheetId="1379">
        <row r="6">
          <cell r="CG6" t="str">
            <v>/wrs15~</v>
          </cell>
        </row>
      </sheetData>
      <sheetData sheetId="1380">
        <row r="6">
          <cell r="CG6" t="str">
            <v>/wrs15~</v>
          </cell>
        </row>
      </sheetData>
      <sheetData sheetId="1381">
        <row r="6">
          <cell r="CG6" t="str">
            <v>/wrs15~</v>
          </cell>
        </row>
      </sheetData>
      <sheetData sheetId="1382">
        <row r="6">
          <cell r="CG6" t="str">
            <v>/wrs15~</v>
          </cell>
        </row>
      </sheetData>
      <sheetData sheetId="1383">
        <row r="6">
          <cell r="CG6" t="str">
            <v>/wrs15~</v>
          </cell>
        </row>
      </sheetData>
      <sheetData sheetId="1384">
        <row r="6">
          <cell r="CG6" t="str">
            <v>/wrs15~</v>
          </cell>
        </row>
      </sheetData>
      <sheetData sheetId="1385">
        <row r="6">
          <cell r="CG6" t="str">
            <v>/wrs15~</v>
          </cell>
        </row>
      </sheetData>
      <sheetData sheetId="1386">
        <row r="6">
          <cell r="CG6" t="str">
            <v>/wrs15~</v>
          </cell>
        </row>
      </sheetData>
      <sheetData sheetId="1387">
        <row r="6">
          <cell r="CG6" t="str">
            <v>/wrs15~</v>
          </cell>
        </row>
      </sheetData>
      <sheetData sheetId="1388">
        <row r="6">
          <cell r="CG6" t="str">
            <v>/wrs15~</v>
          </cell>
        </row>
      </sheetData>
      <sheetData sheetId="1389">
        <row r="6">
          <cell r="CG6" t="str">
            <v>/wrs15~</v>
          </cell>
        </row>
      </sheetData>
      <sheetData sheetId="1390">
        <row r="6">
          <cell r="CG6" t="str">
            <v>/wrs15~</v>
          </cell>
        </row>
      </sheetData>
      <sheetData sheetId="1391">
        <row r="6">
          <cell r="CG6" t="str">
            <v>/wrs15~</v>
          </cell>
        </row>
      </sheetData>
      <sheetData sheetId="1392">
        <row r="6">
          <cell r="CG6" t="str">
            <v>/wrs15~</v>
          </cell>
        </row>
      </sheetData>
      <sheetData sheetId="1393">
        <row r="6">
          <cell r="CG6" t="str">
            <v>/wrs15~</v>
          </cell>
        </row>
      </sheetData>
      <sheetData sheetId="1394"/>
      <sheetData sheetId="1395"/>
      <sheetData sheetId="1396"/>
      <sheetData sheetId="1397"/>
      <sheetData sheetId="1398"/>
      <sheetData sheetId="1399"/>
      <sheetData sheetId="1400"/>
      <sheetData sheetId="1401"/>
      <sheetData sheetId="1402"/>
      <sheetData sheetId="1403"/>
      <sheetData sheetId="1404">
        <row r="6">
          <cell r="CG6" t="str">
            <v>/wrs15~</v>
          </cell>
        </row>
      </sheetData>
      <sheetData sheetId="1405">
        <row r="6">
          <cell r="CG6" t="str">
            <v>/wrs15~</v>
          </cell>
        </row>
      </sheetData>
      <sheetData sheetId="1406">
        <row r="6">
          <cell r="CG6" t="str">
            <v>/wrs15~</v>
          </cell>
        </row>
      </sheetData>
      <sheetData sheetId="1407">
        <row r="6">
          <cell r="CG6" t="str">
            <v>/wrs15~</v>
          </cell>
        </row>
      </sheetData>
      <sheetData sheetId="1408">
        <row r="6">
          <cell r="CG6" t="str">
            <v>/wrs15~</v>
          </cell>
        </row>
      </sheetData>
      <sheetData sheetId="1409">
        <row r="6">
          <cell r="CG6" t="str">
            <v>/wrs15~</v>
          </cell>
        </row>
      </sheetData>
      <sheetData sheetId="1410">
        <row r="6">
          <cell r="CG6" t="str">
            <v>/wrs15~</v>
          </cell>
        </row>
      </sheetData>
      <sheetData sheetId="1411">
        <row r="6">
          <cell r="CG6" t="str">
            <v>/wrs15~</v>
          </cell>
        </row>
      </sheetData>
      <sheetData sheetId="1412">
        <row r="6">
          <cell r="CG6" t="str">
            <v>/wrs15~</v>
          </cell>
        </row>
      </sheetData>
      <sheetData sheetId="1413"/>
      <sheetData sheetId="1414"/>
      <sheetData sheetId="1415"/>
      <sheetData sheetId="1416"/>
      <sheetData sheetId="1417"/>
      <sheetData sheetId="1418">
        <row r="6">
          <cell r="CG6" t="str">
            <v>/wrs15~</v>
          </cell>
        </row>
      </sheetData>
      <sheetData sheetId="1419">
        <row r="6">
          <cell r="CG6" t="str">
            <v>/wrs15~</v>
          </cell>
        </row>
      </sheetData>
      <sheetData sheetId="1420">
        <row r="6">
          <cell r="CG6" t="str">
            <v>/wrs15~</v>
          </cell>
        </row>
      </sheetData>
      <sheetData sheetId="1421">
        <row r="6">
          <cell r="CG6" t="str">
            <v>/wrs15~</v>
          </cell>
        </row>
      </sheetData>
      <sheetData sheetId="1422">
        <row r="6">
          <cell r="CG6" t="str">
            <v>/wrs15~</v>
          </cell>
        </row>
      </sheetData>
      <sheetData sheetId="1423">
        <row r="6">
          <cell r="CG6" t="str">
            <v>/wrs15~</v>
          </cell>
        </row>
      </sheetData>
      <sheetData sheetId="1424">
        <row r="6">
          <cell r="CG6" t="str">
            <v>/wrs15~</v>
          </cell>
        </row>
      </sheetData>
      <sheetData sheetId="1425">
        <row r="6">
          <cell r="CG6" t="str">
            <v>/wrs15~</v>
          </cell>
        </row>
      </sheetData>
      <sheetData sheetId="1426">
        <row r="6">
          <cell r="CG6" t="str">
            <v>/wrs15~</v>
          </cell>
        </row>
      </sheetData>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row r="6">
          <cell r="CG6" t="str">
            <v>/wrs15~</v>
          </cell>
        </row>
      </sheetData>
      <sheetData sheetId="1445">
        <row r="6">
          <cell r="CG6" t="str">
            <v>/wrs15~</v>
          </cell>
        </row>
      </sheetData>
      <sheetData sheetId="1446">
        <row r="6">
          <cell r="CG6" t="str">
            <v>/wrs15~</v>
          </cell>
        </row>
      </sheetData>
      <sheetData sheetId="1447">
        <row r="6">
          <cell r="CG6" t="str">
            <v>/wrs15~</v>
          </cell>
        </row>
      </sheetData>
      <sheetData sheetId="1448">
        <row r="6">
          <cell r="CG6" t="str">
            <v>/wrs15~</v>
          </cell>
        </row>
      </sheetData>
      <sheetData sheetId="1449"/>
      <sheetData sheetId="1450"/>
      <sheetData sheetId="1451"/>
      <sheetData sheetId="1452"/>
      <sheetData sheetId="1453"/>
      <sheetData sheetId="1454"/>
      <sheetData sheetId="1455"/>
      <sheetData sheetId="1456"/>
      <sheetData sheetId="1457">
        <row r="6">
          <cell r="CG6" t="str">
            <v>/wrs15~</v>
          </cell>
        </row>
      </sheetData>
      <sheetData sheetId="1458">
        <row r="6">
          <cell r="CG6" t="str">
            <v>/wrs15~</v>
          </cell>
        </row>
      </sheetData>
      <sheetData sheetId="1459">
        <row r="6">
          <cell r="CG6" t="str">
            <v>/wrs15~</v>
          </cell>
        </row>
      </sheetData>
      <sheetData sheetId="1460">
        <row r="6">
          <cell r="CG6" t="str">
            <v>/wrs15~</v>
          </cell>
        </row>
      </sheetData>
      <sheetData sheetId="1461">
        <row r="6">
          <cell r="CG6" t="str">
            <v>/wrs15~</v>
          </cell>
        </row>
      </sheetData>
      <sheetData sheetId="1462">
        <row r="6">
          <cell r="CG6" t="str">
            <v>/wrs15~</v>
          </cell>
        </row>
      </sheetData>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row r="6">
          <cell r="CG6" t="str">
            <v>/wrs15~</v>
          </cell>
        </row>
      </sheetData>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row r="6">
          <cell r="CG6" t="str">
            <v>/wrs15~</v>
          </cell>
        </row>
      </sheetData>
      <sheetData sheetId="1496" refreshError="1"/>
      <sheetData sheetId="1497" refreshError="1"/>
      <sheetData sheetId="1498" refreshError="1"/>
      <sheetData sheetId="1499" refreshError="1"/>
      <sheetData sheetId="1500" refreshError="1"/>
      <sheetData sheetId="1501">
        <row r="6">
          <cell r="CG6" t="str">
            <v>/wrs15~</v>
          </cell>
        </row>
      </sheetData>
      <sheetData sheetId="1502"/>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ow r="6">
          <cell r="CG6" t="str">
            <v>/wrs15~</v>
          </cell>
        </row>
      </sheetData>
      <sheetData sheetId="1517">
        <row r="6">
          <cell r="CG6" t="str">
            <v>/wrs15~</v>
          </cell>
        </row>
      </sheetData>
      <sheetData sheetId="1518">
        <row r="6">
          <cell r="CG6" t="str">
            <v>/wrs15~</v>
          </cell>
        </row>
      </sheetData>
      <sheetData sheetId="1519">
        <row r="6">
          <cell r="CG6" t="str">
            <v>/wrs15~</v>
          </cell>
        </row>
      </sheetData>
      <sheetData sheetId="1520">
        <row r="6">
          <cell r="CG6" t="str">
            <v>/wrs15~</v>
          </cell>
        </row>
      </sheetData>
      <sheetData sheetId="1521">
        <row r="6">
          <cell r="CG6" t="str">
            <v>/wrs15~</v>
          </cell>
        </row>
      </sheetData>
      <sheetData sheetId="1522">
        <row r="6">
          <cell r="CG6" t="str">
            <v>/wrs15~</v>
          </cell>
        </row>
      </sheetData>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ow r="6">
          <cell r="CG6" t="str">
            <v>/wrs15~</v>
          </cell>
        </row>
      </sheetData>
      <sheetData sheetId="1631" refreshError="1"/>
      <sheetData sheetId="1632" refreshError="1"/>
      <sheetData sheetId="1633">
        <row r="6">
          <cell r="CG6" t="str">
            <v>/wrs15~</v>
          </cell>
        </row>
      </sheetData>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sheetData sheetId="1649" refreshError="1"/>
      <sheetData sheetId="1650">
        <row r="6">
          <cell r="CG6" t="str">
            <v>/wrs15~</v>
          </cell>
        </row>
      </sheetData>
      <sheetData sheetId="1651">
        <row r="6">
          <cell r="CG6" t="str">
            <v>/wrs15~</v>
          </cell>
        </row>
      </sheetData>
      <sheetData sheetId="1652" refreshError="1"/>
      <sheetData sheetId="1653" refreshError="1"/>
      <sheetData sheetId="1654" refreshError="1"/>
      <sheetData sheetId="1655">
        <row r="6">
          <cell r="CG6" t="str">
            <v>/wrs15~</v>
          </cell>
        </row>
      </sheetData>
      <sheetData sheetId="1656">
        <row r="6">
          <cell r="CG6" t="str">
            <v>/wrs15~</v>
          </cell>
        </row>
      </sheetData>
      <sheetData sheetId="1657" refreshError="1"/>
      <sheetData sheetId="1658">
        <row r="6">
          <cell r="CG6" t="str">
            <v>/wrs15~</v>
          </cell>
        </row>
      </sheetData>
      <sheetData sheetId="1659">
        <row r="6">
          <cell r="CG6" t="str">
            <v>/wrs15~</v>
          </cell>
        </row>
      </sheetData>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ow r="6">
          <cell r="CG6" t="str">
            <v>/wrs15~</v>
          </cell>
        </row>
      </sheetData>
      <sheetData sheetId="1722">
        <row r="6">
          <cell r="CG6" t="str">
            <v>/wrs15~</v>
          </cell>
        </row>
      </sheetData>
      <sheetData sheetId="1723">
        <row r="6">
          <cell r="CG6" t="str">
            <v>/wrs15~</v>
          </cell>
        </row>
      </sheetData>
      <sheetData sheetId="1724">
        <row r="6">
          <cell r="CG6" t="str">
            <v>/wrs15~</v>
          </cell>
        </row>
      </sheetData>
      <sheetData sheetId="1725">
        <row r="6">
          <cell r="CG6" t="str">
            <v>/wrs15~</v>
          </cell>
        </row>
      </sheetData>
      <sheetData sheetId="1726">
        <row r="6">
          <cell r="CG6" t="str">
            <v>/wrs15~</v>
          </cell>
        </row>
      </sheetData>
      <sheetData sheetId="1727">
        <row r="6">
          <cell r="CG6" t="str">
            <v>/wrs15~</v>
          </cell>
        </row>
      </sheetData>
      <sheetData sheetId="1728">
        <row r="6">
          <cell r="CG6" t="str">
            <v>/wrs15~</v>
          </cell>
        </row>
      </sheetData>
      <sheetData sheetId="1729" refreshError="1"/>
      <sheetData sheetId="1730" refreshError="1"/>
      <sheetData sheetId="1731" refreshError="1"/>
      <sheetData sheetId="1732" refreshError="1"/>
      <sheetData sheetId="1733">
        <row r="6">
          <cell r="CG6" t="str">
            <v>/wrs15~</v>
          </cell>
        </row>
      </sheetData>
      <sheetData sheetId="1734">
        <row r="6">
          <cell r="CG6" t="str">
            <v>/wrs15~</v>
          </cell>
        </row>
      </sheetData>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ow r="6">
          <cell r="CG6" t="str">
            <v>/wrs15~</v>
          </cell>
        </row>
      </sheetData>
      <sheetData sheetId="1761">
        <row r="6">
          <cell r="CG6" t="str">
            <v>/wrs15~</v>
          </cell>
        </row>
      </sheetData>
      <sheetData sheetId="1762">
        <row r="6">
          <cell r="CG6" t="str">
            <v>/wrs15~</v>
          </cell>
        </row>
      </sheetData>
      <sheetData sheetId="1763">
        <row r="6">
          <cell r="CG6" t="str">
            <v>/wrs15~</v>
          </cell>
        </row>
      </sheetData>
      <sheetData sheetId="1764">
        <row r="6">
          <cell r="CG6" t="str">
            <v>/wrs15~</v>
          </cell>
        </row>
      </sheetData>
      <sheetData sheetId="1765">
        <row r="6">
          <cell r="CG6" t="str">
            <v>/wrs15~</v>
          </cell>
        </row>
      </sheetData>
      <sheetData sheetId="1766">
        <row r="6">
          <cell r="CG6" t="str">
            <v>/wrs15~</v>
          </cell>
        </row>
      </sheetData>
      <sheetData sheetId="1767">
        <row r="6">
          <cell r="CG6" t="str">
            <v>/wrs15~</v>
          </cell>
        </row>
      </sheetData>
      <sheetData sheetId="1768">
        <row r="6">
          <cell r="CG6" t="str">
            <v>/wrs15~</v>
          </cell>
        </row>
      </sheetData>
      <sheetData sheetId="1769">
        <row r="6">
          <cell r="CG6" t="str">
            <v>/wrs15~</v>
          </cell>
        </row>
      </sheetData>
      <sheetData sheetId="1770">
        <row r="6">
          <cell r="CG6" t="str">
            <v>/wrs15~</v>
          </cell>
        </row>
      </sheetData>
      <sheetData sheetId="1771">
        <row r="6">
          <cell r="CG6" t="str">
            <v>/wrs15~</v>
          </cell>
        </row>
      </sheetData>
      <sheetData sheetId="1772">
        <row r="6">
          <cell r="CG6" t="str">
            <v>/wrs15~</v>
          </cell>
        </row>
      </sheetData>
      <sheetData sheetId="1773">
        <row r="6">
          <cell r="CG6" t="str">
            <v>/wrs15~</v>
          </cell>
        </row>
      </sheetData>
      <sheetData sheetId="1774">
        <row r="6">
          <cell r="CG6" t="str">
            <v>/wrs15~</v>
          </cell>
        </row>
      </sheetData>
      <sheetData sheetId="1775">
        <row r="6">
          <cell r="CG6" t="str">
            <v>/wrs15~</v>
          </cell>
        </row>
      </sheetData>
      <sheetData sheetId="1776">
        <row r="6">
          <cell r="CG6" t="str">
            <v>/wrs15~</v>
          </cell>
        </row>
      </sheetData>
      <sheetData sheetId="1777">
        <row r="6">
          <cell r="CG6" t="str">
            <v>/wrs15~</v>
          </cell>
        </row>
      </sheetData>
      <sheetData sheetId="1778">
        <row r="6">
          <cell r="CG6" t="str">
            <v>/wrs15~</v>
          </cell>
        </row>
      </sheetData>
      <sheetData sheetId="1779">
        <row r="6">
          <cell r="CG6" t="str">
            <v>/wrs15~</v>
          </cell>
        </row>
      </sheetData>
      <sheetData sheetId="1780">
        <row r="6">
          <cell r="CG6" t="str">
            <v>/wrs15~</v>
          </cell>
        </row>
      </sheetData>
      <sheetData sheetId="1781">
        <row r="6">
          <cell r="CG6" t="str">
            <v>/wrs15~</v>
          </cell>
        </row>
      </sheetData>
      <sheetData sheetId="1782">
        <row r="6">
          <cell r="CG6" t="str">
            <v>/wrs15~</v>
          </cell>
        </row>
      </sheetData>
      <sheetData sheetId="1783">
        <row r="6">
          <cell r="CG6" t="str">
            <v>/wrs15~</v>
          </cell>
        </row>
      </sheetData>
      <sheetData sheetId="1784">
        <row r="6">
          <cell r="CG6" t="str">
            <v>/wrs15~</v>
          </cell>
        </row>
      </sheetData>
      <sheetData sheetId="1785">
        <row r="6">
          <cell r="CG6" t="str">
            <v>/wrs15~</v>
          </cell>
        </row>
      </sheetData>
      <sheetData sheetId="1786">
        <row r="6">
          <cell r="CG6" t="str">
            <v>/wrs15~</v>
          </cell>
        </row>
      </sheetData>
      <sheetData sheetId="1787">
        <row r="6">
          <cell r="CG6" t="str">
            <v>/wrs15~</v>
          </cell>
        </row>
      </sheetData>
      <sheetData sheetId="1788">
        <row r="6">
          <cell r="CG6" t="str">
            <v>/wrs15~</v>
          </cell>
        </row>
      </sheetData>
      <sheetData sheetId="1789">
        <row r="6">
          <cell r="CG6" t="str">
            <v>/wrs15~</v>
          </cell>
        </row>
      </sheetData>
      <sheetData sheetId="1790">
        <row r="6">
          <cell r="CG6" t="str">
            <v>/wrs15~</v>
          </cell>
        </row>
      </sheetData>
      <sheetData sheetId="1791">
        <row r="6">
          <cell r="CG6" t="str">
            <v>/wrs15~</v>
          </cell>
        </row>
      </sheetData>
      <sheetData sheetId="1792">
        <row r="6">
          <cell r="CG6" t="str">
            <v>/wrs15~</v>
          </cell>
        </row>
      </sheetData>
      <sheetData sheetId="1793">
        <row r="6">
          <cell r="CG6" t="str">
            <v>/wrs15~</v>
          </cell>
        </row>
      </sheetData>
      <sheetData sheetId="1794">
        <row r="6">
          <cell r="CG6" t="str">
            <v>/wrs15~</v>
          </cell>
        </row>
      </sheetData>
      <sheetData sheetId="1795">
        <row r="6">
          <cell r="CG6" t="str">
            <v>/wrs15~</v>
          </cell>
        </row>
      </sheetData>
      <sheetData sheetId="1796">
        <row r="6">
          <cell r="CG6" t="str">
            <v>/wrs15~</v>
          </cell>
        </row>
      </sheetData>
      <sheetData sheetId="1797">
        <row r="6">
          <cell r="CG6" t="str">
            <v>/wrs15~</v>
          </cell>
        </row>
      </sheetData>
      <sheetData sheetId="1798">
        <row r="6">
          <cell r="CG6" t="str">
            <v>/wrs15~</v>
          </cell>
        </row>
      </sheetData>
      <sheetData sheetId="1799">
        <row r="6">
          <cell r="CG6" t="str">
            <v>/wrs15~</v>
          </cell>
        </row>
      </sheetData>
      <sheetData sheetId="1800">
        <row r="6">
          <cell r="CG6" t="str">
            <v>/wrs15~</v>
          </cell>
        </row>
      </sheetData>
      <sheetData sheetId="1801">
        <row r="6">
          <cell r="CG6" t="str">
            <v>/wrs15~</v>
          </cell>
        </row>
      </sheetData>
      <sheetData sheetId="1802">
        <row r="6">
          <cell r="CG6" t="str">
            <v>/wrs15~</v>
          </cell>
        </row>
      </sheetData>
      <sheetData sheetId="1803">
        <row r="6">
          <cell r="CG6" t="str">
            <v>/wrs15~</v>
          </cell>
        </row>
      </sheetData>
      <sheetData sheetId="1804">
        <row r="6">
          <cell r="CG6" t="str">
            <v>/wrs15~</v>
          </cell>
        </row>
      </sheetData>
      <sheetData sheetId="1805">
        <row r="6">
          <cell r="CG6" t="str">
            <v>/wrs15~</v>
          </cell>
        </row>
      </sheetData>
      <sheetData sheetId="1806">
        <row r="6">
          <cell r="CG6" t="str">
            <v>/wrs15~</v>
          </cell>
        </row>
      </sheetData>
      <sheetData sheetId="1807">
        <row r="6">
          <cell r="CG6" t="str">
            <v>/wrs15~</v>
          </cell>
        </row>
      </sheetData>
      <sheetData sheetId="1808">
        <row r="6">
          <cell r="CG6" t="str">
            <v>/wrs15~</v>
          </cell>
        </row>
      </sheetData>
      <sheetData sheetId="1809">
        <row r="6">
          <cell r="CG6" t="str">
            <v>/wrs15~</v>
          </cell>
        </row>
      </sheetData>
      <sheetData sheetId="1810">
        <row r="6">
          <cell r="CG6" t="str">
            <v>/wrs15~</v>
          </cell>
        </row>
      </sheetData>
      <sheetData sheetId="1811">
        <row r="6">
          <cell r="CG6" t="str">
            <v>/wrs15~</v>
          </cell>
        </row>
      </sheetData>
      <sheetData sheetId="1812">
        <row r="6">
          <cell r="CG6" t="str">
            <v>/wrs15~</v>
          </cell>
        </row>
      </sheetData>
      <sheetData sheetId="1813">
        <row r="6">
          <cell r="CG6" t="str">
            <v>/wrs15~</v>
          </cell>
        </row>
      </sheetData>
      <sheetData sheetId="1814">
        <row r="6">
          <cell r="CG6" t="str">
            <v>/wrs15~</v>
          </cell>
        </row>
      </sheetData>
      <sheetData sheetId="1815">
        <row r="6">
          <cell r="CG6" t="str">
            <v>/wrs15~</v>
          </cell>
        </row>
      </sheetData>
      <sheetData sheetId="1816">
        <row r="6">
          <cell r="CG6" t="str">
            <v>/wrs15~</v>
          </cell>
        </row>
      </sheetData>
      <sheetData sheetId="1817">
        <row r="6">
          <cell r="CG6" t="str">
            <v>/wrs15~</v>
          </cell>
        </row>
      </sheetData>
      <sheetData sheetId="1818">
        <row r="6">
          <cell r="CG6" t="str">
            <v>/wrs15~</v>
          </cell>
        </row>
      </sheetData>
      <sheetData sheetId="1819">
        <row r="6">
          <cell r="CG6" t="str">
            <v>/wrs15~</v>
          </cell>
        </row>
      </sheetData>
      <sheetData sheetId="1820">
        <row r="6">
          <cell r="CG6" t="str">
            <v>/wrs15~</v>
          </cell>
        </row>
      </sheetData>
      <sheetData sheetId="1821">
        <row r="6">
          <cell r="CG6" t="str">
            <v>/wrs15~</v>
          </cell>
        </row>
      </sheetData>
      <sheetData sheetId="1822">
        <row r="6">
          <cell r="CG6" t="str">
            <v>/wrs15~</v>
          </cell>
        </row>
      </sheetData>
      <sheetData sheetId="1823">
        <row r="6">
          <cell r="CG6" t="str">
            <v>/wrs15~</v>
          </cell>
        </row>
      </sheetData>
      <sheetData sheetId="1824">
        <row r="6">
          <cell r="CG6" t="str">
            <v>/wrs15~</v>
          </cell>
        </row>
      </sheetData>
      <sheetData sheetId="1825">
        <row r="6">
          <cell r="CG6" t="str">
            <v>/wrs15~</v>
          </cell>
        </row>
      </sheetData>
      <sheetData sheetId="1826">
        <row r="6">
          <cell r="CG6" t="str">
            <v>/wrs15~</v>
          </cell>
        </row>
      </sheetData>
      <sheetData sheetId="1827">
        <row r="6">
          <cell r="CG6" t="str">
            <v>/wrs15~</v>
          </cell>
        </row>
      </sheetData>
      <sheetData sheetId="1828">
        <row r="6">
          <cell r="CG6" t="str">
            <v>/wrs15~</v>
          </cell>
        </row>
      </sheetData>
      <sheetData sheetId="1829">
        <row r="6">
          <cell r="CG6" t="str">
            <v>/wrs15~</v>
          </cell>
        </row>
      </sheetData>
      <sheetData sheetId="1830">
        <row r="6">
          <cell r="CG6" t="str">
            <v>/wrs15~</v>
          </cell>
        </row>
      </sheetData>
      <sheetData sheetId="1831">
        <row r="6">
          <cell r="CG6" t="str">
            <v>/wrs15~</v>
          </cell>
        </row>
      </sheetData>
      <sheetData sheetId="1832">
        <row r="6">
          <cell r="CG6" t="str">
            <v>/wrs15~</v>
          </cell>
        </row>
      </sheetData>
      <sheetData sheetId="1833">
        <row r="6">
          <cell r="CG6" t="str">
            <v>/wrs15~</v>
          </cell>
        </row>
      </sheetData>
      <sheetData sheetId="1834">
        <row r="6">
          <cell r="CG6" t="str">
            <v>/wrs15~</v>
          </cell>
        </row>
      </sheetData>
      <sheetData sheetId="1835">
        <row r="6">
          <cell r="CG6" t="str">
            <v>/wrs15~</v>
          </cell>
        </row>
      </sheetData>
      <sheetData sheetId="1836">
        <row r="6">
          <cell r="CG6" t="str">
            <v>/wrs15~</v>
          </cell>
        </row>
      </sheetData>
      <sheetData sheetId="1837">
        <row r="6">
          <cell r="CG6" t="str">
            <v>/wrs15~</v>
          </cell>
        </row>
      </sheetData>
      <sheetData sheetId="1838">
        <row r="6">
          <cell r="CG6" t="str">
            <v>/wrs15~</v>
          </cell>
        </row>
      </sheetData>
      <sheetData sheetId="1839">
        <row r="6">
          <cell r="CG6" t="str">
            <v>/wrs15~</v>
          </cell>
        </row>
      </sheetData>
      <sheetData sheetId="1840">
        <row r="6">
          <cell r="CG6" t="str">
            <v>/wrs15~</v>
          </cell>
        </row>
      </sheetData>
      <sheetData sheetId="1841">
        <row r="6">
          <cell r="CG6" t="str">
            <v>/wrs15~</v>
          </cell>
        </row>
      </sheetData>
      <sheetData sheetId="1842">
        <row r="6">
          <cell r="CG6" t="str">
            <v>/wrs15~</v>
          </cell>
        </row>
      </sheetData>
      <sheetData sheetId="1843">
        <row r="6">
          <cell r="CG6" t="str">
            <v>/wrs15~</v>
          </cell>
        </row>
      </sheetData>
      <sheetData sheetId="1844">
        <row r="6">
          <cell r="CG6" t="str">
            <v>/wrs15~</v>
          </cell>
        </row>
      </sheetData>
      <sheetData sheetId="1845">
        <row r="6">
          <cell r="CG6" t="str">
            <v>/wrs15~</v>
          </cell>
        </row>
      </sheetData>
      <sheetData sheetId="1846">
        <row r="6">
          <cell r="CG6" t="str">
            <v>/wrs15~</v>
          </cell>
        </row>
      </sheetData>
      <sheetData sheetId="1847">
        <row r="6">
          <cell r="CG6" t="str">
            <v>/wrs15~</v>
          </cell>
        </row>
      </sheetData>
      <sheetData sheetId="1848">
        <row r="6">
          <cell r="CG6" t="str">
            <v>/wrs15~</v>
          </cell>
        </row>
      </sheetData>
      <sheetData sheetId="1849">
        <row r="6">
          <cell r="CG6" t="str">
            <v>/wrs15~</v>
          </cell>
        </row>
      </sheetData>
      <sheetData sheetId="1850">
        <row r="6">
          <cell r="CG6" t="str">
            <v>/wrs15~</v>
          </cell>
        </row>
      </sheetData>
      <sheetData sheetId="1851">
        <row r="6">
          <cell r="CG6" t="str">
            <v>/wrs15~</v>
          </cell>
        </row>
      </sheetData>
      <sheetData sheetId="1852">
        <row r="6">
          <cell r="CG6" t="str">
            <v>/wrs15~</v>
          </cell>
        </row>
      </sheetData>
      <sheetData sheetId="1853">
        <row r="6">
          <cell r="CG6" t="str">
            <v>/wrs15~</v>
          </cell>
        </row>
      </sheetData>
      <sheetData sheetId="1854">
        <row r="6">
          <cell r="CG6" t="str">
            <v>/wrs15~</v>
          </cell>
        </row>
      </sheetData>
      <sheetData sheetId="1855">
        <row r="6">
          <cell r="CG6" t="str">
            <v>/wrs15~</v>
          </cell>
        </row>
      </sheetData>
      <sheetData sheetId="1856">
        <row r="6">
          <cell r="CG6" t="str">
            <v>/wrs15~</v>
          </cell>
        </row>
      </sheetData>
      <sheetData sheetId="1857">
        <row r="6">
          <cell r="CG6" t="str">
            <v>/wrs15~</v>
          </cell>
        </row>
      </sheetData>
      <sheetData sheetId="1858">
        <row r="6">
          <cell r="CG6" t="str">
            <v>/wrs15~</v>
          </cell>
        </row>
      </sheetData>
      <sheetData sheetId="1859">
        <row r="6">
          <cell r="CG6" t="str">
            <v>/wrs15~</v>
          </cell>
        </row>
      </sheetData>
      <sheetData sheetId="1860">
        <row r="6">
          <cell r="CG6" t="str">
            <v>/wrs15~</v>
          </cell>
        </row>
      </sheetData>
      <sheetData sheetId="1861">
        <row r="6">
          <cell r="CG6" t="str">
            <v>/wrs15~</v>
          </cell>
        </row>
      </sheetData>
      <sheetData sheetId="1862">
        <row r="6">
          <cell r="CG6" t="str">
            <v>/wrs15~</v>
          </cell>
        </row>
      </sheetData>
      <sheetData sheetId="1863">
        <row r="6">
          <cell r="CG6" t="str">
            <v>/wrs15~</v>
          </cell>
        </row>
      </sheetData>
      <sheetData sheetId="1864">
        <row r="6">
          <cell r="CG6" t="str">
            <v>/wrs15~</v>
          </cell>
        </row>
      </sheetData>
      <sheetData sheetId="1865">
        <row r="6">
          <cell r="CG6" t="str">
            <v>/wrs15~</v>
          </cell>
        </row>
      </sheetData>
      <sheetData sheetId="1866">
        <row r="6">
          <cell r="CG6" t="str">
            <v>/wrs15~</v>
          </cell>
        </row>
      </sheetData>
      <sheetData sheetId="1867">
        <row r="6">
          <cell r="CG6" t="str">
            <v>/wrs15~</v>
          </cell>
        </row>
      </sheetData>
      <sheetData sheetId="1868">
        <row r="6">
          <cell r="CG6" t="str">
            <v>/wrs15~</v>
          </cell>
        </row>
      </sheetData>
      <sheetData sheetId="1869">
        <row r="6">
          <cell r="CG6" t="str">
            <v>/wrs15~</v>
          </cell>
        </row>
      </sheetData>
      <sheetData sheetId="1870">
        <row r="6">
          <cell r="CG6" t="str">
            <v>/wrs15~</v>
          </cell>
        </row>
      </sheetData>
      <sheetData sheetId="1871">
        <row r="6">
          <cell r="CG6" t="str">
            <v>/wrs15~</v>
          </cell>
        </row>
      </sheetData>
      <sheetData sheetId="1872">
        <row r="6">
          <cell r="CG6" t="str">
            <v>/wrs15~</v>
          </cell>
        </row>
      </sheetData>
      <sheetData sheetId="1873">
        <row r="6">
          <cell r="CG6" t="str">
            <v>/wrs15~</v>
          </cell>
        </row>
      </sheetData>
      <sheetData sheetId="1874">
        <row r="6">
          <cell r="CG6" t="str">
            <v>/wrs15~</v>
          </cell>
        </row>
      </sheetData>
      <sheetData sheetId="1875">
        <row r="6">
          <cell r="CG6" t="str">
            <v>/wrs15~</v>
          </cell>
        </row>
      </sheetData>
      <sheetData sheetId="1876">
        <row r="6">
          <cell r="CG6" t="str">
            <v>/wrs15~</v>
          </cell>
        </row>
      </sheetData>
      <sheetData sheetId="1877">
        <row r="6">
          <cell r="CG6" t="str">
            <v>/wrs15~</v>
          </cell>
        </row>
      </sheetData>
      <sheetData sheetId="1878">
        <row r="6">
          <cell r="CG6" t="str">
            <v>/wrs15~</v>
          </cell>
        </row>
      </sheetData>
      <sheetData sheetId="1879">
        <row r="6">
          <cell r="CG6" t="str">
            <v>/wrs15~</v>
          </cell>
        </row>
      </sheetData>
      <sheetData sheetId="1880">
        <row r="6">
          <cell r="CG6" t="str">
            <v>/wrs15~</v>
          </cell>
        </row>
      </sheetData>
      <sheetData sheetId="1881">
        <row r="6">
          <cell r="CG6" t="str">
            <v>/wrs15~</v>
          </cell>
        </row>
      </sheetData>
      <sheetData sheetId="1882">
        <row r="6">
          <cell r="CG6" t="str">
            <v>/wrs15~</v>
          </cell>
        </row>
      </sheetData>
      <sheetData sheetId="1883">
        <row r="6">
          <cell r="CG6" t="str">
            <v>/wrs15~</v>
          </cell>
        </row>
      </sheetData>
      <sheetData sheetId="1884">
        <row r="6">
          <cell r="CG6" t="str">
            <v>/wrs15~</v>
          </cell>
        </row>
      </sheetData>
      <sheetData sheetId="1885">
        <row r="6">
          <cell r="CG6" t="str">
            <v>/wrs15~</v>
          </cell>
        </row>
      </sheetData>
      <sheetData sheetId="1886">
        <row r="6">
          <cell r="CG6" t="str">
            <v>/wrs15~</v>
          </cell>
        </row>
      </sheetData>
      <sheetData sheetId="1887">
        <row r="6">
          <cell r="CG6" t="str">
            <v>/wrs15~</v>
          </cell>
        </row>
      </sheetData>
      <sheetData sheetId="1888">
        <row r="6">
          <cell r="CG6" t="str">
            <v>/wrs15~</v>
          </cell>
        </row>
      </sheetData>
      <sheetData sheetId="1889">
        <row r="6">
          <cell r="CG6" t="str">
            <v>/wrs15~</v>
          </cell>
        </row>
      </sheetData>
      <sheetData sheetId="1890">
        <row r="6">
          <cell r="CG6" t="str">
            <v>/wrs15~</v>
          </cell>
        </row>
      </sheetData>
      <sheetData sheetId="1891">
        <row r="6">
          <cell r="CG6" t="str">
            <v>/wrs15~</v>
          </cell>
        </row>
      </sheetData>
      <sheetData sheetId="1892">
        <row r="6">
          <cell r="CG6" t="str">
            <v>/wrs15~</v>
          </cell>
        </row>
      </sheetData>
      <sheetData sheetId="1893">
        <row r="6">
          <cell r="CG6" t="str">
            <v>/wrs15~</v>
          </cell>
        </row>
      </sheetData>
      <sheetData sheetId="1894">
        <row r="6">
          <cell r="CG6" t="str">
            <v>/wrs15~</v>
          </cell>
        </row>
      </sheetData>
      <sheetData sheetId="1895">
        <row r="6">
          <cell r="CG6" t="str">
            <v>/wrs15~</v>
          </cell>
        </row>
      </sheetData>
      <sheetData sheetId="1896">
        <row r="6">
          <cell r="CG6" t="str">
            <v>/wrs15~</v>
          </cell>
        </row>
      </sheetData>
      <sheetData sheetId="1897">
        <row r="6">
          <cell r="CG6" t="str">
            <v>/wrs15~</v>
          </cell>
        </row>
      </sheetData>
      <sheetData sheetId="1898">
        <row r="6">
          <cell r="CG6" t="str">
            <v>/wrs15~</v>
          </cell>
        </row>
      </sheetData>
      <sheetData sheetId="1899">
        <row r="6">
          <cell r="CG6" t="str">
            <v>/wrs15~</v>
          </cell>
        </row>
      </sheetData>
      <sheetData sheetId="1900">
        <row r="6">
          <cell r="CG6" t="str">
            <v>/wrs15~</v>
          </cell>
        </row>
      </sheetData>
      <sheetData sheetId="1901">
        <row r="6">
          <cell r="CG6" t="str">
            <v>/wrs15~</v>
          </cell>
        </row>
      </sheetData>
      <sheetData sheetId="1902">
        <row r="6">
          <cell r="CG6" t="str">
            <v>/wrs15~</v>
          </cell>
        </row>
      </sheetData>
      <sheetData sheetId="1903">
        <row r="6">
          <cell r="CG6" t="str">
            <v>/wrs15~</v>
          </cell>
        </row>
      </sheetData>
      <sheetData sheetId="1904">
        <row r="6">
          <cell r="CG6" t="str">
            <v>/wrs15~</v>
          </cell>
        </row>
      </sheetData>
      <sheetData sheetId="1905">
        <row r="6">
          <cell r="CG6" t="str">
            <v>/wrs15~</v>
          </cell>
        </row>
      </sheetData>
      <sheetData sheetId="1906">
        <row r="6">
          <cell r="CG6" t="str">
            <v>/wrs15~</v>
          </cell>
        </row>
      </sheetData>
      <sheetData sheetId="1907">
        <row r="6">
          <cell r="CG6" t="str">
            <v>/wrs15~</v>
          </cell>
        </row>
      </sheetData>
      <sheetData sheetId="1908">
        <row r="6">
          <cell r="CG6" t="str">
            <v>/wrs15~</v>
          </cell>
        </row>
      </sheetData>
      <sheetData sheetId="1909">
        <row r="6">
          <cell r="CG6" t="str">
            <v>/wrs15~</v>
          </cell>
        </row>
      </sheetData>
      <sheetData sheetId="1910">
        <row r="6">
          <cell r="CG6" t="str">
            <v>/wrs15~</v>
          </cell>
        </row>
      </sheetData>
      <sheetData sheetId="1911">
        <row r="6">
          <cell r="CG6" t="str">
            <v>/wrs15~</v>
          </cell>
        </row>
      </sheetData>
      <sheetData sheetId="1912">
        <row r="6">
          <cell r="CG6" t="str">
            <v>/wrs15~</v>
          </cell>
        </row>
      </sheetData>
      <sheetData sheetId="1913">
        <row r="6">
          <cell r="CG6" t="str">
            <v>/wrs15~</v>
          </cell>
        </row>
      </sheetData>
      <sheetData sheetId="1914">
        <row r="6">
          <cell r="CG6" t="str">
            <v>/wrs15~</v>
          </cell>
        </row>
      </sheetData>
      <sheetData sheetId="1915">
        <row r="6">
          <cell r="CG6" t="str">
            <v>/wrs15~</v>
          </cell>
        </row>
      </sheetData>
      <sheetData sheetId="1916">
        <row r="6">
          <cell r="CG6" t="str">
            <v>/wrs15~</v>
          </cell>
        </row>
      </sheetData>
      <sheetData sheetId="1917">
        <row r="6">
          <cell r="CG6" t="str">
            <v>/wrs15~</v>
          </cell>
        </row>
      </sheetData>
      <sheetData sheetId="1918">
        <row r="6">
          <cell r="CG6" t="str">
            <v>/wrs15~</v>
          </cell>
        </row>
      </sheetData>
      <sheetData sheetId="1919">
        <row r="6">
          <cell r="CG6" t="str">
            <v>/wrs15~</v>
          </cell>
        </row>
      </sheetData>
      <sheetData sheetId="1920">
        <row r="6">
          <cell r="CG6" t="str">
            <v>/wrs15~</v>
          </cell>
        </row>
      </sheetData>
      <sheetData sheetId="1921">
        <row r="6">
          <cell r="CG6" t="str">
            <v>/wrs15~</v>
          </cell>
        </row>
      </sheetData>
      <sheetData sheetId="1922">
        <row r="6">
          <cell r="CG6" t="str">
            <v>/wrs15~</v>
          </cell>
        </row>
      </sheetData>
      <sheetData sheetId="1923">
        <row r="6">
          <cell r="CG6" t="str">
            <v>/wrs15~</v>
          </cell>
        </row>
      </sheetData>
      <sheetData sheetId="1924">
        <row r="6">
          <cell r="CG6" t="str">
            <v>/wrs15~</v>
          </cell>
        </row>
      </sheetData>
      <sheetData sheetId="1925">
        <row r="6">
          <cell r="CG6" t="str">
            <v>/wrs15~</v>
          </cell>
        </row>
      </sheetData>
      <sheetData sheetId="1926">
        <row r="6">
          <cell r="CG6" t="str">
            <v>/wrs15~</v>
          </cell>
        </row>
      </sheetData>
      <sheetData sheetId="1927">
        <row r="6">
          <cell r="CG6" t="str">
            <v>/wrs15~</v>
          </cell>
        </row>
      </sheetData>
      <sheetData sheetId="1928">
        <row r="6">
          <cell r="CG6" t="str">
            <v>/wrs15~</v>
          </cell>
        </row>
      </sheetData>
      <sheetData sheetId="1929">
        <row r="6">
          <cell r="CG6" t="str">
            <v>/wrs15~</v>
          </cell>
        </row>
      </sheetData>
      <sheetData sheetId="1930">
        <row r="6">
          <cell r="CG6" t="str">
            <v>/wrs15~</v>
          </cell>
        </row>
      </sheetData>
      <sheetData sheetId="1931">
        <row r="6">
          <cell r="CG6" t="str">
            <v>/wrs15~</v>
          </cell>
        </row>
      </sheetData>
      <sheetData sheetId="1932">
        <row r="6">
          <cell r="CG6" t="str">
            <v>/wrs15~</v>
          </cell>
        </row>
      </sheetData>
      <sheetData sheetId="1933">
        <row r="6">
          <cell r="CG6" t="str">
            <v>/wrs15~</v>
          </cell>
        </row>
      </sheetData>
      <sheetData sheetId="1934">
        <row r="6">
          <cell r="CG6" t="str">
            <v>/wrs15~</v>
          </cell>
        </row>
      </sheetData>
      <sheetData sheetId="1935">
        <row r="6">
          <cell r="CG6" t="str">
            <v>/wrs15~</v>
          </cell>
        </row>
      </sheetData>
      <sheetData sheetId="1936">
        <row r="6">
          <cell r="CG6" t="str">
            <v>/wrs15~</v>
          </cell>
        </row>
      </sheetData>
      <sheetData sheetId="1937">
        <row r="6">
          <cell r="CG6" t="str">
            <v>/wrs15~</v>
          </cell>
        </row>
      </sheetData>
      <sheetData sheetId="1938">
        <row r="6">
          <cell r="CG6" t="str">
            <v>/wrs15~</v>
          </cell>
        </row>
      </sheetData>
      <sheetData sheetId="1939">
        <row r="6">
          <cell r="CG6" t="str">
            <v>/wrs15~</v>
          </cell>
        </row>
      </sheetData>
      <sheetData sheetId="1940">
        <row r="6">
          <cell r="CG6" t="str">
            <v>/wrs15~</v>
          </cell>
        </row>
      </sheetData>
      <sheetData sheetId="1941">
        <row r="6">
          <cell r="CG6" t="str">
            <v>/wrs15~</v>
          </cell>
        </row>
      </sheetData>
      <sheetData sheetId="1942">
        <row r="6">
          <cell r="CG6" t="str">
            <v>/wrs15~</v>
          </cell>
        </row>
      </sheetData>
      <sheetData sheetId="1943">
        <row r="6">
          <cell r="CG6" t="str">
            <v>/wrs15~</v>
          </cell>
        </row>
      </sheetData>
      <sheetData sheetId="1944">
        <row r="6">
          <cell r="CG6" t="str">
            <v>/wrs15~</v>
          </cell>
        </row>
      </sheetData>
      <sheetData sheetId="1945">
        <row r="6">
          <cell r="CG6" t="str">
            <v>/wrs15~</v>
          </cell>
        </row>
      </sheetData>
      <sheetData sheetId="1946">
        <row r="6">
          <cell r="CG6" t="str">
            <v>/wrs15~</v>
          </cell>
        </row>
      </sheetData>
      <sheetData sheetId="1947">
        <row r="6">
          <cell r="CG6" t="str">
            <v>/wrs15~</v>
          </cell>
        </row>
      </sheetData>
      <sheetData sheetId="1948">
        <row r="6">
          <cell r="CG6" t="str">
            <v>/wrs15~</v>
          </cell>
        </row>
      </sheetData>
      <sheetData sheetId="1949">
        <row r="6">
          <cell r="CG6" t="str">
            <v>/wrs15~</v>
          </cell>
        </row>
      </sheetData>
      <sheetData sheetId="1950">
        <row r="6">
          <cell r="CG6" t="str">
            <v>/wrs15~</v>
          </cell>
        </row>
      </sheetData>
      <sheetData sheetId="1951">
        <row r="6">
          <cell r="CG6" t="str">
            <v>/wrs15~</v>
          </cell>
        </row>
      </sheetData>
      <sheetData sheetId="1952">
        <row r="6">
          <cell r="CG6" t="str">
            <v>/wrs15~</v>
          </cell>
        </row>
      </sheetData>
      <sheetData sheetId="1953">
        <row r="6">
          <cell r="CG6" t="str">
            <v>/wrs15~</v>
          </cell>
        </row>
      </sheetData>
      <sheetData sheetId="1954">
        <row r="6">
          <cell r="CG6" t="str">
            <v>/wrs15~</v>
          </cell>
        </row>
      </sheetData>
      <sheetData sheetId="1955">
        <row r="6">
          <cell r="CG6" t="str">
            <v>/wrs15~</v>
          </cell>
        </row>
      </sheetData>
      <sheetData sheetId="1956">
        <row r="6">
          <cell r="CG6" t="str">
            <v>/wrs15~</v>
          </cell>
        </row>
      </sheetData>
      <sheetData sheetId="1957">
        <row r="6">
          <cell r="CG6" t="str">
            <v>/wrs15~</v>
          </cell>
        </row>
      </sheetData>
      <sheetData sheetId="1958">
        <row r="6">
          <cell r="CG6" t="str">
            <v>/wrs15~</v>
          </cell>
        </row>
      </sheetData>
      <sheetData sheetId="1959">
        <row r="6">
          <cell r="CG6" t="str">
            <v>/wrs15~</v>
          </cell>
        </row>
      </sheetData>
      <sheetData sheetId="1960">
        <row r="6">
          <cell r="CG6" t="str">
            <v>/wrs15~</v>
          </cell>
        </row>
      </sheetData>
      <sheetData sheetId="1961">
        <row r="6">
          <cell r="CG6" t="str">
            <v>/wrs15~</v>
          </cell>
        </row>
      </sheetData>
      <sheetData sheetId="1962">
        <row r="6">
          <cell r="CG6" t="str">
            <v>/wrs15~</v>
          </cell>
        </row>
      </sheetData>
      <sheetData sheetId="1963">
        <row r="6">
          <cell r="CG6" t="str">
            <v>/wrs15~</v>
          </cell>
        </row>
      </sheetData>
      <sheetData sheetId="1964">
        <row r="6">
          <cell r="CG6" t="str">
            <v>/wrs15~</v>
          </cell>
        </row>
      </sheetData>
      <sheetData sheetId="1965">
        <row r="6">
          <cell r="CG6" t="str">
            <v>/wrs15~</v>
          </cell>
        </row>
      </sheetData>
      <sheetData sheetId="1966">
        <row r="6">
          <cell r="CG6" t="str">
            <v>/wrs15~</v>
          </cell>
        </row>
      </sheetData>
      <sheetData sheetId="1967">
        <row r="6">
          <cell r="CG6" t="str">
            <v>/wrs15~</v>
          </cell>
        </row>
      </sheetData>
      <sheetData sheetId="1968">
        <row r="6">
          <cell r="CG6" t="str">
            <v>/wrs15~</v>
          </cell>
        </row>
      </sheetData>
      <sheetData sheetId="1969">
        <row r="6">
          <cell r="CG6" t="str">
            <v>/wrs15~</v>
          </cell>
        </row>
      </sheetData>
      <sheetData sheetId="1970">
        <row r="6">
          <cell r="CG6" t="str">
            <v>/wrs15~</v>
          </cell>
        </row>
      </sheetData>
      <sheetData sheetId="1971">
        <row r="6">
          <cell r="CG6" t="str">
            <v>/wrs15~</v>
          </cell>
        </row>
      </sheetData>
      <sheetData sheetId="1972">
        <row r="6">
          <cell r="CG6" t="str">
            <v>/wrs15~</v>
          </cell>
        </row>
      </sheetData>
      <sheetData sheetId="1973">
        <row r="6">
          <cell r="CG6" t="str">
            <v>/wrs15~</v>
          </cell>
        </row>
      </sheetData>
      <sheetData sheetId="1974">
        <row r="6">
          <cell r="CG6" t="str">
            <v>/wrs15~</v>
          </cell>
        </row>
      </sheetData>
      <sheetData sheetId="1975">
        <row r="6">
          <cell r="CG6" t="str">
            <v>/wrs15~</v>
          </cell>
        </row>
      </sheetData>
      <sheetData sheetId="1976">
        <row r="6">
          <cell r="CG6" t="str">
            <v>/wrs15~</v>
          </cell>
        </row>
      </sheetData>
      <sheetData sheetId="1977">
        <row r="6">
          <cell r="CG6" t="str">
            <v>/wrs15~</v>
          </cell>
        </row>
      </sheetData>
      <sheetData sheetId="1978">
        <row r="6">
          <cell r="CG6" t="str">
            <v>/wrs15~</v>
          </cell>
        </row>
      </sheetData>
      <sheetData sheetId="1979">
        <row r="6">
          <cell r="CG6" t="str">
            <v>/wrs15~</v>
          </cell>
        </row>
      </sheetData>
      <sheetData sheetId="1980">
        <row r="6">
          <cell r="CG6" t="str">
            <v>/wrs15~</v>
          </cell>
        </row>
      </sheetData>
      <sheetData sheetId="1981">
        <row r="6">
          <cell r="CG6" t="str">
            <v>/wrs15~</v>
          </cell>
        </row>
      </sheetData>
      <sheetData sheetId="1982">
        <row r="6">
          <cell r="CG6" t="str">
            <v>/wrs15~</v>
          </cell>
        </row>
      </sheetData>
      <sheetData sheetId="1983">
        <row r="6">
          <cell r="CG6" t="str">
            <v>/wrs15~</v>
          </cell>
        </row>
      </sheetData>
      <sheetData sheetId="1984">
        <row r="6">
          <cell r="CG6" t="str">
            <v>/wrs15~</v>
          </cell>
        </row>
      </sheetData>
      <sheetData sheetId="1985">
        <row r="6">
          <cell r="CG6" t="str">
            <v>/wrs15~</v>
          </cell>
        </row>
      </sheetData>
      <sheetData sheetId="1986">
        <row r="6">
          <cell r="CG6" t="str">
            <v>/wrs15~</v>
          </cell>
        </row>
      </sheetData>
      <sheetData sheetId="1987">
        <row r="6">
          <cell r="CG6" t="str">
            <v>/wrs15~</v>
          </cell>
        </row>
      </sheetData>
      <sheetData sheetId="1988">
        <row r="6">
          <cell r="CG6" t="str">
            <v>/wrs15~</v>
          </cell>
        </row>
      </sheetData>
      <sheetData sheetId="1989">
        <row r="6">
          <cell r="CG6" t="str">
            <v>/wrs15~</v>
          </cell>
        </row>
      </sheetData>
      <sheetData sheetId="1990">
        <row r="6">
          <cell r="CG6" t="str">
            <v>/wrs15~</v>
          </cell>
        </row>
      </sheetData>
      <sheetData sheetId="1991">
        <row r="6">
          <cell r="CG6" t="str">
            <v>/wrs15~</v>
          </cell>
        </row>
      </sheetData>
      <sheetData sheetId="1992">
        <row r="6">
          <cell r="CG6" t="str">
            <v>/wrs15~</v>
          </cell>
        </row>
      </sheetData>
      <sheetData sheetId="1993">
        <row r="6">
          <cell r="CG6" t="str">
            <v>/wrs15~</v>
          </cell>
        </row>
      </sheetData>
      <sheetData sheetId="1994">
        <row r="6">
          <cell r="CG6" t="str">
            <v>/wrs15~</v>
          </cell>
        </row>
      </sheetData>
      <sheetData sheetId="1995">
        <row r="6">
          <cell r="CG6" t="str">
            <v>/wrs15~</v>
          </cell>
        </row>
      </sheetData>
      <sheetData sheetId="1996">
        <row r="6">
          <cell r="CG6" t="str">
            <v>/wrs15~</v>
          </cell>
        </row>
      </sheetData>
      <sheetData sheetId="1997">
        <row r="6">
          <cell r="CG6" t="str">
            <v>/wrs15~</v>
          </cell>
        </row>
      </sheetData>
      <sheetData sheetId="1998">
        <row r="6">
          <cell r="CG6" t="str">
            <v>/wrs15~</v>
          </cell>
        </row>
      </sheetData>
      <sheetData sheetId="1999">
        <row r="6">
          <cell r="CG6" t="str">
            <v>/wrs15~</v>
          </cell>
        </row>
      </sheetData>
      <sheetData sheetId="2000">
        <row r="6">
          <cell r="CG6" t="str">
            <v>/wrs15~</v>
          </cell>
        </row>
      </sheetData>
      <sheetData sheetId="2001">
        <row r="6">
          <cell r="CG6" t="str">
            <v>/wrs15~</v>
          </cell>
        </row>
      </sheetData>
      <sheetData sheetId="2002">
        <row r="6">
          <cell r="CG6" t="str">
            <v>/wrs15~</v>
          </cell>
        </row>
      </sheetData>
      <sheetData sheetId="2003">
        <row r="6">
          <cell r="CG6" t="str">
            <v>/wrs15~</v>
          </cell>
        </row>
      </sheetData>
      <sheetData sheetId="2004">
        <row r="6">
          <cell r="CG6" t="str">
            <v>/wrs15~</v>
          </cell>
        </row>
      </sheetData>
      <sheetData sheetId="2005">
        <row r="6">
          <cell r="CG6" t="str">
            <v>/wrs15~</v>
          </cell>
        </row>
      </sheetData>
      <sheetData sheetId="2006">
        <row r="6">
          <cell r="CG6" t="str">
            <v>/wrs15~</v>
          </cell>
        </row>
      </sheetData>
      <sheetData sheetId="2007">
        <row r="6">
          <cell r="CG6" t="str">
            <v>/wrs15~</v>
          </cell>
        </row>
      </sheetData>
      <sheetData sheetId="2008">
        <row r="6">
          <cell r="CG6" t="str">
            <v>/wrs15~</v>
          </cell>
        </row>
      </sheetData>
      <sheetData sheetId="2009">
        <row r="6">
          <cell r="CG6" t="str">
            <v>/wrs15~</v>
          </cell>
        </row>
      </sheetData>
      <sheetData sheetId="2010">
        <row r="6">
          <cell r="CG6" t="str">
            <v>/wrs15~</v>
          </cell>
        </row>
      </sheetData>
      <sheetData sheetId="2011">
        <row r="6">
          <cell r="CG6" t="str">
            <v>/wrs15~</v>
          </cell>
        </row>
      </sheetData>
      <sheetData sheetId="2012">
        <row r="6">
          <cell r="CG6" t="str">
            <v>/wrs15~</v>
          </cell>
        </row>
      </sheetData>
      <sheetData sheetId="2013">
        <row r="6">
          <cell r="CG6" t="str">
            <v>/wrs15~</v>
          </cell>
        </row>
      </sheetData>
      <sheetData sheetId="2014">
        <row r="6">
          <cell r="CG6" t="str">
            <v>/wrs15~</v>
          </cell>
        </row>
      </sheetData>
      <sheetData sheetId="2015">
        <row r="6">
          <cell r="CG6" t="str">
            <v>/wrs15~</v>
          </cell>
        </row>
      </sheetData>
      <sheetData sheetId="2016">
        <row r="6">
          <cell r="CG6" t="str">
            <v>/wrs15~</v>
          </cell>
        </row>
      </sheetData>
      <sheetData sheetId="2017">
        <row r="6">
          <cell r="CG6" t="str">
            <v>/wrs15~</v>
          </cell>
        </row>
      </sheetData>
      <sheetData sheetId="2018">
        <row r="6">
          <cell r="CG6" t="str">
            <v>/wrs15~</v>
          </cell>
        </row>
      </sheetData>
      <sheetData sheetId="2019">
        <row r="6">
          <cell r="CG6" t="str">
            <v>/wrs15~</v>
          </cell>
        </row>
      </sheetData>
      <sheetData sheetId="2020">
        <row r="6">
          <cell r="CG6" t="str">
            <v>/wrs15~</v>
          </cell>
        </row>
      </sheetData>
      <sheetData sheetId="2021">
        <row r="6">
          <cell r="CG6" t="str">
            <v>/wrs15~</v>
          </cell>
        </row>
      </sheetData>
      <sheetData sheetId="2022">
        <row r="6">
          <cell r="CG6" t="str">
            <v>/wrs15~</v>
          </cell>
        </row>
      </sheetData>
      <sheetData sheetId="2023">
        <row r="6">
          <cell r="CG6" t="str">
            <v>/wrs15~</v>
          </cell>
        </row>
      </sheetData>
      <sheetData sheetId="2024">
        <row r="6">
          <cell r="CG6" t="str">
            <v>/wrs15~</v>
          </cell>
        </row>
      </sheetData>
      <sheetData sheetId="2025">
        <row r="6">
          <cell r="CG6" t="str">
            <v>/wrs15~</v>
          </cell>
        </row>
      </sheetData>
      <sheetData sheetId="2026">
        <row r="6">
          <cell r="CG6" t="str">
            <v>/wrs15~</v>
          </cell>
        </row>
      </sheetData>
      <sheetData sheetId="2027">
        <row r="6">
          <cell r="CG6" t="str">
            <v>/wrs15~</v>
          </cell>
        </row>
      </sheetData>
      <sheetData sheetId="2028">
        <row r="6">
          <cell r="CG6" t="str">
            <v>/wrs15~</v>
          </cell>
        </row>
      </sheetData>
      <sheetData sheetId="2029">
        <row r="6">
          <cell r="CG6" t="str">
            <v>/wrs15~</v>
          </cell>
        </row>
      </sheetData>
      <sheetData sheetId="2030">
        <row r="6">
          <cell r="CG6" t="str">
            <v>/wrs15~</v>
          </cell>
        </row>
      </sheetData>
      <sheetData sheetId="2031">
        <row r="6">
          <cell r="CG6" t="str">
            <v>/wrs15~</v>
          </cell>
        </row>
      </sheetData>
      <sheetData sheetId="2032">
        <row r="6">
          <cell r="CG6" t="str">
            <v>/wrs15~</v>
          </cell>
        </row>
      </sheetData>
      <sheetData sheetId="2033">
        <row r="6">
          <cell r="CG6" t="str">
            <v>/wrs15~</v>
          </cell>
        </row>
      </sheetData>
      <sheetData sheetId="2034">
        <row r="6">
          <cell r="CG6" t="str">
            <v>/wrs15~</v>
          </cell>
        </row>
      </sheetData>
      <sheetData sheetId="2035">
        <row r="6">
          <cell r="CG6" t="str">
            <v>/wrs15~</v>
          </cell>
        </row>
      </sheetData>
      <sheetData sheetId="2036">
        <row r="6">
          <cell r="CG6" t="str">
            <v>/wrs15~</v>
          </cell>
        </row>
      </sheetData>
      <sheetData sheetId="2037">
        <row r="6">
          <cell r="CG6" t="str">
            <v>/wrs15~</v>
          </cell>
        </row>
      </sheetData>
      <sheetData sheetId="2038">
        <row r="6">
          <cell r="CG6" t="str">
            <v>/wrs15~</v>
          </cell>
        </row>
      </sheetData>
      <sheetData sheetId="2039">
        <row r="6">
          <cell r="CG6" t="str">
            <v>/wrs15~</v>
          </cell>
        </row>
      </sheetData>
      <sheetData sheetId="2040">
        <row r="6">
          <cell r="CG6" t="str">
            <v>/wrs15~</v>
          </cell>
        </row>
      </sheetData>
      <sheetData sheetId="2041">
        <row r="6">
          <cell r="CG6" t="str">
            <v>/wrs15~</v>
          </cell>
        </row>
      </sheetData>
      <sheetData sheetId="2042">
        <row r="6">
          <cell r="CG6" t="str">
            <v>/wrs15~</v>
          </cell>
        </row>
      </sheetData>
      <sheetData sheetId="2043">
        <row r="6">
          <cell r="CG6" t="str">
            <v>/wrs15~</v>
          </cell>
        </row>
      </sheetData>
      <sheetData sheetId="2044">
        <row r="6">
          <cell r="CG6" t="str">
            <v>/wrs15~</v>
          </cell>
        </row>
      </sheetData>
      <sheetData sheetId="2045">
        <row r="6">
          <cell r="CG6" t="str">
            <v>/wrs15~</v>
          </cell>
        </row>
      </sheetData>
      <sheetData sheetId="2046">
        <row r="6">
          <cell r="CG6" t="str">
            <v>/wrs15~</v>
          </cell>
        </row>
      </sheetData>
      <sheetData sheetId="2047">
        <row r="6">
          <cell r="CG6" t="str">
            <v>/wrs15~</v>
          </cell>
        </row>
      </sheetData>
      <sheetData sheetId="2048">
        <row r="6">
          <cell r="CG6" t="str">
            <v>/wrs15~</v>
          </cell>
        </row>
      </sheetData>
      <sheetData sheetId="2049">
        <row r="6">
          <cell r="CG6" t="str">
            <v>/wrs15~</v>
          </cell>
        </row>
      </sheetData>
      <sheetData sheetId="2050">
        <row r="6">
          <cell r="CG6" t="str">
            <v>/wrs15~</v>
          </cell>
        </row>
      </sheetData>
      <sheetData sheetId="2051">
        <row r="6">
          <cell r="CG6" t="str">
            <v>/wrs15~</v>
          </cell>
        </row>
      </sheetData>
      <sheetData sheetId="2052">
        <row r="6">
          <cell r="CG6" t="str">
            <v>/wrs15~</v>
          </cell>
        </row>
      </sheetData>
      <sheetData sheetId="2053">
        <row r="6">
          <cell r="CG6" t="str">
            <v>/wrs15~</v>
          </cell>
        </row>
      </sheetData>
      <sheetData sheetId="2054">
        <row r="6">
          <cell r="CG6" t="str">
            <v>/wrs15~</v>
          </cell>
        </row>
      </sheetData>
      <sheetData sheetId="2055">
        <row r="6">
          <cell r="CG6" t="str">
            <v>/wrs15~</v>
          </cell>
        </row>
      </sheetData>
      <sheetData sheetId="2056">
        <row r="6">
          <cell r="CG6" t="str">
            <v>/wrs15~</v>
          </cell>
        </row>
      </sheetData>
      <sheetData sheetId="2057">
        <row r="6">
          <cell r="CG6" t="str">
            <v>/wrs15~</v>
          </cell>
        </row>
      </sheetData>
      <sheetData sheetId="2058">
        <row r="6">
          <cell r="CG6" t="str">
            <v>/wrs15~</v>
          </cell>
        </row>
      </sheetData>
      <sheetData sheetId="2059">
        <row r="6">
          <cell r="CG6" t="str">
            <v>/wrs15~</v>
          </cell>
        </row>
      </sheetData>
      <sheetData sheetId="2060">
        <row r="6">
          <cell r="CG6" t="str">
            <v>/wrs15~</v>
          </cell>
        </row>
      </sheetData>
      <sheetData sheetId="2061">
        <row r="6">
          <cell r="CG6" t="str">
            <v>/wrs15~</v>
          </cell>
        </row>
      </sheetData>
      <sheetData sheetId="2062">
        <row r="6">
          <cell r="CG6" t="str">
            <v>/wrs15~</v>
          </cell>
        </row>
      </sheetData>
      <sheetData sheetId="2063">
        <row r="6">
          <cell r="CG6" t="str">
            <v>/wrs15~</v>
          </cell>
        </row>
      </sheetData>
      <sheetData sheetId="2064">
        <row r="6">
          <cell r="CG6" t="str">
            <v>/wrs15~</v>
          </cell>
        </row>
      </sheetData>
      <sheetData sheetId="2065">
        <row r="6">
          <cell r="CG6" t="str">
            <v>/wrs15~</v>
          </cell>
        </row>
      </sheetData>
      <sheetData sheetId="2066">
        <row r="6">
          <cell r="CG6" t="str">
            <v>/wrs15~</v>
          </cell>
        </row>
      </sheetData>
      <sheetData sheetId="2067">
        <row r="6">
          <cell r="CG6" t="str">
            <v>/wrs15~</v>
          </cell>
        </row>
      </sheetData>
      <sheetData sheetId="2068">
        <row r="6">
          <cell r="CG6" t="str">
            <v>/wrs15~</v>
          </cell>
        </row>
      </sheetData>
      <sheetData sheetId="2069">
        <row r="6">
          <cell r="CG6" t="str">
            <v>/wrs15~</v>
          </cell>
        </row>
      </sheetData>
      <sheetData sheetId="2070">
        <row r="6">
          <cell r="CG6" t="str">
            <v>/wrs15~</v>
          </cell>
        </row>
      </sheetData>
      <sheetData sheetId="2071">
        <row r="6">
          <cell r="CG6" t="str">
            <v>/wrs15~</v>
          </cell>
        </row>
      </sheetData>
      <sheetData sheetId="2072">
        <row r="6">
          <cell r="CG6" t="str">
            <v>/wrs15~</v>
          </cell>
        </row>
      </sheetData>
      <sheetData sheetId="2073">
        <row r="6">
          <cell r="CG6" t="str">
            <v>/wrs15~</v>
          </cell>
        </row>
      </sheetData>
      <sheetData sheetId="2074">
        <row r="6">
          <cell r="CG6" t="str">
            <v>/wrs15~</v>
          </cell>
        </row>
      </sheetData>
      <sheetData sheetId="2075">
        <row r="6">
          <cell r="CG6" t="str">
            <v>/wrs15~</v>
          </cell>
        </row>
      </sheetData>
      <sheetData sheetId="2076">
        <row r="6">
          <cell r="CG6" t="str">
            <v>/wrs15~</v>
          </cell>
        </row>
      </sheetData>
      <sheetData sheetId="2077">
        <row r="6">
          <cell r="CG6" t="str">
            <v>/wrs15~</v>
          </cell>
        </row>
      </sheetData>
      <sheetData sheetId="2078">
        <row r="6">
          <cell r="CG6" t="str">
            <v>/wrs15~</v>
          </cell>
        </row>
      </sheetData>
      <sheetData sheetId="2079">
        <row r="6">
          <cell r="CG6" t="str">
            <v>/wrs15~</v>
          </cell>
        </row>
      </sheetData>
      <sheetData sheetId="2080">
        <row r="6">
          <cell r="CG6" t="str">
            <v>/wrs15~</v>
          </cell>
        </row>
      </sheetData>
      <sheetData sheetId="2081">
        <row r="6">
          <cell r="CG6" t="str">
            <v>/wrs15~</v>
          </cell>
        </row>
      </sheetData>
      <sheetData sheetId="2082">
        <row r="6">
          <cell r="CG6" t="str">
            <v>/wrs15~</v>
          </cell>
        </row>
      </sheetData>
      <sheetData sheetId="2083">
        <row r="6">
          <cell r="CG6" t="str">
            <v>/wrs15~</v>
          </cell>
        </row>
      </sheetData>
      <sheetData sheetId="2084">
        <row r="6">
          <cell r="CG6" t="str">
            <v>/wrs15~</v>
          </cell>
        </row>
      </sheetData>
      <sheetData sheetId="2085">
        <row r="6">
          <cell r="CG6" t="str">
            <v>/wrs15~</v>
          </cell>
        </row>
      </sheetData>
      <sheetData sheetId="2086">
        <row r="6">
          <cell r="CG6" t="str">
            <v>/wrs15~</v>
          </cell>
        </row>
      </sheetData>
      <sheetData sheetId="2087">
        <row r="6">
          <cell r="CG6" t="str">
            <v>/wrs15~</v>
          </cell>
        </row>
      </sheetData>
      <sheetData sheetId="2088">
        <row r="6">
          <cell r="CG6" t="str">
            <v>/wrs15~</v>
          </cell>
        </row>
      </sheetData>
      <sheetData sheetId="2089">
        <row r="6">
          <cell r="CG6" t="str">
            <v>/wrs15~</v>
          </cell>
        </row>
      </sheetData>
      <sheetData sheetId="2090">
        <row r="6">
          <cell r="CG6" t="str">
            <v>/wrs15~</v>
          </cell>
        </row>
      </sheetData>
      <sheetData sheetId="2091">
        <row r="6">
          <cell r="CG6" t="str">
            <v>/wrs15~</v>
          </cell>
        </row>
      </sheetData>
      <sheetData sheetId="2092">
        <row r="6">
          <cell r="CG6" t="str">
            <v>/wrs15~</v>
          </cell>
        </row>
      </sheetData>
      <sheetData sheetId="2093">
        <row r="6">
          <cell r="CG6" t="str">
            <v>/wrs15~</v>
          </cell>
        </row>
      </sheetData>
      <sheetData sheetId="2094">
        <row r="6">
          <cell r="CG6" t="str">
            <v>/wrs15~</v>
          </cell>
        </row>
      </sheetData>
      <sheetData sheetId="2095">
        <row r="6">
          <cell r="CG6" t="str">
            <v>/wrs15~</v>
          </cell>
        </row>
      </sheetData>
      <sheetData sheetId="2096">
        <row r="6">
          <cell r="CG6" t="str">
            <v>/wrs15~</v>
          </cell>
        </row>
      </sheetData>
      <sheetData sheetId="2097">
        <row r="6">
          <cell r="CG6" t="str">
            <v>/wrs15~</v>
          </cell>
        </row>
      </sheetData>
      <sheetData sheetId="2098">
        <row r="6">
          <cell r="CG6" t="str">
            <v>/wrs15~</v>
          </cell>
        </row>
      </sheetData>
      <sheetData sheetId="2099">
        <row r="6">
          <cell r="CG6" t="str">
            <v>/wrs15~</v>
          </cell>
        </row>
      </sheetData>
      <sheetData sheetId="2100">
        <row r="6">
          <cell r="CG6" t="str">
            <v>/wrs15~</v>
          </cell>
        </row>
      </sheetData>
      <sheetData sheetId="2101">
        <row r="6">
          <cell r="CG6" t="str">
            <v>/wrs15~</v>
          </cell>
        </row>
      </sheetData>
      <sheetData sheetId="2102">
        <row r="6">
          <cell r="CG6" t="str">
            <v>/wrs15~</v>
          </cell>
        </row>
      </sheetData>
      <sheetData sheetId="2103">
        <row r="6">
          <cell r="CG6" t="str">
            <v>/wrs15~</v>
          </cell>
        </row>
      </sheetData>
      <sheetData sheetId="2104">
        <row r="6">
          <cell r="CG6" t="str">
            <v>/wrs15~</v>
          </cell>
        </row>
      </sheetData>
      <sheetData sheetId="2105">
        <row r="6">
          <cell r="CG6" t="str">
            <v>/wrs15~</v>
          </cell>
        </row>
      </sheetData>
      <sheetData sheetId="2106">
        <row r="6">
          <cell r="CG6" t="str">
            <v>/wrs15~</v>
          </cell>
        </row>
      </sheetData>
      <sheetData sheetId="2107">
        <row r="6">
          <cell r="CG6" t="str">
            <v>/wrs15~</v>
          </cell>
        </row>
      </sheetData>
      <sheetData sheetId="2108">
        <row r="6">
          <cell r="CG6" t="str">
            <v>/wrs15~</v>
          </cell>
        </row>
      </sheetData>
      <sheetData sheetId="2109">
        <row r="6">
          <cell r="CG6" t="str">
            <v>/wrs15~</v>
          </cell>
        </row>
      </sheetData>
      <sheetData sheetId="2110">
        <row r="6">
          <cell r="CG6" t="str">
            <v>/wrs15~</v>
          </cell>
        </row>
      </sheetData>
      <sheetData sheetId="2111">
        <row r="6">
          <cell r="CG6" t="str">
            <v>/wrs15~</v>
          </cell>
        </row>
      </sheetData>
      <sheetData sheetId="2112">
        <row r="6">
          <cell r="CG6" t="str">
            <v>/wrs15~</v>
          </cell>
        </row>
      </sheetData>
      <sheetData sheetId="2113">
        <row r="6">
          <cell r="CG6" t="str">
            <v>/wrs15~</v>
          </cell>
        </row>
      </sheetData>
      <sheetData sheetId="2114">
        <row r="6">
          <cell r="CG6" t="str">
            <v>/wrs15~</v>
          </cell>
        </row>
      </sheetData>
      <sheetData sheetId="2115" refreshError="1"/>
      <sheetData sheetId="2116" refreshError="1"/>
      <sheetData sheetId="2117" refreshError="1"/>
      <sheetData sheetId="2118" refreshError="1"/>
      <sheetData sheetId="2119">
        <row r="6">
          <cell r="CG6" t="str">
            <v>/wrs15~</v>
          </cell>
        </row>
      </sheetData>
      <sheetData sheetId="2120">
        <row r="6">
          <cell r="CG6" t="str">
            <v>/wrs15~</v>
          </cell>
        </row>
      </sheetData>
      <sheetData sheetId="2121">
        <row r="6">
          <cell r="CG6" t="str">
            <v>/wrs15~</v>
          </cell>
        </row>
      </sheetData>
      <sheetData sheetId="2122">
        <row r="6">
          <cell r="CG6" t="str">
            <v>/wrs15~</v>
          </cell>
        </row>
      </sheetData>
      <sheetData sheetId="2123">
        <row r="6">
          <cell r="CG6" t="str">
            <v>/wrs15~</v>
          </cell>
        </row>
      </sheetData>
      <sheetData sheetId="2124">
        <row r="6">
          <cell r="CG6" t="str">
            <v>/wrs15~</v>
          </cell>
        </row>
      </sheetData>
      <sheetData sheetId="2125">
        <row r="6">
          <cell r="CG6" t="str">
            <v>/wrs15~</v>
          </cell>
        </row>
      </sheetData>
      <sheetData sheetId="2126">
        <row r="6">
          <cell r="CG6" t="str">
            <v>/wrs15~</v>
          </cell>
        </row>
      </sheetData>
      <sheetData sheetId="2127">
        <row r="6">
          <cell r="CG6" t="str">
            <v>/wrs15~</v>
          </cell>
        </row>
      </sheetData>
      <sheetData sheetId="2128">
        <row r="6">
          <cell r="CG6" t="str">
            <v>/wrs15~</v>
          </cell>
        </row>
      </sheetData>
      <sheetData sheetId="2129">
        <row r="6">
          <cell r="CG6" t="str">
            <v>/wrs15~</v>
          </cell>
        </row>
      </sheetData>
      <sheetData sheetId="2130">
        <row r="6">
          <cell r="CG6" t="str">
            <v>/wrs15~</v>
          </cell>
        </row>
      </sheetData>
      <sheetData sheetId="2131">
        <row r="6">
          <cell r="CG6" t="str">
            <v>/wrs15~</v>
          </cell>
        </row>
      </sheetData>
      <sheetData sheetId="2132">
        <row r="6">
          <cell r="CG6" t="str">
            <v>/wrs15~</v>
          </cell>
        </row>
      </sheetData>
      <sheetData sheetId="2133">
        <row r="6">
          <cell r="CG6" t="str">
            <v>/wrs15~</v>
          </cell>
        </row>
      </sheetData>
      <sheetData sheetId="2134">
        <row r="6">
          <cell r="CG6" t="str">
            <v>/wrs15~</v>
          </cell>
        </row>
      </sheetData>
      <sheetData sheetId="2135">
        <row r="6">
          <cell r="CG6" t="str">
            <v>/wrs15~</v>
          </cell>
        </row>
      </sheetData>
      <sheetData sheetId="2136">
        <row r="6">
          <cell r="CG6" t="str">
            <v>/wrs15~</v>
          </cell>
        </row>
      </sheetData>
      <sheetData sheetId="2137">
        <row r="6">
          <cell r="CG6" t="str">
            <v>/wrs15~</v>
          </cell>
        </row>
      </sheetData>
      <sheetData sheetId="2138">
        <row r="6">
          <cell r="CG6" t="str">
            <v>/wrs15~</v>
          </cell>
        </row>
      </sheetData>
      <sheetData sheetId="2139">
        <row r="6">
          <cell r="CG6" t="str">
            <v>/wrs15~</v>
          </cell>
        </row>
      </sheetData>
      <sheetData sheetId="2140">
        <row r="6">
          <cell r="CG6" t="str">
            <v>/wrs15~</v>
          </cell>
        </row>
      </sheetData>
      <sheetData sheetId="2141">
        <row r="6">
          <cell r="CG6" t="str">
            <v>/wrs15~</v>
          </cell>
        </row>
      </sheetData>
      <sheetData sheetId="2142">
        <row r="6">
          <cell r="CG6" t="str">
            <v>/wrs15~</v>
          </cell>
        </row>
      </sheetData>
      <sheetData sheetId="2143">
        <row r="6">
          <cell r="CG6" t="str">
            <v>/wrs15~</v>
          </cell>
        </row>
      </sheetData>
      <sheetData sheetId="2144">
        <row r="6">
          <cell r="CG6" t="str">
            <v>/wrs15~</v>
          </cell>
        </row>
      </sheetData>
      <sheetData sheetId="2145">
        <row r="6">
          <cell r="CG6" t="str">
            <v>/wrs15~</v>
          </cell>
        </row>
      </sheetData>
      <sheetData sheetId="2146">
        <row r="6">
          <cell r="CG6" t="str">
            <v>/wrs15~</v>
          </cell>
        </row>
      </sheetData>
      <sheetData sheetId="2147">
        <row r="6">
          <cell r="CG6" t="str">
            <v>/wrs15~</v>
          </cell>
        </row>
      </sheetData>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row r="6">
          <cell r="CG6" t="str">
            <v>/wrs15~</v>
          </cell>
        </row>
      </sheetData>
      <sheetData sheetId="2204">
        <row r="6">
          <cell r="CG6" t="str">
            <v>/wrs15~</v>
          </cell>
        </row>
      </sheetData>
      <sheetData sheetId="2205"/>
      <sheetData sheetId="2206"/>
      <sheetData sheetId="2207" refreshError="1"/>
      <sheetData sheetId="2208">
        <row r="6">
          <cell r="CG6" t="str">
            <v>/wrs15~</v>
          </cell>
        </row>
      </sheetData>
      <sheetData sheetId="2209"/>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sheetData sheetId="2232"/>
      <sheetData sheetId="2233"/>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sheetData sheetId="2262" refreshError="1"/>
      <sheetData sheetId="2263">
        <row r="6">
          <cell r="CG6" t="str">
            <v>/wrs15~</v>
          </cell>
        </row>
      </sheetData>
      <sheetData sheetId="2264"/>
      <sheetData sheetId="2265">
        <row r="6">
          <cell r="CG6" t="str">
            <v>/wrs15~</v>
          </cell>
        </row>
      </sheetData>
      <sheetData sheetId="2266">
        <row r="6">
          <cell r="CG6" t="str">
            <v>/wrs15~</v>
          </cell>
        </row>
      </sheetData>
      <sheetData sheetId="2267"/>
      <sheetData sheetId="2268">
        <row r="6">
          <cell r="CG6" t="str">
            <v>/wrs15~</v>
          </cell>
        </row>
      </sheetData>
      <sheetData sheetId="2269">
        <row r="6">
          <cell r="CG6" t="str">
            <v>/wrs15~</v>
          </cell>
        </row>
      </sheetData>
      <sheetData sheetId="2270" refreshError="1"/>
      <sheetData sheetId="2271">
        <row r="6">
          <cell r="CG6" t="str">
            <v>/wrs15~</v>
          </cell>
        </row>
      </sheetData>
      <sheetData sheetId="2272">
        <row r="6">
          <cell r="CG6" t="str">
            <v>/wrs15~</v>
          </cell>
        </row>
      </sheetData>
      <sheetData sheetId="2273">
        <row r="6">
          <cell r="CG6" t="str">
            <v>/wrs15~</v>
          </cell>
        </row>
      </sheetData>
      <sheetData sheetId="2274">
        <row r="6">
          <cell r="CG6" t="str">
            <v>/wrs15~</v>
          </cell>
        </row>
      </sheetData>
      <sheetData sheetId="2275">
        <row r="6">
          <cell r="CG6" t="str">
            <v>/wrs15~</v>
          </cell>
        </row>
      </sheetData>
      <sheetData sheetId="2276">
        <row r="6">
          <cell r="CG6" t="str">
            <v>/wrs15~</v>
          </cell>
        </row>
      </sheetData>
      <sheetData sheetId="2277">
        <row r="6">
          <cell r="CG6" t="str">
            <v>/wrs15~</v>
          </cell>
        </row>
      </sheetData>
      <sheetData sheetId="2278">
        <row r="6">
          <cell r="CG6" t="str">
            <v>/wrs15~</v>
          </cell>
        </row>
      </sheetData>
      <sheetData sheetId="2279">
        <row r="6">
          <cell r="CG6" t="str">
            <v>/wrs15~</v>
          </cell>
        </row>
      </sheetData>
      <sheetData sheetId="2280">
        <row r="6">
          <cell r="CG6" t="str">
            <v>/wrs15~</v>
          </cell>
        </row>
      </sheetData>
      <sheetData sheetId="2281">
        <row r="6">
          <cell r="CG6" t="str">
            <v>/wrs15~</v>
          </cell>
        </row>
      </sheetData>
      <sheetData sheetId="2282">
        <row r="6">
          <cell r="CG6" t="str">
            <v>/wrs15~</v>
          </cell>
        </row>
      </sheetData>
      <sheetData sheetId="2283">
        <row r="6">
          <cell r="CG6" t="str">
            <v>/wrs15~</v>
          </cell>
        </row>
      </sheetData>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row r="6">
          <cell r="CG6" t="str">
            <v>/wrs15~</v>
          </cell>
        </row>
      </sheetData>
      <sheetData sheetId="2301"/>
      <sheetData sheetId="2302"/>
      <sheetData sheetId="2303"/>
      <sheetData sheetId="2304">
        <row r="6">
          <cell r="CG6" t="str">
            <v>/wrs15~</v>
          </cell>
        </row>
      </sheetData>
      <sheetData sheetId="2305">
        <row r="6">
          <cell r="CG6" t="str">
            <v>/wrs15~</v>
          </cell>
        </row>
      </sheetData>
      <sheetData sheetId="2306">
        <row r="6">
          <cell r="CG6" t="str">
            <v>/wrs15~</v>
          </cell>
        </row>
      </sheetData>
      <sheetData sheetId="2307"/>
      <sheetData sheetId="2308"/>
      <sheetData sheetId="2309"/>
      <sheetData sheetId="2310">
        <row r="6">
          <cell r="CG6" t="str">
            <v>/wrs15~</v>
          </cell>
        </row>
      </sheetData>
      <sheetData sheetId="2311">
        <row r="6">
          <cell r="CG6" t="str">
            <v>/wrs15~</v>
          </cell>
        </row>
      </sheetData>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row r="6">
          <cell r="CG6" t="str">
            <v>/wrs15~</v>
          </cell>
        </row>
      </sheetData>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refreshError="1"/>
      <sheetData sheetId="2402" refreshError="1"/>
      <sheetData sheetId="2403"/>
      <sheetData sheetId="2404" refreshError="1"/>
      <sheetData sheetId="2405" refreshError="1"/>
      <sheetData sheetId="2406" refreshError="1"/>
      <sheetData sheetId="2407"/>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sheetData sheetId="2713" refreshError="1"/>
      <sheetData sheetId="2714" refreshError="1"/>
      <sheetData sheetId="2715" refreshError="1"/>
      <sheetData sheetId="2716" refreshError="1"/>
      <sheetData sheetId="2717"/>
      <sheetData sheetId="2718" refreshError="1"/>
      <sheetData sheetId="2719" refreshError="1"/>
      <sheetData sheetId="2720"/>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ow r="6">
          <cell r="CG6" t="str">
            <v>/wrs15~</v>
          </cell>
        </row>
      </sheetData>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sheetData sheetId="2998"/>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sheetData sheetId="3024"/>
      <sheetData sheetId="3025"/>
      <sheetData sheetId="3026"/>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sheetData sheetId="3050"/>
      <sheetData sheetId="3051"/>
      <sheetData sheetId="3052" refreshError="1"/>
      <sheetData sheetId="3053" refreshError="1"/>
      <sheetData sheetId="3054" refreshError="1"/>
      <sheetData sheetId="3055" refreshError="1"/>
      <sheetData sheetId="3056" refreshError="1"/>
      <sheetData sheetId="3057"/>
      <sheetData sheetId="3058"/>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sheetData sheetId="3070"/>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sheetData sheetId="3084" refreshError="1"/>
      <sheetData sheetId="3085" refreshError="1"/>
      <sheetData sheetId="3086" refreshError="1"/>
      <sheetData sheetId="3087" refreshError="1"/>
      <sheetData sheetId="3088" refreshError="1"/>
      <sheetData sheetId="3089">
        <row r="6">
          <cell r="CG6" t="str">
            <v>/wrs15~</v>
          </cell>
        </row>
      </sheetData>
      <sheetData sheetId="3090">
        <row r="6">
          <cell r="CG6" t="str">
            <v>/wrs15~</v>
          </cell>
        </row>
      </sheetData>
      <sheetData sheetId="3091">
        <row r="6">
          <cell r="CG6" t="str">
            <v>/wrs15~</v>
          </cell>
        </row>
      </sheetData>
      <sheetData sheetId="3092">
        <row r="6">
          <cell r="CG6" t="str">
            <v>/wrs15~</v>
          </cell>
        </row>
      </sheetData>
      <sheetData sheetId="3093">
        <row r="6">
          <cell r="CG6" t="str">
            <v>/wrs15~</v>
          </cell>
        </row>
      </sheetData>
      <sheetData sheetId="3094">
        <row r="6">
          <cell r="CG6" t="str">
            <v>/wrs15~</v>
          </cell>
        </row>
      </sheetData>
      <sheetData sheetId="3095">
        <row r="6">
          <cell r="CG6" t="str">
            <v>/wrs15~</v>
          </cell>
        </row>
      </sheetData>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row r="6">
          <cell r="CG6" t="str">
            <v>/wrs15~</v>
          </cell>
        </row>
      </sheetData>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refreshError="1"/>
      <sheetData sheetId="3345"/>
      <sheetData sheetId="3346" refreshError="1"/>
      <sheetData sheetId="3347"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Registrations Upload"/>
      <sheetName val="Values"/>
    </sheetNames>
    <sheetDataSet>
      <sheetData sheetId="0" refreshError="1"/>
      <sheetData sheetId="1" refreshError="1"/>
      <sheetData sheetId="2">
        <row r="1">
          <cell r="G1" t="str">
            <v>AFGHANISTAN</v>
          </cell>
        </row>
        <row r="2">
          <cell r="G2" t="str">
            <v>ALBANIA</v>
          </cell>
        </row>
        <row r="3">
          <cell r="G3" t="str">
            <v>ALGERIA</v>
          </cell>
        </row>
        <row r="4">
          <cell r="G4" t="str">
            <v>AMERICAN SAMOA</v>
          </cell>
        </row>
        <row r="5">
          <cell r="G5" t="str">
            <v>ANDORRA</v>
          </cell>
        </row>
        <row r="6">
          <cell r="G6" t="str">
            <v>ANGOLA</v>
          </cell>
        </row>
        <row r="7">
          <cell r="G7" t="str">
            <v>ANGUILLA</v>
          </cell>
        </row>
        <row r="8">
          <cell r="G8" t="str">
            <v>ANTIGUA AND BARBUDA</v>
          </cell>
        </row>
        <row r="9">
          <cell r="G9" t="str">
            <v>ARGENTINA</v>
          </cell>
        </row>
        <row r="10">
          <cell r="G10" t="str">
            <v>ARMENIA, REPUBLIC OF</v>
          </cell>
        </row>
        <row r="11">
          <cell r="G11" t="str">
            <v>ARUBA</v>
          </cell>
        </row>
        <row r="12">
          <cell r="G12" t="str">
            <v>AUSTRALIA</v>
          </cell>
        </row>
        <row r="13">
          <cell r="G13" t="str">
            <v>AUSTRIA</v>
          </cell>
        </row>
        <row r="14">
          <cell r="G14" t="str">
            <v>AZERBAIJAN REPUBLIC</v>
          </cell>
        </row>
        <row r="15">
          <cell r="G15" t="str">
            <v>BAHAMAS</v>
          </cell>
        </row>
        <row r="16">
          <cell r="G16" t="str">
            <v>BAHRAIN</v>
          </cell>
        </row>
        <row r="17">
          <cell r="G17" t="str">
            <v>BANGLADESH</v>
          </cell>
        </row>
        <row r="18">
          <cell r="G18" t="str">
            <v>BARBADOS</v>
          </cell>
        </row>
        <row r="19">
          <cell r="G19" t="str">
            <v>BELARUS</v>
          </cell>
        </row>
        <row r="20">
          <cell r="G20" t="str">
            <v>BELGIUM</v>
          </cell>
        </row>
        <row r="21">
          <cell r="G21" t="str">
            <v>BELIZE</v>
          </cell>
        </row>
        <row r="22">
          <cell r="G22" t="str">
            <v>BENIN</v>
          </cell>
        </row>
        <row r="23">
          <cell r="G23" t="str">
            <v>BERMUDA</v>
          </cell>
        </row>
        <row r="24">
          <cell r="G24" t="str">
            <v>BHUTAN</v>
          </cell>
        </row>
        <row r="25">
          <cell r="G25" t="str">
            <v>BOLIVIA</v>
          </cell>
        </row>
        <row r="26">
          <cell r="G26" t="str">
            <v>BOSNIA AND HERZEGOVINA</v>
          </cell>
        </row>
        <row r="27">
          <cell r="G27" t="str">
            <v>BOTSWANA</v>
          </cell>
        </row>
        <row r="28">
          <cell r="G28" t="str">
            <v>BRAZIL</v>
          </cell>
        </row>
        <row r="29">
          <cell r="G29" t="str">
            <v>BRUNEI DARUSSALAM</v>
          </cell>
        </row>
        <row r="30">
          <cell r="G30" t="str">
            <v>BULGARIA</v>
          </cell>
        </row>
        <row r="31">
          <cell r="G31" t="str">
            <v>BURKINA FASO</v>
          </cell>
        </row>
        <row r="32">
          <cell r="G32" t="str">
            <v>BURUNDI</v>
          </cell>
        </row>
        <row r="33">
          <cell r="G33" t="str">
            <v>CAMBODIA</v>
          </cell>
        </row>
        <row r="34">
          <cell r="G34" t="str">
            <v>CAMEROON</v>
          </cell>
        </row>
        <row r="35">
          <cell r="G35" t="str">
            <v>CANADA</v>
          </cell>
        </row>
        <row r="36">
          <cell r="G36" t="str">
            <v>CAPE VERDE</v>
          </cell>
        </row>
        <row r="37">
          <cell r="G37" t="str">
            <v>CAYMAN ISLANDS</v>
          </cell>
        </row>
        <row r="38">
          <cell r="G38" t="str">
            <v>CENTRAL AFRICAN REPUBLIC</v>
          </cell>
        </row>
        <row r="39">
          <cell r="G39" t="str">
            <v>CHAD</v>
          </cell>
        </row>
        <row r="40">
          <cell r="G40" t="str">
            <v>CHILE</v>
          </cell>
        </row>
        <row r="41">
          <cell r="G41" t="str">
            <v>CHINA</v>
          </cell>
        </row>
        <row r="42">
          <cell r="G42" t="str">
            <v>CHRISTMAS ISLAND</v>
          </cell>
        </row>
        <row r="43">
          <cell r="G43" t="str">
            <v>COCOS (KEELING) ISLANDS</v>
          </cell>
        </row>
        <row r="44">
          <cell r="G44" t="str">
            <v>COLOMBIA</v>
          </cell>
        </row>
        <row r="45">
          <cell r="G45" t="str">
            <v>COMOROS</v>
          </cell>
        </row>
        <row r="46">
          <cell r="G46" t="str">
            <v>CONGO, REPUBLIC OF</v>
          </cell>
        </row>
        <row r="47">
          <cell r="G47" t="str">
            <v>CONGO, THE DEMOCRATIC REPUBLIC OF</v>
          </cell>
        </row>
        <row r="48">
          <cell r="G48" t="str">
            <v>COOK ISLANDS</v>
          </cell>
        </row>
        <row r="49">
          <cell r="G49" t="str">
            <v>COSTA RICA</v>
          </cell>
        </row>
        <row r="50">
          <cell r="G50" t="str">
            <v>CÔTE D'IVOIRE</v>
          </cell>
        </row>
        <row r="51">
          <cell r="G51" t="str">
            <v>CROATIA</v>
          </cell>
        </row>
        <row r="52">
          <cell r="G52" t="str">
            <v>CUBA</v>
          </cell>
        </row>
        <row r="53">
          <cell r="G53" t="str">
            <v>CYPRUS</v>
          </cell>
        </row>
        <row r="54">
          <cell r="G54" t="str">
            <v>CZECH REPUBLIC</v>
          </cell>
        </row>
        <row r="55">
          <cell r="G55" t="str">
            <v>DENMARK</v>
          </cell>
        </row>
        <row r="56">
          <cell r="G56" t="str">
            <v>DJIBOUTI, REPUBLIC OF</v>
          </cell>
        </row>
        <row r="57">
          <cell r="G57" t="str">
            <v>DOMINICA, COMMONWEALTH OF</v>
          </cell>
        </row>
        <row r="58">
          <cell r="G58" t="str">
            <v>DOMINICAN REPUBLIC</v>
          </cell>
        </row>
        <row r="59">
          <cell r="G59" t="str">
            <v>ECUADOR</v>
          </cell>
        </row>
        <row r="60">
          <cell r="G60" t="str">
            <v>EGYPT</v>
          </cell>
        </row>
        <row r="61">
          <cell r="G61" t="str">
            <v>EL SALVADOR</v>
          </cell>
        </row>
        <row r="62">
          <cell r="G62" t="str">
            <v>EQUATORIAL GUINEA</v>
          </cell>
        </row>
        <row r="63">
          <cell r="G63" t="str">
            <v>ERITREA</v>
          </cell>
        </row>
        <row r="64">
          <cell r="G64" t="str">
            <v>ESTONIA</v>
          </cell>
        </row>
        <row r="65">
          <cell r="G65" t="str">
            <v>ETHIOPIA</v>
          </cell>
        </row>
        <row r="66">
          <cell r="G66" t="str">
            <v>FALKLAND ISLANDS (MALVINAS)</v>
          </cell>
        </row>
        <row r="67">
          <cell r="G67" t="str">
            <v>FAROE ISLANDS</v>
          </cell>
        </row>
        <row r="68">
          <cell r="G68" t="str">
            <v>FIJI</v>
          </cell>
        </row>
        <row r="69">
          <cell r="G69" t="str">
            <v>FINLAND</v>
          </cell>
        </row>
        <row r="70">
          <cell r="G70" t="str">
            <v>FRANCE</v>
          </cell>
        </row>
        <row r="71">
          <cell r="G71" t="str">
            <v>FRENCH GUIANA</v>
          </cell>
        </row>
        <row r="72">
          <cell r="G72" t="str">
            <v>FRENCH POLYNESIA</v>
          </cell>
        </row>
        <row r="73">
          <cell r="G73" t="str">
            <v>GABON</v>
          </cell>
        </row>
        <row r="74">
          <cell r="G74" t="str">
            <v>GAMBIA</v>
          </cell>
        </row>
        <row r="75">
          <cell r="G75" t="str">
            <v>GEORGIA</v>
          </cell>
        </row>
        <row r="76">
          <cell r="G76" t="str">
            <v>GERMANY</v>
          </cell>
        </row>
        <row r="77">
          <cell r="G77" t="str">
            <v>GHANA</v>
          </cell>
        </row>
        <row r="78">
          <cell r="G78" t="str">
            <v>GIBRALTAR</v>
          </cell>
        </row>
        <row r="79">
          <cell r="G79" t="str">
            <v>GREECE</v>
          </cell>
        </row>
        <row r="80">
          <cell r="G80" t="str">
            <v>GREENLAND</v>
          </cell>
        </row>
        <row r="81">
          <cell r="G81" t="str">
            <v>GRENADA</v>
          </cell>
        </row>
        <row r="82">
          <cell r="G82" t="str">
            <v>GUADELOUPE</v>
          </cell>
        </row>
        <row r="83">
          <cell r="G83" t="str">
            <v>GUAM</v>
          </cell>
        </row>
        <row r="84">
          <cell r="G84" t="str">
            <v>GUATEMALA</v>
          </cell>
        </row>
        <row r="85">
          <cell r="G85" t="str">
            <v>GUERNSEY</v>
          </cell>
        </row>
        <row r="86">
          <cell r="G86" t="str">
            <v>GUINEA</v>
          </cell>
        </row>
        <row r="87">
          <cell r="G87" t="str">
            <v>GUINEA-BISSAU</v>
          </cell>
        </row>
        <row r="88">
          <cell r="G88" t="str">
            <v>GUYANA</v>
          </cell>
        </row>
        <row r="89">
          <cell r="G89" t="str">
            <v>HAITI</v>
          </cell>
        </row>
        <row r="90">
          <cell r="G90" t="str">
            <v>HONDURAS</v>
          </cell>
        </row>
        <row r="91">
          <cell r="G91" t="str">
            <v>HONG KONG</v>
          </cell>
        </row>
        <row r="92">
          <cell r="G92" t="str">
            <v>HUNGARY</v>
          </cell>
        </row>
        <row r="93">
          <cell r="G93" t="str">
            <v>ICELAND</v>
          </cell>
        </row>
        <row r="94">
          <cell r="G94" t="str">
            <v>INDIA</v>
          </cell>
        </row>
        <row r="95">
          <cell r="G95" t="str">
            <v>INDONESIA</v>
          </cell>
        </row>
        <row r="96">
          <cell r="G96" t="str">
            <v>IRAN</v>
          </cell>
        </row>
        <row r="97">
          <cell r="G97" t="str">
            <v>IRAQ</v>
          </cell>
        </row>
        <row r="98">
          <cell r="G98" t="str">
            <v>IRELAND</v>
          </cell>
        </row>
        <row r="99">
          <cell r="G99" t="str">
            <v>ISLE OF MAN</v>
          </cell>
        </row>
        <row r="100">
          <cell r="G100" t="str">
            <v>ISRAEL</v>
          </cell>
        </row>
        <row r="101">
          <cell r="G101" t="str">
            <v>ITALY</v>
          </cell>
        </row>
        <row r="102">
          <cell r="G102" t="str">
            <v>JAMAICA</v>
          </cell>
        </row>
        <row r="103">
          <cell r="G103" t="str">
            <v>JAPAN</v>
          </cell>
        </row>
        <row r="104">
          <cell r="G104" t="str">
            <v>JERSEY</v>
          </cell>
        </row>
        <row r="105">
          <cell r="G105" t="str">
            <v>JORDAN</v>
          </cell>
        </row>
        <row r="106">
          <cell r="G106" t="str">
            <v>KAZAKHSTAN</v>
          </cell>
        </row>
        <row r="107">
          <cell r="G107" t="str">
            <v>KENYA</v>
          </cell>
        </row>
        <row r="108">
          <cell r="G108" t="str">
            <v>KIRIBATI</v>
          </cell>
        </row>
        <row r="109">
          <cell r="G109" t="str">
            <v>KOREA, DEMOCRATIC PEOPLE'S REPUBLIC OF</v>
          </cell>
        </row>
        <row r="110">
          <cell r="G110" t="str">
            <v>KOREA, REPUBLIC OF</v>
          </cell>
        </row>
        <row r="111">
          <cell r="G111" t="str">
            <v>KOSOVO, REPUBLIC OF</v>
          </cell>
        </row>
        <row r="112">
          <cell r="G112" t="str">
            <v>KUWAIT</v>
          </cell>
        </row>
        <row r="113">
          <cell r="G113" t="str">
            <v>KYRGYZSTAN</v>
          </cell>
        </row>
        <row r="114">
          <cell r="G114" t="str">
            <v>LAO PEOPLE'S DEMOCRATIC</v>
          </cell>
        </row>
        <row r="115">
          <cell r="G115" t="str">
            <v>LATVIA</v>
          </cell>
        </row>
        <row r="116">
          <cell r="G116" t="str">
            <v>LEBANON</v>
          </cell>
        </row>
        <row r="117">
          <cell r="G117" t="str">
            <v>LESOTHO</v>
          </cell>
        </row>
        <row r="118">
          <cell r="G118" t="str">
            <v>LIBERIA</v>
          </cell>
        </row>
        <row r="119">
          <cell r="G119" t="str">
            <v>LIBYA</v>
          </cell>
        </row>
        <row r="120">
          <cell r="G120" t="str">
            <v>LIECHTENSTEIN</v>
          </cell>
        </row>
        <row r="121">
          <cell r="G121" t="str">
            <v>LITHUANIA</v>
          </cell>
        </row>
        <row r="122">
          <cell r="G122" t="str">
            <v>LUXEMBOURG</v>
          </cell>
        </row>
        <row r="123">
          <cell r="G123" t="str">
            <v>MACAU</v>
          </cell>
        </row>
        <row r="124">
          <cell r="G124" t="str">
            <v>MACEDONIA</v>
          </cell>
        </row>
        <row r="125">
          <cell r="G125" t="str">
            <v>MADAGASCAR</v>
          </cell>
        </row>
        <row r="126">
          <cell r="G126" t="str">
            <v>MALAWI</v>
          </cell>
        </row>
        <row r="127">
          <cell r="G127" t="str">
            <v>MALAYSIA</v>
          </cell>
        </row>
        <row r="128">
          <cell r="G128" t="str">
            <v>MALDIVES</v>
          </cell>
        </row>
        <row r="129">
          <cell r="G129" t="str">
            <v>MALI</v>
          </cell>
        </row>
        <row r="130">
          <cell r="G130" t="str">
            <v>MALTA</v>
          </cell>
        </row>
        <row r="131">
          <cell r="G131" t="str">
            <v>MARSHALL ISLANDS</v>
          </cell>
        </row>
        <row r="132">
          <cell r="G132" t="str">
            <v>MARTINIQUE</v>
          </cell>
        </row>
        <row r="133">
          <cell r="G133" t="str">
            <v>MAURITANIA</v>
          </cell>
        </row>
        <row r="134">
          <cell r="G134" t="str">
            <v>MAURITIUS</v>
          </cell>
        </row>
        <row r="135">
          <cell r="G135" t="str">
            <v>MAYOTTE</v>
          </cell>
        </row>
        <row r="136">
          <cell r="G136" t="str">
            <v>MEXICO</v>
          </cell>
        </row>
        <row r="137">
          <cell r="G137" t="str">
            <v>MICRONESIA, FEDERATED STATES OF</v>
          </cell>
        </row>
        <row r="138">
          <cell r="G138" t="str">
            <v>MOLDOVA, REPUBLIC OF</v>
          </cell>
        </row>
        <row r="139">
          <cell r="G139" t="str">
            <v>MONACO</v>
          </cell>
        </row>
        <row r="140">
          <cell r="G140" t="str">
            <v>MONGOLIA</v>
          </cell>
        </row>
        <row r="141">
          <cell r="G141" t="str">
            <v>MONTENEGRO</v>
          </cell>
        </row>
        <row r="142">
          <cell r="G142" t="str">
            <v>MONTSERRAT</v>
          </cell>
        </row>
        <row r="143">
          <cell r="G143" t="str">
            <v>MOROCCO</v>
          </cell>
        </row>
        <row r="144">
          <cell r="G144" t="str">
            <v>MOZAMBIQUE</v>
          </cell>
        </row>
        <row r="145">
          <cell r="G145" t="str">
            <v>MYANMAR</v>
          </cell>
        </row>
        <row r="146">
          <cell r="G146" t="str">
            <v>NAMIBIA</v>
          </cell>
        </row>
        <row r="147">
          <cell r="G147" t="str">
            <v>NAURU</v>
          </cell>
        </row>
        <row r="148">
          <cell r="G148" t="str">
            <v>NEPAL</v>
          </cell>
        </row>
        <row r="149">
          <cell r="G149" t="str">
            <v>NETHERLANDS</v>
          </cell>
        </row>
        <row r="150">
          <cell r="G150" t="str">
            <v>NETHERLANDS ANTILLES</v>
          </cell>
        </row>
        <row r="151">
          <cell r="G151" t="str">
            <v>NEW CALEDONIA</v>
          </cell>
        </row>
        <row r="152">
          <cell r="G152" t="str">
            <v>NEW ZEALAND</v>
          </cell>
        </row>
        <row r="153">
          <cell r="G153" t="str">
            <v>NICARAGUA</v>
          </cell>
        </row>
        <row r="154">
          <cell r="G154" t="str">
            <v>NIGER</v>
          </cell>
        </row>
        <row r="155">
          <cell r="G155" t="str">
            <v>NIGERIA</v>
          </cell>
        </row>
        <row r="156">
          <cell r="G156" t="str">
            <v>NIUE</v>
          </cell>
        </row>
        <row r="157">
          <cell r="G157" t="str">
            <v>NORFOLK ISLAND</v>
          </cell>
        </row>
        <row r="158">
          <cell r="G158" t="str">
            <v>NORTHERN MARIANA ISLANDS</v>
          </cell>
        </row>
        <row r="159">
          <cell r="G159" t="str">
            <v>NORWAY</v>
          </cell>
        </row>
        <row r="160">
          <cell r="G160" t="str">
            <v>OMAN, SULTANATE OF</v>
          </cell>
        </row>
        <row r="161">
          <cell r="G161" t="str">
            <v>PAKISTAN</v>
          </cell>
        </row>
        <row r="162">
          <cell r="G162" t="str">
            <v>PALAU</v>
          </cell>
        </row>
        <row r="163">
          <cell r="G163" t="str">
            <v>PALESTINIAN TERRITORY</v>
          </cell>
        </row>
        <row r="164">
          <cell r="G164" t="str">
            <v>PANAMA</v>
          </cell>
        </row>
        <row r="165">
          <cell r="G165" t="str">
            <v>PAPUA NEW GUINEA</v>
          </cell>
        </row>
        <row r="166">
          <cell r="G166" t="str">
            <v>PARAGUAY</v>
          </cell>
        </row>
        <row r="167">
          <cell r="G167" t="str">
            <v>PERU</v>
          </cell>
        </row>
        <row r="168">
          <cell r="G168" t="str">
            <v>PHILIPPINES</v>
          </cell>
        </row>
        <row r="169">
          <cell r="G169" t="str">
            <v>PITCAIRN</v>
          </cell>
        </row>
        <row r="170">
          <cell r="G170" t="str">
            <v>POLAND</v>
          </cell>
        </row>
        <row r="171">
          <cell r="G171" t="str">
            <v>PORTUGAL</v>
          </cell>
        </row>
        <row r="172">
          <cell r="G172" t="str">
            <v>PUERTO RICO</v>
          </cell>
        </row>
        <row r="173">
          <cell r="G173" t="str">
            <v>QATAR</v>
          </cell>
        </row>
        <row r="174">
          <cell r="G174" t="str">
            <v>ROMANIA</v>
          </cell>
        </row>
        <row r="175">
          <cell r="G175" t="str">
            <v>RUSSIAN FEDERATION</v>
          </cell>
        </row>
        <row r="176">
          <cell r="G176" t="str">
            <v>RWANDA</v>
          </cell>
        </row>
        <row r="177">
          <cell r="G177" t="str">
            <v>SAINT HELENA</v>
          </cell>
        </row>
        <row r="178">
          <cell r="G178" t="str">
            <v>SAINT KITTS AND NEVIS</v>
          </cell>
        </row>
        <row r="179">
          <cell r="G179" t="str">
            <v>SAINT LUCIA</v>
          </cell>
        </row>
        <row r="180">
          <cell r="G180" t="str">
            <v>SAINT PIERRE AND MIQUELON</v>
          </cell>
        </row>
        <row r="181">
          <cell r="G181" t="str">
            <v>SAINT VINCENT AND THE GRENADINES</v>
          </cell>
        </row>
        <row r="182">
          <cell r="G182" t="str">
            <v>SAMOA</v>
          </cell>
        </row>
        <row r="183">
          <cell r="G183" t="str">
            <v>SAN MARINO</v>
          </cell>
        </row>
        <row r="184">
          <cell r="G184" t="str">
            <v>SAO TOME AND PRINCIPE</v>
          </cell>
        </row>
        <row r="185">
          <cell r="G185" t="str">
            <v>SAUDI ARABIA</v>
          </cell>
        </row>
        <row r="186">
          <cell r="G186" t="str">
            <v>SENEGAL</v>
          </cell>
        </row>
        <row r="187">
          <cell r="G187" t="str">
            <v>SERBIA</v>
          </cell>
        </row>
        <row r="188">
          <cell r="G188" t="str">
            <v>SEYCHELLES</v>
          </cell>
        </row>
        <row r="189">
          <cell r="G189" t="str">
            <v>SIERRA LEONE</v>
          </cell>
        </row>
        <row r="190">
          <cell r="G190" t="str">
            <v>SINGAPORE</v>
          </cell>
        </row>
        <row r="191">
          <cell r="G191" t="str">
            <v>SLOVAKIA</v>
          </cell>
        </row>
        <row r="192">
          <cell r="G192" t="str">
            <v>SLOVENIA</v>
          </cell>
        </row>
        <row r="193">
          <cell r="G193" t="str">
            <v>SOLOMON ISLANDS</v>
          </cell>
        </row>
        <row r="194">
          <cell r="G194" t="str">
            <v>SOMALIA</v>
          </cell>
        </row>
        <row r="195">
          <cell r="G195" t="str">
            <v>SOUTH AFRICA</v>
          </cell>
        </row>
        <row r="196">
          <cell r="G196" t="str">
            <v>SOUTH SUDAN</v>
          </cell>
        </row>
        <row r="197">
          <cell r="G197" t="str">
            <v>SPAIN</v>
          </cell>
        </row>
        <row r="198">
          <cell r="G198" t="str">
            <v>SRI LANKA</v>
          </cell>
        </row>
        <row r="199">
          <cell r="G199" t="str">
            <v>SUDAN</v>
          </cell>
        </row>
        <row r="200">
          <cell r="G200" t="str">
            <v>SURINAME</v>
          </cell>
        </row>
        <row r="201">
          <cell r="G201" t="str">
            <v>SWAZILAND</v>
          </cell>
        </row>
        <row r="202">
          <cell r="G202" t="str">
            <v>SWEDEN</v>
          </cell>
        </row>
        <row r="203">
          <cell r="G203" t="str">
            <v>SWITZERLAND</v>
          </cell>
        </row>
        <row r="204">
          <cell r="G204" t="str">
            <v>SYRIA</v>
          </cell>
        </row>
        <row r="205">
          <cell r="G205" t="str">
            <v>TAIWAN</v>
          </cell>
        </row>
        <row r="206">
          <cell r="G206" t="str">
            <v>TAJIKISTAN</v>
          </cell>
        </row>
        <row r="207">
          <cell r="G207" t="str">
            <v>TANZANIA</v>
          </cell>
        </row>
        <row r="208">
          <cell r="G208" t="str">
            <v>THAILAND</v>
          </cell>
        </row>
        <row r="209">
          <cell r="G209" t="str">
            <v>TIMOR-LESTE</v>
          </cell>
        </row>
        <row r="210">
          <cell r="G210" t="str">
            <v>TOGO</v>
          </cell>
        </row>
        <row r="211">
          <cell r="G211" t="str">
            <v>TONGA</v>
          </cell>
        </row>
        <row r="212">
          <cell r="G212" t="str">
            <v>TRINIDAD AND TOBAGO</v>
          </cell>
        </row>
        <row r="213">
          <cell r="G213" t="str">
            <v>TUNISIA</v>
          </cell>
        </row>
        <row r="214">
          <cell r="G214" t="str">
            <v>TURKEY</v>
          </cell>
        </row>
        <row r="215">
          <cell r="G215" t="str">
            <v>TURKMENISTAN</v>
          </cell>
        </row>
        <row r="216">
          <cell r="G216" t="str">
            <v>TURKS AND CAICOS ISLANDS</v>
          </cell>
        </row>
        <row r="217">
          <cell r="G217" t="str">
            <v>TUVALU</v>
          </cell>
        </row>
        <row r="218">
          <cell r="G218" t="str">
            <v>UGANDA</v>
          </cell>
        </row>
        <row r="219">
          <cell r="G219" t="str">
            <v>UKRAINE</v>
          </cell>
        </row>
        <row r="220">
          <cell r="G220" t="str">
            <v>UNITED ARAB EMIRATES</v>
          </cell>
        </row>
        <row r="221">
          <cell r="G221" t="str">
            <v>UNITED KINGDOM</v>
          </cell>
        </row>
        <row r="222">
          <cell r="G222" t="str">
            <v>UNITED STATES</v>
          </cell>
        </row>
        <row r="223">
          <cell r="G223" t="str">
            <v>URUGUAY</v>
          </cell>
        </row>
        <row r="224">
          <cell r="G224" t="str">
            <v>UZBEKISTAN</v>
          </cell>
        </row>
        <row r="225">
          <cell r="G225" t="str">
            <v>VANUATU</v>
          </cell>
        </row>
        <row r="226">
          <cell r="G226" t="str">
            <v>VENEZUELA</v>
          </cell>
        </row>
        <row r="227">
          <cell r="G227" t="str">
            <v>VIETNAM</v>
          </cell>
        </row>
        <row r="228">
          <cell r="G228" t="str">
            <v>VIRGIN ISLANDS, BRITISH</v>
          </cell>
        </row>
        <row r="229">
          <cell r="G229" t="str">
            <v>VIRGIN ISLANDS, U.S.</v>
          </cell>
        </row>
        <row r="230">
          <cell r="G230" t="str">
            <v>WALLIS AND FUTUNA</v>
          </cell>
        </row>
        <row r="231">
          <cell r="G231" t="str">
            <v>WESTERN SAHARA</v>
          </cell>
        </row>
        <row r="232">
          <cell r="G232" t="str">
            <v>YEMEN</v>
          </cell>
        </row>
        <row r="233">
          <cell r="G233" t="str">
            <v>ZAMBIA</v>
          </cell>
        </row>
        <row r="234">
          <cell r="G234" t="str">
            <v>ZIMBABWE</v>
          </cell>
        </row>
      </sheetData>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018 하반기 스튜디오 작업일지"/>
    </sheetNames>
    <definedNames>
      <definedName name="BlankMacro1"/>
    </definedNames>
    <sheetDataSet>
      <sheetData sheetId="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빼빼로"/>
      <sheetName val="엔미즈"/>
      <sheetName val="미세스키홈스쿨 (3)"/>
      <sheetName val="미세스키홈스쿨 (2)"/>
      <sheetName val="엔미즈_코리아"/>
      <sheetName val="엔미즈_타겟메일"/>
      <sheetName val="제크 (2)"/>
      <sheetName val="미세스키홈스쿨"/>
      <sheetName val="게토레이_MSN"/>
      <sheetName val="게토레이_엠파스"/>
      <sheetName val="게토레이_iMBC"/>
      <sheetName val="게토레이_코리아"/>
      <sheetName val="나뚜루"/>
      <sheetName val="팅클"/>
      <sheetName val="미세스키"/>
      <sheetName val="칸쵸_2"/>
      <sheetName val="칸쵸_1"/>
      <sheetName val="롯데제과_설레임2nd"/>
      <sheetName val="롯데제과_설레임1st"/>
      <sheetName val="롯데타운_마루"/>
      <sheetName val="도시바"/>
      <sheetName val="카마이타치의밤"/>
      <sheetName val="제크"/>
      <sheetName val="올림푸스"/>
      <sheetName val="IO&amp;GL"/>
      <sheetName val="합계"/>
    </sheetNames>
    <sheetDataSet>
      <sheetData sheetId="0" refreshError="1"/>
      <sheetData sheetId="1" refreshError="1"/>
      <sheetData sheetId="2" refreshError="1"/>
      <sheetData sheetId="3" refreshError="1"/>
      <sheetData sheetId="4" refreshError="1">
        <row r="2">
          <cell r="B2" t="str">
            <v>Korea.com Total</v>
          </cell>
          <cell r="H2" t="str">
            <v>Korea.com Total (Text Service 포함)</v>
          </cell>
          <cell r="J2" t="str">
            <v>초기페이지 팝언더 450*400</v>
          </cell>
          <cell r="N2" t="str">
            <v>제휴네트웍, 로그인 336*280</v>
          </cell>
          <cell r="R2" t="str">
            <v>커뮤니티, 메일 상단 778*90</v>
          </cell>
          <cell r="V2" t="str">
            <v>Run of Site 우측 148*600</v>
          </cell>
          <cell r="Z2" t="str">
            <v>초기페이지 이벤트&amp;경품 Text</v>
          </cell>
          <cell r="AA2" t="str">
            <v>Run of Site 상단 Text</v>
          </cell>
        </row>
        <row r="3">
          <cell r="B3" t="str">
            <v>Plan/29일</v>
          </cell>
          <cell r="C3">
            <v>5000000</v>
          </cell>
          <cell r="E3" t="str">
            <v>imp</v>
          </cell>
          <cell r="J3" t="str">
            <v>Plan/29일</v>
          </cell>
          <cell r="K3">
            <v>1000000</v>
          </cell>
          <cell r="M3" t="str">
            <v>imp</v>
          </cell>
          <cell r="N3" t="str">
            <v>Plan/29일</v>
          </cell>
          <cell r="O3">
            <v>1000000</v>
          </cell>
          <cell r="Q3" t="str">
            <v>imp</v>
          </cell>
          <cell r="R3" t="str">
            <v>Plan/29일</v>
          </cell>
          <cell r="S3">
            <v>1500000</v>
          </cell>
          <cell r="U3" t="str">
            <v>imp</v>
          </cell>
          <cell r="V3" t="str">
            <v>Plan/29일</v>
          </cell>
          <cell r="W3">
            <v>1500000</v>
          </cell>
          <cell r="Y3" t="str">
            <v>imp</v>
          </cell>
          <cell r="Z3" t="str">
            <v>Service</v>
          </cell>
          <cell r="AA3" t="str">
            <v>Service</v>
          </cell>
        </row>
        <row r="4">
          <cell r="B4" t="str">
            <v>Plan/일</v>
          </cell>
          <cell r="C4">
            <v>172413.79310344829</v>
          </cell>
          <cell r="E4" t="str">
            <v>imp</v>
          </cell>
          <cell r="J4" t="str">
            <v>Plan/일</v>
          </cell>
          <cell r="K4">
            <v>34482.758620689652</v>
          </cell>
          <cell r="M4" t="str">
            <v>imp</v>
          </cell>
          <cell r="N4" t="str">
            <v>Plan/일</v>
          </cell>
          <cell r="O4">
            <v>34482.758620689652</v>
          </cell>
          <cell r="Q4" t="str">
            <v>imp</v>
          </cell>
          <cell r="R4" t="str">
            <v>Plan/일</v>
          </cell>
          <cell r="S4">
            <v>51724.137931034486</v>
          </cell>
          <cell r="U4" t="str">
            <v>imp</v>
          </cell>
          <cell r="V4" t="str">
            <v>Plan/일</v>
          </cell>
          <cell r="W4">
            <v>51724.137931034486</v>
          </cell>
          <cell r="Y4" t="str">
            <v>imp</v>
          </cell>
        </row>
        <row r="5">
          <cell r="B5" t="str">
            <v>Plan</v>
          </cell>
          <cell r="C5">
            <v>5000000</v>
          </cell>
          <cell r="E5" t="str">
            <v>imp</v>
          </cell>
          <cell r="J5" t="str">
            <v>Plan</v>
          </cell>
          <cell r="K5">
            <v>999999.99999999988</v>
          </cell>
          <cell r="M5" t="str">
            <v>imp</v>
          </cell>
          <cell r="N5" t="str">
            <v>Plan</v>
          </cell>
          <cell r="O5">
            <v>999999.99999999988</v>
          </cell>
          <cell r="Q5" t="str">
            <v>imp</v>
          </cell>
          <cell r="R5" t="str">
            <v>Plan</v>
          </cell>
          <cell r="S5">
            <v>1500000</v>
          </cell>
          <cell r="U5" t="str">
            <v>imp</v>
          </cell>
          <cell r="V5" t="str">
            <v>Plan</v>
          </cell>
          <cell r="W5">
            <v>1500000</v>
          </cell>
          <cell r="Y5" t="str">
            <v>imp</v>
          </cell>
        </row>
        <row r="6">
          <cell r="B6" t="str">
            <v>Actual</v>
          </cell>
          <cell r="C6">
            <v>11242085</v>
          </cell>
          <cell r="E6" t="str">
            <v>imp</v>
          </cell>
          <cell r="J6" t="str">
            <v>Actual</v>
          </cell>
          <cell r="K6">
            <v>1397040</v>
          </cell>
          <cell r="M6" t="str">
            <v>imp</v>
          </cell>
          <cell r="N6" t="str">
            <v>Actual</v>
          </cell>
          <cell r="O6">
            <v>1481106</v>
          </cell>
          <cell r="Q6" t="str">
            <v>imp</v>
          </cell>
          <cell r="R6" t="str">
            <v>Actual</v>
          </cell>
          <cell r="S6">
            <v>3856557</v>
          </cell>
          <cell r="U6" t="str">
            <v>imp</v>
          </cell>
          <cell r="V6" t="str">
            <v>Actual</v>
          </cell>
          <cell r="W6">
            <v>4507382</v>
          </cell>
          <cell r="Y6" t="str">
            <v>imp</v>
          </cell>
        </row>
        <row r="7">
          <cell r="B7" t="str">
            <v>Plan대비</v>
          </cell>
          <cell r="C7">
            <v>2.2484169999999999</v>
          </cell>
          <cell r="J7" t="str">
            <v>Plan대비</v>
          </cell>
          <cell r="K7">
            <v>1.3970400000000001</v>
          </cell>
          <cell r="N7" t="str">
            <v>Plan대비</v>
          </cell>
          <cell r="O7">
            <v>1.4811060000000003</v>
          </cell>
          <cell r="R7" t="str">
            <v>Plan대비</v>
          </cell>
          <cell r="S7">
            <v>2.5710380000000002</v>
          </cell>
          <cell r="V7" t="str">
            <v>Plan대비</v>
          </cell>
          <cell r="W7">
            <v>3.0049213333333333</v>
          </cell>
        </row>
        <row r="8">
          <cell r="B8" t="str">
            <v>Imp</v>
          </cell>
          <cell r="C8" t="str">
            <v>Click</v>
          </cell>
          <cell r="D8" t="str">
            <v>CTR</v>
          </cell>
          <cell r="E8" t="str">
            <v>Plan대비</v>
          </cell>
          <cell r="F8" t="str">
            <v>CPI</v>
          </cell>
          <cell r="G8" t="str">
            <v>CPC</v>
          </cell>
          <cell r="H8" t="str">
            <v>Click</v>
          </cell>
          <cell r="I8" t="str">
            <v>CPC</v>
          </cell>
          <cell r="J8" t="str">
            <v>Imp</v>
          </cell>
          <cell r="K8" t="str">
            <v>Click</v>
          </cell>
          <cell r="L8" t="str">
            <v>CTR</v>
          </cell>
          <cell r="M8" t="str">
            <v>Plan대비</v>
          </cell>
          <cell r="N8" t="str">
            <v>Imp</v>
          </cell>
          <cell r="O8" t="str">
            <v>Click</v>
          </cell>
          <cell r="P8" t="str">
            <v>CTR</v>
          </cell>
          <cell r="Q8" t="str">
            <v>Plan대비</v>
          </cell>
          <cell r="R8" t="str">
            <v>Imp</v>
          </cell>
          <cell r="S8" t="str">
            <v>Click</v>
          </cell>
          <cell r="T8" t="str">
            <v>CTR</v>
          </cell>
          <cell r="U8" t="str">
            <v>Plan대비</v>
          </cell>
          <cell r="V8" t="str">
            <v>Imp</v>
          </cell>
          <cell r="W8" t="str">
            <v>Click</v>
          </cell>
          <cell r="X8" t="str">
            <v>CTR</v>
          </cell>
          <cell r="Y8" t="str">
            <v>Plan대비</v>
          </cell>
          <cell r="Z8" t="str">
            <v>Click</v>
          </cell>
          <cell r="AA8" t="str">
            <v>Click</v>
          </cell>
        </row>
        <row r="9">
          <cell r="A9">
            <v>37866</v>
          </cell>
          <cell r="B9">
            <v>337154</v>
          </cell>
          <cell r="C9">
            <v>3052</v>
          </cell>
          <cell r="D9">
            <v>9.0522431885725809E-3</v>
          </cell>
          <cell r="E9">
            <v>1.9554931999999998</v>
          </cell>
          <cell r="F9">
            <v>0.51137994241043649</v>
          </cell>
          <cell r="G9">
            <v>56.492068513580698</v>
          </cell>
          <cell r="H9">
            <v>3052</v>
          </cell>
          <cell r="I9">
            <v>56.492068513580698</v>
          </cell>
          <cell r="J9">
            <v>100333</v>
          </cell>
          <cell r="K9">
            <v>2436</v>
          </cell>
          <cell r="L9">
            <v>2.4279150429071195E-2</v>
          </cell>
          <cell r="M9">
            <v>2.9096570000000002</v>
          </cell>
          <cell r="N9">
            <v>49583</v>
          </cell>
          <cell r="O9">
            <v>171</v>
          </cell>
          <cell r="P9">
            <v>3.4487626807575178E-3</v>
          </cell>
          <cell r="Q9">
            <v>1.437907</v>
          </cell>
          <cell r="R9">
            <v>69135</v>
          </cell>
          <cell r="S9">
            <v>160</v>
          </cell>
          <cell r="T9">
            <v>2.3143125768424096E-3</v>
          </cell>
          <cell r="U9">
            <v>1.3366099999999999</v>
          </cell>
          <cell r="V9">
            <v>118103</v>
          </cell>
          <cell r="W9">
            <v>285</v>
          </cell>
          <cell r="X9">
            <v>2.413147845524669E-3</v>
          </cell>
          <cell r="Y9">
            <v>2.2833246666666667</v>
          </cell>
        </row>
        <row r="10">
          <cell r="A10">
            <v>37867</v>
          </cell>
          <cell r="B10">
            <v>259600</v>
          </cell>
          <cell r="C10">
            <v>1634</v>
          </cell>
          <cell r="D10">
            <v>6.2942989214175658E-3</v>
          </cell>
          <cell r="E10">
            <v>1.7305865999999999</v>
          </cell>
          <cell r="F10">
            <v>0.57783875132281737</v>
          </cell>
          <cell r="G10">
            <v>73.586766155974516</v>
          </cell>
          <cell r="H10">
            <v>1634</v>
          </cell>
          <cell r="I10">
            <v>73.586766155974516</v>
          </cell>
          <cell r="J10">
            <v>43608</v>
          </cell>
          <cell r="K10">
            <v>1115</v>
          </cell>
          <cell r="L10">
            <v>2.5568702990277012E-2</v>
          </cell>
          <cell r="M10">
            <v>2.0871445000000004</v>
          </cell>
          <cell r="N10">
            <v>47511</v>
          </cell>
          <cell r="O10">
            <v>169</v>
          </cell>
          <cell r="P10">
            <v>3.5570709940855802E-3</v>
          </cell>
          <cell r="Q10">
            <v>1.4078630000000001</v>
          </cell>
          <cell r="R10">
            <v>68480</v>
          </cell>
          <cell r="S10">
            <v>146</v>
          </cell>
          <cell r="T10">
            <v>2.1320093457943925E-3</v>
          </cell>
          <cell r="U10">
            <v>1.3302783333333332</v>
          </cell>
          <cell r="V10">
            <v>100001</v>
          </cell>
          <cell r="W10">
            <v>204</v>
          </cell>
          <cell r="X10">
            <v>2.039979600203998E-3</v>
          </cell>
          <cell r="Y10">
            <v>2.1083386666666666</v>
          </cell>
        </row>
        <row r="11">
          <cell r="A11">
            <v>37868</v>
          </cell>
          <cell r="B11">
            <v>272684</v>
          </cell>
          <cell r="C11">
            <v>1537</v>
          </cell>
          <cell r="D11">
            <v>5.6365610010121608E-3</v>
          </cell>
          <cell r="E11">
            <v>1.6809134666666665</v>
          </cell>
          <cell r="F11">
            <v>0.59491462221612679</v>
          </cell>
          <cell r="G11">
            <v>83.117689106595677</v>
          </cell>
          <cell r="H11">
            <v>1537</v>
          </cell>
          <cell r="I11">
            <v>83.117689106595677</v>
          </cell>
          <cell r="J11">
            <v>43550</v>
          </cell>
          <cell r="K11">
            <v>1066</v>
          </cell>
          <cell r="L11">
            <v>2.4477611940298509E-2</v>
          </cell>
          <cell r="M11">
            <v>1.8124130000000001</v>
          </cell>
          <cell r="N11">
            <v>38501</v>
          </cell>
          <cell r="O11">
            <v>100</v>
          </cell>
          <cell r="P11">
            <v>2.5973351341523599E-3</v>
          </cell>
          <cell r="Q11">
            <v>1.3107516666666668</v>
          </cell>
          <cell r="R11">
            <v>96189</v>
          </cell>
          <cell r="S11">
            <v>169</v>
          </cell>
          <cell r="T11">
            <v>1.7569576562808638E-3</v>
          </cell>
          <cell r="U11">
            <v>1.5067368888888888</v>
          </cell>
          <cell r="V11">
            <v>94444</v>
          </cell>
          <cell r="W11">
            <v>202</v>
          </cell>
          <cell r="X11">
            <v>2.138833594511033E-3</v>
          </cell>
          <cell r="Y11">
            <v>2.0141982222222223</v>
          </cell>
        </row>
        <row r="12">
          <cell r="A12">
            <v>37869</v>
          </cell>
          <cell r="B12">
            <v>316784</v>
          </cell>
          <cell r="C12">
            <v>1510</v>
          </cell>
          <cell r="D12">
            <v>4.7666548815596746E-3</v>
          </cell>
          <cell r="E12">
            <v>1.7200218999999999</v>
          </cell>
          <cell r="F12">
            <v>0.58138794628138168</v>
          </cell>
          <cell r="G12">
            <v>89.183392268691733</v>
          </cell>
          <cell r="H12">
            <v>1510</v>
          </cell>
          <cell r="I12">
            <v>89.183392268691733</v>
          </cell>
          <cell r="J12">
            <v>43147</v>
          </cell>
          <cell r="K12">
            <v>964</v>
          </cell>
          <cell r="L12">
            <v>2.2342225415440238E-2</v>
          </cell>
          <cell r="M12">
            <v>1.6721255000000002</v>
          </cell>
          <cell r="N12">
            <v>43387</v>
          </cell>
          <cell r="O12">
            <v>103</v>
          </cell>
          <cell r="P12">
            <v>2.3739829902966326E-3</v>
          </cell>
          <cell r="Q12">
            <v>1.2976195000000001</v>
          </cell>
          <cell r="R12">
            <v>118177</v>
          </cell>
          <cell r="S12">
            <v>200</v>
          </cell>
          <cell r="T12">
            <v>1.6923766892034829E-3</v>
          </cell>
          <cell r="U12">
            <v>1.7012414999999999</v>
          </cell>
          <cell r="V12">
            <v>112073</v>
          </cell>
          <cell r="W12">
            <v>243</v>
          </cell>
          <cell r="X12">
            <v>2.1682296360407949E-3</v>
          </cell>
          <cell r="Y12">
            <v>2.0523348333333331</v>
          </cell>
        </row>
        <row r="13">
          <cell r="A13">
            <v>37870</v>
          </cell>
          <cell r="B13">
            <v>326224</v>
          </cell>
          <cell r="C13">
            <v>1345</v>
          </cell>
          <cell r="D13">
            <v>4.1229339349649324E-3</v>
          </cell>
          <cell r="E13">
            <v>1.7544373599999998</v>
          </cell>
          <cell r="F13">
            <v>0.56998330222516469</v>
          </cell>
          <cell r="G13">
            <v>94.962432861559975</v>
          </cell>
          <cell r="H13">
            <v>1345</v>
          </cell>
          <cell r="I13">
            <v>94.962432861559975</v>
          </cell>
          <cell r="J13">
            <v>42947</v>
          </cell>
          <cell r="K13">
            <v>839</v>
          </cell>
          <cell r="L13">
            <v>1.9535706801406386E-2</v>
          </cell>
          <cell r="M13">
            <v>1.5867930000000001</v>
          </cell>
          <cell r="N13">
            <v>52571</v>
          </cell>
          <cell r="O13">
            <v>128</v>
          </cell>
          <cell r="P13">
            <v>2.4348024576287307E-3</v>
          </cell>
          <cell r="Q13">
            <v>1.3430074000000001</v>
          </cell>
          <cell r="R13">
            <v>117428</v>
          </cell>
          <cell r="S13">
            <v>155</v>
          </cell>
          <cell r="T13">
            <v>1.3199577613516368E-3</v>
          </cell>
          <cell r="U13">
            <v>1.8150481333333333</v>
          </cell>
          <cell r="V13">
            <v>113278</v>
          </cell>
          <cell r="W13">
            <v>223</v>
          </cell>
          <cell r="X13">
            <v>1.96860820282844E-3</v>
          </cell>
          <cell r="Y13">
            <v>2.0798761333333333</v>
          </cell>
        </row>
        <row r="14">
          <cell r="A14">
            <v>37871</v>
          </cell>
          <cell r="B14">
            <v>282434</v>
          </cell>
          <cell r="C14">
            <v>1193</v>
          </cell>
          <cell r="D14">
            <v>4.2239956945693503E-3</v>
          </cell>
          <cell r="E14">
            <v>1.7350506666666665</v>
          </cell>
          <cell r="F14">
            <v>0.57635204505074977</v>
          </cell>
          <cell r="G14">
            <v>100.71879647752796</v>
          </cell>
          <cell r="H14">
            <v>1193</v>
          </cell>
          <cell r="I14">
            <v>100.71879647752796</v>
          </cell>
          <cell r="J14">
            <v>43127</v>
          </cell>
          <cell r="K14">
            <v>790</v>
          </cell>
          <cell r="L14">
            <v>1.8317991049690448E-2</v>
          </cell>
          <cell r="M14">
            <v>1.5307746666666668</v>
          </cell>
          <cell r="N14">
            <v>51155</v>
          </cell>
          <cell r="O14">
            <v>109</v>
          </cell>
          <cell r="P14">
            <v>2.13077900498485E-3</v>
          </cell>
          <cell r="Q14">
            <v>1.366422</v>
          </cell>
          <cell r="R14">
            <v>94949</v>
          </cell>
          <cell r="S14">
            <v>128</v>
          </cell>
          <cell r="T14">
            <v>1.3480921336717607E-3</v>
          </cell>
          <cell r="U14">
            <v>1.818486888888889</v>
          </cell>
          <cell r="V14">
            <v>93203</v>
          </cell>
          <cell r="W14">
            <v>166</v>
          </cell>
          <cell r="X14">
            <v>1.7810585496175015E-3</v>
          </cell>
          <cell r="Y14">
            <v>2.0335508888888887</v>
          </cell>
        </row>
        <row r="15">
          <cell r="A15">
            <v>37872</v>
          </cell>
          <cell r="B15">
            <v>419638</v>
          </cell>
          <cell r="C15">
            <v>1436</v>
          </cell>
          <cell r="D15">
            <v>3.4219970546042065E-3</v>
          </cell>
          <cell r="E15">
            <v>1.8348863428571427</v>
          </cell>
          <cell r="F15">
            <v>0.5449928841057684</v>
          </cell>
          <cell r="G15">
            <v>103.09187253131785</v>
          </cell>
          <cell r="H15">
            <v>1436</v>
          </cell>
          <cell r="I15">
            <v>103.09187253131785</v>
          </cell>
          <cell r="J15">
            <v>42908</v>
          </cell>
          <cell r="K15">
            <v>785</v>
          </cell>
          <cell r="L15">
            <v>1.8294956651440292E-2</v>
          </cell>
          <cell r="M15">
            <v>1.4898542857142858</v>
          </cell>
          <cell r="N15">
            <v>51104</v>
          </cell>
          <cell r="O15">
            <v>148</v>
          </cell>
          <cell r="P15">
            <v>2.8960551033187227E-3</v>
          </cell>
          <cell r="Q15">
            <v>1.3829354285714286</v>
          </cell>
          <cell r="R15">
            <v>163840</v>
          </cell>
          <cell r="S15">
            <v>221</v>
          </cell>
          <cell r="T15">
            <v>1.3488769531250001E-3</v>
          </cell>
          <cell r="U15">
            <v>2.0112135238095239</v>
          </cell>
          <cell r="V15">
            <v>161786</v>
          </cell>
          <cell r="W15">
            <v>282</v>
          </cell>
          <cell r="X15">
            <v>1.7430432793937671E-3</v>
          </cell>
          <cell r="Y15">
            <v>2.1898811428571427</v>
          </cell>
        </row>
        <row r="16">
          <cell r="A16">
            <v>37873</v>
          </cell>
          <cell r="B16">
            <v>409324</v>
          </cell>
          <cell r="C16">
            <v>1287</v>
          </cell>
          <cell r="D16">
            <v>3.1442084998680752E-3</v>
          </cell>
          <cell r="E16">
            <v>1.9022854499999999</v>
          </cell>
          <cell r="F16">
            <v>0.52568346143845035</v>
          </cell>
          <cell r="G16">
            <v>106.14978796579855</v>
          </cell>
          <cell r="H16">
            <v>1287</v>
          </cell>
          <cell r="I16">
            <v>106.14978796579855</v>
          </cell>
          <cell r="J16">
            <v>43098</v>
          </cell>
          <cell r="K16">
            <v>712</v>
          </cell>
          <cell r="L16">
            <v>1.652048818970718E-2</v>
          </cell>
          <cell r="M16">
            <v>1.45985275</v>
          </cell>
          <cell r="N16">
            <v>53138</v>
          </cell>
          <cell r="O16">
            <v>120</v>
          </cell>
          <cell r="P16">
            <v>2.2582709172343711E-3</v>
          </cell>
          <cell r="Q16">
            <v>1.4026937500000001</v>
          </cell>
          <cell r="R16">
            <v>153405</v>
          </cell>
          <cell r="S16">
            <v>176</v>
          </cell>
          <cell r="T16">
            <v>1.1472898536553568E-3</v>
          </cell>
          <cell r="U16">
            <v>2.1305405833333331</v>
          </cell>
          <cell r="V16">
            <v>159683</v>
          </cell>
          <cell r="W16">
            <v>279</v>
          </cell>
          <cell r="X16">
            <v>1.7472116631075318E-3</v>
          </cell>
          <cell r="Y16">
            <v>2.302046583333333</v>
          </cell>
        </row>
        <row r="17">
          <cell r="A17">
            <v>37874</v>
          </cell>
          <cell r="B17">
            <v>378775</v>
          </cell>
          <cell r="C17">
            <v>991</v>
          </cell>
          <cell r="D17">
            <v>2.6163289551844764E-3</v>
          </cell>
          <cell r="E17">
            <v>1.9350198444444442</v>
          </cell>
          <cell r="F17">
            <v>0.51679056567355564</v>
          </cell>
          <cell r="G17">
            <v>110.95632019528314</v>
          </cell>
          <cell r="H17">
            <v>991</v>
          </cell>
          <cell r="I17">
            <v>110.95632019528314</v>
          </cell>
          <cell r="J17">
            <v>43001</v>
          </cell>
          <cell r="K17">
            <v>542</v>
          </cell>
          <cell r="L17">
            <v>1.2604358038185158E-2</v>
          </cell>
          <cell r="M17">
            <v>1.4362056666666669</v>
          </cell>
          <cell r="N17">
            <v>53093</v>
          </cell>
          <cell r="O17">
            <v>103</v>
          </cell>
          <cell r="P17">
            <v>1.9399920893526453E-3</v>
          </cell>
          <cell r="Q17">
            <v>1.4179163333333336</v>
          </cell>
          <cell r="R17">
            <v>130495</v>
          </cell>
          <cell r="S17">
            <v>99</v>
          </cell>
          <cell r="T17">
            <v>7.5864975669565884E-4</v>
          </cell>
          <cell r="U17">
            <v>2.1741364444444442</v>
          </cell>
          <cell r="V17">
            <v>152186</v>
          </cell>
          <cell r="W17">
            <v>247</v>
          </cell>
          <cell r="X17">
            <v>1.6230139434639192E-3</v>
          </cell>
          <cell r="Y17">
            <v>2.3731817037037035</v>
          </cell>
        </row>
        <row r="18">
          <cell r="A18">
            <v>37875</v>
          </cell>
          <cell r="B18">
            <v>321984</v>
          </cell>
          <cell r="C18">
            <v>941</v>
          </cell>
          <cell r="D18">
            <v>2.9225054661101172E-3</v>
          </cell>
          <cell r="E18">
            <v>1.9282685799999997</v>
          </cell>
          <cell r="F18">
            <v>0.51859995561406702</v>
          </cell>
          <cell r="G18">
            <v>115.51238985893629</v>
          </cell>
          <cell r="H18">
            <v>941</v>
          </cell>
          <cell r="I18">
            <v>115.51238985893629</v>
          </cell>
          <cell r="J18">
            <v>43047</v>
          </cell>
          <cell r="K18">
            <v>561</v>
          </cell>
          <cell r="L18">
            <v>1.3032267056937765E-2</v>
          </cell>
          <cell r="M18">
            <v>1.4174214000000001</v>
          </cell>
          <cell r="N18">
            <v>47940</v>
          </cell>
          <cell r="O18">
            <v>101</v>
          </cell>
          <cell r="P18">
            <v>2.1068001668752608E-3</v>
          </cell>
          <cell r="Q18">
            <v>1.4151507000000001</v>
          </cell>
          <cell r="R18">
            <v>109594</v>
          </cell>
          <cell r="S18">
            <v>98</v>
          </cell>
          <cell r="T18">
            <v>8.9420953701844987E-4</v>
          </cell>
          <cell r="U18">
            <v>2.1686045333333333</v>
          </cell>
          <cell r="V18">
            <v>121403</v>
          </cell>
          <cell r="W18">
            <v>181</v>
          </cell>
          <cell r="X18">
            <v>1.490902201757782E-3</v>
          </cell>
          <cell r="Y18">
            <v>2.3705759999999998</v>
          </cell>
        </row>
        <row r="19">
          <cell r="A19">
            <v>37876</v>
          </cell>
          <cell r="B19">
            <v>371286</v>
          </cell>
          <cell r="C19">
            <v>1029</v>
          </cell>
          <cell r="D19">
            <v>2.7714484252032126E-3</v>
          </cell>
          <cell r="E19">
            <v>1.948740418181818</v>
          </cell>
          <cell r="F19">
            <v>0.51315197789811517</v>
          </cell>
          <cell r="G19">
            <v>118.86880126217055</v>
          </cell>
          <cell r="H19">
            <v>1029</v>
          </cell>
          <cell r="I19">
            <v>118.86880126217055</v>
          </cell>
          <cell r="J19">
            <v>43028</v>
          </cell>
          <cell r="K19">
            <v>540</v>
          </cell>
          <cell r="L19">
            <v>1.2549967463047318E-2</v>
          </cell>
          <cell r="M19">
            <v>1.4020023636363637</v>
          </cell>
          <cell r="N19">
            <v>53590</v>
          </cell>
          <cell r="O19">
            <v>107</v>
          </cell>
          <cell r="P19">
            <v>1.9966411643963424E-3</v>
          </cell>
          <cell r="Q19">
            <v>1.4277833636363637</v>
          </cell>
          <cell r="R19">
            <v>125610</v>
          </cell>
          <cell r="S19">
            <v>130</v>
          </cell>
          <cell r="T19">
            <v>1.0349494467001034E-3</v>
          </cell>
          <cell r="U19">
            <v>2.1922277575757572</v>
          </cell>
          <cell r="V19">
            <v>149058</v>
          </cell>
          <cell r="W19">
            <v>252</v>
          </cell>
          <cell r="X19">
            <v>1.6906170752324597E-3</v>
          </cell>
          <cell r="Y19">
            <v>2.4170498181818179</v>
          </cell>
        </row>
        <row r="20">
          <cell r="A20">
            <v>37877</v>
          </cell>
          <cell r="B20">
            <v>417998</v>
          </cell>
          <cell r="C20">
            <v>1107</v>
          </cell>
          <cell r="D20">
            <v>2.6483380303255039E-3</v>
          </cell>
          <cell r="E20">
            <v>1.9883777499999999</v>
          </cell>
          <cell r="F20">
            <v>0.5029225457788391</v>
          </cell>
          <cell r="G20">
            <v>121.26160574618331</v>
          </cell>
          <cell r="H20">
            <v>1107</v>
          </cell>
          <cell r="I20">
            <v>121.26160574618331</v>
          </cell>
          <cell r="J20">
            <v>42865</v>
          </cell>
          <cell r="K20">
            <v>561</v>
          </cell>
          <cell r="L20">
            <v>1.3087600606555465E-2</v>
          </cell>
          <cell r="M20">
            <v>1.3887592500000001</v>
          </cell>
          <cell r="N20">
            <v>53597</v>
          </cell>
          <cell r="O20">
            <v>129</v>
          </cell>
          <cell r="P20">
            <v>2.40685112972741E-3</v>
          </cell>
          <cell r="Q20">
            <v>1.4383275000000002</v>
          </cell>
          <cell r="R20">
            <v>152107</v>
          </cell>
          <cell r="S20">
            <v>146</v>
          </cell>
          <cell r="T20">
            <v>9.5985063146337773E-4</v>
          </cell>
          <cell r="U20">
            <v>2.254603388888889</v>
          </cell>
          <cell r="V20">
            <v>169429</v>
          </cell>
          <cell r="W20">
            <v>271</v>
          </cell>
          <cell r="X20">
            <v>1.5994900518801385E-3</v>
          </cell>
          <cell r="Y20">
            <v>2.4885979444444444</v>
          </cell>
        </row>
        <row r="21">
          <cell r="A21">
            <v>37878</v>
          </cell>
          <cell r="B21">
            <v>426516</v>
          </cell>
          <cell r="C21">
            <v>1180</v>
          </cell>
          <cell r="D21">
            <v>2.7666019563158239E-3</v>
          </cell>
          <cell r="E21">
            <v>2.0257173692307688</v>
          </cell>
          <cell r="F21">
            <v>0.49365228100884212</v>
          </cell>
          <cell r="G21">
            <v>122.86916513237736</v>
          </cell>
          <cell r="H21">
            <v>1180</v>
          </cell>
          <cell r="I21">
            <v>122.86916513237736</v>
          </cell>
          <cell r="J21">
            <v>42926</v>
          </cell>
          <cell r="K21">
            <v>632</v>
          </cell>
          <cell r="L21">
            <v>1.4723011694544099E-2</v>
          </cell>
          <cell r="M21">
            <v>1.3776896153846157</v>
          </cell>
          <cell r="N21">
            <v>53406</v>
          </cell>
          <cell r="O21">
            <v>117</v>
          </cell>
          <cell r="P21">
            <v>2.1907650825749914E-3</v>
          </cell>
          <cell r="Q21">
            <v>1.4468233846153848</v>
          </cell>
          <cell r="R21">
            <v>156113</v>
          </cell>
          <cell r="S21">
            <v>137</v>
          </cell>
          <cell r="T21">
            <v>8.7756945289629948E-4</v>
          </cell>
          <cell r="U21">
            <v>2.3133404102564099</v>
          </cell>
          <cell r="V21">
            <v>174071</v>
          </cell>
          <cell r="W21">
            <v>294</v>
          </cell>
          <cell r="X21">
            <v>1.6889659966335575E-3</v>
          </cell>
          <cell r="Y21">
            <v>2.5560421538461537</v>
          </cell>
        </row>
        <row r="22">
          <cell r="A22">
            <v>37879</v>
          </cell>
          <cell r="B22">
            <v>525084</v>
          </cell>
          <cell r="C22">
            <v>1382</v>
          </cell>
          <cell r="D22">
            <v>2.6319598388067434E-3</v>
          </cell>
          <cell r="E22">
            <v>2.0985580714285712</v>
          </cell>
          <cell r="F22">
            <v>0.47651766878162227</v>
          </cell>
          <cell r="G22">
            <v>123.00209454995291</v>
          </cell>
          <cell r="H22">
            <v>1382</v>
          </cell>
          <cell r="I22">
            <v>123.00209454995291</v>
          </cell>
          <cell r="J22">
            <v>43048</v>
          </cell>
          <cell r="K22">
            <v>593</v>
          </cell>
          <cell r="L22">
            <v>1.3775320572384316E-2</v>
          </cell>
          <cell r="M22">
            <v>1.3684540714285716</v>
          </cell>
          <cell r="N22">
            <v>53691</v>
          </cell>
          <cell r="O22">
            <v>149</v>
          </cell>
          <cell r="P22">
            <v>2.7751392225885156E-3</v>
          </cell>
          <cell r="Q22">
            <v>1.4546959285714287</v>
          </cell>
          <cell r="R22">
            <v>213293</v>
          </cell>
          <cell r="S22">
            <v>258</v>
          </cell>
          <cell r="T22">
            <v>1.2096036906977725E-3</v>
          </cell>
          <cell r="U22">
            <v>2.4426492857142854</v>
          </cell>
          <cell r="V22">
            <v>215052</v>
          </cell>
          <cell r="W22">
            <v>382</v>
          </cell>
          <cell r="X22">
            <v>1.7763145657794393E-3</v>
          </cell>
          <cell r="Y22">
            <v>2.6704442857142858</v>
          </cell>
        </row>
        <row r="23">
          <cell r="A23">
            <v>37880</v>
          </cell>
          <cell r="B23">
            <v>411739</v>
          </cell>
          <cell r="C23">
            <v>1269</v>
          </cell>
          <cell r="D23">
            <v>3.0820495508076719E-3</v>
          </cell>
          <cell r="E23">
            <v>2.1178599466666665</v>
          </cell>
          <cell r="F23">
            <v>0.47217475431929101</v>
          </cell>
          <cell r="G23">
            <v>123.78341533296916</v>
          </cell>
          <cell r="H23">
            <v>1370</v>
          </cell>
          <cell r="I23">
            <v>123.18790590414997</v>
          </cell>
          <cell r="J23">
            <v>42997</v>
          </cell>
          <cell r="K23">
            <v>644</v>
          </cell>
          <cell r="L23">
            <v>1.4977789148080099E-2</v>
          </cell>
          <cell r="M23">
            <v>1.3603513333333335</v>
          </cell>
          <cell r="N23">
            <v>51892</v>
          </cell>
          <cell r="O23">
            <v>173</v>
          </cell>
          <cell r="P23">
            <v>3.3338472211516226E-3</v>
          </cell>
          <cell r="Q23">
            <v>1.4580407333333334</v>
          </cell>
          <cell r="R23">
            <v>169960</v>
          </cell>
          <cell r="S23">
            <v>201</v>
          </cell>
          <cell r="T23">
            <v>1.1826312073429043E-3</v>
          </cell>
          <cell r="U23">
            <v>2.4988655555555552</v>
          </cell>
          <cell r="V23">
            <v>146890</v>
          </cell>
          <cell r="W23">
            <v>251</v>
          </cell>
          <cell r="X23">
            <v>1.7087616583838247E-3</v>
          </cell>
          <cell r="Y23">
            <v>2.6817395555555552</v>
          </cell>
          <cell r="Z23">
            <v>71</v>
          </cell>
          <cell r="AA23">
            <v>30</v>
          </cell>
        </row>
        <row r="24">
          <cell r="A24">
            <v>37881</v>
          </cell>
          <cell r="B24">
            <v>583945</v>
          </cell>
          <cell r="C24">
            <v>1404</v>
          </cell>
          <cell r="D24">
            <v>2.4043360247968559E-3</v>
          </cell>
          <cell r="E24">
            <v>2.1971737624999998</v>
          </cell>
          <cell r="F24">
            <v>0.45513013903013966</v>
          </cell>
          <cell r="G24">
            <v>123.72160782415449</v>
          </cell>
          <cell r="H24">
            <v>1525</v>
          </cell>
          <cell r="I24">
            <v>122.50191792065246</v>
          </cell>
          <cell r="J24">
            <v>70257</v>
          </cell>
          <cell r="K24">
            <v>786</v>
          </cell>
          <cell r="L24">
            <v>1.1187497331226781E-2</v>
          </cell>
          <cell r="M24">
            <v>1.4026701875000001</v>
          </cell>
          <cell r="N24">
            <v>50035</v>
          </cell>
          <cell r="O24">
            <v>138</v>
          </cell>
          <cell r="P24">
            <v>2.7580693514539824E-3</v>
          </cell>
          <cell r="Q24">
            <v>1.4576016250000001</v>
          </cell>
          <cell r="R24">
            <v>152201</v>
          </cell>
          <cell r="S24">
            <v>162</v>
          </cell>
          <cell r="T24">
            <v>1.0643819685810213E-3</v>
          </cell>
          <cell r="U24">
            <v>2.5265960000000001</v>
          </cell>
          <cell r="V24">
            <v>311452</v>
          </cell>
          <cell r="W24">
            <v>318</v>
          </cell>
          <cell r="X24">
            <v>1.0210241064433684E-3</v>
          </cell>
          <cell r="Y24">
            <v>2.8904686666666666</v>
          </cell>
          <cell r="Z24">
            <v>89</v>
          </cell>
          <cell r="AA24">
            <v>32</v>
          </cell>
        </row>
        <row r="25">
          <cell r="A25">
            <v>37882</v>
          </cell>
          <cell r="B25">
            <v>577882</v>
          </cell>
          <cell r="C25">
            <v>1269</v>
          </cell>
          <cell r="D25">
            <v>2.1959500382431017E-3</v>
          </cell>
          <cell r="E25">
            <v>2.2650879882352939</v>
          </cell>
          <cell r="F25">
            <v>0.4414839534684431</v>
          </cell>
          <cell r="G25">
            <v>124.37556151907921</v>
          </cell>
          <cell r="H25">
            <v>1334</v>
          </cell>
          <cell r="I25">
            <v>122.87907109204799</v>
          </cell>
          <cell r="J25">
            <v>56065</v>
          </cell>
          <cell r="K25">
            <v>659</v>
          </cell>
          <cell r="L25">
            <v>1.1754213858913761E-2</v>
          </cell>
          <cell r="M25">
            <v>1.4158004705882354</v>
          </cell>
          <cell r="N25">
            <v>51081</v>
          </cell>
          <cell r="O25">
            <v>136</v>
          </cell>
          <cell r="P25">
            <v>2.6624380885260663E-3</v>
          </cell>
          <cell r="Q25">
            <v>1.4589985294117649</v>
          </cell>
          <cell r="R25">
            <v>153957</v>
          </cell>
          <cell r="S25">
            <v>160</v>
          </cell>
          <cell r="T25">
            <v>1.0392512194963529E-3</v>
          </cell>
          <cell r="U25">
            <v>2.5530610588235296</v>
          </cell>
          <cell r="V25">
            <v>316779</v>
          </cell>
          <cell r="W25">
            <v>314</v>
          </cell>
          <cell r="X25">
            <v>9.9122732251822254E-4</v>
          </cell>
          <cell r="Y25">
            <v>3.080699568627451</v>
          </cell>
          <cell r="Z25">
            <v>42</v>
          </cell>
          <cell r="AA25">
            <v>23</v>
          </cell>
        </row>
        <row r="26">
          <cell r="A26">
            <v>37883</v>
          </cell>
          <cell r="B26">
            <v>554496</v>
          </cell>
          <cell r="C26">
            <v>1269</v>
          </cell>
          <cell r="D26">
            <v>2.2885647506925206E-3</v>
          </cell>
          <cell r="E26">
            <v>2.3179206999999997</v>
          </cell>
          <cell r="F26">
            <v>0.43142114395889392</v>
          </cell>
          <cell r="G26">
            <v>124.96268475385824</v>
          </cell>
          <cell r="H26">
            <v>1327</v>
          </cell>
          <cell r="I26">
            <v>123.25052723836653</v>
          </cell>
          <cell r="J26">
            <v>55922</v>
          </cell>
          <cell r="K26">
            <v>588</v>
          </cell>
          <cell r="L26">
            <v>1.0514645398948535E-2</v>
          </cell>
          <cell r="M26">
            <v>1.4272414444444448</v>
          </cell>
          <cell r="N26">
            <v>49257</v>
          </cell>
          <cell r="O26">
            <v>155</v>
          </cell>
          <cell r="P26">
            <v>3.1467608664758309E-3</v>
          </cell>
          <cell r="Q26">
            <v>1.4573015555555557</v>
          </cell>
          <cell r="R26">
            <v>148206</v>
          </cell>
          <cell r="S26">
            <v>196</v>
          </cell>
          <cell r="T26">
            <v>1.3224835701658502E-3</v>
          </cell>
          <cell r="U26">
            <v>2.5704085555555554</v>
          </cell>
          <cell r="V26">
            <v>301111</v>
          </cell>
          <cell r="W26">
            <v>330</v>
          </cell>
          <cell r="X26">
            <v>1.0959413638160014E-3</v>
          </cell>
          <cell r="Y26">
            <v>3.2329651111111111</v>
          </cell>
          <cell r="Z26">
            <v>37</v>
          </cell>
          <cell r="AA26">
            <v>21</v>
          </cell>
        </row>
        <row r="27">
          <cell r="A27">
            <v>37884</v>
          </cell>
          <cell r="B27">
            <v>505947</v>
          </cell>
          <cell r="C27">
            <v>974</v>
          </cell>
          <cell r="D27">
            <v>1.9251028269759482E-3</v>
          </cell>
          <cell r="E27">
            <v>2.3503718526315787</v>
          </cell>
          <cell r="F27">
            <v>0.42546459143490695</v>
          </cell>
          <cell r="G27">
            <v>126.92712111920328</v>
          </cell>
          <cell r="H27">
            <v>1034</v>
          </cell>
          <cell r="I27">
            <v>124.96612760225518</v>
          </cell>
          <cell r="J27">
            <v>55166</v>
          </cell>
          <cell r="K27">
            <v>501</v>
          </cell>
          <cell r="L27">
            <v>9.0816807453866517E-3</v>
          </cell>
          <cell r="M27">
            <v>1.4363242105263159</v>
          </cell>
          <cell r="N27">
            <v>54248</v>
          </cell>
          <cell r="O27">
            <v>122</v>
          </cell>
          <cell r="P27">
            <v>2.2489308361598585E-3</v>
          </cell>
          <cell r="Q27">
            <v>1.463401052631579</v>
          </cell>
          <cell r="R27">
            <v>122237</v>
          </cell>
          <cell r="S27">
            <v>107</v>
          </cell>
          <cell r="T27">
            <v>8.7534870783805235E-4</v>
          </cell>
          <cell r="U27">
            <v>2.5595054035087719</v>
          </cell>
          <cell r="V27">
            <v>274296</v>
          </cell>
          <cell r="W27">
            <v>244</v>
          </cell>
          <cell r="X27">
            <v>8.8954997520926296E-4</v>
          </cell>
          <cell r="Y27">
            <v>3.3419172631578946</v>
          </cell>
          <cell r="Z27">
            <v>41</v>
          </cell>
          <cell r="AA27">
            <v>19</v>
          </cell>
        </row>
        <row r="28">
          <cell r="A28">
            <v>37885</v>
          </cell>
          <cell r="B28">
            <v>446592</v>
          </cell>
          <cell r="C28">
            <v>857</v>
          </cell>
          <cell r="D28">
            <v>1.9189775007165378E-3</v>
          </cell>
          <cell r="E28">
            <v>2.3623649399999995</v>
          </cell>
          <cell r="F28">
            <v>0.4233046228666093</v>
          </cell>
          <cell r="G28">
            <v>129.31357766702791</v>
          </cell>
          <cell r="H28">
            <v>902</v>
          </cell>
          <cell r="I28">
            <v>127.1675712519902</v>
          </cell>
          <cell r="J28">
            <v>47217</v>
          </cell>
          <cell r="K28">
            <v>448</v>
          </cell>
          <cell r="L28">
            <v>9.4881080966601004E-3</v>
          </cell>
          <cell r="M28">
            <v>1.4329726500000002</v>
          </cell>
          <cell r="N28">
            <v>54423</v>
          </cell>
          <cell r="O28">
            <v>123</v>
          </cell>
          <cell r="P28">
            <v>2.2600738658287854E-3</v>
          </cell>
          <cell r="Q28">
            <v>1.4691443500000001</v>
          </cell>
          <cell r="R28">
            <v>98859</v>
          </cell>
          <cell r="S28">
            <v>85</v>
          </cell>
          <cell r="T28">
            <v>8.5981043708716455E-4</v>
          </cell>
          <cell r="U28">
            <v>2.5270938333333333</v>
          </cell>
          <cell r="V28">
            <v>246093</v>
          </cell>
          <cell r="W28">
            <v>201</v>
          </cell>
          <cell r="X28">
            <v>8.1676439394862913E-4</v>
          </cell>
          <cell r="Y28">
            <v>3.4127112999999998</v>
          </cell>
          <cell r="Z28">
            <v>29</v>
          </cell>
          <cell r="AA28">
            <v>16</v>
          </cell>
        </row>
        <row r="29">
          <cell r="A29">
            <v>37886</v>
          </cell>
          <cell r="B29">
            <v>393401</v>
          </cell>
          <cell r="C29">
            <v>1018</v>
          </cell>
          <cell r="D29">
            <v>2.5876904227493066E-3</v>
          </cell>
          <cell r="E29">
            <v>2.3585249809523807</v>
          </cell>
          <cell r="F29">
            <v>0.42399381311458334</v>
          </cell>
          <cell r="G29">
            <v>130.78636234548526</v>
          </cell>
          <cell r="H29">
            <v>1085</v>
          </cell>
          <cell r="I29">
            <v>128.38869739273125</v>
          </cell>
          <cell r="J29">
            <v>57088</v>
          </cell>
          <cell r="K29">
            <v>558</v>
          </cell>
          <cell r="L29">
            <v>9.7743834080717493E-3</v>
          </cell>
          <cell r="M29">
            <v>1.4435716666666669</v>
          </cell>
          <cell r="N29">
            <v>47008</v>
          </cell>
          <cell r="O29">
            <v>111</v>
          </cell>
          <cell r="P29">
            <v>2.3613002042205582E-3</v>
          </cell>
          <cell r="Q29">
            <v>1.4641009047619049</v>
          </cell>
          <cell r="R29">
            <v>159251</v>
          </cell>
          <cell r="S29">
            <v>156</v>
          </cell>
          <cell r="T29">
            <v>9.7958568549020111E-4</v>
          </cell>
          <cell r="U29">
            <v>2.553368063492063</v>
          </cell>
          <cell r="V29">
            <v>130054</v>
          </cell>
          <cell r="W29">
            <v>193</v>
          </cell>
          <cell r="X29">
            <v>1.4839989542805296E-3</v>
          </cell>
          <cell r="Y29">
            <v>3.3699334920634918</v>
          </cell>
          <cell r="Z29">
            <v>40</v>
          </cell>
          <cell r="AA29">
            <v>27</v>
          </cell>
        </row>
        <row r="30">
          <cell r="A30">
            <v>37887</v>
          </cell>
          <cell r="B30">
            <v>390367</v>
          </cell>
          <cell r="C30">
            <v>984</v>
          </cell>
          <cell r="D30">
            <v>2.5207048751559429E-3</v>
          </cell>
          <cell r="E30">
            <v>2.3542342363636362</v>
          </cell>
          <cell r="F30">
            <v>0.42476656933874418</v>
          </cell>
          <cell r="G30">
            <v>132.31140813017518</v>
          </cell>
          <cell r="H30">
            <v>1054</v>
          </cell>
          <cell r="I30">
            <v>129.65658684928601</v>
          </cell>
          <cell r="J30">
            <v>53614</v>
          </cell>
          <cell r="K30">
            <v>513</v>
          </cell>
          <cell r="L30">
            <v>9.5683963143954939E-3</v>
          </cell>
          <cell r="M30">
            <v>1.4486277727272727</v>
          </cell>
          <cell r="N30">
            <v>47083</v>
          </cell>
          <cell r="O30">
            <v>102</v>
          </cell>
          <cell r="P30">
            <v>2.1663870186691588E-3</v>
          </cell>
          <cell r="Q30">
            <v>1.4596148181818183</v>
          </cell>
          <cell r="R30">
            <v>162822</v>
          </cell>
          <cell r="S30">
            <v>154</v>
          </cell>
          <cell r="T30">
            <v>9.4581813268477231E-4</v>
          </cell>
          <cell r="U30">
            <v>2.5803918787878786</v>
          </cell>
          <cell r="V30">
            <v>126848</v>
          </cell>
          <cell r="W30">
            <v>215</v>
          </cell>
          <cell r="X30">
            <v>1.6949419778002019E-3</v>
          </cell>
          <cell r="Y30">
            <v>3.3282271818181814</v>
          </cell>
          <cell r="Z30">
            <v>44</v>
          </cell>
          <cell r="AA30">
            <v>26</v>
          </cell>
        </row>
        <row r="31">
          <cell r="A31">
            <v>37888</v>
          </cell>
          <cell r="B31">
            <v>376405</v>
          </cell>
          <cell r="C31">
            <v>886</v>
          </cell>
          <cell r="D31">
            <v>2.3538475843838417E-3</v>
          </cell>
          <cell r="E31">
            <v>2.3467957478260866</v>
          </cell>
          <cell r="F31">
            <v>0.42611292479387375</v>
          </cell>
          <cell r="G31">
            <v>134.17869802325609</v>
          </cell>
          <cell r="H31">
            <v>944</v>
          </cell>
          <cell r="I31">
            <v>131.31286603461407</v>
          </cell>
          <cell r="J31">
            <v>51710</v>
          </cell>
          <cell r="K31">
            <v>454</v>
          </cell>
          <cell r="L31">
            <v>8.7797331270547275E-3</v>
          </cell>
          <cell r="M31">
            <v>1.4508435217391304</v>
          </cell>
          <cell r="N31">
            <v>50490</v>
          </cell>
          <cell r="O31">
            <v>118</v>
          </cell>
          <cell r="P31">
            <v>2.3370964547435136E-3</v>
          </cell>
          <cell r="Q31">
            <v>1.4598146086956523</v>
          </cell>
          <cell r="R31">
            <v>152905</v>
          </cell>
          <cell r="S31">
            <v>134</v>
          </cell>
          <cell r="T31">
            <v>8.7636113926948102E-4</v>
          </cell>
          <cell r="U31">
            <v>2.5967297681159418</v>
          </cell>
          <cell r="V31">
            <v>121300</v>
          </cell>
          <cell r="W31">
            <v>180</v>
          </cell>
          <cell r="X31">
            <v>1.483924154987634E-3</v>
          </cell>
          <cell r="Y31">
            <v>3.2854839710144925</v>
          </cell>
          <cell r="Z31">
            <v>36</v>
          </cell>
          <cell r="AA31">
            <v>22</v>
          </cell>
        </row>
        <row r="32">
          <cell r="A32">
            <v>37889</v>
          </cell>
          <cell r="B32">
            <v>362460</v>
          </cell>
          <cell r="C32">
            <v>830</v>
          </cell>
          <cell r="D32">
            <v>2.2899078519008995E-3</v>
          </cell>
          <cell r="E32">
            <v>2.3366070916666666</v>
          </cell>
          <cell r="F32">
            <v>0.42797096848949268</v>
          </cell>
          <cell r="G32">
            <v>136.18783025548839</v>
          </cell>
          <cell r="H32">
            <v>906</v>
          </cell>
          <cell r="I32">
            <v>133.03105720889758</v>
          </cell>
          <cell r="J32">
            <v>50286</v>
          </cell>
          <cell r="K32">
            <v>416</v>
          </cell>
          <cell r="L32">
            <v>8.2726802688621089E-3</v>
          </cell>
          <cell r="M32">
            <v>1.4511539583333335</v>
          </cell>
          <cell r="N32">
            <v>47552</v>
          </cell>
          <cell r="O32">
            <v>113</v>
          </cell>
          <cell r="P32">
            <v>2.3763458950201884E-3</v>
          </cell>
          <cell r="Q32">
            <v>1.4564476666666668</v>
          </cell>
          <cell r="R32">
            <v>152059</v>
          </cell>
          <cell r="S32">
            <v>137</v>
          </cell>
          <cell r="T32">
            <v>9.0096607237979997E-4</v>
          </cell>
          <cell r="U32">
            <v>2.6110246666666668</v>
          </cell>
          <cell r="V32">
            <v>112563</v>
          </cell>
          <cell r="W32">
            <v>164</v>
          </cell>
          <cell r="X32">
            <v>1.4569618791254674E-3</v>
          </cell>
          <cell r="Y32">
            <v>3.2392645555555557</v>
          </cell>
          <cell r="Z32">
            <v>47</v>
          </cell>
          <cell r="AA32">
            <v>29</v>
          </cell>
        </row>
        <row r="33">
          <cell r="A33">
            <v>37890</v>
          </cell>
          <cell r="B33">
            <v>353490</v>
          </cell>
          <cell r="C33">
            <v>799</v>
          </cell>
          <cell r="D33">
            <v>2.2603185380067328E-3</v>
          </cell>
          <cell r="E33">
            <v>2.3251524879999996</v>
          </cell>
          <cell r="F33">
            <v>0.43007931959772616</v>
          </cell>
          <cell r="G33">
            <v>138.22739401552792</v>
          </cell>
          <cell r="H33">
            <v>864</v>
          </cell>
          <cell r="I33">
            <v>134.82889135056485</v>
          </cell>
          <cell r="J33">
            <v>43380</v>
          </cell>
          <cell r="K33">
            <v>379</v>
          </cell>
          <cell r="L33">
            <v>8.7367450437989859E-3</v>
          </cell>
          <cell r="M33">
            <v>1.4434286000000003</v>
          </cell>
          <cell r="N33">
            <v>51558</v>
          </cell>
          <cell r="O33">
            <v>120</v>
          </cell>
          <cell r="P33">
            <v>2.327475852438031E-3</v>
          </cell>
          <cell r="Q33">
            <v>1.4579970400000002</v>
          </cell>
          <cell r="R33">
            <v>147234</v>
          </cell>
          <cell r="S33">
            <v>116</v>
          </cell>
          <cell r="T33">
            <v>7.8786149938193625E-4</v>
          </cell>
          <cell r="U33">
            <v>2.6204446400000001</v>
          </cell>
          <cell r="V33">
            <v>111318</v>
          </cell>
          <cell r="W33">
            <v>184</v>
          </cell>
          <cell r="X33">
            <v>1.6529222587541997E-3</v>
          </cell>
          <cell r="Y33">
            <v>3.1957798933333335</v>
          </cell>
          <cell r="Z33">
            <v>33</v>
          </cell>
          <cell r="AA33">
            <v>32</v>
          </cell>
        </row>
        <row r="34">
          <cell r="A34">
            <v>37891</v>
          </cell>
          <cell r="B34">
            <v>312112</v>
          </cell>
          <cell r="C34">
            <v>668</v>
          </cell>
          <cell r="D34">
            <v>2.1402573435177117E-3</v>
          </cell>
          <cell r="E34">
            <v>2.3053485307692307</v>
          </cell>
          <cell r="F34">
            <v>0.43377389000106109</v>
          </cell>
          <cell r="G34">
            <v>140.74153466734657</v>
          </cell>
          <cell r="H34">
            <v>711</v>
          </cell>
          <cell r="I34">
            <v>137.17131642257209</v>
          </cell>
          <cell r="J34">
            <v>36158</v>
          </cell>
          <cell r="K34">
            <v>302</v>
          </cell>
          <cell r="L34">
            <v>8.3522318712318157E-3</v>
          </cell>
          <cell r="M34">
            <v>1.4282421923076924</v>
          </cell>
          <cell r="N34">
            <v>60020</v>
          </cell>
          <cell r="O34">
            <v>139</v>
          </cell>
          <cell r="P34">
            <v>2.3158947017660782E-3</v>
          </cell>
          <cell r="Q34">
            <v>1.4688656153846156</v>
          </cell>
          <cell r="R34">
            <v>121612</v>
          </cell>
          <cell r="S34">
            <v>97</v>
          </cell>
          <cell r="T34">
            <v>7.9761865605367888E-4</v>
          </cell>
          <cell r="U34">
            <v>2.6100877435897432</v>
          </cell>
          <cell r="V34">
            <v>94322</v>
          </cell>
          <cell r="W34">
            <v>130</v>
          </cell>
          <cell r="X34">
            <v>1.3782574584932465E-3</v>
          </cell>
          <cell r="Y34">
            <v>3.1430021538461537</v>
          </cell>
          <cell r="Z34">
            <v>28</v>
          </cell>
          <cell r="AA34">
            <v>15</v>
          </cell>
        </row>
        <row r="35">
          <cell r="A35">
            <v>37892</v>
          </cell>
          <cell r="B35">
            <v>273377</v>
          </cell>
          <cell r="C35">
            <v>603</v>
          </cell>
          <cell r="D35">
            <v>2.2057451797334814E-3</v>
          </cell>
          <cell r="E35">
            <v>2.2786906814814811</v>
          </cell>
          <cell r="F35">
            <v>0.43884850547150794</v>
          </cell>
          <cell r="G35">
            <v>143.43909575994033</v>
          </cell>
          <cell r="H35">
            <v>640</v>
          </cell>
          <cell r="I35">
            <v>139.71105683652772</v>
          </cell>
          <cell r="J35">
            <v>27126</v>
          </cell>
          <cell r="K35">
            <v>248</v>
          </cell>
          <cell r="L35">
            <v>9.1425200914252002E-3</v>
          </cell>
          <cell r="M35">
            <v>1.4044796666666668</v>
          </cell>
          <cell r="N35">
            <v>58632</v>
          </cell>
          <cell r="O35">
            <v>139</v>
          </cell>
          <cell r="P35">
            <v>2.3707190612634738E-3</v>
          </cell>
          <cell r="Q35">
            <v>1.4774382962962964</v>
          </cell>
          <cell r="R35">
            <v>100270</v>
          </cell>
          <cell r="S35">
            <v>88</v>
          </cell>
          <cell r="T35">
            <v>8.776303979256009E-4</v>
          </cell>
          <cell r="U35">
            <v>2.5852160987654318</v>
          </cell>
          <cell r="V35">
            <v>87349</v>
          </cell>
          <cell r="W35">
            <v>128</v>
          </cell>
          <cell r="X35">
            <v>1.4653859803775658E-3</v>
          </cell>
          <cell r="Y35">
            <v>3.0891408641975309</v>
          </cell>
          <cell r="Z35">
            <v>21</v>
          </cell>
          <cell r="AA35">
            <v>16</v>
          </cell>
        </row>
        <row r="36">
          <cell r="A36">
            <v>37893</v>
          </cell>
          <cell r="B36">
            <v>303475</v>
          </cell>
          <cell r="C36">
            <v>718</v>
          </cell>
          <cell r="D36">
            <v>2.3659280006590329E-3</v>
          </cell>
          <cell r="E36">
            <v>2.2601715499999999</v>
          </cell>
          <cell r="F36">
            <v>0.44244429145212455</v>
          </cell>
          <cell r="G36">
            <v>145.53196089764114</v>
          </cell>
          <cell r="H36">
            <v>790</v>
          </cell>
          <cell r="I36">
            <v>141.52993863666234</v>
          </cell>
          <cell r="J36">
            <v>44219</v>
          </cell>
          <cell r="K36">
            <v>368</v>
          </cell>
          <cell r="L36">
            <v>8.3222144327099214E-3</v>
          </cell>
          <cell r="M36">
            <v>1.4001179285714287</v>
          </cell>
          <cell r="N36">
            <v>48545</v>
          </cell>
          <cell r="O36">
            <v>121</v>
          </cell>
          <cell r="P36">
            <v>2.4925327016170565E-3</v>
          </cell>
          <cell r="Q36">
            <v>1.4749513928571429</v>
          </cell>
          <cell r="R36">
            <v>118294</v>
          </cell>
          <cell r="S36">
            <v>87</v>
          </cell>
          <cell r="T36">
            <v>7.3545572894652303E-4</v>
          </cell>
          <cell r="U36">
            <v>2.5745661428571429</v>
          </cell>
          <cell r="V36">
            <v>92417</v>
          </cell>
          <cell r="W36">
            <v>142</v>
          </cell>
          <cell r="X36">
            <v>1.5365138448553838E-3</v>
          </cell>
          <cell r="Y36">
            <v>3.0426261428571428</v>
          </cell>
          <cell r="Z36">
            <v>45</v>
          </cell>
          <cell r="AA36">
            <v>27</v>
          </cell>
        </row>
        <row r="37">
          <cell r="A37">
            <v>37894</v>
          </cell>
          <cell r="B37">
            <v>330912</v>
          </cell>
          <cell r="C37">
            <v>770</v>
          </cell>
          <cell r="D37">
            <v>2.326902620636302E-3</v>
          </cell>
          <cell r="E37">
            <v>2.2484169999999999</v>
          </cell>
          <cell r="F37">
            <v>0.44475735595309945</v>
          </cell>
          <cell r="G37">
            <v>147.31011725885332</v>
          </cell>
          <cell r="H37">
            <v>830</v>
          </cell>
          <cell r="I37">
            <v>143.10246136233542</v>
          </cell>
          <cell r="J37">
            <v>45202</v>
          </cell>
          <cell r="K37">
            <v>356</v>
          </cell>
          <cell r="L37">
            <v>7.8757577098358487E-3</v>
          </cell>
          <cell r="M37">
            <v>1.3970400000000001</v>
          </cell>
          <cell r="N37">
            <v>57015</v>
          </cell>
          <cell r="O37">
            <v>128</v>
          </cell>
          <cell r="P37">
            <v>2.2450232394983778E-3</v>
          </cell>
          <cell r="Q37">
            <v>1.4811060000000003</v>
          </cell>
          <cell r="R37">
            <v>127875</v>
          </cell>
          <cell r="S37">
            <v>98</v>
          </cell>
          <cell r="T37">
            <v>7.6637341153470181E-4</v>
          </cell>
          <cell r="U37">
            <v>2.5710380000000002</v>
          </cell>
          <cell r="V37">
            <v>100820</v>
          </cell>
          <cell r="W37">
            <v>188</v>
          </cell>
          <cell r="X37">
            <v>1.8647093830589168E-3</v>
          </cell>
          <cell r="Y37">
            <v>3.0049213333333333</v>
          </cell>
          <cell r="Z37">
            <v>43</v>
          </cell>
          <cell r="AA37">
            <v>17</v>
          </cell>
        </row>
        <row r="38">
          <cell r="A38" t="str">
            <v>Total</v>
          </cell>
          <cell r="B38">
            <v>11242085</v>
          </cell>
          <cell r="C38">
            <v>33942</v>
          </cell>
          <cell r="D38">
            <v>3.0191908351520202E-3</v>
          </cell>
          <cell r="H38">
            <v>34940</v>
          </cell>
          <cell r="J38">
            <v>1397040</v>
          </cell>
          <cell r="K38">
            <v>19356</v>
          </cell>
          <cell r="L38">
            <v>1.3855007730630475E-2</v>
          </cell>
          <cell r="N38">
            <v>1481106</v>
          </cell>
          <cell r="O38">
            <v>3692</v>
          </cell>
          <cell r="P38">
            <v>2.4927317828703686E-3</v>
          </cell>
          <cell r="R38">
            <v>3856557</v>
          </cell>
          <cell r="S38">
            <v>4201</v>
          </cell>
          <cell r="T38">
            <v>1.089313602780926E-3</v>
          </cell>
          <cell r="V38">
            <v>4507382</v>
          </cell>
          <cell r="W38">
            <v>6693</v>
          </cell>
          <cell r="X38">
            <v>1.4848974415747323E-3</v>
          </cell>
          <cell r="Z38">
            <v>646</v>
          </cell>
          <cell r="AA38">
            <v>352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엔미즈_코리아"/>
    </sheetNames>
    <sheetDataSet>
      <sheetData sheetId="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안"/>
      <sheetName val="2014_Draft"/>
      <sheetName val="2013"/>
      <sheetName val="Ritz Carlton"/>
      <sheetName val="Marriott"/>
      <sheetName val="Amount"/>
      <sheetName val="Ritz_Fabrizio"/>
      <sheetName val="Ritz_Rehgarten"/>
      <sheetName val="Ritz_Ballroom"/>
      <sheetName val="Ritz_Charlottenhof"/>
      <sheetName val="Ritz_Bellevue"/>
      <sheetName val="Ritz_Pfingstberg"/>
      <sheetName val="Ritz_S Pfaueninsel"/>
      <sheetName val="Ritz_Tiergarten"/>
      <sheetName val="M_03SE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itz_Fabrizio"/>
    </sheetNames>
    <sheetDataSet>
      <sheetData sheetId="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년 1월~6월"/>
      <sheetName val="02년 7월~12월"/>
      <sheetName val="2003년 1월~6월"/>
      <sheetName val="2003년 7월~12월"/>
      <sheetName val="Spring"/>
      <sheetName val="Summer"/>
      <sheetName val="Autumn"/>
      <sheetName val="Christmas"/>
    </sheetNames>
    <sheetDataSet>
      <sheetData sheetId="0" refreshError="1"/>
      <sheetData sheetId="1">
        <row r="7">
          <cell r="A7">
            <v>128010</v>
          </cell>
        </row>
      </sheetData>
      <sheetData sheetId="2">
        <row r="7">
          <cell r="A7">
            <v>128020</v>
          </cell>
        </row>
      </sheetData>
      <sheetData sheetId="3">
        <row r="7">
          <cell r="A7">
            <v>128020</v>
          </cell>
          <cell r="C7" t="str">
            <v>LAQUE CRISTALLE electra</v>
          </cell>
          <cell r="D7">
            <v>23000</v>
          </cell>
          <cell r="E7">
            <v>18</v>
          </cell>
          <cell r="F7">
            <v>414000</v>
          </cell>
          <cell r="G7">
            <v>21</v>
          </cell>
          <cell r="H7">
            <v>483000</v>
          </cell>
          <cell r="I7">
            <v>18</v>
          </cell>
          <cell r="J7">
            <v>414000</v>
          </cell>
          <cell r="K7">
            <v>16</v>
          </cell>
          <cell r="L7">
            <v>368000</v>
          </cell>
          <cell r="M7">
            <v>27</v>
          </cell>
          <cell r="N7">
            <v>621000</v>
          </cell>
          <cell r="O7">
            <v>33</v>
          </cell>
          <cell r="P7">
            <v>759000</v>
          </cell>
          <cell r="Q7">
            <v>267</v>
          </cell>
          <cell r="R7">
            <v>6141000</v>
          </cell>
        </row>
        <row r="8">
          <cell r="A8">
            <v>128050</v>
          </cell>
          <cell r="C8" t="str">
            <v>LE VERNIS flocon - 13ml</v>
          </cell>
          <cell r="D8">
            <v>23000</v>
          </cell>
          <cell r="E8">
            <v>165</v>
          </cell>
          <cell r="F8">
            <v>3795000</v>
          </cell>
          <cell r="G8">
            <v>75</v>
          </cell>
          <cell r="H8">
            <v>1725000</v>
          </cell>
          <cell r="I8">
            <v>73</v>
          </cell>
          <cell r="J8">
            <v>1679000</v>
          </cell>
          <cell r="K8">
            <v>51</v>
          </cell>
          <cell r="L8">
            <v>1173000</v>
          </cell>
          <cell r="M8">
            <v>70</v>
          </cell>
          <cell r="N8">
            <v>1610000</v>
          </cell>
          <cell r="O8">
            <v>77</v>
          </cell>
          <cell r="P8">
            <v>1771000</v>
          </cell>
          <cell r="Q8">
            <v>1240</v>
          </cell>
          <cell r="R8">
            <v>28520000</v>
          </cell>
        </row>
        <row r="9">
          <cell r="A9">
            <v>128060</v>
          </cell>
          <cell r="C9" t="str">
            <v>VERNIS A ONGLES mercure</v>
          </cell>
          <cell r="D9">
            <v>23000</v>
          </cell>
          <cell r="E9">
            <v>-2</v>
          </cell>
          <cell r="F9">
            <v>-46000</v>
          </cell>
          <cell r="G9">
            <v>-14</v>
          </cell>
          <cell r="H9">
            <v>-322000</v>
          </cell>
          <cell r="I9">
            <v>0</v>
          </cell>
          <cell r="J9">
            <v>0</v>
          </cell>
          <cell r="K9">
            <v>0</v>
          </cell>
          <cell r="L9">
            <v>0</v>
          </cell>
          <cell r="M9">
            <v>0</v>
          </cell>
          <cell r="N9">
            <v>0</v>
          </cell>
          <cell r="O9">
            <v>0</v>
          </cell>
          <cell r="P9">
            <v>0</v>
          </cell>
          <cell r="Q9">
            <v>-15</v>
          </cell>
          <cell r="R9">
            <v>-345000</v>
          </cell>
        </row>
        <row r="10">
          <cell r="A10">
            <v>128080</v>
          </cell>
          <cell r="C10" t="str">
            <v>LE VERNIS pirate - 13ml</v>
          </cell>
          <cell r="D10">
            <v>23000</v>
          </cell>
          <cell r="E10">
            <v>165</v>
          </cell>
          <cell r="F10">
            <v>3795000</v>
          </cell>
          <cell r="G10">
            <v>83</v>
          </cell>
          <cell r="H10">
            <v>1909000</v>
          </cell>
          <cell r="I10">
            <v>48</v>
          </cell>
          <cell r="J10">
            <v>1104000</v>
          </cell>
          <cell r="K10">
            <v>34</v>
          </cell>
          <cell r="L10">
            <v>782000</v>
          </cell>
          <cell r="M10">
            <v>33</v>
          </cell>
          <cell r="N10">
            <v>759000</v>
          </cell>
          <cell r="O10">
            <v>115</v>
          </cell>
          <cell r="P10">
            <v>2645000</v>
          </cell>
          <cell r="Q10">
            <v>1176</v>
          </cell>
          <cell r="R10">
            <v>27048000</v>
          </cell>
        </row>
        <row r="11">
          <cell r="A11">
            <v>128100</v>
          </cell>
          <cell r="C11" t="str">
            <v>LE VERNIS flamenco</v>
          </cell>
          <cell r="D11">
            <v>23000</v>
          </cell>
          <cell r="E11">
            <v>-139</v>
          </cell>
          <cell r="F11">
            <v>-3197000</v>
          </cell>
          <cell r="G11">
            <v>0</v>
          </cell>
          <cell r="H11">
            <v>0</v>
          </cell>
          <cell r="I11">
            <v>37</v>
          </cell>
          <cell r="J11">
            <v>851000</v>
          </cell>
          <cell r="K11">
            <v>0</v>
          </cell>
          <cell r="L11">
            <v>0</v>
          </cell>
          <cell r="M11">
            <v>0</v>
          </cell>
          <cell r="N11">
            <v>0</v>
          </cell>
          <cell r="O11">
            <v>21</v>
          </cell>
          <cell r="P11">
            <v>483000</v>
          </cell>
          <cell r="Q11">
            <v>41</v>
          </cell>
          <cell r="R11">
            <v>943000</v>
          </cell>
        </row>
        <row r="12">
          <cell r="A12">
            <v>128120</v>
          </cell>
          <cell r="C12" t="str">
            <v>LE VERNIS tango</v>
          </cell>
          <cell r="D12">
            <v>23000</v>
          </cell>
          <cell r="E12">
            <v>-64</v>
          </cell>
          <cell r="F12">
            <v>-1472000</v>
          </cell>
          <cell r="G12">
            <v>23</v>
          </cell>
          <cell r="H12">
            <v>529000</v>
          </cell>
          <cell r="I12">
            <v>85</v>
          </cell>
          <cell r="J12">
            <v>1955000</v>
          </cell>
          <cell r="K12">
            <v>22</v>
          </cell>
          <cell r="L12">
            <v>506000</v>
          </cell>
          <cell r="M12">
            <v>11</v>
          </cell>
          <cell r="N12">
            <v>253000</v>
          </cell>
          <cell r="O12">
            <v>16</v>
          </cell>
          <cell r="P12">
            <v>368000</v>
          </cell>
          <cell r="Q12">
            <v>450</v>
          </cell>
          <cell r="R12">
            <v>10350000</v>
          </cell>
        </row>
        <row r="13">
          <cell r="A13">
            <v>128130</v>
          </cell>
          <cell r="C13" t="str">
            <v>LE VERNIS salsa</v>
          </cell>
          <cell r="D13">
            <v>23000</v>
          </cell>
          <cell r="E13">
            <v>-160</v>
          </cell>
          <cell r="F13">
            <v>-3680000</v>
          </cell>
          <cell r="G13">
            <v>0</v>
          </cell>
          <cell r="H13">
            <v>0</v>
          </cell>
          <cell r="I13">
            <v>22</v>
          </cell>
          <cell r="J13">
            <v>506000</v>
          </cell>
          <cell r="K13">
            <v>0</v>
          </cell>
          <cell r="L13">
            <v>0</v>
          </cell>
          <cell r="M13">
            <v>0</v>
          </cell>
          <cell r="N13">
            <v>0</v>
          </cell>
          <cell r="O13">
            <v>21</v>
          </cell>
          <cell r="P13">
            <v>483000</v>
          </cell>
          <cell r="Q13">
            <v>-32</v>
          </cell>
          <cell r="R13">
            <v>-736000</v>
          </cell>
        </row>
        <row r="14">
          <cell r="A14">
            <v>128140</v>
          </cell>
          <cell r="C14" t="str">
            <v>LE VERNIS samba</v>
          </cell>
          <cell r="D14">
            <v>23000</v>
          </cell>
          <cell r="E14">
            <v>-136</v>
          </cell>
          <cell r="F14">
            <v>-3128000</v>
          </cell>
          <cell r="G14">
            <v>1</v>
          </cell>
          <cell r="H14">
            <v>23000</v>
          </cell>
          <cell r="I14">
            <v>24</v>
          </cell>
          <cell r="J14">
            <v>552000</v>
          </cell>
          <cell r="K14">
            <v>0</v>
          </cell>
          <cell r="L14">
            <v>0</v>
          </cell>
          <cell r="M14">
            <v>0</v>
          </cell>
          <cell r="N14">
            <v>0</v>
          </cell>
          <cell r="O14">
            <v>10</v>
          </cell>
          <cell r="P14">
            <v>230000</v>
          </cell>
          <cell r="Q14">
            <v>-20</v>
          </cell>
          <cell r="R14">
            <v>-460000</v>
          </cell>
        </row>
        <row r="15">
          <cell r="A15">
            <v>128150</v>
          </cell>
          <cell r="C15" t="str">
            <v>LE VERNIS beige naturel</v>
          </cell>
          <cell r="D15">
            <v>23000</v>
          </cell>
          <cell r="E15">
            <v>9</v>
          </cell>
          <cell r="F15">
            <v>207000</v>
          </cell>
          <cell r="G15">
            <v>34</v>
          </cell>
          <cell r="H15">
            <v>782000</v>
          </cell>
          <cell r="I15">
            <v>94</v>
          </cell>
          <cell r="J15">
            <v>2162000</v>
          </cell>
          <cell r="K15">
            <v>17</v>
          </cell>
          <cell r="L15">
            <v>391000</v>
          </cell>
          <cell r="M15">
            <v>6</v>
          </cell>
          <cell r="N15">
            <v>138000</v>
          </cell>
          <cell r="O15">
            <v>39</v>
          </cell>
          <cell r="P15">
            <v>897000</v>
          </cell>
          <cell r="Q15">
            <v>373</v>
          </cell>
          <cell r="R15">
            <v>8579000</v>
          </cell>
        </row>
        <row r="16">
          <cell r="A16">
            <v>128170</v>
          </cell>
          <cell r="C16" t="str">
            <v>LE VERNIS blanc coconut</v>
          </cell>
          <cell r="D16">
            <v>23000</v>
          </cell>
          <cell r="E16">
            <v>-2</v>
          </cell>
          <cell r="F16">
            <v>-46000</v>
          </cell>
          <cell r="G16">
            <v>-9</v>
          </cell>
          <cell r="H16">
            <v>-207000</v>
          </cell>
          <cell r="I16">
            <v>0</v>
          </cell>
          <cell r="J16">
            <v>0</v>
          </cell>
          <cell r="K16">
            <v>0</v>
          </cell>
          <cell r="L16">
            <v>0</v>
          </cell>
          <cell r="M16">
            <v>0</v>
          </cell>
          <cell r="N16">
            <v>0</v>
          </cell>
          <cell r="O16">
            <v>0</v>
          </cell>
          <cell r="P16">
            <v>0</v>
          </cell>
          <cell r="Q16">
            <v>-9</v>
          </cell>
          <cell r="R16">
            <v>-207000</v>
          </cell>
        </row>
        <row r="17">
          <cell r="A17">
            <v>128180</v>
          </cell>
          <cell r="C17" t="str">
            <v>LE VERNIS rouge noir</v>
          </cell>
          <cell r="D17">
            <v>23000</v>
          </cell>
          <cell r="E17">
            <v>101</v>
          </cell>
          <cell r="F17">
            <v>2323000</v>
          </cell>
          <cell r="G17">
            <v>45</v>
          </cell>
          <cell r="H17">
            <v>1035000</v>
          </cell>
          <cell r="I17">
            <v>76</v>
          </cell>
          <cell r="J17">
            <v>1748000</v>
          </cell>
          <cell r="K17">
            <v>62</v>
          </cell>
          <cell r="L17">
            <v>1426000</v>
          </cell>
          <cell r="M17">
            <v>38</v>
          </cell>
          <cell r="N17">
            <v>874000</v>
          </cell>
          <cell r="O17">
            <v>52</v>
          </cell>
          <cell r="P17">
            <v>1196000</v>
          </cell>
          <cell r="Q17">
            <v>807</v>
          </cell>
          <cell r="R17">
            <v>18561000</v>
          </cell>
        </row>
        <row r="18">
          <cell r="A18">
            <v>128210</v>
          </cell>
          <cell r="C18" t="str">
            <v>LE VERNIS brun sortilege</v>
          </cell>
          <cell r="D18">
            <v>23000</v>
          </cell>
          <cell r="E18">
            <v>0</v>
          </cell>
          <cell r="F18">
            <v>0</v>
          </cell>
          <cell r="G18">
            <v>-6</v>
          </cell>
          <cell r="H18">
            <v>-138000</v>
          </cell>
          <cell r="I18">
            <v>2</v>
          </cell>
          <cell r="J18">
            <v>46000</v>
          </cell>
          <cell r="K18">
            <v>0</v>
          </cell>
          <cell r="L18">
            <v>0</v>
          </cell>
          <cell r="M18">
            <v>0</v>
          </cell>
          <cell r="N18">
            <v>0</v>
          </cell>
          <cell r="O18">
            <v>0</v>
          </cell>
          <cell r="P18">
            <v>0</v>
          </cell>
          <cell r="Q18">
            <v>-9</v>
          </cell>
          <cell r="R18">
            <v>-207000</v>
          </cell>
        </row>
        <row r="19">
          <cell r="A19">
            <v>128230</v>
          </cell>
          <cell r="C19" t="str">
            <v>LE VERNIS berry</v>
          </cell>
          <cell r="D19">
            <v>23000</v>
          </cell>
          <cell r="E19">
            <v>0</v>
          </cell>
          <cell r="F19">
            <v>0</v>
          </cell>
          <cell r="G19">
            <v>-11</v>
          </cell>
          <cell r="H19">
            <v>-253000</v>
          </cell>
          <cell r="I19">
            <v>30</v>
          </cell>
          <cell r="J19">
            <v>690000</v>
          </cell>
          <cell r="K19">
            <v>0</v>
          </cell>
          <cell r="L19">
            <v>0</v>
          </cell>
          <cell r="M19">
            <v>0</v>
          </cell>
          <cell r="N19">
            <v>0</v>
          </cell>
          <cell r="O19">
            <v>0</v>
          </cell>
          <cell r="P19">
            <v>0</v>
          </cell>
          <cell r="Q19">
            <v>-43</v>
          </cell>
          <cell r="R19">
            <v>-989000</v>
          </cell>
        </row>
        <row r="20">
          <cell r="A20">
            <v>128260</v>
          </cell>
          <cell r="C20" t="str">
            <v>LE VERNIS lollipop</v>
          </cell>
          <cell r="D20">
            <v>23000</v>
          </cell>
          <cell r="E20">
            <v>3</v>
          </cell>
          <cell r="F20">
            <v>69000</v>
          </cell>
          <cell r="G20">
            <v>-26</v>
          </cell>
          <cell r="H20">
            <v>-598000</v>
          </cell>
          <cell r="I20">
            <v>26</v>
          </cell>
          <cell r="J20">
            <v>598000</v>
          </cell>
          <cell r="K20">
            <v>3</v>
          </cell>
          <cell r="L20">
            <v>69000</v>
          </cell>
          <cell r="M20">
            <v>3</v>
          </cell>
          <cell r="N20">
            <v>69000</v>
          </cell>
          <cell r="O20">
            <v>0</v>
          </cell>
          <cell r="P20">
            <v>0</v>
          </cell>
          <cell r="Q20">
            <v>-55</v>
          </cell>
          <cell r="R20">
            <v>-1265000</v>
          </cell>
        </row>
        <row r="21">
          <cell r="A21">
            <v>128290</v>
          </cell>
          <cell r="C21" t="str">
            <v>VAO FUSCHINE</v>
          </cell>
          <cell r="D21">
            <v>23000</v>
          </cell>
          <cell r="E21">
            <v>3</v>
          </cell>
          <cell r="F21">
            <v>69000</v>
          </cell>
          <cell r="G21">
            <v>4</v>
          </cell>
          <cell r="H21">
            <v>92000</v>
          </cell>
          <cell r="I21">
            <v>23</v>
          </cell>
          <cell r="J21">
            <v>529000</v>
          </cell>
          <cell r="K21">
            <v>6</v>
          </cell>
          <cell r="L21">
            <v>138000</v>
          </cell>
          <cell r="M21">
            <v>12</v>
          </cell>
          <cell r="N21">
            <v>276000</v>
          </cell>
          <cell r="O21">
            <v>0</v>
          </cell>
          <cell r="P21">
            <v>0</v>
          </cell>
          <cell r="Q21">
            <v>77</v>
          </cell>
          <cell r="R21">
            <v>1771000</v>
          </cell>
        </row>
        <row r="22">
          <cell r="A22">
            <v>128310</v>
          </cell>
          <cell r="C22" t="str">
            <v>LE VERNIS satellite -</v>
          </cell>
          <cell r="D22">
            <v>23000</v>
          </cell>
          <cell r="E22">
            <v>0</v>
          </cell>
          <cell r="F22">
            <v>0</v>
          </cell>
          <cell r="G22">
            <v>0</v>
          </cell>
          <cell r="H22">
            <v>0</v>
          </cell>
          <cell r="I22">
            <v>0</v>
          </cell>
          <cell r="J22">
            <v>0</v>
          </cell>
          <cell r="K22">
            <v>0</v>
          </cell>
          <cell r="L22">
            <v>0</v>
          </cell>
          <cell r="M22">
            <v>0</v>
          </cell>
          <cell r="N22">
            <v>0</v>
          </cell>
          <cell r="O22">
            <v>0</v>
          </cell>
          <cell r="P22">
            <v>0</v>
          </cell>
          <cell r="Q22">
            <v>1</v>
          </cell>
          <cell r="R22">
            <v>23000</v>
          </cell>
        </row>
        <row r="23">
          <cell r="A23">
            <v>128340</v>
          </cell>
          <cell r="C23" t="str">
            <v>LE VERNIS sirocco - 13ml</v>
          </cell>
          <cell r="D23">
            <v>23000</v>
          </cell>
          <cell r="E23">
            <v>0</v>
          </cell>
          <cell r="F23">
            <v>0</v>
          </cell>
          <cell r="G23">
            <v>-25</v>
          </cell>
          <cell r="H23">
            <v>-575000</v>
          </cell>
          <cell r="I23">
            <v>6</v>
          </cell>
          <cell r="J23">
            <v>138000</v>
          </cell>
          <cell r="K23">
            <v>0</v>
          </cell>
          <cell r="L23">
            <v>0</v>
          </cell>
          <cell r="M23">
            <v>0</v>
          </cell>
          <cell r="N23">
            <v>0</v>
          </cell>
          <cell r="O23">
            <v>0</v>
          </cell>
          <cell r="P23">
            <v>0</v>
          </cell>
          <cell r="Q23">
            <v>-29</v>
          </cell>
          <cell r="R23">
            <v>-667000</v>
          </cell>
        </row>
        <row r="24">
          <cell r="A24">
            <v>128360</v>
          </cell>
          <cell r="C24" t="str">
            <v>LE VERNIS LAQUE NOIRE</v>
          </cell>
          <cell r="D24">
            <v>23000</v>
          </cell>
          <cell r="E24">
            <v>0</v>
          </cell>
          <cell r="F24">
            <v>0</v>
          </cell>
          <cell r="G24">
            <v>-5</v>
          </cell>
          <cell r="H24">
            <v>-115000</v>
          </cell>
          <cell r="I24">
            <v>3</v>
          </cell>
          <cell r="J24">
            <v>69000</v>
          </cell>
          <cell r="K24">
            <v>0</v>
          </cell>
          <cell r="L24">
            <v>0</v>
          </cell>
          <cell r="M24">
            <v>0</v>
          </cell>
          <cell r="N24">
            <v>0</v>
          </cell>
          <cell r="O24">
            <v>0</v>
          </cell>
          <cell r="P24">
            <v>0</v>
          </cell>
          <cell r="Q24">
            <v>-10</v>
          </cell>
          <cell r="R24">
            <v>-230000</v>
          </cell>
        </row>
        <row r="25">
          <cell r="A25">
            <v>128370</v>
          </cell>
          <cell r="C25" t="str">
            <v>LE VERNIS morocco - 13ml</v>
          </cell>
          <cell r="D25">
            <v>23000</v>
          </cell>
          <cell r="E25">
            <v>0</v>
          </cell>
          <cell r="F25">
            <v>0</v>
          </cell>
          <cell r="G25">
            <v>-16</v>
          </cell>
          <cell r="H25">
            <v>-368000</v>
          </cell>
          <cell r="I25">
            <v>2</v>
          </cell>
          <cell r="J25">
            <v>46000</v>
          </cell>
          <cell r="K25">
            <v>0</v>
          </cell>
          <cell r="L25">
            <v>0</v>
          </cell>
          <cell r="M25">
            <v>0</v>
          </cell>
          <cell r="N25">
            <v>0</v>
          </cell>
          <cell r="O25">
            <v>0</v>
          </cell>
          <cell r="P25">
            <v>0</v>
          </cell>
          <cell r="Q25">
            <v>-53</v>
          </cell>
          <cell r="R25">
            <v>-1219000</v>
          </cell>
        </row>
        <row r="26">
          <cell r="A26">
            <v>128390</v>
          </cell>
          <cell r="C26" t="str">
            <v>LE VERNIS rose flash</v>
          </cell>
          <cell r="D26">
            <v>23000</v>
          </cell>
          <cell r="E26">
            <v>0</v>
          </cell>
          <cell r="F26">
            <v>0</v>
          </cell>
          <cell r="G26">
            <v>-12</v>
          </cell>
          <cell r="H26">
            <v>-276000</v>
          </cell>
          <cell r="I26">
            <v>6</v>
          </cell>
          <cell r="J26">
            <v>138000</v>
          </cell>
          <cell r="K26">
            <v>0</v>
          </cell>
          <cell r="L26">
            <v>0</v>
          </cell>
          <cell r="M26">
            <v>3</v>
          </cell>
          <cell r="N26">
            <v>69000</v>
          </cell>
          <cell r="O26">
            <v>3</v>
          </cell>
          <cell r="P26">
            <v>69000</v>
          </cell>
          <cell r="Q26">
            <v>7</v>
          </cell>
          <cell r="R26">
            <v>161000</v>
          </cell>
        </row>
        <row r="27">
          <cell r="A27">
            <v>128410</v>
          </cell>
          <cell r="C27" t="str">
            <v>LE VERNIS palpitnt 13ml</v>
          </cell>
          <cell r="D27">
            <v>23000</v>
          </cell>
          <cell r="E27">
            <v>0</v>
          </cell>
          <cell r="F27">
            <v>0</v>
          </cell>
          <cell r="G27">
            <v>-23</v>
          </cell>
          <cell r="H27">
            <v>-529000</v>
          </cell>
          <cell r="I27">
            <v>6</v>
          </cell>
          <cell r="J27">
            <v>138000</v>
          </cell>
          <cell r="K27">
            <v>12</v>
          </cell>
          <cell r="L27">
            <v>276000</v>
          </cell>
          <cell r="M27">
            <v>6</v>
          </cell>
          <cell r="N27">
            <v>138000</v>
          </cell>
          <cell r="O27">
            <v>12</v>
          </cell>
          <cell r="P27">
            <v>276000</v>
          </cell>
          <cell r="Q27">
            <v>-7</v>
          </cell>
          <cell r="R27">
            <v>-161000</v>
          </cell>
        </row>
        <row r="28">
          <cell r="A28">
            <v>128420</v>
          </cell>
          <cell r="C28" t="str">
            <v>LE VERNIS troublant 13ml</v>
          </cell>
          <cell r="D28">
            <v>23000</v>
          </cell>
          <cell r="E28">
            <v>14</v>
          </cell>
          <cell r="F28">
            <v>322000</v>
          </cell>
          <cell r="G28">
            <v>-8</v>
          </cell>
          <cell r="H28">
            <v>-184000</v>
          </cell>
          <cell r="I28">
            <v>3</v>
          </cell>
          <cell r="J28">
            <v>69000</v>
          </cell>
          <cell r="K28">
            <v>0</v>
          </cell>
          <cell r="L28">
            <v>0</v>
          </cell>
          <cell r="M28">
            <v>2</v>
          </cell>
          <cell r="N28">
            <v>46000</v>
          </cell>
          <cell r="O28">
            <v>0</v>
          </cell>
          <cell r="P28">
            <v>0</v>
          </cell>
          <cell r="Q28">
            <v>20</v>
          </cell>
          <cell r="R28">
            <v>460000</v>
          </cell>
        </row>
        <row r="29">
          <cell r="A29">
            <v>128430</v>
          </cell>
          <cell r="C29" t="str">
            <v>LE VERNIS metal glace</v>
          </cell>
          <cell r="D29">
            <v>23000</v>
          </cell>
          <cell r="E29">
            <v>0</v>
          </cell>
          <cell r="F29">
            <v>0</v>
          </cell>
          <cell r="G29">
            <v>0</v>
          </cell>
          <cell r="H29">
            <v>0</v>
          </cell>
          <cell r="I29">
            <v>0</v>
          </cell>
          <cell r="J29">
            <v>0</v>
          </cell>
          <cell r="K29">
            <v>0</v>
          </cell>
          <cell r="L29">
            <v>0</v>
          </cell>
          <cell r="M29">
            <v>0</v>
          </cell>
          <cell r="N29">
            <v>0</v>
          </cell>
          <cell r="O29">
            <v>0</v>
          </cell>
          <cell r="P29">
            <v>0</v>
          </cell>
          <cell r="Q29">
            <v>1</v>
          </cell>
          <cell r="R29">
            <v>23000</v>
          </cell>
        </row>
        <row r="30">
          <cell r="A30">
            <v>128530</v>
          </cell>
          <cell r="C30" t="str">
            <v>LE VERNIS mirobolant -</v>
          </cell>
          <cell r="D30">
            <v>23000</v>
          </cell>
          <cell r="E30">
            <v>0</v>
          </cell>
          <cell r="F30">
            <v>0</v>
          </cell>
          <cell r="G30">
            <v>-6</v>
          </cell>
          <cell r="H30">
            <v>-138000</v>
          </cell>
          <cell r="I30">
            <v>0</v>
          </cell>
          <cell r="J30">
            <v>0</v>
          </cell>
          <cell r="K30">
            <v>0</v>
          </cell>
          <cell r="L30">
            <v>0</v>
          </cell>
          <cell r="M30">
            <v>0</v>
          </cell>
          <cell r="N30">
            <v>0</v>
          </cell>
          <cell r="O30">
            <v>0</v>
          </cell>
          <cell r="P30">
            <v>0</v>
          </cell>
          <cell r="Q30">
            <v>-9</v>
          </cell>
          <cell r="R30">
            <v>-207000</v>
          </cell>
        </row>
        <row r="31">
          <cell r="A31">
            <v>128540</v>
          </cell>
          <cell r="C31" t="str">
            <v>LE VERNIS Sidral - 13ml</v>
          </cell>
          <cell r="D31">
            <v>23000</v>
          </cell>
          <cell r="E31">
            <v>0</v>
          </cell>
          <cell r="F31">
            <v>0</v>
          </cell>
          <cell r="G31">
            <v>-4</v>
          </cell>
          <cell r="H31">
            <v>-92000</v>
          </cell>
          <cell r="I31">
            <v>0</v>
          </cell>
          <cell r="J31">
            <v>0</v>
          </cell>
          <cell r="K31">
            <v>0</v>
          </cell>
          <cell r="L31">
            <v>0</v>
          </cell>
          <cell r="M31">
            <v>0</v>
          </cell>
          <cell r="N31">
            <v>0</v>
          </cell>
          <cell r="O31">
            <v>0</v>
          </cell>
          <cell r="P31">
            <v>0</v>
          </cell>
          <cell r="Q31">
            <v>-11</v>
          </cell>
          <cell r="R31">
            <v>-253000</v>
          </cell>
        </row>
        <row r="32">
          <cell r="A32">
            <v>128560</v>
          </cell>
          <cell r="C32" t="str">
            <v>LE VERNIS sirene</v>
          </cell>
          <cell r="D32">
            <v>23000</v>
          </cell>
          <cell r="E32">
            <v>14</v>
          </cell>
          <cell r="F32">
            <v>322000</v>
          </cell>
          <cell r="G32">
            <v>3</v>
          </cell>
          <cell r="H32">
            <v>69000</v>
          </cell>
          <cell r="I32">
            <v>56</v>
          </cell>
          <cell r="J32">
            <v>1288000</v>
          </cell>
          <cell r="K32">
            <v>6</v>
          </cell>
          <cell r="L32">
            <v>138000</v>
          </cell>
          <cell r="M32">
            <v>12</v>
          </cell>
          <cell r="N32">
            <v>276000</v>
          </cell>
          <cell r="O32">
            <v>86</v>
          </cell>
          <cell r="P32">
            <v>1978000</v>
          </cell>
          <cell r="Q32">
            <v>230</v>
          </cell>
          <cell r="R32">
            <v>5290000</v>
          </cell>
        </row>
        <row r="33">
          <cell r="A33">
            <v>128570</v>
          </cell>
          <cell r="C33" t="str">
            <v>LE VERNIS pimpant - 13ml</v>
          </cell>
          <cell r="D33">
            <v>23000</v>
          </cell>
          <cell r="E33">
            <v>0</v>
          </cell>
          <cell r="F33">
            <v>0</v>
          </cell>
          <cell r="G33">
            <v>0</v>
          </cell>
          <cell r="H33">
            <v>0</v>
          </cell>
          <cell r="I33">
            <v>0</v>
          </cell>
          <cell r="J33">
            <v>0</v>
          </cell>
          <cell r="K33">
            <v>0</v>
          </cell>
          <cell r="L33">
            <v>0</v>
          </cell>
          <cell r="M33">
            <v>0</v>
          </cell>
          <cell r="N33">
            <v>0</v>
          </cell>
          <cell r="O33">
            <v>0</v>
          </cell>
          <cell r="P33">
            <v>0</v>
          </cell>
          <cell r="Q33">
            <v>1</v>
          </cell>
          <cell r="R33">
            <v>23000</v>
          </cell>
        </row>
        <row r="34">
          <cell r="A34">
            <v>128590</v>
          </cell>
          <cell r="C34" t="str">
            <v>LE VERNIS canicule-13ml</v>
          </cell>
          <cell r="D34">
            <v>23000</v>
          </cell>
          <cell r="E34">
            <v>-14</v>
          </cell>
          <cell r="F34">
            <v>-322000</v>
          </cell>
          <cell r="G34">
            <v>-7</v>
          </cell>
          <cell r="H34">
            <v>-161000</v>
          </cell>
          <cell r="I34">
            <v>17</v>
          </cell>
          <cell r="J34">
            <v>391000</v>
          </cell>
          <cell r="K34">
            <v>0</v>
          </cell>
          <cell r="L34">
            <v>0</v>
          </cell>
          <cell r="M34">
            <v>0</v>
          </cell>
          <cell r="N34">
            <v>0</v>
          </cell>
          <cell r="O34">
            <v>0</v>
          </cell>
          <cell r="P34">
            <v>0</v>
          </cell>
          <cell r="Q34">
            <v>-63</v>
          </cell>
          <cell r="R34">
            <v>-1449000</v>
          </cell>
        </row>
        <row r="35">
          <cell r="A35">
            <v>128600</v>
          </cell>
          <cell r="C35" t="str">
            <v>LE VERNIS vertigo</v>
          </cell>
          <cell r="D35">
            <v>23000</v>
          </cell>
          <cell r="E35">
            <v>1</v>
          </cell>
          <cell r="F35">
            <v>23000</v>
          </cell>
          <cell r="G35">
            <v>-5</v>
          </cell>
          <cell r="H35">
            <v>-115000</v>
          </cell>
          <cell r="I35">
            <v>11</v>
          </cell>
          <cell r="J35">
            <v>253000</v>
          </cell>
          <cell r="K35">
            <v>15</v>
          </cell>
          <cell r="L35">
            <v>345000</v>
          </cell>
          <cell r="M35">
            <v>9</v>
          </cell>
          <cell r="N35">
            <v>207000</v>
          </cell>
          <cell r="O35">
            <v>20</v>
          </cell>
          <cell r="P35">
            <v>460000</v>
          </cell>
          <cell r="Q35">
            <v>108</v>
          </cell>
          <cell r="R35">
            <v>2484000</v>
          </cell>
        </row>
        <row r="36">
          <cell r="A36">
            <v>128610</v>
          </cell>
          <cell r="C36" t="str">
            <v>LE VERNIS erotic</v>
          </cell>
          <cell r="D36">
            <v>23000</v>
          </cell>
          <cell r="E36">
            <v>47</v>
          </cell>
          <cell r="F36">
            <v>1081000</v>
          </cell>
          <cell r="G36">
            <v>8</v>
          </cell>
          <cell r="H36">
            <v>184000</v>
          </cell>
          <cell r="I36">
            <v>82</v>
          </cell>
          <cell r="J36">
            <v>1886000</v>
          </cell>
          <cell r="K36">
            <v>8</v>
          </cell>
          <cell r="L36">
            <v>184000</v>
          </cell>
          <cell r="M36">
            <v>18</v>
          </cell>
          <cell r="N36">
            <v>414000</v>
          </cell>
          <cell r="O36">
            <v>42</v>
          </cell>
          <cell r="P36">
            <v>966000</v>
          </cell>
          <cell r="Q36">
            <v>273</v>
          </cell>
          <cell r="R36">
            <v>6279000</v>
          </cell>
        </row>
        <row r="37">
          <cell r="A37">
            <v>128620</v>
          </cell>
          <cell r="C37" t="str">
            <v>LE VERNIS electric</v>
          </cell>
          <cell r="D37">
            <v>23000</v>
          </cell>
          <cell r="E37">
            <v>10</v>
          </cell>
          <cell r="F37">
            <v>230000</v>
          </cell>
          <cell r="G37">
            <v>17</v>
          </cell>
          <cell r="H37">
            <v>391000</v>
          </cell>
          <cell r="I37">
            <v>38</v>
          </cell>
          <cell r="J37">
            <v>874000</v>
          </cell>
          <cell r="K37">
            <v>1</v>
          </cell>
          <cell r="L37">
            <v>23000</v>
          </cell>
          <cell r="M37">
            <v>9</v>
          </cell>
          <cell r="N37">
            <v>207000</v>
          </cell>
          <cell r="O37">
            <v>45</v>
          </cell>
          <cell r="P37">
            <v>1035000</v>
          </cell>
          <cell r="Q37">
            <v>135</v>
          </cell>
          <cell r="R37">
            <v>3105000</v>
          </cell>
        </row>
        <row r="38">
          <cell r="A38">
            <v>128630</v>
          </cell>
          <cell r="C38" t="str">
            <v>LE VERNIS impetueux -</v>
          </cell>
          <cell r="D38">
            <v>23000</v>
          </cell>
          <cell r="E38">
            <v>0</v>
          </cell>
          <cell r="F38">
            <v>0</v>
          </cell>
          <cell r="G38">
            <v>0</v>
          </cell>
          <cell r="H38">
            <v>0</v>
          </cell>
          <cell r="I38">
            <v>0</v>
          </cell>
          <cell r="J38">
            <v>0</v>
          </cell>
          <cell r="K38">
            <v>0</v>
          </cell>
          <cell r="L38">
            <v>0</v>
          </cell>
          <cell r="M38">
            <v>0</v>
          </cell>
          <cell r="N38">
            <v>0</v>
          </cell>
          <cell r="O38">
            <v>0</v>
          </cell>
          <cell r="P38">
            <v>0</v>
          </cell>
          <cell r="Q38">
            <v>1</v>
          </cell>
          <cell r="R38">
            <v>23000</v>
          </cell>
        </row>
        <row r="39">
          <cell r="A39">
            <v>128640</v>
          </cell>
          <cell r="C39" t="str">
            <v>VAO ROSE BABY</v>
          </cell>
          <cell r="D39">
            <v>23000</v>
          </cell>
          <cell r="E39">
            <v>82</v>
          </cell>
          <cell r="F39">
            <v>1886000</v>
          </cell>
          <cell r="G39">
            <v>69</v>
          </cell>
          <cell r="H39">
            <v>1587000</v>
          </cell>
          <cell r="I39">
            <v>116</v>
          </cell>
          <cell r="J39">
            <v>2668000</v>
          </cell>
          <cell r="K39">
            <v>80</v>
          </cell>
          <cell r="L39">
            <v>1840000</v>
          </cell>
          <cell r="M39">
            <v>39</v>
          </cell>
          <cell r="N39">
            <v>897000</v>
          </cell>
          <cell r="O39">
            <v>88</v>
          </cell>
          <cell r="P39">
            <v>2024000</v>
          </cell>
          <cell r="Q39">
            <v>1196</v>
          </cell>
          <cell r="R39">
            <v>27508000</v>
          </cell>
        </row>
        <row r="40">
          <cell r="A40">
            <v>128650</v>
          </cell>
          <cell r="C40" t="str">
            <v>LE VERNIS perle rose</v>
          </cell>
          <cell r="D40">
            <v>23000</v>
          </cell>
          <cell r="E40">
            <v>0</v>
          </cell>
          <cell r="F40">
            <v>0</v>
          </cell>
          <cell r="G40">
            <v>-3</v>
          </cell>
          <cell r="H40">
            <v>-69000</v>
          </cell>
          <cell r="I40">
            <v>3</v>
          </cell>
          <cell r="J40">
            <v>69000</v>
          </cell>
          <cell r="K40">
            <v>0</v>
          </cell>
          <cell r="L40">
            <v>0</v>
          </cell>
          <cell r="M40">
            <v>0</v>
          </cell>
          <cell r="N40">
            <v>0</v>
          </cell>
          <cell r="O40">
            <v>0</v>
          </cell>
          <cell r="P40">
            <v>0</v>
          </cell>
          <cell r="Q40">
            <v>3</v>
          </cell>
          <cell r="R40">
            <v>69000</v>
          </cell>
        </row>
        <row r="41">
          <cell r="A41">
            <v>128680</v>
          </cell>
          <cell r="C41" t="str">
            <v>LE VERNIS vert sacrilege</v>
          </cell>
          <cell r="D41">
            <v>23000</v>
          </cell>
          <cell r="E41">
            <v>0</v>
          </cell>
          <cell r="F41">
            <v>0</v>
          </cell>
          <cell r="G41">
            <v>0</v>
          </cell>
          <cell r="H41">
            <v>0</v>
          </cell>
          <cell r="I41">
            <v>0</v>
          </cell>
          <cell r="J41">
            <v>0</v>
          </cell>
          <cell r="K41">
            <v>0</v>
          </cell>
          <cell r="L41">
            <v>0</v>
          </cell>
          <cell r="M41">
            <v>0</v>
          </cell>
          <cell r="N41">
            <v>0</v>
          </cell>
          <cell r="O41">
            <v>0</v>
          </cell>
          <cell r="P41">
            <v>0</v>
          </cell>
          <cell r="Q41">
            <v>-4</v>
          </cell>
          <cell r="R41">
            <v>-92000</v>
          </cell>
        </row>
        <row r="42">
          <cell r="A42">
            <v>128730</v>
          </cell>
          <cell r="C42" t="str">
            <v>VAO VIOLETTE</v>
          </cell>
          <cell r="D42">
            <v>23000</v>
          </cell>
          <cell r="E42">
            <v>67</v>
          </cell>
          <cell r="F42">
            <v>1541000</v>
          </cell>
          <cell r="G42">
            <v>66</v>
          </cell>
          <cell r="H42">
            <v>1518000</v>
          </cell>
          <cell r="I42">
            <v>159</v>
          </cell>
          <cell r="J42">
            <v>3657000</v>
          </cell>
          <cell r="K42">
            <v>150</v>
          </cell>
          <cell r="L42">
            <v>3450000</v>
          </cell>
          <cell r="M42">
            <v>66</v>
          </cell>
          <cell r="N42">
            <v>1518000</v>
          </cell>
          <cell r="O42">
            <v>173</v>
          </cell>
          <cell r="P42">
            <v>3979000</v>
          </cell>
          <cell r="Q42">
            <v>1245</v>
          </cell>
          <cell r="R42">
            <v>28635000</v>
          </cell>
        </row>
        <row r="43">
          <cell r="A43">
            <v>128740</v>
          </cell>
          <cell r="C43" t="str">
            <v>LE VERNIS kabuki - 13ml</v>
          </cell>
          <cell r="D43">
            <v>23000</v>
          </cell>
          <cell r="E43">
            <v>-1</v>
          </cell>
          <cell r="F43">
            <v>-23000</v>
          </cell>
          <cell r="G43">
            <v>1</v>
          </cell>
          <cell r="H43">
            <v>23000</v>
          </cell>
          <cell r="I43">
            <v>0</v>
          </cell>
          <cell r="J43">
            <v>0</v>
          </cell>
          <cell r="K43">
            <v>0</v>
          </cell>
          <cell r="L43">
            <v>0</v>
          </cell>
          <cell r="M43">
            <v>0</v>
          </cell>
          <cell r="N43">
            <v>0</v>
          </cell>
          <cell r="O43">
            <v>0</v>
          </cell>
          <cell r="P43">
            <v>0</v>
          </cell>
          <cell r="Q43">
            <v>93</v>
          </cell>
          <cell r="R43">
            <v>2139000</v>
          </cell>
        </row>
        <row r="44">
          <cell r="A44">
            <v>128830</v>
          </cell>
          <cell r="C44" t="str">
            <v>LE VERNIS berlingot -</v>
          </cell>
          <cell r="D44">
            <v>23000</v>
          </cell>
          <cell r="E44">
            <v>54</v>
          </cell>
          <cell r="F44">
            <v>1242000</v>
          </cell>
          <cell r="G44">
            <v>57</v>
          </cell>
          <cell r="H44">
            <v>1311000</v>
          </cell>
          <cell r="I44">
            <v>83</v>
          </cell>
          <cell r="J44">
            <v>1909000</v>
          </cell>
          <cell r="K44">
            <v>51</v>
          </cell>
          <cell r="L44">
            <v>1173000</v>
          </cell>
          <cell r="M44">
            <v>27</v>
          </cell>
          <cell r="N44">
            <v>621000</v>
          </cell>
          <cell r="O44">
            <v>0</v>
          </cell>
          <cell r="P44">
            <v>0</v>
          </cell>
          <cell r="Q44">
            <v>668</v>
          </cell>
          <cell r="R44">
            <v>15364000</v>
          </cell>
        </row>
        <row r="45">
          <cell r="A45">
            <v>128870</v>
          </cell>
          <cell r="C45" t="str">
            <v>LE VERNIS flamme rose</v>
          </cell>
          <cell r="D45">
            <v>23000</v>
          </cell>
          <cell r="E45">
            <v>44</v>
          </cell>
          <cell r="F45">
            <v>1012000</v>
          </cell>
          <cell r="G45">
            <v>83</v>
          </cell>
          <cell r="H45">
            <v>1909000</v>
          </cell>
          <cell r="I45">
            <v>111</v>
          </cell>
          <cell r="J45">
            <v>2553000</v>
          </cell>
          <cell r="K45">
            <v>81</v>
          </cell>
          <cell r="L45">
            <v>1863000</v>
          </cell>
          <cell r="M45">
            <v>49</v>
          </cell>
          <cell r="N45">
            <v>1127000</v>
          </cell>
          <cell r="O45">
            <v>61</v>
          </cell>
          <cell r="P45">
            <v>1403000</v>
          </cell>
          <cell r="Q45">
            <v>940</v>
          </cell>
          <cell r="R45">
            <v>21620000</v>
          </cell>
        </row>
        <row r="46">
          <cell r="A46">
            <v>128880</v>
          </cell>
          <cell r="C46" t="str">
            <v>VERNIS A ONGLES calypso</v>
          </cell>
          <cell r="D46">
            <v>23000</v>
          </cell>
          <cell r="E46">
            <v>0</v>
          </cell>
          <cell r="F46">
            <v>0</v>
          </cell>
          <cell r="G46">
            <v>-32</v>
          </cell>
          <cell r="H46">
            <v>-736000</v>
          </cell>
          <cell r="I46">
            <v>0</v>
          </cell>
          <cell r="J46">
            <v>0</v>
          </cell>
          <cell r="K46">
            <v>0</v>
          </cell>
          <cell r="L46">
            <v>0</v>
          </cell>
          <cell r="M46">
            <v>0</v>
          </cell>
          <cell r="N46">
            <v>0</v>
          </cell>
          <cell r="O46">
            <v>0</v>
          </cell>
          <cell r="P46">
            <v>0</v>
          </cell>
          <cell r="Q46">
            <v>-36</v>
          </cell>
          <cell r="R46">
            <v>-828000</v>
          </cell>
        </row>
        <row r="47">
          <cell r="A47">
            <v>128890</v>
          </cell>
          <cell r="C47" t="str">
            <v>VERNIS A ONGLES odyssee</v>
          </cell>
          <cell r="D47">
            <v>23000</v>
          </cell>
          <cell r="E47">
            <v>0</v>
          </cell>
          <cell r="F47">
            <v>0</v>
          </cell>
          <cell r="G47">
            <v>-37</v>
          </cell>
          <cell r="H47">
            <v>-851000</v>
          </cell>
          <cell r="I47">
            <v>1</v>
          </cell>
          <cell r="J47">
            <v>23000</v>
          </cell>
          <cell r="K47">
            <v>0</v>
          </cell>
          <cell r="L47">
            <v>0</v>
          </cell>
          <cell r="M47">
            <v>0</v>
          </cell>
          <cell r="N47">
            <v>0</v>
          </cell>
          <cell r="O47">
            <v>0</v>
          </cell>
          <cell r="P47">
            <v>0</v>
          </cell>
          <cell r="Q47">
            <v>-39</v>
          </cell>
          <cell r="R47">
            <v>-897000</v>
          </cell>
        </row>
        <row r="48">
          <cell r="A48">
            <v>128900</v>
          </cell>
          <cell r="C48" t="str">
            <v>LE VERNIS matador - 13ml</v>
          </cell>
          <cell r="D48">
            <v>23000</v>
          </cell>
          <cell r="E48">
            <v>29</v>
          </cell>
          <cell r="F48">
            <v>667000</v>
          </cell>
          <cell r="G48">
            <v>21</v>
          </cell>
          <cell r="H48">
            <v>483000</v>
          </cell>
          <cell r="I48">
            <v>16</v>
          </cell>
          <cell r="J48">
            <v>368000</v>
          </cell>
          <cell r="K48">
            <v>20</v>
          </cell>
          <cell r="L48">
            <v>460000</v>
          </cell>
          <cell r="M48">
            <v>22</v>
          </cell>
          <cell r="N48">
            <v>506000</v>
          </cell>
          <cell r="O48">
            <v>24</v>
          </cell>
          <cell r="P48">
            <v>552000</v>
          </cell>
          <cell r="Q48">
            <v>303</v>
          </cell>
          <cell r="R48">
            <v>6969000</v>
          </cell>
        </row>
        <row r="49">
          <cell r="A49">
            <v>128910</v>
          </cell>
          <cell r="C49" t="str">
            <v>LE VERNIS cobra - 13ml</v>
          </cell>
          <cell r="D49">
            <v>23000</v>
          </cell>
          <cell r="E49">
            <v>-1</v>
          </cell>
          <cell r="F49">
            <v>-23000</v>
          </cell>
          <cell r="G49">
            <v>-15</v>
          </cell>
          <cell r="H49">
            <v>-345000</v>
          </cell>
          <cell r="I49">
            <v>3</v>
          </cell>
          <cell r="J49">
            <v>69000</v>
          </cell>
          <cell r="K49">
            <v>1</v>
          </cell>
          <cell r="L49">
            <v>23000</v>
          </cell>
          <cell r="M49">
            <v>0</v>
          </cell>
          <cell r="N49">
            <v>0</v>
          </cell>
          <cell r="O49">
            <v>0</v>
          </cell>
          <cell r="P49">
            <v>0</v>
          </cell>
          <cell r="Q49">
            <v>-8</v>
          </cell>
          <cell r="R49">
            <v>-184000</v>
          </cell>
        </row>
        <row r="50">
          <cell r="A50">
            <v>128920</v>
          </cell>
          <cell r="C50" t="str">
            <v>LAQUE CRISTALLE luna -</v>
          </cell>
          <cell r="D50">
            <v>23000</v>
          </cell>
          <cell r="E50">
            <v>6</v>
          </cell>
          <cell r="F50">
            <v>138000</v>
          </cell>
          <cell r="G50">
            <v>13</v>
          </cell>
          <cell r="H50">
            <v>299000</v>
          </cell>
          <cell r="I50">
            <v>19</v>
          </cell>
          <cell r="J50">
            <v>437000</v>
          </cell>
          <cell r="K50">
            <v>8</v>
          </cell>
          <cell r="L50">
            <v>184000</v>
          </cell>
          <cell r="M50">
            <v>2</v>
          </cell>
          <cell r="N50">
            <v>46000</v>
          </cell>
          <cell r="O50">
            <v>55</v>
          </cell>
          <cell r="P50">
            <v>1265000</v>
          </cell>
          <cell r="Q50">
            <v>168</v>
          </cell>
          <cell r="R50">
            <v>3864000</v>
          </cell>
        </row>
        <row r="51">
          <cell r="A51">
            <v>128950</v>
          </cell>
          <cell r="C51" t="str">
            <v>LE VERNIS magnique</v>
          </cell>
          <cell r="D51">
            <v>23000</v>
          </cell>
          <cell r="E51">
            <v>0</v>
          </cell>
          <cell r="F51">
            <v>0</v>
          </cell>
          <cell r="G51">
            <v>0</v>
          </cell>
          <cell r="H51">
            <v>0</v>
          </cell>
          <cell r="I51">
            <v>0</v>
          </cell>
          <cell r="J51">
            <v>0</v>
          </cell>
          <cell r="K51">
            <v>0</v>
          </cell>
          <cell r="L51">
            <v>0</v>
          </cell>
          <cell r="M51">
            <v>0</v>
          </cell>
          <cell r="N51">
            <v>0</v>
          </cell>
          <cell r="O51">
            <v>0</v>
          </cell>
          <cell r="P51">
            <v>0</v>
          </cell>
          <cell r="Q51">
            <v>-9</v>
          </cell>
          <cell r="R51">
            <v>-207000</v>
          </cell>
        </row>
        <row r="52">
          <cell r="A52">
            <v>130010</v>
          </cell>
          <cell r="C52" t="str">
            <v>BRONZE LUMIERE POUDRE</v>
          </cell>
          <cell r="D52">
            <v>46000</v>
          </cell>
          <cell r="E52">
            <v>3</v>
          </cell>
          <cell r="F52">
            <v>138000</v>
          </cell>
          <cell r="G52">
            <v>-30</v>
          </cell>
          <cell r="H52">
            <v>-1380000</v>
          </cell>
          <cell r="I52">
            <v>6</v>
          </cell>
          <cell r="J52">
            <v>276000</v>
          </cell>
          <cell r="K52">
            <v>0</v>
          </cell>
          <cell r="L52">
            <v>0</v>
          </cell>
          <cell r="M52">
            <v>0</v>
          </cell>
          <cell r="N52">
            <v>0</v>
          </cell>
          <cell r="O52">
            <v>0</v>
          </cell>
          <cell r="P52">
            <v>0</v>
          </cell>
          <cell r="Q52">
            <v>-32</v>
          </cell>
          <cell r="R52">
            <v>-1472000</v>
          </cell>
        </row>
        <row r="53">
          <cell r="A53">
            <v>130020</v>
          </cell>
          <cell r="C53" t="str">
            <v>BRONZE LUMIERE POUDRE</v>
          </cell>
          <cell r="D53">
            <v>46000</v>
          </cell>
          <cell r="E53">
            <v>0</v>
          </cell>
          <cell r="F53">
            <v>0</v>
          </cell>
          <cell r="G53">
            <v>-24</v>
          </cell>
          <cell r="H53">
            <v>-1104000</v>
          </cell>
          <cell r="I53">
            <v>4</v>
          </cell>
          <cell r="J53">
            <v>184000</v>
          </cell>
          <cell r="K53">
            <v>0</v>
          </cell>
          <cell r="L53">
            <v>0</v>
          </cell>
          <cell r="M53">
            <v>0</v>
          </cell>
          <cell r="N53">
            <v>0</v>
          </cell>
          <cell r="O53">
            <v>0</v>
          </cell>
          <cell r="P53">
            <v>0</v>
          </cell>
          <cell r="Q53">
            <v>-60</v>
          </cell>
          <cell r="R53">
            <v>-2760000</v>
          </cell>
        </row>
        <row r="54">
          <cell r="A54">
            <v>130030</v>
          </cell>
          <cell r="C54" t="str">
            <v>BRONZE LUMIERE POUDRE</v>
          </cell>
          <cell r="D54">
            <v>46000</v>
          </cell>
          <cell r="E54">
            <v>3</v>
          </cell>
          <cell r="F54">
            <v>138000</v>
          </cell>
          <cell r="G54">
            <v>-20</v>
          </cell>
          <cell r="H54">
            <v>-920000</v>
          </cell>
          <cell r="I54">
            <v>8</v>
          </cell>
          <cell r="J54">
            <v>368000</v>
          </cell>
          <cell r="K54">
            <v>0</v>
          </cell>
          <cell r="L54">
            <v>0</v>
          </cell>
          <cell r="M54">
            <v>0</v>
          </cell>
          <cell r="N54">
            <v>0</v>
          </cell>
          <cell r="O54">
            <v>0</v>
          </cell>
          <cell r="P54">
            <v>0</v>
          </cell>
          <cell r="Q54">
            <v>-40</v>
          </cell>
          <cell r="R54">
            <v>-1840000</v>
          </cell>
        </row>
        <row r="55">
          <cell r="A55">
            <v>130110</v>
          </cell>
          <cell r="C55" t="str">
            <v>SOLEIL LUMIERE MIRAGE</v>
          </cell>
          <cell r="D55">
            <v>55000</v>
          </cell>
          <cell r="E55">
            <v>0</v>
          </cell>
          <cell r="F55">
            <v>0</v>
          </cell>
          <cell r="G55">
            <v>-19</v>
          </cell>
          <cell r="H55">
            <v>-1045000</v>
          </cell>
          <cell r="I55">
            <v>14</v>
          </cell>
          <cell r="J55">
            <v>770000</v>
          </cell>
          <cell r="K55">
            <v>2</v>
          </cell>
          <cell r="L55">
            <v>110000</v>
          </cell>
          <cell r="M55">
            <v>3</v>
          </cell>
          <cell r="N55">
            <v>165000</v>
          </cell>
          <cell r="O55">
            <v>3</v>
          </cell>
          <cell r="P55">
            <v>165000</v>
          </cell>
          <cell r="Q55">
            <v>-101</v>
          </cell>
          <cell r="R55">
            <v>-5555000</v>
          </cell>
        </row>
        <row r="56">
          <cell r="A56">
            <v>130120</v>
          </cell>
          <cell r="C56" t="str">
            <v>SOLEIL LUMIERE OASIS</v>
          </cell>
          <cell r="D56">
            <v>55000</v>
          </cell>
          <cell r="E56">
            <v>0</v>
          </cell>
          <cell r="F56">
            <v>0</v>
          </cell>
          <cell r="G56">
            <v>-50</v>
          </cell>
          <cell r="H56">
            <v>-2750000</v>
          </cell>
          <cell r="I56">
            <v>7</v>
          </cell>
          <cell r="J56">
            <v>385000</v>
          </cell>
          <cell r="K56">
            <v>1</v>
          </cell>
          <cell r="L56">
            <v>55000</v>
          </cell>
          <cell r="M56">
            <v>1</v>
          </cell>
          <cell r="N56">
            <v>55000</v>
          </cell>
          <cell r="O56">
            <v>0</v>
          </cell>
          <cell r="P56">
            <v>0</v>
          </cell>
          <cell r="Q56">
            <v>-175</v>
          </cell>
          <cell r="R56">
            <v>-9625000</v>
          </cell>
        </row>
        <row r="57">
          <cell r="A57">
            <v>130210</v>
          </cell>
          <cell r="C57" t="str">
            <v>IRREELLE SOLEIL TOUNDRA</v>
          </cell>
          <cell r="D57">
            <v>52000</v>
          </cell>
          <cell r="E57">
            <v>22</v>
          </cell>
          <cell r="F57">
            <v>1144000</v>
          </cell>
          <cell r="G57">
            <v>-8</v>
          </cell>
          <cell r="H57">
            <v>-416000</v>
          </cell>
          <cell r="I57">
            <v>24</v>
          </cell>
          <cell r="J57">
            <v>1248000</v>
          </cell>
          <cell r="K57">
            <v>33</v>
          </cell>
          <cell r="L57">
            <v>1716000</v>
          </cell>
          <cell r="M57">
            <v>36</v>
          </cell>
          <cell r="N57">
            <v>1872000</v>
          </cell>
          <cell r="O57">
            <v>28</v>
          </cell>
          <cell r="P57">
            <v>1456000</v>
          </cell>
          <cell r="Q57">
            <v>881</v>
          </cell>
          <cell r="R57">
            <v>45812000</v>
          </cell>
        </row>
        <row r="58">
          <cell r="A58">
            <v>130220</v>
          </cell>
          <cell r="C58" t="str">
            <v>IRREELLE SOLEIL SIERRA</v>
          </cell>
          <cell r="D58">
            <v>52000</v>
          </cell>
          <cell r="E58">
            <v>16</v>
          </cell>
          <cell r="F58">
            <v>832000</v>
          </cell>
          <cell r="G58">
            <v>-9</v>
          </cell>
          <cell r="H58">
            <v>-468000</v>
          </cell>
          <cell r="I58">
            <v>11</v>
          </cell>
          <cell r="J58">
            <v>572000</v>
          </cell>
          <cell r="K58">
            <v>22</v>
          </cell>
          <cell r="L58">
            <v>1144000</v>
          </cell>
          <cell r="M58">
            <v>25</v>
          </cell>
          <cell r="N58">
            <v>1300000</v>
          </cell>
          <cell r="O58">
            <v>21</v>
          </cell>
          <cell r="P58">
            <v>1092000</v>
          </cell>
          <cell r="Q58">
            <v>554</v>
          </cell>
          <cell r="R58">
            <v>28808000</v>
          </cell>
        </row>
        <row r="59">
          <cell r="A59">
            <v>130230</v>
          </cell>
          <cell r="C59" t="str">
            <v>IRREELLE SOLEIL SAHARA</v>
          </cell>
          <cell r="D59">
            <v>52000</v>
          </cell>
          <cell r="E59">
            <v>-1</v>
          </cell>
          <cell r="F59">
            <v>-52000</v>
          </cell>
          <cell r="G59">
            <v>-44</v>
          </cell>
          <cell r="H59">
            <v>-2288000</v>
          </cell>
          <cell r="I59">
            <v>6</v>
          </cell>
          <cell r="J59">
            <v>312000</v>
          </cell>
          <cell r="K59">
            <v>-2</v>
          </cell>
          <cell r="L59">
            <v>-104000</v>
          </cell>
          <cell r="M59">
            <v>9</v>
          </cell>
          <cell r="N59">
            <v>468000</v>
          </cell>
          <cell r="O59">
            <v>5</v>
          </cell>
          <cell r="P59">
            <v>260000</v>
          </cell>
          <cell r="Q59">
            <v>209</v>
          </cell>
          <cell r="R59">
            <v>10868000</v>
          </cell>
        </row>
        <row r="60">
          <cell r="A60">
            <v>130510</v>
          </cell>
          <cell r="C60" t="str">
            <v>POUDRE UNIVERSELLE</v>
          </cell>
          <cell r="D60">
            <v>52000</v>
          </cell>
          <cell r="E60">
            <v>777</v>
          </cell>
          <cell r="F60">
            <v>39627000</v>
          </cell>
          <cell r="G60">
            <v>841</v>
          </cell>
          <cell r="H60">
            <v>42891000</v>
          </cell>
          <cell r="I60">
            <v>952</v>
          </cell>
          <cell r="J60">
            <v>48610000</v>
          </cell>
          <cell r="K60">
            <v>702</v>
          </cell>
          <cell r="L60">
            <v>36504000</v>
          </cell>
          <cell r="M60">
            <v>718</v>
          </cell>
          <cell r="N60">
            <v>37336000</v>
          </cell>
          <cell r="O60">
            <v>904</v>
          </cell>
          <cell r="P60">
            <v>47008000</v>
          </cell>
          <cell r="Q60">
            <v>9978</v>
          </cell>
          <cell r="R60">
            <v>511260000</v>
          </cell>
        </row>
        <row r="61">
          <cell r="A61">
            <v>130520</v>
          </cell>
          <cell r="C61" t="str">
            <v>POUDRE UNIVERSELLE</v>
          </cell>
          <cell r="D61">
            <v>52000</v>
          </cell>
          <cell r="E61">
            <v>2316</v>
          </cell>
          <cell r="F61">
            <v>118116000</v>
          </cell>
          <cell r="G61">
            <v>2135</v>
          </cell>
          <cell r="H61" t="str">
            <v>108,885,000   2</v>
          </cell>
          <cell r="I61" t="str">
            <v>,865        1</v>
          </cell>
          <cell r="J61">
            <v>46288000</v>
          </cell>
          <cell r="K61">
            <v>1987</v>
          </cell>
          <cell r="L61">
            <v>103324000</v>
          </cell>
          <cell r="M61">
            <v>2050</v>
          </cell>
          <cell r="N61">
            <v>106600000</v>
          </cell>
          <cell r="O61">
            <v>2293</v>
          </cell>
          <cell r="P61">
            <v>119236000</v>
          </cell>
          <cell r="Q61">
            <v>28564</v>
          </cell>
          <cell r="R61">
            <v>1463267000</v>
          </cell>
        </row>
        <row r="62">
          <cell r="A62">
            <v>130530</v>
          </cell>
          <cell r="C62" t="str">
            <v>POUDRE UNIVERSELLE</v>
          </cell>
          <cell r="D62">
            <v>52000</v>
          </cell>
          <cell r="E62">
            <v>496</v>
          </cell>
          <cell r="F62">
            <v>25296000</v>
          </cell>
          <cell r="G62">
            <v>474</v>
          </cell>
          <cell r="H62">
            <v>24174000</v>
          </cell>
          <cell r="I62">
            <v>557</v>
          </cell>
          <cell r="J62">
            <v>28429000</v>
          </cell>
          <cell r="K62">
            <v>384</v>
          </cell>
          <cell r="L62">
            <v>19968000</v>
          </cell>
          <cell r="M62">
            <v>372</v>
          </cell>
          <cell r="N62">
            <v>19344000</v>
          </cell>
          <cell r="O62">
            <v>671</v>
          </cell>
          <cell r="P62">
            <v>34892000</v>
          </cell>
          <cell r="Q62">
            <v>6281</v>
          </cell>
          <cell r="R62">
            <v>321780000</v>
          </cell>
        </row>
        <row r="63">
          <cell r="A63">
            <v>130540</v>
          </cell>
          <cell r="C63" t="str">
            <v>POUDRE UNIVERSELLE</v>
          </cell>
          <cell r="D63">
            <v>52000</v>
          </cell>
          <cell r="E63">
            <v>22</v>
          </cell>
          <cell r="F63">
            <v>1122000</v>
          </cell>
          <cell r="G63">
            <v>41</v>
          </cell>
          <cell r="H63">
            <v>2091000</v>
          </cell>
          <cell r="I63">
            <v>30</v>
          </cell>
          <cell r="J63">
            <v>1534000</v>
          </cell>
          <cell r="K63">
            <v>29</v>
          </cell>
          <cell r="L63">
            <v>1508000</v>
          </cell>
          <cell r="M63">
            <v>27</v>
          </cell>
          <cell r="N63">
            <v>1404000</v>
          </cell>
          <cell r="O63">
            <v>62</v>
          </cell>
          <cell r="P63">
            <v>3224000</v>
          </cell>
          <cell r="Q63">
            <v>435</v>
          </cell>
          <cell r="R63">
            <v>22307000</v>
          </cell>
        </row>
        <row r="64">
          <cell r="A64">
            <v>130550</v>
          </cell>
          <cell r="C64" t="str">
            <v>POUDRE UNIVERSELLE</v>
          </cell>
          <cell r="D64">
            <v>52000</v>
          </cell>
          <cell r="E64">
            <v>0</v>
          </cell>
          <cell r="F64">
            <v>0</v>
          </cell>
          <cell r="G64">
            <v>0</v>
          </cell>
          <cell r="H64">
            <v>0</v>
          </cell>
          <cell r="I64">
            <v>0</v>
          </cell>
          <cell r="J64">
            <v>0</v>
          </cell>
          <cell r="K64">
            <v>0</v>
          </cell>
          <cell r="L64">
            <v>0</v>
          </cell>
          <cell r="M64">
            <v>0</v>
          </cell>
          <cell r="N64">
            <v>0</v>
          </cell>
          <cell r="O64">
            <v>248</v>
          </cell>
          <cell r="P64">
            <v>12896000</v>
          </cell>
          <cell r="Q64">
            <v>248</v>
          </cell>
          <cell r="R64">
            <v>12896000</v>
          </cell>
        </row>
        <row r="65">
          <cell r="A65">
            <v>131080</v>
          </cell>
          <cell r="C65" t="str">
            <v>PDR.SATIN GOLDEN DREAM</v>
          </cell>
          <cell r="D65">
            <v>65000</v>
          </cell>
          <cell r="E65">
            <v>0</v>
          </cell>
          <cell r="F65">
            <v>0</v>
          </cell>
          <cell r="G65">
            <v>0</v>
          </cell>
          <cell r="H65">
            <v>0</v>
          </cell>
          <cell r="I65">
            <v>0</v>
          </cell>
          <cell r="J65">
            <v>0</v>
          </cell>
          <cell r="K65">
            <v>0</v>
          </cell>
          <cell r="L65">
            <v>0</v>
          </cell>
          <cell r="M65">
            <v>0</v>
          </cell>
          <cell r="N65">
            <v>0</v>
          </cell>
          <cell r="O65">
            <v>879</v>
          </cell>
          <cell r="P65">
            <v>57135000</v>
          </cell>
          <cell r="Q65">
            <v>879</v>
          </cell>
          <cell r="R65">
            <v>57135000</v>
          </cell>
        </row>
        <row r="66">
          <cell r="A66">
            <v>131090</v>
          </cell>
          <cell r="C66" t="str">
            <v>PDR.SATIN SILK DREAM 09</v>
          </cell>
          <cell r="D66">
            <v>65000</v>
          </cell>
          <cell r="E66">
            <v>0</v>
          </cell>
          <cell r="F66">
            <v>0</v>
          </cell>
          <cell r="G66">
            <v>0</v>
          </cell>
          <cell r="H66">
            <v>0</v>
          </cell>
          <cell r="I66">
            <v>0</v>
          </cell>
          <cell r="J66">
            <v>0</v>
          </cell>
          <cell r="K66">
            <v>0</v>
          </cell>
          <cell r="L66">
            <v>0</v>
          </cell>
          <cell r="M66">
            <v>0</v>
          </cell>
          <cell r="N66">
            <v>0</v>
          </cell>
          <cell r="O66">
            <v>1765</v>
          </cell>
          <cell r="P66">
            <v>114725000</v>
          </cell>
          <cell r="Q66">
            <v>1765</v>
          </cell>
          <cell r="R66">
            <v>114725000</v>
          </cell>
        </row>
        <row r="67">
          <cell r="A67">
            <v>131210</v>
          </cell>
          <cell r="C67" t="str">
            <v>DOUBLE PERFECTION</v>
          </cell>
          <cell r="D67">
            <v>58000</v>
          </cell>
          <cell r="E67">
            <v>952</v>
          </cell>
          <cell r="F67">
            <v>52360000</v>
          </cell>
          <cell r="G67">
            <v>863</v>
          </cell>
          <cell r="H67">
            <v>47465000</v>
          </cell>
          <cell r="I67">
            <v>918</v>
          </cell>
          <cell r="J67">
            <v>50490000</v>
          </cell>
          <cell r="K67">
            <v>989</v>
          </cell>
          <cell r="L67">
            <v>54395000</v>
          </cell>
          <cell r="M67">
            <v>909</v>
          </cell>
          <cell r="N67">
            <v>49995000</v>
          </cell>
          <cell r="O67">
            <v>2526</v>
          </cell>
          <cell r="P67">
            <v>138930000</v>
          </cell>
          <cell r="Q67">
            <v>10375</v>
          </cell>
          <cell r="R67">
            <v>570625000</v>
          </cell>
        </row>
        <row r="68">
          <cell r="A68">
            <v>131240</v>
          </cell>
          <cell r="C68" t="str">
            <v>DOUBLE PERFECTION</v>
          </cell>
          <cell r="D68">
            <v>58000</v>
          </cell>
          <cell r="E68">
            <v>312</v>
          </cell>
          <cell r="F68">
            <v>17160000</v>
          </cell>
          <cell r="G68">
            <v>442</v>
          </cell>
          <cell r="H68">
            <v>24310000</v>
          </cell>
          <cell r="I68">
            <v>734</v>
          </cell>
          <cell r="J68">
            <v>40370000</v>
          </cell>
          <cell r="K68">
            <v>488</v>
          </cell>
          <cell r="L68">
            <v>26840000</v>
          </cell>
          <cell r="M68">
            <v>659</v>
          </cell>
          <cell r="N68">
            <v>36245000</v>
          </cell>
          <cell r="O68">
            <v>1799</v>
          </cell>
          <cell r="P68">
            <v>98945000</v>
          </cell>
          <cell r="Q68">
            <v>7676</v>
          </cell>
          <cell r="R68">
            <v>422180000</v>
          </cell>
        </row>
        <row r="69">
          <cell r="A69">
            <v>131250</v>
          </cell>
          <cell r="C69" t="str">
            <v>DOUBLE PERFECTION</v>
          </cell>
          <cell r="D69">
            <v>58000</v>
          </cell>
          <cell r="E69">
            <v>1020</v>
          </cell>
          <cell r="F69">
            <v>56100000</v>
          </cell>
          <cell r="G69">
            <v>1303</v>
          </cell>
          <cell r="H69" t="str">
            <v>71,665,000   2</v>
          </cell>
          <cell r="I69" t="str">
            <v>,177        1</v>
          </cell>
          <cell r="J69">
            <v>19735000</v>
          </cell>
          <cell r="K69">
            <v>1544</v>
          </cell>
          <cell r="L69">
            <v>84920000</v>
          </cell>
          <cell r="M69">
            <v>1484</v>
          </cell>
          <cell r="N69">
            <v>81620000</v>
          </cell>
          <cell r="O69">
            <v>4006</v>
          </cell>
          <cell r="P69">
            <v>220330000</v>
          </cell>
          <cell r="Q69">
            <v>20288</v>
          </cell>
          <cell r="R69">
            <v>1115840000</v>
          </cell>
        </row>
        <row r="70">
          <cell r="A70">
            <v>131260</v>
          </cell>
          <cell r="C70" t="str">
            <v>DOUBLE PERFECTION</v>
          </cell>
          <cell r="D70">
            <v>58000</v>
          </cell>
          <cell r="E70">
            <v>249</v>
          </cell>
          <cell r="F70">
            <v>13695000</v>
          </cell>
          <cell r="G70">
            <v>306</v>
          </cell>
          <cell r="H70">
            <v>16830000</v>
          </cell>
          <cell r="I70">
            <v>508</v>
          </cell>
          <cell r="J70">
            <v>27940000</v>
          </cell>
          <cell r="K70">
            <v>306</v>
          </cell>
          <cell r="L70">
            <v>16830000</v>
          </cell>
          <cell r="M70">
            <v>382</v>
          </cell>
          <cell r="N70">
            <v>21010000</v>
          </cell>
          <cell r="O70">
            <v>918</v>
          </cell>
          <cell r="P70">
            <v>50490000</v>
          </cell>
          <cell r="Q70">
            <v>4718</v>
          </cell>
          <cell r="R70">
            <v>259490000</v>
          </cell>
        </row>
        <row r="71">
          <cell r="A71">
            <v>131280</v>
          </cell>
          <cell r="C71" t="str">
            <v>DOUBLE PERFECTION</v>
          </cell>
          <cell r="D71">
            <v>58000</v>
          </cell>
          <cell r="E71">
            <v>47</v>
          </cell>
          <cell r="F71">
            <v>2585000</v>
          </cell>
          <cell r="G71">
            <v>20</v>
          </cell>
          <cell r="H71">
            <v>1100000</v>
          </cell>
          <cell r="I71">
            <v>45</v>
          </cell>
          <cell r="J71">
            <v>2475000</v>
          </cell>
          <cell r="K71">
            <v>38</v>
          </cell>
          <cell r="L71">
            <v>2090000</v>
          </cell>
          <cell r="M71">
            <v>39</v>
          </cell>
          <cell r="N71">
            <v>2145000</v>
          </cell>
          <cell r="O71">
            <v>109</v>
          </cell>
          <cell r="P71">
            <v>5995000</v>
          </cell>
          <cell r="Q71">
            <v>525</v>
          </cell>
          <cell r="R71">
            <v>28875000</v>
          </cell>
        </row>
        <row r="72">
          <cell r="A72">
            <v>131300</v>
          </cell>
          <cell r="C72" t="str">
            <v>DOUBLE PERFECTION</v>
          </cell>
          <cell r="D72">
            <v>58000</v>
          </cell>
          <cell r="E72">
            <v>5</v>
          </cell>
          <cell r="F72">
            <v>275000</v>
          </cell>
          <cell r="G72">
            <v>7</v>
          </cell>
          <cell r="H72">
            <v>385000</v>
          </cell>
          <cell r="I72">
            <v>19</v>
          </cell>
          <cell r="J72">
            <v>1045000</v>
          </cell>
          <cell r="K72">
            <v>20</v>
          </cell>
          <cell r="L72">
            <v>1100000</v>
          </cell>
          <cell r="M72">
            <v>22</v>
          </cell>
          <cell r="N72">
            <v>1210000</v>
          </cell>
          <cell r="O72">
            <v>23</v>
          </cell>
          <cell r="P72">
            <v>1265000</v>
          </cell>
          <cell r="Q72">
            <v>218</v>
          </cell>
          <cell r="R72">
            <v>11990000</v>
          </cell>
        </row>
        <row r="73">
          <cell r="A73">
            <v>131520</v>
          </cell>
          <cell r="C73" t="str">
            <v>DTP poudre - 15g</v>
          </cell>
          <cell r="D73">
            <v>55000</v>
          </cell>
          <cell r="E73">
            <v>0</v>
          </cell>
          <cell r="F73">
            <v>0</v>
          </cell>
          <cell r="G73">
            <v>0</v>
          </cell>
          <cell r="H73">
            <v>0</v>
          </cell>
          <cell r="I73">
            <v>0</v>
          </cell>
          <cell r="J73">
            <v>0</v>
          </cell>
          <cell r="K73">
            <v>0</v>
          </cell>
          <cell r="L73">
            <v>0</v>
          </cell>
          <cell r="M73">
            <v>0</v>
          </cell>
          <cell r="N73">
            <v>0</v>
          </cell>
          <cell r="O73">
            <v>0</v>
          </cell>
          <cell r="P73">
            <v>0</v>
          </cell>
          <cell r="Q73">
            <v>-1</v>
          </cell>
          <cell r="R73">
            <v>-55000</v>
          </cell>
        </row>
        <row r="74">
          <cell r="A74">
            <v>131550</v>
          </cell>
          <cell r="C74" t="str">
            <v>DTP contour - 15g</v>
          </cell>
          <cell r="D74">
            <v>55000</v>
          </cell>
          <cell r="E74">
            <v>0</v>
          </cell>
          <cell r="F74">
            <v>0</v>
          </cell>
          <cell r="G74">
            <v>0</v>
          </cell>
          <cell r="H74">
            <v>0</v>
          </cell>
          <cell r="I74">
            <v>0</v>
          </cell>
          <cell r="J74">
            <v>0</v>
          </cell>
          <cell r="K74">
            <v>0</v>
          </cell>
          <cell r="L74">
            <v>0</v>
          </cell>
          <cell r="M74">
            <v>0</v>
          </cell>
          <cell r="N74">
            <v>0</v>
          </cell>
          <cell r="O74">
            <v>0</v>
          </cell>
          <cell r="P74">
            <v>0</v>
          </cell>
          <cell r="Q74">
            <v>-1</v>
          </cell>
          <cell r="R74">
            <v>-55000</v>
          </cell>
        </row>
        <row r="75">
          <cell r="A75">
            <v>131580</v>
          </cell>
          <cell r="C75" t="str">
            <v>DTP secret - 15g</v>
          </cell>
          <cell r="D75">
            <v>55000</v>
          </cell>
          <cell r="E75">
            <v>0</v>
          </cell>
          <cell r="F75">
            <v>0</v>
          </cell>
          <cell r="G75">
            <v>-1</v>
          </cell>
          <cell r="H75">
            <v>-55000</v>
          </cell>
          <cell r="I75">
            <v>0</v>
          </cell>
          <cell r="J75">
            <v>0</v>
          </cell>
          <cell r="K75">
            <v>0</v>
          </cell>
          <cell r="L75">
            <v>0</v>
          </cell>
          <cell r="M75">
            <v>0</v>
          </cell>
          <cell r="N75">
            <v>0</v>
          </cell>
          <cell r="O75">
            <v>0</v>
          </cell>
          <cell r="P75">
            <v>0</v>
          </cell>
          <cell r="Q75">
            <v>-3</v>
          </cell>
          <cell r="R75">
            <v>-165000</v>
          </cell>
        </row>
        <row r="76">
          <cell r="A76">
            <v>131810</v>
          </cell>
          <cell r="C76" t="str">
            <v>TEINT CONTROLE COMPACT</v>
          </cell>
          <cell r="D76">
            <v>58000</v>
          </cell>
          <cell r="E76">
            <v>587</v>
          </cell>
          <cell r="F76">
            <v>32285000</v>
          </cell>
          <cell r="G76">
            <v>505</v>
          </cell>
          <cell r="H76">
            <v>27775000</v>
          </cell>
          <cell r="I76">
            <v>536</v>
          </cell>
          <cell r="J76">
            <v>29480000</v>
          </cell>
          <cell r="K76">
            <v>415</v>
          </cell>
          <cell r="L76">
            <v>22825000</v>
          </cell>
          <cell r="M76">
            <v>467</v>
          </cell>
          <cell r="N76">
            <v>25685000</v>
          </cell>
          <cell r="O76">
            <v>220</v>
          </cell>
          <cell r="P76">
            <v>12100000</v>
          </cell>
          <cell r="Q76">
            <v>5696</v>
          </cell>
          <cell r="R76">
            <v>313280000</v>
          </cell>
        </row>
        <row r="77">
          <cell r="A77">
            <v>131820</v>
          </cell>
          <cell r="C77" t="str">
            <v>TEINT CONTROLE COMPACT</v>
          </cell>
          <cell r="D77">
            <v>58000</v>
          </cell>
          <cell r="E77">
            <v>209</v>
          </cell>
          <cell r="F77">
            <v>11495000</v>
          </cell>
          <cell r="G77">
            <v>219</v>
          </cell>
          <cell r="H77">
            <v>12045000</v>
          </cell>
          <cell r="I77">
            <v>266</v>
          </cell>
          <cell r="J77">
            <v>14630000</v>
          </cell>
          <cell r="K77">
            <v>198</v>
          </cell>
          <cell r="L77">
            <v>10890000</v>
          </cell>
          <cell r="M77">
            <v>285</v>
          </cell>
          <cell r="N77">
            <v>15675000</v>
          </cell>
          <cell r="O77">
            <v>147</v>
          </cell>
          <cell r="P77">
            <v>8085000</v>
          </cell>
          <cell r="Q77">
            <v>2862</v>
          </cell>
          <cell r="R77">
            <v>157410000</v>
          </cell>
        </row>
        <row r="78">
          <cell r="A78">
            <v>131830</v>
          </cell>
          <cell r="C78" t="str">
            <v>TEINT CONTROLE COMPACT</v>
          </cell>
          <cell r="D78">
            <v>58000</v>
          </cell>
          <cell r="E78">
            <v>331</v>
          </cell>
          <cell r="F78">
            <v>18205000</v>
          </cell>
          <cell r="G78">
            <v>270</v>
          </cell>
          <cell r="H78">
            <v>14850000</v>
          </cell>
          <cell r="I78">
            <v>370</v>
          </cell>
          <cell r="J78">
            <v>20350000</v>
          </cell>
          <cell r="K78">
            <v>245</v>
          </cell>
          <cell r="L78">
            <v>13475000</v>
          </cell>
          <cell r="M78">
            <v>240</v>
          </cell>
          <cell r="N78">
            <v>13200000</v>
          </cell>
          <cell r="O78">
            <v>168</v>
          </cell>
          <cell r="P78">
            <v>9240000</v>
          </cell>
          <cell r="Q78">
            <v>3561</v>
          </cell>
          <cell r="R78">
            <v>195855000</v>
          </cell>
        </row>
        <row r="79">
          <cell r="A79">
            <v>131840</v>
          </cell>
          <cell r="C79" t="str">
            <v>TEINT CONTROLE COMPACT</v>
          </cell>
          <cell r="D79">
            <v>58000</v>
          </cell>
          <cell r="E79">
            <v>9</v>
          </cell>
          <cell r="F79">
            <v>495000</v>
          </cell>
          <cell r="G79">
            <v>11</v>
          </cell>
          <cell r="H79">
            <v>605000</v>
          </cell>
          <cell r="I79">
            <v>330</v>
          </cell>
          <cell r="J79">
            <v>18150000</v>
          </cell>
          <cell r="K79">
            <v>3</v>
          </cell>
          <cell r="L79">
            <v>165000</v>
          </cell>
          <cell r="M79">
            <v>24</v>
          </cell>
          <cell r="N79">
            <v>1320000</v>
          </cell>
          <cell r="O79">
            <v>211</v>
          </cell>
          <cell r="P79">
            <v>11605000</v>
          </cell>
          <cell r="Q79">
            <v>796</v>
          </cell>
          <cell r="R79">
            <v>43780000</v>
          </cell>
        </row>
        <row r="80">
          <cell r="A80">
            <v>131850</v>
          </cell>
          <cell r="C80" t="str">
            <v>TEINT CONTROLE COMPACT</v>
          </cell>
          <cell r="D80">
            <v>58000</v>
          </cell>
          <cell r="E80">
            <v>18</v>
          </cell>
          <cell r="F80">
            <v>990000</v>
          </cell>
          <cell r="G80">
            <v>36</v>
          </cell>
          <cell r="H80">
            <v>1980000</v>
          </cell>
          <cell r="I80">
            <v>75</v>
          </cell>
          <cell r="J80">
            <v>4125000</v>
          </cell>
          <cell r="K80">
            <v>13</v>
          </cell>
          <cell r="L80">
            <v>715000</v>
          </cell>
          <cell r="M80">
            <v>28</v>
          </cell>
          <cell r="N80">
            <v>1540000</v>
          </cell>
          <cell r="O80">
            <v>36</v>
          </cell>
          <cell r="P80">
            <v>1980000</v>
          </cell>
          <cell r="Q80">
            <v>505</v>
          </cell>
          <cell r="R80">
            <v>27775000</v>
          </cell>
        </row>
        <row r="81">
          <cell r="A81">
            <v>131860</v>
          </cell>
          <cell r="C81" t="str">
            <v>TEINT CONTROLE COMPACT</v>
          </cell>
          <cell r="D81">
            <v>58000</v>
          </cell>
          <cell r="E81">
            <v>27</v>
          </cell>
          <cell r="F81">
            <v>1485000</v>
          </cell>
          <cell r="G81">
            <v>4</v>
          </cell>
          <cell r="H81">
            <v>220000</v>
          </cell>
          <cell r="I81">
            <v>42</v>
          </cell>
          <cell r="J81">
            <v>2310000</v>
          </cell>
          <cell r="K81">
            <v>23</v>
          </cell>
          <cell r="L81">
            <v>1265000</v>
          </cell>
          <cell r="M81">
            <v>27</v>
          </cell>
          <cell r="N81">
            <v>1485000</v>
          </cell>
          <cell r="O81">
            <v>18</v>
          </cell>
          <cell r="P81">
            <v>990000</v>
          </cell>
          <cell r="Q81">
            <v>295</v>
          </cell>
          <cell r="R81">
            <v>16225000</v>
          </cell>
        </row>
        <row r="82">
          <cell r="A82">
            <v>132010</v>
          </cell>
          <cell r="C82" t="str">
            <v>POUDRE UNIVERSELLE LIBRE</v>
          </cell>
          <cell r="D82">
            <v>54000</v>
          </cell>
          <cell r="E82">
            <v>542</v>
          </cell>
          <cell r="F82">
            <v>28184000</v>
          </cell>
          <cell r="G82">
            <v>557</v>
          </cell>
          <cell r="H82">
            <v>28964000</v>
          </cell>
          <cell r="I82">
            <v>587</v>
          </cell>
          <cell r="J82">
            <v>30600000</v>
          </cell>
          <cell r="K82">
            <v>548</v>
          </cell>
          <cell r="L82">
            <v>29592000</v>
          </cell>
          <cell r="M82">
            <v>560</v>
          </cell>
          <cell r="N82">
            <v>30240000</v>
          </cell>
          <cell r="O82">
            <v>672</v>
          </cell>
          <cell r="P82">
            <v>36288000</v>
          </cell>
          <cell r="Q82">
            <v>6814</v>
          </cell>
          <cell r="R82">
            <v>357964000</v>
          </cell>
        </row>
        <row r="83">
          <cell r="A83">
            <v>132020</v>
          </cell>
          <cell r="C83" t="str">
            <v>POUDRE UNIVERSELLE LIBRE</v>
          </cell>
          <cell r="D83">
            <v>54000</v>
          </cell>
          <cell r="E83">
            <v>2248</v>
          </cell>
          <cell r="F83">
            <v>116896000</v>
          </cell>
          <cell r="G83">
            <v>2262</v>
          </cell>
          <cell r="H83" t="str">
            <v>117,624,000   2</v>
          </cell>
          <cell r="I83" t="str">
            <v>,881        1</v>
          </cell>
          <cell r="J83">
            <v>50142000</v>
          </cell>
          <cell r="K83">
            <v>2348</v>
          </cell>
          <cell r="L83">
            <v>126792000</v>
          </cell>
          <cell r="M83">
            <v>2237</v>
          </cell>
          <cell r="N83">
            <v>120798000</v>
          </cell>
          <cell r="O83">
            <v>2497</v>
          </cell>
          <cell r="P83">
            <v>134838000</v>
          </cell>
          <cell r="Q83">
            <v>28159</v>
          </cell>
          <cell r="R83">
            <v>1478762000</v>
          </cell>
        </row>
        <row r="84">
          <cell r="A84">
            <v>132030</v>
          </cell>
          <cell r="C84" t="str">
            <v>POUDRE UNIVERSELLE LIBRE</v>
          </cell>
          <cell r="D84">
            <v>54000</v>
          </cell>
          <cell r="E84">
            <v>416</v>
          </cell>
          <cell r="F84">
            <v>21632000</v>
          </cell>
          <cell r="G84">
            <v>380</v>
          </cell>
          <cell r="H84">
            <v>19760000</v>
          </cell>
          <cell r="I84">
            <v>507</v>
          </cell>
          <cell r="J84">
            <v>26422000</v>
          </cell>
          <cell r="K84">
            <v>494</v>
          </cell>
          <cell r="L84">
            <v>26676000</v>
          </cell>
          <cell r="M84">
            <v>412</v>
          </cell>
          <cell r="N84">
            <v>22248000</v>
          </cell>
          <cell r="O84">
            <v>610</v>
          </cell>
          <cell r="P84">
            <v>32940000</v>
          </cell>
          <cell r="Q84">
            <v>5215</v>
          </cell>
          <cell r="R84">
            <v>274270000</v>
          </cell>
        </row>
        <row r="85">
          <cell r="A85">
            <v>132040</v>
          </cell>
          <cell r="C85" t="str">
            <v>POUDRE UNIVERSELLE LIBRE</v>
          </cell>
          <cell r="D85">
            <v>54000</v>
          </cell>
          <cell r="E85">
            <v>21</v>
          </cell>
          <cell r="F85">
            <v>1092000</v>
          </cell>
          <cell r="G85">
            <v>16</v>
          </cell>
          <cell r="H85">
            <v>832000</v>
          </cell>
          <cell r="I85">
            <v>40</v>
          </cell>
          <cell r="J85">
            <v>2102000</v>
          </cell>
          <cell r="K85">
            <v>33</v>
          </cell>
          <cell r="L85">
            <v>1782000</v>
          </cell>
          <cell r="M85">
            <v>19</v>
          </cell>
          <cell r="N85">
            <v>1026000</v>
          </cell>
          <cell r="O85">
            <v>68</v>
          </cell>
          <cell r="P85">
            <v>3672000</v>
          </cell>
          <cell r="Q85">
            <v>395</v>
          </cell>
          <cell r="R85">
            <v>20802000</v>
          </cell>
        </row>
        <row r="86">
          <cell r="A86">
            <v>132050</v>
          </cell>
          <cell r="C86" t="str">
            <v>POUDRE UNIVERSELLE LIBRE</v>
          </cell>
          <cell r="D86">
            <v>54000</v>
          </cell>
          <cell r="E86">
            <v>55</v>
          </cell>
          <cell r="F86">
            <v>2860000</v>
          </cell>
          <cell r="G86">
            <v>95</v>
          </cell>
          <cell r="H86">
            <v>4940000</v>
          </cell>
          <cell r="I86">
            <v>70</v>
          </cell>
          <cell r="J86">
            <v>3658000</v>
          </cell>
          <cell r="K86">
            <v>87</v>
          </cell>
          <cell r="L86">
            <v>4698000</v>
          </cell>
          <cell r="M86">
            <v>85</v>
          </cell>
          <cell r="N86">
            <v>4590000</v>
          </cell>
          <cell r="O86">
            <v>129</v>
          </cell>
          <cell r="P86">
            <v>6966000</v>
          </cell>
          <cell r="Q86">
            <v>1172</v>
          </cell>
          <cell r="R86">
            <v>61564000</v>
          </cell>
        </row>
        <row r="87">
          <cell r="A87">
            <v>132510</v>
          </cell>
          <cell r="C87" t="str">
            <v>DTP lumiere - 15g (r)</v>
          </cell>
          <cell r="D87">
            <v>40000</v>
          </cell>
          <cell r="E87">
            <v>0</v>
          </cell>
          <cell r="F87">
            <v>0</v>
          </cell>
          <cell r="G87">
            <v>0</v>
          </cell>
          <cell r="H87">
            <v>0</v>
          </cell>
          <cell r="I87">
            <v>0</v>
          </cell>
          <cell r="J87">
            <v>0</v>
          </cell>
          <cell r="K87">
            <v>0</v>
          </cell>
          <cell r="L87">
            <v>0</v>
          </cell>
          <cell r="M87">
            <v>0</v>
          </cell>
          <cell r="N87">
            <v>0</v>
          </cell>
          <cell r="O87">
            <v>0</v>
          </cell>
          <cell r="P87">
            <v>0</v>
          </cell>
          <cell r="Q87">
            <v>-1</v>
          </cell>
          <cell r="R87">
            <v>-40000</v>
          </cell>
        </row>
        <row r="88">
          <cell r="A88">
            <v>132710</v>
          </cell>
          <cell r="C88" t="str">
            <v>LE VERNIS GLACE diabolo</v>
          </cell>
          <cell r="D88">
            <v>20000</v>
          </cell>
          <cell r="E88">
            <v>0</v>
          </cell>
          <cell r="F88">
            <v>0</v>
          </cell>
          <cell r="G88">
            <v>-36</v>
          </cell>
          <cell r="H88">
            <v>-720000</v>
          </cell>
          <cell r="I88">
            <v>25</v>
          </cell>
          <cell r="J88">
            <v>500000</v>
          </cell>
          <cell r="K88">
            <v>0</v>
          </cell>
          <cell r="L88">
            <v>0</v>
          </cell>
          <cell r="M88">
            <v>0</v>
          </cell>
          <cell r="N88">
            <v>0</v>
          </cell>
          <cell r="O88">
            <v>0</v>
          </cell>
          <cell r="P88">
            <v>0</v>
          </cell>
          <cell r="Q88">
            <v>-113</v>
          </cell>
          <cell r="R88">
            <v>-2260000</v>
          </cell>
        </row>
        <row r="89">
          <cell r="A89">
            <v>132720</v>
          </cell>
          <cell r="C89" t="str">
            <v>LE VERNIS GLACE soda 6ml</v>
          </cell>
          <cell r="D89">
            <v>20000</v>
          </cell>
          <cell r="E89">
            <v>0</v>
          </cell>
          <cell r="F89">
            <v>0</v>
          </cell>
          <cell r="G89">
            <v>-36</v>
          </cell>
          <cell r="H89">
            <v>-720000</v>
          </cell>
          <cell r="I89">
            <v>40</v>
          </cell>
          <cell r="J89">
            <v>800000</v>
          </cell>
          <cell r="K89">
            <v>0</v>
          </cell>
          <cell r="L89">
            <v>0</v>
          </cell>
          <cell r="M89">
            <v>0</v>
          </cell>
          <cell r="N89">
            <v>0</v>
          </cell>
          <cell r="O89">
            <v>0</v>
          </cell>
          <cell r="P89">
            <v>0</v>
          </cell>
          <cell r="Q89">
            <v>-94</v>
          </cell>
          <cell r="R89">
            <v>-1880000</v>
          </cell>
        </row>
        <row r="90">
          <cell r="A90">
            <v>132730</v>
          </cell>
          <cell r="C90" t="str">
            <v>LE VERNIS GLACE nectar</v>
          </cell>
          <cell r="D90">
            <v>20000</v>
          </cell>
          <cell r="E90">
            <v>0</v>
          </cell>
          <cell r="F90">
            <v>0</v>
          </cell>
          <cell r="G90">
            <v>-26</v>
          </cell>
          <cell r="H90">
            <v>-520000</v>
          </cell>
          <cell r="I90">
            <v>21</v>
          </cell>
          <cell r="J90">
            <v>420000</v>
          </cell>
          <cell r="K90">
            <v>0</v>
          </cell>
          <cell r="L90">
            <v>0</v>
          </cell>
          <cell r="M90">
            <v>0</v>
          </cell>
          <cell r="N90">
            <v>0</v>
          </cell>
          <cell r="O90">
            <v>0</v>
          </cell>
          <cell r="P90">
            <v>0</v>
          </cell>
          <cell r="Q90">
            <v>-62</v>
          </cell>
          <cell r="R90">
            <v>-1240000</v>
          </cell>
        </row>
        <row r="91">
          <cell r="A91">
            <v>132740</v>
          </cell>
          <cell r="C91" t="str">
            <v>LE VERNIS GLACE cocktail</v>
          </cell>
          <cell r="D91">
            <v>20000</v>
          </cell>
          <cell r="E91">
            <v>0</v>
          </cell>
          <cell r="F91">
            <v>0</v>
          </cell>
          <cell r="G91">
            <v>-25</v>
          </cell>
          <cell r="H91">
            <v>-500000</v>
          </cell>
          <cell r="I91">
            <v>41</v>
          </cell>
          <cell r="J91">
            <v>820000</v>
          </cell>
          <cell r="K91">
            <v>0</v>
          </cell>
          <cell r="L91">
            <v>0</v>
          </cell>
          <cell r="M91">
            <v>0</v>
          </cell>
          <cell r="N91">
            <v>0</v>
          </cell>
          <cell r="O91">
            <v>0</v>
          </cell>
          <cell r="P91">
            <v>0</v>
          </cell>
          <cell r="Q91">
            <v>-43</v>
          </cell>
          <cell r="R91">
            <v>-860000</v>
          </cell>
        </row>
        <row r="92">
          <cell r="A92">
            <v>132810</v>
          </cell>
          <cell r="C92" t="str">
            <v>TEINT CONTROLE COMPACT</v>
          </cell>
          <cell r="D92">
            <v>42000</v>
          </cell>
          <cell r="E92">
            <v>286</v>
          </cell>
          <cell r="F92">
            <v>11440000</v>
          </cell>
          <cell r="G92">
            <v>249</v>
          </cell>
          <cell r="H92">
            <v>9960000</v>
          </cell>
          <cell r="I92">
            <v>351</v>
          </cell>
          <cell r="J92">
            <v>14040000</v>
          </cell>
          <cell r="K92">
            <v>292</v>
          </cell>
          <cell r="L92">
            <v>11680000</v>
          </cell>
          <cell r="M92">
            <v>318</v>
          </cell>
          <cell r="N92">
            <v>12720000</v>
          </cell>
          <cell r="O92">
            <v>245</v>
          </cell>
          <cell r="P92">
            <v>9800000</v>
          </cell>
          <cell r="Q92">
            <v>3148</v>
          </cell>
          <cell r="R92">
            <v>125920000</v>
          </cell>
        </row>
        <row r="93">
          <cell r="A93">
            <v>132820</v>
          </cell>
          <cell r="C93" t="str">
            <v>TEINT CONTROLE COMPACT</v>
          </cell>
          <cell r="D93">
            <v>42000</v>
          </cell>
          <cell r="E93">
            <v>131</v>
          </cell>
          <cell r="F93">
            <v>5240000</v>
          </cell>
          <cell r="G93">
            <v>114</v>
          </cell>
          <cell r="H93">
            <v>4560000</v>
          </cell>
          <cell r="I93">
            <v>154</v>
          </cell>
          <cell r="J93">
            <v>6160000</v>
          </cell>
          <cell r="K93">
            <v>117</v>
          </cell>
          <cell r="L93">
            <v>4680000</v>
          </cell>
          <cell r="M93">
            <v>158</v>
          </cell>
          <cell r="N93">
            <v>6320000</v>
          </cell>
          <cell r="O93">
            <v>144</v>
          </cell>
          <cell r="P93">
            <v>5760000</v>
          </cell>
          <cell r="Q93">
            <v>1526</v>
          </cell>
          <cell r="R93">
            <v>61040000</v>
          </cell>
        </row>
        <row r="94">
          <cell r="A94">
            <v>132830</v>
          </cell>
          <cell r="C94" t="str">
            <v>TEINT CONTROLE COMPACT</v>
          </cell>
          <cell r="D94">
            <v>42000</v>
          </cell>
          <cell r="E94">
            <v>272</v>
          </cell>
          <cell r="F94">
            <v>10880000</v>
          </cell>
          <cell r="G94">
            <v>170</v>
          </cell>
          <cell r="H94">
            <v>6800000</v>
          </cell>
          <cell r="I94">
            <v>258</v>
          </cell>
          <cell r="J94">
            <v>10320000</v>
          </cell>
          <cell r="K94">
            <v>256</v>
          </cell>
          <cell r="L94">
            <v>10240000</v>
          </cell>
          <cell r="M94">
            <v>243</v>
          </cell>
          <cell r="N94">
            <v>9720000</v>
          </cell>
          <cell r="O94">
            <v>181</v>
          </cell>
          <cell r="P94">
            <v>7240000</v>
          </cell>
          <cell r="Q94">
            <v>2653</v>
          </cell>
          <cell r="R94">
            <v>106120000</v>
          </cell>
        </row>
        <row r="95">
          <cell r="A95">
            <v>132840</v>
          </cell>
          <cell r="C95" t="str">
            <v>TEINT CONTROLE COMPACT</v>
          </cell>
          <cell r="D95">
            <v>42000</v>
          </cell>
          <cell r="E95">
            <v>17</v>
          </cell>
          <cell r="F95">
            <v>680000</v>
          </cell>
          <cell r="G95">
            <v>31</v>
          </cell>
          <cell r="H95">
            <v>1240000</v>
          </cell>
          <cell r="I95">
            <v>86</v>
          </cell>
          <cell r="J95">
            <v>3440000</v>
          </cell>
          <cell r="K95">
            <v>29</v>
          </cell>
          <cell r="L95">
            <v>1160000</v>
          </cell>
          <cell r="M95">
            <v>31</v>
          </cell>
          <cell r="N95">
            <v>1240000</v>
          </cell>
          <cell r="O95">
            <v>80</v>
          </cell>
          <cell r="P95">
            <v>3200000</v>
          </cell>
          <cell r="Q95">
            <v>411</v>
          </cell>
          <cell r="R95">
            <v>16440000</v>
          </cell>
        </row>
        <row r="96">
          <cell r="A96">
            <v>132850</v>
          </cell>
          <cell r="C96" t="str">
            <v>TEINT CONTROLE COMPACT</v>
          </cell>
          <cell r="D96">
            <v>42000</v>
          </cell>
          <cell r="E96">
            <v>39</v>
          </cell>
          <cell r="F96">
            <v>1560000</v>
          </cell>
          <cell r="G96">
            <v>40</v>
          </cell>
          <cell r="H96">
            <v>1600000</v>
          </cell>
          <cell r="I96">
            <v>61</v>
          </cell>
          <cell r="J96">
            <v>2440000</v>
          </cell>
          <cell r="K96">
            <v>38</v>
          </cell>
          <cell r="L96">
            <v>1520000</v>
          </cell>
          <cell r="M96">
            <v>26</v>
          </cell>
          <cell r="N96">
            <v>1040000</v>
          </cell>
          <cell r="O96">
            <v>38</v>
          </cell>
          <cell r="P96">
            <v>1520000</v>
          </cell>
          <cell r="Q96">
            <v>469</v>
          </cell>
          <cell r="R96">
            <v>18760000</v>
          </cell>
        </row>
        <row r="97">
          <cell r="A97">
            <v>132860</v>
          </cell>
          <cell r="C97" t="str">
            <v>TEINT CONTROLE COMPACT</v>
          </cell>
          <cell r="D97">
            <v>42000</v>
          </cell>
          <cell r="E97">
            <v>23</v>
          </cell>
          <cell r="F97">
            <v>920000</v>
          </cell>
          <cell r="G97">
            <v>4</v>
          </cell>
          <cell r="H97">
            <v>160000</v>
          </cell>
          <cell r="I97">
            <v>27</v>
          </cell>
          <cell r="J97">
            <v>1080000</v>
          </cell>
          <cell r="K97">
            <v>18</v>
          </cell>
          <cell r="L97">
            <v>720000</v>
          </cell>
          <cell r="M97">
            <v>24</v>
          </cell>
          <cell r="N97">
            <v>960000</v>
          </cell>
          <cell r="O97">
            <v>21</v>
          </cell>
          <cell r="P97">
            <v>840000</v>
          </cell>
          <cell r="Q97">
            <v>239</v>
          </cell>
          <cell r="R97">
            <v>9560000</v>
          </cell>
        </row>
        <row r="98">
          <cell r="A98">
            <v>133100</v>
          </cell>
          <cell r="C98" t="str">
            <v>DISSOLVANT DOUX - 50ml</v>
          </cell>
          <cell r="D98">
            <v>12000</v>
          </cell>
          <cell r="E98">
            <v>279</v>
          </cell>
          <cell r="F98">
            <v>3348000</v>
          </cell>
          <cell r="G98">
            <v>259</v>
          </cell>
          <cell r="H98">
            <v>3108000</v>
          </cell>
          <cell r="I98">
            <v>290</v>
          </cell>
          <cell r="J98">
            <v>3480000</v>
          </cell>
          <cell r="K98">
            <v>194</v>
          </cell>
          <cell r="L98">
            <v>2328000</v>
          </cell>
          <cell r="M98">
            <v>187</v>
          </cell>
          <cell r="N98">
            <v>2244000</v>
          </cell>
          <cell r="O98">
            <v>246</v>
          </cell>
          <cell r="P98">
            <v>2952000</v>
          </cell>
          <cell r="Q98">
            <v>2938</v>
          </cell>
          <cell r="R98">
            <v>35256000</v>
          </cell>
        </row>
        <row r="99">
          <cell r="A99">
            <v>133810</v>
          </cell>
          <cell r="C99" t="str">
            <v>VERNIS FACETTES</v>
          </cell>
          <cell r="D99">
            <v>23000</v>
          </cell>
          <cell r="E99">
            <v>0</v>
          </cell>
          <cell r="F99">
            <v>0</v>
          </cell>
          <cell r="G99">
            <v>0</v>
          </cell>
          <cell r="H99">
            <v>0</v>
          </cell>
          <cell r="I99">
            <v>0</v>
          </cell>
          <cell r="J99">
            <v>0</v>
          </cell>
          <cell r="K99">
            <v>0</v>
          </cell>
          <cell r="L99">
            <v>0</v>
          </cell>
          <cell r="M99">
            <v>0</v>
          </cell>
          <cell r="N99">
            <v>0</v>
          </cell>
          <cell r="O99">
            <v>0</v>
          </cell>
          <cell r="P99">
            <v>0</v>
          </cell>
          <cell r="Q99">
            <v>-4</v>
          </cell>
          <cell r="R99">
            <v>-92000</v>
          </cell>
        </row>
        <row r="100">
          <cell r="A100">
            <v>133820</v>
          </cell>
          <cell r="C100" t="str">
            <v>VERNIS FACETTES</v>
          </cell>
          <cell r="D100">
            <v>23000</v>
          </cell>
          <cell r="E100">
            <v>0</v>
          </cell>
          <cell r="F100">
            <v>0</v>
          </cell>
          <cell r="G100">
            <v>0</v>
          </cell>
          <cell r="H100">
            <v>0</v>
          </cell>
          <cell r="I100">
            <v>0</v>
          </cell>
          <cell r="J100">
            <v>0</v>
          </cell>
          <cell r="K100">
            <v>0</v>
          </cell>
          <cell r="L100">
            <v>0</v>
          </cell>
          <cell r="M100">
            <v>0</v>
          </cell>
          <cell r="N100">
            <v>0</v>
          </cell>
          <cell r="O100">
            <v>0</v>
          </cell>
          <cell r="P100">
            <v>0</v>
          </cell>
          <cell r="Q100">
            <v>-10</v>
          </cell>
          <cell r="R100">
            <v>-230000</v>
          </cell>
        </row>
        <row r="101">
          <cell r="A101">
            <v>133830</v>
          </cell>
          <cell r="C101" t="str">
            <v>VERNIS FACETTES</v>
          </cell>
          <cell r="D101">
            <v>23000</v>
          </cell>
          <cell r="E101">
            <v>0</v>
          </cell>
          <cell r="F101">
            <v>0</v>
          </cell>
          <cell r="G101">
            <v>0</v>
          </cell>
          <cell r="H101">
            <v>0</v>
          </cell>
          <cell r="I101">
            <v>0</v>
          </cell>
          <cell r="J101">
            <v>0</v>
          </cell>
          <cell r="K101">
            <v>0</v>
          </cell>
          <cell r="L101">
            <v>0</v>
          </cell>
          <cell r="M101">
            <v>0</v>
          </cell>
          <cell r="N101">
            <v>0</v>
          </cell>
          <cell r="O101">
            <v>0</v>
          </cell>
          <cell r="P101">
            <v>0</v>
          </cell>
          <cell r="Q101">
            <v>-2</v>
          </cell>
          <cell r="R101">
            <v>-46000</v>
          </cell>
        </row>
        <row r="102">
          <cell r="A102">
            <v>133840</v>
          </cell>
          <cell r="C102" t="str">
            <v>VERNIS FACETTE</v>
          </cell>
          <cell r="D102">
            <v>23000</v>
          </cell>
          <cell r="E102">
            <v>0</v>
          </cell>
          <cell r="F102">
            <v>0</v>
          </cell>
          <cell r="G102">
            <v>0</v>
          </cell>
          <cell r="H102">
            <v>0</v>
          </cell>
          <cell r="I102">
            <v>0</v>
          </cell>
          <cell r="J102">
            <v>0</v>
          </cell>
          <cell r="K102">
            <v>0</v>
          </cell>
          <cell r="L102">
            <v>0</v>
          </cell>
          <cell r="M102">
            <v>0</v>
          </cell>
          <cell r="N102">
            <v>0</v>
          </cell>
          <cell r="O102">
            <v>0</v>
          </cell>
          <cell r="P102">
            <v>0</v>
          </cell>
          <cell r="Q102">
            <v>-1</v>
          </cell>
          <cell r="R102">
            <v>-23000</v>
          </cell>
        </row>
        <row r="103">
          <cell r="A103">
            <v>134002</v>
          </cell>
          <cell r="C103" t="str">
            <v>CORRECTEUR ECLAT beige</v>
          </cell>
          <cell r="D103">
            <v>36000</v>
          </cell>
          <cell r="E103">
            <v>0</v>
          </cell>
          <cell r="F103">
            <v>0</v>
          </cell>
          <cell r="G103">
            <v>0</v>
          </cell>
          <cell r="H103">
            <v>0</v>
          </cell>
          <cell r="I103">
            <v>78</v>
          </cell>
          <cell r="J103">
            <v>2774000</v>
          </cell>
          <cell r="K103">
            <v>498</v>
          </cell>
          <cell r="L103">
            <v>17928000</v>
          </cell>
          <cell r="M103">
            <v>68</v>
          </cell>
          <cell r="N103">
            <v>2448000</v>
          </cell>
          <cell r="O103">
            <v>65</v>
          </cell>
          <cell r="P103">
            <v>2340000</v>
          </cell>
          <cell r="Q103">
            <v>709</v>
          </cell>
          <cell r="R103">
            <v>25490000</v>
          </cell>
        </row>
        <row r="104">
          <cell r="A104">
            <v>134008</v>
          </cell>
          <cell r="C104" t="str">
            <v>CORRECTEUR ECLAT beige</v>
          </cell>
          <cell r="D104">
            <v>36000</v>
          </cell>
          <cell r="E104">
            <v>0</v>
          </cell>
          <cell r="F104">
            <v>0</v>
          </cell>
          <cell r="G104">
            <v>0</v>
          </cell>
          <cell r="H104">
            <v>0</v>
          </cell>
          <cell r="I104">
            <v>55</v>
          </cell>
          <cell r="J104">
            <v>1954000</v>
          </cell>
          <cell r="K104">
            <v>504</v>
          </cell>
          <cell r="L104">
            <v>18144000</v>
          </cell>
          <cell r="M104">
            <v>68</v>
          </cell>
          <cell r="N104">
            <v>2448000</v>
          </cell>
          <cell r="O104">
            <v>80</v>
          </cell>
          <cell r="P104">
            <v>2880000</v>
          </cell>
          <cell r="Q104">
            <v>707</v>
          </cell>
          <cell r="R104">
            <v>25426000</v>
          </cell>
        </row>
        <row r="105">
          <cell r="A105">
            <v>134009</v>
          </cell>
          <cell r="C105" t="str">
            <v>CORRECTEUR ECLAT beige</v>
          </cell>
          <cell r="D105">
            <v>36000</v>
          </cell>
          <cell r="E105">
            <v>0</v>
          </cell>
          <cell r="F105">
            <v>0</v>
          </cell>
          <cell r="G105">
            <v>0</v>
          </cell>
          <cell r="H105">
            <v>0</v>
          </cell>
          <cell r="I105">
            <v>113</v>
          </cell>
          <cell r="J105">
            <v>4020000</v>
          </cell>
          <cell r="K105">
            <v>784</v>
          </cell>
          <cell r="L105">
            <v>28224000</v>
          </cell>
          <cell r="M105">
            <v>229</v>
          </cell>
          <cell r="N105">
            <v>8244000</v>
          </cell>
          <cell r="O105">
            <v>187</v>
          </cell>
          <cell r="P105">
            <v>6732000</v>
          </cell>
          <cell r="Q105">
            <v>1313</v>
          </cell>
          <cell r="R105">
            <v>47220000</v>
          </cell>
        </row>
        <row r="106">
          <cell r="A106">
            <v>134610</v>
          </cell>
          <cell r="C106" t="str">
            <v>VERNIS LUMIERE argent</v>
          </cell>
          <cell r="D106">
            <v>20000</v>
          </cell>
          <cell r="E106">
            <v>0</v>
          </cell>
          <cell r="F106">
            <v>0</v>
          </cell>
          <cell r="G106">
            <v>-4</v>
          </cell>
          <cell r="H106">
            <v>-80000</v>
          </cell>
          <cell r="I106">
            <v>5</v>
          </cell>
          <cell r="J106">
            <v>100000</v>
          </cell>
          <cell r="K106">
            <v>0</v>
          </cell>
          <cell r="L106">
            <v>0</v>
          </cell>
          <cell r="M106">
            <v>0</v>
          </cell>
          <cell r="N106">
            <v>0</v>
          </cell>
          <cell r="O106">
            <v>0</v>
          </cell>
          <cell r="P106">
            <v>0</v>
          </cell>
          <cell r="Q106">
            <v>-25</v>
          </cell>
          <cell r="R106">
            <v>-500000</v>
          </cell>
        </row>
        <row r="107">
          <cell r="A107">
            <v>134620</v>
          </cell>
          <cell r="C107" t="str">
            <v>VERNIS LUMIERE or</v>
          </cell>
          <cell r="D107">
            <v>20000</v>
          </cell>
          <cell r="E107">
            <v>0</v>
          </cell>
          <cell r="F107">
            <v>0</v>
          </cell>
          <cell r="G107">
            <v>-1</v>
          </cell>
          <cell r="H107">
            <v>-20000</v>
          </cell>
          <cell r="I107">
            <v>0</v>
          </cell>
          <cell r="J107">
            <v>0</v>
          </cell>
          <cell r="K107">
            <v>0</v>
          </cell>
          <cell r="L107">
            <v>0</v>
          </cell>
          <cell r="M107">
            <v>0</v>
          </cell>
          <cell r="N107">
            <v>0</v>
          </cell>
          <cell r="O107">
            <v>0</v>
          </cell>
          <cell r="P107">
            <v>0</v>
          </cell>
          <cell r="Q107">
            <v>-7</v>
          </cell>
          <cell r="R107">
            <v>-140000</v>
          </cell>
        </row>
        <row r="108">
          <cell r="A108">
            <v>134630</v>
          </cell>
          <cell r="C108" t="str">
            <v>VERNIS LUMIERE cuivre</v>
          </cell>
          <cell r="D108">
            <v>20000</v>
          </cell>
          <cell r="E108">
            <v>0</v>
          </cell>
          <cell r="F108">
            <v>0</v>
          </cell>
          <cell r="G108">
            <v>-1</v>
          </cell>
          <cell r="H108">
            <v>-20000</v>
          </cell>
          <cell r="I108">
            <v>1</v>
          </cell>
          <cell r="J108">
            <v>20000</v>
          </cell>
          <cell r="K108">
            <v>0</v>
          </cell>
          <cell r="L108">
            <v>0</v>
          </cell>
          <cell r="M108">
            <v>0</v>
          </cell>
          <cell r="N108">
            <v>0</v>
          </cell>
          <cell r="O108">
            <v>0</v>
          </cell>
          <cell r="P108">
            <v>0</v>
          </cell>
          <cell r="Q108">
            <v>-32</v>
          </cell>
          <cell r="R108">
            <v>-640000</v>
          </cell>
        </row>
        <row r="109">
          <cell r="A109">
            <v>134640</v>
          </cell>
          <cell r="C109" t="str">
            <v>VERNIS LUMIERE bronze</v>
          </cell>
          <cell r="D109">
            <v>20000</v>
          </cell>
          <cell r="E109">
            <v>0</v>
          </cell>
          <cell r="F109">
            <v>0</v>
          </cell>
          <cell r="G109">
            <v>0</v>
          </cell>
          <cell r="H109">
            <v>0</v>
          </cell>
          <cell r="I109">
            <v>0</v>
          </cell>
          <cell r="J109">
            <v>0</v>
          </cell>
          <cell r="K109">
            <v>0</v>
          </cell>
          <cell r="L109">
            <v>0</v>
          </cell>
          <cell r="M109">
            <v>0</v>
          </cell>
          <cell r="N109">
            <v>0</v>
          </cell>
          <cell r="O109">
            <v>0</v>
          </cell>
          <cell r="P109">
            <v>0</v>
          </cell>
          <cell r="Q109">
            <v>-6</v>
          </cell>
          <cell r="R109">
            <v>-120000</v>
          </cell>
        </row>
        <row r="110">
          <cell r="A110">
            <v>136540</v>
          </cell>
          <cell r="C110" t="str">
            <v>POUDRE CARESSE flirt</v>
          </cell>
          <cell r="D110">
            <v>50000</v>
          </cell>
          <cell r="E110">
            <v>0</v>
          </cell>
          <cell r="F110">
            <v>0</v>
          </cell>
          <cell r="G110">
            <v>0</v>
          </cell>
          <cell r="H110">
            <v>0</v>
          </cell>
          <cell r="I110">
            <v>0</v>
          </cell>
          <cell r="J110">
            <v>0</v>
          </cell>
          <cell r="K110">
            <v>0</v>
          </cell>
          <cell r="L110">
            <v>0</v>
          </cell>
          <cell r="M110">
            <v>0</v>
          </cell>
          <cell r="N110">
            <v>0</v>
          </cell>
          <cell r="O110">
            <v>0</v>
          </cell>
          <cell r="P110">
            <v>0</v>
          </cell>
          <cell r="Q110">
            <v>1</v>
          </cell>
          <cell r="R110">
            <v>50000</v>
          </cell>
        </row>
        <row r="111">
          <cell r="A111">
            <v>137310</v>
          </cell>
          <cell r="C111" t="str">
            <v>PINCEAU TEINT</v>
          </cell>
          <cell r="D111">
            <v>53000</v>
          </cell>
          <cell r="E111">
            <v>73</v>
          </cell>
          <cell r="F111">
            <v>3869000</v>
          </cell>
          <cell r="G111">
            <v>131</v>
          </cell>
          <cell r="H111">
            <v>6943000</v>
          </cell>
          <cell r="I111">
            <v>136</v>
          </cell>
          <cell r="J111">
            <v>7208000</v>
          </cell>
          <cell r="K111">
            <v>136</v>
          </cell>
          <cell r="L111">
            <v>7208000</v>
          </cell>
          <cell r="M111">
            <v>144</v>
          </cell>
          <cell r="N111">
            <v>7632000</v>
          </cell>
          <cell r="O111">
            <v>133</v>
          </cell>
          <cell r="P111">
            <v>7049000</v>
          </cell>
          <cell r="Q111">
            <v>2083</v>
          </cell>
          <cell r="R111">
            <v>110399000</v>
          </cell>
        </row>
        <row r="112">
          <cell r="A112">
            <v>137320</v>
          </cell>
          <cell r="C112" t="str">
            <v>SET PINCEAUX MAQUILLAGE</v>
          </cell>
          <cell r="D112">
            <v>129000</v>
          </cell>
          <cell r="E112">
            <v>-1</v>
          </cell>
          <cell r="F112">
            <v>-129000</v>
          </cell>
          <cell r="G112">
            <v>-13</v>
          </cell>
          <cell r="H112">
            <v>-1677000</v>
          </cell>
          <cell r="I112">
            <v>0</v>
          </cell>
          <cell r="J112">
            <v>0</v>
          </cell>
          <cell r="K112">
            <v>0</v>
          </cell>
          <cell r="L112">
            <v>0</v>
          </cell>
          <cell r="M112">
            <v>0</v>
          </cell>
          <cell r="N112">
            <v>0</v>
          </cell>
          <cell r="O112">
            <v>1</v>
          </cell>
          <cell r="P112">
            <v>129000</v>
          </cell>
          <cell r="Q112">
            <v>10</v>
          </cell>
          <cell r="R112">
            <v>1290000</v>
          </cell>
        </row>
        <row r="113">
          <cell r="A113">
            <v>137720</v>
          </cell>
          <cell r="C113" t="str">
            <v>BLUSH BRUSH</v>
          </cell>
          <cell r="D113">
            <v>43000</v>
          </cell>
          <cell r="E113">
            <v>31</v>
          </cell>
          <cell r="F113">
            <v>1333000</v>
          </cell>
          <cell r="G113">
            <v>39</v>
          </cell>
          <cell r="H113">
            <v>1677000</v>
          </cell>
          <cell r="I113">
            <v>47</v>
          </cell>
          <cell r="J113">
            <v>2021000</v>
          </cell>
          <cell r="K113">
            <v>29</v>
          </cell>
          <cell r="L113">
            <v>1247000</v>
          </cell>
          <cell r="M113">
            <v>10</v>
          </cell>
          <cell r="N113">
            <v>430000</v>
          </cell>
          <cell r="O113">
            <v>36</v>
          </cell>
          <cell r="P113">
            <v>1548000</v>
          </cell>
          <cell r="Q113">
            <v>414</v>
          </cell>
          <cell r="R113">
            <v>17802000</v>
          </cell>
        </row>
        <row r="114">
          <cell r="A114">
            <v>137730</v>
          </cell>
          <cell r="C114" t="str">
            <v>CONTOUR SHADOW BRUSH</v>
          </cell>
          <cell r="D114">
            <v>22000</v>
          </cell>
          <cell r="E114">
            <v>107</v>
          </cell>
          <cell r="F114">
            <v>2354000</v>
          </cell>
          <cell r="G114">
            <v>135</v>
          </cell>
          <cell r="H114">
            <v>2970000</v>
          </cell>
          <cell r="I114">
            <v>202</v>
          </cell>
          <cell r="J114">
            <v>4444000</v>
          </cell>
          <cell r="K114">
            <v>117</v>
          </cell>
          <cell r="L114">
            <v>2574000</v>
          </cell>
          <cell r="M114">
            <v>86</v>
          </cell>
          <cell r="N114">
            <v>1892000</v>
          </cell>
          <cell r="O114">
            <v>113</v>
          </cell>
          <cell r="P114">
            <v>2486000</v>
          </cell>
          <cell r="Q114">
            <v>971</v>
          </cell>
          <cell r="R114">
            <v>21362000</v>
          </cell>
        </row>
        <row r="115">
          <cell r="A115">
            <v>137740</v>
          </cell>
          <cell r="C115" t="str">
            <v>EYE LINER BRUSH</v>
          </cell>
          <cell r="D115">
            <v>22000</v>
          </cell>
          <cell r="E115">
            <v>80</v>
          </cell>
          <cell r="F115">
            <v>1760000</v>
          </cell>
          <cell r="G115">
            <v>119</v>
          </cell>
          <cell r="H115">
            <v>2618000</v>
          </cell>
          <cell r="I115">
            <v>186</v>
          </cell>
          <cell r="J115">
            <v>4092000</v>
          </cell>
          <cell r="K115">
            <v>142</v>
          </cell>
          <cell r="L115">
            <v>3124000</v>
          </cell>
          <cell r="M115">
            <v>123</v>
          </cell>
          <cell r="N115">
            <v>2706000</v>
          </cell>
          <cell r="O115">
            <v>216</v>
          </cell>
          <cell r="P115">
            <v>4752000</v>
          </cell>
          <cell r="Q115">
            <v>1119</v>
          </cell>
          <cell r="R115">
            <v>24618000</v>
          </cell>
        </row>
        <row r="116">
          <cell r="A116">
            <v>137770</v>
          </cell>
          <cell r="C116" t="str">
            <v>CAMOUFLAGE BRUSH</v>
          </cell>
          <cell r="D116">
            <v>27000</v>
          </cell>
          <cell r="E116">
            <v>46</v>
          </cell>
          <cell r="F116">
            <v>1242000</v>
          </cell>
          <cell r="G116">
            <v>31</v>
          </cell>
          <cell r="H116">
            <v>837000</v>
          </cell>
          <cell r="I116">
            <v>45</v>
          </cell>
          <cell r="J116">
            <v>1215000</v>
          </cell>
          <cell r="K116">
            <v>25</v>
          </cell>
          <cell r="L116">
            <v>675000</v>
          </cell>
          <cell r="M116">
            <v>12</v>
          </cell>
          <cell r="N116">
            <v>324000</v>
          </cell>
          <cell r="O116">
            <v>26</v>
          </cell>
          <cell r="P116">
            <v>702000</v>
          </cell>
          <cell r="Q116">
            <v>353</v>
          </cell>
          <cell r="R116">
            <v>9531000</v>
          </cell>
        </row>
        <row r="117">
          <cell r="A117">
            <v>137810</v>
          </cell>
          <cell r="C117" t="str">
            <v>ANGLED EYE BROW BRUSH</v>
          </cell>
          <cell r="D117">
            <v>26000</v>
          </cell>
          <cell r="E117">
            <v>228</v>
          </cell>
          <cell r="F117">
            <v>5928000</v>
          </cell>
          <cell r="G117">
            <v>130</v>
          </cell>
          <cell r="H117">
            <v>3380000</v>
          </cell>
          <cell r="I117">
            <v>3</v>
          </cell>
          <cell r="J117">
            <v>78000</v>
          </cell>
          <cell r="K117">
            <v>0</v>
          </cell>
          <cell r="L117">
            <v>0</v>
          </cell>
          <cell r="M117">
            <v>310</v>
          </cell>
          <cell r="N117">
            <v>8060000</v>
          </cell>
          <cell r="O117">
            <v>249</v>
          </cell>
          <cell r="P117">
            <v>6474000</v>
          </cell>
          <cell r="Q117">
            <v>1142</v>
          </cell>
          <cell r="R117">
            <v>29692000</v>
          </cell>
        </row>
        <row r="118">
          <cell r="A118">
            <v>137820</v>
          </cell>
          <cell r="C118" t="str">
            <v>EYEBROW GROOMER</v>
          </cell>
          <cell r="D118">
            <v>22000</v>
          </cell>
          <cell r="E118">
            <v>79</v>
          </cell>
          <cell r="F118">
            <v>1738000</v>
          </cell>
          <cell r="G118">
            <v>49</v>
          </cell>
          <cell r="H118">
            <v>1078000</v>
          </cell>
          <cell r="I118">
            <v>52</v>
          </cell>
          <cell r="J118">
            <v>1144000</v>
          </cell>
          <cell r="K118">
            <v>46</v>
          </cell>
          <cell r="L118">
            <v>1012000</v>
          </cell>
          <cell r="M118">
            <v>31</v>
          </cell>
          <cell r="N118">
            <v>682000</v>
          </cell>
          <cell r="O118">
            <v>47</v>
          </cell>
          <cell r="P118">
            <v>1034000</v>
          </cell>
          <cell r="Q118">
            <v>466</v>
          </cell>
          <cell r="R118">
            <v>10252000</v>
          </cell>
        </row>
        <row r="119">
          <cell r="A119">
            <v>137840</v>
          </cell>
          <cell r="C119" t="str">
            <v>SOFT POWDER BRUSH</v>
          </cell>
          <cell r="D119">
            <v>78000</v>
          </cell>
          <cell r="E119">
            <v>48</v>
          </cell>
          <cell r="F119">
            <v>3744000</v>
          </cell>
          <cell r="G119">
            <v>34</v>
          </cell>
          <cell r="H119">
            <v>2652000</v>
          </cell>
          <cell r="I119">
            <v>48</v>
          </cell>
          <cell r="J119">
            <v>3744000</v>
          </cell>
          <cell r="K119">
            <v>27</v>
          </cell>
          <cell r="L119">
            <v>2106000</v>
          </cell>
          <cell r="M119">
            <v>22</v>
          </cell>
          <cell r="N119">
            <v>1716000</v>
          </cell>
          <cell r="O119">
            <v>33</v>
          </cell>
          <cell r="P119">
            <v>2574000</v>
          </cell>
          <cell r="Q119">
            <v>456</v>
          </cell>
          <cell r="R119">
            <v>35568000</v>
          </cell>
        </row>
        <row r="120">
          <cell r="A120">
            <v>137850</v>
          </cell>
          <cell r="C120" t="str">
            <v>LARGE EYE SHADOW BRUSH</v>
          </cell>
          <cell r="D120">
            <v>34000</v>
          </cell>
          <cell r="E120">
            <v>81</v>
          </cell>
          <cell r="F120">
            <v>2754000</v>
          </cell>
          <cell r="G120">
            <v>78</v>
          </cell>
          <cell r="H120">
            <v>2652000</v>
          </cell>
          <cell r="I120">
            <v>107</v>
          </cell>
          <cell r="J120">
            <v>3638000</v>
          </cell>
          <cell r="K120">
            <v>82</v>
          </cell>
          <cell r="L120">
            <v>2788000</v>
          </cell>
          <cell r="M120">
            <v>42</v>
          </cell>
          <cell r="N120">
            <v>1428000</v>
          </cell>
          <cell r="O120">
            <v>104</v>
          </cell>
          <cell r="P120">
            <v>3536000</v>
          </cell>
          <cell r="Q120">
            <v>736</v>
          </cell>
          <cell r="R120">
            <v>25024000</v>
          </cell>
        </row>
        <row r="121">
          <cell r="A121">
            <v>137860</v>
          </cell>
          <cell r="C121" t="str">
            <v>SMALL EYE SHADOW BRUSH</v>
          </cell>
          <cell r="D121">
            <v>26000</v>
          </cell>
          <cell r="E121">
            <v>148</v>
          </cell>
          <cell r="F121">
            <v>3848000</v>
          </cell>
          <cell r="G121">
            <v>115</v>
          </cell>
          <cell r="H121">
            <v>2990000</v>
          </cell>
          <cell r="I121">
            <v>128</v>
          </cell>
          <cell r="J121">
            <v>3328000</v>
          </cell>
          <cell r="K121">
            <v>103</v>
          </cell>
          <cell r="L121">
            <v>2678000</v>
          </cell>
          <cell r="M121">
            <v>56</v>
          </cell>
          <cell r="N121">
            <v>1456000</v>
          </cell>
          <cell r="O121">
            <v>117</v>
          </cell>
          <cell r="P121">
            <v>3042000</v>
          </cell>
          <cell r="Q121">
            <v>935</v>
          </cell>
          <cell r="R121">
            <v>24310000</v>
          </cell>
        </row>
        <row r="122">
          <cell r="A122">
            <v>137870</v>
          </cell>
          <cell r="C122" t="str">
            <v>ASIAN SPECIFIC SET</v>
          </cell>
          <cell r="D122">
            <v>95000</v>
          </cell>
          <cell r="E122">
            <v>90</v>
          </cell>
          <cell r="F122">
            <v>8550000</v>
          </cell>
          <cell r="G122">
            <v>41</v>
          </cell>
          <cell r="H122">
            <v>3895000</v>
          </cell>
          <cell r="I122">
            <v>53</v>
          </cell>
          <cell r="J122">
            <v>5035000</v>
          </cell>
          <cell r="K122">
            <v>15</v>
          </cell>
          <cell r="L122">
            <v>1425000</v>
          </cell>
          <cell r="M122">
            <v>3</v>
          </cell>
          <cell r="N122">
            <v>285000</v>
          </cell>
          <cell r="O122">
            <v>22</v>
          </cell>
          <cell r="P122">
            <v>2090000</v>
          </cell>
          <cell r="Q122">
            <v>559</v>
          </cell>
          <cell r="R122">
            <v>53105000</v>
          </cell>
        </row>
        <row r="123">
          <cell r="A123">
            <v>137890</v>
          </cell>
          <cell r="C123" t="str">
            <v>RETRACTABLE LIP BRUSH</v>
          </cell>
          <cell r="D123">
            <v>31000</v>
          </cell>
          <cell r="E123">
            <v>137</v>
          </cell>
          <cell r="F123">
            <v>4247000</v>
          </cell>
          <cell r="G123">
            <v>132</v>
          </cell>
          <cell r="H123">
            <v>4092000</v>
          </cell>
          <cell r="I123">
            <v>195</v>
          </cell>
          <cell r="J123">
            <v>6045000</v>
          </cell>
          <cell r="K123">
            <v>153</v>
          </cell>
          <cell r="L123">
            <v>4743000</v>
          </cell>
          <cell r="M123">
            <v>149</v>
          </cell>
          <cell r="N123">
            <v>4619000</v>
          </cell>
          <cell r="O123">
            <v>171</v>
          </cell>
          <cell r="P123">
            <v>5301000</v>
          </cell>
          <cell r="Q123">
            <v>1363</v>
          </cell>
          <cell r="R123">
            <v>42253000</v>
          </cell>
        </row>
        <row r="124">
          <cell r="A124">
            <v>139210</v>
          </cell>
          <cell r="C124" t="str">
            <v>DOUBLE PERFECTION</v>
          </cell>
          <cell r="D124">
            <v>42000</v>
          </cell>
          <cell r="E124">
            <v>529</v>
          </cell>
          <cell r="F124">
            <v>21160000</v>
          </cell>
          <cell r="G124">
            <v>657</v>
          </cell>
          <cell r="H124">
            <v>26280000</v>
          </cell>
          <cell r="I124">
            <v>572</v>
          </cell>
          <cell r="J124">
            <v>22880000</v>
          </cell>
          <cell r="K124">
            <v>645</v>
          </cell>
          <cell r="L124">
            <v>25800000</v>
          </cell>
          <cell r="M124">
            <v>680</v>
          </cell>
          <cell r="N124">
            <v>27200000</v>
          </cell>
          <cell r="O124">
            <v>859</v>
          </cell>
          <cell r="P124">
            <v>34360000</v>
          </cell>
          <cell r="Q124">
            <v>7343</v>
          </cell>
          <cell r="R124">
            <v>293720000</v>
          </cell>
        </row>
        <row r="125">
          <cell r="A125">
            <v>139240</v>
          </cell>
          <cell r="C125" t="str">
            <v>DOUBLE PERFECTION</v>
          </cell>
          <cell r="D125">
            <v>42000</v>
          </cell>
          <cell r="E125">
            <v>346</v>
          </cell>
          <cell r="F125">
            <v>13840000</v>
          </cell>
          <cell r="G125">
            <v>433</v>
          </cell>
          <cell r="H125">
            <v>17320000</v>
          </cell>
          <cell r="I125">
            <v>559</v>
          </cell>
          <cell r="J125">
            <v>22360000</v>
          </cell>
          <cell r="K125">
            <v>447</v>
          </cell>
          <cell r="L125">
            <v>17880000</v>
          </cell>
          <cell r="M125">
            <v>451</v>
          </cell>
          <cell r="N125">
            <v>18040000</v>
          </cell>
          <cell r="O125">
            <v>712</v>
          </cell>
          <cell r="P125">
            <v>28480000</v>
          </cell>
          <cell r="Q125">
            <v>5285</v>
          </cell>
          <cell r="R125">
            <v>211400000</v>
          </cell>
        </row>
        <row r="126">
          <cell r="A126">
            <v>139250</v>
          </cell>
          <cell r="C126" t="str">
            <v>DOUBLE PERFECTION</v>
          </cell>
          <cell r="D126">
            <v>42000</v>
          </cell>
          <cell r="E126">
            <v>1075</v>
          </cell>
          <cell r="F126">
            <v>43000000</v>
          </cell>
          <cell r="G126">
            <v>1148</v>
          </cell>
          <cell r="H126" t="str">
            <v>45,920,000   1</v>
          </cell>
          <cell r="I126" t="str">
            <v>,353</v>
          </cell>
          <cell r="J126">
            <v>54120000</v>
          </cell>
          <cell r="K126">
            <v>1315</v>
          </cell>
          <cell r="L126">
            <v>52600000</v>
          </cell>
          <cell r="M126">
            <v>1279</v>
          </cell>
          <cell r="N126">
            <v>51160000</v>
          </cell>
          <cell r="O126">
            <v>1543</v>
          </cell>
          <cell r="P126">
            <v>61720000</v>
          </cell>
          <cell r="Q126">
            <v>14467</v>
          </cell>
          <cell r="R126">
            <v>578680000</v>
          </cell>
        </row>
        <row r="127">
          <cell r="A127">
            <v>139260</v>
          </cell>
          <cell r="C127" t="str">
            <v>DOUBLE PERFECTION</v>
          </cell>
          <cell r="D127">
            <v>42000</v>
          </cell>
          <cell r="E127">
            <v>473</v>
          </cell>
          <cell r="F127">
            <v>18920000</v>
          </cell>
          <cell r="G127">
            <v>401</v>
          </cell>
          <cell r="H127">
            <v>16040000</v>
          </cell>
          <cell r="I127">
            <v>564</v>
          </cell>
          <cell r="J127">
            <v>22560000</v>
          </cell>
          <cell r="K127">
            <v>565</v>
          </cell>
          <cell r="L127">
            <v>22600000</v>
          </cell>
          <cell r="M127">
            <v>459</v>
          </cell>
          <cell r="N127">
            <v>18360000</v>
          </cell>
          <cell r="O127">
            <v>503</v>
          </cell>
          <cell r="P127">
            <v>20120000</v>
          </cell>
          <cell r="Q127">
            <v>5839</v>
          </cell>
          <cell r="R127">
            <v>233560000</v>
          </cell>
        </row>
        <row r="128">
          <cell r="A128">
            <v>139280</v>
          </cell>
          <cell r="C128" t="str">
            <v>DOUBLE PERFECTION</v>
          </cell>
          <cell r="D128">
            <v>42000</v>
          </cell>
          <cell r="E128">
            <v>46</v>
          </cell>
          <cell r="F128">
            <v>1840000</v>
          </cell>
          <cell r="G128">
            <v>31</v>
          </cell>
          <cell r="H128">
            <v>1240000</v>
          </cell>
          <cell r="I128">
            <v>54</v>
          </cell>
          <cell r="J128">
            <v>2160000</v>
          </cell>
          <cell r="K128">
            <v>54</v>
          </cell>
          <cell r="L128">
            <v>2160000</v>
          </cell>
          <cell r="M128">
            <v>60</v>
          </cell>
          <cell r="N128">
            <v>2400000</v>
          </cell>
          <cell r="O128">
            <v>64</v>
          </cell>
          <cell r="P128">
            <v>2560000</v>
          </cell>
          <cell r="Q128">
            <v>591</v>
          </cell>
          <cell r="R128">
            <v>23640000</v>
          </cell>
        </row>
        <row r="129">
          <cell r="A129">
            <v>139300</v>
          </cell>
          <cell r="C129" t="str">
            <v>DOUBLE PERFECTION</v>
          </cell>
          <cell r="D129">
            <v>42000</v>
          </cell>
          <cell r="E129">
            <v>21</v>
          </cell>
          <cell r="F129">
            <v>840000</v>
          </cell>
          <cell r="G129">
            <v>20</v>
          </cell>
          <cell r="H129">
            <v>800000</v>
          </cell>
          <cell r="I129">
            <v>24</v>
          </cell>
          <cell r="J129">
            <v>960000</v>
          </cell>
          <cell r="K129">
            <v>18</v>
          </cell>
          <cell r="L129">
            <v>720000</v>
          </cell>
          <cell r="M129">
            <v>20</v>
          </cell>
          <cell r="N129">
            <v>800000</v>
          </cell>
          <cell r="O129">
            <v>28</v>
          </cell>
          <cell r="P129">
            <v>1120000</v>
          </cell>
          <cell r="Q129">
            <v>287</v>
          </cell>
          <cell r="R129">
            <v>11480000</v>
          </cell>
        </row>
        <row r="130">
          <cell r="A130">
            <v>143510</v>
          </cell>
          <cell r="C130" t="str">
            <v>SCULPTE SOURCILS BLOND</v>
          </cell>
          <cell r="D130">
            <v>25000</v>
          </cell>
          <cell r="E130">
            <v>271</v>
          </cell>
          <cell r="F130">
            <v>6775000</v>
          </cell>
          <cell r="G130">
            <v>375</v>
          </cell>
          <cell r="H130">
            <v>9375000</v>
          </cell>
          <cell r="I130">
            <v>433</v>
          </cell>
          <cell r="J130">
            <v>10825000</v>
          </cell>
          <cell r="K130">
            <v>366</v>
          </cell>
          <cell r="L130">
            <v>9150000</v>
          </cell>
          <cell r="M130">
            <v>316</v>
          </cell>
          <cell r="N130">
            <v>7900000</v>
          </cell>
          <cell r="O130">
            <v>481</v>
          </cell>
          <cell r="P130">
            <v>12025000</v>
          </cell>
          <cell r="Q130">
            <v>4358</v>
          </cell>
          <cell r="R130">
            <v>108950000</v>
          </cell>
        </row>
        <row r="131">
          <cell r="A131">
            <v>143520</v>
          </cell>
          <cell r="C131" t="str">
            <v>SCULPTE SOURCILS BRUN</v>
          </cell>
          <cell r="D131">
            <v>25000</v>
          </cell>
          <cell r="E131">
            <v>322</v>
          </cell>
          <cell r="F131">
            <v>8050000</v>
          </cell>
          <cell r="G131">
            <v>457</v>
          </cell>
          <cell r="H131">
            <v>11425000</v>
          </cell>
          <cell r="I131">
            <v>520</v>
          </cell>
          <cell r="J131">
            <v>13000000</v>
          </cell>
          <cell r="K131">
            <v>348</v>
          </cell>
          <cell r="L131">
            <v>8700000</v>
          </cell>
          <cell r="M131">
            <v>346</v>
          </cell>
          <cell r="N131">
            <v>8650000</v>
          </cell>
          <cell r="O131">
            <v>424</v>
          </cell>
          <cell r="P131">
            <v>10600000</v>
          </cell>
          <cell r="Q131">
            <v>4270</v>
          </cell>
          <cell r="R131">
            <v>106750000</v>
          </cell>
        </row>
        <row r="132">
          <cell r="A132">
            <v>143540</v>
          </cell>
          <cell r="C132" t="str">
            <v>SCULPTE SOURCILS CENDRE</v>
          </cell>
          <cell r="D132">
            <v>25000</v>
          </cell>
          <cell r="E132">
            <v>72</v>
          </cell>
          <cell r="F132">
            <v>1800000</v>
          </cell>
          <cell r="G132">
            <v>82</v>
          </cell>
          <cell r="H132">
            <v>2050000</v>
          </cell>
          <cell r="I132">
            <v>84</v>
          </cell>
          <cell r="J132">
            <v>2100000</v>
          </cell>
          <cell r="K132">
            <v>103</v>
          </cell>
          <cell r="L132">
            <v>2575000</v>
          </cell>
          <cell r="M132">
            <v>89</v>
          </cell>
          <cell r="N132">
            <v>2225000</v>
          </cell>
          <cell r="O132">
            <v>93</v>
          </cell>
          <cell r="P132">
            <v>2325000</v>
          </cell>
          <cell r="Q132">
            <v>1358</v>
          </cell>
          <cell r="R132">
            <v>33950000</v>
          </cell>
        </row>
        <row r="133">
          <cell r="A133">
            <v>144150</v>
          </cell>
          <cell r="C133" t="str">
            <v>BLANC LUMIERE MAKEUP</v>
          </cell>
          <cell r="D133">
            <v>55000</v>
          </cell>
          <cell r="E133">
            <v>3071</v>
          </cell>
          <cell r="F133">
            <v>168905000</v>
          </cell>
          <cell r="G133">
            <v>2491</v>
          </cell>
          <cell r="H133" t="str">
            <v>137,005,000   2</v>
          </cell>
          <cell r="I133" t="str">
            <v>,914        1</v>
          </cell>
          <cell r="J133">
            <v>60270000</v>
          </cell>
          <cell r="K133">
            <v>2823</v>
          </cell>
          <cell r="L133">
            <v>155265000</v>
          </cell>
          <cell r="M133">
            <v>1296</v>
          </cell>
          <cell r="N133">
            <v>71280000</v>
          </cell>
          <cell r="O133">
            <v>4870</v>
          </cell>
          <cell r="P133">
            <v>267850000</v>
          </cell>
          <cell r="Q133">
            <v>44577</v>
          </cell>
          <cell r="R133">
            <v>2451735000</v>
          </cell>
        </row>
        <row r="134">
          <cell r="A134">
            <v>144300</v>
          </cell>
          <cell r="C134" t="str">
            <v>BLANC UNIVERSEL DE</v>
          </cell>
          <cell r="D134">
            <v>52000</v>
          </cell>
          <cell r="E134">
            <v>851</v>
          </cell>
          <cell r="F134">
            <v>41699000</v>
          </cell>
          <cell r="G134">
            <v>1049</v>
          </cell>
          <cell r="H134" t="str">
            <v>51,401,000   1</v>
          </cell>
          <cell r="I134" t="str">
            <v>,292</v>
          </cell>
          <cell r="J134">
            <v>63497000</v>
          </cell>
          <cell r="K134">
            <v>752</v>
          </cell>
          <cell r="L134">
            <v>39104000</v>
          </cell>
          <cell r="M134">
            <v>1091</v>
          </cell>
          <cell r="N134">
            <v>56732000</v>
          </cell>
          <cell r="O134">
            <v>1653</v>
          </cell>
          <cell r="P134">
            <v>85956000</v>
          </cell>
          <cell r="Q134">
            <v>17028</v>
          </cell>
          <cell r="R134">
            <v>845049000</v>
          </cell>
        </row>
        <row r="135">
          <cell r="A135">
            <v>144310</v>
          </cell>
          <cell r="C135" t="str">
            <v>BRONZE UNIVERSEL DE</v>
          </cell>
          <cell r="D135">
            <v>52000</v>
          </cell>
          <cell r="E135">
            <v>52</v>
          </cell>
          <cell r="F135">
            <v>2548000</v>
          </cell>
          <cell r="G135">
            <v>20</v>
          </cell>
          <cell r="H135">
            <v>980000</v>
          </cell>
          <cell r="I135">
            <v>27</v>
          </cell>
          <cell r="J135">
            <v>1350000</v>
          </cell>
          <cell r="K135">
            <v>12</v>
          </cell>
          <cell r="L135">
            <v>624000</v>
          </cell>
          <cell r="M135">
            <v>9</v>
          </cell>
          <cell r="N135">
            <v>468000</v>
          </cell>
          <cell r="O135">
            <v>13</v>
          </cell>
          <cell r="P135">
            <v>676000</v>
          </cell>
          <cell r="Q135">
            <v>237</v>
          </cell>
          <cell r="R135">
            <v>11742000</v>
          </cell>
        </row>
        <row r="136">
          <cell r="A136">
            <v>144390</v>
          </cell>
          <cell r="C136" t="str">
            <v>PRO CORRECTEUR</v>
          </cell>
          <cell r="D136">
            <v>58000</v>
          </cell>
          <cell r="E136">
            <v>33</v>
          </cell>
          <cell r="F136">
            <v>1914000</v>
          </cell>
          <cell r="G136">
            <v>-36</v>
          </cell>
          <cell r="H136">
            <v>-2088000</v>
          </cell>
          <cell r="I136">
            <v>34</v>
          </cell>
          <cell r="J136">
            <v>1972000</v>
          </cell>
          <cell r="K136">
            <v>19</v>
          </cell>
          <cell r="L136">
            <v>1102000</v>
          </cell>
          <cell r="M136">
            <v>14</v>
          </cell>
          <cell r="N136">
            <v>812000</v>
          </cell>
          <cell r="O136">
            <v>63</v>
          </cell>
          <cell r="P136">
            <v>3654000</v>
          </cell>
          <cell r="Q136">
            <v>539</v>
          </cell>
          <cell r="R136">
            <v>31262000</v>
          </cell>
        </row>
        <row r="137">
          <cell r="A137">
            <v>144450</v>
          </cell>
          <cell r="C137" t="str">
            <v>DOUBLE CONTRASTE</v>
          </cell>
          <cell r="D137">
            <v>60000</v>
          </cell>
          <cell r="E137">
            <v>324</v>
          </cell>
          <cell r="F137">
            <v>19440000</v>
          </cell>
          <cell r="G137">
            <v>114</v>
          </cell>
          <cell r="H137">
            <v>6840000</v>
          </cell>
          <cell r="I137">
            <v>80</v>
          </cell>
          <cell r="J137">
            <v>4800000</v>
          </cell>
          <cell r="K137">
            <v>58</v>
          </cell>
          <cell r="L137">
            <v>3480000</v>
          </cell>
          <cell r="M137">
            <v>53</v>
          </cell>
          <cell r="N137">
            <v>3180000</v>
          </cell>
          <cell r="O137">
            <v>16</v>
          </cell>
          <cell r="P137">
            <v>960000</v>
          </cell>
          <cell r="Q137">
            <v>2033</v>
          </cell>
          <cell r="R137">
            <v>121980000</v>
          </cell>
        </row>
        <row r="138">
          <cell r="A138">
            <v>144510</v>
          </cell>
          <cell r="C138" t="str">
            <v>TEINT FLUIDE UNIVERSEL</v>
          </cell>
          <cell r="D138">
            <v>49000</v>
          </cell>
          <cell r="E138">
            <v>65</v>
          </cell>
          <cell r="F138">
            <v>3055000</v>
          </cell>
          <cell r="G138">
            <v>71</v>
          </cell>
          <cell r="H138">
            <v>3337000</v>
          </cell>
          <cell r="I138">
            <v>152</v>
          </cell>
          <cell r="J138">
            <v>7236000</v>
          </cell>
          <cell r="K138">
            <v>182</v>
          </cell>
          <cell r="L138">
            <v>8918000</v>
          </cell>
          <cell r="M138">
            <v>68</v>
          </cell>
          <cell r="N138">
            <v>3332000</v>
          </cell>
          <cell r="O138">
            <v>96</v>
          </cell>
          <cell r="P138">
            <v>4704000</v>
          </cell>
          <cell r="Q138">
            <v>1347</v>
          </cell>
          <cell r="R138">
            <v>64093000</v>
          </cell>
        </row>
        <row r="139">
          <cell r="A139">
            <v>144515</v>
          </cell>
          <cell r="C139" t="str">
            <v>TEINT FLUIDE UNIVERSEL</v>
          </cell>
          <cell r="D139">
            <v>49000</v>
          </cell>
          <cell r="E139">
            <v>0</v>
          </cell>
          <cell r="F139">
            <v>0</v>
          </cell>
          <cell r="G139">
            <v>0</v>
          </cell>
          <cell r="H139">
            <v>0</v>
          </cell>
          <cell r="I139">
            <v>42</v>
          </cell>
          <cell r="J139">
            <v>2044000</v>
          </cell>
          <cell r="K139">
            <v>189</v>
          </cell>
          <cell r="L139">
            <v>9261000</v>
          </cell>
          <cell r="M139">
            <v>23</v>
          </cell>
          <cell r="N139">
            <v>1127000</v>
          </cell>
          <cell r="O139">
            <v>22</v>
          </cell>
          <cell r="P139">
            <v>1078000</v>
          </cell>
          <cell r="Q139">
            <v>276</v>
          </cell>
          <cell r="R139">
            <v>13510000</v>
          </cell>
        </row>
        <row r="140">
          <cell r="A140">
            <v>144520</v>
          </cell>
          <cell r="C140" t="str">
            <v>TEINT FLUIDE UNIVERSEL</v>
          </cell>
          <cell r="D140">
            <v>49000</v>
          </cell>
          <cell r="E140">
            <v>263</v>
          </cell>
          <cell r="F140">
            <v>12361000</v>
          </cell>
          <cell r="G140">
            <v>98</v>
          </cell>
          <cell r="H140">
            <v>4606000</v>
          </cell>
          <cell r="I140">
            <v>355</v>
          </cell>
          <cell r="J140">
            <v>16825000</v>
          </cell>
          <cell r="K140">
            <v>260</v>
          </cell>
          <cell r="L140">
            <v>12740000</v>
          </cell>
          <cell r="M140">
            <v>131</v>
          </cell>
          <cell r="N140">
            <v>6419000</v>
          </cell>
          <cell r="O140">
            <v>198</v>
          </cell>
          <cell r="P140">
            <v>9702000</v>
          </cell>
          <cell r="Q140">
            <v>2248</v>
          </cell>
          <cell r="R140">
            <v>106974000</v>
          </cell>
        </row>
        <row r="141">
          <cell r="A141">
            <v>144530</v>
          </cell>
          <cell r="C141" t="str">
            <v>TEINT FLUIDE UNIVERSEL</v>
          </cell>
          <cell r="D141">
            <v>49000</v>
          </cell>
          <cell r="E141">
            <v>37</v>
          </cell>
          <cell r="F141">
            <v>1739000</v>
          </cell>
          <cell r="G141">
            <v>62</v>
          </cell>
          <cell r="H141">
            <v>2914000</v>
          </cell>
          <cell r="I141">
            <v>99</v>
          </cell>
          <cell r="J141">
            <v>4741000</v>
          </cell>
          <cell r="K141">
            <v>129</v>
          </cell>
          <cell r="L141">
            <v>6321000</v>
          </cell>
          <cell r="M141">
            <v>43</v>
          </cell>
          <cell r="N141">
            <v>2107000</v>
          </cell>
          <cell r="O141">
            <v>74</v>
          </cell>
          <cell r="P141">
            <v>3626000</v>
          </cell>
          <cell r="Q141">
            <v>833</v>
          </cell>
          <cell r="R141">
            <v>39731000</v>
          </cell>
        </row>
        <row r="142">
          <cell r="A142">
            <v>144540</v>
          </cell>
          <cell r="C142" t="str">
            <v>TEINT FLUIDE UNIVERSEL</v>
          </cell>
          <cell r="D142">
            <v>49000</v>
          </cell>
          <cell r="E142">
            <v>15</v>
          </cell>
          <cell r="F142">
            <v>705000</v>
          </cell>
          <cell r="G142">
            <v>2</v>
          </cell>
          <cell r="H142">
            <v>94000</v>
          </cell>
          <cell r="I142">
            <v>64</v>
          </cell>
          <cell r="J142">
            <v>3056000</v>
          </cell>
          <cell r="K142">
            <v>56</v>
          </cell>
          <cell r="L142">
            <v>2744000</v>
          </cell>
          <cell r="M142">
            <v>5</v>
          </cell>
          <cell r="N142">
            <v>245000</v>
          </cell>
          <cell r="O142">
            <v>22</v>
          </cell>
          <cell r="P142">
            <v>1078000</v>
          </cell>
          <cell r="Q142">
            <v>353</v>
          </cell>
          <cell r="R142">
            <v>16805000</v>
          </cell>
        </row>
        <row r="143">
          <cell r="A143">
            <v>144542</v>
          </cell>
          <cell r="C143" t="str">
            <v>TEINT FLUIDE UNIVERSEL</v>
          </cell>
          <cell r="D143">
            <v>49000</v>
          </cell>
          <cell r="E143">
            <v>0</v>
          </cell>
          <cell r="F143">
            <v>0</v>
          </cell>
          <cell r="G143">
            <v>0</v>
          </cell>
          <cell r="H143">
            <v>0</v>
          </cell>
          <cell r="I143">
            <v>27</v>
          </cell>
          <cell r="J143">
            <v>1311000</v>
          </cell>
          <cell r="K143">
            <v>98</v>
          </cell>
          <cell r="L143">
            <v>4802000</v>
          </cell>
          <cell r="M143">
            <v>3</v>
          </cell>
          <cell r="N143">
            <v>147000</v>
          </cell>
          <cell r="O143">
            <v>9</v>
          </cell>
          <cell r="P143">
            <v>441000</v>
          </cell>
          <cell r="Q143">
            <v>137</v>
          </cell>
          <cell r="R143">
            <v>6701000</v>
          </cell>
        </row>
        <row r="144">
          <cell r="A144">
            <v>144550</v>
          </cell>
          <cell r="C144" t="str">
            <v>TEINT FLUIDE UNIVERSEL</v>
          </cell>
          <cell r="D144">
            <v>49000</v>
          </cell>
          <cell r="E144">
            <v>3</v>
          </cell>
          <cell r="F144">
            <v>141000</v>
          </cell>
          <cell r="G144">
            <v>-4</v>
          </cell>
          <cell r="H144">
            <v>-188000</v>
          </cell>
          <cell r="I144">
            <v>9</v>
          </cell>
          <cell r="J144">
            <v>429000</v>
          </cell>
          <cell r="K144">
            <v>3</v>
          </cell>
          <cell r="L144">
            <v>147000</v>
          </cell>
          <cell r="M144">
            <v>7</v>
          </cell>
          <cell r="N144">
            <v>343000</v>
          </cell>
          <cell r="O144">
            <v>9</v>
          </cell>
          <cell r="P144">
            <v>441000</v>
          </cell>
          <cell r="Q144">
            <v>84</v>
          </cell>
          <cell r="R144">
            <v>3992000</v>
          </cell>
        </row>
        <row r="145">
          <cell r="A145">
            <v>144560</v>
          </cell>
          <cell r="C145" t="str">
            <v>TEINT FLUIDE UNIVERSEL</v>
          </cell>
          <cell r="D145">
            <v>49000</v>
          </cell>
          <cell r="E145">
            <v>0</v>
          </cell>
          <cell r="F145">
            <v>0</v>
          </cell>
          <cell r="G145">
            <v>-22</v>
          </cell>
          <cell r="H145">
            <v>-1034000</v>
          </cell>
          <cell r="I145">
            <v>4</v>
          </cell>
          <cell r="J145">
            <v>194000</v>
          </cell>
          <cell r="K145">
            <v>-3</v>
          </cell>
          <cell r="L145">
            <v>-147000</v>
          </cell>
          <cell r="M145">
            <v>2</v>
          </cell>
          <cell r="N145">
            <v>98000</v>
          </cell>
          <cell r="O145">
            <v>1</v>
          </cell>
          <cell r="P145">
            <v>49000</v>
          </cell>
          <cell r="Q145">
            <v>-21</v>
          </cell>
          <cell r="R145">
            <v>-981000</v>
          </cell>
        </row>
        <row r="146">
          <cell r="A146">
            <v>144570</v>
          </cell>
          <cell r="C146" t="str">
            <v>TEINT FLUIDE UNIVERSEL</v>
          </cell>
          <cell r="D146">
            <v>49000</v>
          </cell>
          <cell r="E146">
            <v>0</v>
          </cell>
          <cell r="F146">
            <v>0</v>
          </cell>
          <cell r="G146">
            <v>-10</v>
          </cell>
          <cell r="H146">
            <v>-470000</v>
          </cell>
          <cell r="I146">
            <v>0</v>
          </cell>
          <cell r="J146">
            <v>0</v>
          </cell>
          <cell r="K146">
            <v>0</v>
          </cell>
          <cell r="L146">
            <v>0</v>
          </cell>
          <cell r="M146">
            <v>0</v>
          </cell>
          <cell r="N146">
            <v>0</v>
          </cell>
          <cell r="O146">
            <v>0</v>
          </cell>
          <cell r="P146">
            <v>0</v>
          </cell>
          <cell r="Q146">
            <v>-28</v>
          </cell>
          <cell r="R146">
            <v>-1316000</v>
          </cell>
        </row>
        <row r="147">
          <cell r="A147">
            <v>144580</v>
          </cell>
          <cell r="C147" t="str">
            <v>TEINT FLUIDE UNIVERSEL</v>
          </cell>
          <cell r="D147">
            <v>49000</v>
          </cell>
          <cell r="E147">
            <v>0</v>
          </cell>
          <cell r="F147">
            <v>0</v>
          </cell>
          <cell r="G147">
            <v>-2</v>
          </cell>
          <cell r="H147">
            <v>-94000</v>
          </cell>
          <cell r="I147">
            <v>1</v>
          </cell>
          <cell r="J147">
            <v>47000</v>
          </cell>
          <cell r="K147">
            <v>0</v>
          </cell>
          <cell r="L147">
            <v>0</v>
          </cell>
          <cell r="M147">
            <v>0</v>
          </cell>
          <cell r="N147">
            <v>0</v>
          </cell>
          <cell r="O147">
            <v>0</v>
          </cell>
          <cell r="P147">
            <v>0</v>
          </cell>
          <cell r="Q147">
            <v>-9</v>
          </cell>
          <cell r="R147">
            <v>-423000</v>
          </cell>
        </row>
        <row r="148">
          <cell r="A148">
            <v>144610</v>
          </cell>
          <cell r="C148" t="str">
            <v>COLLECT VELOURS DE</v>
          </cell>
          <cell r="D148">
            <v>60000</v>
          </cell>
          <cell r="E148">
            <v>0</v>
          </cell>
          <cell r="F148">
            <v>0</v>
          </cell>
          <cell r="G148">
            <v>2948</v>
          </cell>
          <cell r="H148" t="str">
            <v>176,880,000   1</v>
          </cell>
          <cell r="I148" t="str">
            <v>,760        1</v>
          </cell>
          <cell r="J148">
            <v>5600000</v>
          </cell>
          <cell r="K148">
            <v>295</v>
          </cell>
          <cell r="L148">
            <v>17700000</v>
          </cell>
          <cell r="M148">
            <v>-1</v>
          </cell>
          <cell r="N148">
            <v>-60000</v>
          </cell>
          <cell r="O148">
            <v>0</v>
          </cell>
          <cell r="P148">
            <v>0</v>
          </cell>
          <cell r="Q148">
            <v>5002</v>
          </cell>
          <cell r="R148">
            <v>300120000</v>
          </cell>
        </row>
        <row r="149">
          <cell r="A149">
            <v>144950</v>
          </cell>
          <cell r="C149" t="str">
            <v>GOMMAGE CARESSE LEVRES -</v>
          </cell>
          <cell r="D149">
            <v>58000</v>
          </cell>
          <cell r="E149">
            <v>0</v>
          </cell>
          <cell r="F149">
            <v>0</v>
          </cell>
          <cell r="G149">
            <v>0</v>
          </cell>
          <cell r="H149">
            <v>0</v>
          </cell>
          <cell r="I149">
            <v>0</v>
          </cell>
          <cell r="J149">
            <v>0</v>
          </cell>
          <cell r="K149">
            <v>0</v>
          </cell>
          <cell r="L149">
            <v>0</v>
          </cell>
          <cell r="M149">
            <v>0</v>
          </cell>
          <cell r="N149">
            <v>0</v>
          </cell>
          <cell r="O149">
            <v>0</v>
          </cell>
          <cell r="P149">
            <v>0</v>
          </cell>
          <cell r="Q149">
            <v>-1</v>
          </cell>
          <cell r="R149">
            <v>-58000</v>
          </cell>
        </row>
        <row r="150">
          <cell r="A150">
            <v>145110</v>
          </cell>
          <cell r="C150" t="str">
            <v>BASE LUMIERE LOTUS</v>
          </cell>
          <cell r="D150">
            <v>49000</v>
          </cell>
          <cell r="E150">
            <v>0</v>
          </cell>
          <cell r="F150">
            <v>0</v>
          </cell>
          <cell r="G150">
            <v>0</v>
          </cell>
          <cell r="H150">
            <v>0</v>
          </cell>
          <cell r="I150">
            <v>575</v>
          </cell>
          <cell r="J150">
            <v>27927000</v>
          </cell>
          <cell r="K150">
            <v>1890</v>
          </cell>
          <cell r="L150">
            <v>92610000</v>
          </cell>
          <cell r="M150">
            <v>368</v>
          </cell>
          <cell r="N150">
            <v>18032000</v>
          </cell>
          <cell r="O150">
            <v>461</v>
          </cell>
          <cell r="P150">
            <v>22589000</v>
          </cell>
          <cell r="Q150">
            <v>3294</v>
          </cell>
          <cell r="R150">
            <v>161158000</v>
          </cell>
        </row>
        <row r="151">
          <cell r="A151">
            <v>145510</v>
          </cell>
          <cell r="C151" t="str">
            <v>TEINT CRISTALLIN STICK</v>
          </cell>
          <cell r="D151">
            <v>42000</v>
          </cell>
          <cell r="E151">
            <v>5</v>
          </cell>
          <cell r="F151">
            <v>210000</v>
          </cell>
          <cell r="G151">
            <v>3</v>
          </cell>
          <cell r="H151">
            <v>126000</v>
          </cell>
          <cell r="I151">
            <v>0</v>
          </cell>
          <cell r="J151">
            <v>0</v>
          </cell>
          <cell r="K151">
            <v>1</v>
          </cell>
          <cell r="L151">
            <v>42000</v>
          </cell>
          <cell r="M151">
            <v>-1</v>
          </cell>
          <cell r="N151">
            <v>-42000</v>
          </cell>
          <cell r="O151">
            <v>0</v>
          </cell>
          <cell r="P151">
            <v>0</v>
          </cell>
          <cell r="Q151">
            <v>408</v>
          </cell>
          <cell r="R151">
            <v>17136000</v>
          </cell>
        </row>
        <row r="152">
          <cell r="A152">
            <v>145520</v>
          </cell>
          <cell r="C152" t="str">
            <v>TEINT CRISTALLIN STICK</v>
          </cell>
          <cell r="D152">
            <v>42000</v>
          </cell>
          <cell r="E152">
            <v>114</v>
          </cell>
          <cell r="F152">
            <v>4788000</v>
          </cell>
          <cell r="G152">
            <v>131</v>
          </cell>
          <cell r="H152">
            <v>5502000</v>
          </cell>
          <cell r="I152">
            <v>102</v>
          </cell>
          <cell r="J152">
            <v>4284000</v>
          </cell>
          <cell r="K152">
            <v>0</v>
          </cell>
          <cell r="L152">
            <v>0</v>
          </cell>
          <cell r="M152">
            <v>0</v>
          </cell>
          <cell r="N152">
            <v>0</v>
          </cell>
          <cell r="O152">
            <v>0</v>
          </cell>
          <cell r="P152">
            <v>0</v>
          </cell>
          <cell r="Q152">
            <v>952</v>
          </cell>
          <cell r="R152">
            <v>39984000</v>
          </cell>
        </row>
        <row r="153">
          <cell r="A153">
            <v>145530</v>
          </cell>
          <cell r="C153" t="str">
            <v>TEINT CRISTALLIN STICK</v>
          </cell>
          <cell r="D153">
            <v>42000</v>
          </cell>
          <cell r="E153">
            <v>9</v>
          </cell>
          <cell r="F153">
            <v>378000</v>
          </cell>
          <cell r="G153">
            <v>7</v>
          </cell>
          <cell r="H153">
            <v>294000</v>
          </cell>
          <cell r="I153">
            <v>0</v>
          </cell>
          <cell r="J153">
            <v>0</v>
          </cell>
          <cell r="K153">
            <v>0</v>
          </cell>
          <cell r="L153">
            <v>0</v>
          </cell>
          <cell r="M153">
            <v>0</v>
          </cell>
          <cell r="N153">
            <v>0</v>
          </cell>
          <cell r="O153">
            <v>0</v>
          </cell>
          <cell r="P153">
            <v>0</v>
          </cell>
          <cell r="Q153">
            <v>312</v>
          </cell>
          <cell r="R153">
            <v>13104000</v>
          </cell>
        </row>
        <row r="154">
          <cell r="A154">
            <v>145540</v>
          </cell>
          <cell r="C154" t="str">
            <v>TEINT CRISTALLIN STICK</v>
          </cell>
          <cell r="D154">
            <v>42000</v>
          </cell>
          <cell r="E154">
            <v>12</v>
          </cell>
          <cell r="F154">
            <v>504000</v>
          </cell>
          <cell r="G154">
            <v>0</v>
          </cell>
          <cell r="H154">
            <v>0</v>
          </cell>
          <cell r="I154">
            <v>0</v>
          </cell>
          <cell r="J154">
            <v>0</v>
          </cell>
          <cell r="K154">
            <v>0</v>
          </cell>
          <cell r="L154">
            <v>0</v>
          </cell>
          <cell r="M154">
            <v>0</v>
          </cell>
          <cell r="N154">
            <v>0</v>
          </cell>
          <cell r="O154">
            <v>0</v>
          </cell>
          <cell r="P154">
            <v>0</v>
          </cell>
          <cell r="Q154">
            <v>244</v>
          </cell>
          <cell r="R154">
            <v>10248000</v>
          </cell>
        </row>
        <row r="155">
          <cell r="A155">
            <v>145550</v>
          </cell>
          <cell r="C155" t="str">
            <v>TEINT CRISTALLIN STICK</v>
          </cell>
          <cell r="D155">
            <v>42000</v>
          </cell>
          <cell r="E155">
            <v>0</v>
          </cell>
          <cell r="F155">
            <v>0</v>
          </cell>
          <cell r="G155">
            <v>0</v>
          </cell>
          <cell r="H155">
            <v>0</v>
          </cell>
          <cell r="I155">
            <v>0</v>
          </cell>
          <cell r="J155">
            <v>0</v>
          </cell>
          <cell r="K155">
            <v>0</v>
          </cell>
          <cell r="L155">
            <v>0</v>
          </cell>
          <cell r="M155">
            <v>0</v>
          </cell>
          <cell r="N155">
            <v>0</v>
          </cell>
          <cell r="O155">
            <v>0</v>
          </cell>
          <cell r="P155">
            <v>0</v>
          </cell>
          <cell r="Q155">
            <v>5</v>
          </cell>
          <cell r="R155">
            <v>210000</v>
          </cell>
        </row>
        <row r="156">
          <cell r="A156">
            <v>145560</v>
          </cell>
          <cell r="C156" t="str">
            <v>TEINT CRISTALLIN STICK</v>
          </cell>
          <cell r="D156">
            <v>42000</v>
          </cell>
          <cell r="E156">
            <v>7</v>
          </cell>
          <cell r="F156">
            <v>294000</v>
          </cell>
          <cell r="G156">
            <v>-3</v>
          </cell>
          <cell r="H156">
            <v>-126000</v>
          </cell>
          <cell r="I156">
            <v>6</v>
          </cell>
          <cell r="J156">
            <v>252000</v>
          </cell>
          <cell r="K156">
            <v>0</v>
          </cell>
          <cell r="L156">
            <v>0</v>
          </cell>
          <cell r="M156">
            <v>0</v>
          </cell>
          <cell r="N156">
            <v>0</v>
          </cell>
          <cell r="O156">
            <v>0</v>
          </cell>
          <cell r="P156">
            <v>0</v>
          </cell>
          <cell r="Q156">
            <v>91</v>
          </cell>
          <cell r="R156">
            <v>3822000</v>
          </cell>
        </row>
        <row r="157">
          <cell r="A157">
            <v>146710</v>
          </cell>
          <cell r="C157" t="str">
            <v>VITALUMIERE CREME</v>
          </cell>
          <cell r="D157">
            <v>69000</v>
          </cell>
          <cell r="E157">
            <v>285</v>
          </cell>
          <cell r="F157">
            <v>19665000</v>
          </cell>
          <cell r="G157">
            <v>381</v>
          </cell>
          <cell r="H157">
            <v>26289000</v>
          </cell>
          <cell r="I157">
            <v>456</v>
          </cell>
          <cell r="J157">
            <v>31464000</v>
          </cell>
          <cell r="K157">
            <v>351</v>
          </cell>
          <cell r="L157">
            <v>24219000</v>
          </cell>
          <cell r="M157">
            <v>333</v>
          </cell>
          <cell r="N157">
            <v>22977000</v>
          </cell>
          <cell r="O157">
            <v>553</v>
          </cell>
          <cell r="P157">
            <v>38157000</v>
          </cell>
          <cell r="Q157">
            <v>5162</v>
          </cell>
          <cell r="R157">
            <v>356178000</v>
          </cell>
        </row>
        <row r="158">
          <cell r="A158">
            <v>146720</v>
          </cell>
          <cell r="C158" t="str">
            <v>VITALUMIERE CREME clair</v>
          </cell>
          <cell r="D158">
            <v>69000</v>
          </cell>
          <cell r="E158">
            <v>488</v>
          </cell>
          <cell r="F158">
            <v>33672000</v>
          </cell>
          <cell r="G158">
            <v>700</v>
          </cell>
          <cell r="H158">
            <v>48300000</v>
          </cell>
          <cell r="I158">
            <v>724</v>
          </cell>
          <cell r="J158">
            <v>49956000</v>
          </cell>
          <cell r="K158">
            <v>532</v>
          </cell>
          <cell r="L158">
            <v>36708000</v>
          </cell>
          <cell r="M158">
            <v>628</v>
          </cell>
          <cell r="N158">
            <v>43332000</v>
          </cell>
          <cell r="O158">
            <v>873</v>
          </cell>
          <cell r="P158">
            <v>60237000</v>
          </cell>
          <cell r="Q158">
            <v>8701</v>
          </cell>
          <cell r="R158">
            <v>600369000</v>
          </cell>
        </row>
        <row r="159">
          <cell r="A159">
            <v>146725</v>
          </cell>
          <cell r="C159" t="str">
            <v>VITALUMIERE CREME petale</v>
          </cell>
          <cell r="D159">
            <v>69000</v>
          </cell>
          <cell r="E159">
            <v>46</v>
          </cell>
          <cell r="F159">
            <v>3174000</v>
          </cell>
          <cell r="G159">
            <v>21</v>
          </cell>
          <cell r="H159">
            <v>1449000</v>
          </cell>
          <cell r="I159">
            <v>87</v>
          </cell>
          <cell r="J159">
            <v>6003000</v>
          </cell>
          <cell r="K159">
            <v>61</v>
          </cell>
          <cell r="L159">
            <v>4209000</v>
          </cell>
          <cell r="M159">
            <v>49</v>
          </cell>
          <cell r="N159">
            <v>3381000</v>
          </cell>
          <cell r="O159">
            <v>91</v>
          </cell>
          <cell r="P159">
            <v>6279000</v>
          </cell>
          <cell r="Q159">
            <v>861</v>
          </cell>
          <cell r="R159">
            <v>59409000</v>
          </cell>
        </row>
        <row r="160">
          <cell r="A160">
            <v>146730</v>
          </cell>
          <cell r="C160" t="str">
            <v>VITALUMIERE CREME cendre</v>
          </cell>
          <cell r="D160">
            <v>69000</v>
          </cell>
          <cell r="E160">
            <v>58</v>
          </cell>
          <cell r="F160">
            <v>4002000</v>
          </cell>
          <cell r="G160">
            <v>72</v>
          </cell>
          <cell r="H160">
            <v>4968000</v>
          </cell>
          <cell r="I160">
            <v>158</v>
          </cell>
          <cell r="J160">
            <v>10902000</v>
          </cell>
          <cell r="K160">
            <v>90</v>
          </cell>
          <cell r="L160">
            <v>6210000</v>
          </cell>
          <cell r="M160">
            <v>133</v>
          </cell>
          <cell r="N160">
            <v>9177000</v>
          </cell>
          <cell r="O160">
            <v>180</v>
          </cell>
          <cell r="P160">
            <v>12420000</v>
          </cell>
          <cell r="Q160">
            <v>1399</v>
          </cell>
          <cell r="R160">
            <v>96531000</v>
          </cell>
        </row>
        <row r="161">
          <cell r="A161">
            <v>146740</v>
          </cell>
          <cell r="C161" t="str">
            <v>VITALUMIERE CREME beige</v>
          </cell>
          <cell r="D161">
            <v>69000</v>
          </cell>
          <cell r="E161">
            <v>15</v>
          </cell>
          <cell r="F161">
            <v>1035000</v>
          </cell>
          <cell r="G161">
            <v>22</v>
          </cell>
          <cell r="H161">
            <v>1518000</v>
          </cell>
          <cell r="I161">
            <v>33</v>
          </cell>
          <cell r="J161">
            <v>2277000</v>
          </cell>
          <cell r="K161">
            <v>31</v>
          </cell>
          <cell r="L161">
            <v>2139000</v>
          </cell>
          <cell r="M161">
            <v>46</v>
          </cell>
          <cell r="N161">
            <v>3174000</v>
          </cell>
          <cell r="O161">
            <v>47</v>
          </cell>
          <cell r="P161">
            <v>3243000</v>
          </cell>
          <cell r="Q161">
            <v>407</v>
          </cell>
          <cell r="R161">
            <v>28083000</v>
          </cell>
        </row>
        <row r="162">
          <cell r="A162">
            <v>146750</v>
          </cell>
          <cell r="C162" t="str">
            <v>VITALUMIERE CREME</v>
          </cell>
          <cell r="D162">
            <v>69000</v>
          </cell>
          <cell r="E162">
            <v>7</v>
          </cell>
          <cell r="F162">
            <v>483000</v>
          </cell>
          <cell r="G162">
            <v>19</v>
          </cell>
          <cell r="H162">
            <v>1311000</v>
          </cell>
          <cell r="I162">
            <v>38</v>
          </cell>
          <cell r="J162">
            <v>2622000</v>
          </cell>
          <cell r="K162">
            <v>-9</v>
          </cell>
          <cell r="L162">
            <v>-621000</v>
          </cell>
          <cell r="M162">
            <v>42</v>
          </cell>
          <cell r="N162">
            <v>2898000</v>
          </cell>
          <cell r="O162">
            <v>26</v>
          </cell>
          <cell r="P162">
            <v>1794000</v>
          </cell>
          <cell r="Q162">
            <v>220</v>
          </cell>
          <cell r="R162">
            <v>15180000</v>
          </cell>
        </row>
        <row r="163">
          <cell r="A163">
            <v>147510</v>
          </cell>
          <cell r="C163" t="str">
            <v>TEINT EXACT blanc - 30ml</v>
          </cell>
          <cell r="D163">
            <v>49000</v>
          </cell>
          <cell r="E163">
            <v>0</v>
          </cell>
          <cell r="F163">
            <v>0</v>
          </cell>
          <cell r="G163">
            <v>-1</v>
          </cell>
          <cell r="H163">
            <v>-49000</v>
          </cell>
          <cell r="I163">
            <v>0</v>
          </cell>
          <cell r="J163">
            <v>0</v>
          </cell>
          <cell r="K163">
            <v>0</v>
          </cell>
          <cell r="L163">
            <v>0</v>
          </cell>
          <cell r="M163">
            <v>0</v>
          </cell>
          <cell r="N163">
            <v>0</v>
          </cell>
          <cell r="O163">
            <v>0</v>
          </cell>
          <cell r="P163">
            <v>0</v>
          </cell>
          <cell r="Q163">
            <v>3</v>
          </cell>
          <cell r="R163">
            <v>147000</v>
          </cell>
        </row>
        <row r="164">
          <cell r="A164">
            <v>148030</v>
          </cell>
          <cell r="C164" t="str">
            <v>PAPIER MATIFIANT</v>
          </cell>
          <cell r="D164">
            <v>30000</v>
          </cell>
          <cell r="E164">
            <v>226</v>
          </cell>
          <cell r="F164">
            <v>6780000</v>
          </cell>
          <cell r="G164">
            <v>211</v>
          </cell>
          <cell r="H164">
            <v>6330000</v>
          </cell>
          <cell r="I164">
            <v>217</v>
          </cell>
          <cell r="J164">
            <v>6510000</v>
          </cell>
          <cell r="K164">
            <v>185</v>
          </cell>
          <cell r="L164">
            <v>5550000</v>
          </cell>
          <cell r="M164">
            <v>152</v>
          </cell>
          <cell r="N164">
            <v>4560000</v>
          </cell>
          <cell r="O164">
            <v>160</v>
          </cell>
          <cell r="P164">
            <v>4800000</v>
          </cell>
          <cell r="Q164">
            <v>2155</v>
          </cell>
          <cell r="R164">
            <v>64650000</v>
          </cell>
        </row>
        <row r="165">
          <cell r="A165">
            <v>148050</v>
          </cell>
          <cell r="C165" t="str">
            <v>PAPIER MATIFIANT REFILL</v>
          </cell>
          <cell r="D165">
            <v>16000</v>
          </cell>
          <cell r="E165">
            <v>179</v>
          </cell>
          <cell r="F165">
            <v>2864000</v>
          </cell>
          <cell r="G165">
            <v>129</v>
          </cell>
          <cell r="H165">
            <v>2064000</v>
          </cell>
          <cell r="I165">
            <v>116</v>
          </cell>
          <cell r="J165">
            <v>1856000</v>
          </cell>
          <cell r="K165">
            <v>114</v>
          </cell>
          <cell r="L165">
            <v>1824000</v>
          </cell>
          <cell r="M165">
            <v>91</v>
          </cell>
          <cell r="N165">
            <v>1456000</v>
          </cell>
          <cell r="O165">
            <v>98</v>
          </cell>
          <cell r="P165">
            <v>1568000</v>
          </cell>
          <cell r="Q165">
            <v>1447</v>
          </cell>
          <cell r="R165">
            <v>23152000</v>
          </cell>
        </row>
        <row r="166">
          <cell r="A166">
            <v>149560</v>
          </cell>
          <cell r="C166" t="str">
            <v>LUMIER.FACETTES</v>
          </cell>
          <cell r="D166">
            <v>59000</v>
          </cell>
          <cell r="E166">
            <v>627</v>
          </cell>
          <cell r="F166">
            <v>36993000</v>
          </cell>
          <cell r="G166">
            <v>395</v>
          </cell>
          <cell r="H166">
            <v>23305000</v>
          </cell>
          <cell r="I166">
            <v>503</v>
          </cell>
          <cell r="J166">
            <v>29677000</v>
          </cell>
          <cell r="K166">
            <v>2116</v>
          </cell>
          <cell r="L166">
            <v>124844000</v>
          </cell>
          <cell r="M166">
            <v>386</v>
          </cell>
          <cell r="N166">
            <v>22774000</v>
          </cell>
          <cell r="O166">
            <v>298</v>
          </cell>
          <cell r="P166">
            <v>17582000</v>
          </cell>
          <cell r="Q166">
            <v>9093</v>
          </cell>
          <cell r="R166">
            <v>536487000</v>
          </cell>
        </row>
        <row r="167">
          <cell r="A167">
            <v>150102</v>
          </cell>
          <cell r="C167" t="str">
            <v>HYDRABASE malice</v>
          </cell>
          <cell r="D167">
            <v>31000</v>
          </cell>
          <cell r="E167">
            <v>33</v>
          </cell>
          <cell r="F167">
            <v>1023000</v>
          </cell>
          <cell r="G167">
            <v>50</v>
          </cell>
          <cell r="H167">
            <v>1550000</v>
          </cell>
          <cell r="I167">
            <v>53</v>
          </cell>
          <cell r="J167">
            <v>1643000</v>
          </cell>
          <cell r="K167">
            <v>64</v>
          </cell>
          <cell r="L167">
            <v>1984000</v>
          </cell>
          <cell r="M167">
            <v>39</v>
          </cell>
          <cell r="N167">
            <v>1209000</v>
          </cell>
          <cell r="O167">
            <v>101</v>
          </cell>
          <cell r="P167">
            <v>3131000</v>
          </cell>
          <cell r="Q167">
            <v>657</v>
          </cell>
          <cell r="R167">
            <v>20051000</v>
          </cell>
        </row>
        <row r="168">
          <cell r="A168">
            <v>150112</v>
          </cell>
          <cell r="C168" t="str">
            <v>HYDRABASE SIRENE</v>
          </cell>
          <cell r="D168">
            <v>31000</v>
          </cell>
          <cell r="E168">
            <v>122</v>
          </cell>
          <cell r="F168">
            <v>3782000</v>
          </cell>
          <cell r="G168">
            <v>103</v>
          </cell>
          <cell r="H168">
            <v>3193000</v>
          </cell>
          <cell r="I168">
            <v>153</v>
          </cell>
          <cell r="J168">
            <v>4743000</v>
          </cell>
          <cell r="K168">
            <v>156</v>
          </cell>
          <cell r="L168">
            <v>4836000</v>
          </cell>
          <cell r="M168">
            <v>159</v>
          </cell>
          <cell r="N168">
            <v>4929000</v>
          </cell>
          <cell r="O168">
            <v>162</v>
          </cell>
          <cell r="P168">
            <v>5022000</v>
          </cell>
          <cell r="Q168">
            <v>1598</v>
          </cell>
          <cell r="R168">
            <v>48934000</v>
          </cell>
        </row>
        <row r="169">
          <cell r="A169">
            <v>150152</v>
          </cell>
          <cell r="C169" t="str">
            <v>HYDRABASE vertigo</v>
          </cell>
          <cell r="D169">
            <v>31000</v>
          </cell>
          <cell r="E169">
            <v>1</v>
          </cell>
          <cell r="F169">
            <v>31000</v>
          </cell>
          <cell r="G169">
            <v>-68</v>
          </cell>
          <cell r="H169">
            <v>-2108000</v>
          </cell>
          <cell r="I169">
            <v>44</v>
          </cell>
          <cell r="J169">
            <v>1364000</v>
          </cell>
          <cell r="K169">
            <v>60</v>
          </cell>
          <cell r="L169">
            <v>1860000</v>
          </cell>
          <cell r="M169">
            <v>50</v>
          </cell>
          <cell r="N169">
            <v>1550000</v>
          </cell>
          <cell r="O169">
            <v>164</v>
          </cell>
          <cell r="P169">
            <v>5084000</v>
          </cell>
          <cell r="Q169">
            <v>335</v>
          </cell>
          <cell r="R169">
            <v>10275000</v>
          </cell>
        </row>
        <row r="170">
          <cell r="A170">
            <v>150162</v>
          </cell>
          <cell r="C170" t="str">
            <v>HYDRABASE desire</v>
          </cell>
          <cell r="D170">
            <v>31000</v>
          </cell>
          <cell r="E170">
            <v>11</v>
          </cell>
          <cell r="F170">
            <v>341000</v>
          </cell>
          <cell r="G170">
            <v>1</v>
          </cell>
          <cell r="H170">
            <v>31000</v>
          </cell>
          <cell r="I170">
            <v>60</v>
          </cell>
          <cell r="J170">
            <v>1860000</v>
          </cell>
          <cell r="K170">
            <v>60</v>
          </cell>
          <cell r="L170">
            <v>1860000</v>
          </cell>
          <cell r="M170">
            <v>64</v>
          </cell>
          <cell r="N170">
            <v>1984000</v>
          </cell>
          <cell r="O170">
            <v>94</v>
          </cell>
          <cell r="P170">
            <v>2914000</v>
          </cell>
          <cell r="Q170">
            <v>531</v>
          </cell>
          <cell r="R170">
            <v>16243000</v>
          </cell>
        </row>
        <row r="171">
          <cell r="A171">
            <v>150182</v>
          </cell>
          <cell r="C171" t="str">
            <v>HYDRABASE rouge noir</v>
          </cell>
          <cell r="D171">
            <v>31000</v>
          </cell>
          <cell r="E171">
            <v>53</v>
          </cell>
          <cell r="F171">
            <v>1643000</v>
          </cell>
          <cell r="G171">
            <v>38</v>
          </cell>
          <cell r="H171">
            <v>1178000</v>
          </cell>
          <cell r="I171">
            <v>68</v>
          </cell>
          <cell r="J171">
            <v>2108000</v>
          </cell>
          <cell r="K171">
            <v>92</v>
          </cell>
          <cell r="L171">
            <v>2852000</v>
          </cell>
          <cell r="M171">
            <v>100</v>
          </cell>
          <cell r="N171">
            <v>3100000</v>
          </cell>
          <cell r="O171">
            <v>130</v>
          </cell>
          <cell r="P171">
            <v>4030000</v>
          </cell>
          <cell r="Q171">
            <v>777</v>
          </cell>
          <cell r="R171">
            <v>23779000</v>
          </cell>
        </row>
        <row r="172">
          <cell r="A172">
            <v>150202</v>
          </cell>
          <cell r="C172" t="str">
            <v>HYDRABASE sidral - 3.5g</v>
          </cell>
          <cell r="D172">
            <v>31000</v>
          </cell>
          <cell r="E172">
            <v>0</v>
          </cell>
          <cell r="F172">
            <v>0</v>
          </cell>
          <cell r="G172">
            <v>-1</v>
          </cell>
          <cell r="H172">
            <v>-31000</v>
          </cell>
          <cell r="I172">
            <v>4</v>
          </cell>
          <cell r="J172">
            <v>124000</v>
          </cell>
          <cell r="K172">
            <v>0</v>
          </cell>
          <cell r="L172">
            <v>0</v>
          </cell>
          <cell r="M172">
            <v>0</v>
          </cell>
          <cell r="N172">
            <v>0</v>
          </cell>
          <cell r="O172">
            <v>0</v>
          </cell>
          <cell r="P172">
            <v>0</v>
          </cell>
          <cell r="Q172">
            <v>-7</v>
          </cell>
          <cell r="R172">
            <v>-197000</v>
          </cell>
        </row>
        <row r="173">
          <cell r="A173">
            <v>150212</v>
          </cell>
          <cell r="C173" t="str">
            <v>HYDRABASE brun sortilege</v>
          </cell>
          <cell r="D173">
            <v>31000</v>
          </cell>
          <cell r="E173">
            <v>0</v>
          </cell>
          <cell r="F173">
            <v>0</v>
          </cell>
          <cell r="G173">
            <v>-2</v>
          </cell>
          <cell r="H173">
            <v>-62000</v>
          </cell>
          <cell r="I173">
            <v>0</v>
          </cell>
          <cell r="J173">
            <v>0</v>
          </cell>
          <cell r="K173">
            <v>0</v>
          </cell>
          <cell r="L173">
            <v>0</v>
          </cell>
          <cell r="M173">
            <v>0</v>
          </cell>
          <cell r="N173">
            <v>0</v>
          </cell>
          <cell r="O173">
            <v>0</v>
          </cell>
          <cell r="P173">
            <v>0</v>
          </cell>
          <cell r="Q173">
            <v>-2</v>
          </cell>
          <cell r="R173">
            <v>-62000</v>
          </cell>
        </row>
        <row r="174">
          <cell r="A174">
            <v>150222</v>
          </cell>
          <cell r="C174" t="str">
            <v>HYDRABASE rouge star</v>
          </cell>
          <cell r="D174">
            <v>31000</v>
          </cell>
          <cell r="E174">
            <v>0</v>
          </cell>
          <cell r="F174">
            <v>0</v>
          </cell>
          <cell r="G174">
            <v>0</v>
          </cell>
          <cell r="H174">
            <v>0</v>
          </cell>
          <cell r="I174">
            <v>0</v>
          </cell>
          <cell r="J174">
            <v>0</v>
          </cell>
          <cell r="K174">
            <v>0</v>
          </cell>
          <cell r="L174">
            <v>0</v>
          </cell>
          <cell r="M174">
            <v>0</v>
          </cell>
          <cell r="N174">
            <v>0</v>
          </cell>
          <cell r="O174">
            <v>0</v>
          </cell>
          <cell r="P174">
            <v>0</v>
          </cell>
          <cell r="Q174">
            <v>5</v>
          </cell>
          <cell r="R174">
            <v>155000</v>
          </cell>
        </row>
        <row r="175">
          <cell r="A175">
            <v>150232</v>
          </cell>
          <cell r="C175" t="str">
            <v>HYDRABASE rouge orage</v>
          </cell>
          <cell r="D175">
            <v>31000</v>
          </cell>
          <cell r="E175">
            <v>327</v>
          </cell>
          <cell r="F175">
            <v>10137000</v>
          </cell>
          <cell r="G175">
            <v>426</v>
          </cell>
          <cell r="H175">
            <v>13206000</v>
          </cell>
          <cell r="I175">
            <v>622</v>
          </cell>
          <cell r="J175">
            <v>19282000</v>
          </cell>
          <cell r="K175">
            <v>494</v>
          </cell>
          <cell r="L175">
            <v>15314000</v>
          </cell>
          <cell r="M175">
            <v>429</v>
          </cell>
          <cell r="N175">
            <v>13299000</v>
          </cell>
          <cell r="O175">
            <v>971</v>
          </cell>
          <cell r="P175">
            <v>30101000</v>
          </cell>
          <cell r="Q175">
            <v>6981</v>
          </cell>
          <cell r="R175">
            <v>212689000</v>
          </cell>
        </row>
        <row r="176">
          <cell r="A176">
            <v>150242</v>
          </cell>
          <cell r="C176" t="str">
            <v>HYDRABASE perplex</v>
          </cell>
          <cell r="D176">
            <v>31000</v>
          </cell>
          <cell r="E176">
            <v>5</v>
          </cell>
          <cell r="F176">
            <v>155000</v>
          </cell>
          <cell r="G176">
            <v>-56</v>
          </cell>
          <cell r="H176">
            <v>-1736000</v>
          </cell>
          <cell r="I176">
            <v>50</v>
          </cell>
          <cell r="J176">
            <v>1550000</v>
          </cell>
          <cell r="K176">
            <v>67</v>
          </cell>
          <cell r="L176">
            <v>2077000</v>
          </cell>
          <cell r="M176">
            <v>65</v>
          </cell>
          <cell r="N176">
            <v>2015000</v>
          </cell>
          <cell r="O176">
            <v>107</v>
          </cell>
          <cell r="P176">
            <v>3317000</v>
          </cell>
          <cell r="Q176">
            <v>350</v>
          </cell>
          <cell r="R176">
            <v>10674000</v>
          </cell>
        </row>
        <row r="177">
          <cell r="A177">
            <v>150252</v>
          </cell>
          <cell r="C177" t="str">
            <v>HYDRABASE energy</v>
          </cell>
          <cell r="D177">
            <v>31000</v>
          </cell>
          <cell r="E177">
            <v>240</v>
          </cell>
          <cell r="F177">
            <v>7440000</v>
          </cell>
          <cell r="G177">
            <v>180</v>
          </cell>
          <cell r="H177">
            <v>5580000</v>
          </cell>
          <cell r="I177">
            <v>458</v>
          </cell>
          <cell r="J177">
            <v>14198000</v>
          </cell>
          <cell r="K177">
            <v>382</v>
          </cell>
          <cell r="L177">
            <v>11842000</v>
          </cell>
          <cell r="M177">
            <v>275</v>
          </cell>
          <cell r="N177">
            <v>8525000</v>
          </cell>
          <cell r="O177">
            <v>617</v>
          </cell>
          <cell r="P177">
            <v>19127000</v>
          </cell>
          <cell r="Q177">
            <v>9593</v>
          </cell>
          <cell r="R177">
            <v>285275000</v>
          </cell>
        </row>
        <row r="178">
          <cell r="A178">
            <v>150262</v>
          </cell>
          <cell r="C178" t="str">
            <v>HYDRABASE brun glace</v>
          </cell>
          <cell r="D178">
            <v>31000</v>
          </cell>
          <cell r="E178">
            <v>0</v>
          </cell>
          <cell r="F178">
            <v>0</v>
          </cell>
          <cell r="G178">
            <v>0</v>
          </cell>
          <cell r="H178">
            <v>0</v>
          </cell>
          <cell r="I178">
            <v>0</v>
          </cell>
          <cell r="J178">
            <v>0</v>
          </cell>
          <cell r="K178">
            <v>0</v>
          </cell>
          <cell r="L178">
            <v>0</v>
          </cell>
          <cell r="M178">
            <v>0</v>
          </cell>
          <cell r="N178">
            <v>0</v>
          </cell>
          <cell r="O178">
            <v>0</v>
          </cell>
          <cell r="P178">
            <v>0</v>
          </cell>
          <cell r="Q178">
            <v>3</v>
          </cell>
          <cell r="R178">
            <v>93000</v>
          </cell>
        </row>
        <row r="179">
          <cell r="A179">
            <v>150272</v>
          </cell>
          <cell r="C179" t="str">
            <v>HYDRABASE baby gold</v>
          </cell>
          <cell r="D179">
            <v>31000</v>
          </cell>
          <cell r="E179">
            <v>0</v>
          </cell>
          <cell r="F179">
            <v>0</v>
          </cell>
          <cell r="G179">
            <v>1850</v>
          </cell>
          <cell r="H179">
            <v>57350000</v>
          </cell>
          <cell r="I179">
            <v>445</v>
          </cell>
          <cell r="J179">
            <v>13795000</v>
          </cell>
          <cell r="K179">
            <v>249</v>
          </cell>
          <cell r="L179">
            <v>7719000</v>
          </cell>
          <cell r="M179">
            <v>105</v>
          </cell>
          <cell r="N179">
            <v>3255000</v>
          </cell>
          <cell r="O179">
            <v>143</v>
          </cell>
          <cell r="P179">
            <v>4433000</v>
          </cell>
          <cell r="Q179">
            <v>2792</v>
          </cell>
          <cell r="R179">
            <v>86552000</v>
          </cell>
        </row>
        <row r="180">
          <cell r="A180">
            <v>150282</v>
          </cell>
          <cell r="C180" t="str">
            <v>HYDRABASE pulsion</v>
          </cell>
          <cell r="D180">
            <v>31000</v>
          </cell>
          <cell r="E180">
            <v>12</v>
          </cell>
          <cell r="F180">
            <v>372000</v>
          </cell>
          <cell r="G180">
            <v>-35</v>
          </cell>
          <cell r="H180">
            <v>-1085000</v>
          </cell>
          <cell r="I180">
            <v>73</v>
          </cell>
          <cell r="J180">
            <v>2263000</v>
          </cell>
          <cell r="K180">
            <v>121</v>
          </cell>
          <cell r="L180">
            <v>3751000</v>
          </cell>
          <cell r="M180">
            <v>87</v>
          </cell>
          <cell r="N180">
            <v>2697000</v>
          </cell>
          <cell r="O180">
            <v>82</v>
          </cell>
          <cell r="P180">
            <v>2542000</v>
          </cell>
          <cell r="Q180">
            <v>1673</v>
          </cell>
          <cell r="R180">
            <v>49501000</v>
          </cell>
        </row>
        <row r="181">
          <cell r="A181">
            <v>150362</v>
          </cell>
          <cell r="C181" t="str">
            <v>HYDRABASE lune rousse</v>
          </cell>
          <cell r="D181">
            <v>31000</v>
          </cell>
          <cell r="E181">
            <v>380</v>
          </cell>
          <cell r="F181">
            <v>11780000</v>
          </cell>
          <cell r="G181">
            <v>521</v>
          </cell>
          <cell r="H181">
            <v>16151000</v>
          </cell>
          <cell r="I181">
            <v>883</v>
          </cell>
          <cell r="J181">
            <v>27373000</v>
          </cell>
          <cell r="K181">
            <v>772</v>
          </cell>
          <cell r="L181">
            <v>23932000</v>
          </cell>
          <cell r="M181">
            <v>810</v>
          </cell>
          <cell r="N181">
            <v>25110000</v>
          </cell>
          <cell r="O181">
            <v>1356</v>
          </cell>
          <cell r="P181">
            <v>42036000</v>
          </cell>
          <cell r="Q181">
            <v>8645</v>
          </cell>
          <cell r="R181">
            <v>263211000</v>
          </cell>
        </row>
        <row r="182">
          <cell r="A182">
            <v>150402</v>
          </cell>
          <cell r="C182" t="str">
            <v>HYDRABASE pourpre - 3.5g</v>
          </cell>
          <cell r="D182">
            <v>31000</v>
          </cell>
          <cell r="E182">
            <v>0</v>
          </cell>
          <cell r="F182">
            <v>0</v>
          </cell>
          <cell r="G182">
            <v>0</v>
          </cell>
          <cell r="H182">
            <v>0</v>
          </cell>
          <cell r="I182">
            <v>0</v>
          </cell>
          <cell r="J182">
            <v>0</v>
          </cell>
          <cell r="K182">
            <v>0</v>
          </cell>
          <cell r="L182">
            <v>0</v>
          </cell>
          <cell r="M182">
            <v>0</v>
          </cell>
          <cell r="N182">
            <v>0</v>
          </cell>
          <cell r="O182">
            <v>0</v>
          </cell>
          <cell r="P182">
            <v>0</v>
          </cell>
          <cell r="Q182">
            <v>2</v>
          </cell>
          <cell r="R182">
            <v>62000</v>
          </cell>
        </row>
        <row r="183">
          <cell r="A183">
            <v>150452</v>
          </cell>
          <cell r="C183" t="str">
            <v>HYDRABASE aventure</v>
          </cell>
          <cell r="D183">
            <v>31000</v>
          </cell>
          <cell r="E183">
            <v>95</v>
          </cell>
          <cell r="F183">
            <v>2945000</v>
          </cell>
          <cell r="G183">
            <v>131</v>
          </cell>
          <cell r="H183">
            <v>4061000</v>
          </cell>
          <cell r="I183">
            <v>308</v>
          </cell>
          <cell r="J183">
            <v>9548000</v>
          </cell>
          <cell r="K183">
            <v>169</v>
          </cell>
          <cell r="L183">
            <v>5239000</v>
          </cell>
          <cell r="M183">
            <v>133</v>
          </cell>
          <cell r="N183">
            <v>4123000</v>
          </cell>
          <cell r="O183">
            <v>367</v>
          </cell>
          <cell r="P183">
            <v>11377000</v>
          </cell>
          <cell r="Q183">
            <v>2499</v>
          </cell>
          <cell r="R183">
            <v>76171000</v>
          </cell>
        </row>
        <row r="184">
          <cell r="A184">
            <v>150472</v>
          </cell>
          <cell r="C184" t="str">
            <v>HYDRABASE escapade</v>
          </cell>
          <cell r="D184">
            <v>31000</v>
          </cell>
          <cell r="E184">
            <v>824</v>
          </cell>
          <cell r="F184">
            <v>25544000</v>
          </cell>
          <cell r="G184">
            <v>796</v>
          </cell>
          <cell r="H184" t="str">
            <v>24,676,000   1</v>
          </cell>
          <cell r="I184" t="str">
            <v>,346</v>
          </cell>
          <cell r="J184">
            <v>41726000</v>
          </cell>
          <cell r="K184">
            <v>1020</v>
          </cell>
          <cell r="L184">
            <v>31620000</v>
          </cell>
          <cell r="M184">
            <v>799</v>
          </cell>
          <cell r="N184">
            <v>24769000</v>
          </cell>
          <cell r="O184">
            <v>1772</v>
          </cell>
          <cell r="P184">
            <v>54932000</v>
          </cell>
          <cell r="Q184">
            <v>14331</v>
          </cell>
          <cell r="R184">
            <v>437573000</v>
          </cell>
        </row>
        <row r="185">
          <cell r="A185">
            <v>150502</v>
          </cell>
          <cell r="C185" t="str">
            <v>HYDRABASE felin - 3.5g</v>
          </cell>
          <cell r="D185">
            <v>31000</v>
          </cell>
          <cell r="E185">
            <v>289</v>
          </cell>
          <cell r="F185">
            <v>8959000</v>
          </cell>
          <cell r="G185">
            <v>358</v>
          </cell>
          <cell r="H185">
            <v>11098000</v>
          </cell>
          <cell r="I185">
            <v>731</v>
          </cell>
          <cell r="J185">
            <v>22661000</v>
          </cell>
          <cell r="K185">
            <v>590</v>
          </cell>
          <cell r="L185">
            <v>18290000</v>
          </cell>
          <cell r="M185">
            <v>418</v>
          </cell>
          <cell r="N185">
            <v>12958000</v>
          </cell>
          <cell r="O185">
            <v>660</v>
          </cell>
          <cell r="P185">
            <v>20460000</v>
          </cell>
          <cell r="Q185">
            <v>5402</v>
          </cell>
          <cell r="R185">
            <v>164570000</v>
          </cell>
        </row>
        <row r="186">
          <cell r="A186">
            <v>150522</v>
          </cell>
          <cell r="C186" t="str">
            <v>HYDRABASE craquant -</v>
          </cell>
          <cell r="D186">
            <v>31000</v>
          </cell>
          <cell r="E186">
            <v>0</v>
          </cell>
          <cell r="F186">
            <v>0</v>
          </cell>
          <cell r="G186">
            <v>0</v>
          </cell>
          <cell r="H186">
            <v>0</v>
          </cell>
          <cell r="I186">
            <v>0</v>
          </cell>
          <cell r="J186">
            <v>0</v>
          </cell>
          <cell r="K186">
            <v>0</v>
          </cell>
          <cell r="L186">
            <v>0</v>
          </cell>
          <cell r="M186">
            <v>0</v>
          </cell>
          <cell r="N186">
            <v>0</v>
          </cell>
          <cell r="O186">
            <v>0</v>
          </cell>
          <cell r="P186">
            <v>0</v>
          </cell>
          <cell r="Q186">
            <v>1</v>
          </cell>
          <cell r="R186">
            <v>31000</v>
          </cell>
        </row>
        <row r="187">
          <cell r="A187">
            <v>150532</v>
          </cell>
          <cell r="C187" t="str">
            <v>HYDRABASE mirobolant -</v>
          </cell>
          <cell r="D187">
            <v>31000</v>
          </cell>
          <cell r="E187">
            <v>76</v>
          </cell>
          <cell r="F187">
            <v>2356000</v>
          </cell>
          <cell r="G187">
            <v>75</v>
          </cell>
          <cell r="H187">
            <v>2325000</v>
          </cell>
          <cell r="I187">
            <v>184</v>
          </cell>
          <cell r="J187">
            <v>5704000</v>
          </cell>
          <cell r="K187">
            <v>193</v>
          </cell>
          <cell r="L187">
            <v>5983000</v>
          </cell>
          <cell r="M187">
            <v>140</v>
          </cell>
          <cell r="N187">
            <v>4340000</v>
          </cell>
          <cell r="O187">
            <v>259</v>
          </cell>
          <cell r="P187">
            <v>8029000</v>
          </cell>
          <cell r="Q187">
            <v>1738</v>
          </cell>
          <cell r="R187">
            <v>52808000</v>
          </cell>
        </row>
        <row r="188">
          <cell r="A188">
            <v>150552</v>
          </cell>
          <cell r="C188" t="str">
            <v>HYDRABASE envoutant</v>
          </cell>
          <cell r="D188">
            <v>31000</v>
          </cell>
          <cell r="E188">
            <v>145</v>
          </cell>
          <cell r="F188">
            <v>4495000</v>
          </cell>
          <cell r="G188">
            <v>183</v>
          </cell>
          <cell r="H188">
            <v>5673000</v>
          </cell>
          <cell r="I188">
            <v>393</v>
          </cell>
          <cell r="J188">
            <v>12183000</v>
          </cell>
          <cell r="K188">
            <v>303</v>
          </cell>
          <cell r="L188">
            <v>9393000</v>
          </cell>
          <cell r="M188">
            <v>413</v>
          </cell>
          <cell r="N188">
            <v>12803000</v>
          </cell>
          <cell r="O188">
            <v>579</v>
          </cell>
          <cell r="P188">
            <v>17949000</v>
          </cell>
          <cell r="Q188">
            <v>3215</v>
          </cell>
          <cell r="R188">
            <v>98461000</v>
          </cell>
        </row>
        <row r="189">
          <cell r="A189">
            <v>150582</v>
          </cell>
          <cell r="C189" t="str">
            <v>HYDRABASE flmenco</v>
          </cell>
          <cell r="D189">
            <v>31000</v>
          </cell>
          <cell r="E189">
            <v>27</v>
          </cell>
          <cell r="F189">
            <v>837000</v>
          </cell>
          <cell r="G189">
            <v>24</v>
          </cell>
          <cell r="H189">
            <v>744000</v>
          </cell>
          <cell r="I189">
            <v>34</v>
          </cell>
          <cell r="J189">
            <v>1054000</v>
          </cell>
          <cell r="K189">
            <v>39</v>
          </cell>
          <cell r="L189">
            <v>1209000</v>
          </cell>
          <cell r="M189">
            <v>31</v>
          </cell>
          <cell r="N189">
            <v>961000</v>
          </cell>
          <cell r="O189">
            <v>85</v>
          </cell>
          <cell r="P189">
            <v>2635000</v>
          </cell>
          <cell r="Q189">
            <v>583</v>
          </cell>
          <cell r="R189">
            <v>17689000</v>
          </cell>
        </row>
        <row r="190">
          <cell r="A190">
            <v>150592</v>
          </cell>
          <cell r="C190" t="str">
            <v>HYDRABASE canicule -</v>
          </cell>
          <cell r="D190">
            <v>31000</v>
          </cell>
          <cell r="E190">
            <v>19</v>
          </cell>
          <cell r="F190">
            <v>589000</v>
          </cell>
          <cell r="G190">
            <v>8</v>
          </cell>
          <cell r="H190">
            <v>248000</v>
          </cell>
          <cell r="I190">
            <v>68</v>
          </cell>
          <cell r="J190">
            <v>2108000</v>
          </cell>
          <cell r="K190">
            <v>24</v>
          </cell>
          <cell r="L190">
            <v>744000</v>
          </cell>
          <cell r="M190">
            <v>66</v>
          </cell>
          <cell r="N190">
            <v>2046000</v>
          </cell>
          <cell r="O190">
            <v>60</v>
          </cell>
          <cell r="P190">
            <v>1860000</v>
          </cell>
          <cell r="Q190">
            <v>548</v>
          </cell>
          <cell r="R190">
            <v>16616000</v>
          </cell>
        </row>
        <row r="191">
          <cell r="A191">
            <v>150622</v>
          </cell>
          <cell r="C191" t="str">
            <v>HYDRABASE fatal - 3.5g</v>
          </cell>
          <cell r="D191">
            <v>31000</v>
          </cell>
          <cell r="E191">
            <v>0</v>
          </cell>
          <cell r="F191">
            <v>0</v>
          </cell>
          <cell r="G191">
            <v>0</v>
          </cell>
          <cell r="H191">
            <v>0</v>
          </cell>
          <cell r="I191">
            <v>0</v>
          </cell>
          <cell r="J191">
            <v>0</v>
          </cell>
          <cell r="K191">
            <v>0</v>
          </cell>
          <cell r="L191">
            <v>0</v>
          </cell>
          <cell r="M191">
            <v>0</v>
          </cell>
          <cell r="N191">
            <v>0</v>
          </cell>
          <cell r="O191">
            <v>0</v>
          </cell>
          <cell r="P191">
            <v>0</v>
          </cell>
          <cell r="Q191">
            <v>6</v>
          </cell>
          <cell r="R191">
            <v>188000</v>
          </cell>
        </row>
        <row r="192">
          <cell r="A192">
            <v>150692</v>
          </cell>
          <cell r="C192" t="str">
            <v>HYDRABASE tango</v>
          </cell>
          <cell r="D192">
            <v>31000</v>
          </cell>
          <cell r="E192">
            <v>248</v>
          </cell>
          <cell r="F192">
            <v>7688000</v>
          </cell>
          <cell r="G192">
            <v>175</v>
          </cell>
          <cell r="H192">
            <v>5425000</v>
          </cell>
          <cell r="I192">
            <v>255</v>
          </cell>
          <cell r="J192">
            <v>7905000</v>
          </cell>
          <cell r="K192">
            <v>243</v>
          </cell>
          <cell r="L192">
            <v>7533000</v>
          </cell>
          <cell r="M192">
            <v>249</v>
          </cell>
          <cell r="N192">
            <v>7719000</v>
          </cell>
          <cell r="O192">
            <v>363</v>
          </cell>
          <cell r="P192">
            <v>11253000</v>
          </cell>
          <cell r="Q192">
            <v>4465</v>
          </cell>
          <cell r="R192">
            <v>135527000</v>
          </cell>
        </row>
        <row r="193">
          <cell r="A193">
            <v>150752</v>
          </cell>
          <cell r="C193" t="str">
            <v>HYDRABASE dynamic</v>
          </cell>
          <cell r="D193">
            <v>31000</v>
          </cell>
          <cell r="E193">
            <v>27</v>
          </cell>
          <cell r="F193">
            <v>837000</v>
          </cell>
          <cell r="G193">
            <v>25</v>
          </cell>
          <cell r="H193">
            <v>775000</v>
          </cell>
          <cell r="I193">
            <v>63</v>
          </cell>
          <cell r="J193">
            <v>1953000</v>
          </cell>
          <cell r="K193">
            <v>48</v>
          </cell>
          <cell r="L193">
            <v>1488000</v>
          </cell>
          <cell r="M193">
            <v>31</v>
          </cell>
          <cell r="N193">
            <v>961000</v>
          </cell>
          <cell r="O193">
            <v>125</v>
          </cell>
          <cell r="P193">
            <v>3875000</v>
          </cell>
          <cell r="Q193">
            <v>887</v>
          </cell>
          <cell r="R193">
            <v>27113000</v>
          </cell>
        </row>
        <row r="194">
          <cell r="A194">
            <v>150762</v>
          </cell>
          <cell r="C194" t="str">
            <v>HYDRABASE image rose</v>
          </cell>
          <cell r="D194">
            <v>31000</v>
          </cell>
          <cell r="E194">
            <v>12</v>
          </cell>
          <cell r="F194">
            <v>372000</v>
          </cell>
          <cell r="G194">
            <v>1630</v>
          </cell>
          <cell r="H194">
            <v>50530000</v>
          </cell>
          <cell r="I194">
            <v>253</v>
          </cell>
          <cell r="J194">
            <v>7843000</v>
          </cell>
          <cell r="K194">
            <v>68</v>
          </cell>
          <cell r="L194">
            <v>2108000</v>
          </cell>
          <cell r="M194">
            <v>28</v>
          </cell>
          <cell r="N194">
            <v>868000</v>
          </cell>
          <cell r="O194">
            <v>56</v>
          </cell>
          <cell r="P194">
            <v>1736000</v>
          </cell>
          <cell r="Q194">
            <v>2047</v>
          </cell>
          <cell r="R194">
            <v>63457000</v>
          </cell>
        </row>
        <row r="195">
          <cell r="A195">
            <v>150802</v>
          </cell>
          <cell r="C195" t="str">
            <v>HYDRABASE salsa</v>
          </cell>
          <cell r="D195">
            <v>31000</v>
          </cell>
          <cell r="E195">
            <v>99</v>
          </cell>
          <cell r="F195">
            <v>3069000</v>
          </cell>
          <cell r="G195">
            <v>97</v>
          </cell>
          <cell r="H195">
            <v>3007000</v>
          </cell>
          <cell r="I195">
            <v>79</v>
          </cell>
          <cell r="J195">
            <v>2449000</v>
          </cell>
          <cell r="K195">
            <v>111</v>
          </cell>
          <cell r="L195">
            <v>3441000</v>
          </cell>
          <cell r="M195">
            <v>111</v>
          </cell>
          <cell r="N195">
            <v>3441000</v>
          </cell>
          <cell r="O195">
            <v>220</v>
          </cell>
          <cell r="P195">
            <v>6820000</v>
          </cell>
          <cell r="Q195">
            <v>1885</v>
          </cell>
          <cell r="R195">
            <v>57401000</v>
          </cell>
        </row>
        <row r="196">
          <cell r="A196">
            <v>150832</v>
          </cell>
          <cell r="C196" t="str">
            <v>HYDRABASE samba</v>
          </cell>
          <cell r="D196">
            <v>31000</v>
          </cell>
          <cell r="E196">
            <v>137</v>
          </cell>
          <cell r="F196">
            <v>4247000</v>
          </cell>
          <cell r="G196">
            <v>114</v>
          </cell>
          <cell r="H196">
            <v>3534000</v>
          </cell>
          <cell r="I196">
            <v>182</v>
          </cell>
          <cell r="J196">
            <v>5642000</v>
          </cell>
          <cell r="K196">
            <v>153</v>
          </cell>
          <cell r="L196">
            <v>4743000</v>
          </cell>
          <cell r="M196">
            <v>6</v>
          </cell>
          <cell r="N196">
            <v>186000</v>
          </cell>
          <cell r="O196">
            <v>1</v>
          </cell>
          <cell r="P196">
            <v>31000</v>
          </cell>
          <cell r="Q196">
            <v>2221</v>
          </cell>
          <cell r="R196">
            <v>67077000</v>
          </cell>
        </row>
        <row r="197">
          <cell r="A197">
            <v>150882</v>
          </cell>
          <cell r="C197" t="str">
            <v>HYDRABASE calypso</v>
          </cell>
          <cell r="D197">
            <v>31000</v>
          </cell>
          <cell r="E197">
            <v>67</v>
          </cell>
          <cell r="F197">
            <v>2077000</v>
          </cell>
          <cell r="G197">
            <v>28</v>
          </cell>
          <cell r="H197">
            <v>868000</v>
          </cell>
          <cell r="I197">
            <v>6</v>
          </cell>
          <cell r="J197">
            <v>186000</v>
          </cell>
          <cell r="K197">
            <v>0</v>
          </cell>
          <cell r="L197">
            <v>0</v>
          </cell>
          <cell r="M197">
            <v>0</v>
          </cell>
          <cell r="N197">
            <v>0</v>
          </cell>
          <cell r="O197">
            <v>0</v>
          </cell>
          <cell r="P197">
            <v>0</v>
          </cell>
          <cell r="Q197">
            <v>873</v>
          </cell>
          <cell r="R197">
            <v>26081000</v>
          </cell>
        </row>
        <row r="198">
          <cell r="A198">
            <v>150892</v>
          </cell>
          <cell r="C198" t="str">
            <v>HYDRABASE odyssee</v>
          </cell>
          <cell r="D198">
            <v>31000</v>
          </cell>
          <cell r="E198">
            <v>4</v>
          </cell>
          <cell r="F198">
            <v>124000</v>
          </cell>
          <cell r="G198">
            <v>-10</v>
          </cell>
          <cell r="H198">
            <v>-310000</v>
          </cell>
          <cell r="I198">
            <v>32</v>
          </cell>
          <cell r="J198">
            <v>992000</v>
          </cell>
          <cell r="K198">
            <v>5</v>
          </cell>
          <cell r="L198">
            <v>155000</v>
          </cell>
          <cell r="M198">
            <v>0</v>
          </cell>
          <cell r="N198">
            <v>0</v>
          </cell>
          <cell r="O198">
            <v>1</v>
          </cell>
          <cell r="P198">
            <v>31000</v>
          </cell>
          <cell r="Q198">
            <v>133</v>
          </cell>
          <cell r="R198">
            <v>3973000</v>
          </cell>
        </row>
        <row r="199">
          <cell r="A199">
            <v>150942</v>
          </cell>
          <cell r="C199" t="str">
            <v>HYDRABASE aurora</v>
          </cell>
          <cell r="D199">
            <v>31000</v>
          </cell>
          <cell r="E199">
            <v>149</v>
          </cell>
          <cell r="F199">
            <v>4619000</v>
          </cell>
          <cell r="G199">
            <v>100</v>
          </cell>
          <cell r="H199">
            <v>3100000</v>
          </cell>
          <cell r="I199">
            <v>175</v>
          </cell>
          <cell r="J199">
            <v>5425000</v>
          </cell>
          <cell r="K199">
            <v>138</v>
          </cell>
          <cell r="L199">
            <v>4278000</v>
          </cell>
          <cell r="M199">
            <v>131</v>
          </cell>
          <cell r="N199">
            <v>4061000</v>
          </cell>
          <cell r="O199">
            <v>314</v>
          </cell>
          <cell r="P199">
            <v>9734000</v>
          </cell>
          <cell r="Q199">
            <v>2767</v>
          </cell>
          <cell r="R199">
            <v>84383000</v>
          </cell>
        </row>
        <row r="200">
          <cell r="A200">
            <v>150952</v>
          </cell>
          <cell r="C200" t="str">
            <v>HYDRABASE magnique -</v>
          </cell>
          <cell r="D200">
            <v>31000</v>
          </cell>
          <cell r="E200">
            <v>0</v>
          </cell>
          <cell r="F200">
            <v>0</v>
          </cell>
          <cell r="G200">
            <v>0</v>
          </cell>
          <cell r="H200">
            <v>0</v>
          </cell>
          <cell r="I200">
            <v>0</v>
          </cell>
          <cell r="J200">
            <v>0</v>
          </cell>
          <cell r="K200">
            <v>0</v>
          </cell>
          <cell r="L200">
            <v>0</v>
          </cell>
          <cell r="M200">
            <v>0</v>
          </cell>
          <cell r="N200">
            <v>0</v>
          </cell>
          <cell r="O200">
            <v>0</v>
          </cell>
          <cell r="P200">
            <v>0</v>
          </cell>
          <cell r="Q200">
            <v>-3</v>
          </cell>
          <cell r="R200">
            <v>-87000</v>
          </cell>
        </row>
        <row r="201">
          <cell r="A201">
            <v>151590</v>
          </cell>
          <cell r="C201" t="str">
            <v>GLOSS LEVRES ARABESQUES</v>
          </cell>
          <cell r="D201">
            <v>45000</v>
          </cell>
          <cell r="E201">
            <v>0</v>
          </cell>
          <cell r="F201">
            <v>0</v>
          </cell>
          <cell r="G201">
            <v>0</v>
          </cell>
          <cell r="H201">
            <v>0</v>
          </cell>
          <cell r="I201">
            <v>0</v>
          </cell>
          <cell r="J201">
            <v>0</v>
          </cell>
          <cell r="K201">
            <v>1556</v>
          </cell>
          <cell r="L201">
            <v>70020000</v>
          </cell>
          <cell r="M201">
            <v>1294</v>
          </cell>
          <cell r="N201">
            <v>58230000</v>
          </cell>
          <cell r="O201">
            <v>1170</v>
          </cell>
          <cell r="P201">
            <v>52650000</v>
          </cell>
          <cell r="Q201">
            <v>4020</v>
          </cell>
          <cell r="R201">
            <v>180900000</v>
          </cell>
        </row>
        <row r="202">
          <cell r="A202">
            <v>151890</v>
          </cell>
          <cell r="C202" t="str">
            <v>LES PERLES SURPRISES</v>
          </cell>
          <cell r="D202">
            <v>65000</v>
          </cell>
          <cell r="E202">
            <v>0</v>
          </cell>
          <cell r="F202">
            <v>0</v>
          </cell>
          <cell r="G202">
            <v>0</v>
          </cell>
          <cell r="H202">
            <v>0</v>
          </cell>
          <cell r="I202">
            <v>69</v>
          </cell>
          <cell r="J202">
            <v>4485000</v>
          </cell>
          <cell r="K202">
            <v>0</v>
          </cell>
          <cell r="L202">
            <v>0</v>
          </cell>
          <cell r="M202">
            <v>0</v>
          </cell>
          <cell r="N202">
            <v>0</v>
          </cell>
          <cell r="O202">
            <v>0</v>
          </cell>
          <cell r="P202">
            <v>0</v>
          </cell>
          <cell r="Q202">
            <v>136</v>
          </cell>
          <cell r="R202">
            <v>8840000</v>
          </cell>
        </row>
        <row r="203">
          <cell r="A203">
            <v>151990</v>
          </cell>
          <cell r="C203" t="str">
            <v>LES PERLES DE CHANEL</v>
          </cell>
          <cell r="D203">
            <v>65000</v>
          </cell>
          <cell r="E203">
            <v>0</v>
          </cell>
          <cell r="F203">
            <v>0</v>
          </cell>
          <cell r="G203">
            <v>0</v>
          </cell>
          <cell r="H203">
            <v>0</v>
          </cell>
          <cell r="I203">
            <v>146</v>
          </cell>
          <cell r="J203">
            <v>9490000</v>
          </cell>
          <cell r="K203">
            <v>0</v>
          </cell>
          <cell r="L203">
            <v>0</v>
          </cell>
          <cell r="M203">
            <v>0</v>
          </cell>
          <cell r="N203">
            <v>0</v>
          </cell>
          <cell r="O203">
            <v>0</v>
          </cell>
          <cell r="P203">
            <v>0</v>
          </cell>
          <cell r="Q203">
            <v>104</v>
          </cell>
          <cell r="R203">
            <v>6760000</v>
          </cell>
        </row>
        <row r="204">
          <cell r="A204">
            <v>152022</v>
          </cell>
          <cell r="C204" t="str">
            <v>HYDRABASE INDIA 02</v>
          </cell>
          <cell r="D204">
            <v>31000</v>
          </cell>
          <cell r="E204">
            <v>0</v>
          </cell>
          <cell r="F204">
            <v>0</v>
          </cell>
          <cell r="G204">
            <v>0</v>
          </cell>
          <cell r="H204">
            <v>0</v>
          </cell>
          <cell r="I204">
            <v>0</v>
          </cell>
          <cell r="J204">
            <v>0</v>
          </cell>
          <cell r="K204">
            <v>0</v>
          </cell>
          <cell r="L204">
            <v>0</v>
          </cell>
          <cell r="M204">
            <v>0</v>
          </cell>
          <cell r="N204">
            <v>0</v>
          </cell>
          <cell r="O204">
            <v>385</v>
          </cell>
          <cell r="P204">
            <v>11935000</v>
          </cell>
          <cell r="Q204">
            <v>385</v>
          </cell>
          <cell r="R204">
            <v>11935000</v>
          </cell>
        </row>
        <row r="205">
          <cell r="A205">
            <v>152032</v>
          </cell>
          <cell r="C205" t="str">
            <v>HYDRABASE CASHMERE 03</v>
          </cell>
          <cell r="D205">
            <v>31000</v>
          </cell>
          <cell r="E205">
            <v>0</v>
          </cell>
          <cell r="F205">
            <v>0</v>
          </cell>
          <cell r="G205">
            <v>0</v>
          </cell>
          <cell r="H205">
            <v>0</v>
          </cell>
          <cell r="I205">
            <v>0</v>
          </cell>
          <cell r="J205">
            <v>0</v>
          </cell>
          <cell r="K205">
            <v>0</v>
          </cell>
          <cell r="L205">
            <v>0</v>
          </cell>
          <cell r="M205">
            <v>0</v>
          </cell>
          <cell r="N205">
            <v>0</v>
          </cell>
          <cell r="O205">
            <v>1105</v>
          </cell>
          <cell r="P205">
            <v>34255000</v>
          </cell>
          <cell r="Q205">
            <v>1105</v>
          </cell>
          <cell r="R205">
            <v>34255000</v>
          </cell>
        </row>
        <row r="206">
          <cell r="A206">
            <v>152042</v>
          </cell>
          <cell r="C206" t="str">
            <v>HYDRABASE AZALEA</v>
          </cell>
          <cell r="D206">
            <v>31000</v>
          </cell>
          <cell r="E206">
            <v>111</v>
          </cell>
          <cell r="F206">
            <v>3441000</v>
          </cell>
          <cell r="G206">
            <v>99</v>
          </cell>
          <cell r="H206">
            <v>3069000</v>
          </cell>
          <cell r="I206">
            <v>72</v>
          </cell>
          <cell r="J206">
            <v>2232000</v>
          </cell>
          <cell r="K206">
            <v>94</v>
          </cell>
          <cell r="L206">
            <v>2914000</v>
          </cell>
          <cell r="M206">
            <v>76</v>
          </cell>
          <cell r="N206">
            <v>2356000</v>
          </cell>
          <cell r="O206">
            <v>206</v>
          </cell>
          <cell r="P206">
            <v>6386000</v>
          </cell>
          <cell r="Q206">
            <v>1755</v>
          </cell>
          <cell r="R206">
            <v>53655000</v>
          </cell>
        </row>
        <row r="207">
          <cell r="A207">
            <v>152052</v>
          </cell>
          <cell r="C207" t="str">
            <v>ROUSE DE SEOUL</v>
          </cell>
          <cell r="D207">
            <v>31000</v>
          </cell>
          <cell r="E207">
            <v>100</v>
          </cell>
          <cell r="F207">
            <v>3100000</v>
          </cell>
          <cell r="G207">
            <v>6</v>
          </cell>
          <cell r="H207">
            <v>186000</v>
          </cell>
          <cell r="I207">
            <v>1</v>
          </cell>
          <cell r="J207">
            <v>31000</v>
          </cell>
          <cell r="K207">
            <v>-1</v>
          </cell>
          <cell r="L207">
            <v>-31000</v>
          </cell>
          <cell r="M207">
            <v>0</v>
          </cell>
          <cell r="N207">
            <v>0</v>
          </cell>
          <cell r="O207">
            <v>0</v>
          </cell>
          <cell r="P207">
            <v>0</v>
          </cell>
          <cell r="Q207">
            <v>1559</v>
          </cell>
          <cell r="R207">
            <v>46851000</v>
          </cell>
        </row>
        <row r="208">
          <cell r="A208">
            <v>152062</v>
          </cell>
          <cell r="C208" t="str">
            <v>HYDRABASE ORIENT 06</v>
          </cell>
          <cell r="D208">
            <v>31000</v>
          </cell>
          <cell r="E208">
            <v>0</v>
          </cell>
          <cell r="F208">
            <v>0</v>
          </cell>
          <cell r="G208">
            <v>0</v>
          </cell>
          <cell r="H208">
            <v>0</v>
          </cell>
          <cell r="I208">
            <v>0</v>
          </cell>
          <cell r="J208">
            <v>0</v>
          </cell>
          <cell r="K208">
            <v>0</v>
          </cell>
          <cell r="L208">
            <v>0</v>
          </cell>
          <cell r="M208">
            <v>0</v>
          </cell>
          <cell r="N208">
            <v>0</v>
          </cell>
          <cell r="O208">
            <v>332</v>
          </cell>
          <cell r="P208">
            <v>10292000</v>
          </cell>
          <cell r="Q208">
            <v>332</v>
          </cell>
          <cell r="R208">
            <v>10292000</v>
          </cell>
        </row>
        <row r="209">
          <cell r="A209">
            <v>152072</v>
          </cell>
          <cell r="C209" t="str">
            <v>HYDRABASE BENGALI 07</v>
          </cell>
          <cell r="D209">
            <v>31000</v>
          </cell>
          <cell r="E209">
            <v>0</v>
          </cell>
          <cell r="F209">
            <v>0</v>
          </cell>
          <cell r="G209">
            <v>0</v>
          </cell>
          <cell r="H209">
            <v>0</v>
          </cell>
          <cell r="I209">
            <v>0</v>
          </cell>
          <cell r="J209">
            <v>0</v>
          </cell>
          <cell r="K209">
            <v>0</v>
          </cell>
          <cell r="L209">
            <v>0</v>
          </cell>
          <cell r="M209">
            <v>0</v>
          </cell>
          <cell r="N209">
            <v>0</v>
          </cell>
          <cell r="O209">
            <v>915</v>
          </cell>
          <cell r="P209">
            <v>28365000</v>
          </cell>
          <cell r="Q209">
            <v>915</v>
          </cell>
          <cell r="R209">
            <v>28365000</v>
          </cell>
        </row>
        <row r="210">
          <cell r="A210">
            <v>152122</v>
          </cell>
          <cell r="C210" t="str">
            <v>HYDRABASE satellite</v>
          </cell>
          <cell r="D210">
            <v>31000</v>
          </cell>
          <cell r="E210">
            <v>0</v>
          </cell>
          <cell r="F210">
            <v>0</v>
          </cell>
          <cell r="G210">
            <v>0</v>
          </cell>
          <cell r="H210">
            <v>0</v>
          </cell>
          <cell r="I210">
            <v>0</v>
          </cell>
          <cell r="J210">
            <v>0</v>
          </cell>
          <cell r="K210">
            <v>0</v>
          </cell>
          <cell r="L210">
            <v>0</v>
          </cell>
          <cell r="M210">
            <v>0</v>
          </cell>
          <cell r="N210">
            <v>0</v>
          </cell>
          <cell r="O210">
            <v>0</v>
          </cell>
          <cell r="P210">
            <v>0</v>
          </cell>
          <cell r="Q210">
            <v>-2</v>
          </cell>
          <cell r="R210">
            <v>-58000</v>
          </cell>
        </row>
        <row r="211">
          <cell r="A211">
            <v>152132</v>
          </cell>
          <cell r="C211" t="str">
            <v>HYDRABASE rosalilas</v>
          </cell>
          <cell r="D211">
            <v>31000</v>
          </cell>
          <cell r="E211">
            <v>55</v>
          </cell>
          <cell r="F211">
            <v>1705000</v>
          </cell>
          <cell r="G211">
            <v>30</v>
          </cell>
          <cell r="H211">
            <v>930000</v>
          </cell>
          <cell r="I211">
            <v>236</v>
          </cell>
          <cell r="J211">
            <v>7316000</v>
          </cell>
          <cell r="K211">
            <v>55</v>
          </cell>
          <cell r="L211">
            <v>1705000</v>
          </cell>
          <cell r="M211">
            <v>66</v>
          </cell>
          <cell r="N211">
            <v>2046000</v>
          </cell>
          <cell r="O211">
            <v>195</v>
          </cell>
          <cell r="P211">
            <v>6045000</v>
          </cell>
          <cell r="Q211">
            <v>949</v>
          </cell>
          <cell r="R211">
            <v>29371000</v>
          </cell>
        </row>
        <row r="212">
          <cell r="A212">
            <v>152172</v>
          </cell>
          <cell r="C212" t="str">
            <v>HYDRABASE lys</v>
          </cell>
          <cell r="D212">
            <v>31000</v>
          </cell>
          <cell r="E212">
            <v>430</v>
          </cell>
          <cell r="F212">
            <v>13330000</v>
          </cell>
          <cell r="G212">
            <v>406</v>
          </cell>
          <cell r="H212">
            <v>12586000</v>
          </cell>
          <cell r="I212">
            <v>563</v>
          </cell>
          <cell r="J212">
            <v>17453000</v>
          </cell>
          <cell r="K212">
            <v>386</v>
          </cell>
          <cell r="L212">
            <v>11966000</v>
          </cell>
          <cell r="M212">
            <v>382</v>
          </cell>
          <cell r="N212">
            <v>11842000</v>
          </cell>
          <cell r="O212">
            <v>739</v>
          </cell>
          <cell r="P212">
            <v>22909000</v>
          </cell>
          <cell r="Q212">
            <v>7117</v>
          </cell>
          <cell r="R212">
            <v>217293000</v>
          </cell>
        </row>
        <row r="213">
          <cell r="A213">
            <v>152292</v>
          </cell>
          <cell r="C213" t="str">
            <v>HYDRABASE fuchsine</v>
          </cell>
          <cell r="D213">
            <v>31000</v>
          </cell>
          <cell r="E213">
            <v>51</v>
          </cell>
          <cell r="F213">
            <v>1581000</v>
          </cell>
          <cell r="G213">
            <v>62</v>
          </cell>
          <cell r="H213">
            <v>1922000</v>
          </cell>
          <cell r="I213">
            <v>94</v>
          </cell>
          <cell r="J213">
            <v>2914000</v>
          </cell>
          <cell r="K213">
            <v>112</v>
          </cell>
          <cell r="L213">
            <v>3472000</v>
          </cell>
          <cell r="M213">
            <v>94</v>
          </cell>
          <cell r="N213">
            <v>2914000</v>
          </cell>
          <cell r="O213">
            <v>157</v>
          </cell>
          <cell r="P213">
            <v>4867000</v>
          </cell>
          <cell r="Q213">
            <v>1134</v>
          </cell>
          <cell r="R213">
            <v>34550000</v>
          </cell>
        </row>
        <row r="214">
          <cell r="A214">
            <v>152332</v>
          </cell>
          <cell r="C214" t="str">
            <v>HYDRABASE polaire - 3.5g</v>
          </cell>
          <cell r="D214">
            <v>31000</v>
          </cell>
          <cell r="E214">
            <v>0</v>
          </cell>
          <cell r="F214">
            <v>0</v>
          </cell>
          <cell r="G214">
            <v>0</v>
          </cell>
          <cell r="H214">
            <v>0</v>
          </cell>
          <cell r="I214">
            <v>0</v>
          </cell>
          <cell r="J214">
            <v>0</v>
          </cell>
          <cell r="K214">
            <v>0</v>
          </cell>
          <cell r="L214">
            <v>0</v>
          </cell>
          <cell r="M214">
            <v>0</v>
          </cell>
          <cell r="N214">
            <v>0</v>
          </cell>
          <cell r="O214">
            <v>0</v>
          </cell>
          <cell r="P214">
            <v>0</v>
          </cell>
          <cell r="Q214">
            <v>1</v>
          </cell>
          <cell r="R214">
            <v>29000</v>
          </cell>
        </row>
        <row r="215">
          <cell r="A215">
            <v>152342</v>
          </cell>
          <cell r="C215" t="str">
            <v>HYDRABASE sirocco - 3.5g</v>
          </cell>
          <cell r="D215">
            <v>31000</v>
          </cell>
          <cell r="E215">
            <v>106</v>
          </cell>
          <cell r="F215">
            <v>3286000</v>
          </cell>
          <cell r="G215">
            <v>116</v>
          </cell>
          <cell r="H215">
            <v>3596000</v>
          </cell>
          <cell r="I215">
            <v>187</v>
          </cell>
          <cell r="J215">
            <v>5797000</v>
          </cell>
          <cell r="K215">
            <v>172</v>
          </cell>
          <cell r="L215">
            <v>5332000</v>
          </cell>
          <cell r="M215">
            <v>180</v>
          </cell>
          <cell r="N215">
            <v>5580000</v>
          </cell>
          <cell r="O215">
            <v>294</v>
          </cell>
          <cell r="P215">
            <v>9114000</v>
          </cell>
          <cell r="Q215">
            <v>1914</v>
          </cell>
          <cell r="R215">
            <v>58432000</v>
          </cell>
        </row>
        <row r="216">
          <cell r="A216">
            <v>152372</v>
          </cell>
          <cell r="C216" t="str">
            <v>HYDRABASE morocco-3.5g</v>
          </cell>
          <cell r="D216">
            <v>31000</v>
          </cell>
          <cell r="E216">
            <v>0</v>
          </cell>
          <cell r="F216">
            <v>0</v>
          </cell>
          <cell r="G216">
            <v>-23</v>
          </cell>
          <cell r="H216">
            <v>-713000</v>
          </cell>
          <cell r="I216">
            <v>6</v>
          </cell>
          <cell r="J216">
            <v>186000</v>
          </cell>
          <cell r="K216">
            <v>0</v>
          </cell>
          <cell r="L216">
            <v>0</v>
          </cell>
          <cell r="M216">
            <v>0</v>
          </cell>
          <cell r="N216">
            <v>0</v>
          </cell>
          <cell r="O216">
            <v>0</v>
          </cell>
          <cell r="P216">
            <v>0</v>
          </cell>
          <cell r="Q216">
            <v>-51</v>
          </cell>
          <cell r="R216">
            <v>-1513000</v>
          </cell>
        </row>
        <row r="217">
          <cell r="A217">
            <v>152512</v>
          </cell>
          <cell r="C217" t="str">
            <v>HYDRABASE iris</v>
          </cell>
          <cell r="D217">
            <v>31000</v>
          </cell>
          <cell r="E217">
            <v>65</v>
          </cell>
          <cell r="F217">
            <v>2015000</v>
          </cell>
          <cell r="G217">
            <v>72</v>
          </cell>
          <cell r="H217">
            <v>2232000</v>
          </cell>
          <cell r="I217">
            <v>97</v>
          </cell>
          <cell r="J217">
            <v>3007000</v>
          </cell>
          <cell r="K217">
            <v>69</v>
          </cell>
          <cell r="L217">
            <v>2139000</v>
          </cell>
          <cell r="M217">
            <v>66</v>
          </cell>
          <cell r="N217">
            <v>2046000</v>
          </cell>
          <cell r="O217">
            <v>758</v>
          </cell>
          <cell r="P217">
            <v>23498000</v>
          </cell>
          <cell r="Q217">
            <v>2122</v>
          </cell>
          <cell r="R217">
            <v>65076000</v>
          </cell>
        </row>
        <row r="218">
          <cell r="A218">
            <v>152572</v>
          </cell>
          <cell r="C218" t="str">
            <v>HYDRABASE pimpant - 3.5g</v>
          </cell>
          <cell r="D218">
            <v>31000</v>
          </cell>
          <cell r="E218">
            <v>100</v>
          </cell>
          <cell r="F218">
            <v>3100000</v>
          </cell>
          <cell r="G218">
            <v>57</v>
          </cell>
          <cell r="H218">
            <v>1767000</v>
          </cell>
          <cell r="I218">
            <v>88</v>
          </cell>
          <cell r="J218">
            <v>2728000</v>
          </cell>
          <cell r="K218">
            <v>108</v>
          </cell>
          <cell r="L218">
            <v>3348000</v>
          </cell>
          <cell r="M218">
            <v>143</v>
          </cell>
          <cell r="N218">
            <v>4433000</v>
          </cell>
          <cell r="O218">
            <v>110</v>
          </cell>
          <cell r="P218">
            <v>3410000</v>
          </cell>
          <cell r="Q218">
            <v>1386</v>
          </cell>
          <cell r="R218">
            <v>42292000</v>
          </cell>
        </row>
        <row r="219">
          <cell r="A219">
            <v>152642</v>
          </cell>
          <cell r="C219" t="str">
            <v>HYDRABASE rose baby</v>
          </cell>
          <cell r="D219">
            <v>31000</v>
          </cell>
          <cell r="E219">
            <v>61</v>
          </cell>
          <cell r="F219">
            <v>1891000</v>
          </cell>
          <cell r="G219">
            <v>56</v>
          </cell>
          <cell r="H219">
            <v>1736000</v>
          </cell>
          <cell r="I219">
            <v>72</v>
          </cell>
          <cell r="J219">
            <v>2232000</v>
          </cell>
          <cell r="K219">
            <v>73</v>
          </cell>
          <cell r="L219">
            <v>2263000</v>
          </cell>
          <cell r="M219">
            <v>94</v>
          </cell>
          <cell r="N219">
            <v>2914000</v>
          </cell>
          <cell r="O219">
            <v>116</v>
          </cell>
          <cell r="P219">
            <v>3596000</v>
          </cell>
          <cell r="Q219">
            <v>1185</v>
          </cell>
          <cell r="R219">
            <v>35989000</v>
          </cell>
        </row>
        <row r="220">
          <cell r="A220">
            <v>152732</v>
          </cell>
          <cell r="C220" t="str">
            <v>HYDRABASE violette</v>
          </cell>
          <cell r="D220">
            <v>31000</v>
          </cell>
          <cell r="E220">
            <v>22</v>
          </cell>
          <cell r="F220">
            <v>682000</v>
          </cell>
          <cell r="G220">
            <v>33</v>
          </cell>
          <cell r="H220">
            <v>1023000</v>
          </cell>
          <cell r="I220">
            <v>52</v>
          </cell>
          <cell r="J220">
            <v>1612000</v>
          </cell>
          <cell r="K220">
            <v>54</v>
          </cell>
          <cell r="L220">
            <v>1674000</v>
          </cell>
          <cell r="M220">
            <v>39</v>
          </cell>
          <cell r="N220">
            <v>1209000</v>
          </cell>
          <cell r="O220">
            <v>69</v>
          </cell>
          <cell r="P220">
            <v>2139000</v>
          </cell>
          <cell r="Q220">
            <v>592</v>
          </cell>
          <cell r="R220">
            <v>17990000</v>
          </cell>
        </row>
        <row r="221">
          <cell r="A221">
            <v>152742</v>
          </cell>
          <cell r="C221" t="str">
            <v>HYDRABASE gladiator -</v>
          </cell>
          <cell r="D221">
            <v>31000</v>
          </cell>
          <cell r="E221">
            <v>87</v>
          </cell>
          <cell r="F221">
            <v>2697000</v>
          </cell>
          <cell r="G221">
            <v>33</v>
          </cell>
          <cell r="H221">
            <v>1023000</v>
          </cell>
          <cell r="I221">
            <v>62</v>
          </cell>
          <cell r="J221">
            <v>1922000</v>
          </cell>
          <cell r="K221">
            <v>91</v>
          </cell>
          <cell r="L221">
            <v>2821000</v>
          </cell>
          <cell r="M221">
            <v>82</v>
          </cell>
          <cell r="N221">
            <v>2542000</v>
          </cell>
          <cell r="O221">
            <v>120</v>
          </cell>
          <cell r="P221">
            <v>3720000</v>
          </cell>
          <cell r="Q221">
            <v>1255</v>
          </cell>
          <cell r="R221">
            <v>38059000</v>
          </cell>
        </row>
        <row r="222">
          <cell r="A222">
            <v>152762</v>
          </cell>
          <cell r="C222" t="str">
            <v>HYDRABASE sari dore -</v>
          </cell>
          <cell r="D222">
            <v>31000</v>
          </cell>
          <cell r="E222">
            <v>85</v>
          </cell>
          <cell r="F222">
            <v>2635000</v>
          </cell>
          <cell r="G222">
            <v>69</v>
          </cell>
          <cell r="H222">
            <v>2139000</v>
          </cell>
          <cell r="I222">
            <v>84</v>
          </cell>
          <cell r="J222">
            <v>2604000</v>
          </cell>
          <cell r="K222">
            <v>133</v>
          </cell>
          <cell r="L222">
            <v>4123000</v>
          </cell>
          <cell r="M222">
            <v>78</v>
          </cell>
          <cell r="N222">
            <v>2418000</v>
          </cell>
          <cell r="O222">
            <v>115</v>
          </cell>
          <cell r="P222">
            <v>3565000</v>
          </cell>
          <cell r="Q222">
            <v>1297</v>
          </cell>
          <cell r="R222">
            <v>39547000</v>
          </cell>
        </row>
        <row r="223">
          <cell r="A223">
            <v>152862</v>
          </cell>
          <cell r="C223" t="str">
            <v>HYDRABASE argent perle -</v>
          </cell>
          <cell r="D223">
            <v>31000</v>
          </cell>
          <cell r="E223">
            <v>0</v>
          </cell>
          <cell r="F223">
            <v>0</v>
          </cell>
          <cell r="G223">
            <v>-9</v>
          </cell>
          <cell r="H223">
            <v>-279000</v>
          </cell>
          <cell r="I223">
            <v>0</v>
          </cell>
          <cell r="J223">
            <v>0</v>
          </cell>
          <cell r="K223">
            <v>0</v>
          </cell>
          <cell r="L223">
            <v>0</v>
          </cell>
          <cell r="M223">
            <v>0</v>
          </cell>
          <cell r="N223">
            <v>0</v>
          </cell>
          <cell r="O223">
            <v>0</v>
          </cell>
          <cell r="P223">
            <v>0</v>
          </cell>
          <cell r="Q223">
            <v>-24</v>
          </cell>
          <cell r="R223">
            <v>-714000</v>
          </cell>
        </row>
        <row r="224">
          <cell r="A224">
            <v>152902</v>
          </cell>
          <cell r="C224" t="str">
            <v>HYDRABASE pirate - 3.5g</v>
          </cell>
          <cell r="D224">
            <v>31000</v>
          </cell>
          <cell r="E224">
            <v>630</v>
          </cell>
          <cell r="F224">
            <v>19530000</v>
          </cell>
          <cell r="G224">
            <v>385</v>
          </cell>
          <cell r="H224">
            <v>11935000</v>
          </cell>
          <cell r="I224">
            <v>578</v>
          </cell>
          <cell r="J224">
            <v>17918000</v>
          </cell>
          <cell r="K224">
            <v>511</v>
          </cell>
          <cell r="L224">
            <v>15841000</v>
          </cell>
          <cell r="M224">
            <v>622</v>
          </cell>
          <cell r="N224">
            <v>19282000</v>
          </cell>
          <cell r="O224">
            <v>885</v>
          </cell>
          <cell r="P224">
            <v>27435000</v>
          </cell>
          <cell r="Q224">
            <v>7969</v>
          </cell>
          <cell r="R224">
            <v>242819000</v>
          </cell>
        </row>
        <row r="225">
          <cell r="A225">
            <v>152912</v>
          </cell>
          <cell r="C225" t="str">
            <v>HYDRABASE spectra - 3.5g</v>
          </cell>
          <cell r="D225">
            <v>31000</v>
          </cell>
          <cell r="E225">
            <v>68</v>
          </cell>
          <cell r="F225">
            <v>2108000</v>
          </cell>
          <cell r="G225">
            <v>47</v>
          </cell>
          <cell r="H225">
            <v>1457000</v>
          </cell>
          <cell r="I225">
            <v>88</v>
          </cell>
          <cell r="J225">
            <v>2728000</v>
          </cell>
          <cell r="K225">
            <v>0</v>
          </cell>
          <cell r="L225">
            <v>0</v>
          </cell>
          <cell r="M225">
            <v>0</v>
          </cell>
          <cell r="N225">
            <v>0</v>
          </cell>
          <cell r="O225">
            <v>0</v>
          </cell>
          <cell r="P225">
            <v>0</v>
          </cell>
          <cell r="Q225">
            <v>935</v>
          </cell>
          <cell r="R225">
            <v>28305000</v>
          </cell>
        </row>
        <row r="226">
          <cell r="A226">
            <v>154090</v>
          </cell>
          <cell r="C226" t="str">
            <v>LEVRES SCINTI.GINGER 09</v>
          </cell>
          <cell r="D226">
            <v>28000</v>
          </cell>
          <cell r="E226">
            <v>0</v>
          </cell>
          <cell r="F226">
            <v>0</v>
          </cell>
          <cell r="G226">
            <v>0</v>
          </cell>
          <cell r="H226">
            <v>0</v>
          </cell>
          <cell r="I226">
            <v>0</v>
          </cell>
          <cell r="J226">
            <v>0</v>
          </cell>
          <cell r="K226">
            <v>0</v>
          </cell>
          <cell r="L226">
            <v>0</v>
          </cell>
          <cell r="M226">
            <v>0</v>
          </cell>
          <cell r="N226">
            <v>0</v>
          </cell>
          <cell r="O226">
            <v>1531</v>
          </cell>
          <cell r="P226">
            <v>42868000</v>
          </cell>
          <cell r="Q226">
            <v>1531</v>
          </cell>
          <cell r="R226">
            <v>42868000</v>
          </cell>
        </row>
        <row r="227">
          <cell r="A227">
            <v>154110</v>
          </cell>
          <cell r="C227" t="str">
            <v>LEVRES SCINTILLANTES</v>
          </cell>
          <cell r="D227">
            <v>28000</v>
          </cell>
          <cell r="E227">
            <v>130</v>
          </cell>
          <cell r="F227">
            <v>3640000</v>
          </cell>
          <cell r="G227">
            <v>301</v>
          </cell>
          <cell r="H227">
            <v>8428000</v>
          </cell>
          <cell r="I227">
            <v>794</v>
          </cell>
          <cell r="J227">
            <v>22232000</v>
          </cell>
          <cell r="K227">
            <v>798</v>
          </cell>
          <cell r="L227">
            <v>22344000</v>
          </cell>
          <cell r="M227">
            <v>870</v>
          </cell>
          <cell r="N227">
            <v>24360000</v>
          </cell>
          <cell r="O227">
            <v>1618</v>
          </cell>
          <cell r="P227">
            <v>45304000</v>
          </cell>
          <cell r="Q227">
            <v>12026</v>
          </cell>
          <cell r="R227">
            <v>320612000</v>
          </cell>
        </row>
        <row r="228">
          <cell r="A228">
            <v>154160</v>
          </cell>
          <cell r="C228" t="str">
            <v>LEVRES SCINTILLANTES</v>
          </cell>
          <cell r="D228">
            <v>28000</v>
          </cell>
          <cell r="E228">
            <v>3</v>
          </cell>
          <cell r="F228">
            <v>84000</v>
          </cell>
          <cell r="G228">
            <v>-41</v>
          </cell>
          <cell r="H228">
            <v>-1148000</v>
          </cell>
          <cell r="I228">
            <v>24</v>
          </cell>
          <cell r="J228">
            <v>672000</v>
          </cell>
          <cell r="K228">
            <v>12</v>
          </cell>
          <cell r="L228">
            <v>336000</v>
          </cell>
          <cell r="M228">
            <v>0</v>
          </cell>
          <cell r="N228">
            <v>0</v>
          </cell>
          <cell r="O228">
            <v>0</v>
          </cell>
          <cell r="P228">
            <v>0</v>
          </cell>
          <cell r="Q228">
            <v>18</v>
          </cell>
          <cell r="R228">
            <v>420000</v>
          </cell>
        </row>
        <row r="229">
          <cell r="A229">
            <v>154170</v>
          </cell>
          <cell r="C229" t="str">
            <v>LEVRES SCINTILLANTES</v>
          </cell>
          <cell r="D229">
            <v>28000</v>
          </cell>
          <cell r="E229">
            <v>0</v>
          </cell>
          <cell r="F229">
            <v>0</v>
          </cell>
          <cell r="G229">
            <v>-1</v>
          </cell>
          <cell r="H229">
            <v>-28000</v>
          </cell>
          <cell r="I229">
            <v>2</v>
          </cell>
          <cell r="J229">
            <v>56000</v>
          </cell>
          <cell r="K229">
            <v>0</v>
          </cell>
          <cell r="L229">
            <v>0</v>
          </cell>
          <cell r="M229">
            <v>0</v>
          </cell>
          <cell r="N229">
            <v>0</v>
          </cell>
          <cell r="O229">
            <v>0</v>
          </cell>
          <cell r="P229">
            <v>0</v>
          </cell>
          <cell r="Q229">
            <v>-10</v>
          </cell>
          <cell r="R229">
            <v>-247000</v>
          </cell>
        </row>
        <row r="230">
          <cell r="A230">
            <v>154190</v>
          </cell>
          <cell r="C230" t="str">
            <v>LEVRES SCINTILLANTES</v>
          </cell>
          <cell r="D230">
            <v>28000</v>
          </cell>
          <cell r="E230">
            <v>298</v>
          </cell>
          <cell r="F230">
            <v>8344000</v>
          </cell>
          <cell r="G230">
            <v>503</v>
          </cell>
          <cell r="H230" t="str">
            <v>14,084,000   1</v>
          </cell>
          <cell r="I230" t="str">
            <v>,279</v>
          </cell>
          <cell r="J230">
            <v>35812000</v>
          </cell>
          <cell r="K230">
            <v>1022</v>
          </cell>
          <cell r="L230">
            <v>28616000</v>
          </cell>
          <cell r="M230">
            <v>933</v>
          </cell>
          <cell r="N230">
            <v>26124000</v>
          </cell>
          <cell r="O230">
            <v>1766</v>
          </cell>
          <cell r="P230">
            <v>49448000</v>
          </cell>
          <cell r="Q230">
            <v>13123</v>
          </cell>
          <cell r="R230">
            <v>350653000</v>
          </cell>
        </row>
        <row r="231">
          <cell r="A231">
            <v>154220</v>
          </cell>
          <cell r="C231" t="str">
            <v>LEVRES SCINTILLANTES</v>
          </cell>
          <cell r="D231">
            <v>28000</v>
          </cell>
          <cell r="E231">
            <v>0</v>
          </cell>
          <cell r="F231">
            <v>0</v>
          </cell>
          <cell r="G231">
            <v>0</v>
          </cell>
          <cell r="H231">
            <v>0</v>
          </cell>
          <cell r="I231">
            <v>0</v>
          </cell>
          <cell r="J231">
            <v>0</v>
          </cell>
          <cell r="K231">
            <v>0</v>
          </cell>
          <cell r="L231">
            <v>0</v>
          </cell>
          <cell r="M231">
            <v>0</v>
          </cell>
          <cell r="N231">
            <v>0</v>
          </cell>
          <cell r="O231">
            <v>0</v>
          </cell>
          <cell r="P231">
            <v>0</v>
          </cell>
          <cell r="Q231">
            <v>14</v>
          </cell>
          <cell r="R231">
            <v>362000</v>
          </cell>
        </row>
        <row r="232">
          <cell r="A232">
            <v>154240</v>
          </cell>
          <cell r="C232" t="str">
            <v>LEVRES SCINTILLANTES</v>
          </cell>
          <cell r="D232">
            <v>28000</v>
          </cell>
          <cell r="E232">
            <v>0</v>
          </cell>
          <cell r="F232">
            <v>0</v>
          </cell>
          <cell r="G232">
            <v>0</v>
          </cell>
          <cell r="H232">
            <v>0</v>
          </cell>
          <cell r="I232">
            <v>0</v>
          </cell>
          <cell r="J232">
            <v>0</v>
          </cell>
          <cell r="K232">
            <v>0</v>
          </cell>
          <cell r="L232">
            <v>0</v>
          </cell>
          <cell r="M232">
            <v>0</v>
          </cell>
          <cell r="N232">
            <v>0</v>
          </cell>
          <cell r="O232">
            <v>0</v>
          </cell>
          <cell r="P232">
            <v>0</v>
          </cell>
          <cell r="Q232">
            <v>1</v>
          </cell>
          <cell r="R232">
            <v>28000</v>
          </cell>
        </row>
        <row r="233">
          <cell r="A233">
            <v>154250</v>
          </cell>
          <cell r="C233" t="str">
            <v>LEVRES SCINTILLANTES</v>
          </cell>
          <cell r="D233">
            <v>28000</v>
          </cell>
          <cell r="E233">
            <v>501</v>
          </cell>
          <cell r="F233">
            <v>14028000</v>
          </cell>
          <cell r="G233">
            <v>772</v>
          </cell>
          <cell r="H233" t="str">
            <v>21,616,000   1</v>
          </cell>
          <cell r="I233" t="str">
            <v>,272</v>
          </cell>
          <cell r="J233">
            <v>35616000</v>
          </cell>
          <cell r="K233">
            <v>1255</v>
          </cell>
          <cell r="L233">
            <v>35140000</v>
          </cell>
          <cell r="M233">
            <v>1391</v>
          </cell>
          <cell r="N233">
            <v>38948000</v>
          </cell>
          <cell r="O233">
            <v>2186</v>
          </cell>
          <cell r="P233">
            <v>61208000</v>
          </cell>
          <cell r="Q233">
            <v>19036</v>
          </cell>
          <cell r="R233">
            <v>512308000</v>
          </cell>
        </row>
        <row r="234">
          <cell r="A234">
            <v>154260</v>
          </cell>
          <cell r="C234" t="str">
            <v>LEVRES SCINTILLANTES</v>
          </cell>
          <cell r="D234">
            <v>28000</v>
          </cell>
          <cell r="E234">
            <v>0</v>
          </cell>
          <cell r="F234">
            <v>0</v>
          </cell>
          <cell r="G234">
            <v>-4</v>
          </cell>
          <cell r="H234">
            <v>-112000</v>
          </cell>
          <cell r="I234">
            <v>85</v>
          </cell>
          <cell r="J234">
            <v>2380000</v>
          </cell>
          <cell r="K234">
            <v>12</v>
          </cell>
          <cell r="L234">
            <v>336000</v>
          </cell>
          <cell r="M234">
            <v>3</v>
          </cell>
          <cell r="N234">
            <v>84000</v>
          </cell>
          <cell r="O234">
            <v>0</v>
          </cell>
          <cell r="P234">
            <v>0</v>
          </cell>
          <cell r="Q234">
            <v>147</v>
          </cell>
          <cell r="R234">
            <v>4026000</v>
          </cell>
        </row>
        <row r="235">
          <cell r="A235">
            <v>154280</v>
          </cell>
          <cell r="C235" t="str">
            <v>LEVRES SCINTILLANTES</v>
          </cell>
          <cell r="D235">
            <v>28000</v>
          </cell>
          <cell r="E235">
            <v>0</v>
          </cell>
          <cell r="F235">
            <v>0</v>
          </cell>
          <cell r="G235">
            <v>0</v>
          </cell>
          <cell r="H235">
            <v>0</v>
          </cell>
          <cell r="I235">
            <v>0</v>
          </cell>
          <cell r="J235">
            <v>0</v>
          </cell>
          <cell r="K235">
            <v>0</v>
          </cell>
          <cell r="L235">
            <v>0</v>
          </cell>
          <cell r="M235">
            <v>0</v>
          </cell>
          <cell r="N235">
            <v>0</v>
          </cell>
          <cell r="O235">
            <v>0</v>
          </cell>
          <cell r="P235">
            <v>0</v>
          </cell>
          <cell r="Q235">
            <v>12</v>
          </cell>
          <cell r="R235">
            <v>336000</v>
          </cell>
        </row>
        <row r="236">
          <cell r="A236">
            <v>154290</v>
          </cell>
          <cell r="C236" t="str">
            <v>LEVRES SCINTILLANTES</v>
          </cell>
          <cell r="D236">
            <v>28000</v>
          </cell>
          <cell r="E236">
            <v>0</v>
          </cell>
          <cell r="F236">
            <v>0</v>
          </cell>
          <cell r="G236">
            <v>0</v>
          </cell>
          <cell r="H236">
            <v>0</v>
          </cell>
          <cell r="I236">
            <v>0</v>
          </cell>
          <cell r="J236">
            <v>0</v>
          </cell>
          <cell r="K236">
            <v>0</v>
          </cell>
          <cell r="L236">
            <v>0</v>
          </cell>
          <cell r="M236">
            <v>0</v>
          </cell>
          <cell r="N236">
            <v>0</v>
          </cell>
          <cell r="O236">
            <v>0</v>
          </cell>
          <cell r="P236">
            <v>0</v>
          </cell>
          <cell r="Q236">
            <v>1</v>
          </cell>
          <cell r="R236">
            <v>28000</v>
          </cell>
        </row>
        <row r="237">
          <cell r="A237">
            <v>154300</v>
          </cell>
          <cell r="C237" t="str">
            <v>LEVRES SCINTILLANTES</v>
          </cell>
          <cell r="D237">
            <v>28000</v>
          </cell>
          <cell r="E237">
            <v>0</v>
          </cell>
          <cell r="F237">
            <v>0</v>
          </cell>
          <cell r="G237">
            <v>-2</v>
          </cell>
          <cell r="H237">
            <v>-56000</v>
          </cell>
          <cell r="I237">
            <v>0</v>
          </cell>
          <cell r="J237">
            <v>0</v>
          </cell>
          <cell r="K237">
            <v>0</v>
          </cell>
          <cell r="L237">
            <v>0</v>
          </cell>
          <cell r="M237">
            <v>0</v>
          </cell>
          <cell r="N237">
            <v>0</v>
          </cell>
          <cell r="O237">
            <v>0</v>
          </cell>
          <cell r="P237">
            <v>0</v>
          </cell>
          <cell r="Q237">
            <v>787</v>
          </cell>
          <cell r="R237">
            <v>19687000</v>
          </cell>
        </row>
        <row r="238">
          <cell r="A238">
            <v>154320</v>
          </cell>
          <cell r="C238" t="str">
            <v>LEVERS SCINTILLANTES</v>
          </cell>
          <cell r="D238">
            <v>28000</v>
          </cell>
          <cell r="E238">
            <v>75</v>
          </cell>
          <cell r="F238">
            <v>2100000</v>
          </cell>
          <cell r="G238">
            <v>78</v>
          </cell>
          <cell r="H238">
            <v>2184000</v>
          </cell>
          <cell r="I238">
            <v>263</v>
          </cell>
          <cell r="J238">
            <v>7364000</v>
          </cell>
          <cell r="K238">
            <v>28</v>
          </cell>
          <cell r="L238">
            <v>784000</v>
          </cell>
          <cell r="M238">
            <v>3</v>
          </cell>
          <cell r="N238">
            <v>84000</v>
          </cell>
          <cell r="O238">
            <v>0</v>
          </cell>
          <cell r="P238">
            <v>0</v>
          </cell>
          <cell r="Q238">
            <v>2138</v>
          </cell>
          <cell r="R238">
            <v>58058000</v>
          </cell>
        </row>
        <row r="239">
          <cell r="A239">
            <v>154330</v>
          </cell>
          <cell r="C239" t="str">
            <v>LEVRES SCINTILLANTES</v>
          </cell>
          <cell r="D239">
            <v>28000</v>
          </cell>
          <cell r="E239">
            <v>0</v>
          </cell>
          <cell r="F239">
            <v>0</v>
          </cell>
          <cell r="G239">
            <v>0</v>
          </cell>
          <cell r="H239">
            <v>0</v>
          </cell>
          <cell r="I239">
            <v>0</v>
          </cell>
          <cell r="J239">
            <v>0</v>
          </cell>
          <cell r="K239">
            <v>0</v>
          </cell>
          <cell r="L239">
            <v>0</v>
          </cell>
          <cell r="M239">
            <v>0</v>
          </cell>
          <cell r="N239">
            <v>0</v>
          </cell>
          <cell r="O239">
            <v>0</v>
          </cell>
          <cell r="P239">
            <v>0</v>
          </cell>
          <cell r="Q239">
            <v>895</v>
          </cell>
          <cell r="R239">
            <v>22537000</v>
          </cell>
        </row>
        <row r="240">
          <cell r="A240">
            <v>154340</v>
          </cell>
          <cell r="C240" t="str">
            <v>LEVRES SCINTILLANTES</v>
          </cell>
          <cell r="D240">
            <v>28000</v>
          </cell>
          <cell r="E240">
            <v>6</v>
          </cell>
          <cell r="F240">
            <v>168000</v>
          </cell>
          <cell r="G240">
            <v>-133</v>
          </cell>
          <cell r="H240">
            <v>-3724000</v>
          </cell>
          <cell r="I240">
            <v>2</v>
          </cell>
          <cell r="J240">
            <v>56000</v>
          </cell>
          <cell r="K240">
            <v>9</v>
          </cell>
          <cell r="L240">
            <v>252000</v>
          </cell>
          <cell r="M240">
            <v>6</v>
          </cell>
          <cell r="N240">
            <v>168000</v>
          </cell>
          <cell r="O240">
            <v>0</v>
          </cell>
          <cell r="P240">
            <v>0</v>
          </cell>
          <cell r="Q240">
            <v>-136</v>
          </cell>
          <cell r="R240">
            <v>-3712000</v>
          </cell>
        </row>
        <row r="241">
          <cell r="A241">
            <v>154360</v>
          </cell>
          <cell r="C241" t="str">
            <v>LEVRES SCINTILLANTES</v>
          </cell>
          <cell r="D241">
            <v>28000</v>
          </cell>
          <cell r="E241">
            <v>0</v>
          </cell>
          <cell r="F241">
            <v>0</v>
          </cell>
          <cell r="G241">
            <v>0</v>
          </cell>
          <cell r="H241">
            <v>0</v>
          </cell>
          <cell r="I241">
            <v>0</v>
          </cell>
          <cell r="J241">
            <v>0</v>
          </cell>
          <cell r="K241">
            <v>0</v>
          </cell>
          <cell r="L241">
            <v>0</v>
          </cell>
          <cell r="M241">
            <v>0</v>
          </cell>
          <cell r="N241">
            <v>0</v>
          </cell>
          <cell r="O241">
            <v>0</v>
          </cell>
          <cell r="P241">
            <v>0</v>
          </cell>
          <cell r="Q241">
            <v>1</v>
          </cell>
          <cell r="R241">
            <v>28000</v>
          </cell>
        </row>
        <row r="242">
          <cell r="A242">
            <v>154370</v>
          </cell>
          <cell r="C242" t="str">
            <v>LEVRES SCINTILLANTES</v>
          </cell>
          <cell r="D242">
            <v>28000</v>
          </cell>
          <cell r="E242">
            <v>0</v>
          </cell>
          <cell r="F242">
            <v>0</v>
          </cell>
          <cell r="G242">
            <v>0</v>
          </cell>
          <cell r="H242">
            <v>0</v>
          </cell>
          <cell r="I242">
            <v>1</v>
          </cell>
          <cell r="J242">
            <v>28000</v>
          </cell>
          <cell r="K242">
            <v>0</v>
          </cell>
          <cell r="L242">
            <v>0</v>
          </cell>
          <cell r="M242">
            <v>0</v>
          </cell>
          <cell r="N242">
            <v>0</v>
          </cell>
          <cell r="O242">
            <v>-1</v>
          </cell>
          <cell r="P242">
            <v>-28000</v>
          </cell>
          <cell r="Q242">
            <v>6</v>
          </cell>
          <cell r="R242">
            <v>162000</v>
          </cell>
        </row>
        <row r="243">
          <cell r="A243">
            <v>154380</v>
          </cell>
          <cell r="C243" t="str">
            <v>LEVRES SCINTILLANTES</v>
          </cell>
          <cell r="D243">
            <v>28000</v>
          </cell>
          <cell r="E243">
            <v>867</v>
          </cell>
          <cell r="F243">
            <v>24276000</v>
          </cell>
          <cell r="G243">
            <v>580</v>
          </cell>
          <cell r="H243">
            <v>16240000</v>
          </cell>
          <cell r="I243">
            <v>873</v>
          </cell>
          <cell r="J243">
            <v>24444000</v>
          </cell>
          <cell r="K243">
            <v>837</v>
          </cell>
          <cell r="L243">
            <v>23436000</v>
          </cell>
          <cell r="M243">
            <v>905</v>
          </cell>
          <cell r="N243">
            <v>25340000</v>
          </cell>
          <cell r="O243">
            <v>1611</v>
          </cell>
          <cell r="P243">
            <v>45108000</v>
          </cell>
          <cell r="Q243">
            <v>10842</v>
          </cell>
          <cell r="R243">
            <v>296088000</v>
          </cell>
        </row>
        <row r="244">
          <cell r="A244">
            <v>154390</v>
          </cell>
          <cell r="C244" t="str">
            <v>LEVRES SCINTILLANTES</v>
          </cell>
          <cell r="D244">
            <v>28000</v>
          </cell>
          <cell r="E244">
            <v>28</v>
          </cell>
          <cell r="F244">
            <v>784000</v>
          </cell>
          <cell r="G244">
            <v>-18</v>
          </cell>
          <cell r="H244">
            <v>-504000</v>
          </cell>
          <cell r="I244">
            <v>88</v>
          </cell>
          <cell r="J244">
            <v>2464000</v>
          </cell>
          <cell r="K244">
            <v>148</v>
          </cell>
          <cell r="L244">
            <v>4144000</v>
          </cell>
          <cell r="M244">
            <v>117</v>
          </cell>
          <cell r="N244">
            <v>3276000</v>
          </cell>
          <cell r="O244">
            <v>184</v>
          </cell>
          <cell r="P244">
            <v>5152000</v>
          </cell>
          <cell r="Q244">
            <v>2667</v>
          </cell>
          <cell r="R244">
            <v>68931000</v>
          </cell>
        </row>
        <row r="245">
          <cell r="A245">
            <v>154400</v>
          </cell>
          <cell r="C245" t="str">
            <v>LEVRES SCINTILLANTES</v>
          </cell>
          <cell r="D245">
            <v>28000</v>
          </cell>
          <cell r="E245">
            <v>55</v>
          </cell>
          <cell r="F245">
            <v>1540000</v>
          </cell>
          <cell r="G245">
            <v>8</v>
          </cell>
          <cell r="H245">
            <v>224000</v>
          </cell>
          <cell r="I245">
            <v>221</v>
          </cell>
          <cell r="J245">
            <v>6188000</v>
          </cell>
          <cell r="K245">
            <v>351</v>
          </cell>
          <cell r="L245">
            <v>9828000</v>
          </cell>
          <cell r="M245">
            <v>437</v>
          </cell>
          <cell r="N245">
            <v>12236000</v>
          </cell>
          <cell r="O245">
            <v>715</v>
          </cell>
          <cell r="P245">
            <v>20020000</v>
          </cell>
          <cell r="Q245">
            <v>10078</v>
          </cell>
          <cell r="R245">
            <v>259297000</v>
          </cell>
        </row>
        <row r="246">
          <cell r="A246">
            <v>154410</v>
          </cell>
          <cell r="C246" t="str">
            <v>LEVRES SCINTILLANTES</v>
          </cell>
          <cell r="D246">
            <v>28000</v>
          </cell>
          <cell r="E246">
            <v>1823</v>
          </cell>
          <cell r="F246">
            <v>51044000</v>
          </cell>
          <cell r="G246">
            <v>415</v>
          </cell>
          <cell r="H246">
            <v>11620000</v>
          </cell>
          <cell r="I246">
            <v>18</v>
          </cell>
          <cell r="J246">
            <v>504000</v>
          </cell>
          <cell r="K246">
            <v>1</v>
          </cell>
          <cell r="L246">
            <v>28000</v>
          </cell>
          <cell r="M246">
            <v>0</v>
          </cell>
          <cell r="N246">
            <v>0</v>
          </cell>
          <cell r="O246">
            <v>0</v>
          </cell>
          <cell r="P246">
            <v>0</v>
          </cell>
          <cell r="Q246">
            <v>7045</v>
          </cell>
          <cell r="R246">
            <v>197260000</v>
          </cell>
        </row>
        <row r="247">
          <cell r="A247">
            <v>154420</v>
          </cell>
          <cell r="C247" t="str">
            <v>LEVRES SCINTILLANTES</v>
          </cell>
          <cell r="D247">
            <v>28000</v>
          </cell>
          <cell r="E247">
            <v>1254</v>
          </cell>
          <cell r="F247">
            <v>35112000</v>
          </cell>
          <cell r="G247">
            <v>671</v>
          </cell>
          <cell r="H247" t="str">
            <v>18,788,000   1</v>
          </cell>
          <cell r="I247" t="str">
            <v>,231</v>
          </cell>
          <cell r="J247">
            <v>34468000</v>
          </cell>
          <cell r="K247">
            <v>209</v>
          </cell>
          <cell r="L247">
            <v>5852000</v>
          </cell>
          <cell r="M247">
            <v>7</v>
          </cell>
          <cell r="N247">
            <v>196000</v>
          </cell>
          <cell r="O247">
            <v>2</v>
          </cell>
          <cell r="P247">
            <v>56000</v>
          </cell>
          <cell r="Q247">
            <v>8042</v>
          </cell>
          <cell r="R247">
            <v>225176000</v>
          </cell>
        </row>
        <row r="248">
          <cell r="A248">
            <v>154430</v>
          </cell>
          <cell r="C248" t="str">
            <v>LEVRES SCINTILLANTES</v>
          </cell>
          <cell r="D248">
            <v>28000</v>
          </cell>
          <cell r="E248">
            <v>0</v>
          </cell>
          <cell r="F248">
            <v>0</v>
          </cell>
          <cell r="G248">
            <v>1973</v>
          </cell>
          <cell r="H248">
            <v>55244000</v>
          </cell>
          <cell r="I248">
            <v>81</v>
          </cell>
          <cell r="J248">
            <v>2268000</v>
          </cell>
          <cell r="K248">
            <v>0</v>
          </cell>
          <cell r="L248">
            <v>0</v>
          </cell>
          <cell r="M248">
            <v>0</v>
          </cell>
          <cell r="N248">
            <v>0</v>
          </cell>
          <cell r="O248">
            <v>0</v>
          </cell>
          <cell r="P248">
            <v>0</v>
          </cell>
          <cell r="Q248">
            <v>2054</v>
          </cell>
          <cell r="R248">
            <v>57512000</v>
          </cell>
        </row>
        <row r="249">
          <cell r="A249">
            <v>154440</v>
          </cell>
          <cell r="C249" t="str">
            <v>LEVRES SCINTILLANTES</v>
          </cell>
          <cell r="D249">
            <v>28000</v>
          </cell>
          <cell r="E249">
            <v>166</v>
          </cell>
          <cell r="F249">
            <v>4648000</v>
          </cell>
          <cell r="G249">
            <v>271</v>
          </cell>
          <cell r="H249">
            <v>7588000</v>
          </cell>
          <cell r="I249">
            <v>701</v>
          </cell>
          <cell r="J249">
            <v>19628000</v>
          </cell>
          <cell r="K249">
            <v>719</v>
          </cell>
          <cell r="L249">
            <v>20132000</v>
          </cell>
          <cell r="M249">
            <v>876</v>
          </cell>
          <cell r="N249">
            <v>24528000</v>
          </cell>
          <cell r="O249">
            <v>1181</v>
          </cell>
          <cell r="P249">
            <v>33068000</v>
          </cell>
          <cell r="Q249">
            <v>7970</v>
          </cell>
          <cell r="R249">
            <v>223157000</v>
          </cell>
        </row>
        <row r="250">
          <cell r="A250">
            <v>154450</v>
          </cell>
          <cell r="C250" t="str">
            <v>LEVRES SCINTILLANTES</v>
          </cell>
          <cell r="D250">
            <v>28000</v>
          </cell>
          <cell r="E250">
            <v>114</v>
          </cell>
          <cell r="F250">
            <v>3192000</v>
          </cell>
          <cell r="G250">
            <v>73</v>
          </cell>
          <cell r="H250">
            <v>2044000</v>
          </cell>
          <cell r="I250">
            <v>308</v>
          </cell>
          <cell r="J250">
            <v>8624000</v>
          </cell>
          <cell r="K250">
            <v>302</v>
          </cell>
          <cell r="L250">
            <v>8456000</v>
          </cell>
          <cell r="M250">
            <v>391</v>
          </cell>
          <cell r="N250">
            <v>10948000</v>
          </cell>
          <cell r="O250">
            <v>994</v>
          </cell>
          <cell r="P250">
            <v>27832000</v>
          </cell>
          <cell r="Q250">
            <v>6870</v>
          </cell>
          <cell r="R250">
            <v>192360000</v>
          </cell>
        </row>
        <row r="251">
          <cell r="A251">
            <v>154460</v>
          </cell>
          <cell r="C251" t="str">
            <v>LEVRES SCINTILLANTES</v>
          </cell>
          <cell r="D251">
            <v>28000</v>
          </cell>
          <cell r="E251">
            <v>507</v>
          </cell>
          <cell r="F251">
            <v>14196000</v>
          </cell>
          <cell r="G251">
            <v>994</v>
          </cell>
          <cell r="H251" t="str">
            <v>27,832,000   2</v>
          </cell>
          <cell r="I251" t="str">
            <v>,120</v>
          </cell>
          <cell r="J251">
            <v>59360000</v>
          </cell>
          <cell r="K251">
            <v>2009</v>
          </cell>
          <cell r="L251">
            <v>56252000</v>
          </cell>
          <cell r="M251">
            <v>2023</v>
          </cell>
          <cell r="N251">
            <v>56644000</v>
          </cell>
          <cell r="O251">
            <v>2104</v>
          </cell>
          <cell r="P251">
            <v>58912000</v>
          </cell>
          <cell r="Q251">
            <v>16318</v>
          </cell>
          <cell r="R251">
            <v>456904000</v>
          </cell>
        </row>
        <row r="252">
          <cell r="A252">
            <v>154480</v>
          </cell>
          <cell r="C252" t="str">
            <v>LEVRES SCINTILLANTES</v>
          </cell>
          <cell r="D252">
            <v>28000</v>
          </cell>
          <cell r="E252">
            <v>0</v>
          </cell>
          <cell r="F252">
            <v>0</v>
          </cell>
          <cell r="G252">
            <v>2662</v>
          </cell>
          <cell r="H252">
            <v>74536000</v>
          </cell>
          <cell r="I252">
            <v>810</v>
          </cell>
          <cell r="J252">
            <v>22680000</v>
          </cell>
          <cell r="K252">
            <v>799</v>
          </cell>
          <cell r="L252">
            <v>22372000</v>
          </cell>
          <cell r="M252">
            <v>721</v>
          </cell>
          <cell r="N252">
            <v>20188000</v>
          </cell>
          <cell r="O252">
            <v>1398</v>
          </cell>
          <cell r="P252">
            <v>39144000</v>
          </cell>
          <cell r="Q252">
            <v>6390</v>
          </cell>
          <cell r="R252">
            <v>178920000</v>
          </cell>
        </row>
        <row r="253">
          <cell r="A253">
            <v>154490</v>
          </cell>
          <cell r="C253" t="str">
            <v>LEVRES SCINTI.ZANZIBAR</v>
          </cell>
          <cell r="D253">
            <v>28000</v>
          </cell>
          <cell r="E253">
            <v>0</v>
          </cell>
          <cell r="F253">
            <v>0</v>
          </cell>
          <cell r="G253">
            <v>0</v>
          </cell>
          <cell r="H253">
            <v>0</v>
          </cell>
          <cell r="I253">
            <v>0</v>
          </cell>
          <cell r="J253">
            <v>0</v>
          </cell>
          <cell r="K253">
            <v>0</v>
          </cell>
          <cell r="L253">
            <v>0</v>
          </cell>
          <cell r="M253">
            <v>0</v>
          </cell>
          <cell r="N253">
            <v>0</v>
          </cell>
          <cell r="O253">
            <v>933</v>
          </cell>
          <cell r="P253">
            <v>26124000</v>
          </cell>
          <cell r="Q253">
            <v>933</v>
          </cell>
          <cell r="R253">
            <v>26124000</v>
          </cell>
        </row>
        <row r="254">
          <cell r="A254">
            <v>154560</v>
          </cell>
          <cell r="C254" t="str">
            <v>QUATUOR LEVRES INTENSES</v>
          </cell>
          <cell r="D254">
            <v>54000</v>
          </cell>
          <cell r="E254">
            <v>0</v>
          </cell>
          <cell r="F254">
            <v>0</v>
          </cell>
          <cell r="G254">
            <v>0</v>
          </cell>
          <cell r="H254">
            <v>0</v>
          </cell>
          <cell r="I254">
            <v>0</v>
          </cell>
          <cell r="J254">
            <v>0</v>
          </cell>
          <cell r="K254">
            <v>0</v>
          </cell>
          <cell r="L254">
            <v>0</v>
          </cell>
          <cell r="M254">
            <v>0</v>
          </cell>
          <cell r="N254">
            <v>0</v>
          </cell>
          <cell r="O254">
            <v>0</v>
          </cell>
          <cell r="P254">
            <v>0</v>
          </cell>
          <cell r="Q254">
            <v>1</v>
          </cell>
          <cell r="R254">
            <v>54000</v>
          </cell>
        </row>
        <row r="255">
          <cell r="A255">
            <v>154570</v>
          </cell>
          <cell r="C255" t="str">
            <v>QUATUOR LEVRES INTENSES</v>
          </cell>
          <cell r="D255">
            <v>54000</v>
          </cell>
          <cell r="E255">
            <v>0</v>
          </cell>
          <cell r="F255">
            <v>0</v>
          </cell>
          <cell r="G255">
            <v>0</v>
          </cell>
          <cell r="H255">
            <v>0</v>
          </cell>
          <cell r="I255">
            <v>0</v>
          </cell>
          <cell r="J255">
            <v>0</v>
          </cell>
          <cell r="K255">
            <v>0</v>
          </cell>
          <cell r="L255">
            <v>0</v>
          </cell>
          <cell r="M255">
            <v>0</v>
          </cell>
          <cell r="N255">
            <v>0</v>
          </cell>
          <cell r="O255">
            <v>0</v>
          </cell>
          <cell r="P255">
            <v>0</v>
          </cell>
          <cell r="Q255">
            <v>680</v>
          </cell>
          <cell r="R255">
            <v>36720000</v>
          </cell>
        </row>
        <row r="256">
          <cell r="A256">
            <v>154710</v>
          </cell>
          <cell r="C256" t="str">
            <v>SCINTILL INTENSE eclipse</v>
          </cell>
          <cell r="D256">
            <v>31000</v>
          </cell>
          <cell r="E256">
            <v>11</v>
          </cell>
          <cell r="F256">
            <v>341000</v>
          </cell>
          <cell r="G256">
            <v>-42</v>
          </cell>
          <cell r="H256">
            <v>-1302000</v>
          </cell>
          <cell r="I256">
            <v>43</v>
          </cell>
          <cell r="J256">
            <v>1333000</v>
          </cell>
          <cell r="K256">
            <v>46</v>
          </cell>
          <cell r="L256">
            <v>1426000</v>
          </cell>
          <cell r="M256">
            <v>18</v>
          </cell>
          <cell r="N256">
            <v>558000</v>
          </cell>
          <cell r="O256">
            <v>61</v>
          </cell>
          <cell r="P256">
            <v>1891000</v>
          </cell>
          <cell r="Q256">
            <v>1031</v>
          </cell>
          <cell r="R256">
            <v>31961000</v>
          </cell>
        </row>
        <row r="257">
          <cell r="A257">
            <v>154720</v>
          </cell>
          <cell r="C257" t="str">
            <v>SCINTILL INTENSE magic</v>
          </cell>
          <cell r="D257">
            <v>31000</v>
          </cell>
          <cell r="E257">
            <v>40</v>
          </cell>
          <cell r="F257">
            <v>1240000</v>
          </cell>
          <cell r="G257">
            <v>-38</v>
          </cell>
          <cell r="H257">
            <v>-1178000</v>
          </cell>
          <cell r="I257">
            <v>132</v>
          </cell>
          <cell r="J257">
            <v>4092000</v>
          </cell>
          <cell r="K257">
            <v>155</v>
          </cell>
          <cell r="L257">
            <v>4805000</v>
          </cell>
          <cell r="M257">
            <v>86</v>
          </cell>
          <cell r="N257">
            <v>2666000</v>
          </cell>
          <cell r="O257">
            <v>149</v>
          </cell>
          <cell r="P257">
            <v>4619000</v>
          </cell>
          <cell r="Q257">
            <v>3663</v>
          </cell>
          <cell r="R257">
            <v>113553000</v>
          </cell>
        </row>
        <row r="258">
          <cell r="A258">
            <v>154730</v>
          </cell>
          <cell r="C258" t="str">
            <v>SCINTILL INTENSE passion</v>
          </cell>
          <cell r="D258">
            <v>31000</v>
          </cell>
          <cell r="E258">
            <v>32</v>
          </cell>
          <cell r="F258">
            <v>992000</v>
          </cell>
          <cell r="G258">
            <v>-73</v>
          </cell>
          <cell r="H258">
            <v>-2263000</v>
          </cell>
          <cell r="I258">
            <v>49</v>
          </cell>
          <cell r="J258">
            <v>1519000</v>
          </cell>
          <cell r="K258">
            <v>70</v>
          </cell>
          <cell r="L258">
            <v>2170000</v>
          </cell>
          <cell r="M258">
            <v>45</v>
          </cell>
          <cell r="N258">
            <v>1395000</v>
          </cell>
          <cell r="O258">
            <v>54</v>
          </cell>
          <cell r="P258">
            <v>1674000</v>
          </cell>
          <cell r="Q258">
            <v>1553</v>
          </cell>
          <cell r="R258">
            <v>48143000</v>
          </cell>
        </row>
        <row r="259">
          <cell r="A259">
            <v>154740</v>
          </cell>
          <cell r="C259" t="str">
            <v>SCINTILL INTENSE mystic</v>
          </cell>
          <cell r="D259">
            <v>31000</v>
          </cell>
          <cell r="E259">
            <v>6</v>
          </cell>
          <cell r="F259">
            <v>186000</v>
          </cell>
          <cell r="G259">
            <v>-129</v>
          </cell>
          <cell r="H259">
            <v>-3999000</v>
          </cell>
          <cell r="I259">
            <v>60</v>
          </cell>
          <cell r="J259">
            <v>1860000</v>
          </cell>
          <cell r="K259">
            <v>80</v>
          </cell>
          <cell r="L259">
            <v>2480000</v>
          </cell>
          <cell r="M259">
            <v>38</v>
          </cell>
          <cell r="N259">
            <v>1178000</v>
          </cell>
          <cell r="O259">
            <v>133</v>
          </cell>
          <cell r="P259">
            <v>4123000</v>
          </cell>
          <cell r="Q259">
            <v>1613</v>
          </cell>
          <cell r="R259">
            <v>50003000</v>
          </cell>
        </row>
        <row r="260">
          <cell r="A260">
            <v>154750</v>
          </cell>
          <cell r="C260" t="str">
            <v>SCINTILL INTENSE</v>
          </cell>
          <cell r="D260">
            <v>31000</v>
          </cell>
          <cell r="E260">
            <v>8</v>
          </cell>
          <cell r="F260">
            <v>248000</v>
          </cell>
          <cell r="G260">
            <v>-96</v>
          </cell>
          <cell r="H260">
            <v>-2976000</v>
          </cell>
          <cell r="I260">
            <v>104</v>
          </cell>
          <cell r="J260">
            <v>3224000</v>
          </cell>
          <cell r="K260">
            <v>28</v>
          </cell>
          <cell r="L260">
            <v>868000</v>
          </cell>
          <cell r="M260">
            <v>58</v>
          </cell>
          <cell r="N260">
            <v>1798000</v>
          </cell>
          <cell r="O260">
            <v>138</v>
          </cell>
          <cell r="P260">
            <v>4278000</v>
          </cell>
          <cell r="Q260">
            <v>1821</v>
          </cell>
          <cell r="R260">
            <v>56451000</v>
          </cell>
        </row>
        <row r="261">
          <cell r="A261">
            <v>154760</v>
          </cell>
          <cell r="C261" t="str">
            <v>SCINTILL INTENSE emotion</v>
          </cell>
          <cell r="D261">
            <v>31000</v>
          </cell>
          <cell r="E261">
            <v>15</v>
          </cell>
          <cell r="F261">
            <v>465000</v>
          </cell>
          <cell r="G261">
            <v>-79</v>
          </cell>
          <cell r="H261">
            <v>-2449000</v>
          </cell>
          <cell r="I261">
            <v>106</v>
          </cell>
          <cell r="J261">
            <v>3286000</v>
          </cell>
          <cell r="K261">
            <v>134</v>
          </cell>
          <cell r="L261">
            <v>4154000</v>
          </cell>
          <cell r="M261">
            <v>106</v>
          </cell>
          <cell r="N261">
            <v>3286000</v>
          </cell>
          <cell r="O261">
            <v>364</v>
          </cell>
          <cell r="P261">
            <v>11284000</v>
          </cell>
          <cell r="Q261">
            <v>2560</v>
          </cell>
          <cell r="R261">
            <v>79360000</v>
          </cell>
        </row>
        <row r="262">
          <cell r="A262">
            <v>158120</v>
          </cell>
          <cell r="C262" t="str">
            <v>BASE LUMIERE PROTECTRICE</v>
          </cell>
          <cell r="D262">
            <v>20000</v>
          </cell>
          <cell r="E262">
            <v>265</v>
          </cell>
          <cell r="F262">
            <v>5300000</v>
          </cell>
          <cell r="G262">
            <v>242</v>
          </cell>
          <cell r="H262">
            <v>4840000</v>
          </cell>
          <cell r="I262">
            <v>246</v>
          </cell>
          <cell r="J262">
            <v>4920000</v>
          </cell>
          <cell r="K262">
            <v>178</v>
          </cell>
          <cell r="L262">
            <v>3560000</v>
          </cell>
          <cell r="M262">
            <v>181</v>
          </cell>
          <cell r="N262">
            <v>3620000</v>
          </cell>
          <cell r="O262">
            <v>255</v>
          </cell>
          <cell r="P262">
            <v>5100000</v>
          </cell>
          <cell r="Q262">
            <v>2675</v>
          </cell>
          <cell r="R262">
            <v>53500000</v>
          </cell>
        </row>
        <row r="263">
          <cell r="A263">
            <v>158500</v>
          </cell>
          <cell r="C263" t="str">
            <v>LAQUE REFLET IMMEDIAT</v>
          </cell>
          <cell r="D263">
            <v>20000</v>
          </cell>
          <cell r="E263">
            <v>231</v>
          </cell>
          <cell r="F263">
            <v>4620000</v>
          </cell>
          <cell r="G263">
            <v>205</v>
          </cell>
          <cell r="H263">
            <v>4100000</v>
          </cell>
          <cell r="I263">
            <v>239</v>
          </cell>
          <cell r="J263">
            <v>4780000</v>
          </cell>
          <cell r="K263">
            <v>154</v>
          </cell>
          <cell r="L263">
            <v>3080000</v>
          </cell>
          <cell r="M263">
            <v>178</v>
          </cell>
          <cell r="N263">
            <v>3560000</v>
          </cell>
          <cell r="O263">
            <v>204</v>
          </cell>
          <cell r="P263">
            <v>4080000</v>
          </cell>
          <cell r="Q263">
            <v>2362</v>
          </cell>
          <cell r="R263">
            <v>47240000</v>
          </cell>
        </row>
        <row r="264">
          <cell r="A264">
            <v>158510</v>
          </cell>
          <cell r="C264" t="str">
            <v>LAQUE REFLET IMMEDIAT</v>
          </cell>
          <cell r="D264">
            <v>23000</v>
          </cell>
          <cell r="E264">
            <v>-22</v>
          </cell>
          <cell r="F264">
            <v>-506000</v>
          </cell>
          <cell r="G264">
            <v>12</v>
          </cell>
          <cell r="H264">
            <v>276000</v>
          </cell>
          <cell r="I264">
            <v>54</v>
          </cell>
          <cell r="J264">
            <v>1242000</v>
          </cell>
          <cell r="K264">
            <v>23</v>
          </cell>
          <cell r="L264">
            <v>529000</v>
          </cell>
          <cell r="M264">
            <v>18</v>
          </cell>
          <cell r="N264">
            <v>414000</v>
          </cell>
          <cell r="O264">
            <v>34</v>
          </cell>
          <cell r="P264">
            <v>782000</v>
          </cell>
          <cell r="Q264">
            <v>287</v>
          </cell>
          <cell r="R264">
            <v>6601000</v>
          </cell>
        </row>
        <row r="265">
          <cell r="A265">
            <v>159101</v>
          </cell>
          <cell r="C265" t="str">
            <v>LE VERNIS seduction</v>
          </cell>
          <cell r="D265">
            <v>23000</v>
          </cell>
          <cell r="E265">
            <v>32</v>
          </cell>
          <cell r="F265">
            <v>736000</v>
          </cell>
          <cell r="G265">
            <v>54</v>
          </cell>
          <cell r="H265">
            <v>1242000</v>
          </cell>
          <cell r="I265">
            <v>66</v>
          </cell>
          <cell r="J265">
            <v>1518000</v>
          </cell>
          <cell r="K265">
            <v>41</v>
          </cell>
          <cell r="L265">
            <v>943000</v>
          </cell>
          <cell r="M265">
            <v>37</v>
          </cell>
          <cell r="N265">
            <v>851000</v>
          </cell>
          <cell r="O265">
            <v>78</v>
          </cell>
          <cell r="P265">
            <v>1794000</v>
          </cell>
          <cell r="Q265">
            <v>2063</v>
          </cell>
          <cell r="R265">
            <v>47449000</v>
          </cell>
        </row>
        <row r="266">
          <cell r="A266">
            <v>159103</v>
          </cell>
          <cell r="C266" t="str">
            <v>LE VERNIS pulsion</v>
          </cell>
          <cell r="D266">
            <v>23000</v>
          </cell>
          <cell r="E266">
            <v>-5</v>
          </cell>
          <cell r="F266">
            <v>-115000</v>
          </cell>
          <cell r="G266">
            <v>-19</v>
          </cell>
          <cell r="H266">
            <v>-437000</v>
          </cell>
          <cell r="I266">
            <v>14</v>
          </cell>
          <cell r="J266">
            <v>322000</v>
          </cell>
          <cell r="K266">
            <v>-2</v>
          </cell>
          <cell r="L266">
            <v>-46000</v>
          </cell>
          <cell r="M266">
            <v>23</v>
          </cell>
          <cell r="N266">
            <v>529000</v>
          </cell>
          <cell r="O266">
            <v>12</v>
          </cell>
          <cell r="P266">
            <v>276000</v>
          </cell>
          <cell r="Q266">
            <v>540</v>
          </cell>
          <cell r="R266">
            <v>12420000</v>
          </cell>
        </row>
        <row r="267">
          <cell r="A267">
            <v>159105</v>
          </cell>
          <cell r="C267" t="str">
            <v>LE VERNIS triomphe</v>
          </cell>
          <cell r="D267">
            <v>23000</v>
          </cell>
          <cell r="E267">
            <v>31</v>
          </cell>
          <cell r="F267">
            <v>713000</v>
          </cell>
          <cell r="G267">
            <v>-8</v>
          </cell>
          <cell r="H267">
            <v>-184000</v>
          </cell>
          <cell r="I267">
            <v>16</v>
          </cell>
          <cell r="J267">
            <v>368000</v>
          </cell>
          <cell r="K267">
            <v>43</v>
          </cell>
          <cell r="L267">
            <v>989000</v>
          </cell>
          <cell r="M267">
            <v>9</v>
          </cell>
          <cell r="N267">
            <v>207000</v>
          </cell>
          <cell r="O267">
            <v>27</v>
          </cell>
          <cell r="P267">
            <v>621000</v>
          </cell>
          <cell r="Q267">
            <v>913</v>
          </cell>
          <cell r="R267">
            <v>20999000</v>
          </cell>
        </row>
        <row r="268">
          <cell r="A268">
            <v>159107</v>
          </cell>
          <cell r="C268" t="str">
            <v>LE VERNIS angora</v>
          </cell>
          <cell r="D268">
            <v>23000</v>
          </cell>
          <cell r="E268">
            <v>45</v>
          </cell>
          <cell r="F268">
            <v>1035000</v>
          </cell>
          <cell r="G268">
            <v>28</v>
          </cell>
          <cell r="H268">
            <v>644000</v>
          </cell>
          <cell r="I268">
            <v>71</v>
          </cell>
          <cell r="J268">
            <v>1633000</v>
          </cell>
          <cell r="K268">
            <v>62</v>
          </cell>
          <cell r="L268">
            <v>1426000</v>
          </cell>
          <cell r="M268">
            <v>36</v>
          </cell>
          <cell r="N268">
            <v>828000</v>
          </cell>
          <cell r="O268">
            <v>77</v>
          </cell>
          <cell r="P268">
            <v>1771000</v>
          </cell>
          <cell r="Q268">
            <v>1156</v>
          </cell>
          <cell r="R268">
            <v>26588000</v>
          </cell>
        </row>
        <row r="269">
          <cell r="A269">
            <v>159109</v>
          </cell>
          <cell r="C269" t="str">
            <v>LE VERNIS pink mink</v>
          </cell>
          <cell r="D269">
            <v>23000</v>
          </cell>
          <cell r="E269">
            <v>127</v>
          </cell>
          <cell r="F269">
            <v>2921000</v>
          </cell>
          <cell r="G269">
            <v>105</v>
          </cell>
          <cell r="H269">
            <v>2415000</v>
          </cell>
          <cell r="I269">
            <v>47</v>
          </cell>
          <cell r="J269">
            <v>1081000</v>
          </cell>
          <cell r="K269">
            <v>104</v>
          </cell>
          <cell r="L269">
            <v>2392000</v>
          </cell>
          <cell r="M269">
            <v>71</v>
          </cell>
          <cell r="N269">
            <v>1633000</v>
          </cell>
          <cell r="O269">
            <v>93</v>
          </cell>
          <cell r="P269">
            <v>2139000</v>
          </cell>
          <cell r="Q269">
            <v>1897</v>
          </cell>
          <cell r="R269">
            <v>43631000</v>
          </cell>
        </row>
        <row r="270">
          <cell r="A270">
            <v>159111</v>
          </cell>
          <cell r="C270" t="str">
            <v>LE VERNIS boa</v>
          </cell>
          <cell r="D270">
            <v>23000</v>
          </cell>
          <cell r="E270">
            <v>122</v>
          </cell>
          <cell r="F270">
            <v>2806000</v>
          </cell>
          <cell r="G270">
            <v>44</v>
          </cell>
          <cell r="H270">
            <v>1012000</v>
          </cell>
          <cell r="I270">
            <v>60</v>
          </cell>
          <cell r="J270">
            <v>1380000</v>
          </cell>
          <cell r="K270">
            <v>41</v>
          </cell>
          <cell r="L270">
            <v>943000</v>
          </cell>
          <cell r="M270">
            <v>27</v>
          </cell>
          <cell r="N270">
            <v>621000</v>
          </cell>
          <cell r="O270">
            <v>63</v>
          </cell>
          <cell r="P270">
            <v>1449000</v>
          </cell>
          <cell r="Q270">
            <v>1317</v>
          </cell>
          <cell r="R270">
            <v>30291000</v>
          </cell>
        </row>
        <row r="271">
          <cell r="A271">
            <v>159113</v>
          </cell>
          <cell r="C271" t="str">
            <v>LE VERNIS koala</v>
          </cell>
          <cell r="D271">
            <v>23000</v>
          </cell>
          <cell r="E271">
            <v>20</v>
          </cell>
          <cell r="F271">
            <v>460000</v>
          </cell>
          <cell r="G271">
            <v>-4</v>
          </cell>
          <cell r="H271">
            <v>-92000</v>
          </cell>
          <cell r="I271">
            <v>20</v>
          </cell>
          <cell r="J271">
            <v>460000</v>
          </cell>
          <cell r="K271">
            <v>-9</v>
          </cell>
          <cell r="L271">
            <v>-207000</v>
          </cell>
          <cell r="M271">
            <v>22</v>
          </cell>
          <cell r="N271">
            <v>506000</v>
          </cell>
          <cell r="O271">
            <v>12</v>
          </cell>
          <cell r="P271">
            <v>276000</v>
          </cell>
          <cell r="Q271">
            <v>396</v>
          </cell>
          <cell r="R271">
            <v>9108000</v>
          </cell>
        </row>
        <row r="272">
          <cell r="A272">
            <v>159115</v>
          </cell>
          <cell r="C272" t="str">
            <v>LE VERNIS legende</v>
          </cell>
          <cell r="D272">
            <v>23000</v>
          </cell>
          <cell r="E272">
            <v>191</v>
          </cell>
          <cell r="F272">
            <v>4393000</v>
          </cell>
          <cell r="G272">
            <v>53</v>
          </cell>
          <cell r="H272">
            <v>1219000</v>
          </cell>
          <cell r="I272">
            <v>53</v>
          </cell>
          <cell r="J272">
            <v>1219000</v>
          </cell>
          <cell r="K272">
            <v>39</v>
          </cell>
          <cell r="L272">
            <v>897000</v>
          </cell>
          <cell r="M272">
            <v>24</v>
          </cell>
          <cell r="N272">
            <v>552000</v>
          </cell>
          <cell r="O272">
            <v>130</v>
          </cell>
          <cell r="P272">
            <v>2990000</v>
          </cell>
          <cell r="Q272">
            <v>1149</v>
          </cell>
          <cell r="R272">
            <v>26427000</v>
          </cell>
        </row>
        <row r="273">
          <cell r="A273">
            <v>159117</v>
          </cell>
          <cell r="C273" t="str">
            <v>LE VERNIS trophee</v>
          </cell>
          <cell r="D273">
            <v>23000</v>
          </cell>
          <cell r="E273">
            <v>303</v>
          </cell>
          <cell r="F273">
            <v>6969000</v>
          </cell>
          <cell r="G273">
            <v>61</v>
          </cell>
          <cell r="H273">
            <v>1403000</v>
          </cell>
          <cell r="I273">
            <v>85</v>
          </cell>
          <cell r="J273">
            <v>1955000</v>
          </cell>
          <cell r="K273">
            <v>93</v>
          </cell>
          <cell r="L273">
            <v>2139000</v>
          </cell>
          <cell r="M273">
            <v>57</v>
          </cell>
          <cell r="N273">
            <v>1311000</v>
          </cell>
          <cell r="O273">
            <v>38</v>
          </cell>
          <cell r="P273">
            <v>874000</v>
          </cell>
          <cell r="Q273">
            <v>1389</v>
          </cell>
          <cell r="R273">
            <v>31947000</v>
          </cell>
        </row>
        <row r="274">
          <cell r="A274">
            <v>159119</v>
          </cell>
          <cell r="C274" t="str">
            <v>LE VERNIS muse</v>
          </cell>
          <cell r="D274">
            <v>23000</v>
          </cell>
          <cell r="E274">
            <v>156</v>
          </cell>
          <cell r="F274">
            <v>3588000</v>
          </cell>
          <cell r="G274">
            <v>1</v>
          </cell>
          <cell r="H274">
            <v>23000</v>
          </cell>
          <cell r="I274">
            <v>0</v>
          </cell>
          <cell r="J274">
            <v>0</v>
          </cell>
          <cell r="K274">
            <v>0</v>
          </cell>
          <cell r="L274">
            <v>0</v>
          </cell>
          <cell r="M274">
            <v>0</v>
          </cell>
          <cell r="N274">
            <v>0</v>
          </cell>
          <cell r="O274">
            <v>0</v>
          </cell>
          <cell r="P274">
            <v>0</v>
          </cell>
          <cell r="Q274">
            <v>1394</v>
          </cell>
          <cell r="R274">
            <v>32062000</v>
          </cell>
        </row>
        <row r="275">
          <cell r="A275">
            <v>159121</v>
          </cell>
          <cell r="C275" t="str">
            <v>LE VERNIS crystal star</v>
          </cell>
          <cell r="D275">
            <v>23000</v>
          </cell>
          <cell r="E275">
            <v>81</v>
          </cell>
          <cell r="F275">
            <v>1863000</v>
          </cell>
          <cell r="G275">
            <v>28</v>
          </cell>
          <cell r="H275">
            <v>644000</v>
          </cell>
          <cell r="I275">
            <v>31</v>
          </cell>
          <cell r="J275">
            <v>713000</v>
          </cell>
          <cell r="K275">
            <v>7</v>
          </cell>
          <cell r="L275">
            <v>161000</v>
          </cell>
          <cell r="M275">
            <v>22</v>
          </cell>
          <cell r="N275">
            <v>506000</v>
          </cell>
          <cell r="O275">
            <v>23</v>
          </cell>
          <cell r="P275">
            <v>529000</v>
          </cell>
          <cell r="Q275">
            <v>603</v>
          </cell>
          <cell r="R275">
            <v>13869000</v>
          </cell>
        </row>
        <row r="276">
          <cell r="A276">
            <v>159123</v>
          </cell>
          <cell r="C276" t="str">
            <v>LE VERNIS CRYSTAL BLUE</v>
          </cell>
          <cell r="D276">
            <v>23000</v>
          </cell>
          <cell r="E276">
            <v>0</v>
          </cell>
          <cell r="F276">
            <v>0</v>
          </cell>
          <cell r="G276">
            <v>423</v>
          </cell>
          <cell r="H276">
            <v>9729000</v>
          </cell>
          <cell r="I276">
            <v>98</v>
          </cell>
          <cell r="J276">
            <v>2254000</v>
          </cell>
          <cell r="K276">
            <v>12</v>
          </cell>
          <cell r="L276">
            <v>276000</v>
          </cell>
          <cell r="M276">
            <v>25</v>
          </cell>
          <cell r="N276">
            <v>575000</v>
          </cell>
          <cell r="O276">
            <v>27</v>
          </cell>
          <cell r="P276">
            <v>621000</v>
          </cell>
          <cell r="Q276">
            <v>585</v>
          </cell>
          <cell r="R276">
            <v>13455000</v>
          </cell>
        </row>
        <row r="277">
          <cell r="A277">
            <v>159125</v>
          </cell>
          <cell r="C277" t="str">
            <v>LE VERNIS BIKINI ROSE</v>
          </cell>
          <cell r="D277">
            <v>23000</v>
          </cell>
          <cell r="E277">
            <v>0</v>
          </cell>
          <cell r="F277">
            <v>0</v>
          </cell>
          <cell r="G277">
            <v>569</v>
          </cell>
          <cell r="H277">
            <v>13087000</v>
          </cell>
          <cell r="I277">
            <v>150</v>
          </cell>
          <cell r="J277">
            <v>3450000</v>
          </cell>
          <cell r="K277">
            <v>153</v>
          </cell>
          <cell r="L277">
            <v>3519000</v>
          </cell>
          <cell r="M277">
            <v>29</v>
          </cell>
          <cell r="N277">
            <v>667000</v>
          </cell>
          <cell r="O277">
            <v>89</v>
          </cell>
          <cell r="P277">
            <v>2047000</v>
          </cell>
          <cell r="Q277">
            <v>990</v>
          </cell>
          <cell r="R277">
            <v>22770000</v>
          </cell>
        </row>
        <row r="278">
          <cell r="A278">
            <v>159127</v>
          </cell>
          <cell r="C278" t="str">
            <v>LE VERNIS IRRESISTIBLE</v>
          </cell>
          <cell r="D278">
            <v>23000</v>
          </cell>
          <cell r="E278">
            <v>0</v>
          </cell>
          <cell r="F278">
            <v>0</v>
          </cell>
          <cell r="G278">
            <v>462</v>
          </cell>
          <cell r="H278">
            <v>10626000</v>
          </cell>
          <cell r="I278">
            <v>89</v>
          </cell>
          <cell r="J278">
            <v>2047000</v>
          </cell>
          <cell r="K278">
            <v>41</v>
          </cell>
          <cell r="L278">
            <v>943000</v>
          </cell>
          <cell r="M278">
            <v>44</v>
          </cell>
          <cell r="N278">
            <v>1012000</v>
          </cell>
          <cell r="O278">
            <v>54</v>
          </cell>
          <cell r="P278">
            <v>1242000</v>
          </cell>
          <cell r="Q278">
            <v>690</v>
          </cell>
          <cell r="R278">
            <v>15870000</v>
          </cell>
        </row>
        <row r="279">
          <cell r="A279">
            <v>159129</v>
          </cell>
          <cell r="C279" t="str">
            <v>LE VERNIS IMAGE ROSE</v>
          </cell>
          <cell r="D279">
            <v>23000</v>
          </cell>
          <cell r="E279">
            <v>0</v>
          </cell>
          <cell r="F279">
            <v>0</v>
          </cell>
          <cell r="G279">
            <v>371</v>
          </cell>
          <cell r="H279">
            <v>8533000</v>
          </cell>
          <cell r="I279">
            <v>49</v>
          </cell>
          <cell r="J279">
            <v>1127000</v>
          </cell>
          <cell r="K279">
            <v>30</v>
          </cell>
          <cell r="L279">
            <v>690000</v>
          </cell>
          <cell r="M279">
            <v>21</v>
          </cell>
          <cell r="N279">
            <v>483000</v>
          </cell>
          <cell r="O279">
            <v>20</v>
          </cell>
          <cell r="P279">
            <v>460000</v>
          </cell>
          <cell r="Q279">
            <v>491</v>
          </cell>
          <cell r="R279">
            <v>11293000</v>
          </cell>
        </row>
        <row r="280">
          <cell r="A280">
            <v>159131</v>
          </cell>
          <cell r="C280" t="str">
            <v>LE VERNIS tulle</v>
          </cell>
          <cell r="D280">
            <v>23000</v>
          </cell>
          <cell r="E280">
            <v>0</v>
          </cell>
          <cell r="F280">
            <v>0</v>
          </cell>
          <cell r="G280">
            <v>0</v>
          </cell>
          <cell r="H280">
            <v>0</v>
          </cell>
          <cell r="I280">
            <v>0</v>
          </cell>
          <cell r="J280">
            <v>0</v>
          </cell>
          <cell r="K280">
            <v>248</v>
          </cell>
          <cell r="L280">
            <v>5704000</v>
          </cell>
          <cell r="M280">
            <v>504</v>
          </cell>
          <cell r="N280">
            <v>11592000</v>
          </cell>
          <cell r="O280">
            <v>1</v>
          </cell>
          <cell r="P280">
            <v>23000</v>
          </cell>
          <cell r="Q280">
            <v>753</v>
          </cell>
          <cell r="R280">
            <v>17319000</v>
          </cell>
        </row>
        <row r="281">
          <cell r="A281">
            <v>159133</v>
          </cell>
          <cell r="C281" t="str">
            <v>LE VERNIS ORIENT 133</v>
          </cell>
          <cell r="D281">
            <v>23000</v>
          </cell>
          <cell r="E281">
            <v>0</v>
          </cell>
          <cell r="F281">
            <v>0</v>
          </cell>
          <cell r="G281">
            <v>0</v>
          </cell>
          <cell r="H281">
            <v>0</v>
          </cell>
          <cell r="I281">
            <v>0</v>
          </cell>
          <cell r="J281">
            <v>0</v>
          </cell>
          <cell r="K281">
            <v>0</v>
          </cell>
          <cell r="L281">
            <v>0</v>
          </cell>
          <cell r="M281">
            <v>0</v>
          </cell>
          <cell r="N281">
            <v>0</v>
          </cell>
          <cell r="O281">
            <v>125</v>
          </cell>
          <cell r="P281">
            <v>2875000</v>
          </cell>
          <cell r="Q281">
            <v>125</v>
          </cell>
          <cell r="R281">
            <v>2875000</v>
          </cell>
        </row>
        <row r="282">
          <cell r="A282">
            <v>159135</v>
          </cell>
          <cell r="C282" t="str">
            <v>LE VERNIS BENGALI 135</v>
          </cell>
          <cell r="D282">
            <v>23000</v>
          </cell>
          <cell r="E282">
            <v>0</v>
          </cell>
          <cell r="F282">
            <v>0</v>
          </cell>
          <cell r="G282">
            <v>0</v>
          </cell>
          <cell r="H282">
            <v>0</v>
          </cell>
          <cell r="I282">
            <v>0</v>
          </cell>
          <cell r="J282">
            <v>0</v>
          </cell>
          <cell r="K282">
            <v>0</v>
          </cell>
          <cell r="L282">
            <v>0</v>
          </cell>
          <cell r="M282">
            <v>0</v>
          </cell>
          <cell r="N282">
            <v>0</v>
          </cell>
          <cell r="O282">
            <v>335</v>
          </cell>
          <cell r="P282">
            <v>7705000</v>
          </cell>
          <cell r="Q282">
            <v>335</v>
          </cell>
          <cell r="R282">
            <v>7705000</v>
          </cell>
        </row>
        <row r="283">
          <cell r="A283">
            <v>159137</v>
          </cell>
          <cell r="C283" t="str">
            <v>LE VERNIS INDIA 137</v>
          </cell>
          <cell r="D283">
            <v>23000</v>
          </cell>
          <cell r="E283">
            <v>0</v>
          </cell>
          <cell r="F283">
            <v>0</v>
          </cell>
          <cell r="G283">
            <v>0</v>
          </cell>
          <cell r="H283">
            <v>0</v>
          </cell>
          <cell r="I283">
            <v>0</v>
          </cell>
          <cell r="J283">
            <v>0</v>
          </cell>
          <cell r="K283">
            <v>0</v>
          </cell>
          <cell r="L283">
            <v>0</v>
          </cell>
          <cell r="M283">
            <v>0</v>
          </cell>
          <cell r="N283">
            <v>0</v>
          </cell>
          <cell r="O283">
            <v>180</v>
          </cell>
          <cell r="P283">
            <v>4140000</v>
          </cell>
          <cell r="Q283">
            <v>180</v>
          </cell>
          <cell r="R283">
            <v>4140000</v>
          </cell>
        </row>
        <row r="284">
          <cell r="A284">
            <v>159151</v>
          </cell>
          <cell r="C284" t="str">
            <v>LE VERNIS CASHMERE 151</v>
          </cell>
          <cell r="D284">
            <v>23000</v>
          </cell>
          <cell r="E284">
            <v>0</v>
          </cell>
          <cell r="F284">
            <v>0</v>
          </cell>
          <cell r="G284">
            <v>0</v>
          </cell>
          <cell r="H284">
            <v>0</v>
          </cell>
          <cell r="I284">
            <v>0</v>
          </cell>
          <cell r="J284">
            <v>0</v>
          </cell>
          <cell r="K284">
            <v>0</v>
          </cell>
          <cell r="L284">
            <v>0</v>
          </cell>
          <cell r="M284">
            <v>0</v>
          </cell>
          <cell r="N284">
            <v>0</v>
          </cell>
          <cell r="O284">
            <v>235</v>
          </cell>
          <cell r="P284">
            <v>5405000</v>
          </cell>
          <cell r="Q284">
            <v>235</v>
          </cell>
          <cell r="R284">
            <v>5405000</v>
          </cell>
        </row>
        <row r="285">
          <cell r="A285">
            <v>160030</v>
          </cell>
          <cell r="C285" t="str">
            <v>INFRAMETAL</v>
          </cell>
          <cell r="D285">
            <v>52000</v>
          </cell>
          <cell r="E285">
            <v>0</v>
          </cell>
          <cell r="F285">
            <v>0</v>
          </cell>
          <cell r="G285">
            <v>-1</v>
          </cell>
          <cell r="H285">
            <v>-52000</v>
          </cell>
          <cell r="I285">
            <v>1</v>
          </cell>
          <cell r="J285">
            <v>52000</v>
          </cell>
          <cell r="K285">
            <v>0</v>
          </cell>
          <cell r="L285">
            <v>0</v>
          </cell>
          <cell r="M285">
            <v>0</v>
          </cell>
          <cell r="N285">
            <v>0</v>
          </cell>
          <cell r="O285">
            <v>0</v>
          </cell>
          <cell r="P285">
            <v>0</v>
          </cell>
          <cell r="Q285">
            <v>-50</v>
          </cell>
          <cell r="R285">
            <v>-2600000</v>
          </cell>
        </row>
        <row r="286">
          <cell r="A286">
            <v>160170</v>
          </cell>
          <cell r="C286" t="str">
            <v>JEAN'S DE CHANEL</v>
          </cell>
          <cell r="D286">
            <v>70000</v>
          </cell>
          <cell r="E286">
            <v>0</v>
          </cell>
          <cell r="F286">
            <v>0</v>
          </cell>
          <cell r="G286">
            <v>4683</v>
          </cell>
          <cell r="H286">
            <v>327810000</v>
          </cell>
          <cell r="I286">
            <v>150</v>
          </cell>
          <cell r="J286">
            <v>10500000</v>
          </cell>
          <cell r="K286">
            <v>135</v>
          </cell>
          <cell r="L286">
            <v>9450000</v>
          </cell>
          <cell r="M286">
            <v>18</v>
          </cell>
          <cell r="N286">
            <v>1260000</v>
          </cell>
          <cell r="O286">
            <v>0</v>
          </cell>
          <cell r="P286">
            <v>0</v>
          </cell>
          <cell r="Q286">
            <v>4986</v>
          </cell>
          <cell r="R286">
            <v>349020000</v>
          </cell>
        </row>
        <row r="287">
          <cell r="A287">
            <v>161320</v>
          </cell>
          <cell r="C287" t="str">
            <v>VOILE UNIVERSEL pastel</v>
          </cell>
          <cell r="D287">
            <v>49000</v>
          </cell>
          <cell r="E287">
            <v>0</v>
          </cell>
          <cell r="F287">
            <v>0</v>
          </cell>
          <cell r="G287">
            <v>0</v>
          </cell>
          <cell r="H287">
            <v>0</v>
          </cell>
          <cell r="I287">
            <v>116</v>
          </cell>
          <cell r="J287">
            <v>5636000</v>
          </cell>
          <cell r="K287">
            <v>520</v>
          </cell>
          <cell r="L287">
            <v>25480000</v>
          </cell>
          <cell r="M287">
            <v>138</v>
          </cell>
          <cell r="N287">
            <v>6762000</v>
          </cell>
          <cell r="O287">
            <v>51</v>
          </cell>
          <cell r="P287">
            <v>2499000</v>
          </cell>
          <cell r="Q287">
            <v>825</v>
          </cell>
          <cell r="R287">
            <v>40377000</v>
          </cell>
        </row>
        <row r="288">
          <cell r="A288">
            <v>161330</v>
          </cell>
          <cell r="C288" t="str">
            <v>VOILE UNIVERSEL vanille</v>
          </cell>
          <cell r="D288">
            <v>49000</v>
          </cell>
          <cell r="E288">
            <v>0</v>
          </cell>
          <cell r="F288">
            <v>0</v>
          </cell>
          <cell r="G288">
            <v>0</v>
          </cell>
          <cell r="H288">
            <v>0</v>
          </cell>
          <cell r="I288">
            <v>163</v>
          </cell>
          <cell r="J288">
            <v>7915000</v>
          </cell>
          <cell r="K288">
            <v>463</v>
          </cell>
          <cell r="L288">
            <v>22687000</v>
          </cell>
          <cell r="M288">
            <v>41</v>
          </cell>
          <cell r="N288">
            <v>2009000</v>
          </cell>
          <cell r="O288">
            <v>21</v>
          </cell>
          <cell r="P288">
            <v>1029000</v>
          </cell>
          <cell r="Q288">
            <v>688</v>
          </cell>
          <cell r="R288">
            <v>33640000</v>
          </cell>
        </row>
        <row r="289">
          <cell r="A289">
            <v>161340</v>
          </cell>
          <cell r="C289" t="str">
            <v>VOILE UNIVERSEL abricot</v>
          </cell>
          <cell r="D289">
            <v>49000</v>
          </cell>
          <cell r="E289">
            <v>0</v>
          </cell>
          <cell r="F289">
            <v>0</v>
          </cell>
          <cell r="G289">
            <v>0</v>
          </cell>
          <cell r="H289">
            <v>0</v>
          </cell>
          <cell r="I289">
            <v>58</v>
          </cell>
          <cell r="J289">
            <v>2816000</v>
          </cell>
          <cell r="K289">
            <v>191</v>
          </cell>
          <cell r="L289">
            <v>9359000</v>
          </cell>
          <cell r="M289">
            <v>20</v>
          </cell>
          <cell r="N289">
            <v>980000</v>
          </cell>
          <cell r="O289">
            <v>17</v>
          </cell>
          <cell r="P289">
            <v>833000</v>
          </cell>
          <cell r="Q289">
            <v>286</v>
          </cell>
          <cell r="R289">
            <v>13988000</v>
          </cell>
        </row>
        <row r="290">
          <cell r="A290">
            <v>161610</v>
          </cell>
          <cell r="C290" t="str">
            <v>Teint Lift Eclat</v>
          </cell>
          <cell r="D290">
            <v>55000</v>
          </cell>
          <cell r="E290">
            <v>1</v>
          </cell>
          <cell r="F290">
            <v>55000</v>
          </cell>
          <cell r="G290">
            <v>-1</v>
          </cell>
          <cell r="H290">
            <v>-55000</v>
          </cell>
          <cell r="I290">
            <v>0</v>
          </cell>
          <cell r="J290">
            <v>0</v>
          </cell>
          <cell r="K290">
            <v>0</v>
          </cell>
          <cell r="L290">
            <v>0</v>
          </cell>
          <cell r="M290">
            <v>0</v>
          </cell>
          <cell r="N290">
            <v>0</v>
          </cell>
          <cell r="O290">
            <v>0</v>
          </cell>
          <cell r="P290">
            <v>0</v>
          </cell>
          <cell r="Q290">
            <v>0</v>
          </cell>
          <cell r="R290">
            <v>0</v>
          </cell>
        </row>
        <row r="291">
          <cell r="A291">
            <v>161620</v>
          </cell>
          <cell r="C291" t="str">
            <v>Teint Lift Eclat</v>
          </cell>
          <cell r="D291">
            <v>55000</v>
          </cell>
          <cell r="E291">
            <v>0</v>
          </cell>
          <cell r="F291">
            <v>0</v>
          </cell>
          <cell r="G291">
            <v>0</v>
          </cell>
          <cell r="H291">
            <v>0</v>
          </cell>
          <cell r="I291">
            <v>68</v>
          </cell>
          <cell r="J291">
            <v>3740000</v>
          </cell>
          <cell r="K291">
            <v>0</v>
          </cell>
          <cell r="L291">
            <v>0</v>
          </cell>
          <cell r="M291">
            <v>0</v>
          </cell>
          <cell r="N291">
            <v>0</v>
          </cell>
          <cell r="O291">
            <v>0</v>
          </cell>
          <cell r="P291">
            <v>0</v>
          </cell>
          <cell r="Q291">
            <v>64</v>
          </cell>
          <cell r="R291">
            <v>3520000</v>
          </cell>
        </row>
        <row r="292">
          <cell r="A292">
            <v>161630</v>
          </cell>
          <cell r="C292" t="str">
            <v>Teint Lift Eclat</v>
          </cell>
          <cell r="D292">
            <v>55000</v>
          </cell>
          <cell r="E292">
            <v>0</v>
          </cell>
          <cell r="F292">
            <v>0</v>
          </cell>
          <cell r="G292">
            <v>-3</v>
          </cell>
          <cell r="H292">
            <v>-165000</v>
          </cell>
          <cell r="I292">
            <v>39</v>
          </cell>
          <cell r="J292">
            <v>2145000</v>
          </cell>
          <cell r="K292">
            <v>0</v>
          </cell>
          <cell r="L292">
            <v>0</v>
          </cell>
          <cell r="M292">
            <v>0</v>
          </cell>
          <cell r="N292">
            <v>0</v>
          </cell>
          <cell r="O292">
            <v>0</v>
          </cell>
          <cell r="P292">
            <v>0</v>
          </cell>
          <cell r="Q292">
            <v>-35</v>
          </cell>
          <cell r="R292">
            <v>-1925000</v>
          </cell>
        </row>
        <row r="293">
          <cell r="A293">
            <v>161650</v>
          </cell>
          <cell r="C293" t="str">
            <v>Teint Lift Eclat</v>
          </cell>
          <cell r="D293">
            <v>55000</v>
          </cell>
          <cell r="E293">
            <v>0</v>
          </cell>
          <cell r="F293">
            <v>0</v>
          </cell>
          <cell r="G293">
            <v>0</v>
          </cell>
          <cell r="H293">
            <v>0</v>
          </cell>
          <cell r="I293">
            <v>11</v>
          </cell>
          <cell r="J293">
            <v>605000</v>
          </cell>
          <cell r="K293">
            <v>0</v>
          </cell>
          <cell r="L293">
            <v>0</v>
          </cell>
          <cell r="M293">
            <v>0</v>
          </cell>
          <cell r="N293">
            <v>0</v>
          </cell>
          <cell r="O293">
            <v>0</v>
          </cell>
          <cell r="P293">
            <v>0</v>
          </cell>
          <cell r="Q293">
            <v>-10</v>
          </cell>
          <cell r="R293">
            <v>-550000</v>
          </cell>
        </row>
        <row r="294">
          <cell r="A294">
            <v>161660</v>
          </cell>
          <cell r="C294" t="str">
            <v>Teint Lift Eclat</v>
          </cell>
          <cell r="D294">
            <v>55000</v>
          </cell>
          <cell r="E294">
            <v>0</v>
          </cell>
          <cell r="F294">
            <v>0</v>
          </cell>
          <cell r="G294">
            <v>-2</v>
          </cell>
          <cell r="H294">
            <v>-110000</v>
          </cell>
          <cell r="I294">
            <v>0</v>
          </cell>
          <cell r="J294">
            <v>0</v>
          </cell>
          <cell r="K294">
            <v>0</v>
          </cell>
          <cell r="L294">
            <v>0</v>
          </cell>
          <cell r="M294">
            <v>0</v>
          </cell>
          <cell r="N294">
            <v>0</v>
          </cell>
          <cell r="O294">
            <v>0</v>
          </cell>
          <cell r="P294">
            <v>0</v>
          </cell>
          <cell r="Q294">
            <v>-30</v>
          </cell>
          <cell r="R294">
            <v>-1650000</v>
          </cell>
        </row>
        <row r="295">
          <cell r="A295">
            <v>161680</v>
          </cell>
          <cell r="C295" t="str">
            <v>Teint Lift Eclat</v>
          </cell>
          <cell r="D295">
            <v>55000</v>
          </cell>
          <cell r="E295">
            <v>0</v>
          </cell>
          <cell r="F295">
            <v>0</v>
          </cell>
          <cell r="G295">
            <v>-3</v>
          </cell>
          <cell r="H295">
            <v>-165000</v>
          </cell>
          <cell r="I295">
            <v>0</v>
          </cell>
          <cell r="J295">
            <v>0</v>
          </cell>
          <cell r="K295">
            <v>0</v>
          </cell>
          <cell r="L295">
            <v>0</v>
          </cell>
          <cell r="M295">
            <v>0</v>
          </cell>
          <cell r="N295">
            <v>0</v>
          </cell>
          <cell r="O295">
            <v>0</v>
          </cell>
          <cell r="P295">
            <v>0</v>
          </cell>
          <cell r="Q295">
            <v>-31</v>
          </cell>
          <cell r="R295">
            <v>-1705000</v>
          </cell>
        </row>
        <row r="296">
          <cell r="A296">
            <v>161810</v>
          </cell>
          <cell r="C296" t="str">
            <v>VITALUMIERE FLUIDE</v>
          </cell>
          <cell r="D296">
            <v>60000</v>
          </cell>
          <cell r="E296">
            <v>577</v>
          </cell>
          <cell r="F296">
            <v>34620000</v>
          </cell>
          <cell r="G296">
            <v>601</v>
          </cell>
          <cell r="H296">
            <v>36060000</v>
          </cell>
          <cell r="I296">
            <v>677</v>
          </cell>
          <cell r="J296">
            <v>40620000</v>
          </cell>
          <cell r="K296">
            <v>432</v>
          </cell>
          <cell r="L296">
            <v>25920000</v>
          </cell>
          <cell r="M296">
            <v>537</v>
          </cell>
          <cell r="N296">
            <v>32220000</v>
          </cell>
          <cell r="O296">
            <v>712</v>
          </cell>
          <cell r="P296">
            <v>42720000</v>
          </cell>
          <cell r="Q296">
            <v>8383</v>
          </cell>
          <cell r="R296">
            <v>502980000</v>
          </cell>
        </row>
        <row r="297">
          <cell r="A297">
            <v>161820</v>
          </cell>
          <cell r="C297" t="str">
            <v>VITALUMIERE FLUIDE clair</v>
          </cell>
          <cell r="D297">
            <v>60000</v>
          </cell>
          <cell r="E297">
            <v>717</v>
          </cell>
          <cell r="F297">
            <v>43020000</v>
          </cell>
          <cell r="G297">
            <v>685</v>
          </cell>
          <cell r="H297">
            <v>41100000</v>
          </cell>
          <cell r="I297">
            <v>846</v>
          </cell>
          <cell r="J297">
            <v>50760000</v>
          </cell>
          <cell r="K297">
            <v>577</v>
          </cell>
          <cell r="L297">
            <v>34620000</v>
          </cell>
          <cell r="M297">
            <v>598</v>
          </cell>
          <cell r="N297">
            <v>35880000</v>
          </cell>
          <cell r="O297">
            <v>953</v>
          </cell>
          <cell r="P297">
            <v>57180000</v>
          </cell>
          <cell r="Q297">
            <v>9791</v>
          </cell>
          <cell r="R297">
            <v>587460000</v>
          </cell>
        </row>
        <row r="298">
          <cell r="A298">
            <v>161825</v>
          </cell>
          <cell r="C298" t="str">
            <v>VITALUMIERE FLUIDE</v>
          </cell>
          <cell r="D298">
            <v>60000</v>
          </cell>
          <cell r="E298">
            <v>26</v>
          </cell>
          <cell r="F298">
            <v>1560000</v>
          </cell>
          <cell r="G298">
            <v>12</v>
          </cell>
          <cell r="H298">
            <v>720000</v>
          </cell>
          <cell r="I298">
            <v>63</v>
          </cell>
          <cell r="J298">
            <v>3780000</v>
          </cell>
          <cell r="K298">
            <v>39</v>
          </cell>
          <cell r="L298">
            <v>2340000</v>
          </cell>
          <cell r="M298">
            <v>19</v>
          </cell>
          <cell r="N298">
            <v>1140000</v>
          </cell>
          <cell r="O298">
            <v>58</v>
          </cell>
          <cell r="P298">
            <v>3480000</v>
          </cell>
          <cell r="Q298">
            <v>495</v>
          </cell>
          <cell r="R298">
            <v>29700000</v>
          </cell>
        </row>
        <row r="299">
          <cell r="A299">
            <v>161830</v>
          </cell>
          <cell r="C299" t="str">
            <v>VITALUMIERE FLUIDE</v>
          </cell>
          <cell r="D299">
            <v>60000</v>
          </cell>
          <cell r="E299">
            <v>105</v>
          </cell>
          <cell r="F299">
            <v>6300000</v>
          </cell>
          <cell r="G299">
            <v>86</v>
          </cell>
          <cell r="H299">
            <v>5160000</v>
          </cell>
          <cell r="I299">
            <v>152</v>
          </cell>
          <cell r="J299">
            <v>9120000</v>
          </cell>
          <cell r="K299">
            <v>103</v>
          </cell>
          <cell r="L299">
            <v>6180000</v>
          </cell>
          <cell r="M299">
            <v>117</v>
          </cell>
          <cell r="N299">
            <v>7020000</v>
          </cell>
          <cell r="O299">
            <v>155</v>
          </cell>
          <cell r="P299">
            <v>9300000</v>
          </cell>
          <cell r="Q299">
            <v>1447</v>
          </cell>
          <cell r="R299">
            <v>86820000</v>
          </cell>
        </row>
        <row r="300">
          <cell r="A300">
            <v>161840</v>
          </cell>
          <cell r="C300" t="str">
            <v>VITALUMIERE FLUIDE beige</v>
          </cell>
          <cell r="D300">
            <v>60000</v>
          </cell>
          <cell r="E300">
            <v>21</v>
          </cell>
          <cell r="F300">
            <v>1260000</v>
          </cell>
          <cell r="G300">
            <v>13</v>
          </cell>
          <cell r="H300">
            <v>780000</v>
          </cell>
          <cell r="I300">
            <v>31</v>
          </cell>
          <cell r="J300">
            <v>1860000</v>
          </cell>
          <cell r="K300">
            <v>8</v>
          </cell>
          <cell r="L300">
            <v>480000</v>
          </cell>
          <cell r="M300">
            <v>35</v>
          </cell>
          <cell r="N300">
            <v>2100000</v>
          </cell>
          <cell r="O300">
            <v>23</v>
          </cell>
          <cell r="P300">
            <v>1380000</v>
          </cell>
          <cell r="Q300">
            <v>308</v>
          </cell>
          <cell r="R300">
            <v>18480000</v>
          </cell>
        </row>
        <row r="301">
          <cell r="A301">
            <v>161850</v>
          </cell>
          <cell r="C301" t="str">
            <v>VITALUMIERE FLUIDE</v>
          </cell>
          <cell r="D301">
            <v>60000</v>
          </cell>
          <cell r="E301">
            <v>14</v>
          </cell>
          <cell r="F301">
            <v>840000</v>
          </cell>
          <cell r="G301">
            <v>-10</v>
          </cell>
          <cell r="H301">
            <v>-600000</v>
          </cell>
          <cell r="I301">
            <v>19</v>
          </cell>
          <cell r="J301">
            <v>1140000</v>
          </cell>
          <cell r="K301">
            <v>17</v>
          </cell>
          <cell r="L301">
            <v>1020000</v>
          </cell>
          <cell r="M301">
            <v>8</v>
          </cell>
          <cell r="N301">
            <v>480000</v>
          </cell>
          <cell r="O301">
            <v>21</v>
          </cell>
          <cell r="P301">
            <v>1260000</v>
          </cell>
          <cell r="Q301">
            <v>138</v>
          </cell>
          <cell r="R301">
            <v>8280000</v>
          </cell>
        </row>
        <row r="302">
          <cell r="A302">
            <v>162230</v>
          </cell>
          <cell r="C302" t="str">
            <v>AQUABLUSH carmine</v>
          </cell>
          <cell r="D302">
            <v>36000</v>
          </cell>
          <cell r="E302">
            <v>0</v>
          </cell>
          <cell r="F302">
            <v>0</v>
          </cell>
          <cell r="G302">
            <v>-33</v>
          </cell>
          <cell r="H302">
            <v>-1188000</v>
          </cell>
          <cell r="I302">
            <v>2</v>
          </cell>
          <cell r="J302">
            <v>72000</v>
          </cell>
          <cell r="K302">
            <v>0</v>
          </cell>
          <cell r="L302">
            <v>0</v>
          </cell>
          <cell r="M302">
            <v>0</v>
          </cell>
          <cell r="N302">
            <v>0</v>
          </cell>
          <cell r="O302">
            <v>2</v>
          </cell>
          <cell r="P302">
            <v>72000</v>
          </cell>
          <cell r="Q302">
            <v>-79</v>
          </cell>
          <cell r="R302">
            <v>-2844000</v>
          </cell>
        </row>
        <row r="303">
          <cell r="A303">
            <v>162250</v>
          </cell>
          <cell r="C303" t="str">
            <v>AQUABLUSH coralline</v>
          </cell>
          <cell r="D303">
            <v>36000</v>
          </cell>
          <cell r="E303">
            <v>6</v>
          </cell>
          <cell r="F303">
            <v>216000</v>
          </cell>
          <cell r="G303">
            <v>4</v>
          </cell>
          <cell r="H303">
            <v>144000</v>
          </cell>
          <cell r="I303">
            <v>14</v>
          </cell>
          <cell r="J303">
            <v>504000</v>
          </cell>
          <cell r="K303">
            <v>0</v>
          </cell>
          <cell r="L303">
            <v>0</v>
          </cell>
          <cell r="M303">
            <v>0</v>
          </cell>
          <cell r="N303">
            <v>0</v>
          </cell>
          <cell r="O303">
            <v>2</v>
          </cell>
          <cell r="P303">
            <v>72000</v>
          </cell>
          <cell r="Q303">
            <v>10</v>
          </cell>
          <cell r="R303">
            <v>360000</v>
          </cell>
        </row>
        <row r="304">
          <cell r="A304">
            <v>162280</v>
          </cell>
          <cell r="C304" t="str">
            <v>AQUABLUSH rose</v>
          </cell>
          <cell r="D304">
            <v>36000</v>
          </cell>
          <cell r="E304">
            <v>6</v>
          </cell>
          <cell r="F304">
            <v>216000</v>
          </cell>
          <cell r="G304">
            <v>-13</v>
          </cell>
          <cell r="H304">
            <v>-468000</v>
          </cell>
          <cell r="I304">
            <v>12</v>
          </cell>
          <cell r="J304">
            <v>432000</v>
          </cell>
          <cell r="K304">
            <v>1</v>
          </cell>
          <cell r="L304">
            <v>36000</v>
          </cell>
          <cell r="M304">
            <v>0</v>
          </cell>
          <cell r="N304">
            <v>0</v>
          </cell>
          <cell r="O304">
            <v>2</v>
          </cell>
          <cell r="P304">
            <v>72000</v>
          </cell>
          <cell r="Q304">
            <v>-4</v>
          </cell>
          <cell r="R304">
            <v>-144000</v>
          </cell>
        </row>
        <row r="305">
          <cell r="A305">
            <v>164080</v>
          </cell>
          <cell r="C305" t="str">
            <v>LES 4 OMBRES VANITES</v>
          </cell>
          <cell r="D305">
            <v>58000</v>
          </cell>
          <cell r="E305">
            <v>385</v>
          </cell>
          <cell r="F305">
            <v>22330000</v>
          </cell>
          <cell r="G305">
            <v>494</v>
          </cell>
          <cell r="H305">
            <v>28652000</v>
          </cell>
          <cell r="I305">
            <v>839</v>
          </cell>
          <cell r="J305">
            <v>48662000</v>
          </cell>
          <cell r="K305">
            <v>784</v>
          </cell>
          <cell r="L305">
            <v>45472000</v>
          </cell>
          <cell r="M305">
            <v>881</v>
          </cell>
          <cell r="N305">
            <v>51098000</v>
          </cell>
          <cell r="O305">
            <v>1279</v>
          </cell>
          <cell r="P305">
            <v>74182000</v>
          </cell>
          <cell r="Q305">
            <v>8244</v>
          </cell>
          <cell r="R305">
            <v>459300000</v>
          </cell>
        </row>
        <row r="306">
          <cell r="A306">
            <v>164100</v>
          </cell>
          <cell r="C306" t="str">
            <v>LES 4 OMBRES euphoria</v>
          </cell>
          <cell r="D306">
            <v>58000</v>
          </cell>
          <cell r="E306">
            <v>119</v>
          </cell>
          <cell r="F306">
            <v>6902000</v>
          </cell>
          <cell r="G306">
            <v>131</v>
          </cell>
          <cell r="H306">
            <v>7598000</v>
          </cell>
          <cell r="I306">
            <v>312</v>
          </cell>
          <cell r="J306">
            <v>18096000</v>
          </cell>
          <cell r="K306">
            <v>255</v>
          </cell>
          <cell r="L306">
            <v>14790000</v>
          </cell>
          <cell r="M306">
            <v>297</v>
          </cell>
          <cell r="N306">
            <v>17226000</v>
          </cell>
          <cell r="O306">
            <v>499</v>
          </cell>
          <cell r="P306">
            <v>28942000</v>
          </cell>
          <cell r="Q306">
            <v>3261</v>
          </cell>
          <cell r="R306">
            <v>180132000</v>
          </cell>
        </row>
        <row r="307">
          <cell r="A307">
            <v>164460</v>
          </cell>
          <cell r="C307" t="str">
            <v>LES 4 OMBRES frissons-2g</v>
          </cell>
          <cell r="D307">
            <v>58000</v>
          </cell>
          <cell r="E307">
            <v>95</v>
          </cell>
          <cell r="F307">
            <v>5510000</v>
          </cell>
          <cell r="G307">
            <v>57</v>
          </cell>
          <cell r="H307">
            <v>3306000</v>
          </cell>
          <cell r="I307">
            <v>247</v>
          </cell>
          <cell r="J307">
            <v>14326000</v>
          </cell>
          <cell r="K307">
            <v>172</v>
          </cell>
          <cell r="L307">
            <v>9976000</v>
          </cell>
          <cell r="M307">
            <v>144</v>
          </cell>
          <cell r="N307">
            <v>8352000</v>
          </cell>
          <cell r="O307">
            <v>300</v>
          </cell>
          <cell r="P307">
            <v>17400000</v>
          </cell>
          <cell r="Q307">
            <v>2032</v>
          </cell>
          <cell r="R307">
            <v>112360000</v>
          </cell>
        </row>
        <row r="308">
          <cell r="A308">
            <v>164740</v>
          </cell>
          <cell r="C308" t="str">
            <v>LES 4 OMBRES NYMPHEA</v>
          </cell>
          <cell r="D308">
            <v>58000</v>
          </cell>
          <cell r="E308">
            <v>386</v>
          </cell>
          <cell r="F308">
            <v>22388000</v>
          </cell>
          <cell r="G308">
            <v>382</v>
          </cell>
          <cell r="H308">
            <v>22156000</v>
          </cell>
          <cell r="I308">
            <v>735</v>
          </cell>
          <cell r="J308">
            <v>42630000</v>
          </cell>
          <cell r="K308">
            <v>526</v>
          </cell>
          <cell r="L308">
            <v>30508000</v>
          </cell>
          <cell r="M308">
            <v>436</v>
          </cell>
          <cell r="N308">
            <v>25288000</v>
          </cell>
          <cell r="O308">
            <v>799</v>
          </cell>
          <cell r="P308">
            <v>46342000</v>
          </cell>
          <cell r="Q308">
            <v>9405</v>
          </cell>
          <cell r="R308">
            <v>511152000</v>
          </cell>
        </row>
        <row r="309">
          <cell r="A309">
            <v>164750</v>
          </cell>
          <cell r="C309" t="str">
            <v>LES 4 OMBRES nebuleuses</v>
          </cell>
          <cell r="D309">
            <v>58000</v>
          </cell>
          <cell r="E309">
            <v>0</v>
          </cell>
          <cell r="F309">
            <v>0</v>
          </cell>
          <cell r="G309">
            <v>-1</v>
          </cell>
          <cell r="H309">
            <v>-58000</v>
          </cell>
          <cell r="I309">
            <v>-4</v>
          </cell>
          <cell r="J309">
            <v>-232000</v>
          </cell>
          <cell r="K309">
            <v>-1</v>
          </cell>
          <cell r="L309">
            <v>-58000</v>
          </cell>
          <cell r="M309">
            <v>0</v>
          </cell>
          <cell r="N309">
            <v>0</v>
          </cell>
          <cell r="O309">
            <v>1</v>
          </cell>
          <cell r="P309">
            <v>58000</v>
          </cell>
          <cell r="Q309">
            <v>20</v>
          </cell>
          <cell r="R309">
            <v>998000</v>
          </cell>
        </row>
        <row r="310">
          <cell r="A310">
            <v>164770</v>
          </cell>
          <cell r="C310" t="str">
            <v>LES 4 OMBRES INFLUENCES</v>
          </cell>
          <cell r="D310">
            <v>58000</v>
          </cell>
          <cell r="E310">
            <v>255</v>
          </cell>
          <cell r="F310">
            <v>14790000</v>
          </cell>
          <cell r="G310">
            <v>153</v>
          </cell>
          <cell r="H310">
            <v>8874000</v>
          </cell>
          <cell r="I310">
            <v>347</v>
          </cell>
          <cell r="J310">
            <v>20126000</v>
          </cell>
          <cell r="K310">
            <v>396</v>
          </cell>
          <cell r="L310">
            <v>22968000</v>
          </cell>
          <cell r="M310">
            <v>256</v>
          </cell>
          <cell r="N310">
            <v>14848000</v>
          </cell>
          <cell r="O310">
            <v>542</v>
          </cell>
          <cell r="P310">
            <v>31436000</v>
          </cell>
          <cell r="Q310">
            <v>13636</v>
          </cell>
          <cell r="R310">
            <v>723190000</v>
          </cell>
        </row>
        <row r="311">
          <cell r="A311">
            <v>164780</v>
          </cell>
          <cell r="C311" t="str">
            <v>LES 4 OMBRES BLUE NOTES</v>
          </cell>
          <cell r="D311">
            <v>58000</v>
          </cell>
          <cell r="E311">
            <v>0</v>
          </cell>
          <cell r="F311">
            <v>0</v>
          </cell>
          <cell r="G311">
            <v>3557</v>
          </cell>
          <cell r="H311" t="str">
            <v>206,306,000   1</v>
          </cell>
          <cell r="I311" t="str">
            <v>,405</v>
          </cell>
          <cell r="J311">
            <v>81490000</v>
          </cell>
          <cell r="K311">
            <v>943</v>
          </cell>
          <cell r="L311">
            <v>54694000</v>
          </cell>
          <cell r="M311">
            <v>665</v>
          </cell>
          <cell r="N311">
            <v>38570000</v>
          </cell>
          <cell r="O311">
            <v>1039</v>
          </cell>
          <cell r="P311">
            <v>60262000</v>
          </cell>
          <cell r="Q311">
            <v>7609</v>
          </cell>
          <cell r="R311">
            <v>441322000</v>
          </cell>
        </row>
        <row r="312">
          <cell r="A312">
            <v>164790</v>
          </cell>
          <cell r="C312" t="str">
            <v>LES 4 OMBRES SPICES 79</v>
          </cell>
          <cell r="D312">
            <v>58000</v>
          </cell>
          <cell r="E312">
            <v>0</v>
          </cell>
          <cell r="F312">
            <v>0</v>
          </cell>
          <cell r="G312">
            <v>0</v>
          </cell>
          <cell r="H312">
            <v>0</v>
          </cell>
          <cell r="I312">
            <v>0</v>
          </cell>
          <cell r="J312">
            <v>0</v>
          </cell>
          <cell r="K312">
            <v>0</v>
          </cell>
          <cell r="L312">
            <v>0</v>
          </cell>
          <cell r="M312">
            <v>0</v>
          </cell>
          <cell r="N312">
            <v>0</v>
          </cell>
          <cell r="O312">
            <v>1610</v>
          </cell>
          <cell r="P312">
            <v>93380000</v>
          </cell>
          <cell r="Q312">
            <v>1610</v>
          </cell>
          <cell r="R312">
            <v>93380000</v>
          </cell>
        </row>
        <row r="313">
          <cell r="A313">
            <v>164900</v>
          </cell>
          <cell r="C313" t="str">
            <v>LES 4 OMBRES planetes -</v>
          </cell>
          <cell r="D313">
            <v>58000</v>
          </cell>
          <cell r="E313">
            <v>27</v>
          </cell>
          <cell r="F313">
            <v>1566000</v>
          </cell>
          <cell r="G313">
            <v>-2</v>
          </cell>
          <cell r="H313">
            <v>-116000</v>
          </cell>
          <cell r="I313">
            <v>361</v>
          </cell>
          <cell r="J313">
            <v>20938000</v>
          </cell>
          <cell r="K313">
            <v>274</v>
          </cell>
          <cell r="L313">
            <v>15892000</v>
          </cell>
          <cell r="M313">
            <v>178</v>
          </cell>
          <cell r="N313">
            <v>10324000</v>
          </cell>
          <cell r="O313">
            <v>343</v>
          </cell>
          <cell r="P313">
            <v>19894000</v>
          </cell>
          <cell r="Q313">
            <v>2257</v>
          </cell>
          <cell r="R313">
            <v>124750000</v>
          </cell>
        </row>
        <row r="314">
          <cell r="A314">
            <v>164960</v>
          </cell>
          <cell r="C314" t="str">
            <v>LES 4 OMBRES aquarelles</v>
          </cell>
          <cell r="D314">
            <v>58000</v>
          </cell>
          <cell r="E314">
            <v>87</v>
          </cell>
          <cell r="F314">
            <v>5046000</v>
          </cell>
          <cell r="G314">
            <v>-1</v>
          </cell>
          <cell r="H314">
            <v>-58000</v>
          </cell>
          <cell r="I314">
            <v>24</v>
          </cell>
          <cell r="J314">
            <v>1392000</v>
          </cell>
          <cell r="K314">
            <v>-9</v>
          </cell>
          <cell r="L314">
            <v>-522000</v>
          </cell>
          <cell r="M314">
            <v>9</v>
          </cell>
          <cell r="N314">
            <v>522000</v>
          </cell>
          <cell r="O314">
            <v>318</v>
          </cell>
          <cell r="P314">
            <v>18444000</v>
          </cell>
          <cell r="Q314">
            <v>1331</v>
          </cell>
          <cell r="R314">
            <v>72890000</v>
          </cell>
        </row>
        <row r="315">
          <cell r="A315">
            <v>164970</v>
          </cell>
          <cell r="C315" t="str">
            <v>LES 4 OMBRES mysteres</v>
          </cell>
          <cell r="D315">
            <v>58000</v>
          </cell>
          <cell r="E315">
            <v>0</v>
          </cell>
          <cell r="F315">
            <v>0</v>
          </cell>
          <cell r="G315">
            <v>-1</v>
          </cell>
          <cell r="H315">
            <v>-58000</v>
          </cell>
          <cell r="I315">
            <v>0</v>
          </cell>
          <cell r="J315">
            <v>0</v>
          </cell>
          <cell r="K315">
            <v>0</v>
          </cell>
          <cell r="L315">
            <v>0</v>
          </cell>
          <cell r="M315">
            <v>0</v>
          </cell>
          <cell r="N315">
            <v>0</v>
          </cell>
          <cell r="O315">
            <v>0</v>
          </cell>
          <cell r="P315">
            <v>0</v>
          </cell>
          <cell r="Q315">
            <v>-1</v>
          </cell>
          <cell r="R315">
            <v>-58000</v>
          </cell>
        </row>
        <row r="316">
          <cell r="A316">
            <v>164990</v>
          </cell>
          <cell r="C316" t="str">
            <v>LES 4 OMBRES stellaires</v>
          </cell>
          <cell r="D316">
            <v>58000</v>
          </cell>
          <cell r="E316">
            <v>42</v>
          </cell>
          <cell r="F316">
            <v>2436000</v>
          </cell>
          <cell r="G316">
            <v>137</v>
          </cell>
          <cell r="H316">
            <v>7946000</v>
          </cell>
          <cell r="I316">
            <v>474</v>
          </cell>
          <cell r="J316">
            <v>27492000</v>
          </cell>
          <cell r="K316">
            <v>403</v>
          </cell>
          <cell r="L316">
            <v>23374000</v>
          </cell>
          <cell r="M316">
            <v>265</v>
          </cell>
          <cell r="N316">
            <v>15370000</v>
          </cell>
          <cell r="O316">
            <v>554</v>
          </cell>
          <cell r="P316">
            <v>32132000</v>
          </cell>
          <cell r="Q316">
            <v>3299</v>
          </cell>
          <cell r="R316">
            <v>183350000</v>
          </cell>
        </row>
        <row r="317">
          <cell r="A317">
            <v>165010</v>
          </cell>
          <cell r="C317" t="str">
            <v>ESTOMPE LUMIERE clair -</v>
          </cell>
          <cell r="D317">
            <v>36000</v>
          </cell>
          <cell r="E317">
            <v>135</v>
          </cell>
          <cell r="F317">
            <v>4590000</v>
          </cell>
          <cell r="G317">
            <v>200</v>
          </cell>
          <cell r="H317">
            <v>6800000</v>
          </cell>
          <cell r="I317">
            <v>222</v>
          </cell>
          <cell r="J317">
            <v>7578000</v>
          </cell>
          <cell r="K317">
            <v>127</v>
          </cell>
          <cell r="L317">
            <v>4572000</v>
          </cell>
          <cell r="M317">
            <v>155</v>
          </cell>
          <cell r="N317">
            <v>5580000</v>
          </cell>
          <cell r="O317">
            <v>126</v>
          </cell>
          <cell r="P317">
            <v>4536000</v>
          </cell>
          <cell r="Q317">
            <v>2087</v>
          </cell>
          <cell r="R317">
            <v>71804000</v>
          </cell>
        </row>
        <row r="318">
          <cell r="A318">
            <v>165020</v>
          </cell>
          <cell r="C318" t="str">
            <v>ESTOMPE LUMIERE naturel</v>
          </cell>
          <cell r="D318">
            <v>36000</v>
          </cell>
          <cell r="E318">
            <v>47</v>
          </cell>
          <cell r="F318">
            <v>1598000</v>
          </cell>
          <cell r="G318">
            <v>58</v>
          </cell>
          <cell r="H318">
            <v>1972000</v>
          </cell>
          <cell r="I318">
            <v>63</v>
          </cell>
          <cell r="J318">
            <v>2160000</v>
          </cell>
          <cell r="K318">
            <v>51</v>
          </cell>
          <cell r="L318">
            <v>1836000</v>
          </cell>
          <cell r="M318">
            <v>43</v>
          </cell>
          <cell r="N318">
            <v>1548000</v>
          </cell>
          <cell r="O318">
            <v>60</v>
          </cell>
          <cell r="P318">
            <v>2160000</v>
          </cell>
          <cell r="Q318">
            <v>754</v>
          </cell>
          <cell r="R318">
            <v>25962000</v>
          </cell>
        </row>
        <row r="319">
          <cell r="A319">
            <v>165030</v>
          </cell>
          <cell r="C319" t="str">
            <v>ESTOMPE LUMIERE correcte</v>
          </cell>
          <cell r="D319">
            <v>36000</v>
          </cell>
          <cell r="E319">
            <v>14</v>
          </cell>
          <cell r="F319">
            <v>476000</v>
          </cell>
          <cell r="G319">
            <v>11</v>
          </cell>
          <cell r="H319">
            <v>374000</v>
          </cell>
          <cell r="I319">
            <v>10</v>
          </cell>
          <cell r="J319">
            <v>354000</v>
          </cell>
          <cell r="K319">
            <v>4</v>
          </cell>
          <cell r="L319">
            <v>144000</v>
          </cell>
          <cell r="M319">
            <v>9</v>
          </cell>
          <cell r="N319">
            <v>324000</v>
          </cell>
          <cell r="O319">
            <v>18</v>
          </cell>
          <cell r="P319">
            <v>648000</v>
          </cell>
          <cell r="Q319">
            <v>219</v>
          </cell>
          <cell r="R319">
            <v>7522000</v>
          </cell>
        </row>
        <row r="320">
          <cell r="A320">
            <v>165040</v>
          </cell>
          <cell r="C320" t="str">
            <v>BLANC LUMIERE STOP</v>
          </cell>
          <cell r="D320">
            <v>56000</v>
          </cell>
          <cell r="E320">
            <v>159</v>
          </cell>
          <cell r="F320">
            <v>8904000</v>
          </cell>
          <cell r="G320">
            <v>247</v>
          </cell>
          <cell r="H320">
            <v>13832000</v>
          </cell>
          <cell r="I320">
            <v>225</v>
          </cell>
          <cell r="J320">
            <v>12600000</v>
          </cell>
          <cell r="K320">
            <v>149</v>
          </cell>
          <cell r="L320">
            <v>8344000</v>
          </cell>
          <cell r="M320">
            <v>121</v>
          </cell>
          <cell r="N320">
            <v>6776000</v>
          </cell>
          <cell r="O320">
            <v>153</v>
          </cell>
          <cell r="P320">
            <v>8568000</v>
          </cell>
          <cell r="Q320">
            <v>4697</v>
          </cell>
          <cell r="R320">
            <v>263032000</v>
          </cell>
        </row>
        <row r="321">
          <cell r="A321">
            <v>165710</v>
          </cell>
          <cell r="C321" t="str">
            <v>JOUS CONTRAST DUO (OS)</v>
          </cell>
          <cell r="D321">
            <v>52000</v>
          </cell>
          <cell r="E321">
            <v>0</v>
          </cell>
          <cell r="F321">
            <v>0</v>
          </cell>
          <cell r="G321">
            <v>0</v>
          </cell>
          <cell r="H321">
            <v>0</v>
          </cell>
          <cell r="I321">
            <v>0</v>
          </cell>
          <cell r="J321">
            <v>0</v>
          </cell>
          <cell r="K321">
            <v>0</v>
          </cell>
          <cell r="L321">
            <v>0</v>
          </cell>
          <cell r="M321">
            <v>0</v>
          </cell>
          <cell r="N321">
            <v>0</v>
          </cell>
          <cell r="O321">
            <v>973</v>
          </cell>
          <cell r="P321">
            <v>50596000</v>
          </cell>
          <cell r="Q321">
            <v>973</v>
          </cell>
          <cell r="R321">
            <v>50596000</v>
          </cell>
        </row>
        <row r="322">
          <cell r="A322">
            <v>168030</v>
          </cell>
          <cell r="C322" t="str">
            <v>JOUES CONTRASTE brume d'</v>
          </cell>
          <cell r="D322">
            <v>46000</v>
          </cell>
          <cell r="E322">
            <v>9</v>
          </cell>
          <cell r="F322">
            <v>414000</v>
          </cell>
          <cell r="G322">
            <v>5</v>
          </cell>
          <cell r="H322">
            <v>230000</v>
          </cell>
          <cell r="I322">
            <v>16</v>
          </cell>
          <cell r="J322">
            <v>736000</v>
          </cell>
          <cell r="K322">
            <v>30</v>
          </cell>
          <cell r="L322">
            <v>1380000</v>
          </cell>
          <cell r="M322">
            <v>16</v>
          </cell>
          <cell r="N322">
            <v>736000</v>
          </cell>
          <cell r="O322">
            <v>9</v>
          </cell>
          <cell r="P322">
            <v>414000</v>
          </cell>
          <cell r="Q322">
            <v>149</v>
          </cell>
          <cell r="R322">
            <v>6854000</v>
          </cell>
        </row>
        <row r="323">
          <cell r="A323">
            <v>168130</v>
          </cell>
          <cell r="C323" t="str">
            <v>JOUES CONTRASTE candy</v>
          </cell>
          <cell r="D323">
            <v>46000</v>
          </cell>
          <cell r="E323">
            <v>138</v>
          </cell>
          <cell r="F323">
            <v>6348000</v>
          </cell>
          <cell r="G323">
            <v>112</v>
          </cell>
          <cell r="H323">
            <v>5152000</v>
          </cell>
          <cell r="I323">
            <v>101</v>
          </cell>
          <cell r="J323">
            <v>4646000</v>
          </cell>
          <cell r="K323">
            <v>126</v>
          </cell>
          <cell r="L323">
            <v>5796000</v>
          </cell>
          <cell r="M323">
            <v>168</v>
          </cell>
          <cell r="N323">
            <v>7728000</v>
          </cell>
          <cell r="O323">
            <v>146</v>
          </cell>
          <cell r="P323">
            <v>6716000</v>
          </cell>
          <cell r="Q323">
            <v>1943</v>
          </cell>
          <cell r="R323">
            <v>89378000</v>
          </cell>
        </row>
        <row r="324">
          <cell r="A324">
            <v>168140</v>
          </cell>
          <cell r="C324" t="str">
            <v>JOUES CONTRASTE flamme</v>
          </cell>
          <cell r="D324">
            <v>46000</v>
          </cell>
          <cell r="E324">
            <v>0</v>
          </cell>
          <cell r="F324">
            <v>0</v>
          </cell>
          <cell r="G324">
            <v>-11</v>
          </cell>
          <cell r="H324">
            <v>-506000</v>
          </cell>
          <cell r="I324">
            <v>6</v>
          </cell>
          <cell r="J324">
            <v>276000</v>
          </cell>
          <cell r="K324">
            <v>5</v>
          </cell>
          <cell r="L324">
            <v>230000</v>
          </cell>
          <cell r="M324">
            <v>0</v>
          </cell>
          <cell r="N324">
            <v>0</v>
          </cell>
          <cell r="O324">
            <v>0</v>
          </cell>
          <cell r="P324">
            <v>0</v>
          </cell>
          <cell r="Q324">
            <v>0</v>
          </cell>
          <cell r="R324">
            <v>0</v>
          </cell>
        </row>
        <row r="325">
          <cell r="A325">
            <v>168310</v>
          </cell>
          <cell r="C325" t="str">
            <v>JOUES CONTRASTE rose cac</v>
          </cell>
          <cell r="D325">
            <v>46000</v>
          </cell>
          <cell r="E325">
            <v>16</v>
          </cell>
          <cell r="F325">
            <v>736000</v>
          </cell>
          <cell r="G325">
            <v>7</v>
          </cell>
          <cell r="H325">
            <v>322000</v>
          </cell>
          <cell r="I325">
            <v>19</v>
          </cell>
          <cell r="J325">
            <v>874000</v>
          </cell>
          <cell r="K325">
            <v>13</v>
          </cell>
          <cell r="L325">
            <v>598000</v>
          </cell>
          <cell r="M325">
            <v>14</v>
          </cell>
          <cell r="N325">
            <v>644000</v>
          </cell>
          <cell r="O325">
            <v>20</v>
          </cell>
          <cell r="P325">
            <v>920000</v>
          </cell>
          <cell r="Q325">
            <v>205</v>
          </cell>
          <cell r="R325">
            <v>9430000</v>
          </cell>
        </row>
        <row r="326">
          <cell r="A326">
            <v>168470</v>
          </cell>
          <cell r="C326" t="str">
            <v>JOUES CONTRASTE eldorado</v>
          </cell>
          <cell r="D326">
            <v>46000</v>
          </cell>
          <cell r="E326">
            <v>20</v>
          </cell>
          <cell r="F326">
            <v>920000</v>
          </cell>
          <cell r="G326">
            <v>4</v>
          </cell>
          <cell r="H326">
            <v>184000</v>
          </cell>
          <cell r="I326">
            <v>63</v>
          </cell>
          <cell r="J326">
            <v>2898000</v>
          </cell>
          <cell r="K326">
            <v>13</v>
          </cell>
          <cell r="L326">
            <v>598000</v>
          </cell>
          <cell r="M326">
            <v>35</v>
          </cell>
          <cell r="N326">
            <v>1610000</v>
          </cell>
          <cell r="O326">
            <v>16</v>
          </cell>
          <cell r="P326">
            <v>736000</v>
          </cell>
          <cell r="Q326">
            <v>450</v>
          </cell>
          <cell r="R326">
            <v>20700000</v>
          </cell>
        </row>
        <row r="327">
          <cell r="A327">
            <v>168500</v>
          </cell>
          <cell r="C327" t="str">
            <v>JOUES CONTRASTE desert</v>
          </cell>
          <cell r="D327">
            <v>46000</v>
          </cell>
          <cell r="E327">
            <v>1</v>
          </cell>
          <cell r="F327">
            <v>46000</v>
          </cell>
          <cell r="G327">
            <v>-58</v>
          </cell>
          <cell r="H327">
            <v>-2668000</v>
          </cell>
          <cell r="I327">
            <v>14</v>
          </cell>
          <cell r="J327">
            <v>644000</v>
          </cell>
          <cell r="K327">
            <v>-4</v>
          </cell>
          <cell r="L327">
            <v>-184000</v>
          </cell>
          <cell r="M327">
            <v>3</v>
          </cell>
          <cell r="N327">
            <v>138000</v>
          </cell>
          <cell r="O327">
            <v>0</v>
          </cell>
          <cell r="P327">
            <v>0</v>
          </cell>
          <cell r="Q327">
            <v>-64</v>
          </cell>
          <cell r="R327">
            <v>-2944000</v>
          </cell>
        </row>
        <row r="328">
          <cell r="A328">
            <v>168510</v>
          </cell>
          <cell r="C328" t="str">
            <v>JOUES CONTRASTE meteore</v>
          </cell>
          <cell r="D328">
            <v>46000</v>
          </cell>
          <cell r="E328">
            <v>11</v>
          </cell>
          <cell r="F328">
            <v>506000</v>
          </cell>
          <cell r="G328">
            <v>-1</v>
          </cell>
          <cell r="H328">
            <v>-46000</v>
          </cell>
          <cell r="I328">
            <v>15</v>
          </cell>
          <cell r="J328">
            <v>690000</v>
          </cell>
          <cell r="K328">
            <v>13</v>
          </cell>
          <cell r="L328">
            <v>598000</v>
          </cell>
          <cell r="M328">
            <v>13</v>
          </cell>
          <cell r="N328">
            <v>598000</v>
          </cell>
          <cell r="O328">
            <v>10</v>
          </cell>
          <cell r="P328">
            <v>460000</v>
          </cell>
          <cell r="Q328">
            <v>105</v>
          </cell>
          <cell r="R328">
            <v>4830000</v>
          </cell>
        </row>
        <row r="329">
          <cell r="A329">
            <v>168810</v>
          </cell>
          <cell r="C329" t="str">
            <v>JOUES CONTRASTE sphee -</v>
          </cell>
          <cell r="D329">
            <v>46000</v>
          </cell>
          <cell r="E329">
            <v>0</v>
          </cell>
          <cell r="F329">
            <v>0</v>
          </cell>
          <cell r="G329">
            <v>-37</v>
          </cell>
          <cell r="H329">
            <v>-1702000</v>
          </cell>
          <cell r="I329">
            <v>1</v>
          </cell>
          <cell r="J329">
            <v>46000</v>
          </cell>
          <cell r="K329">
            <v>0</v>
          </cell>
          <cell r="L329">
            <v>0</v>
          </cell>
          <cell r="M329">
            <v>0</v>
          </cell>
          <cell r="N329">
            <v>0</v>
          </cell>
          <cell r="O329">
            <v>0</v>
          </cell>
          <cell r="P329">
            <v>0</v>
          </cell>
          <cell r="Q329">
            <v>-65</v>
          </cell>
          <cell r="R329">
            <v>-2990000</v>
          </cell>
        </row>
        <row r="330">
          <cell r="A330">
            <v>168820</v>
          </cell>
          <cell r="C330" t="str">
            <v>JOUES CONTRASTE reflex</v>
          </cell>
          <cell r="D330">
            <v>46000</v>
          </cell>
          <cell r="E330">
            <v>341</v>
          </cell>
          <cell r="F330">
            <v>15686000</v>
          </cell>
          <cell r="G330">
            <v>122</v>
          </cell>
          <cell r="H330">
            <v>5612000</v>
          </cell>
          <cell r="I330">
            <v>153</v>
          </cell>
          <cell r="J330">
            <v>7038000</v>
          </cell>
          <cell r="K330">
            <v>147</v>
          </cell>
          <cell r="L330">
            <v>6762000</v>
          </cell>
          <cell r="M330">
            <v>237</v>
          </cell>
          <cell r="N330">
            <v>10902000</v>
          </cell>
          <cell r="O330">
            <v>208</v>
          </cell>
          <cell r="P330">
            <v>9568000</v>
          </cell>
          <cell r="Q330">
            <v>6095</v>
          </cell>
          <cell r="R330">
            <v>280370000</v>
          </cell>
        </row>
        <row r="331">
          <cell r="A331">
            <v>168910</v>
          </cell>
          <cell r="C331" t="str">
            <v>JOUES CONTRASTE</v>
          </cell>
          <cell r="D331">
            <v>46000</v>
          </cell>
          <cell r="E331">
            <v>0</v>
          </cell>
          <cell r="F331">
            <v>0</v>
          </cell>
          <cell r="G331">
            <v>-24</v>
          </cell>
          <cell r="H331">
            <v>-1104000</v>
          </cell>
          <cell r="I331">
            <v>4</v>
          </cell>
          <cell r="J331">
            <v>184000</v>
          </cell>
          <cell r="K331">
            <v>0</v>
          </cell>
          <cell r="L331">
            <v>0</v>
          </cell>
          <cell r="M331">
            <v>0</v>
          </cell>
          <cell r="N331">
            <v>0</v>
          </cell>
          <cell r="O331">
            <v>0</v>
          </cell>
          <cell r="P331">
            <v>0</v>
          </cell>
          <cell r="Q331">
            <v>-65</v>
          </cell>
          <cell r="R331">
            <v>-2990000</v>
          </cell>
        </row>
        <row r="332">
          <cell r="A332">
            <v>168940</v>
          </cell>
          <cell r="C332" t="str">
            <v>JOUES CONTRASTE contours</v>
          </cell>
          <cell r="D332">
            <v>46000</v>
          </cell>
          <cell r="E332">
            <v>0</v>
          </cell>
          <cell r="F332">
            <v>0</v>
          </cell>
          <cell r="G332">
            <v>-7</v>
          </cell>
          <cell r="H332">
            <v>-322000</v>
          </cell>
          <cell r="I332">
            <v>1</v>
          </cell>
          <cell r="J332">
            <v>46000</v>
          </cell>
          <cell r="K332">
            <v>0</v>
          </cell>
          <cell r="L332">
            <v>0</v>
          </cell>
          <cell r="M332">
            <v>0</v>
          </cell>
          <cell r="N332">
            <v>0</v>
          </cell>
          <cell r="O332">
            <v>0</v>
          </cell>
          <cell r="P332">
            <v>0</v>
          </cell>
          <cell r="Q332">
            <v>-22</v>
          </cell>
          <cell r="R332">
            <v>-1012000</v>
          </cell>
        </row>
        <row r="333">
          <cell r="A333">
            <v>168960</v>
          </cell>
          <cell r="C333" t="str">
            <v>JOUES CONTRASTE CAPRICE</v>
          </cell>
          <cell r="D333">
            <v>46000</v>
          </cell>
          <cell r="E333">
            <v>155</v>
          </cell>
          <cell r="F333">
            <v>7130000</v>
          </cell>
          <cell r="G333">
            <v>56</v>
          </cell>
          <cell r="H333">
            <v>2576000</v>
          </cell>
          <cell r="I333">
            <v>64</v>
          </cell>
          <cell r="J333">
            <v>2944000</v>
          </cell>
          <cell r="K333">
            <v>41</v>
          </cell>
          <cell r="L333">
            <v>1886000</v>
          </cell>
          <cell r="M333">
            <v>201</v>
          </cell>
          <cell r="N333">
            <v>9246000</v>
          </cell>
          <cell r="O333">
            <v>111</v>
          </cell>
          <cell r="P333">
            <v>5106000</v>
          </cell>
          <cell r="Q333">
            <v>1694</v>
          </cell>
          <cell r="R333">
            <v>77924000</v>
          </cell>
        </row>
        <row r="334">
          <cell r="A334">
            <v>168980</v>
          </cell>
          <cell r="C334" t="str">
            <v>JOUES CONTRASTE fantasia</v>
          </cell>
          <cell r="D334">
            <v>46000</v>
          </cell>
          <cell r="E334">
            <v>10</v>
          </cell>
          <cell r="F334">
            <v>460000</v>
          </cell>
          <cell r="G334">
            <v>0</v>
          </cell>
          <cell r="H334">
            <v>0</v>
          </cell>
          <cell r="I334">
            <v>74</v>
          </cell>
          <cell r="J334">
            <v>3404000</v>
          </cell>
          <cell r="K334">
            <v>21</v>
          </cell>
          <cell r="L334">
            <v>966000</v>
          </cell>
          <cell r="M334">
            <v>19</v>
          </cell>
          <cell r="N334">
            <v>874000</v>
          </cell>
          <cell r="O334">
            <v>8</v>
          </cell>
          <cell r="P334">
            <v>368000</v>
          </cell>
          <cell r="Q334">
            <v>241</v>
          </cell>
          <cell r="R334">
            <v>11086000</v>
          </cell>
        </row>
        <row r="335">
          <cell r="A335">
            <v>169110</v>
          </cell>
          <cell r="C335" t="str">
            <v>IRREELLE BLUSH SECRET</v>
          </cell>
          <cell r="D335">
            <v>51000</v>
          </cell>
          <cell r="E335">
            <v>129</v>
          </cell>
          <cell r="F335">
            <v>6579000</v>
          </cell>
          <cell r="G335">
            <v>65</v>
          </cell>
          <cell r="H335">
            <v>3315000</v>
          </cell>
          <cell r="I335">
            <v>98</v>
          </cell>
          <cell r="J335">
            <v>4998000</v>
          </cell>
          <cell r="K335">
            <v>113</v>
          </cell>
          <cell r="L335">
            <v>5763000</v>
          </cell>
          <cell r="M335">
            <v>366</v>
          </cell>
          <cell r="N335">
            <v>18666000</v>
          </cell>
          <cell r="O335">
            <v>126</v>
          </cell>
          <cell r="P335">
            <v>6426000</v>
          </cell>
          <cell r="Q335">
            <v>1988</v>
          </cell>
          <cell r="R335">
            <v>101388000</v>
          </cell>
        </row>
        <row r="336">
          <cell r="A336">
            <v>169120</v>
          </cell>
          <cell r="C336" t="str">
            <v>IRREELLE BLUSH ENIGMA</v>
          </cell>
          <cell r="D336">
            <v>51000</v>
          </cell>
          <cell r="E336">
            <v>46</v>
          </cell>
          <cell r="F336">
            <v>2346000</v>
          </cell>
          <cell r="G336">
            <v>-1</v>
          </cell>
          <cell r="H336">
            <v>-51000</v>
          </cell>
          <cell r="I336">
            <v>36</v>
          </cell>
          <cell r="J336">
            <v>1836000</v>
          </cell>
          <cell r="K336">
            <v>25</v>
          </cell>
          <cell r="L336">
            <v>1275000</v>
          </cell>
          <cell r="M336">
            <v>56</v>
          </cell>
          <cell r="N336">
            <v>2856000</v>
          </cell>
          <cell r="O336">
            <v>159</v>
          </cell>
          <cell r="P336">
            <v>8109000</v>
          </cell>
          <cell r="Q336">
            <v>820</v>
          </cell>
          <cell r="R336">
            <v>41820000</v>
          </cell>
        </row>
        <row r="337">
          <cell r="A337">
            <v>169130</v>
          </cell>
          <cell r="C337" t="str">
            <v>IRREELLE BLUSH UTOPIA</v>
          </cell>
          <cell r="D337">
            <v>51000</v>
          </cell>
          <cell r="E337">
            <v>1</v>
          </cell>
          <cell r="F337">
            <v>51000</v>
          </cell>
          <cell r="G337">
            <v>-25</v>
          </cell>
          <cell r="H337">
            <v>-1275000</v>
          </cell>
          <cell r="I337">
            <v>195</v>
          </cell>
          <cell r="J337">
            <v>9945000</v>
          </cell>
          <cell r="K337">
            <v>-7</v>
          </cell>
          <cell r="L337">
            <v>-357000</v>
          </cell>
          <cell r="M337">
            <v>19</v>
          </cell>
          <cell r="N337">
            <v>969000</v>
          </cell>
          <cell r="O337">
            <v>74</v>
          </cell>
          <cell r="P337">
            <v>3774000</v>
          </cell>
          <cell r="Q337">
            <v>338</v>
          </cell>
          <cell r="R337">
            <v>17238000</v>
          </cell>
        </row>
        <row r="338">
          <cell r="A338">
            <v>169140</v>
          </cell>
          <cell r="C338" t="str">
            <v>IRREELLE BLUSH MYSTERY</v>
          </cell>
          <cell r="D338">
            <v>51000</v>
          </cell>
          <cell r="E338">
            <v>-2</v>
          </cell>
          <cell r="F338">
            <v>-102000</v>
          </cell>
          <cell r="G338">
            <v>-48</v>
          </cell>
          <cell r="H338">
            <v>-2448000</v>
          </cell>
          <cell r="I338">
            <v>39</v>
          </cell>
          <cell r="J338">
            <v>1989000</v>
          </cell>
          <cell r="K338">
            <v>8</v>
          </cell>
          <cell r="L338">
            <v>408000</v>
          </cell>
          <cell r="M338">
            <v>15</v>
          </cell>
          <cell r="N338">
            <v>765000</v>
          </cell>
          <cell r="O338">
            <v>30</v>
          </cell>
          <cell r="P338">
            <v>1530000</v>
          </cell>
          <cell r="Q338">
            <v>66</v>
          </cell>
          <cell r="R338">
            <v>3366000</v>
          </cell>
        </row>
        <row r="339">
          <cell r="A339">
            <v>169150</v>
          </cell>
          <cell r="C339" t="str">
            <v>IRREELLE BLUSH ILLUSION</v>
          </cell>
          <cell r="D339">
            <v>51000</v>
          </cell>
          <cell r="E339">
            <v>0</v>
          </cell>
          <cell r="F339">
            <v>0</v>
          </cell>
          <cell r="G339">
            <v>0</v>
          </cell>
          <cell r="H339">
            <v>0</v>
          </cell>
          <cell r="I339">
            <v>0</v>
          </cell>
          <cell r="J339">
            <v>0</v>
          </cell>
          <cell r="K339">
            <v>0</v>
          </cell>
          <cell r="L339">
            <v>0</v>
          </cell>
          <cell r="M339">
            <v>0</v>
          </cell>
          <cell r="N339">
            <v>0</v>
          </cell>
          <cell r="O339">
            <v>0</v>
          </cell>
          <cell r="P339">
            <v>0</v>
          </cell>
          <cell r="Q339">
            <v>6</v>
          </cell>
          <cell r="R339">
            <v>306000</v>
          </cell>
        </row>
        <row r="340">
          <cell r="A340">
            <v>169160</v>
          </cell>
          <cell r="C340" t="str">
            <v>IRREELLE BLUSH BE-BOP</v>
          </cell>
          <cell r="D340">
            <v>51000</v>
          </cell>
          <cell r="E340">
            <v>0</v>
          </cell>
          <cell r="F340">
            <v>0</v>
          </cell>
          <cell r="G340">
            <v>1900</v>
          </cell>
          <cell r="H340" t="str">
            <v>96,900,000   1</v>
          </cell>
          <cell r="I340" t="str">
            <v>,482</v>
          </cell>
          <cell r="J340">
            <v>75582000</v>
          </cell>
          <cell r="K340">
            <v>613</v>
          </cell>
          <cell r="L340">
            <v>31263000</v>
          </cell>
          <cell r="M340">
            <v>654</v>
          </cell>
          <cell r="N340">
            <v>33354000</v>
          </cell>
          <cell r="O340">
            <v>780</v>
          </cell>
          <cell r="P340">
            <v>39780000</v>
          </cell>
          <cell r="Q340">
            <v>5429</v>
          </cell>
          <cell r="R340">
            <v>276879000</v>
          </cell>
        </row>
        <row r="341">
          <cell r="A341">
            <v>170110</v>
          </cell>
          <cell r="C341" t="str">
            <v>TEINT COMPACT CREME UNIV</v>
          </cell>
          <cell r="D341">
            <v>59000</v>
          </cell>
          <cell r="E341">
            <v>0</v>
          </cell>
          <cell r="F341">
            <v>0</v>
          </cell>
          <cell r="G341">
            <v>0</v>
          </cell>
          <cell r="H341">
            <v>0</v>
          </cell>
          <cell r="I341">
            <v>143</v>
          </cell>
          <cell r="J341">
            <v>8437000</v>
          </cell>
          <cell r="K341">
            <v>1422</v>
          </cell>
          <cell r="L341">
            <v>83898000</v>
          </cell>
          <cell r="M341">
            <v>600</v>
          </cell>
          <cell r="N341">
            <v>35400000</v>
          </cell>
          <cell r="O341">
            <v>541</v>
          </cell>
          <cell r="P341">
            <v>31919000</v>
          </cell>
          <cell r="Q341">
            <v>2706</v>
          </cell>
          <cell r="R341">
            <v>159654000</v>
          </cell>
        </row>
        <row r="342">
          <cell r="A342">
            <v>170115</v>
          </cell>
          <cell r="C342" t="str">
            <v>TEINT COMPACT CREME UNIV</v>
          </cell>
          <cell r="D342">
            <v>59000</v>
          </cell>
          <cell r="E342">
            <v>0</v>
          </cell>
          <cell r="F342">
            <v>0</v>
          </cell>
          <cell r="G342">
            <v>0</v>
          </cell>
          <cell r="H342">
            <v>0</v>
          </cell>
          <cell r="I342">
            <v>113</v>
          </cell>
          <cell r="J342">
            <v>6667000</v>
          </cell>
          <cell r="K342">
            <v>639</v>
          </cell>
          <cell r="L342">
            <v>37701000</v>
          </cell>
          <cell r="M342">
            <v>133</v>
          </cell>
          <cell r="N342">
            <v>7847000</v>
          </cell>
          <cell r="O342">
            <v>157</v>
          </cell>
          <cell r="P342">
            <v>9263000</v>
          </cell>
          <cell r="Q342">
            <v>1042</v>
          </cell>
          <cell r="R342">
            <v>61478000</v>
          </cell>
        </row>
        <row r="343">
          <cell r="A343">
            <v>170120</v>
          </cell>
          <cell r="C343" t="str">
            <v>TEINT COMPACT CREME UNIV</v>
          </cell>
          <cell r="D343">
            <v>59000</v>
          </cell>
          <cell r="E343">
            <v>0</v>
          </cell>
          <cell r="F343">
            <v>0</v>
          </cell>
          <cell r="G343">
            <v>0</v>
          </cell>
          <cell r="H343">
            <v>0</v>
          </cell>
          <cell r="I343">
            <v>277</v>
          </cell>
          <cell r="J343">
            <v>16343000</v>
          </cell>
          <cell r="K343">
            <v>1846</v>
          </cell>
          <cell r="L343">
            <v>108914000</v>
          </cell>
          <cell r="M343">
            <v>810</v>
          </cell>
          <cell r="N343">
            <v>47790000</v>
          </cell>
          <cell r="O343">
            <v>805</v>
          </cell>
          <cell r="P343">
            <v>47495000</v>
          </cell>
          <cell r="Q343">
            <v>3738</v>
          </cell>
          <cell r="R343">
            <v>220542000</v>
          </cell>
        </row>
        <row r="344">
          <cell r="A344">
            <v>170130</v>
          </cell>
          <cell r="C344" t="str">
            <v>TEINT COMPACT CREME UNIV</v>
          </cell>
          <cell r="D344">
            <v>59000</v>
          </cell>
          <cell r="E344">
            <v>0</v>
          </cell>
          <cell r="F344">
            <v>0</v>
          </cell>
          <cell r="G344">
            <v>0</v>
          </cell>
          <cell r="H344">
            <v>0</v>
          </cell>
          <cell r="I344">
            <v>119</v>
          </cell>
          <cell r="J344">
            <v>7021000</v>
          </cell>
          <cell r="K344">
            <v>734</v>
          </cell>
          <cell r="L344">
            <v>43306000</v>
          </cell>
          <cell r="M344">
            <v>228</v>
          </cell>
          <cell r="N344">
            <v>13452000</v>
          </cell>
          <cell r="O344">
            <v>174</v>
          </cell>
          <cell r="P344">
            <v>10266000</v>
          </cell>
          <cell r="Q344">
            <v>1255</v>
          </cell>
          <cell r="R344">
            <v>74045000</v>
          </cell>
        </row>
        <row r="345">
          <cell r="A345">
            <v>170140</v>
          </cell>
          <cell r="C345" t="str">
            <v>TEINT COMPACT CREME UNIV</v>
          </cell>
          <cell r="D345">
            <v>59000</v>
          </cell>
          <cell r="E345">
            <v>0</v>
          </cell>
          <cell r="F345">
            <v>0</v>
          </cell>
          <cell r="G345">
            <v>0</v>
          </cell>
          <cell r="H345">
            <v>0</v>
          </cell>
          <cell r="I345">
            <v>36</v>
          </cell>
          <cell r="J345">
            <v>2124000</v>
          </cell>
          <cell r="K345">
            <v>279</v>
          </cell>
          <cell r="L345">
            <v>16461000</v>
          </cell>
          <cell r="M345">
            <v>72</v>
          </cell>
          <cell r="N345">
            <v>4248000</v>
          </cell>
          <cell r="O345">
            <v>61</v>
          </cell>
          <cell r="P345">
            <v>3599000</v>
          </cell>
          <cell r="Q345">
            <v>448</v>
          </cell>
          <cell r="R345">
            <v>26432000</v>
          </cell>
        </row>
        <row r="346">
          <cell r="A346">
            <v>170142</v>
          </cell>
          <cell r="C346" t="str">
            <v>TEINT COMPACT CREME UNIV</v>
          </cell>
          <cell r="D346">
            <v>59000</v>
          </cell>
          <cell r="E346">
            <v>0</v>
          </cell>
          <cell r="F346">
            <v>0</v>
          </cell>
          <cell r="G346">
            <v>0</v>
          </cell>
          <cell r="H346">
            <v>0</v>
          </cell>
          <cell r="I346">
            <v>39</v>
          </cell>
          <cell r="J346">
            <v>2301000</v>
          </cell>
          <cell r="K346">
            <v>172</v>
          </cell>
          <cell r="L346">
            <v>10148000</v>
          </cell>
          <cell r="M346">
            <v>30</v>
          </cell>
          <cell r="N346">
            <v>1770000</v>
          </cell>
          <cell r="O346">
            <v>36</v>
          </cell>
          <cell r="P346">
            <v>2124000</v>
          </cell>
          <cell r="Q346">
            <v>277</v>
          </cell>
          <cell r="R346">
            <v>16343000</v>
          </cell>
        </row>
        <row r="347">
          <cell r="A347">
            <v>170145</v>
          </cell>
          <cell r="C347" t="str">
            <v>TEINT COMPACT CREME UNIV</v>
          </cell>
          <cell r="D347">
            <v>59000</v>
          </cell>
          <cell r="E347">
            <v>0</v>
          </cell>
          <cell r="F347">
            <v>0</v>
          </cell>
          <cell r="G347">
            <v>0</v>
          </cell>
          <cell r="H347">
            <v>0</v>
          </cell>
          <cell r="I347">
            <v>0</v>
          </cell>
          <cell r="J347">
            <v>0</v>
          </cell>
          <cell r="K347">
            <v>350</v>
          </cell>
          <cell r="L347">
            <v>20650000</v>
          </cell>
          <cell r="M347">
            <v>1</v>
          </cell>
          <cell r="N347">
            <v>59000</v>
          </cell>
          <cell r="O347">
            <v>3</v>
          </cell>
          <cell r="P347">
            <v>177000</v>
          </cell>
          <cell r="Q347">
            <v>354</v>
          </cell>
          <cell r="R347">
            <v>20886000</v>
          </cell>
        </row>
        <row r="348">
          <cell r="A348">
            <v>172010</v>
          </cell>
          <cell r="C348" t="str">
            <v>TEINT EXTREME LUMIERE op</v>
          </cell>
          <cell r="D348">
            <v>58000</v>
          </cell>
          <cell r="E348">
            <v>0</v>
          </cell>
          <cell r="F348">
            <v>0</v>
          </cell>
          <cell r="G348">
            <v>0</v>
          </cell>
          <cell r="H348">
            <v>0</v>
          </cell>
          <cell r="I348">
            <v>0</v>
          </cell>
          <cell r="J348">
            <v>0</v>
          </cell>
          <cell r="K348">
            <v>0</v>
          </cell>
          <cell r="L348">
            <v>0</v>
          </cell>
          <cell r="M348">
            <v>0</v>
          </cell>
          <cell r="N348">
            <v>0</v>
          </cell>
          <cell r="O348">
            <v>0</v>
          </cell>
          <cell r="P348">
            <v>0</v>
          </cell>
          <cell r="Q348">
            <v>-1</v>
          </cell>
          <cell r="R348">
            <v>-58000</v>
          </cell>
        </row>
        <row r="349">
          <cell r="A349">
            <v>172030</v>
          </cell>
          <cell r="C349" t="str">
            <v>TEINT EXTREME LUMIERE mi</v>
          </cell>
          <cell r="D349">
            <v>58000</v>
          </cell>
          <cell r="E349">
            <v>0</v>
          </cell>
          <cell r="F349">
            <v>0</v>
          </cell>
          <cell r="G349">
            <v>-2</v>
          </cell>
          <cell r="H349">
            <v>-116000</v>
          </cell>
          <cell r="I349">
            <v>6</v>
          </cell>
          <cell r="J349">
            <v>348000</v>
          </cell>
          <cell r="K349">
            <v>0</v>
          </cell>
          <cell r="L349">
            <v>0</v>
          </cell>
          <cell r="M349">
            <v>0</v>
          </cell>
          <cell r="N349">
            <v>0</v>
          </cell>
          <cell r="O349">
            <v>0</v>
          </cell>
          <cell r="P349">
            <v>0</v>
          </cell>
          <cell r="Q349">
            <v>-82</v>
          </cell>
          <cell r="R349">
            <v>-4756000</v>
          </cell>
        </row>
        <row r="350">
          <cell r="A350">
            <v>172070</v>
          </cell>
          <cell r="C350" t="str">
            <v>TEINT EXTREME LUMIERE be</v>
          </cell>
          <cell r="D350">
            <v>58000</v>
          </cell>
          <cell r="E350">
            <v>0</v>
          </cell>
          <cell r="F350">
            <v>0</v>
          </cell>
          <cell r="G350">
            <v>0</v>
          </cell>
          <cell r="H350">
            <v>0</v>
          </cell>
          <cell r="I350">
            <v>6</v>
          </cell>
          <cell r="J350">
            <v>348000</v>
          </cell>
          <cell r="K350">
            <v>0</v>
          </cell>
          <cell r="L350">
            <v>0</v>
          </cell>
          <cell r="M350">
            <v>0</v>
          </cell>
          <cell r="N350">
            <v>0</v>
          </cell>
          <cell r="O350">
            <v>0</v>
          </cell>
          <cell r="P350">
            <v>0</v>
          </cell>
          <cell r="Q350">
            <v>-50</v>
          </cell>
          <cell r="R350">
            <v>-2900000</v>
          </cell>
        </row>
        <row r="351">
          <cell r="A351">
            <v>172090</v>
          </cell>
          <cell r="C351" t="str">
            <v>TEINT EXTREME LUMIERE po</v>
          </cell>
          <cell r="D351">
            <v>58000</v>
          </cell>
          <cell r="E351">
            <v>0</v>
          </cell>
          <cell r="F351">
            <v>0</v>
          </cell>
          <cell r="G351">
            <v>0</v>
          </cell>
          <cell r="H351">
            <v>0</v>
          </cell>
          <cell r="I351">
            <v>4</v>
          </cell>
          <cell r="J351">
            <v>232000</v>
          </cell>
          <cell r="K351">
            <v>0</v>
          </cell>
          <cell r="L351">
            <v>0</v>
          </cell>
          <cell r="M351">
            <v>0</v>
          </cell>
          <cell r="N351">
            <v>0</v>
          </cell>
          <cell r="O351">
            <v>0</v>
          </cell>
          <cell r="P351">
            <v>0</v>
          </cell>
          <cell r="Q351">
            <v>-15</v>
          </cell>
          <cell r="R351">
            <v>-870000</v>
          </cell>
        </row>
        <row r="352">
          <cell r="A352">
            <v>172100</v>
          </cell>
          <cell r="C352" t="str">
            <v>TEINT EXTREME LUMIERE pe</v>
          </cell>
          <cell r="D352">
            <v>58000</v>
          </cell>
          <cell r="E352">
            <v>0</v>
          </cell>
          <cell r="F352">
            <v>0</v>
          </cell>
          <cell r="G352">
            <v>0</v>
          </cell>
          <cell r="H352">
            <v>0</v>
          </cell>
          <cell r="I352">
            <v>0</v>
          </cell>
          <cell r="J352">
            <v>0</v>
          </cell>
          <cell r="K352">
            <v>0</v>
          </cell>
          <cell r="L352">
            <v>0</v>
          </cell>
          <cell r="M352">
            <v>0</v>
          </cell>
          <cell r="N352">
            <v>0</v>
          </cell>
          <cell r="O352">
            <v>0</v>
          </cell>
          <cell r="P352">
            <v>0</v>
          </cell>
          <cell r="Q352">
            <v>1</v>
          </cell>
          <cell r="R352">
            <v>58000</v>
          </cell>
        </row>
        <row r="353">
          <cell r="A353">
            <v>174230</v>
          </cell>
          <cell r="C353" t="str">
            <v>ESSENTIELS DE CHANEL</v>
          </cell>
          <cell r="D353">
            <v>59000</v>
          </cell>
          <cell r="E353">
            <v>0</v>
          </cell>
          <cell r="F353">
            <v>0</v>
          </cell>
          <cell r="G353">
            <v>0</v>
          </cell>
          <cell r="H353">
            <v>0</v>
          </cell>
          <cell r="I353">
            <v>0</v>
          </cell>
          <cell r="J353">
            <v>0</v>
          </cell>
          <cell r="K353">
            <v>0</v>
          </cell>
          <cell r="L353">
            <v>0</v>
          </cell>
          <cell r="M353">
            <v>0</v>
          </cell>
          <cell r="N353">
            <v>0</v>
          </cell>
          <cell r="O353">
            <v>13</v>
          </cell>
          <cell r="P353">
            <v>767000</v>
          </cell>
          <cell r="Q353">
            <v>13</v>
          </cell>
          <cell r="R353">
            <v>767000</v>
          </cell>
        </row>
        <row r="354">
          <cell r="A354">
            <v>174230</v>
          </cell>
          <cell r="C354" t="str">
            <v>ESSENTIELS DE CHANEL</v>
          </cell>
          <cell r="D354">
            <v>59000</v>
          </cell>
          <cell r="E354">
            <v>-16</v>
          </cell>
          <cell r="F354">
            <v>-944000</v>
          </cell>
          <cell r="G354">
            <v>-627</v>
          </cell>
          <cell r="H354">
            <v>-36993000</v>
          </cell>
          <cell r="I354">
            <v>29</v>
          </cell>
          <cell r="J354">
            <v>1711000</v>
          </cell>
          <cell r="K354">
            <v>0</v>
          </cell>
          <cell r="L354">
            <v>0</v>
          </cell>
          <cell r="M354">
            <v>0</v>
          </cell>
          <cell r="N354">
            <v>0</v>
          </cell>
          <cell r="O354">
            <v>0</v>
          </cell>
          <cell r="P354">
            <v>0</v>
          </cell>
          <cell r="Q354">
            <v>3057</v>
          </cell>
          <cell r="R354">
            <v>180363000</v>
          </cell>
        </row>
        <row r="355">
          <cell r="A355">
            <v>174260</v>
          </cell>
          <cell r="C355" t="str">
            <v>NOIR LAME 2g</v>
          </cell>
          <cell r="D355">
            <v>49000</v>
          </cell>
          <cell r="E355">
            <v>0</v>
          </cell>
          <cell r="F355">
            <v>0</v>
          </cell>
          <cell r="G355">
            <v>0</v>
          </cell>
          <cell r="H355">
            <v>0</v>
          </cell>
          <cell r="I355">
            <v>0</v>
          </cell>
          <cell r="J355">
            <v>0</v>
          </cell>
          <cell r="K355">
            <v>0</v>
          </cell>
          <cell r="L355">
            <v>0</v>
          </cell>
          <cell r="M355">
            <v>0</v>
          </cell>
          <cell r="N355">
            <v>0</v>
          </cell>
          <cell r="O355">
            <v>0</v>
          </cell>
          <cell r="P355">
            <v>0</v>
          </cell>
          <cell r="Q355">
            <v>-11</v>
          </cell>
          <cell r="R355">
            <v>-539000</v>
          </cell>
        </row>
        <row r="356">
          <cell r="A356">
            <v>174320</v>
          </cell>
          <cell r="C356" t="str">
            <v>HOLIDAY AQUALUMIARES</v>
          </cell>
          <cell r="D356">
            <v>65000</v>
          </cell>
          <cell r="E356">
            <v>0</v>
          </cell>
          <cell r="F356">
            <v>0</v>
          </cell>
          <cell r="G356">
            <v>0</v>
          </cell>
          <cell r="H356">
            <v>0</v>
          </cell>
          <cell r="I356">
            <v>0</v>
          </cell>
          <cell r="J356">
            <v>0</v>
          </cell>
          <cell r="K356">
            <v>0</v>
          </cell>
          <cell r="L356">
            <v>0</v>
          </cell>
          <cell r="M356">
            <v>0</v>
          </cell>
          <cell r="N356">
            <v>0</v>
          </cell>
          <cell r="O356">
            <v>0</v>
          </cell>
          <cell r="P356">
            <v>0</v>
          </cell>
          <cell r="Q356">
            <v>12</v>
          </cell>
          <cell r="R356">
            <v>780000</v>
          </cell>
        </row>
        <row r="357">
          <cell r="A357">
            <v>174340</v>
          </cell>
          <cell r="C357" t="str">
            <v>AQUALUMIERES EXALTATION</v>
          </cell>
          <cell r="D357">
            <v>65000</v>
          </cell>
          <cell r="E357">
            <v>168</v>
          </cell>
          <cell r="F357">
            <v>10920000</v>
          </cell>
          <cell r="G357">
            <v>81</v>
          </cell>
          <cell r="H357">
            <v>5265000</v>
          </cell>
          <cell r="I357">
            <v>787</v>
          </cell>
          <cell r="J357">
            <v>51155000</v>
          </cell>
          <cell r="K357">
            <v>165</v>
          </cell>
          <cell r="L357">
            <v>10725000</v>
          </cell>
          <cell r="M357">
            <v>282</v>
          </cell>
          <cell r="N357">
            <v>18330000</v>
          </cell>
          <cell r="O357">
            <v>495</v>
          </cell>
          <cell r="P357">
            <v>32175000</v>
          </cell>
          <cell r="Q357">
            <v>15868</v>
          </cell>
          <cell r="R357">
            <v>1031420000</v>
          </cell>
        </row>
        <row r="358">
          <cell r="A358">
            <v>175510</v>
          </cell>
          <cell r="C358" t="str">
            <v>TEINT PROTECTION LUMIERE</v>
          </cell>
          <cell r="D358">
            <v>58000</v>
          </cell>
          <cell r="E358">
            <v>1496</v>
          </cell>
          <cell r="F358">
            <v>82280000</v>
          </cell>
          <cell r="G358">
            <v>998</v>
          </cell>
          <cell r="H358" t="str">
            <v>54,890,000   1</v>
          </cell>
          <cell r="I358" t="str">
            <v>,202</v>
          </cell>
          <cell r="J358">
            <v>66110000</v>
          </cell>
          <cell r="K358">
            <v>554</v>
          </cell>
          <cell r="L358">
            <v>30470000</v>
          </cell>
          <cell r="M358">
            <v>752</v>
          </cell>
          <cell r="N358">
            <v>41360000</v>
          </cell>
          <cell r="O358">
            <v>351</v>
          </cell>
          <cell r="P358">
            <v>19305000</v>
          </cell>
          <cell r="Q358">
            <v>14875</v>
          </cell>
          <cell r="R358">
            <v>818125000</v>
          </cell>
        </row>
        <row r="359">
          <cell r="A359">
            <v>175520</v>
          </cell>
          <cell r="C359" t="str">
            <v>TEINT PROTECTION LUMIERE</v>
          </cell>
          <cell r="D359">
            <v>58000</v>
          </cell>
          <cell r="E359">
            <v>337</v>
          </cell>
          <cell r="F359">
            <v>18535000</v>
          </cell>
          <cell r="G359">
            <v>174</v>
          </cell>
          <cell r="H359">
            <v>9570000</v>
          </cell>
          <cell r="I359">
            <v>284</v>
          </cell>
          <cell r="J359">
            <v>15620000</v>
          </cell>
          <cell r="K359">
            <v>165</v>
          </cell>
          <cell r="L359">
            <v>9075000</v>
          </cell>
          <cell r="M359">
            <v>228</v>
          </cell>
          <cell r="N359">
            <v>12540000</v>
          </cell>
          <cell r="O359">
            <v>121</v>
          </cell>
          <cell r="P359">
            <v>6655000</v>
          </cell>
          <cell r="Q359">
            <v>4638</v>
          </cell>
          <cell r="R359">
            <v>255090000</v>
          </cell>
        </row>
        <row r="360">
          <cell r="A360">
            <v>175530</v>
          </cell>
          <cell r="C360" t="str">
            <v>TEINT PROTECTION LUMIERE</v>
          </cell>
          <cell r="D360">
            <v>58000</v>
          </cell>
          <cell r="E360">
            <v>1505</v>
          </cell>
          <cell r="F360">
            <v>82775000</v>
          </cell>
          <cell r="G360">
            <v>1099</v>
          </cell>
          <cell r="H360" t="str">
            <v>60,445,000   1</v>
          </cell>
          <cell r="I360" t="str">
            <v>,219</v>
          </cell>
          <cell r="J360">
            <v>67045000</v>
          </cell>
          <cell r="K360">
            <v>651</v>
          </cell>
          <cell r="L360">
            <v>35805000</v>
          </cell>
          <cell r="M360">
            <v>686</v>
          </cell>
          <cell r="N360">
            <v>37730000</v>
          </cell>
          <cell r="O360">
            <v>1</v>
          </cell>
          <cell r="P360">
            <v>55000</v>
          </cell>
          <cell r="Q360">
            <v>19435</v>
          </cell>
          <cell r="R360">
            <v>1068925000</v>
          </cell>
        </row>
        <row r="361">
          <cell r="A361">
            <v>175540</v>
          </cell>
          <cell r="C361" t="str">
            <v>TEINT PROTECTION LUMIERE</v>
          </cell>
          <cell r="D361">
            <v>58000</v>
          </cell>
          <cell r="E361">
            <v>288</v>
          </cell>
          <cell r="F361">
            <v>15840000</v>
          </cell>
          <cell r="G361">
            <v>244</v>
          </cell>
          <cell r="H361">
            <v>13420000</v>
          </cell>
          <cell r="I361">
            <v>343</v>
          </cell>
          <cell r="J361">
            <v>18865000</v>
          </cell>
          <cell r="K361">
            <v>151</v>
          </cell>
          <cell r="L361">
            <v>8305000</v>
          </cell>
          <cell r="M361">
            <v>202</v>
          </cell>
          <cell r="N361">
            <v>11110000</v>
          </cell>
          <cell r="O361">
            <v>165</v>
          </cell>
          <cell r="P361">
            <v>9075000</v>
          </cell>
          <cell r="Q361">
            <v>6081</v>
          </cell>
          <cell r="R361">
            <v>334455000</v>
          </cell>
        </row>
        <row r="362">
          <cell r="A362">
            <v>175550</v>
          </cell>
          <cell r="C362" t="str">
            <v>TEINT PROTECTION LUMIERE</v>
          </cell>
          <cell r="D362">
            <v>58000</v>
          </cell>
          <cell r="E362">
            <v>242</v>
          </cell>
          <cell r="F362">
            <v>13310000</v>
          </cell>
          <cell r="G362">
            <v>133</v>
          </cell>
          <cell r="H362">
            <v>7315000</v>
          </cell>
          <cell r="I362">
            <v>251</v>
          </cell>
          <cell r="J362">
            <v>13805000</v>
          </cell>
          <cell r="K362">
            <v>92</v>
          </cell>
          <cell r="L362">
            <v>5060000</v>
          </cell>
          <cell r="M362">
            <v>126</v>
          </cell>
          <cell r="N362">
            <v>6930000</v>
          </cell>
          <cell r="O362">
            <v>90</v>
          </cell>
          <cell r="P362">
            <v>4950000</v>
          </cell>
          <cell r="Q362">
            <v>3727</v>
          </cell>
          <cell r="R362">
            <v>204985000</v>
          </cell>
        </row>
        <row r="363">
          <cell r="A363">
            <v>175560</v>
          </cell>
          <cell r="C363" t="str">
            <v>TEINT PROTECTION LUMIERE</v>
          </cell>
          <cell r="D363">
            <v>58000</v>
          </cell>
          <cell r="E363">
            <v>13</v>
          </cell>
          <cell r="F363">
            <v>715000</v>
          </cell>
          <cell r="G363">
            <v>-12</v>
          </cell>
          <cell r="H363">
            <v>-660000</v>
          </cell>
          <cell r="I363">
            <v>32</v>
          </cell>
          <cell r="J363">
            <v>1760000</v>
          </cell>
          <cell r="K363">
            <v>7</v>
          </cell>
          <cell r="L363">
            <v>385000</v>
          </cell>
          <cell r="M363">
            <v>28</v>
          </cell>
          <cell r="N363">
            <v>1540000</v>
          </cell>
          <cell r="O363">
            <v>24</v>
          </cell>
          <cell r="P363">
            <v>1320000</v>
          </cell>
          <cell r="Q363">
            <v>670</v>
          </cell>
          <cell r="R363">
            <v>36850000</v>
          </cell>
        </row>
        <row r="364">
          <cell r="A364">
            <v>176210</v>
          </cell>
          <cell r="C364" t="str">
            <v>IRREELLE OMBRE fusion</v>
          </cell>
          <cell r="D364">
            <v>35000</v>
          </cell>
          <cell r="E364">
            <v>123</v>
          </cell>
          <cell r="F364">
            <v>4305000</v>
          </cell>
          <cell r="G364">
            <v>25</v>
          </cell>
          <cell r="H364">
            <v>875000</v>
          </cell>
          <cell r="I364">
            <v>95</v>
          </cell>
          <cell r="J364">
            <v>3325000</v>
          </cell>
          <cell r="K364">
            <v>89</v>
          </cell>
          <cell r="L364">
            <v>3115000</v>
          </cell>
          <cell r="M364">
            <v>68</v>
          </cell>
          <cell r="N364">
            <v>2380000</v>
          </cell>
          <cell r="O364">
            <v>154</v>
          </cell>
          <cell r="P364">
            <v>5390000</v>
          </cell>
          <cell r="Q364">
            <v>1319</v>
          </cell>
          <cell r="R364">
            <v>46165000</v>
          </cell>
        </row>
        <row r="365">
          <cell r="A365">
            <v>176230</v>
          </cell>
          <cell r="C365" t="str">
            <v>IRREELLE OMBRE sphinx</v>
          </cell>
          <cell r="D365">
            <v>35000</v>
          </cell>
          <cell r="E365">
            <v>7</v>
          </cell>
          <cell r="F365">
            <v>245000</v>
          </cell>
          <cell r="G365">
            <v>8</v>
          </cell>
          <cell r="H365">
            <v>280000</v>
          </cell>
          <cell r="I365">
            <v>37</v>
          </cell>
          <cell r="J365">
            <v>1295000</v>
          </cell>
          <cell r="K365">
            <v>51</v>
          </cell>
          <cell r="L365">
            <v>1785000</v>
          </cell>
          <cell r="M365">
            <v>34</v>
          </cell>
          <cell r="N365">
            <v>1190000</v>
          </cell>
          <cell r="O365">
            <v>48</v>
          </cell>
          <cell r="P365">
            <v>1680000</v>
          </cell>
          <cell r="Q365">
            <v>421</v>
          </cell>
          <cell r="R365">
            <v>14735000</v>
          </cell>
        </row>
        <row r="366">
          <cell r="A366">
            <v>176240</v>
          </cell>
          <cell r="C366" t="str">
            <v>IRREELLE OMBRE air</v>
          </cell>
          <cell r="D366">
            <v>35000</v>
          </cell>
          <cell r="E366">
            <v>210</v>
          </cell>
          <cell r="F366">
            <v>7350000</v>
          </cell>
          <cell r="G366">
            <v>216</v>
          </cell>
          <cell r="H366">
            <v>7560000</v>
          </cell>
          <cell r="I366">
            <v>264</v>
          </cell>
          <cell r="J366">
            <v>9240000</v>
          </cell>
          <cell r="K366">
            <v>327</v>
          </cell>
          <cell r="L366">
            <v>11445000</v>
          </cell>
          <cell r="M366">
            <v>313</v>
          </cell>
          <cell r="N366">
            <v>10955000</v>
          </cell>
          <cell r="O366">
            <v>437</v>
          </cell>
          <cell r="P366">
            <v>15295000</v>
          </cell>
          <cell r="Q366">
            <v>4282</v>
          </cell>
          <cell r="R366">
            <v>149870000</v>
          </cell>
        </row>
        <row r="367">
          <cell r="A367">
            <v>176250</v>
          </cell>
          <cell r="C367" t="str">
            <v>IRREELLE OMBRE halo</v>
          </cell>
          <cell r="D367">
            <v>35000</v>
          </cell>
          <cell r="E367">
            <v>19</v>
          </cell>
          <cell r="F367">
            <v>665000</v>
          </cell>
          <cell r="G367">
            <v>-15</v>
          </cell>
          <cell r="H367">
            <v>-525000</v>
          </cell>
          <cell r="I367">
            <v>69</v>
          </cell>
          <cell r="J367">
            <v>2415000</v>
          </cell>
          <cell r="K367">
            <v>18</v>
          </cell>
          <cell r="L367">
            <v>630000</v>
          </cell>
          <cell r="M367">
            <v>24</v>
          </cell>
          <cell r="N367">
            <v>840000</v>
          </cell>
          <cell r="O367">
            <v>50</v>
          </cell>
          <cell r="P367">
            <v>1750000</v>
          </cell>
          <cell r="Q367">
            <v>360</v>
          </cell>
          <cell r="R367">
            <v>12600000</v>
          </cell>
        </row>
        <row r="368">
          <cell r="A368">
            <v>176260</v>
          </cell>
          <cell r="C368" t="str">
            <v>IRREELLE OMBRE neon</v>
          </cell>
          <cell r="D368">
            <v>35000</v>
          </cell>
          <cell r="E368">
            <v>176</v>
          </cell>
          <cell r="F368">
            <v>6160000</v>
          </cell>
          <cell r="G368">
            <v>98</v>
          </cell>
          <cell r="H368">
            <v>3430000</v>
          </cell>
          <cell r="I368">
            <v>188</v>
          </cell>
          <cell r="J368">
            <v>6580000</v>
          </cell>
          <cell r="K368">
            <v>196</v>
          </cell>
          <cell r="L368">
            <v>6860000</v>
          </cell>
          <cell r="M368">
            <v>229</v>
          </cell>
          <cell r="N368">
            <v>8015000</v>
          </cell>
          <cell r="O368">
            <v>276</v>
          </cell>
          <cell r="P368">
            <v>9660000</v>
          </cell>
          <cell r="Q368">
            <v>2370</v>
          </cell>
          <cell r="R368">
            <v>82950000</v>
          </cell>
        </row>
        <row r="369">
          <cell r="A369">
            <v>176270</v>
          </cell>
          <cell r="C369" t="str">
            <v>IRREELLE OMBRE VENUS</v>
          </cell>
          <cell r="D369">
            <v>35000</v>
          </cell>
          <cell r="E369">
            <v>226</v>
          </cell>
          <cell r="F369">
            <v>7910000</v>
          </cell>
          <cell r="G369">
            <v>191</v>
          </cell>
          <cell r="H369">
            <v>6685000</v>
          </cell>
          <cell r="I369">
            <v>356</v>
          </cell>
          <cell r="J369">
            <v>12460000</v>
          </cell>
          <cell r="K369">
            <v>348</v>
          </cell>
          <cell r="L369">
            <v>12180000</v>
          </cell>
          <cell r="M369">
            <v>282</v>
          </cell>
          <cell r="N369">
            <v>9870000</v>
          </cell>
          <cell r="O369">
            <v>420</v>
          </cell>
          <cell r="P369">
            <v>14700000</v>
          </cell>
          <cell r="Q369">
            <v>3560</v>
          </cell>
          <cell r="R369">
            <v>124600000</v>
          </cell>
        </row>
        <row r="370">
          <cell r="A370">
            <v>176510</v>
          </cell>
          <cell r="C370" t="str">
            <v>TEINT PROTECTION LUMIERE</v>
          </cell>
          <cell r="D370">
            <v>42000</v>
          </cell>
          <cell r="E370">
            <v>1</v>
          </cell>
          <cell r="F370">
            <v>40000</v>
          </cell>
          <cell r="G370">
            <v>1012</v>
          </cell>
          <cell r="H370">
            <v>40480000</v>
          </cell>
          <cell r="I370">
            <v>661</v>
          </cell>
          <cell r="J370">
            <v>26440000</v>
          </cell>
          <cell r="K370">
            <v>637</v>
          </cell>
          <cell r="L370">
            <v>25480000</v>
          </cell>
          <cell r="M370">
            <v>729</v>
          </cell>
          <cell r="N370">
            <v>29160000</v>
          </cell>
          <cell r="O370">
            <v>474</v>
          </cell>
          <cell r="P370">
            <v>18960000</v>
          </cell>
          <cell r="Q370">
            <v>6781</v>
          </cell>
          <cell r="R370">
            <v>271240000</v>
          </cell>
        </row>
        <row r="371">
          <cell r="A371">
            <v>176520</v>
          </cell>
          <cell r="C371" t="str">
            <v>TEINT PROTECTION LUMIERE</v>
          </cell>
          <cell r="D371">
            <v>42000</v>
          </cell>
          <cell r="E371">
            <v>172</v>
          </cell>
          <cell r="F371">
            <v>6880000</v>
          </cell>
          <cell r="G371">
            <v>119</v>
          </cell>
          <cell r="H371">
            <v>4760000</v>
          </cell>
          <cell r="I371">
            <v>224</v>
          </cell>
          <cell r="J371">
            <v>8960000</v>
          </cell>
          <cell r="K371">
            <v>240</v>
          </cell>
          <cell r="L371">
            <v>9600000</v>
          </cell>
          <cell r="M371">
            <v>243</v>
          </cell>
          <cell r="N371">
            <v>9720000</v>
          </cell>
          <cell r="O371">
            <v>113</v>
          </cell>
          <cell r="P371">
            <v>4520000</v>
          </cell>
          <cell r="Q371">
            <v>2280</v>
          </cell>
          <cell r="R371">
            <v>91200000</v>
          </cell>
        </row>
        <row r="372">
          <cell r="A372">
            <v>176530</v>
          </cell>
          <cell r="C372" t="str">
            <v>TEINT PROTECTION LUMIERE</v>
          </cell>
          <cell r="D372">
            <v>42000</v>
          </cell>
          <cell r="E372">
            <v>735</v>
          </cell>
          <cell r="F372">
            <v>29400000</v>
          </cell>
          <cell r="G372">
            <v>667</v>
          </cell>
          <cell r="H372">
            <v>26680000</v>
          </cell>
          <cell r="I372">
            <v>220</v>
          </cell>
          <cell r="J372">
            <v>8800000</v>
          </cell>
          <cell r="K372">
            <v>-1</v>
          </cell>
          <cell r="L372">
            <v>-40000</v>
          </cell>
          <cell r="M372">
            <v>660</v>
          </cell>
          <cell r="N372">
            <v>26400000</v>
          </cell>
          <cell r="O372">
            <v>451</v>
          </cell>
          <cell r="P372">
            <v>18040000</v>
          </cell>
          <cell r="Q372">
            <v>7232</v>
          </cell>
          <cell r="R372">
            <v>289280000</v>
          </cell>
        </row>
        <row r="373">
          <cell r="A373">
            <v>176540</v>
          </cell>
          <cell r="C373" t="str">
            <v>TEINT PROTECTION LUMIERE</v>
          </cell>
          <cell r="D373">
            <v>42000</v>
          </cell>
          <cell r="E373">
            <v>234</v>
          </cell>
          <cell r="F373">
            <v>9360000</v>
          </cell>
          <cell r="G373">
            <v>237</v>
          </cell>
          <cell r="H373">
            <v>9480000</v>
          </cell>
          <cell r="I373">
            <v>296</v>
          </cell>
          <cell r="J373">
            <v>11840000</v>
          </cell>
          <cell r="K373">
            <v>263</v>
          </cell>
          <cell r="L373">
            <v>10520000</v>
          </cell>
          <cell r="M373">
            <v>314</v>
          </cell>
          <cell r="N373">
            <v>12560000</v>
          </cell>
          <cell r="O373">
            <v>146</v>
          </cell>
          <cell r="P373">
            <v>5840000</v>
          </cell>
          <cell r="Q373">
            <v>3249</v>
          </cell>
          <cell r="R373">
            <v>129960000</v>
          </cell>
        </row>
        <row r="374">
          <cell r="A374">
            <v>176550</v>
          </cell>
          <cell r="C374" t="str">
            <v>TEINT PROTECTION LUMIERE</v>
          </cell>
          <cell r="D374">
            <v>42000</v>
          </cell>
          <cell r="E374">
            <v>143</v>
          </cell>
          <cell r="F374">
            <v>5720000</v>
          </cell>
          <cell r="G374">
            <v>153</v>
          </cell>
          <cell r="H374">
            <v>6120000</v>
          </cell>
          <cell r="I374">
            <v>167</v>
          </cell>
          <cell r="J374">
            <v>6680000</v>
          </cell>
          <cell r="K374">
            <v>161</v>
          </cell>
          <cell r="L374">
            <v>6440000</v>
          </cell>
          <cell r="M374">
            <v>174</v>
          </cell>
          <cell r="N374">
            <v>6960000</v>
          </cell>
          <cell r="O374">
            <v>106</v>
          </cell>
          <cell r="P374">
            <v>4240000</v>
          </cell>
          <cell r="Q374">
            <v>2081</v>
          </cell>
          <cell r="R374">
            <v>83240000</v>
          </cell>
        </row>
        <row r="375">
          <cell r="A375">
            <v>176560</v>
          </cell>
          <cell r="C375" t="str">
            <v>TEINT PROTECTION LUMIERE</v>
          </cell>
          <cell r="D375">
            <v>42000</v>
          </cell>
          <cell r="E375">
            <v>26</v>
          </cell>
          <cell r="F375">
            <v>1040000</v>
          </cell>
          <cell r="G375">
            <v>15</v>
          </cell>
          <cell r="H375">
            <v>600000</v>
          </cell>
          <cell r="I375">
            <v>37</v>
          </cell>
          <cell r="J375">
            <v>1480000</v>
          </cell>
          <cell r="K375">
            <v>31</v>
          </cell>
          <cell r="L375">
            <v>1240000</v>
          </cell>
          <cell r="M375">
            <v>26</v>
          </cell>
          <cell r="N375">
            <v>1040000</v>
          </cell>
          <cell r="O375">
            <v>34</v>
          </cell>
          <cell r="P375">
            <v>1360000</v>
          </cell>
          <cell r="Q375">
            <v>506</v>
          </cell>
          <cell r="R375">
            <v>20240000</v>
          </cell>
        </row>
        <row r="376">
          <cell r="A376">
            <v>177010</v>
          </cell>
          <cell r="C376" t="str">
            <v>INFRAROUGE velvet</v>
          </cell>
          <cell r="D376">
            <v>31000</v>
          </cell>
          <cell r="E376">
            <v>219</v>
          </cell>
          <cell r="F376">
            <v>6789000</v>
          </cell>
          <cell r="G376">
            <v>160</v>
          </cell>
          <cell r="H376">
            <v>4960000</v>
          </cell>
          <cell r="I376">
            <v>276</v>
          </cell>
          <cell r="J376">
            <v>8556000</v>
          </cell>
          <cell r="K376">
            <v>281</v>
          </cell>
          <cell r="L376">
            <v>8711000</v>
          </cell>
          <cell r="M376">
            <v>224</v>
          </cell>
          <cell r="N376">
            <v>6944000</v>
          </cell>
          <cell r="O376">
            <v>540</v>
          </cell>
          <cell r="P376">
            <v>16740000</v>
          </cell>
          <cell r="Q376">
            <v>3671</v>
          </cell>
          <cell r="R376">
            <v>111373000</v>
          </cell>
        </row>
        <row r="377">
          <cell r="A377">
            <v>177020</v>
          </cell>
          <cell r="C377" t="str">
            <v>INFRAROUGE scarlet</v>
          </cell>
          <cell r="D377">
            <v>31000</v>
          </cell>
          <cell r="E377">
            <v>370</v>
          </cell>
          <cell r="F377">
            <v>11470000</v>
          </cell>
          <cell r="G377">
            <v>302</v>
          </cell>
          <cell r="H377">
            <v>9362000</v>
          </cell>
          <cell r="I377">
            <v>490</v>
          </cell>
          <cell r="J377">
            <v>15190000</v>
          </cell>
          <cell r="K377">
            <v>420</v>
          </cell>
          <cell r="L377">
            <v>13020000</v>
          </cell>
          <cell r="M377">
            <v>405</v>
          </cell>
          <cell r="N377">
            <v>12555000</v>
          </cell>
          <cell r="O377">
            <v>709</v>
          </cell>
          <cell r="P377">
            <v>21979000</v>
          </cell>
          <cell r="Q377">
            <v>6117</v>
          </cell>
          <cell r="R377">
            <v>185419000</v>
          </cell>
        </row>
        <row r="378">
          <cell r="A378">
            <v>177030</v>
          </cell>
          <cell r="C378" t="str">
            <v>INFRAROUGE shocking</v>
          </cell>
          <cell r="D378">
            <v>31000</v>
          </cell>
          <cell r="E378">
            <v>65</v>
          </cell>
          <cell r="F378">
            <v>2015000</v>
          </cell>
          <cell r="G378">
            <v>54</v>
          </cell>
          <cell r="H378">
            <v>1674000</v>
          </cell>
          <cell r="I378">
            <v>69</v>
          </cell>
          <cell r="J378">
            <v>2139000</v>
          </cell>
          <cell r="K378">
            <v>108</v>
          </cell>
          <cell r="L378">
            <v>3348000</v>
          </cell>
          <cell r="M378">
            <v>77</v>
          </cell>
          <cell r="N378">
            <v>2387000</v>
          </cell>
          <cell r="O378">
            <v>127</v>
          </cell>
          <cell r="P378">
            <v>3937000</v>
          </cell>
          <cell r="Q378">
            <v>1134</v>
          </cell>
          <cell r="R378">
            <v>34590000</v>
          </cell>
        </row>
        <row r="379">
          <cell r="A379">
            <v>177040</v>
          </cell>
          <cell r="C379" t="str">
            <v>INFRAROUGE fric-frac</v>
          </cell>
          <cell r="D379">
            <v>31000</v>
          </cell>
          <cell r="E379">
            <v>16</v>
          </cell>
          <cell r="F379">
            <v>496000</v>
          </cell>
          <cell r="G379">
            <v>3</v>
          </cell>
          <cell r="H379">
            <v>93000</v>
          </cell>
          <cell r="I379">
            <v>44</v>
          </cell>
          <cell r="J379">
            <v>1364000</v>
          </cell>
          <cell r="K379">
            <v>42</v>
          </cell>
          <cell r="L379">
            <v>1302000</v>
          </cell>
          <cell r="M379">
            <v>3</v>
          </cell>
          <cell r="N379">
            <v>93000</v>
          </cell>
          <cell r="O379">
            <v>0</v>
          </cell>
          <cell r="P379">
            <v>0</v>
          </cell>
          <cell r="Q379">
            <v>264</v>
          </cell>
          <cell r="R379">
            <v>7966000</v>
          </cell>
        </row>
        <row r="380">
          <cell r="A380">
            <v>177050</v>
          </cell>
          <cell r="C380" t="str">
            <v>INFRAROUGE china</v>
          </cell>
          <cell r="D380">
            <v>31000</v>
          </cell>
          <cell r="E380">
            <v>231</v>
          </cell>
          <cell r="F380">
            <v>7161000</v>
          </cell>
          <cell r="G380">
            <v>161</v>
          </cell>
          <cell r="H380">
            <v>4991000</v>
          </cell>
          <cell r="I380">
            <v>219</v>
          </cell>
          <cell r="J380">
            <v>6789000</v>
          </cell>
          <cell r="K380">
            <v>215</v>
          </cell>
          <cell r="L380">
            <v>6665000</v>
          </cell>
          <cell r="M380">
            <v>166</v>
          </cell>
          <cell r="N380">
            <v>5146000</v>
          </cell>
          <cell r="O380">
            <v>239</v>
          </cell>
          <cell r="P380">
            <v>7409000</v>
          </cell>
          <cell r="Q380">
            <v>3393</v>
          </cell>
          <cell r="R380">
            <v>102897000</v>
          </cell>
        </row>
        <row r="381">
          <cell r="A381">
            <v>177060</v>
          </cell>
          <cell r="C381" t="str">
            <v>INFRAROUGE lift</v>
          </cell>
          <cell r="D381">
            <v>31000</v>
          </cell>
          <cell r="E381">
            <v>171</v>
          </cell>
          <cell r="F381">
            <v>5301000</v>
          </cell>
          <cell r="G381">
            <v>166</v>
          </cell>
          <cell r="H381">
            <v>5146000</v>
          </cell>
          <cell r="I381">
            <v>283</v>
          </cell>
          <cell r="J381">
            <v>8773000</v>
          </cell>
          <cell r="K381">
            <v>214</v>
          </cell>
          <cell r="L381">
            <v>6634000</v>
          </cell>
          <cell r="M381">
            <v>213</v>
          </cell>
          <cell r="N381">
            <v>6603000</v>
          </cell>
          <cell r="O381">
            <v>289</v>
          </cell>
          <cell r="P381">
            <v>8959000</v>
          </cell>
          <cell r="Q381">
            <v>3323</v>
          </cell>
          <cell r="R381">
            <v>101119000</v>
          </cell>
        </row>
        <row r="382">
          <cell r="A382">
            <v>177070</v>
          </cell>
          <cell r="C382" t="str">
            <v>INFRAROUGE dowtown</v>
          </cell>
          <cell r="D382">
            <v>31000</v>
          </cell>
          <cell r="E382">
            <v>21</v>
          </cell>
          <cell r="F382">
            <v>651000</v>
          </cell>
          <cell r="G382">
            <v>29</v>
          </cell>
          <cell r="H382">
            <v>899000</v>
          </cell>
          <cell r="I382">
            <v>131</v>
          </cell>
          <cell r="J382">
            <v>4061000</v>
          </cell>
          <cell r="K382">
            <v>75</v>
          </cell>
          <cell r="L382">
            <v>2325000</v>
          </cell>
          <cell r="M382">
            <v>64</v>
          </cell>
          <cell r="N382">
            <v>1984000</v>
          </cell>
          <cell r="O382">
            <v>83</v>
          </cell>
          <cell r="P382">
            <v>2573000</v>
          </cell>
          <cell r="Q382">
            <v>642</v>
          </cell>
          <cell r="R382">
            <v>19584000</v>
          </cell>
        </row>
        <row r="383">
          <cell r="A383">
            <v>177080</v>
          </cell>
          <cell r="C383" t="str">
            <v>INFRAROUGE uptown</v>
          </cell>
          <cell r="D383">
            <v>31000</v>
          </cell>
          <cell r="E383">
            <v>-3</v>
          </cell>
          <cell r="F383">
            <v>-93000</v>
          </cell>
          <cell r="G383">
            <v>4</v>
          </cell>
          <cell r="H383">
            <v>124000</v>
          </cell>
          <cell r="I383">
            <v>8</v>
          </cell>
          <cell r="J383">
            <v>248000</v>
          </cell>
          <cell r="K383">
            <v>-4</v>
          </cell>
          <cell r="L383">
            <v>-124000</v>
          </cell>
          <cell r="M383">
            <v>4</v>
          </cell>
          <cell r="N383">
            <v>124000</v>
          </cell>
          <cell r="O383">
            <v>0</v>
          </cell>
          <cell r="P383">
            <v>0</v>
          </cell>
          <cell r="Q383">
            <v>113</v>
          </cell>
          <cell r="R383">
            <v>3317000</v>
          </cell>
        </row>
        <row r="384">
          <cell r="A384">
            <v>177090</v>
          </cell>
          <cell r="C384" t="str">
            <v>INFRAROUGE bluff</v>
          </cell>
          <cell r="D384">
            <v>31000</v>
          </cell>
          <cell r="E384">
            <v>101</v>
          </cell>
          <cell r="F384">
            <v>3131000</v>
          </cell>
          <cell r="G384">
            <v>96</v>
          </cell>
          <cell r="H384">
            <v>2976000</v>
          </cell>
          <cell r="I384">
            <v>175</v>
          </cell>
          <cell r="J384">
            <v>5425000</v>
          </cell>
          <cell r="K384">
            <v>135</v>
          </cell>
          <cell r="L384">
            <v>4185000</v>
          </cell>
          <cell r="M384">
            <v>124</v>
          </cell>
          <cell r="N384">
            <v>3844000</v>
          </cell>
          <cell r="O384">
            <v>231</v>
          </cell>
          <cell r="P384">
            <v>7161000</v>
          </cell>
          <cell r="Q384">
            <v>1808</v>
          </cell>
          <cell r="R384">
            <v>55314000</v>
          </cell>
        </row>
        <row r="385">
          <cell r="A385">
            <v>177100</v>
          </cell>
          <cell r="C385" t="str">
            <v>INFRAROUGE tornado</v>
          </cell>
          <cell r="D385">
            <v>31000</v>
          </cell>
          <cell r="E385">
            <v>145</v>
          </cell>
          <cell r="F385">
            <v>4495000</v>
          </cell>
          <cell r="G385">
            <v>239</v>
          </cell>
          <cell r="H385">
            <v>7409000</v>
          </cell>
          <cell r="I385">
            <v>539</v>
          </cell>
          <cell r="J385">
            <v>16709000</v>
          </cell>
          <cell r="K385">
            <v>364</v>
          </cell>
          <cell r="L385">
            <v>11284000</v>
          </cell>
          <cell r="M385">
            <v>294</v>
          </cell>
          <cell r="N385">
            <v>9114000</v>
          </cell>
          <cell r="O385">
            <v>651</v>
          </cell>
          <cell r="P385">
            <v>20181000</v>
          </cell>
          <cell r="Q385">
            <v>3981</v>
          </cell>
          <cell r="R385">
            <v>121311000</v>
          </cell>
        </row>
        <row r="386">
          <cell r="A386">
            <v>177110</v>
          </cell>
          <cell r="C386" t="str">
            <v>INFRAROUGE nude</v>
          </cell>
          <cell r="D386">
            <v>31000</v>
          </cell>
          <cell r="E386">
            <v>12</v>
          </cell>
          <cell r="F386">
            <v>372000</v>
          </cell>
          <cell r="G386">
            <v>15</v>
          </cell>
          <cell r="H386">
            <v>465000</v>
          </cell>
          <cell r="I386">
            <v>66</v>
          </cell>
          <cell r="J386">
            <v>2046000</v>
          </cell>
          <cell r="K386">
            <v>47</v>
          </cell>
          <cell r="L386">
            <v>1457000</v>
          </cell>
          <cell r="M386">
            <v>24</v>
          </cell>
          <cell r="N386">
            <v>744000</v>
          </cell>
          <cell r="O386">
            <v>84</v>
          </cell>
          <cell r="P386">
            <v>2604000</v>
          </cell>
          <cell r="Q386">
            <v>387</v>
          </cell>
          <cell r="R386">
            <v>11791000</v>
          </cell>
        </row>
        <row r="387">
          <cell r="A387">
            <v>177120</v>
          </cell>
          <cell r="C387" t="str">
            <v>INFRAROUGE crystal</v>
          </cell>
          <cell r="D387">
            <v>31000</v>
          </cell>
          <cell r="E387">
            <v>118</v>
          </cell>
          <cell r="F387">
            <v>3658000</v>
          </cell>
          <cell r="G387">
            <v>52</v>
          </cell>
          <cell r="H387">
            <v>1612000</v>
          </cell>
          <cell r="I387">
            <v>94</v>
          </cell>
          <cell r="J387">
            <v>2914000</v>
          </cell>
          <cell r="K387">
            <v>90</v>
          </cell>
          <cell r="L387">
            <v>2790000</v>
          </cell>
          <cell r="M387">
            <v>95</v>
          </cell>
          <cell r="N387">
            <v>2945000</v>
          </cell>
          <cell r="O387">
            <v>160</v>
          </cell>
          <cell r="P387">
            <v>4960000</v>
          </cell>
          <cell r="Q387">
            <v>1775</v>
          </cell>
          <cell r="R387">
            <v>53929000</v>
          </cell>
        </row>
        <row r="388">
          <cell r="A388">
            <v>177130</v>
          </cell>
          <cell r="C388" t="str">
            <v>INFRAROUGE lily</v>
          </cell>
          <cell r="D388">
            <v>31000</v>
          </cell>
          <cell r="E388">
            <v>6</v>
          </cell>
          <cell r="F388">
            <v>186000</v>
          </cell>
          <cell r="G388">
            <v>17</v>
          </cell>
          <cell r="H388">
            <v>527000</v>
          </cell>
          <cell r="I388">
            <v>46</v>
          </cell>
          <cell r="J388">
            <v>1426000</v>
          </cell>
          <cell r="K388">
            <v>20</v>
          </cell>
          <cell r="L388">
            <v>620000</v>
          </cell>
          <cell r="M388">
            <v>25</v>
          </cell>
          <cell r="N388">
            <v>775000</v>
          </cell>
          <cell r="O388">
            <v>57</v>
          </cell>
          <cell r="P388">
            <v>1767000</v>
          </cell>
          <cell r="Q388">
            <v>347</v>
          </cell>
          <cell r="R388">
            <v>10503000</v>
          </cell>
        </row>
        <row r="389">
          <cell r="A389">
            <v>177140</v>
          </cell>
          <cell r="C389" t="str">
            <v>INFRAROUGE miss fizz</v>
          </cell>
          <cell r="D389">
            <v>31000</v>
          </cell>
          <cell r="E389">
            <v>87</v>
          </cell>
          <cell r="F389">
            <v>2697000</v>
          </cell>
          <cell r="G389">
            <v>49</v>
          </cell>
          <cell r="H389">
            <v>1519000</v>
          </cell>
          <cell r="I389">
            <v>86</v>
          </cell>
          <cell r="J389">
            <v>2666000</v>
          </cell>
          <cell r="K389">
            <v>81</v>
          </cell>
          <cell r="L389">
            <v>2511000</v>
          </cell>
          <cell r="M389">
            <v>77</v>
          </cell>
          <cell r="N389">
            <v>2387000</v>
          </cell>
          <cell r="O389">
            <v>105</v>
          </cell>
          <cell r="P389">
            <v>3255000</v>
          </cell>
          <cell r="Q389">
            <v>930</v>
          </cell>
          <cell r="R389">
            <v>28334000</v>
          </cell>
        </row>
        <row r="390">
          <cell r="A390">
            <v>177150</v>
          </cell>
          <cell r="C390" t="str">
            <v>INFRAROUGE malibu</v>
          </cell>
          <cell r="D390">
            <v>31000</v>
          </cell>
          <cell r="E390">
            <v>48</v>
          </cell>
          <cell r="F390">
            <v>1488000</v>
          </cell>
          <cell r="G390">
            <v>68</v>
          </cell>
          <cell r="H390">
            <v>2108000</v>
          </cell>
          <cell r="I390">
            <v>128</v>
          </cell>
          <cell r="J390">
            <v>3968000</v>
          </cell>
          <cell r="K390">
            <v>122</v>
          </cell>
          <cell r="L390">
            <v>3782000</v>
          </cell>
          <cell r="M390">
            <v>98</v>
          </cell>
          <cell r="N390">
            <v>3038000</v>
          </cell>
          <cell r="O390">
            <v>117</v>
          </cell>
          <cell r="P390">
            <v>3627000</v>
          </cell>
          <cell r="Q390">
            <v>975</v>
          </cell>
          <cell r="R390">
            <v>29677000</v>
          </cell>
        </row>
        <row r="391">
          <cell r="A391">
            <v>177160</v>
          </cell>
          <cell r="C391" t="str">
            <v>INFRAROUGE dragon</v>
          </cell>
          <cell r="D391">
            <v>31000</v>
          </cell>
          <cell r="E391">
            <v>118</v>
          </cell>
          <cell r="F391">
            <v>3658000</v>
          </cell>
          <cell r="G391">
            <v>192</v>
          </cell>
          <cell r="H391">
            <v>5952000</v>
          </cell>
          <cell r="I391">
            <v>400</v>
          </cell>
          <cell r="J391">
            <v>12400000</v>
          </cell>
          <cell r="K391">
            <v>317</v>
          </cell>
          <cell r="L391">
            <v>9827000</v>
          </cell>
          <cell r="M391">
            <v>345</v>
          </cell>
          <cell r="N391">
            <v>10695000</v>
          </cell>
          <cell r="O391">
            <v>501</v>
          </cell>
          <cell r="P391">
            <v>15531000</v>
          </cell>
          <cell r="Q391">
            <v>3097</v>
          </cell>
          <cell r="R391">
            <v>94731000</v>
          </cell>
        </row>
        <row r="392">
          <cell r="A392">
            <v>177170</v>
          </cell>
          <cell r="C392" t="str">
            <v>INFRAROUGE gypsy</v>
          </cell>
          <cell r="D392">
            <v>31000</v>
          </cell>
          <cell r="E392">
            <v>-3</v>
          </cell>
          <cell r="F392">
            <v>-93000</v>
          </cell>
          <cell r="G392">
            <v>5</v>
          </cell>
          <cell r="H392">
            <v>155000</v>
          </cell>
          <cell r="I392">
            <v>1</v>
          </cell>
          <cell r="J392">
            <v>31000</v>
          </cell>
          <cell r="K392">
            <v>0</v>
          </cell>
          <cell r="L392">
            <v>0</v>
          </cell>
          <cell r="M392">
            <v>0</v>
          </cell>
          <cell r="N392">
            <v>0</v>
          </cell>
          <cell r="O392">
            <v>0</v>
          </cell>
          <cell r="P392">
            <v>0</v>
          </cell>
          <cell r="Q392">
            <v>115</v>
          </cell>
          <cell r="R392">
            <v>3419000</v>
          </cell>
        </row>
        <row r="393">
          <cell r="A393">
            <v>177180</v>
          </cell>
          <cell r="C393" t="str">
            <v>INFRAROUGE volcano</v>
          </cell>
          <cell r="D393">
            <v>31000</v>
          </cell>
          <cell r="E393">
            <v>0</v>
          </cell>
          <cell r="F393">
            <v>0</v>
          </cell>
          <cell r="G393">
            <v>22</v>
          </cell>
          <cell r="H393">
            <v>682000</v>
          </cell>
          <cell r="I393">
            <v>68</v>
          </cell>
          <cell r="J393">
            <v>2108000</v>
          </cell>
          <cell r="K393">
            <v>65</v>
          </cell>
          <cell r="L393">
            <v>2015000</v>
          </cell>
          <cell r="M393">
            <v>57</v>
          </cell>
          <cell r="N393">
            <v>1767000</v>
          </cell>
          <cell r="O393">
            <v>75</v>
          </cell>
          <cell r="P393">
            <v>2325000</v>
          </cell>
          <cell r="Q393">
            <v>510</v>
          </cell>
          <cell r="R393">
            <v>15546000</v>
          </cell>
        </row>
        <row r="394">
          <cell r="A394">
            <v>177200</v>
          </cell>
          <cell r="C394" t="str">
            <v>INFRAROUGE avenue</v>
          </cell>
          <cell r="D394">
            <v>31000</v>
          </cell>
          <cell r="E394">
            <v>395</v>
          </cell>
          <cell r="F394">
            <v>12245000</v>
          </cell>
          <cell r="G394">
            <v>499</v>
          </cell>
          <cell r="H394">
            <v>15469000</v>
          </cell>
          <cell r="I394">
            <v>886</v>
          </cell>
          <cell r="J394">
            <v>27466000</v>
          </cell>
          <cell r="K394">
            <v>638</v>
          </cell>
          <cell r="L394">
            <v>19778000</v>
          </cell>
          <cell r="M394">
            <v>550</v>
          </cell>
          <cell r="N394">
            <v>17050000</v>
          </cell>
          <cell r="O394">
            <v>981</v>
          </cell>
          <cell r="P394">
            <v>30411000</v>
          </cell>
          <cell r="Q394">
            <v>7832</v>
          </cell>
          <cell r="R394">
            <v>238628000</v>
          </cell>
        </row>
        <row r="395">
          <cell r="A395">
            <v>177230</v>
          </cell>
          <cell r="C395" t="str">
            <v>INFRAROUGE satine</v>
          </cell>
          <cell r="D395">
            <v>31000</v>
          </cell>
          <cell r="E395">
            <v>109</v>
          </cell>
          <cell r="F395">
            <v>3379000</v>
          </cell>
          <cell r="G395">
            <v>102</v>
          </cell>
          <cell r="H395">
            <v>3162000</v>
          </cell>
          <cell r="I395">
            <v>162</v>
          </cell>
          <cell r="J395">
            <v>5022000</v>
          </cell>
          <cell r="K395">
            <v>142</v>
          </cell>
          <cell r="L395">
            <v>4402000</v>
          </cell>
          <cell r="M395">
            <v>138</v>
          </cell>
          <cell r="N395">
            <v>4278000</v>
          </cell>
          <cell r="O395">
            <v>264</v>
          </cell>
          <cell r="P395">
            <v>8184000</v>
          </cell>
          <cell r="Q395">
            <v>2011</v>
          </cell>
          <cell r="R395">
            <v>61509000</v>
          </cell>
        </row>
        <row r="396">
          <cell r="A396">
            <v>177260</v>
          </cell>
          <cell r="C396" t="str">
            <v>INFRAROUGE matador</v>
          </cell>
          <cell r="D396">
            <v>31000</v>
          </cell>
          <cell r="E396">
            <v>12</v>
          </cell>
          <cell r="F396">
            <v>372000</v>
          </cell>
          <cell r="G396">
            <v>2</v>
          </cell>
          <cell r="H396">
            <v>62000</v>
          </cell>
          <cell r="I396">
            <v>190</v>
          </cell>
          <cell r="J396">
            <v>5890000</v>
          </cell>
          <cell r="K396">
            <v>14</v>
          </cell>
          <cell r="L396">
            <v>434000</v>
          </cell>
          <cell r="M396">
            <v>21</v>
          </cell>
          <cell r="N396">
            <v>651000</v>
          </cell>
          <cell r="O396">
            <v>108</v>
          </cell>
          <cell r="P396">
            <v>3348000</v>
          </cell>
          <cell r="Q396">
            <v>562</v>
          </cell>
          <cell r="R396">
            <v>17198000</v>
          </cell>
        </row>
        <row r="397">
          <cell r="A397">
            <v>177270</v>
          </cell>
          <cell r="C397" t="str">
            <v>INFRAROUGE kabuki</v>
          </cell>
          <cell r="D397">
            <v>31000</v>
          </cell>
          <cell r="E397">
            <v>-2</v>
          </cell>
          <cell r="F397">
            <v>-62000</v>
          </cell>
          <cell r="G397">
            <v>5</v>
          </cell>
          <cell r="H397">
            <v>155000</v>
          </cell>
          <cell r="I397">
            <v>3</v>
          </cell>
          <cell r="J397">
            <v>93000</v>
          </cell>
          <cell r="K397">
            <v>0</v>
          </cell>
          <cell r="L397">
            <v>0</v>
          </cell>
          <cell r="M397">
            <v>0</v>
          </cell>
          <cell r="N397">
            <v>0</v>
          </cell>
          <cell r="O397">
            <v>0</v>
          </cell>
          <cell r="P397">
            <v>0</v>
          </cell>
          <cell r="Q397">
            <v>715</v>
          </cell>
          <cell r="R397">
            <v>21461000</v>
          </cell>
        </row>
        <row r="398">
          <cell r="A398">
            <v>177280</v>
          </cell>
          <cell r="C398" t="str">
            <v>INFRAROUGE nirvana</v>
          </cell>
          <cell r="D398">
            <v>31000</v>
          </cell>
          <cell r="E398">
            <v>36</v>
          </cell>
          <cell r="F398">
            <v>1116000</v>
          </cell>
          <cell r="G398">
            <v>6</v>
          </cell>
          <cell r="H398">
            <v>186000</v>
          </cell>
          <cell r="I398">
            <v>31</v>
          </cell>
          <cell r="J398">
            <v>961000</v>
          </cell>
          <cell r="K398">
            <v>14</v>
          </cell>
          <cell r="L398">
            <v>434000</v>
          </cell>
          <cell r="M398">
            <v>26</v>
          </cell>
          <cell r="N398">
            <v>806000</v>
          </cell>
          <cell r="O398">
            <v>49</v>
          </cell>
          <cell r="P398">
            <v>1519000</v>
          </cell>
          <cell r="Q398">
            <v>547</v>
          </cell>
          <cell r="R398">
            <v>16535000</v>
          </cell>
        </row>
        <row r="399">
          <cell r="A399">
            <v>177300</v>
          </cell>
          <cell r="C399" t="str">
            <v>INFRAROUGE sunset</v>
          </cell>
          <cell r="D399">
            <v>31000</v>
          </cell>
          <cell r="E399">
            <v>-7</v>
          </cell>
          <cell r="F399">
            <v>-217000</v>
          </cell>
          <cell r="G399">
            <v>14</v>
          </cell>
          <cell r="H399">
            <v>434000</v>
          </cell>
          <cell r="I399">
            <v>170</v>
          </cell>
          <cell r="J399">
            <v>5270000</v>
          </cell>
          <cell r="K399">
            <v>21</v>
          </cell>
          <cell r="L399">
            <v>651000</v>
          </cell>
          <cell r="M399">
            <v>21</v>
          </cell>
          <cell r="N399">
            <v>651000</v>
          </cell>
          <cell r="O399">
            <v>145</v>
          </cell>
          <cell r="P399">
            <v>4495000</v>
          </cell>
          <cell r="Q399">
            <v>447</v>
          </cell>
          <cell r="R399">
            <v>13801000</v>
          </cell>
        </row>
        <row r="400">
          <cell r="A400">
            <v>177310</v>
          </cell>
          <cell r="C400" t="str">
            <v>INFRAROUGE mango</v>
          </cell>
          <cell r="D400">
            <v>31000</v>
          </cell>
          <cell r="E400">
            <v>326</v>
          </cell>
          <cell r="F400">
            <v>10106000</v>
          </cell>
          <cell r="G400">
            <v>213</v>
          </cell>
          <cell r="H400">
            <v>6603000</v>
          </cell>
          <cell r="I400">
            <v>311</v>
          </cell>
          <cell r="J400">
            <v>9641000</v>
          </cell>
          <cell r="K400">
            <v>305</v>
          </cell>
          <cell r="L400">
            <v>9455000</v>
          </cell>
          <cell r="M400">
            <v>255</v>
          </cell>
          <cell r="N400">
            <v>7905000</v>
          </cell>
          <cell r="O400">
            <v>398</v>
          </cell>
          <cell r="P400">
            <v>12338000</v>
          </cell>
          <cell r="Q400">
            <v>5082</v>
          </cell>
          <cell r="R400">
            <v>154244000</v>
          </cell>
        </row>
        <row r="401">
          <cell r="A401">
            <v>177320</v>
          </cell>
          <cell r="C401" t="str">
            <v>INFRAROUGE tropic</v>
          </cell>
          <cell r="D401">
            <v>31000</v>
          </cell>
          <cell r="E401">
            <v>49</v>
          </cell>
          <cell r="F401">
            <v>1519000</v>
          </cell>
          <cell r="G401">
            <v>-2</v>
          </cell>
          <cell r="H401">
            <v>-62000</v>
          </cell>
          <cell r="I401">
            <v>67</v>
          </cell>
          <cell r="J401">
            <v>2077000</v>
          </cell>
          <cell r="K401">
            <v>55</v>
          </cell>
          <cell r="L401">
            <v>1705000</v>
          </cell>
          <cell r="M401">
            <v>20</v>
          </cell>
          <cell r="N401">
            <v>620000</v>
          </cell>
          <cell r="O401">
            <v>257</v>
          </cell>
          <cell r="P401">
            <v>7967000</v>
          </cell>
          <cell r="Q401">
            <v>898</v>
          </cell>
          <cell r="R401">
            <v>27482000</v>
          </cell>
        </row>
        <row r="402">
          <cell r="A402">
            <v>177330</v>
          </cell>
          <cell r="C402" t="str">
            <v>INFRAROUGE cool</v>
          </cell>
          <cell r="D402">
            <v>31000</v>
          </cell>
          <cell r="E402">
            <v>25</v>
          </cell>
          <cell r="F402">
            <v>775000</v>
          </cell>
          <cell r="G402">
            <v>40</v>
          </cell>
          <cell r="H402">
            <v>1240000</v>
          </cell>
          <cell r="I402">
            <v>117</v>
          </cell>
          <cell r="J402">
            <v>3627000</v>
          </cell>
          <cell r="K402">
            <v>97</v>
          </cell>
          <cell r="L402">
            <v>3007000</v>
          </cell>
          <cell r="M402">
            <v>88</v>
          </cell>
          <cell r="N402">
            <v>2728000</v>
          </cell>
          <cell r="O402">
            <v>146</v>
          </cell>
          <cell r="P402">
            <v>4526000</v>
          </cell>
          <cell r="Q402">
            <v>985</v>
          </cell>
          <cell r="R402">
            <v>30067000</v>
          </cell>
        </row>
        <row r="403">
          <cell r="A403">
            <v>177340</v>
          </cell>
          <cell r="C403" t="str">
            <v>INFRAROUGE HOT NATURE</v>
          </cell>
          <cell r="D403">
            <v>31000</v>
          </cell>
          <cell r="E403">
            <v>41</v>
          </cell>
          <cell r="F403">
            <v>1271000</v>
          </cell>
          <cell r="G403">
            <v>43</v>
          </cell>
          <cell r="H403">
            <v>1333000</v>
          </cell>
          <cell r="I403">
            <v>128</v>
          </cell>
          <cell r="J403">
            <v>3968000</v>
          </cell>
          <cell r="K403">
            <v>84</v>
          </cell>
          <cell r="L403">
            <v>2604000</v>
          </cell>
          <cell r="M403">
            <v>73</v>
          </cell>
          <cell r="N403">
            <v>2263000</v>
          </cell>
          <cell r="O403">
            <v>135</v>
          </cell>
          <cell r="P403">
            <v>4185000</v>
          </cell>
          <cell r="Q403">
            <v>1103</v>
          </cell>
          <cell r="R403">
            <v>33611000</v>
          </cell>
        </row>
        <row r="404">
          <cell r="A404">
            <v>177350</v>
          </cell>
          <cell r="C404" t="str">
            <v>INFRAROUGE SWEET NATURE</v>
          </cell>
          <cell r="D404">
            <v>31000</v>
          </cell>
          <cell r="E404">
            <v>125</v>
          </cell>
          <cell r="F404">
            <v>3875000</v>
          </cell>
          <cell r="G404">
            <v>85</v>
          </cell>
          <cell r="H404">
            <v>2635000</v>
          </cell>
          <cell r="I404">
            <v>246</v>
          </cell>
          <cell r="J404">
            <v>7626000</v>
          </cell>
          <cell r="K404">
            <v>216</v>
          </cell>
          <cell r="L404">
            <v>6696000</v>
          </cell>
          <cell r="M404">
            <v>204</v>
          </cell>
          <cell r="N404">
            <v>6324000</v>
          </cell>
          <cell r="O404">
            <v>221</v>
          </cell>
          <cell r="P404">
            <v>6851000</v>
          </cell>
          <cell r="Q404">
            <v>1870</v>
          </cell>
          <cell r="R404">
            <v>57082000</v>
          </cell>
        </row>
        <row r="405">
          <cell r="A405">
            <v>177360</v>
          </cell>
          <cell r="C405" t="str">
            <v>INFRAROUGE rose flash</v>
          </cell>
          <cell r="D405">
            <v>31000</v>
          </cell>
          <cell r="E405">
            <v>34</v>
          </cell>
          <cell r="F405">
            <v>1054000</v>
          </cell>
          <cell r="G405">
            <v>78</v>
          </cell>
          <cell r="H405">
            <v>2418000</v>
          </cell>
          <cell r="I405">
            <v>63</v>
          </cell>
          <cell r="J405">
            <v>1953000</v>
          </cell>
          <cell r="K405">
            <v>72</v>
          </cell>
          <cell r="L405">
            <v>2232000</v>
          </cell>
          <cell r="M405">
            <v>63</v>
          </cell>
          <cell r="N405">
            <v>1953000</v>
          </cell>
          <cell r="O405">
            <v>58</v>
          </cell>
          <cell r="P405">
            <v>1798000</v>
          </cell>
          <cell r="Q405">
            <v>993</v>
          </cell>
          <cell r="R405">
            <v>30259000</v>
          </cell>
        </row>
        <row r="406">
          <cell r="A406">
            <v>177370</v>
          </cell>
          <cell r="C406" t="str">
            <v>INFRAROUGE RUSE SATINE</v>
          </cell>
          <cell r="D406">
            <v>31000</v>
          </cell>
          <cell r="E406">
            <v>99</v>
          </cell>
          <cell r="F406">
            <v>3069000</v>
          </cell>
          <cell r="G406">
            <v>55</v>
          </cell>
          <cell r="H406">
            <v>1705000</v>
          </cell>
          <cell r="I406">
            <v>99</v>
          </cell>
          <cell r="J406">
            <v>3069000</v>
          </cell>
          <cell r="K406">
            <v>131</v>
          </cell>
          <cell r="L406">
            <v>4061000</v>
          </cell>
          <cell r="M406">
            <v>101</v>
          </cell>
          <cell r="N406">
            <v>3131000</v>
          </cell>
          <cell r="O406">
            <v>104</v>
          </cell>
          <cell r="P406">
            <v>3224000</v>
          </cell>
          <cell r="Q406">
            <v>1288</v>
          </cell>
          <cell r="R406">
            <v>39266000</v>
          </cell>
        </row>
        <row r="407">
          <cell r="A407">
            <v>177390</v>
          </cell>
          <cell r="C407" t="str">
            <v>INFRAROUGE rose flash</v>
          </cell>
          <cell r="D407">
            <v>31000</v>
          </cell>
          <cell r="E407">
            <v>0</v>
          </cell>
          <cell r="F407">
            <v>0</v>
          </cell>
          <cell r="G407">
            <v>0</v>
          </cell>
          <cell r="H407">
            <v>0</v>
          </cell>
          <cell r="I407">
            <v>0</v>
          </cell>
          <cell r="J407">
            <v>0</v>
          </cell>
          <cell r="K407">
            <v>0</v>
          </cell>
          <cell r="L407">
            <v>0</v>
          </cell>
          <cell r="M407">
            <v>0</v>
          </cell>
          <cell r="N407">
            <v>0</v>
          </cell>
          <cell r="O407">
            <v>0</v>
          </cell>
          <cell r="P407">
            <v>0</v>
          </cell>
          <cell r="Q407">
            <v>438</v>
          </cell>
          <cell r="R407">
            <v>12750000</v>
          </cell>
        </row>
        <row r="408">
          <cell r="A408">
            <v>177440</v>
          </cell>
          <cell r="C408" t="str">
            <v>INFRAROUGE celebrity</v>
          </cell>
          <cell r="D408">
            <v>31000</v>
          </cell>
          <cell r="E408">
            <v>93</v>
          </cell>
          <cell r="F408">
            <v>2883000</v>
          </cell>
          <cell r="G408">
            <v>53</v>
          </cell>
          <cell r="H408">
            <v>1643000</v>
          </cell>
          <cell r="I408">
            <v>192</v>
          </cell>
          <cell r="J408">
            <v>5952000</v>
          </cell>
          <cell r="K408">
            <v>132</v>
          </cell>
          <cell r="L408">
            <v>4092000</v>
          </cell>
          <cell r="M408">
            <v>131</v>
          </cell>
          <cell r="N408">
            <v>4061000</v>
          </cell>
          <cell r="O408">
            <v>234</v>
          </cell>
          <cell r="P408">
            <v>7254000</v>
          </cell>
          <cell r="Q408">
            <v>8388</v>
          </cell>
          <cell r="R408">
            <v>249158000</v>
          </cell>
        </row>
        <row r="409">
          <cell r="A409">
            <v>177450</v>
          </cell>
          <cell r="C409" t="str">
            <v>INFRAROUGE victory</v>
          </cell>
          <cell r="D409">
            <v>31000</v>
          </cell>
          <cell r="E409">
            <v>58</v>
          </cell>
          <cell r="F409">
            <v>1798000</v>
          </cell>
          <cell r="G409">
            <v>67</v>
          </cell>
          <cell r="H409">
            <v>2077000</v>
          </cell>
          <cell r="I409">
            <v>168</v>
          </cell>
          <cell r="J409">
            <v>5208000</v>
          </cell>
          <cell r="K409">
            <v>111</v>
          </cell>
          <cell r="L409">
            <v>3441000</v>
          </cell>
          <cell r="M409">
            <v>124</v>
          </cell>
          <cell r="N409">
            <v>3844000</v>
          </cell>
          <cell r="O409">
            <v>337</v>
          </cell>
          <cell r="P409">
            <v>10447000</v>
          </cell>
          <cell r="Q409">
            <v>8651</v>
          </cell>
          <cell r="R409">
            <v>256219000</v>
          </cell>
        </row>
        <row r="410">
          <cell r="A410">
            <v>177460</v>
          </cell>
          <cell r="C410" t="str">
            <v>INFRAROUGE perie rose</v>
          </cell>
          <cell r="D410">
            <v>31000</v>
          </cell>
          <cell r="E410">
            <v>37</v>
          </cell>
          <cell r="F410">
            <v>1147000</v>
          </cell>
          <cell r="G410">
            <v>-38</v>
          </cell>
          <cell r="H410">
            <v>-1178000</v>
          </cell>
          <cell r="I410">
            <v>60</v>
          </cell>
          <cell r="J410">
            <v>1860000</v>
          </cell>
          <cell r="K410">
            <v>39</v>
          </cell>
          <cell r="L410">
            <v>1209000</v>
          </cell>
          <cell r="M410">
            <v>54</v>
          </cell>
          <cell r="N410">
            <v>1674000</v>
          </cell>
          <cell r="O410">
            <v>51</v>
          </cell>
          <cell r="P410">
            <v>1581000</v>
          </cell>
          <cell r="Q410">
            <v>432</v>
          </cell>
          <cell r="R410">
            <v>13318000</v>
          </cell>
        </row>
        <row r="411">
          <cell r="A411">
            <v>177470</v>
          </cell>
          <cell r="C411" t="str">
            <v>INFRAROUGE showgirl</v>
          </cell>
          <cell r="D411">
            <v>31000</v>
          </cell>
          <cell r="E411">
            <v>431</v>
          </cell>
          <cell r="F411">
            <v>13361000</v>
          </cell>
          <cell r="G411">
            <v>115</v>
          </cell>
          <cell r="H411">
            <v>3565000</v>
          </cell>
          <cell r="I411">
            <v>7</v>
          </cell>
          <cell r="J411">
            <v>217000</v>
          </cell>
          <cell r="K411">
            <v>-1</v>
          </cell>
          <cell r="L411">
            <v>-31000</v>
          </cell>
          <cell r="M411">
            <v>0</v>
          </cell>
          <cell r="N411">
            <v>0</v>
          </cell>
          <cell r="O411">
            <v>0</v>
          </cell>
          <cell r="P411">
            <v>0</v>
          </cell>
          <cell r="Q411">
            <v>2051</v>
          </cell>
          <cell r="R411">
            <v>63581000</v>
          </cell>
        </row>
        <row r="412">
          <cell r="A412">
            <v>177480</v>
          </cell>
          <cell r="C412" t="str">
            <v>INFRAROUGE rockstar</v>
          </cell>
          <cell r="D412">
            <v>31000</v>
          </cell>
          <cell r="E412">
            <v>11</v>
          </cell>
          <cell r="F412">
            <v>341000</v>
          </cell>
          <cell r="G412">
            <v>6</v>
          </cell>
          <cell r="H412">
            <v>186000</v>
          </cell>
          <cell r="I412">
            <v>1</v>
          </cell>
          <cell r="J412">
            <v>31000</v>
          </cell>
          <cell r="K412">
            <v>0</v>
          </cell>
          <cell r="L412">
            <v>0</v>
          </cell>
          <cell r="M412">
            <v>0</v>
          </cell>
          <cell r="N412">
            <v>0</v>
          </cell>
          <cell r="O412">
            <v>0</v>
          </cell>
          <cell r="P412">
            <v>0</v>
          </cell>
          <cell r="Q412">
            <v>910</v>
          </cell>
          <cell r="R412">
            <v>28210000</v>
          </cell>
        </row>
        <row r="413">
          <cell r="A413">
            <v>177490</v>
          </cell>
          <cell r="C413" t="str">
            <v>INFRAROUGE sweet</v>
          </cell>
          <cell r="D413">
            <v>31000</v>
          </cell>
          <cell r="E413">
            <v>3</v>
          </cell>
          <cell r="F413">
            <v>93000</v>
          </cell>
          <cell r="G413">
            <v>2750</v>
          </cell>
          <cell r="H413" t="str">
            <v>85,250,000   2</v>
          </cell>
          <cell r="I413" t="str">
            <v>,539</v>
          </cell>
          <cell r="J413">
            <v>78709000</v>
          </cell>
          <cell r="K413">
            <v>969</v>
          </cell>
          <cell r="L413">
            <v>30039000</v>
          </cell>
          <cell r="M413">
            <v>457</v>
          </cell>
          <cell r="N413">
            <v>14167000</v>
          </cell>
          <cell r="O413">
            <v>818</v>
          </cell>
          <cell r="P413">
            <v>25358000</v>
          </cell>
          <cell r="Q413">
            <v>7536</v>
          </cell>
          <cell r="R413">
            <v>233616000</v>
          </cell>
        </row>
        <row r="414">
          <cell r="A414">
            <v>177500</v>
          </cell>
          <cell r="C414" t="str">
            <v>INFRAROUGE flamingo</v>
          </cell>
          <cell r="D414">
            <v>31000</v>
          </cell>
          <cell r="E414">
            <v>0</v>
          </cell>
          <cell r="F414">
            <v>0</v>
          </cell>
          <cell r="G414">
            <v>1121</v>
          </cell>
          <cell r="H414">
            <v>34751000</v>
          </cell>
          <cell r="I414">
            <v>579</v>
          </cell>
          <cell r="J414">
            <v>17949000</v>
          </cell>
          <cell r="K414">
            <v>268</v>
          </cell>
          <cell r="L414">
            <v>8308000</v>
          </cell>
          <cell r="M414">
            <v>179</v>
          </cell>
          <cell r="N414">
            <v>5549000</v>
          </cell>
          <cell r="O414">
            <v>202</v>
          </cell>
          <cell r="P414">
            <v>6262000</v>
          </cell>
          <cell r="Q414">
            <v>2349</v>
          </cell>
          <cell r="R414">
            <v>72819000</v>
          </cell>
        </row>
        <row r="415">
          <cell r="A415">
            <v>177530</v>
          </cell>
          <cell r="C415" t="str">
            <v>INFRAROUGE taffetas</v>
          </cell>
          <cell r="D415">
            <v>31000</v>
          </cell>
          <cell r="E415">
            <v>0</v>
          </cell>
          <cell r="F415">
            <v>0</v>
          </cell>
          <cell r="G415">
            <v>0</v>
          </cell>
          <cell r="H415">
            <v>0</v>
          </cell>
          <cell r="I415">
            <v>0</v>
          </cell>
          <cell r="J415">
            <v>0</v>
          </cell>
          <cell r="K415">
            <v>705</v>
          </cell>
          <cell r="L415">
            <v>21855000</v>
          </cell>
          <cell r="M415">
            <v>1434</v>
          </cell>
          <cell r="N415">
            <v>44454000</v>
          </cell>
          <cell r="O415">
            <v>347</v>
          </cell>
          <cell r="P415">
            <v>10757000</v>
          </cell>
          <cell r="Q415">
            <v>2486</v>
          </cell>
          <cell r="R415">
            <v>77066000</v>
          </cell>
        </row>
        <row r="416">
          <cell r="A416">
            <v>177540</v>
          </cell>
          <cell r="C416" t="str">
            <v>INFRAROUGE tulle</v>
          </cell>
          <cell r="D416">
            <v>31000</v>
          </cell>
          <cell r="E416">
            <v>0</v>
          </cell>
          <cell r="F416">
            <v>0</v>
          </cell>
          <cell r="G416">
            <v>0</v>
          </cell>
          <cell r="H416">
            <v>0</v>
          </cell>
          <cell r="I416">
            <v>0</v>
          </cell>
          <cell r="J416">
            <v>0</v>
          </cell>
          <cell r="K416">
            <v>788</v>
          </cell>
          <cell r="L416">
            <v>24428000</v>
          </cell>
          <cell r="M416">
            <v>1183</v>
          </cell>
          <cell r="N416">
            <v>36673000</v>
          </cell>
          <cell r="O416">
            <v>1003</v>
          </cell>
          <cell r="P416">
            <v>31093000</v>
          </cell>
          <cell r="Q416">
            <v>2974</v>
          </cell>
          <cell r="R416">
            <v>92194000</v>
          </cell>
        </row>
        <row r="417">
          <cell r="A417">
            <v>178520</v>
          </cell>
          <cell r="C417" t="str">
            <v>DOUBLE TEINT DOUCEUR leg</v>
          </cell>
          <cell r="D417">
            <v>55000</v>
          </cell>
          <cell r="E417">
            <v>0</v>
          </cell>
          <cell r="F417">
            <v>0</v>
          </cell>
          <cell r="G417">
            <v>2</v>
          </cell>
          <cell r="H417">
            <v>110000</v>
          </cell>
          <cell r="I417">
            <v>0</v>
          </cell>
          <cell r="J417">
            <v>0</v>
          </cell>
          <cell r="K417">
            <v>0</v>
          </cell>
          <cell r="L417">
            <v>0</v>
          </cell>
          <cell r="M417">
            <v>0</v>
          </cell>
          <cell r="N417">
            <v>0</v>
          </cell>
          <cell r="O417">
            <v>0</v>
          </cell>
          <cell r="P417">
            <v>0</v>
          </cell>
          <cell r="Q417">
            <v>749</v>
          </cell>
          <cell r="R417">
            <v>41195000</v>
          </cell>
        </row>
        <row r="418">
          <cell r="A418">
            <v>178530</v>
          </cell>
          <cell r="C418" t="str">
            <v>DOUBLE TEINT DOUCEUR ten</v>
          </cell>
          <cell r="D418">
            <v>55000</v>
          </cell>
          <cell r="E418">
            <v>1</v>
          </cell>
          <cell r="F418">
            <v>55000</v>
          </cell>
          <cell r="G418">
            <v>-2</v>
          </cell>
          <cell r="H418">
            <v>-110000</v>
          </cell>
          <cell r="I418">
            <v>6</v>
          </cell>
          <cell r="J418">
            <v>330000</v>
          </cell>
          <cell r="K418">
            <v>0</v>
          </cell>
          <cell r="L418">
            <v>0</v>
          </cell>
          <cell r="M418">
            <v>0</v>
          </cell>
          <cell r="N418">
            <v>0</v>
          </cell>
          <cell r="O418">
            <v>0</v>
          </cell>
          <cell r="P418">
            <v>0</v>
          </cell>
          <cell r="Q418">
            <v>184</v>
          </cell>
          <cell r="R418">
            <v>10120000</v>
          </cell>
        </row>
        <row r="419">
          <cell r="A419">
            <v>179210</v>
          </cell>
          <cell r="C419" t="str">
            <v>DOUBLE PREFECTION FLUIDE</v>
          </cell>
          <cell r="D419">
            <v>49000</v>
          </cell>
          <cell r="E419">
            <v>97</v>
          </cell>
          <cell r="F419">
            <v>4559000</v>
          </cell>
          <cell r="G419">
            <v>102</v>
          </cell>
          <cell r="H419">
            <v>4794000</v>
          </cell>
          <cell r="I419">
            <v>119</v>
          </cell>
          <cell r="J419">
            <v>5627000</v>
          </cell>
          <cell r="K419">
            <v>106</v>
          </cell>
          <cell r="L419">
            <v>5194000</v>
          </cell>
          <cell r="M419">
            <v>84</v>
          </cell>
          <cell r="N419">
            <v>4116000</v>
          </cell>
          <cell r="O419">
            <v>83</v>
          </cell>
          <cell r="P419">
            <v>4067000</v>
          </cell>
          <cell r="Q419">
            <v>1254</v>
          </cell>
          <cell r="R419">
            <v>59518000</v>
          </cell>
        </row>
        <row r="420">
          <cell r="A420">
            <v>179220</v>
          </cell>
          <cell r="C420" t="str">
            <v>DOUBLE PREFECTION FLUIDE</v>
          </cell>
          <cell r="D420">
            <v>49000</v>
          </cell>
          <cell r="E420">
            <v>164</v>
          </cell>
          <cell r="F420">
            <v>7708000</v>
          </cell>
          <cell r="G420">
            <v>131</v>
          </cell>
          <cell r="H420">
            <v>6157000</v>
          </cell>
          <cell r="I420">
            <v>160</v>
          </cell>
          <cell r="J420">
            <v>7576000</v>
          </cell>
          <cell r="K420">
            <v>116</v>
          </cell>
          <cell r="L420">
            <v>5684000</v>
          </cell>
          <cell r="M420">
            <v>102</v>
          </cell>
          <cell r="N420">
            <v>4998000</v>
          </cell>
          <cell r="O420">
            <v>131</v>
          </cell>
          <cell r="P420">
            <v>6419000</v>
          </cell>
          <cell r="Q420">
            <v>1755</v>
          </cell>
          <cell r="R420">
            <v>83239000</v>
          </cell>
        </row>
        <row r="421">
          <cell r="A421">
            <v>179230</v>
          </cell>
          <cell r="C421" t="str">
            <v>DOUBLE PREFECTION FLUIDE</v>
          </cell>
          <cell r="D421">
            <v>49000</v>
          </cell>
          <cell r="E421">
            <v>32</v>
          </cell>
          <cell r="F421">
            <v>1504000</v>
          </cell>
          <cell r="G421">
            <v>39</v>
          </cell>
          <cell r="H421">
            <v>1833000</v>
          </cell>
          <cell r="I421">
            <v>105</v>
          </cell>
          <cell r="J421">
            <v>4953000</v>
          </cell>
          <cell r="K421">
            <v>33</v>
          </cell>
          <cell r="L421">
            <v>1617000</v>
          </cell>
          <cell r="M421">
            <v>35</v>
          </cell>
          <cell r="N421">
            <v>1715000</v>
          </cell>
          <cell r="O421">
            <v>69</v>
          </cell>
          <cell r="P421">
            <v>3381000</v>
          </cell>
          <cell r="Q421">
            <v>542</v>
          </cell>
          <cell r="R421">
            <v>25766000</v>
          </cell>
        </row>
        <row r="422">
          <cell r="A422">
            <v>179240</v>
          </cell>
          <cell r="C422" t="str">
            <v>DOUBLE PREFECTION FLUIDE</v>
          </cell>
          <cell r="D422">
            <v>49000</v>
          </cell>
          <cell r="E422">
            <v>12</v>
          </cell>
          <cell r="F422">
            <v>564000</v>
          </cell>
          <cell r="G422">
            <v>-2</v>
          </cell>
          <cell r="H422">
            <v>-94000</v>
          </cell>
          <cell r="I422">
            <v>51</v>
          </cell>
          <cell r="J422">
            <v>2417000</v>
          </cell>
          <cell r="K422">
            <v>10</v>
          </cell>
          <cell r="L422">
            <v>490000</v>
          </cell>
          <cell r="M422">
            <v>9</v>
          </cell>
          <cell r="N422">
            <v>441000</v>
          </cell>
          <cell r="O422">
            <v>27</v>
          </cell>
          <cell r="P422">
            <v>1323000</v>
          </cell>
          <cell r="Q422">
            <v>208</v>
          </cell>
          <cell r="R422">
            <v>9888000</v>
          </cell>
        </row>
        <row r="423">
          <cell r="A423">
            <v>179250</v>
          </cell>
          <cell r="C423" t="str">
            <v>DOUBLE PREFECTION FLUIDE</v>
          </cell>
          <cell r="D423">
            <v>49000</v>
          </cell>
          <cell r="E423">
            <v>5</v>
          </cell>
          <cell r="F423">
            <v>235000</v>
          </cell>
          <cell r="G423">
            <v>-3</v>
          </cell>
          <cell r="H423">
            <v>-141000</v>
          </cell>
          <cell r="I423">
            <v>20</v>
          </cell>
          <cell r="J423">
            <v>954000</v>
          </cell>
          <cell r="K423">
            <v>12</v>
          </cell>
          <cell r="L423">
            <v>588000</v>
          </cell>
          <cell r="M423">
            <v>8</v>
          </cell>
          <cell r="N423">
            <v>392000</v>
          </cell>
          <cell r="O423">
            <v>11</v>
          </cell>
          <cell r="P423">
            <v>539000</v>
          </cell>
          <cell r="Q423">
            <v>133</v>
          </cell>
          <cell r="R423">
            <v>6327000</v>
          </cell>
        </row>
        <row r="424">
          <cell r="A424">
            <v>179260</v>
          </cell>
          <cell r="C424" t="str">
            <v>DOUBLE PREFECTION FLUIDE</v>
          </cell>
          <cell r="D424">
            <v>49000</v>
          </cell>
          <cell r="E424">
            <v>1</v>
          </cell>
          <cell r="F424">
            <v>47000</v>
          </cell>
          <cell r="G424">
            <v>-4</v>
          </cell>
          <cell r="H424">
            <v>-188000</v>
          </cell>
          <cell r="I424">
            <v>7</v>
          </cell>
          <cell r="J424">
            <v>343000</v>
          </cell>
          <cell r="K424">
            <v>0</v>
          </cell>
          <cell r="L424">
            <v>0</v>
          </cell>
          <cell r="M424">
            <v>5</v>
          </cell>
          <cell r="N424">
            <v>245000</v>
          </cell>
          <cell r="O424">
            <v>5</v>
          </cell>
          <cell r="P424">
            <v>245000</v>
          </cell>
          <cell r="Q424">
            <v>42</v>
          </cell>
          <cell r="R424">
            <v>2008000</v>
          </cell>
        </row>
        <row r="425">
          <cell r="A425">
            <v>179520</v>
          </cell>
          <cell r="C425" t="str">
            <v>DOUBLE TEINT DOUCEUR leg</v>
          </cell>
          <cell r="D425">
            <v>40000</v>
          </cell>
          <cell r="E425">
            <v>4</v>
          </cell>
          <cell r="F425">
            <v>160000</v>
          </cell>
          <cell r="G425">
            <v>0</v>
          </cell>
          <cell r="H425">
            <v>0</v>
          </cell>
          <cell r="I425">
            <v>0</v>
          </cell>
          <cell r="J425">
            <v>0</v>
          </cell>
          <cell r="K425">
            <v>0</v>
          </cell>
          <cell r="L425">
            <v>0</v>
          </cell>
          <cell r="M425">
            <v>0</v>
          </cell>
          <cell r="N425">
            <v>0</v>
          </cell>
          <cell r="O425">
            <v>0</v>
          </cell>
          <cell r="P425">
            <v>0</v>
          </cell>
          <cell r="Q425">
            <v>719</v>
          </cell>
          <cell r="R425">
            <v>28760000</v>
          </cell>
        </row>
        <row r="426">
          <cell r="A426">
            <v>179530</v>
          </cell>
          <cell r="C426" t="str">
            <v>DOUBLE TEINT DOUCEUR ten</v>
          </cell>
          <cell r="D426">
            <v>40000</v>
          </cell>
          <cell r="E426">
            <v>1</v>
          </cell>
          <cell r="F426">
            <v>40000</v>
          </cell>
          <cell r="G426">
            <v>-8</v>
          </cell>
          <cell r="H426">
            <v>-320000</v>
          </cell>
          <cell r="I426">
            <v>11</v>
          </cell>
          <cell r="J426">
            <v>440000</v>
          </cell>
          <cell r="K426">
            <v>6</v>
          </cell>
          <cell r="L426">
            <v>240000</v>
          </cell>
          <cell r="M426">
            <v>0</v>
          </cell>
          <cell r="N426">
            <v>0</v>
          </cell>
          <cell r="O426">
            <v>0</v>
          </cell>
          <cell r="P426">
            <v>0</v>
          </cell>
          <cell r="Q426">
            <v>210</v>
          </cell>
          <cell r="R426">
            <v>8400000</v>
          </cell>
        </row>
        <row r="427">
          <cell r="A427">
            <v>181010</v>
          </cell>
          <cell r="C427" t="str">
            <v>LE CRAYON YEUX noir -</v>
          </cell>
          <cell r="D427">
            <v>21000</v>
          </cell>
          <cell r="E427">
            <v>38</v>
          </cell>
          <cell r="F427">
            <v>798000</v>
          </cell>
          <cell r="G427">
            <v>-33</v>
          </cell>
          <cell r="H427">
            <v>-693000</v>
          </cell>
          <cell r="I427">
            <v>45</v>
          </cell>
          <cell r="J427">
            <v>945000</v>
          </cell>
          <cell r="K427">
            <v>79</v>
          </cell>
          <cell r="L427">
            <v>1659000</v>
          </cell>
          <cell r="M427">
            <v>46</v>
          </cell>
          <cell r="N427">
            <v>966000</v>
          </cell>
          <cell r="O427">
            <v>51</v>
          </cell>
          <cell r="P427">
            <v>1071000</v>
          </cell>
          <cell r="Q427">
            <v>2344</v>
          </cell>
          <cell r="R427">
            <v>49224000</v>
          </cell>
        </row>
        <row r="428">
          <cell r="A428">
            <v>181020</v>
          </cell>
          <cell r="C428" t="str">
            <v>LE CRAYON YEUX brun -</v>
          </cell>
          <cell r="D428">
            <v>21000</v>
          </cell>
          <cell r="E428">
            <v>8</v>
          </cell>
          <cell r="F428">
            <v>168000</v>
          </cell>
          <cell r="G428">
            <v>-49</v>
          </cell>
          <cell r="H428">
            <v>-1029000</v>
          </cell>
          <cell r="I428">
            <v>13</v>
          </cell>
          <cell r="J428">
            <v>273000</v>
          </cell>
          <cell r="K428">
            <v>23</v>
          </cell>
          <cell r="L428">
            <v>483000</v>
          </cell>
          <cell r="M428">
            <v>26</v>
          </cell>
          <cell r="N428">
            <v>546000</v>
          </cell>
          <cell r="O428">
            <v>21</v>
          </cell>
          <cell r="P428">
            <v>441000</v>
          </cell>
          <cell r="Q428">
            <v>741</v>
          </cell>
          <cell r="R428">
            <v>15561000</v>
          </cell>
        </row>
        <row r="429">
          <cell r="A429">
            <v>181030</v>
          </cell>
          <cell r="C429" t="str">
            <v>LE CRAYON YEUX gris -</v>
          </cell>
          <cell r="D429">
            <v>21000</v>
          </cell>
          <cell r="E429">
            <v>-3</v>
          </cell>
          <cell r="F429">
            <v>-63000</v>
          </cell>
          <cell r="G429">
            <v>-65</v>
          </cell>
          <cell r="H429">
            <v>-1365000</v>
          </cell>
          <cell r="I429">
            <v>4</v>
          </cell>
          <cell r="J429">
            <v>84000</v>
          </cell>
          <cell r="K429">
            <v>2</v>
          </cell>
          <cell r="L429">
            <v>42000</v>
          </cell>
          <cell r="M429">
            <v>7</v>
          </cell>
          <cell r="N429">
            <v>147000</v>
          </cell>
          <cell r="O429">
            <v>6</v>
          </cell>
          <cell r="P429">
            <v>126000</v>
          </cell>
          <cell r="Q429">
            <v>282</v>
          </cell>
          <cell r="R429">
            <v>5922000</v>
          </cell>
        </row>
        <row r="430">
          <cell r="A430">
            <v>181130</v>
          </cell>
          <cell r="C430" t="str">
            <v>LE CRAYON YEUX blanc -</v>
          </cell>
          <cell r="D430">
            <v>21000</v>
          </cell>
          <cell r="E430">
            <v>88</v>
          </cell>
          <cell r="F430">
            <v>1848000</v>
          </cell>
          <cell r="G430">
            <v>120</v>
          </cell>
          <cell r="H430">
            <v>2520000</v>
          </cell>
          <cell r="I430">
            <v>82</v>
          </cell>
          <cell r="J430">
            <v>1722000</v>
          </cell>
          <cell r="K430">
            <v>118</v>
          </cell>
          <cell r="L430">
            <v>2478000</v>
          </cell>
          <cell r="M430">
            <v>85</v>
          </cell>
          <cell r="N430">
            <v>1785000</v>
          </cell>
          <cell r="O430">
            <v>65</v>
          </cell>
          <cell r="P430">
            <v>1365000</v>
          </cell>
          <cell r="Q430">
            <v>1305</v>
          </cell>
          <cell r="R430">
            <v>27405000</v>
          </cell>
        </row>
        <row r="431">
          <cell r="A431">
            <v>181150</v>
          </cell>
          <cell r="C431" t="str">
            <v>CRAYON CONTOUR DES YEUX</v>
          </cell>
          <cell r="D431">
            <v>21000</v>
          </cell>
          <cell r="E431">
            <v>0</v>
          </cell>
          <cell r="F431">
            <v>0</v>
          </cell>
          <cell r="G431">
            <v>0</v>
          </cell>
          <cell r="H431">
            <v>0</v>
          </cell>
          <cell r="I431">
            <v>0</v>
          </cell>
          <cell r="J431">
            <v>0</v>
          </cell>
          <cell r="K431">
            <v>0</v>
          </cell>
          <cell r="L431">
            <v>0</v>
          </cell>
          <cell r="M431">
            <v>0</v>
          </cell>
          <cell r="N431">
            <v>0</v>
          </cell>
          <cell r="O431">
            <v>0</v>
          </cell>
          <cell r="P431">
            <v>0</v>
          </cell>
          <cell r="Q431">
            <v>16</v>
          </cell>
          <cell r="R431">
            <v>336000</v>
          </cell>
        </row>
        <row r="432">
          <cell r="A432">
            <v>181160</v>
          </cell>
          <cell r="C432" t="str">
            <v>CRAYON CONTOUR DES YEUX</v>
          </cell>
          <cell r="D432">
            <v>21000</v>
          </cell>
          <cell r="E432">
            <v>0</v>
          </cell>
          <cell r="F432">
            <v>0</v>
          </cell>
          <cell r="G432">
            <v>-2</v>
          </cell>
          <cell r="H432">
            <v>-42000</v>
          </cell>
          <cell r="I432">
            <v>0</v>
          </cell>
          <cell r="J432">
            <v>0</v>
          </cell>
          <cell r="K432">
            <v>0</v>
          </cell>
          <cell r="L432">
            <v>0</v>
          </cell>
          <cell r="M432">
            <v>0</v>
          </cell>
          <cell r="N432">
            <v>0</v>
          </cell>
          <cell r="O432">
            <v>0</v>
          </cell>
          <cell r="P432">
            <v>0</v>
          </cell>
          <cell r="Q432">
            <v>48</v>
          </cell>
          <cell r="R432">
            <v>1008000</v>
          </cell>
        </row>
        <row r="433">
          <cell r="A433">
            <v>181170</v>
          </cell>
          <cell r="C433" t="str">
            <v>CRAYON CONTOUR DES YEUX</v>
          </cell>
          <cell r="D433">
            <v>21000</v>
          </cell>
          <cell r="E433">
            <v>0</v>
          </cell>
          <cell r="F433">
            <v>0</v>
          </cell>
          <cell r="G433">
            <v>0</v>
          </cell>
          <cell r="H433">
            <v>0</v>
          </cell>
          <cell r="I433">
            <v>0</v>
          </cell>
          <cell r="J433">
            <v>0</v>
          </cell>
          <cell r="K433">
            <v>0</v>
          </cell>
          <cell r="L433">
            <v>0</v>
          </cell>
          <cell r="M433">
            <v>0</v>
          </cell>
          <cell r="N433">
            <v>0</v>
          </cell>
          <cell r="O433">
            <v>0</v>
          </cell>
          <cell r="P433">
            <v>0</v>
          </cell>
          <cell r="Q433">
            <v>1</v>
          </cell>
          <cell r="R433">
            <v>21000</v>
          </cell>
        </row>
        <row r="434">
          <cell r="A434">
            <v>181190</v>
          </cell>
          <cell r="C434" t="str">
            <v>CRAYON YEUX BLUE JEAN</v>
          </cell>
          <cell r="D434">
            <v>21000</v>
          </cell>
          <cell r="E434">
            <v>0</v>
          </cell>
          <cell r="F434">
            <v>0</v>
          </cell>
          <cell r="G434">
            <v>1149</v>
          </cell>
          <cell r="H434">
            <v>24129000</v>
          </cell>
          <cell r="I434">
            <v>310</v>
          </cell>
          <cell r="J434">
            <v>6510000</v>
          </cell>
          <cell r="K434">
            <v>188</v>
          </cell>
          <cell r="L434">
            <v>3948000</v>
          </cell>
          <cell r="M434">
            <v>98</v>
          </cell>
          <cell r="N434">
            <v>2058000</v>
          </cell>
          <cell r="O434">
            <v>66</v>
          </cell>
          <cell r="P434">
            <v>1386000</v>
          </cell>
          <cell r="Q434">
            <v>1811</v>
          </cell>
          <cell r="R434">
            <v>38031000</v>
          </cell>
        </row>
        <row r="435">
          <cell r="A435">
            <v>181580</v>
          </cell>
          <cell r="C435" t="str">
            <v>LE CRAYON YEUX BERRY 58</v>
          </cell>
          <cell r="D435">
            <v>21000</v>
          </cell>
          <cell r="E435">
            <v>0</v>
          </cell>
          <cell r="F435">
            <v>0</v>
          </cell>
          <cell r="G435">
            <v>0</v>
          </cell>
          <cell r="H435">
            <v>0</v>
          </cell>
          <cell r="I435">
            <v>0</v>
          </cell>
          <cell r="J435">
            <v>0</v>
          </cell>
          <cell r="K435">
            <v>0</v>
          </cell>
          <cell r="L435">
            <v>0</v>
          </cell>
          <cell r="M435">
            <v>0</v>
          </cell>
          <cell r="N435">
            <v>0</v>
          </cell>
          <cell r="O435">
            <v>162</v>
          </cell>
          <cell r="P435">
            <v>3402000</v>
          </cell>
          <cell r="Q435">
            <v>162</v>
          </cell>
          <cell r="R435">
            <v>3402000</v>
          </cell>
        </row>
        <row r="436">
          <cell r="A436">
            <v>181590</v>
          </cell>
          <cell r="C436" t="str">
            <v>LE CRAY.YX.CAFE/COF.BEE</v>
          </cell>
          <cell r="D436">
            <v>21000</v>
          </cell>
          <cell r="E436">
            <v>0</v>
          </cell>
          <cell r="F436">
            <v>0</v>
          </cell>
          <cell r="G436">
            <v>0</v>
          </cell>
          <cell r="H436">
            <v>0</v>
          </cell>
          <cell r="I436">
            <v>0</v>
          </cell>
          <cell r="J436">
            <v>0</v>
          </cell>
          <cell r="K436">
            <v>0</v>
          </cell>
          <cell r="L436">
            <v>0</v>
          </cell>
          <cell r="M436">
            <v>0</v>
          </cell>
          <cell r="N436">
            <v>0</v>
          </cell>
          <cell r="O436">
            <v>314</v>
          </cell>
          <cell r="P436">
            <v>6594000</v>
          </cell>
          <cell r="Q436">
            <v>314</v>
          </cell>
          <cell r="R436">
            <v>6594000</v>
          </cell>
        </row>
        <row r="437">
          <cell r="A437">
            <v>182010</v>
          </cell>
          <cell r="C437" t="str">
            <v>LE CRAYON SOURCILS blond</v>
          </cell>
          <cell r="D437">
            <v>21000</v>
          </cell>
          <cell r="E437">
            <v>0</v>
          </cell>
          <cell r="F437">
            <v>0</v>
          </cell>
          <cell r="G437">
            <v>-2</v>
          </cell>
          <cell r="H437">
            <v>-42000</v>
          </cell>
          <cell r="I437">
            <v>0</v>
          </cell>
          <cell r="J437">
            <v>0</v>
          </cell>
          <cell r="K437">
            <v>0</v>
          </cell>
          <cell r="L437">
            <v>0</v>
          </cell>
          <cell r="M437">
            <v>0</v>
          </cell>
          <cell r="N437">
            <v>0</v>
          </cell>
          <cell r="O437">
            <v>0</v>
          </cell>
          <cell r="P437">
            <v>0</v>
          </cell>
          <cell r="Q437">
            <v>330</v>
          </cell>
          <cell r="R437">
            <v>6930000</v>
          </cell>
        </row>
        <row r="438">
          <cell r="A438">
            <v>182020</v>
          </cell>
          <cell r="C438" t="str">
            <v>LE CRAYON SOURCILS</v>
          </cell>
          <cell r="D438">
            <v>21000</v>
          </cell>
          <cell r="E438">
            <v>1</v>
          </cell>
          <cell r="F438">
            <v>21000</v>
          </cell>
          <cell r="G438">
            <v>-7</v>
          </cell>
          <cell r="H438">
            <v>-147000</v>
          </cell>
          <cell r="I438">
            <v>71</v>
          </cell>
          <cell r="J438">
            <v>1491000</v>
          </cell>
          <cell r="K438">
            <v>0</v>
          </cell>
          <cell r="L438">
            <v>0</v>
          </cell>
          <cell r="M438">
            <v>0</v>
          </cell>
          <cell r="N438">
            <v>0</v>
          </cell>
          <cell r="O438">
            <v>41</v>
          </cell>
          <cell r="P438">
            <v>861000</v>
          </cell>
          <cell r="Q438">
            <v>30</v>
          </cell>
          <cell r="R438">
            <v>630000</v>
          </cell>
        </row>
        <row r="439">
          <cell r="A439">
            <v>182030</v>
          </cell>
          <cell r="C439" t="str">
            <v>LE CRAYON SOURCILS</v>
          </cell>
          <cell r="D439">
            <v>21000</v>
          </cell>
          <cell r="E439">
            <v>0</v>
          </cell>
          <cell r="F439">
            <v>0</v>
          </cell>
          <cell r="G439">
            <v>-1</v>
          </cell>
          <cell r="H439">
            <v>-21000</v>
          </cell>
          <cell r="I439">
            <v>96</v>
          </cell>
          <cell r="J439">
            <v>2016000</v>
          </cell>
          <cell r="K439">
            <v>0</v>
          </cell>
          <cell r="L439">
            <v>0</v>
          </cell>
          <cell r="M439">
            <v>0</v>
          </cell>
          <cell r="N439">
            <v>0</v>
          </cell>
          <cell r="O439">
            <v>0</v>
          </cell>
          <cell r="P439">
            <v>0</v>
          </cell>
          <cell r="Q439">
            <v>611</v>
          </cell>
          <cell r="R439">
            <v>12831000</v>
          </cell>
        </row>
        <row r="440">
          <cell r="A440">
            <v>182500</v>
          </cell>
          <cell r="C440" t="str">
            <v>LE SOURCIL DE CHANEL -</v>
          </cell>
          <cell r="D440">
            <v>65000</v>
          </cell>
          <cell r="E440">
            <v>889</v>
          </cell>
          <cell r="F440">
            <v>57785000</v>
          </cell>
          <cell r="G440">
            <v>1139</v>
          </cell>
          <cell r="H440" t="str">
            <v>74,035,000   1</v>
          </cell>
          <cell r="I440" t="str">
            <v>,114</v>
          </cell>
          <cell r="J440">
            <v>72410000</v>
          </cell>
          <cell r="K440">
            <v>1024</v>
          </cell>
          <cell r="L440">
            <v>66560000</v>
          </cell>
          <cell r="M440">
            <v>963</v>
          </cell>
          <cell r="N440">
            <v>62595000</v>
          </cell>
          <cell r="O440">
            <v>1303</v>
          </cell>
          <cell r="P440">
            <v>84695000</v>
          </cell>
          <cell r="Q440">
            <v>11218</v>
          </cell>
          <cell r="R440">
            <v>729170000</v>
          </cell>
        </row>
        <row r="441">
          <cell r="A441">
            <v>183510</v>
          </cell>
          <cell r="C441" t="str">
            <v>ROUGE LUMIERE flash</v>
          </cell>
          <cell r="D441">
            <v>29000</v>
          </cell>
          <cell r="E441">
            <v>0</v>
          </cell>
          <cell r="F441">
            <v>0</v>
          </cell>
          <cell r="G441">
            <v>0</v>
          </cell>
          <cell r="H441">
            <v>0</v>
          </cell>
          <cell r="I441">
            <v>20</v>
          </cell>
          <cell r="J441">
            <v>580000</v>
          </cell>
          <cell r="K441">
            <v>0</v>
          </cell>
          <cell r="L441">
            <v>0</v>
          </cell>
          <cell r="M441">
            <v>0</v>
          </cell>
          <cell r="N441">
            <v>0</v>
          </cell>
          <cell r="O441">
            <v>0</v>
          </cell>
          <cell r="P441">
            <v>0</v>
          </cell>
          <cell r="Q441">
            <v>-12</v>
          </cell>
          <cell r="R441">
            <v>-348000</v>
          </cell>
        </row>
        <row r="442">
          <cell r="A442">
            <v>183520</v>
          </cell>
          <cell r="C442" t="str">
            <v>ROUGE LUMIERE laser</v>
          </cell>
          <cell r="D442">
            <v>29000</v>
          </cell>
          <cell r="E442">
            <v>0</v>
          </cell>
          <cell r="F442">
            <v>0</v>
          </cell>
          <cell r="G442">
            <v>0</v>
          </cell>
          <cell r="H442">
            <v>0</v>
          </cell>
          <cell r="I442">
            <v>0</v>
          </cell>
          <cell r="J442">
            <v>0</v>
          </cell>
          <cell r="K442">
            <v>0</v>
          </cell>
          <cell r="L442">
            <v>0</v>
          </cell>
          <cell r="M442">
            <v>0</v>
          </cell>
          <cell r="N442">
            <v>0</v>
          </cell>
          <cell r="O442">
            <v>0</v>
          </cell>
          <cell r="P442">
            <v>0</v>
          </cell>
          <cell r="Q442">
            <v>1</v>
          </cell>
          <cell r="R442">
            <v>29000</v>
          </cell>
        </row>
        <row r="443">
          <cell r="A443">
            <v>183530</v>
          </cell>
          <cell r="C443" t="str">
            <v>ROUGE LUMIERE sonic</v>
          </cell>
          <cell r="D443">
            <v>29000</v>
          </cell>
          <cell r="E443">
            <v>0</v>
          </cell>
          <cell r="F443">
            <v>0</v>
          </cell>
          <cell r="G443">
            <v>0</v>
          </cell>
          <cell r="H443">
            <v>0</v>
          </cell>
          <cell r="I443">
            <v>4</v>
          </cell>
          <cell r="J443">
            <v>116000</v>
          </cell>
          <cell r="K443">
            <v>0</v>
          </cell>
          <cell r="L443">
            <v>0</v>
          </cell>
          <cell r="M443">
            <v>0</v>
          </cell>
          <cell r="N443">
            <v>0</v>
          </cell>
          <cell r="O443">
            <v>0</v>
          </cell>
          <cell r="P443">
            <v>0</v>
          </cell>
          <cell r="Q443">
            <v>-6</v>
          </cell>
          <cell r="R443">
            <v>-174000</v>
          </cell>
        </row>
        <row r="444">
          <cell r="A444">
            <v>183540</v>
          </cell>
          <cell r="C444" t="str">
            <v>ROUGE LUMIERE infrarouge</v>
          </cell>
          <cell r="D444">
            <v>29000</v>
          </cell>
          <cell r="E444">
            <v>0</v>
          </cell>
          <cell r="F444">
            <v>0</v>
          </cell>
          <cell r="G444">
            <v>0</v>
          </cell>
          <cell r="H444">
            <v>0</v>
          </cell>
          <cell r="I444">
            <v>16</v>
          </cell>
          <cell r="J444">
            <v>464000</v>
          </cell>
          <cell r="K444">
            <v>0</v>
          </cell>
          <cell r="L444">
            <v>0</v>
          </cell>
          <cell r="M444">
            <v>0</v>
          </cell>
          <cell r="N444">
            <v>0</v>
          </cell>
          <cell r="O444">
            <v>0</v>
          </cell>
          <cell r="P444">
            <v>0</v>
          </cell>
          <cell r="Q444">
            <v>-55</v>
          </cell>
          <cell r="R444">
            <v>-1595000</v>
          </cell>
        </row>
        <row r="445">
          <cell r="A445">
            <v>183550</v>
          </cell>
          <cell r="C445" t="str">
            <v>ROUGE LUMIERE atome</v>
          </cell>
          <cell r="D445">
            <v>29000</v>
          </cell>
          <cell r="E445">
            <v>0</v>
          </cell>
          <cell r="F445">
            <v>0</v>
          </cell>
          <cell r="G445">
            <v>0</v>
          </cell>
          <cell r="H445">
            <v>0</v>
          </cell>
          <cell r="I445">
            <v>1</v>
          </cell>
          <cell r="J445">
            <v>29000</v>
          </cell>
          <cell r="K445">
            <v>0</v>
          </cell>
          <cell r="L445">
            <v>0</v>
          </cell>
          <cell r="M445">
            <v>0</v>
          </cell>
          <cell r="N445">
            <v>0</v>
          </cell>
          <cell r="O445">
            <v>0</v>
          </cell>
          <cell r="P445">
            <v>0</v>
          </cell>
          <cell r="Q445">
            <v>-42</v>
          </cell>
          <cell r="R445">
            <v>-1218000</v>
          </cell>
        </row>
        <row r="446">
          <cell r="A446">
            <v>183560</v>
          </cell>
          <cell r="C446" t="str">
            <v>ROUGE LUMIERE eclair</v>
          </cell>
          <cell r="D446">
            <v>29000</v>
          </cell>
          <cell r="E446">
            <v>0</v>
          </cell>
          <cell r="F446">
            <v>0</v>
          </cell>
          <cell r="G446">
            <v>0</v>
          </cell>
          <cell r="H446">
            <v>0</v>
          </cell>
          <cell r="I446">
            <v>0</v>
          </cell>
          <cell r="J446">
            <v>0</v>
          </cell>
          <cell r="K446">
            <v>0</v>
          </cell>
          <cell r="L446">
            <v>0</v>
          </cell>
          <cell r="M446">
            <v>0</v>
          </cell>
          <cell r="N446">
            <v>0</v>
          </cell>
          <cell r="O446">
            <v>0</v>
          </cell>
          <cell r="P446">
            <v>0</v>
          </cell>
          <cell r="Q446">
            <v>-11</v>
          </cell>
          <cell r="R446">
            <v>-319000</v>
          </cell>
        </row>
        <row r="447">
          <cell r="A447">
            <v>183570</v>
          </cell>
          <cell r="C447" t="str">
            <v>ROUGE LUMIERE photon</v>
          </cell>
          <cell r="D447">
            <v>29000</v>
          </cell>
          <cell r="E447">
            <v>0</v>
          </cell>
          <cell r="F447">
            <v>0</v>
          </cell>
          <cell r="G447">
            <v>0</v>
          </cell>
          <cell r="H447">
            <v>0</v>
          </cell>
          <cell r="I447">
            <v>6</v>
          </cell>
          <cell r="J447">
            <v>174000</v>
          </cell>
          <cell r="K447">
            <v>0</v>
          </cell>
          <cell r="L447">
            <v>0</v>
          </cell>
          <cell r="M447">
            <v>0</v>
          </cell>
          <cell r="N447">
            <v>0</v>
          </cell>
          <cell r="O447">
            <v>0</v>
          </cell>
          <cell r="P447">
            <v>0</v>
          </cell>
          <cell r="Q447">
            <v>-49</v>
          </cell>
          <cell r="R447">
            <v>-1421000</v>
          </cell>
        </row>
        <row r="448">
          <cell r="A448">
            <v>183580</v>
          </cell>
          <cell r="C448" t="str">
            <v>ROUGE LUMIERE rayon</v>
          </cell>
          <cell r="D448">
            <v>29000</v>
          </cell>
          <cell r="E448">
            <v>0</v>
          </cell>
          <cell r="F448">
            <v>0</v>
          </cell>
          <cell r="G448">
            <v>0</v>
          </cell>
          <cell r="H448">
            <v>0</v>
          </cell>
          <cell r="I448">
            <v>2</v>
          </cell>
          <cell r="J448">
            <v>58000</v>
          </cell>
          <cell r="K448">
            <v>0</v>
          </cell>
          <cell r="L448">
            <v>0</v>
          </cell>
          <cell r="M448">
            <v>0</v>
          </cell>
          <cell r="N448">
            <v>0</v>
          </cell>
          <cell r="O448">
            <v>0</v>
          </cell>
          <cell r="P448">
            <v>0</v>
          </cell>
          <cell r="Q448">
            <v>-68</v>
          </cell>
          <cell r="R448">
            <v>-1972000</v>
          </cell>
        </row>
        <row r="449">
          <cell r="A449">
            <v>184010</v>
          </cell>
          <cell r="C449" t="str">
            <v>LA LIGNE DE CHANEL noire</v>
          </cell>
          <cell r="D449">
            <v>52000</v>
          </cell>
          <cell r="E449">
            <v>414</v>
          </cell>
          <cell r="F449">
            <v>21528000</v>
          </cell>
          <cell r="G449">
            <v>391</v>
          </cell>
          <cell r="H449">
            <v>20332000</v>
          </cell>
          <cell r="I449">
            <v>467</v>
          </cell>
          <cell r="J449">
            <v>24284000</v>
          </cell>
          <cell r="K449">
            <v>438</v>
          </cell>
          <cell r="L449">
            <v>22776000</v>
          </cell>
          <cell r="M449">
            <v>455</v>
          </cell>
          <cell r="N449">
            <v>23660000</v>
          </cell>
          <cell r="O449">
            <v>589</v>
          </cell>
          <cell r="P449">
            <v>30628000</v>
          </cell>
          <cell r="Q449">
            <v>6154</v>
          </cell>
          <cell r="R449">
            <v>320008000</v>
          </cell>
        </row>
        <row r="450">
          <cell r="A450">
            <v>184080</v>
          </cell>
          <cell r="C450" t="str">
            <v>LES GOUACHES</v>
          </cell>
          <cell r="D450">
            <v>75000</v>
          </cell>
          <cell r="E450">
            <v>0</v>
          </cell>
          <cell r="F450">
            <v>0</v>
          </cell>
          <cell r="G450">
            <v>-15</v>
          </cell>
          <cell r="H450">
            <v>-1125000</v>
          </cell>
          <cell r="I450">
            <v>39</v>
          </cell>
          <cell r="J450">
            <v>2925000</v>
          </cell>
          <cell r="K450">
            <v>0</v>
          </cell>
          <cell r="L450">
            <v>0</v>
          </cell>
          <cell r="M450">
            <v>0</v>
          </cell>
          <cell r="N450">
            <v>0</v>
          </cell>
          <cell r="O450">
            <v>0</v>
          </cell>
          <cell r="P450">
            <v>0</v>
          </cell>
          <cell r="Q450">
            <v>-344</v>
          </cell>
          <cell r="R450">
            <v>-25800000</v>
          </cell>
        </row>
        <row r="451">
          <cell r="A451">
            <v>184510</v>
          </cell>
          <cell r="C451" t="str">
            <v>SOIN TENDRE LEVRES -</v>
          </cell>
          <cell r="D451">
            <v>30000</v>
          </cell>
          <cell r="E451">
            <v>151</v>
          </cell>
          <cell r="F451">
            <v>4530000</v>
          </cell>
          <cell r="G451">
            <v>255</v>
          </cell>
          <cell r="H451">
            <v>7650000</v>
          </cell>
          <cell r="I451">
            <v>417</v>
          </cell>
          <cell r="J451">
            <v>12510000</v>
          </cell>
          <cell r="K451">
            <v>776</v>
          </cell>
          <cell r="L451">
            <v>23280000</v>
          </cell>
          <cell r="M451">
            <v>695</v>
          </cell>
          <cell r="N451">
            <v>20850000</v>
          </cell>
          <cell r="O451">
            <v>938</v>
          </cell>
          <cell r="P451">
            <v>28140000</v>
          </cell>
          <cell r="Q451">
            <v>6385</v>
          </cell>
          <cell r="R451">
            <v>191550000</v>
          </cell>
        </row>
        <row r="452">
          <cell r="A452">
            <v>186010</v>
          </cell>
          <cell r="C452" t="str">
            <v>OMBRE UNIQUE fable - 2g</v>
          </cell>
          <cell r="D452">
            <v>30000</v>
          </cell>
          <cell r="E452">
            <v>90</v>
          </cell>
          <cell r="F452">
            <v>2700000</v>
          </cell>
          <cell r="G452">
            <v>52</v>
          </cell>
          <cell r="H452">
            <v>1560000</v>
          </cell>
          <cell r="I452">
            <v>128</v>
          </cell>
          <cell r="J452">
            <v>3840000</v>
          </cell>
          <cell r="K452">
            <v>89</v>
          </cell>
          <cell r="L452">
            <v>2670000</v>
          </cell>
          <cell r="M452">
            <v>100</v>
          </cell>
          <cell r="N452">
            <v>3000000</v>
          </cell>
          <cell r="O452">
            <v>187</v>
          </cell>
          <cell r="P452">
            <v>5610000</v>
          </cell>
          <cell r="Q452">
            <v>1858</v>
          </cell>
          <cell r="R452">
            <v>51848000</v>
          </cell>
        </row>
        <row r="453">
          <cell r="A453">
            <v>186020</v>
          </cell>
          <cell r="C453" t="str">
            <v>OMBRE UNIQUE frou frou -</v>
          </cell>
          <cell r="D453">
            <v>30000</v>
          </cell>
          <cell r="E453">
            <v>192</v>
          </cell>
          <cell r="F453">
            <v>5760000</v>
          </cell>
          <cell r="G453">
            <v>134</v>
          </cell>
          <cell r="H453">
            <v>4020000</v>
          </cell>
          <cell r="I453">
            <v>189</v>
          </cell>
          <cell r="J453">
            <v>5670000</v>
          </cell>
          <cell r="K453">
            <v>203</v>
          </cell>
          <cell r="L453">
            <v>6090000</v>
          </cell>
          <cell r="M453">
            <v>135</v>
          </cell>
          <cell r="N453">
            <v>4050000</v>
          </cell>
          <cell r="O453">
            <v>271</v>
          </cell>
          <cell r="P453">
            <v>8130000</v>
          </cell>
          <cell r="Q453">
            <v>3233</v>
          </cell>
          <cell r="R453">
            <v>89634000</v>
          </cell>
        </row>
        <row r="454">
          <cell r="A454">
            <v>186030</v>
          </cell>
          <cell r="C454" t="str">
            <v>OMBRE UNIQUE azur - 2g</v>
          </cell>
          <cell r="D454">
            <v>30000</v>
          </cell>
          <cell r="E454">
            <v>115</v>
          </cell>
          <cell r="F454">
            <v>3450000</v>
          </cell>
          <cell r="G454">
            <v>60</v>
          </cell>
          <cell r="H454">
            <v>1800000</v>
          </cell>
          <cell r="I454">
            <v>77</v>
          </cell>
          <cell r="J454">
            <v>2310000</v>
          </cell>
          <cell r="K454">
            <v>73</v>
          </cell>
          <cell r="L454">
            <v>2190000</v>
          </cell>
          <cell r="M454">
            <v>30</v>
          </cell>
          <cell r="N454">
            <v>900000</v>
          </cell>
          <cell r="O454">
            <v>97</v>
          </cell>
          <cell r="P454">
            <v>2910000</v>
          </cell>
          <cell r="Q454">
            <v>2083</v>
          </cell>
          <cell r="R454">
            <v>57338000</v>
          </cell>
        </row>
        <row r="455">
          <cell r="A455">
            <v>186040</v>
          </cell>
          <cell r="C455" t="str">
            <v>OMBRE UNIQUE eclat - 2g</v>
          </cell>
          <cell r="D455">
            <v>30000</v>
          </cell>
          <cell r="E455">
            <v>89</v>
          </cell>
          <cell r="F455">
            <v>2670000</v>
          </cell>
          <cell r="G455">
            <v>140</v>
          </cell>
          <cell r="H455">
            <v>4200000</v>
          </cell>
          <cell r="I455">
            <v>124</v>
          </cell>
          <cell r="J455">
            <v>3720000</v>
          </cell>
          <cell r="K455">
            <v>123</v>
          </cell>
          <cell r="L455">
            <v>3690000</v>
          </cell>
          <cell r="M455">
            <v>114</v>
          </cell>
          <cell r="N455">
            <v>3420000</v>
          </cell>
          <cell r="O455">
            <v>148</v>
          </cell>
          <cell r="P455">
            <v>4440000</v>
          </cell>
          <cell r="Q455">
            <v>1530</v>
          </cell>
          <cell r="R455">
            <v>43268000</v>
          </cell>
        </row>
        <row r="456">
          <cell r="A456">
            <v>186050</v>
          </cell>
          <cell r="C456" t="str">
            <v>OMBRE UNIQUE star - 2g</v>
          </cell>
          <cell r="D456">
            <v>30000</v>
          </cell>
          <cell r="E456">
            <v>641</v>
          </cell>
          <cell r="F456">
            <v>19230000</v>
          </cell>
          <cell r="G456">
            <v>520</v>
          </cell>
          <cell r="H456">
            <v>15600000</v>
          </cell>
          <cell r="I456">
            <v>541</v>
          </cell>
          <cell r="J456">
            <v>16230000</v>
          </cell>
          <cell r="K456">
            <v>419</v>
          </cell>
          <cell r="L456">
            <v>12570000</v>
          </cell>
          <cell r="M456">
            <v>447</v>
          </cell>
          <cell r="N456">
            <v>13410000</v>
          </cell>
          <cell r="O456">
            <v>562</v>
          </cell>
          <cell r="P456">
            <v>16860000</v>
          </cell>
          <cell r="Q456">
            <v>7964</v>
          </cell>
          <cell r="R456">
            <v>222940000</v>
          </cell>
        </row>
        <row r="457">
          <cell r="A457">
            <v>186060</v>
          </cell>
          <cell r="C457" t="str">
            <v>OMBRE UNIQUE chahut - 2g</v>
          </cell>
          <cell r="D457">
            <v>30000</v>
          </cell>
          <cell r="E457">
            <v>7</v>
          </cell>
          <cell r="F457">
            <v>210000</v>
          </cell>
          <cell r="G457">
            <v>16</v>
          </cell>
          <cell r="H457">
            <v>480000</v>
          </cell>
          <cell r="I457">
            <v>35</v>
          </cell>
          <cell r="J457">
            <v>1050000</v>
          </cell>
          <cell r="K457">
            <v>47</v>
          </cell>
          <cell r="L457">
            <v>1410000</v>
          </cell>
          <cell r="M457">
            <v>41</v>
          </cell>
          <cell r="N457">
            <v>1230000</v>
          </cell>
          <cell r="O457">
            <v>40</v>
          </cell>
          <cell r="P457">
            <v>1200000</v>
          </cell>
          <cell r="Q457">
            <v>361</v>
          </cell>
          <cell r="R457">
            <v>10178000</v>
          </cell>
        </row>
        <row r="458">
          <cell r="A458">
            <v>186070</v>
          </cell>
          <cell r="C458" t="str">
            <v>OMBRE UNIQUE declic - 2g</v>
          </cell>
          <cell r="D458">
            <v>30000</v>
          </cell>
          <cell r="E458">
            <v>109</v>
          </cell>
          <cell r="F458">
            <v>3270000</v>
          </cell>
          <cell r="G458">
            <v>132</v>
          </cell>
          <cell r="H458">
            <v>3960000</v>
          </cell>
          <cell r="I458">
            <v>214</v>
          </cell>
          <cell r="J458">
            <v>6420000</v>
          </cell>
          <cell r="K458">
            <v>186</v>
          </cell>
          <cell r="L458">
            <v>5580000</v>
          </cell>
          <cell r="M458">
            <v>150</v>
          </cell>
          <cell r="N458">
            <v>4500000</v>
          </cell>
          <cell r="O458">
            <v>173</v>
          </cell>
          <cell r="P458">
            <v>5190000</v>
          </cell>
          <cell r="Q458">
            <v>2076</v>
          </cell>
          <cell r="R458">
            <v>58620000</v>
          </cell>
        </row>
        <row r="459">
          <cell r="A459">
            <v>186080</v>
          </cell>
          <cell r="C459" t="str">
            <v>OMBRE UNIQUE tabou - 2g</v>
          </cell>
          <cell r="D459">
            <v>30000</v>
          </cell>
          <cell r="E459">
            <v>5</v>
          </cell>
          <cell r="F459">
            <v>150000</v>
          </cell>
          <cell r="G459">
            <v>12</v>
          </cell>
          <cell r="H459">
            <v>360000</v>
          </cell>
          <cell r="I459">
            <v>26</v>
          </cell>
          <cell r="J459">
            <v>780000</v>
          </cell>
          <cell r="K459">
            <v>48</v>
          </cell>
          <cell r="L459">
            <v>1440000</v>
          </cell>
          <cell r="M459">
            <v>42</v>
          </cell>
          <cell r="N459">
            <v>1260000</v>
          </cell>
          <cell r="O459">
            <v>50</v>
          </cell>
          <cell r="P459">
            <v>1500000</v>
          </cell>
          <cell r="Q459">
            <v>380</v>
          </cell>
          <cell r="R459">
            <v>10724000</v>
          </cell>
        </row>
        <row r="460">
          <cell r="A460">
            <v>186100</v>
          </cell>
          <cell r="C460" t="str">
            <v>OMBRE UNIQUE tumulte -</v>
          </cell>
          <cell r="D460">
            <v>30000</v>
          </cell>
          <cell r="E460">
            <v>0</v>
          </cell>
          <cell r="F460">
            <v>0</v>
          </cell>
          <cell r="G460">
            <v>-1</v>
          </cell>
          <cell r="H460">
            <v>-30000</v>
          </cell>
          <cell r="I460">
            <v>0</v>
          </cell>
          <cell r="J460">
            <v>0</v>
          </cell>
          <cell r="K460">
            <v>0</v>
          </cell>
          <cell r="L460">
            <v>0</v>
          </cell>
          <cell r="M460">
            <v>0</v>
          </cell>
          <cell r="N460">
            <v>0</v>
          </cell>
          <cell r="O460">
            <v>0</v>
          </cell>
          <cell r="P460">
            <v>0</v>
          </cell>
          <cell r="Q460">
            <v>-3</v>
          </cell>
          <cell r="R460">
            <v>-82000</v>
          </cell>
        </row>
        <row r="461">
          <cell r="A461">
            <v>186110</v>
          </cell>
          <cell r="C461" t="str">
            <v>OMBRE UNIQUE tam tam -</v>
          </cell>
          <cell r="D461">
            <v>30000</v>
          </cell>
          <cell r="E461">
            <v>0</v>
          </cell>
          <cell r="F461">
            <v>0</v>
          </cell>
          <cell r="G461">
            <v>0</v>
          </cell>
          <cell r="H461">
            <v>0</v>
          </cell>
          <cell r="I461">
            <v>0</v>
          </cell>
          <cell r="J461">
            <v>0</v>
          </cell>
          <cell r="K461">
            <v>0</v>
          </cell>
          <cell r="L461">
            <v>0</v>
          </cell>
          <cell r="M461">
            <v>0</v>
          </cell>
          <cell r="N461">
            <v>0</v>
          </cell>
          <cell r="O461">
            <v>0</v>
          </cell>
          <cell r="P461">
            <v>0</v>
          </cell>
          <cell r="Q461">
            <v>-9</v>
          </cell>
          <cell r="R461">
            <v>-234000</v>
          </cell>
        </row>
        <row r="462">
          <cell r="A462">
            <v>186120</v>
          </cell>
          <cell r="C462" t="str">
            <v>OMBRE UNIQUE tatou - 2g</v>
          </cell>
          <cell r="D462">
            <v>30000</v>
          </cell>
          <cell r="E462">
            <v>14</v>
          </cell>
          <cell r="F462">
            <v>420000</v>
          </cell>
          <cell r="G462">
            <v>14</v>
          </cell>
          <cell r="H462">
            <v>420000</v>
          </cell>
          <cell r="I462">
            <v>27</v>
          </cell>
          <cell r="J462">
            <v>810000</v>
          </cell>
          <cell r="K462">
            <v>14</v>
          </cell>
          <cell r="L462">
            <v>420000</v>
          </cell>
          <cell r="M462">
            <v>27</v>
          </cell>
          <cell r="N462">
            <v>810000</v>
          </cell>
          <cell r="O462">
            <v>37</v>
          </cell>
          <cell r="P462">
            <v>1110000</v>
          </cell>
          <cell r="Q462">
            <v>255</v>
          </cell>
          <cell r="R462">
            <v>7214000</v>
          </cell>
        </row>
        <row r="463">
          <cell r="A463">
            <v>186130</v>
          </cell>
          <cell r="C463" t="str">
            <v>OMBRE UNIQUE fripon - 2g</v>
          </cell>
          <cell r="D463">
            <v>30000</v>
          </cell>
          <cell r="E463">
            <v>0</v>
          </cell>
          <cell r="F463">
            <v>0</v>
          </cell>
          <cell r="G463">
            <v>0</v>
          </cell>
          <cell r="H463">
            <v>0</v>
          </cell>
          <cell r="I463">
            <v>0</v>
          </cell>
          <cell r="J463">
            <v>0</v>
          </cell>
          <cell r="K463">
            <v>0</v>
          </cell>
          <cell r="L463">
            <v>0</v>
          </cell>
          <cell r="M463">
            <v>0</v>
          </cell>
          <cell r="N463">
            <v>0</v>
          </cell>
          <cell r="O463">
            <v>0</v>
          </cell>
          <cell r="P463">
            <v>0</v>
          </cell>
          <cell r="Q463">
            <v>2</v>
          </cell>
          <cell r="R463">
            <v>52000</v>
          </cell>
        </row>
        <row r="464">
          <cell r="A464">
            <v>186140</v>
          </cell>
          <cell r="C464" t="str">
            <v>OMBRE UNIQUE coquine -</v>
          </cell>
          <cell r="D464">
            <v>30000</v>
          </cell>
          <cell r="E464">
            <v>12</v>
          </cell>
          <cell r="F464">
            <v>360000</v>
          </cell>
          <cell r="G464">
            <v>45</v>
          </cell>
          <cell r="H464">
            <v>1350000</v>
          </cell>
          <cell r="I464">
            <v>57</v>
          </cell>
          <cell r="J464">
            <v>1710000</v>
          </cell>
          <cell r="K464">
            <v>46</v>
          </cell>
          <cell r="L464">
            <v>1380000</v>
          </cell>
          <cell r="M464">
            <v>45</v>
          </cell>
          <cell r="N464">
            <v>1350000</v>
          </cell>
          <cell r="O464">
            <v>33</v>
          </cell>
          <cell r="P464">
            <v>990000</v>
          </cell>
          <cell r="Q464">
            <v>521</v>
          </cell>
          <cell r="R464">
            <v>14694000</v>
          </cell>
        </row>
        <row r="465">
          <cell r="A465">
            <v>186150</v>
          </cell>
          <cell r="C465" t="str">
            <v>OMBRE UNIQUE toupie - 2g</v>
          </cell>
          <cell r="D465">
            <v>30000</v>
          </cell>
          <cell r="E465">
            <v>72</v>
          </cell>
          <cell r="F465">
            <v>2160000</v>
          </cell>
          <cell r="G465">
            <v>28</v>
          </cell>
          <cell r="H465">
            <v>840000</v>
          </cell>
          <cell r="I465">
            <v>103</v>
          </cell>
          <cell r="J465">
            <v>3090000</v>
          </cell>
          <cell r="K465">
            <v>130</v>
          </cell>
          <cell r="L465">
            <v>3900000</v>
          </cell>
          <cell r="M465">
            <v>68</v>
          </cell>
          <cell r="N465">
            <v>2040000</v>
          </cell>
          <cell r="O465">
            <v>200</v>
          </cell>
          <cell r="P465">
            <v>6000000</v>
          </cell>
          <cell r="Q465">
            <v>1679</v>
          </cell>
          <cell r="R465">
            <v>46482000</v>
          </cell>
        </row>
        <row r="466">
          <cell r="A466">
            <v>186170</v>
          </cell>
          <cell r="C466" t="str">
            <v>OMBRE UNIQUE jet 2g</v>
          </cell>
          <cell r="D466">
            <v>30000</v>
          </cell>
          <cell r="E466">
            <v>0</v>
          </cell>
          <cell r="F466">
            <v>0</v>
          </cell>
          <cell r="G466">
            <v>0</v>
          </cell>
          <cell r="H466">
            <v>0</v>
          </cell>
          <cell r="I466">
            <v>0</v>
          </cell>
          <cell r="J466">
            <v>0</v>
          </cell>
          <cell r="K466">
            <v>0</v>
          </cell>
          <cell r="L466">
            <v>0</v>
          </cell>
          <cell r="M466">
            <v>0</v>
          </cell>
          <cell r="N466">
            <v>0</v>
          </cell>
          <cell r="O466">
            <v>0</v>
          </cell>
          <cell r="P466">
            <v>0</v>
          </cell>
          <cell r="Q466">
            <v>-4</v>
          </cell>
          <cell r="R466">
            <v>-104000</v>
          </cell>
        </row>
        <row r="467">
          <cell r="A467">
            <v>186180</v>
          </cell>
          <cell r="C467" t="str">
            <v>OMBRE UNIQUE bolide 2g</v>
          </cell>
          <cell r="D467">
            <v>30000</v>
          </cell>
          <cell r="E467">
            <v>12</v>
          </cell>
          <cell r="F467">
            <v>360000</v>
          </cell>
          <cell r="G467">
            <v>20</v>
          </cell>
          <cell r="H467">
            <v>600000</v>
          </cell>
          <cell r="I467">
            <v>39</v>
          </cell>
          <cell r="J467">
            <v>1170000</v>
          </cell>
          <cell r="K467">
            <v>35</v>
          </cell>
          <cell r="L467">
            <v>1050000</v>
          </cell>
          <cell r="M467">
            <v>52</v>
          </cell>
          <cell r="N467">
            <v>1560000</v>
          </cell>
          <cell r="O467">
            <v>59</v>
          </cell>
          <cell r="P467">
            <v>1770000</v>
          </cell>
          <cell r="Q467">
            <v>376</v>
          </cell>
          <cell r="R467">
            <v>10740000</v>
          </cell>
        </row>
        <row r="468">
          <cell r="A468">
            <v>186190</v>
          </cell>
          <cell r="C468" t="str">
            <v>OMBRE UNIQUE fus 2g</v>
          </cell>
          <cell r="D468">
            <v>30000</v>
          </cell>
          <cell r="E468">
            <v>30</v>
          </cell>
          <cell r="F468">
            <v>900000</v>
          </cell>
          <cell r="G468">
            <v>57</v>
          </cell>
          <cell r="H468">
            <v>1710000</v>
          </cell>
          <cell r="I468">
            <v>116</v>
          </cell>
          <cell r="J468">
            <v>3480000</v>
          </cell>
          <cell r="K468">
            <v>91</v>
          </cell>
          <cell r="L468">
            <v>2730000</v>
          </cell>
          <cell r="M468">
            <v>76</v>
          </cell>
          <cell r="N468">
            <v>2280000</v>
          </cell>
          <cell r="O468">
            <v>78</v>
          </cell>
          <cell r="P468">
            <v>2340000</v>
          </cell>
          <cell r="Q468">
            <v>1012</v>
          </cell>
          <cell r="R468">
            <v>28340000</v>
          </cell>
        </row>
        <row r="469">
          <cell r="A469">
            <v>186200</v>
          </cell>
          <cell r="C469" t="str">
            <v>OMBRE UNIQUE nova - 2g</v>
          </cell>
          <cell r="D469">
            <v>30000</v>
          </cell>
          <cell r="E469">
            <v>1</v>
          </cell>
          <cell r="F469">
            <v>30000</v>
          </cell>
          <cell r="G469">
            <v>7</v>
          </cell>
          <cell r="H469">
            <v>210000</v>
          </cell>
          <cell r="I469">
            <v>21</v>
          </cell>
          <cell r="J469">
            <v>630000</v>
          </cell>
          <cell r="K469">
            <v>18</v>
          </cell>
          <cell r="L469">
            <v>540000</v>
          </cell>
          <cell r="M469">
            <v>5</v>
          </cell>
          <cell r="N469">
            <v>150000</v>
          </cell>
          <cell r="O469">
            <v>0</v>
          </cell>
          <cell r="P469">
            <v>0</v>
          </cell>
          <cell r="Q469">
            <v>130</v>
          </cell>
          <cell r="R469">
            <v>3600000</v>
          </cell>
        </row>
        <row r="470">
          <cell r="A470">
            <v>186210</v>
          </cell>
          <cell r="C470" t="str">
            <v>OMBRE UNIQUE vega - 2g</v>
          </cell>
          <cell r="D470">
            <v>30000</v>
          </cell>
          <cell r="E470">
            <v>2</v>
          </cell>
          <cell r="F470">
            <v>60000</v>
          </cell>
          <cell r="G470">
            <v>2</v>
          </cell>
          <cell r="H470">
            <v>60000</v>
          </cell>
          <cell r="I470">
            <v>17</v>
          </cell>
          <cell r="J470">
            <v>510000</v>
          </cell>
          <cell r="K470">
            <v>15</v>
          </cell>
          <cell r="L470">
            <v>450000</v>
          </cell>
          <cell r="M470">
            <v>3</v>
          </cell>
          <cell r="N470">
            <v>90000</v>
          </cell>
          <cell r="O470">
            <v>51</v>
          </cell>
          <cell r="P470">
            <v>1530000</v>
          </cell>
          <cell r="Q470">
            <v>173</v>
          </cell>
          <cell r="R470">
            <v>4874000</v>
          </cell>
        </row>
        <row r="471">
          <cell r="A471">
            <v>186230</v>
          </cell>
          <cell r="C471" t="str">
            <v>OMBRE UNIQUE bamboo 2g</v>
          </cell>
          <cell r="D471">
            <v>30000</v>
          </cell>
          <cell r="E471">
            <v>0</v>
          </cell>
          <cell r="F471">
            <v>0</v>
          </cell>
          <cell r="G471">
            <v>0</v>
          </cell>
          <cell r="H471">
            <v>0</v>
          </cell>
          <cell r="I471">
            <v>0</v>
          </cell>
          <cell r="J471">
            <v>0</v>
          </cell>
          <cell r="K471">
            <v>0</v>
          </cell>
          <cell r="L471">
            <v>0</v>
          </cell>
          <cell r="M471">
            <v>0</v>
          </cell>
          <cell r="N471">
            <v>0</v>
          </cell>
          <cell r="O471">
            <v>0</v>
          </cell>
          <cell r="P471">
            <v>0</v>
          </cell>
          <cell r="Q471">
            <v>5</v>
          </cell>
          <cell r="R471">
            <v>130000</v>
          </cell>
        </row>
        <row r="472">
          <cell r="A472">
            <v>186240</v>
          </cell>
          <cell r="C472" t="str">
            <v>OMBRE UNIQUE exotique 2g</v>
          </cell>
          <cell r="D472">
            <v>30000</v>
          </cell>
          <cell r="E472">
            <v>0</v>
          </cell>
          <cell r="F472">
            <v>0</v>
          </cell>
          <cell r="G472">
            <v>-8</v>
          </cell>
          <cell r="H472">
            <v>-240000</v>
          </cell>
          <cell r="I472">
            <v>8</v>
          </cell>
          <cell r="J472">
            <v>240000</v>
          </cell>
          <cell r="K472">
            <v>0</v>
          </cell>
          <cell r="L472">
            <v>0</v>
          </cell>
          <cell r="M472">
            <v>0</v>
          </cell>
          <cell r="N472">
            <v>0</v>
          </cell>
          <cell r="O472">
            <v>0</v>
          </cell>
          <cell r="P472">
            <v>0</v>
          </cell>
          <cell r="Q472">
            <v>0</v>
          </cell>
          <cell r="R472">
            <v>0</v>
          </cell>
        </row>
        <row r="473">
          <cell r="A473">
            <v>186250</v>
          </cell>
          <cell r="C473" t="str">
            <v>OMBRE UNIQUE SIESTA</v>
          </cell>
          <cell r="D473">
            <v>30000</v>
          </cell>
          <cell r="E473">
            <v>109</v>
          </cell>
          <cell r="F473">
            <v>3270000</v>
          </cell>
          <cell r="G473">
            <v>65</v>
          </cell>
          <cell r="H473">
            <v>1950000</v>
          </cell>
          <cell r="I473">
            <v>27</v>
          </cell>
          <cell r="J473">
            <v>810000</v>
          </cell>
          <cell r="K473">
            <v>44</v>
          </cell>
          <cell r="L473">
            <v>1320000</v>
          </cell>
          <cell r="M473">
            <v>49</v>
          </cell>
          <cell r="N473">
            <v>1470000</v>
          </cell>
          <cell r="O473">
            <v>92</v>
          </cell>
          <cell r="P473">
            <v>2760000</v>
          </cell>
          <cell r="Q473">
            <v>1595</v>
          </cell>
          <cell r="R473">
            <v>44098000</v>
          </cell>
        </row>
        <row r="474">
          <cell r="A474">
            <v>186260</v>
          </cell>
          <cell r="C474" t="str">
            <v>OMBRE UNIQUE RUBIS 26</v>
          </cell>
          <cell r="D474">
            <v>30000</v>
          </cell>
          <cell r="E474">
            <v>0</v>
          </cell>
          <cell r="F474">
            <v>0</v>
          </cell>
          <cell r="G474">
            <v>0</v>
          </cell>
          <cell r="H474">
            <v>0</v>
          </cell>
          <cell r="I474">
            <v>0</v>
          </cell>
          <cell r="J474">
            <v>0</v>
          </cell>
          <cell r="K474">
            <v>0</v>
          </cell>
          <cell r="L474">
            <v>0</v>
          </cell>
          <cell r="M474">
            <v>0</v>
          </cell>
          <cell r="N474">
            <v>0</v>
          </cell>
          <cell r="O474">
            <v>137</v>
          </cell>
          <cell r="P474">
            <v>4110000</v>
          </cell>
          <cell r="Q474">
            <v>137</v>
          </cell>
          <cell r="R474">
            <v>4110000</v>
          </cell>
        </row>
        <row r="475">
          <cell r="A475">
            <v>186270</v>
          </cell>
          <cell r="C475" t="str">
            <v>OMBRE UNIQUE YLANG 27</v>
          </cell>
          <cell r="D475">
            <v>30000</v>
          </cell>
          <cell r="E475">
            <v>0</v>
          </cell>
          <cell r="F475">
            <v>0</v>
          </cell>
          <cell r="G475">
            <v>0</v>
          </cell>
          <cell r="H475">
            <v>0</v>
          </cell>
          <cell r="I475">
            <v>0</v>
          </cell>
          <cell r="J475">
            <v>0</v>
          </cell>
          <cell r="K475">
            <v>0</v>
          </cell>
          <cell r="L475">
            <v>0</v>
          </cell>
          <cell r="M475">
            <v>0</v>
          </cell>
          <cell r="N475">
            <v>0</v>
          </cell>
          <cell r="O475">
            <v>251</v>
          </cell>
          <cell r="P475">
            <v>7530000</v>
          </cell>
          <cell r="Q475">
            <v>251</v>
          </cell>
          <cell r="R475">
            <v>7530000</v>
          </cell>
        </row>
        <row r="476">
          <cell r="A476">
            <v>187310</v>
          </cell>
          <cell r="C476" t="str">
            <v>CHANCE LIGNE EXTREME</v>
          </cell>
          <cell r="D476">
            <v>30000</v>
          </cell>
          <cell r="E476">
            <v>1153</v>
          </cell>
          <cell r="F476">
            <v>34590000</v>
          </cell>
          <cell r="G476">
            <v>1151</v>
          </cell>
          <cell r="H476" t="str">
            <v>34,530,000   1</v>
          </cell>
          <cell r="I476" t="str">
            <v>,489</v>
          </cell>
          <cell r="J476">
            <v>44670000</v>
          </cell>
          <cell r="K476">
            <v>1517</v>
          </cell>
          <cell r="L476">
            <v>45510000</v>
          </cell>
          <cell r="M476">
            <v>1501</v>
          </cell>
          <cell r="N476">
            <v>45030000</v>
          </cell>
          <cell r="O476">
            <v>1835</v>
          </cell>
          <cell r="P476">
            <v>55050000</v>
          </cell>
          <cell r="Q476">
            <v>18181</v>
          </cell>
          <cell r="R476">
            <v>545430000</v>
          </cell>
        </row>
        <row r="477">
          <cell r="A477">
            <v>187320</v>
          </cell>
          <cell r="C477" t="str">
            <v>CHANCE LIGNE EXTREME or</v>
          </cell>
          <cell r="D477">
            <v>30000</v>
          </cell>
          <cell r="E477">
            <v>182</v>
          </cell>
          <cell r="F477">
            <v>5460000</v>
          </cell>
          <cell r="G477">
            <v>143</v>
          </cell>
          <cell r="H477">
            <v>4290000</v>
          </cell>
          <cell r="I477">
            <v>225</v>
          </cell>
          <cell r="J477">
            <v>6750000</v>
          </cell>
          <cell r="K477">
            <v>257</v>
          </cell>
          <cell r="L477">
            <v>7710000</v>
          </cell>
          <cell r="M477">
            <v>223</v>
          </cell>
          <cell r="N477">
            <v>6690000</v>
          </cell>
          <cell r="O477">
            <v>227</v>
          </cell>
          <cell r="P477">
            <v>6810000</v>
          </cell>
          <cell r="Q477">
            <v>2750</v>
          </cell>
          <cell r="R477">
            <v>82500000</v>
          </cell>
        </row>
        <row r="478">
          <cell r="A478">
            <v>187330</v>
          </cell>
          <cell r="C478" t="str">
            <v>CHANCE LIGNE EXTREME</v>
          </cell>
          <cell r="D478">
            <v>30000</v>
          </cell>
          <cell r="E478">
            <v>110</v>
          </cell>
          <cell r="F478">
            <v>3300000</v>
          </cell>
          <cell r="G478">
            <v>91</v>
          </cell>
          <cell r="H478">
            <v>2730000</v>
          </cell>
          <cell r="I478">
            <v>123</v>
          </cell>
          <cell r="J478">
            <v>3690000</v>
          </cell>
          <cell r="K478">
            <v>153</v>
          </cell>
          <cell r="L478">
            <v>4590000</v>
          </cell>
          <cell r="M478">
            <v>140</v>
          </cell>
          <cell r="N478">
            <v>4200000</v>
          </cell>
          <cell r="O478">
            <v>250</v>
          </cell>
          <cell r="P478">
            <v>7500000</v>
          </cell>
          <cell r="Q478">
            <v>2018</v>
          </cell>
          <cell r="R478">
            <v>60540000</v>
          </cell>
        </row>
        <row r="479">
          <cell r="A479">
            <v>187350</v>
          </cell>
          <cell r="C479" t="str">
            <v>CHANCE LIGNE EXTREME</v>
          </cell>
          <cell r="D479">
            <v>30000</v>
          </cell>
          <cell r="E479">
            <v>154</v>
          </cell>
          <cell r="F479">
            <v>4620000</v>
          </cell>
          <cell r="G479">
            <v>176</v>
          </cell>
          <cell r="H479">
            <v>5280000</v>
          </cell>
          <cell r="I479">
            <v>228</v>
          </cell>
          <cell r="J479">
            <v>6840000</v>
          </cell>
          <cell r="K479">
            <v>204</v>
          </cell>
          <cell r="L479">
            <v>6120000</v>
          </cell>
          <cell r="M479">
            <v>194</v>
          </cell>
          <cell r="N479">
            <v>5820000</v>
          </cell>
          <cell r="O479">
            <v>277</v>
          </cell>
          <cell r="P479">
            <v>8310000</v>
          </cell>
          <cell r="Q479">
            <v>2719</v>
          </cell>
          <cell r="R479">
            <v>81570000</v>
          </cell>
        </row>
        <row r="480">
          <cell r="A480">
            <v>187610</v>
          </cell>
          <cell r="C480" t="str">
            <v>LE CRAYON KHOL NOIR</v>
          </cell>
          <cell r="D480">
            <v>25000</v>
          </cell>
          <cell r="E480">
            <v>381</v>
          </cell>
          <cell r="F480">
            <v>9525000</v>
          </cell>
          <cell r="G480">
            <v>371</v>
          </cell>
          <cell r="H480">
            <v>9275000</v>
          </cell>
          <cell r="I480">
            <v>476</v>
          </cell>
          <cell r="J480">
            <v>11900000</v>
          </cell>
          <cell r="K480">
            <v>387</v>
          </cell>
          <cell r="L480">
            <v>9675000</v>
          </cell>
          <cell r="M480">
            <v>358</v>
          </cell>
          <cell r="N480">
            <v>8950000</v>
          </cell>
          <cell r="O480">
            <v>418</v>
          </cell>
          <cell r="P480">
            <v>10450000</v>
          </cell>
          <cell r="Q480">
            <v>3403</v>
          </cell>
          <cell r="R480">
            <v>85075000</v>
          </cell>
        </row>
        <row r="481">
          <cell r="A481">
            <v>187620</v>
          </cell>
          <cell r="C481" t="str">
            <v>LE CRAYON KHOL AMBRE</v>
          </cell>
          <cell r="D481">
            <v>25000</v>
          </cell>
          <cell r="E481">
            <v>214</v>
          </cell>
          <cell r="F481">
            <v>5350000</v>
          </cell>
          <cell r="G481">
            <v>100</v>
          </cell>
          <cell r="H481">
            <v>2500000</v>
          </cell>
          <cell r="I481">
            <v>269</v>
          </cell>
          <cell r="J481">
            <v>6725000</v>
          </cell>
          <cell r="K481">
            <v>220</v>
          </cell>
          <cell r="L481">
            <v>5500000</v>
          </cell>
          <cell r="M481">
            <v>197</v>
          </cell>
          <cell r="N481">
            <v>4925000</v>
          </cell>
          <cell r="O481">
            <v>251</v>
          </cell>
          <cell r="P481">
            <v>6275000</v>
          </cell>
          <cell r="Q481">
            <v>1900</v>
          </cell>
          <cell r="R481">
            <v>47500000</v>
          </cell>
        </row>
        <row r="482">
          <cell r="A482">
            <v>187630</v>
          </cell>
          <cell r="C482" t="str">
            <v>LE CRAYON KHOL MARINE</v>
          </cell>
          <cell r="D482">
            <v>25000</v>
          </cell>
          <cell r="E482">
            <v>112</v>
          </cell>
          <cell r="F482">
            <v>2800000</v>
          </cell>
          <cell r="G482">
            <v>88</v>
          </cell>
          <cell r="H482">
            <v>2200000</v>
          </cell>
          <cell r="I482">
            <v>125</v>
          </cell>
          <cell r="J482">
            <v>3125000</v>
          </cell>
          <cell r="K482">
            <v>87</v>
          </cell>
          <cell r="L482">
            <v>2175000</v>
          </cell>
          <cell r="M482">
            <v>78</v>
          </cell>
          <cell r="N482">
            <v>1950000</v>
          </cell>
          <cell r="O482">
            <v>167</v>
          </cell>
          <cell r="P482">
            <v>4175000</v>
          </cell>
          <cell r="Q482">
            <v>1253</v>
          </cell>
          <cell r="R482">
            <v>31325000</v>
          </cell>
        </row>
        <row r="483">
          <cell r="A483">
            <v>187640</v>
          </cell>
          <cell r="C483" t="str">
            <v>LE CRAYON KHOL GRAPHITE</v>
          </cell>
          <cell r="D483">
            <v>25000</v>
          </cell>
          <cell r="E483">
            <v>103</v>
          </cell>
          <cell r="F483">
            <v>2575000</v>
          </cell>
          <cell r="G483">
            <v>100</v>
          </cell>
          <cell r="H483">
            <v>2500000</v>
          </cell>
          <cell r="I483">
            <v>71</v>
          </cell>
          <cell r="J483">
            <v>1775000</v>
          </cell>
          <cell r="K483">
            <v>71</v>
          </cell>
          <cell r="L483">
            <v>1775000</v>
          </cell>
          <cell r="M483">
            <v>109</v>
          </cell>
          <cell r="N483">
            <v>2725000</v>
          </cell>
          <cell r="O483">
            <v>99</v>
          </cell>
          <cell r="P483">
            <v>2475000</v>
          </cell>
          <cell r="Q483">
            <v>1094</v>
          </cell>
          <cell r="R483">
            <v>27350000</v>
          </cell>
        </row>
        <row r="484">
          <cell r="A484">
            <v>188030</v>
          </cell>
          <cell r="C484" t="str">
            <v>LE CRAYON LEVRES roux -</v>
          </cell>
          <cell r="D484">
            <v>24000</v>
          </cell>
          <cell r="E484">
            <v>182</v>
          </cell>
          <cell r="F484">
            <v>4368000</v>
          </cell>
          <cell r="G484">
            <v>172</v>
          </cell>
          <cell r="H484">
            <v>4128000</v>
          </cell>
          <cell r="I484">
            <v>311</v>
          </cell>
          <cell r="J484">
            <v>7464000</v>
          </cell>
          <cell r="K484">
            <v>235</v>
          </cell>
          <cell r="L484">
            <v>5640000</v>
          </cell>
          <cell r="M484">
            <v>243</v>
          </cell>
          <cell r="N484">
            <v>5832000</v>
          </cell>
          <cell r="O484">
            <v>302</v>
          </cell>
          <cell r="P484">
            <v>7248000</v>
          </cell>
          <cell r="Q484">
            <v>2922</v>
          </cell>
          <cell r="R484">
            <v>70128000</v>
          </cell>
        </row>
        <row r="485">
          <cell r="A485">
            <v>188050</v>
          </cell>
          <cell r="C485" t="str">
            <v>LE CRAYON LEVRES mordore</v>
          </cell>
          <cell r="D485">
            <v>24000</v>
          </cell>
          <cell r="E485">
            <v>279</v>
          </cell>
          <cell r="F485">
            <v>6696000</v>
          </cell>
          <cell r="G485">
            <v>229</v>
          </cell>
          <cell r="H485">
            <v>5496000</v>
          </cell>
          <cell r="I485">
            <v>535</v>
          </cell>
          <cell r="J485">
            <v>12840000</v>
          </cell>
          <cell r="K485">
            <v>406</v>
          </cell>
          <cell r="L485">
            <v>9744000</v>
          </cell>
          <cell r="M485">
            <v>292</v>
          </cell>
          <cell r="N485">
            <v>7008000</v>
          </cell>
          <cell r="O485">
            <v>489</v>
          </cell>
          <cell r="P485">
            <v>11736000</v>
          </cell>
          <cell r="Q485">
            <v>4109</v>
          </cell>
          <cell r="R485">
            <v>98616000</v>
          </cell>
        </row>
        <row r="486">
          <cell r="A486">
            <v>188070</v>
          </cell>
          <cell r="C486" t="str">
            <v>LE CRAYON LEVRES rose -</v>
          </cell>
          <cell r="D486">
            <v>24000</v>
          </cell>
          <cell r="E486">
            <v>341</v>
          </cell>
          <cell r="F486">
            <v>8184000</v>
          </cell>
          <cell r="G486">
            <v>437</v>
          </cell>
          <cell r="H486">
            <v>10488000</v>
          </cell>
          <cell r="I486">
            <v>567</v>
          </cell>
          <cell r="J486">
            <v>13608000</v>
          </cell>
          <cell r="K486">
            <v>452</v>
          </cell>
          <cell r="L486">
            <v>10848000</v>
          </cell>
          <cell r="M486">
            <v>386</v>
          </cell>
          <cell r="N486">
            <v>9264000</v>
          </cell>
          <cell r="O486">
            <v>534</v>
          </cell>
          <cell r="P486">
            <v>12816000</v>
          </cell>
          <cell r="Q486">
            <v>5904</v>
          </cell>
          <cell r="R486">
            <v>141696000</v>
          </cell>
        </row>
        <row r="487">
          <cell r="A487">
            <v>188080</v>
          </cell>
          <cell r="C487" t="str">
            <v>LE CRAYON LEVRES brume -</v>
          </cell>
          <cell r="D487">
            <v>24000</v>
          </cell>
          <cell r="E487">
            <v>0</v>
          </cell>
          <cell r="F487">
            <v>0</v>
          </cell>
          <cell r="G487">
            <v>-23</v>
          </cell>
          <cell r="H487">
            <v>-552000</v>
          </cell>
          <cell r="I487">
            <v>6</v>
          </cell>
          <cell r="J487">
            <v>144000</v>
          </cell>
          <cell r="K487">
            <v>0</v>
          </cell>
          <cell r="L487">
            <v>0</v>
          </cell>
          <cell r="M487">
            <v>0</v>
          </cell>
          <cell r="N487">
            <v>0</v>
          </cell>
          <cell r="O487">
            <v>0</v>
          </cell>
          <cell r="P487">
            <v>0</v>
          </cell>
          <cell r="Q487">
            <v>-26</v>
          </cell>
          <cell r="R487">
            <v>-624000</v>
          </cell>
        </row>
        <row r="488">
          <cell r="A488">
            <v>188090</v>
          </cell>
          <cell r="C488" t="str">
            <v>LE CRAYON LEVRES rouge n</v>
          </cell>
          <cell r="D488">
            <v>24000</v>
          </cell>
          <cell r="E488">
            <v>164</v>
          </cell>
          <cell r="F488">
            <v>3936000</v>
          </cell>
          <cell r="G488">
            <v>164</v>
          </cell>
          <cell r="H488">
            <v>3936000</v>
          </cell>
          <cell r="I488">
            <v>327</v>
          </cell>
          <cell r="J488">
            <v>7848000</v>
          </cell>
          <cell r="K488">
            <v>237</v>
          </cell>
          <cell r="L488">
            <v>5688000</v>
          </cell>
          <cell r="M488">
            <v>353</v>
          </cell>
          <cell r="N488">
            <v>8472000</v>
          </cell>
          <cell r="O488">
            <v>426</v>
          </cell>
          <cell r="P488">
            <v>10224000</v>
          </cell>
          <cell r="Q488">
            <v>3072</v>
          </cell>
          <cell r="R488">
            <v>73728000</v>
          </cell>
        </row>
        <row r="489">
          <cell r="A489">
            <v>188110</v>
          </cell>
          <cell r="C489" t="str">
            <v>CRAYON LEVRE ambre</v>
          </cell>
          <cell r="D489">
            <v>24000</v>
          </cell>
          <cell r="E489">
            <v>0</v>
          </cell>
          <cell r="F489">
            <v>0</v>
          </cell>
          <cell r="G489">
            <v>0</v>
          </cell>
          <cell r="H489">
            <v>0</v>
          </cell>
          <cell r="I489">
            <v>0</v>
          </cell>
          <cell r="J489">
            <v>0</v>
          </cell>
          <cell r="K489">
            <v>0</v>
          </cell>
          <cell r="L489">
            <v>0</v>
          </cell>
          <cell r="M489">
            <v>0</v>
          </cell>
          <cell r="N489">
            <v>0</v>
          </cell>
          <cell r="O489">
            <v>0</v>
          </cell>
          <cell r="P489">
            <v>0</v>
          </cell>
          <cell r="Q489">
            <v>-1</v>
          </cell>
          <cell r="R489">
            <v>-24000</v>
          </cell>
        </row>
        <row r="490">
          <cell r="A490">
            <v>188120</v>
          </cell>
          <cell r="C490" t="str">
            <v>LE CRAYON LEVRE aveline</v>
          </cell>
          <cell r="D490">
            <v>24000</v>
          </cell>
          <cell r="E490">
            <v>170</v>
          </cell>
          <cell r="F490">
            <v>4080000</v>
          </cell>
          <cell r="G490">
            <v>205</v>
          </cell>
          <cell r="H490">
            <v>4920000</v>
          </cell>
          <cell r="I490">
            <v>280</v>
          </cell>
          <cell r="J490">
            <v>6720000</v>
          </cell>
          <cell r="K490">
            <v>216</v>
          </cell>
          <cell r="L490">
            <v>5184000</v>
          </cell>
          <cell r="M490">
            <v>184</v>
          </cell>
          <cell r="N490">
            <v>4416000</v>
          </cell>
          <cell r="O490">
            <v>292</v>
          </cell>
          <cell r="P490">
            <v>7008000</v>
          </cell>
          <cell r="Q490">
            <v>2321</v>
          </cell>
          <cell r="R490">
            <v>55704000</v>
          </cell>
        </row>
        <row r="491">
          <cell r="A491">
            <v>188130</v>
          </cell>
          <cell r="C491" t="str">
            <v>LE CRAYON LEVRE zinzolin</v>
          </cell>
          <cell r="D491">
            <v>24000</v>
          </cell>
          <cell r="E491">
            <v>13</v>
          </cell>
          <cell r="F491">
            <v>312000</v>
          </cell>
          <cell r="G491">
            <v>-31</v>
          </cell>
          <cell r="H491">
            <v>-744000</v>
          </cell>
          <cell r="I491">
            <v>44</v>
          </cell>
          <cell r="J491">
            <v>1056000</v>
          </cell>
          <cell r="K491">
            <v>29</v>
          </cell>
          <cell r="L491">
            <v>696000</v>
          </cell>
          <cell r="M491">
            <v>9</v>
          </cell>
          <cell r="N491">
            <v>216000</v>
          </cell>
          <cell r="O491">
            <v>0</v>
          </cell>
          <cell r="P491">
            <v>0</v>
          </cell>
          <cell r="Q491">
            <v>204</v>
          </cell>
          <cell r="R491">
            <v>4896000</v>
          </cell>
        </row>
        <row r="492">
          <cell r="A492">
            <v>188140</v>
          </cell>
          <cell r="C492" t="str">
            <v>CRAYON CONTOUR DES</v>
          </cell>
          <cell r="D492">
            <v>24000</v>
          </cell>
          <cell r="E492">
            <v>182</v>
          </cell>
          <cell r="F492">
            <v>4368000</v>
          </cell>
          <cell r="G492">
            <v>175</v>
          </cell>
          <cell r="H492">
            <v>4200000</v>
          </cell>
          <cell r="I492">
            <v>69</v>
          </cell>
          <cell r="J492">
            <v>1656000</v>
          </cell>
          <cell r="K492">
            <v>332</v>
          </cell>
          <cell r="L492">
            <v>7968000</v>
          </cell>
          <cell r="M492">
            <v>186</v>
          </cell>
          <cell r="N492">
            <v>4464000</v>
          </cell>
          <cell r="O492">
            <v>238</v>
          </cell>
          <cell r="P492">
            <v>5712000</v>
          </cell>
          <cell r="Q492">
            <v>2669</v>
          </cell>
          <cell r="R492">
            <v>64056000</v>
          </cell>
        </row>
        <row r="493">
          <cell r="A493">
            <v>188150</v>
          </cell>
          <cell r="C493" t="str">
            <v>CRAYON CONTOUR DES</v>
          </cell>
          <cell r="D493">
            <v>24000</v>
          </cell>
          <cell r="E493">
            <v>34</v>
          </cell>
          <cell r="F493">
            <v>816000</v>
          </cell>
          <cell r="G493">
            <v>52</v>
          </cell>
          <cell r="H493">
            <v>1248000</v>
          </cell>
          <cell r="I493">
            <v>97</v>
          </cell>
          <cell r="J493">
            <v>2328000</v>
          </cell>
          <cell r="K493">
            <v>80</v>
          </cell>
          <cell r="L493">
            <v>1920000</v>
          </cell>
          <cell r="M493">
            <v>109</v>
          </cell>
          <cell r="N493">
            <v>2616000</v>
          </cell>
          <cell r="O493">
            <v>136</v>
          </cell>
          <cell r="P493">
            <v>3264000</v>
          </cell>
          <cell r="Q493">
            <v>896</v>
          </cell>
          <cell r="R493">
            <v>21504000</v>
          </cell>
        </row>
        <row r="494">
          <cell r="A494">
            <v>188160</v>
          </cell>
          <cell r="C494" t="str">
            <v>CRAYON CONTOUR DES</v>
          </cell>
          <cell r="D494">
            <v>24000</v>
          </cell>
          <cell r="E494">
            <v>180</v>
          </cell>
          <cell r="F494">
            <v>4320000</v>
          </cell>
          <cell r="G494">
            <v>140</v>
          </cell>
          <cell r="H494">
            <v>3360000</v>
          </cell>
          <cell r="I494">
            <v>191</v>
          </cell>
          <cell r="J494">
            <v>4584000</v>
          </cell>
          <cell r="K494">
            <v>161</v>
          </cell>
          <cell r="L494">
            <v>3864000</v>
          </cell>
          <cell r="M494">
            <v>139</v>
          </cell>
          <cell r="N494">
            <v>3336000</v>
          </cell>
          <cell r="O494">
            <v>183</v>
          </cell>
          <cell r="P494">
            <v>4392000</v>
          </cell>
          <cell r="Q494">
            <v>3122</v>
          </cell>
          <cell r="R494">
            <v>74928000</v>
          </cell>
        </row>
        <row r="495">
          <cell r="A495">
            <v>188170</v>
          </cell>
          <cell r="C495" t="str">
            <v>CRAYON CONTOUR DES</v>
          </cell>
          <cell r="D495">
            <v>24000</v>
          </cell>
          <cell r="E495">
            <v>112</v>
          </cell>
          <cell r="F495">
            <v>2688000</v>
          </cell>
          <cell r="G495">
            <v>99</v>
          </cell>
          <cell r="H495">
            <v>2376000</v>
          </cell>
          <cell r="I495">
            <v>177</v>
          </cell>
          <cell r="J495">
            <v>4248000</v>
          </cell>
          <cell r="K495">
            <v>182</v>
          </cell>
          <cell r="L495">
            <v>4368000</v>
          </cell>
          <cell r="M495">
            <v>173</v>
          </cell>
          <cell r="N495">
            <v>4152000</v>
          </cell>
          <cell r="O495">
            <v>210</v>
          </cell>
          <cell r="P495">
            <v>5040000</v>
          </cell>
          <cell r="Q495">
            <v>1690</v>
          </cell>
          <cell r="R495">
            <v>40560000</v>
          </cell>
        </row>
        <row r="496">
          <cell r="A496">
            <v>188180</v>
          </cell>
          <cell r="C496" t="str">
            <v>CRAYON CONTOUR DES</v>
          </cell>
          <cell r="D496">
            <v>24000</v>
          </cell>
          <cell r="E496">
            <v>-2</v>
          </cell>
          <cell r="F496">
            <v>-48000</v>
          </cell>
          <cell r="G496">
            <v>1</v>
          </cell>
          <cell r="H496">
            <v>24000</v>
          </cell>
          <cell r="I496">
            <v>1</v>
          </cell>
          <cell r="J496">
            <v>24000</v>
          </cell>
          <cell r="K496">
            <v>-1</v>
          </cell>
          <cell r="L496">
            <v>-24000</v>
          </cell>
          <cell r="M496">
            <v>1</v>
          </cell>
          <cell r="N496">
            <v>24000</v>
          </cell>
          <cell r="O496">
            <v>0</v>
          </cell>
          <cell r="P496">
            <v>0</v>
          </cell>
          <cell r="Q496">
            <v>402</v>
          </cell>
          <cell r="R496">
            <v>9648000</v>
          </cell>
        </row>
        <row r="497">
          <cell r="A497">
            <v>188190</v>
          </cell>
          <cell r="C497" t="str">
            <v>CRAYON LEVRES LILIROSE</v>
          </cell>
          <cell r="D497">
            <v>24000</v>
          </cell>
          <cell r="E497">
            <v>418</v>
          </cell>
          <cell r="F497">
            <v>10032000</v>
          </cell>
          <cell r="G497">
            <v>349</v>
          </cell>
          <cell r="H497">
            <v>8376000</v>
          </cell>
          <cell r="I497">
            <v>413</v>
          </cell>
          <cell r="J497">
            <v>9912000</v>
          </cell>
          <cell r="K497">
            <v>360</v>
          </cell>
          <cell r="L497">
            <v>8640000</v>
          </cell>
          <cell r="M497">
            <v>271</v>
          </cell>
          <cell r="N497">
            <v>6504000</v>
          </cell>
          <cell r="O497">
            <v>474</v>
          </cell>
          <cell r="P497">
            <v>11376000</v>
          </cell>
          <cell r="Q497">
            <v>5382</v>
          </cell>
          <cell r="R497">
            <v>129168000</v>
          </cell>
        </row>
        <row r="498">
          <cell r="A498">
            <v>188200</v>
          </cell>
          <cell r="C498" t="str">
            <v>CRAYON LEVRES ORCHIDEE</v>
          </cell>
          <cell r="D498">
            <v>24000</v>
          </cell>
          <cell r="E498">
            <v>200</v>
          </cell>
          <cell r="F498">
            <v>4800000</v>
          </cell>
          <cell r="G498">
            <v>209</v>
          </cell>
          <cell r="H498">
            <v>5016000</v>
          </cell>
          <cell r="I498">
            <v>313</v>
          </cell>
          <cell r="J498">
            <v>7512000</v>
          </cell>
          <cell r="K498">
            <v>263</v>
          </cell>
          <cell r="L498">
            <v>6312000</v>
          </cell>
          <cell r="M498">
            <v>46</v>
          </cell>
          <cell r="N498">
            <v>1104000</v>
          </cell>
          <cell r="O498">
            <v>434</v>
          </cell>
          <cell r="P498">
            <v>10416000</v>
          </cell>
          <cell r="Q498">
            <v>2643</v>
          </cell>
          <cell r="R498">
            <v>63432000</v>
          </cell>
        </row>
        <row r="499">
          <cell r="A499">
            <v>188210</v>
          </cell>
          <cell r="C499" t="str">
            <v>CRAYON LEVRES GRIOTTE</v>
          </cell>
          <cell r="D499">
            <v>24000</v>
          </cell>
          <cell r="E499">
            <v>128</v>
          </cell>
          <cell r="F499">
            <v>3072000</v>
          </cell>
          <cell r="G499">
            <v>130</v>
          </cell>
          <cell r="H499">
            <v>3120000</v>
          </cell>
          <cell r="I499">
            <v>196</v>
          </cell>
          <cell r="J499">
            <v>4704000</v>
          </cell>
          <cell r="K499">
            <v>232</v>
          </cell>
          <cell r="L499">
            <v>5568000</v>
          </cell>
          <cell r="M499">
            <v>251</v>
          </cell>
          <cell r="N499">
            <v>6024000</v>
          </cell>
          <cell r="O499">
            <v>299</v>
          </cell>
          <cell r="P499">
            <v>7176000</v>
          </cell>
          <cell r="Q499">
            <v>2268</v>
          </cell>
          <cell r="R499">
            <v>54432000</v>
          </cell>
        </row>
        <row r="500">
          <cell r="A500">
            <v>188280</v>
          </cell>
          <cell r="C500" t="str">
            <v>CRAYON LEVRES DESERT 28</v>
          </cell>
          <cell r="D500">
            <v>24000</v>
          </cell>
          <cell r="E500">
            <v>0</v>
          </cell>
          <cell r="F500">
            <v>0</v>
          </cell>
          <cell r="G500">
            <v>0</v>
          </cell>
          <cell r="H500">
            <v>0</v>
          </cell>
          <cell r="I500">
            <v>0</v>
          </cell>
          <cell r="J500">
            <v>0</v>
          </cell>
          <cell r="K500">
            <v>0</v>
          </cell>
          <cell r="L500">
            <v>0</v>
          </cell>
          <cell r="M500">
            <v>0</v>
          </cell>
          <cell r="N500">
            <v>0</v>
          </cell>
          <cell r="O500">
            <v>246</v>
          </cell>
          <cell r="P500">
            <v>5904000</v>
          </cell>
          <cell r="Q500">
            <v>246</v>
          </cell>
          <cell r="R500">
            <v>5904000</v>
          </cell>
        </row>
        <row r="501">
          <cell r="A501">
            <v>189030</v>
          </cell>
          <cell r="C501" t="str">
            <v>HYDRASOLEIL soleil</v>
          </cell>
          <cell r="D501">
            <v>31000</v>
          </cell>
          <cell r="E501">
            <v>0</v>
          </cell>
          <cell r="F501">
            <v>0</v>
          </cell>
          <cell r="G501">
            <v>0</v>
          </cell>
          <cell r="H501">
            <v>0</v>
          </cell>
          <cell r="I501">
            <v>0</v>
          </cell>
          <cell r="J501">
            <v>0</v>
          </cell>
          <cell r="K501">
            <v>0</v>
          </cell>
          <cell r="L501">
            <v>0</v>
          </cell>
          <cell r="M501">
            <v>0</v>
          </cell>
          <cell r="N501">
            <v>0</v>
          </cell>
          <cell r="O501">
            <v>0</v>
          </cell>
          <cell r="P501">
            <v>0</v>
          </cell>
          <cell r="Q501">
            <v>1</v>
          </cell>
          <cell r="R501">
            <v>31000</v>
          </cell>
        </row>
        <row r="502">
          <cell r="A502">
            <v>189080</v>
          </cell>
          <cell r="C502" t="str">
            <v>HYDRASOLEIL soleil</v>
          </cell>
          <cell r="D502">
            <v>31000</v>
          </cell>
          <cell r="E502">
            <v>1110</v>
          </cell>
          <cell r="F502">
            <v>34410000</v>
          </cell>
          <cell r="G502">
            <v>751</v>
          </cell>
          <cell r="H502" t="str">
            <v>23,281,000   1</v>
          </cell>
          <cell r="I502" t="str">
            <v>,191</v>
          </cell>
          <cell r="J502">
            <v>36921000</v>
          </cell>
          <cell r="K502">
            <v>899</v>
          </cell>
          <cell r="L502">
            <v>27869000</v>
          </cell>
          <cell r="M502">
            <v>946</v>
          </cell>
          <cell r="N502">
            <v>29326000</v>
          </cell>
          <cell r="O502">
            <v>1335</v>
          </cell>
          <cell r="P502">
            <v>41385000</v>
          </cell>
          <cell r="Q502">
            <v>14950</v>
          </cell>
          <cell r="R502">
            <v>453462000</v>
          </cell>
        </row>
        <row r="503">
          <cell r="A503">
            <v>189100</v>
          </cell>
          <cell r="C503" t="str">
            <v>HYDRASOLEIL soleil</v>
          </cell>
          <cell r="D503">
            <v>31000</v>
          </cell>
          <cell r="E503">
            <v>226</v>
          </cell>
          <cell r="F503">
            <v>7006000</v>
          </cell>
          <cell r="G503">
            <v>171</v>
          </cell>
          <cell r="H503">
            <v>5301000</v>
          </cell>
          <cell r="I503">
            <v>294</v>
          </cell>
          <cell r="J503">
            <v>9114000</v>
          </cell>
          <cell r="K503">
            <v>269</v>
          </cell>
          <cell r="L503">
            <v>8339000</v>
          </cell>
          <cell r="M503">
            <v>235</v>
          </cell>
          <cell r="N503">
            <v>7285000</v>
          </cell>
          <cell r="O503">
            <v>441</v>
          </cell>
          <cell r="P503">
            <v>13671000</v>
          </cell>
          <cell r="Q503">
            <v>3803</v>
          </cell>
          <cell r="R503">
            <v>115601000</v>
          </cell>
        </row>
        <row r="504">
          <cell r="A504">
            <v>189200</v>
          </cell>
          <cell r="C504" t="str">
            <v>HYDRASOLEIL soleil d'ete</v>
          </cell>
          <cell r="D504">
            <v>31000</v>
          </cell>
          <cell r="E504">
            <v>59</v>
          </cell>
          <cell r="F504">
            <v>1829000</v>
          </cell>
          <cell r="G504">
            <v>52</v>
          </cell>
          <cell r="H504">
            <v>1612000</v>
          </cell>
          <cell r="I504">
            <v>84</v>
          </cell>
          <cell r="J504">
            <v>2604000</v>
          </cell>
          <cell r="K504">
            <v>89</v>
          </cell>
          <cell r="L504">
            <v>2759000</v>
          </cell>
          <cell r="M504">
            <v>109</v>
          </cell>
          <cell r="N504">
            <v>3379000</v>
          </cell>
          <cell r="O504">
            <v>113</v>
          </cell>
          <cell r="P504">
            <v>3503000</v>
          </cell>
          <cell r="Q504">
            <v>941</v>
          </cell>
          <cell r="R504">
            <v>28527000</v>
          </cell>
        </row>
        <row r="505">
          <cell r="A505">
            <v>189230</v>
          </cell>
          <cell r="C505" t="str">
            <v>HYDRASOLEIL soleil de</v>
          </cell>
          <cell r="D505">
            <v>31000</v>
          </cell>
          <cell r="E505">
            <v>35</v>
          </cell>
          <cell r="F505">
            <v>1085000</v>
          </cell>
          <cell r="G505">
            <v>32</v>
          </cell>
          <cell r="H505">
            <v>992000</v>
          </cell>
          <cell r="I505">
            <v>65</v>
          </cell>
          <cell r="J505">
            <v>2015000</v>
          </cell>
          <cell r="K505">
            <v>63</v>
          </cell>
          <cell r="L505">
            <v>1953000</v>
          </cell>
          <cell r="M505">
            <v>48</v>
          </cell>
          <cell r="N505">
            <v>1488000</v>
          </cell>
          <cell r="O505">
            <v>122</v>
          </cell>
          <cell r="P505">
            <v>3782000</v>
          </cell>
          <cell r="Q505">
            <v>642</v>
          </cell>
          <cell r="R505">
            <v>19532000</v>
          </cell>
        </row>
        <row r="506">
          <cell r="A506">
            <v>189240</v>
          </cell>
          <cell r="C506" t="str">
            <v>HYDRASOLEIL soleil de</v>
          </cell>
          <cell r="D506">
            <v>31000</v>
          </cell>
          <cell r="E506">
            <v>141</v>
          </cell>
          <cell r="F506">
            <v>4371000</v>
          </cell>
          <cell r="G506">
            <v>120</v>
          </cell>
          <cell r="H506">
            <v>3720000</v>
          </cell>
          <cell r="I506">
            <v>279</v>
          </cell>
          <cell r="J506">
            <v>8649000</v>
          </cell>
          <cell r="K506">
            <v>213</v>
          </cell>
          <cell r="L506">
            <v>6603000</v>
          </cell>
          <cell r="M506">
            <v>151</v>
          </cell>
          <cell r="N506">
            <v>4681000</v>
          </cell>
          <cell r="O506">
            <v>306</v>
          </cell>
          <cell r="P506">
            <v>9486000</v>
          </cell>
          <cell r="Q506">
            <v>3327</v>
          </cell>
          <cell r="R506">
            <v>100603000</v>
          </cell>
        </row>
        <row r="507">
          <cell r="A507">
            <v>189260</v>
          </cell>
          <cell r="C507" t="str">
            <v>HYDRASOLEIL soleil</v>
          </cell>
          <cell r="D507">
            <v>31000</v>
          </cell>
          <cell r="E507">
            <v>0</v>
          </cell>
          <cell r="F507">
            <v>0</v>
          </cell>
          <cell r="G507">
            <v>-1</v>
          </cell>
          <cell r="H507">
            <v>-31000</v>
          </cell>
          <cell r="I507">
            <v>0</v>
          </cell>
          <cell r="J507">
            <v>0</v>
          </cell>
          <cell r="K507">
            <v>0</v>
          </cell>
          <cell r="L507">
            <v>0</v>
          </cell>
          <cell r="M507">
            <v>0</v>
          </cell>
          <cell r="N507">
            <v>0</v>
          </cell>
          <cell r="O507">
            <v>0</v>
          </cell>
          <cell r="P507">
            <v>0</v>
          </cell>
          <cell r="Q507">
            <v>-4</v>
          </cell>
          <cell r="R507">
            <v>-118000</v>
          </cell>
        </row>
        <row r="508">
          <cell r="A508">
            <v>189290</v>
          </cell>
          <cell r="C508" t="str">
            <v>HYDRASOLEIL soleil givre</v>
          </cell>
          <cell r="D508">
            <v>31000</v>
          </cell>
          <cell r="E508">
            <v>0</v>
          </cell>
          <cell r="F508">
            <v>0</v>
          </cell>
          <cell r="G508">
            <v>-3</v>
          </cell>
          <cell r="H508">
            <v>-93000</v>
          </cell>
          <cell r="I508">
            <v>0</v>
          </cell>
          <cell r="J508">
            <v>0</v>
          </cell>
          <cell r="K508">
            <v>0</v>
          </cell>
          <cell r="L508">
            <v>0</v>
          </cell>
          <cell r="M508">
            <v>0</v>
          </cell>
          <cell r="N508">
            <v>0</v>
          </cell>
          <cell r="O508">
            <v>0</v>
          </cell>
          <cell r="P508">
            <v>0</v>
          </cell>
          <cell r="Q508">
            <v>-6</v>
          </cell>
          <cell r="R508">
            <v>-178000</v>
          </cell>
        </row>
        <row r="509">
          <cell r="A509">
            <v>189310</v>
          </cell>
          <cell r="C509" t="str">
            <v>HYDRASOLEIL futile -</v>
          </cell>
          <cell r="D509">
            <v>31000</v>
          </cell>
          <cell r="E509">
            <v>14</v>
          </cell>
          <cell r="F509">
            <v>434000</v>
          </cell>
          <cell r="G509">
            <v>15</v>
          </cell>
          <cell r="H509">
            <v>465000</v>
          </cell>
          <cell r="I509">
            <v>22</v>
          </cell>
          <cell r="J509">
            <v>682000</v>
          </cell>
          <cell r="K509">
            <v>18</v>
          </cell>
          <cell r="L509">
            <v>558000</v>
          </cell>
          <cell r="M509">
            <v>42</v>
          </cell>
          <cell r="N509">
            <v>1302000</v>
          </cell>
          <cell r="O509">
            <v>30</v>
          </cell>
          <cell r="P509">
            <v>930000</v>
          </cell>
          <cell r="Q509">
            <v>344</v>
          </cell>
          <cell r="R509">
            <v>10454000</v>
          </cell>
        </row>
        <row r="510">
          <cell r="A510">
            <v>189320</v>
          </cell>
          <cell r="C510" t="str">
            <v>HYDRASOLEIL mutin - 3.5g</v>
          </cell>
          <cell r="D510">
            <v>31000</v>
          </cell>
          <cell r="E510">
            <v>0</v>
          </cell>
          <cell r="F510">
            <v>0</v>
          </cell>
          <cell r="G510">
            <v>-6</v>
          </cell>
          <cell r="H510">
            <v>-186000</v>
          </cell>
          <cell r="I510">
            <v>0</v>
          </cell>
          <cell r="J510">
            <v>0</v>
          </cell>
          <cell r="K510">
            <v>0</v>
          </cell>
          <cell r="L510">
            <v>0</v>
          </cell>
          <cell r="M510">
            <v>0</v>
          </cell>
          <cell r="N510">
            <v>0</v>
          </cell>
          <cell r="O510">
            <v>0</v>
          </cell>
          <cell r="P510">
            <v>0</v>
          </cell>
          <cell r="Q510">
            <v>-5</v>
          </cell>
          <cell r="R510">
            <v>-155000</v>
          </cell>
        </row>
        <row r="511">
          <cell r="A511">
            <v>189330</v>
          </cell>
          <cell r="C511" t="str">
            <v>HYDRASOLEIL frileux-3.5g</v>
          </cell>
          <cell r="D511">
            <v>31000</v>
          </cell>
          <cell r="E511">
            <v>0</v>
          </cell>
          <cell r="F511">
            <v>0</v>
          </cell>
          <cell r="G511">
            <v>-23</v>
          </cell>
          <cell r="H511">
            <v>-713000</v>
          </cell>
          <cell r="I511">
            <v>14</v>
          </cell>
          <cell r="J511">
            <v>434000</v>
          </cell>
          <cell r="K511">
            <v>0</v>
          </cell>
          <cell r="L511">
            <v>0</v>
          </cell>
          <cell r="M511">
            <v>0</v>
          </cell>
          <cell r="N511">
            <v>0</v>
          </cell>
          <cell r="O511">
            <v>0</v>
          </cell>
          <cell r="P511">
            <v>0</v>
          </cell>
          <cell r="Q511">
            <v>-55</v>
          </cell>
          <cell r="R511">
            <v>-1615000</v>
          </cell>
        </row>
        <row r="512">
          <cell r="A512">
            <v>189340</v>
          </cell>
          <cell r="C512" t="str">
            <v>HYDRASOLEIL soleil lame</v>
          </cell>
          <cell r="D512">
            <v>31000</v>
          </cell>
          <cell r="E512">
            <v>65</v>
          </cell>
          <cell r="F512">
            <v>2015000</v>
          </cell>
          <cell r="G512">
            <v>57</v>
          </cell>
          <cell r="H512">
            <v>1767000</v>
          </cell>
          <cell r="I512">
            <v>125</v>
          </cell>
          <cell r="J512">
            <v>3875000</v>
          </cell>
          <cell r="K512">
            <v>134</v>
          </cell>
          <cell r="L512">
            <v>4154000</v>
          </cell>
          <cell r="M512">
            <v>84</v>
          </cell>
          <cell r="N512">
            <v>2604000</v>
          </cell>
          <cell r="O512">
            <v>95</v>
          </cell>
          <cell r="P512">
            <v>2945000</v>
          </cell>
          <cell r="Q512">
            <v>1190</v>
          </cell>
          <cell r="R512">
            <v>36068000</v>
          </cell>
        </row>
        <row r="513">
          <cell r="A513">
            <v>189360</v>
          </cell>
          <cell r="C513" t="str">
            <v>HYDRASOLEIL de neige</v>
          </cell>
          <cell r="D513">
            <v>31000</v>
          </cell>
          <cell r="E513">
            <v>12</v>
          </cell>
          <cell r="F513">
            <v>372000</v>
          </cell>
          <cell r="G513">
            <v>-23</v>
          </cell>
          <cell r="H513">
            <v>-713000</v>
          </cell>
          <cell r="I513">
            <v>14</v>
          </cell>
          <cell r="J513">
            <v>434000</v>
          </cell>
          <cell r="K513">
            <v>6</v>
          </cell>
          <cell r="L513">
            <v>186000</v>
          </cell>
          <cell r="M513">
            <v>6</v>
          </cell>
          <cell r="N513">
            <v>186000</v>
          </cell>
          <cell r="O513">
            <v>0</v>
          </cell>
          <cell r="P513">
            <v>0</v>
          </cell>
          <cell r="Q513">
            <v>63</v>
          </cell>
          <cell r="R513">
            <v>1909000</v>
          </cell>
        </row>
        <row r="514">
          <cell r="A514">
            <v>189390</v>
          </cell>
          <cell r="C514" t="str">
            <v>HYDRASOLEIL soleil</v>
          </cell>
          <cell r="D514">
            <v>31000</v>
          </cell>
          <cell r="E514">
            <v>36</v>
          </cell>
          <cell r="F514">
            <v>1116000</v>
          </cell>
          <cell r="G514">
            <v>20</v>
          </cell>
          <cell r="H514">
            <v>620000</v>
          </cell>
          <cell r="I514">
            <v>55</v>
          </cell>
          <cell r="J514">
            <v>1705000</v>
          </cell>
          <cell r="K514">
            <v>75</v>
          </cell>
          <cell r="L514">
            <v>2325000</v>
          </cell>
          <cell r="M514">
            <v>93</v>
          </cell>
          <cell r="N514">
            <v>2883000</v>
          </cell>
          <cell r="O514">
            <v>101</v>
          </cell>
          <cell r="P514">
            <v>3131000</v>
          </cell>
          <cell r="Q514">
            <v>748</v>
          </cell>
          <cell r="R514">
            <v>22796000</v>
          </cell>
        </row>
        <row r="515">
          <cell r="A515">
            <v>189400</v>
          </cell>
          <cell r="C515" t="str">
            <v>HYDRASOLEIL soleil ruse</v>
          </cell>
          <cell r="D515">
            <v>31000</v>
          </cell>
          <cell r="E515">
            <v>81</v>
          </cell>
          <cell r="F515">
            <v>2511000</v>
          </cell>
          <cell r="G515">
            <v>58</v>
          </cell>
          <cell r="H515">
            <v>1798000</v>
          </cell>
          <cell r="I515">
            <v>86</v>
          </cell>
          <cell r="J515">
            <v>2666000</v>
          </cell>
          <cell r="K515">
            <v>86</v>
          </cell>
          <cell r="L515">
            <v>2666000</v>
          </cell>
          <cell r="M515">
            <v>123</v>
          </cell>
          <cell r="N515">
            <v>3813000</v>
          </cell>
          <cell r="O515">
            <v>153</v>
          </cell>
          <cell r="P515">
            <v>4743000</v>
          </cell>
          <cell r="Q515">
            <v>1254</v>
          </cell>
          <cell r="R515">
            <v>38254000</v>
          </cell>
        </row>
        <row r="516">
          <cell r="A516">
            <v>189410</v>
          </cell>
          <cell r="C516" t="str">
            <v>HYDRASOLEIL soleil</v>
          </cell>
          <cell r="D516">
            <v>31000</v>
          </cell>
          <cell r="E516">
            <v>4</v>
          </cell>
          <cell r="F516">
            <v>124000</v>
          </cell>
          <cell r="G516">
            <v>-15</v>
          </cell>
          <cell r="H516">
            <v>-465000</v>
          </cell>
          <cell r="I516">
            <v>59</v>
          </cell>
          <cell r="J516">
            <v>1829000</v>
          </cell>
          <cell r="K516">
            <v>-2</v>
          </cell>
          <cell r="L516">
            <v>-62000</v>
          </cell>
          <cell r="M516">
            <v>6</v>
          </cell>
          <cell r="N516">
            <v>186000</v>
          </cell>
          <cell r="O516">
            <v>0</v>
          </cell>
          <cell r="P516">
            <v>0</v>
          </cell>
          <cell r="Q516">
            <v>86</v>
          </cell>
          <cell r="R516">
            <v>2672000</v>
          </cell>
        </row>
        <row r="517">
          <cell r="A517">
            <v>189420</v>
          </cell>
          <cell r="C517" t="str">
            <v>HYDRASOLEIL soleil</v>
          </cell>
          <cell r="D517">
            <v>31000</v>
          </cell>
          <cell r="E517">
            <v>0</v>
          </cell>
          <cell r="F517">
            <v>0</v>
          </cell>
          <cell r="G517">
            <v>-33</v>
          </cell>
          <cell r="H517">
            <v>-1023000</v>
          </cell>
          <cell r="I517">
            <v>15</v>
          </cell>
          <cell r="J517">
            <v>465000</v>
          </cell>
          <cell r="K517">
            <v>-4</v>
          </cell>
          <cell r="L517">
            <v>-124000</v>
          </cell>
          <cell r="M517">
            <v>0</v>
          </cell>
          <cell r="N517">
            <v>0</v>
          </cell>
          <cell r="O517">
            <v>30</v>
          </cell>
          <cell r="P517">
            <v>930000</v>
          </cell>
          <cell r="Q517">
            <v>-12</v>
          </cell>
          <cell r="R517">
            <v>-318000</v>
          </cell>
        </row>
        <row r="518">
          <cell r="A518">
            <v>189430</v>
          </cell>
          <cell r="C518" t="str">
            <v>HYDRASOLEIL santafe</v>
          </cell>
          <cell r="D518">
            <v>31000</v>
          </cell>
          <cell r="E518">
            <v>-1</v>
          </cell>
          <cell r="F518">
            <v>-31000</v>
          </cell>
          <cell r="G518">
            <v>12</v>
          </cell>
          <cell r="H518">
            <v>372000</v>
          </cell>
          <cell r="I518">
            <v>41</v>
          </cell>
          <cell r="J518">
            <v>1271000</v>
          </cell>
          <cell r="K518">
            <v>20</v>
          </cell>
          <cell r="L518">
            <v>620000</v>
          </cell>
          <cell r="M518">
            <v>21</v>
          </cell>
          <cell r="N518">
            <v>651000</v>
          </cell>
          <cell r="O518">
            <v>50</v>
          </cell>
          <cell r="P518">
            <v>1550000</v>
          </cell>
          <cell r="Q518">
            <v>444</v>
          </cell>
          <cell r="R518">
            <v>13338000</v>
          </cell>
        </row>
        <row r="519">
          <cell r="A519">
            <v>189440</v>
          </cell>
          <cell r="C519" t="str">
            <v>HYDRASOLEIL nevada</v>
          </cell>
          <cell r="D519">
            <v>31000</v>
          </cell>
          <cell r="E519">
            <v>57</v>
          </cell>
          <cell r="F519">
            <v>1767000</v>
          </cell>
          <cell r="G519">
            <v>45</v>
          </cell>
          <cell r="H519">
            <v>1395000</v>
          </cell>
          <cell r="I519">
            <v>80</v>
          </cell>
          <cell r="J519">
            <v>2480000</v>
          </cell>
          <cell r="K519">
            <v>87</v>
          </cell>
          <cell r="L519">
            <v>2697000</v>
          </cell>
          <cell r="M519">
            <v>69</v>
          </cell>
          <cell r="N519">
            <v>2139000</v>
          </cell>
          <cell r="O519">
            <v>131</v>
          </cell>
          <cell r="P519">
            <v>4061000</v>
          </cell>
          <cell r="Q519">
            <v>1289</v>
          </cell>
          <cell r="R519">
            <v>38957000</v>
          </cell>
        </row>
        <row r="520">
          <cell r="A520">
            <v>189450</v>
          </cell>
          <cell r="C520" t="str">
            <v>HYDRASOLEIL ombrine</v>
          </cell>
          <cell r="D520">
            <v>31000</v>
          </cell>
          <cell r="E520">
            <v>0</v>
          </cell>
          <cell r="F520">
            <v>0</v>
          </cell>
          <cell r="G520">
            <v>-1</v>
          </cell>
          <cell r="H520">
            <v>-31000</v>
          </cell>
          <cell r="I520">
            <v>1</v>
          </cell>
          <cell r="J520">
            <v>31000</v>
          </cell>
          <cell r="K520">
            <v>-1</v>
          </cell>
          <cell r="L520">
            <v>-31000</v>
          </cell>
          <cell r="M520">
            <v>1</v>
          </cell>
          <cell r="N520">
            <v>31000</v>
          </cell>
          <cell r="O520">
            <v>0</v>
          </cell>
          <cell r="P520">
            <v>0</v>
          </cell>
          <cell r="Q520">
            <v>2</v>
          </cell>
          <cell r="R520">
            <v>60000</v>
          </cell>
        </row>
        <row r="521">
          <cell r="A521">
            <v>189460</v>
          </cell>
          <cell r="C521" t="str">
            <v>HYDRASOLEIL cornaline</v>
          </cell>
          <cell r="D521">
            <v>31000</v>
          </cell>
          <cell r="E521">
            <v>0</v>
          </cell>
          <cell r="F521">
            <v>0</v>
          </cell>
          <cell r="G521">
            <v>0</v>
          </cell>
          <cell r="H521">
            <v>0</v>
          </cell>
          <cell r="I521">
            <v>0</v>
          </cell>
          <cell r="J521">
            <v>0</v>
          </cell>
          <cell r="K521">
            <v>0</v>
          </cell>
          <cell r="L521">
            <v>0</v>
          </cell>
          <cell r="M521">
            <v>0</v>
          </cell>
          <cell r="N521">
            <v>0</v>
          </cell>
          <cell r="O521">
            <v>0</v>
          </cell>
          <cell r="P521">
            <v>0</v>
          </cell>
          <cell r="Q521">
            <v>16</v>
          </cell>
          <cell r="R521">
            <v>494000</v>
          </cell>
        </row>
        <row r="522">
          <cell r="A522">
            <v>189470</v>
          </cell>
          <cell r="C522" t="str">
            <v>HYDRASOLEIL ambition</v>
          </cell>
          <cell r="D522">
            <v>31000</v>
          </cell>
          <cell r="E522">
            <v>2</v>
          </cell>
          <cell r="F522">
            <v>62000</v>
          </cell>
          <cell r="G522">
            <v>-2</v>
          </cell>
          <cell r="H522">
            <v>-62000</v>
          </cell>
          <cell r="I522">
            <v>30</v>
          </cell>
          <cell r="J522">
            <v>930000</v>
          </cell>
          <cell r="K522">
            <v>-5</v>
          </cell>
          <cell r="L522">
            <v>-155000</v>
          </cell>
          <cell r="M522">
            <v>0</v>
          </cell>
          <cell r="N522">
            <v>0</v>
          </cell>
          <cell r="O522">
            <v>24</v>
          </cell>
          <cell r="P522">
            <v>744000</v>
          </cell>
          <cell r="Q522">
            <v>1677</v>
          </cell>
          <cell r="R522">
            <v>48865000</v>
          </cell>
        </row>
        <row r="523">
          <cell r="A523">
            <v>189480</v>
          </cell>
          <cell r="C523" t="str">
            <v>HYDRASOLEIL attraction</v>
          </cell>
          <cell r="D523">
            <v>31000</v>
          </cell>
          <cell r="E523">
            <v>5</v>
          </cell>
          <cell r="F523">
            <v>155000</v>
          </cell>
          <cell r="G523">
            <v>-3</v>
          </cell>
          <cell r="H523">
            <v>-93000</v>
          </cell>
          <cell r="I523">
            <v>86</v>
          </cell>
          <cell r="J523">
            <v>2666000</v>
          </cell>
          <cell r="K523">
            <v>47</v>
          </cell>
          <cell r="L523">
            <v>1457000</v>
          </cell>
          <cell r="M523">
            <v>28</v>
          </cell>
          <cell r="N523">
            <v>868000</v>
          </cell>
          <cell r="O523">
            <v>60</v>
          </cell>
          <cell r="P523">
            <v>1860000</v>
          </cell>
          <cell r="Q523">
            <v>1569</v>
          </cell>
          <cell r="R523">
            <v>46123000</v>
          </cell>
        </row>
        <row r="524">
          <cell r="A524">
            <v>189490</v>
          </cell>
          <cell r="C524" t="str">
            <v>HYDRASOLEIL amour</v>
          </cell>
          <cell r="D524">
            <v>31000</v>
          </cell>
          <cell r="E524">
            <v>-8</v>
          </cell>
          <cell r="F524">
            <v>-248000</v>
          </cell>
          <cell r="G524">
            <v>8</v>
          </cell>
          <cell r="H524">
            <v>248000</v>
          </cell>
          <cell r="I524">
            <v>0</v>
          </cell>
          <cell r="J524">
            <v>0</v>
          </cell>
          <cell r="K524">
            <v>0</v>
          </cell>
          <cell r="L524">
            <v>0</v>
          </cell>
          <cell r="M524">
            <v>0</v>
          </cell>
          <cell r="N524">
            <v>0</v>
          </cell>
          <cell r="O524">
            <v>0</v>
          </cell>
          <cell r="P524">
            <v>0</v>
          </cell>
          <cell r="Q524">
            <v>1279</v>
          </cell>
          <cell r="R524">
            <v>39649000</v>
          </cell>
        </row>
        <row r="525">
          <cell r="A525">
            <v>189500</v>
          </cell>
          <cell r="C525" t="str">
            <v>HYDRASOLEIL glamour</v>
          </cell>
          <cell r="D525">
            <v>31000</v>
          </cell>
          <cell r="E525">
            <v>10</v>
          </cell>
          <cell r="F525">
            <v>310000</v>
          </cell>
          <cell r="G525">
            <v>9</v>
          </cell>
          <cell r="H525">
            <v>279000</v>
          </cell>
          <cell r="I525">
            <v>5</v>
          </cell>
          <cell r="J525">
            <v>155000</v>
          </cell>
          <cell r="K525">
            <v>-1</v>
          </cell>
          <cell r="L525">
            <v>-31000</v>
          </cell>
          <cell r="M525">
            <v>0</v>
          </cell>
          <cell r="N525">
            <v>0</v>
          </cell>
          <cell r="O525">
            <v>0</v>
          </cell>
          <cell r="P525">
            <v>0</v>
          </cell>
          <cell r="Q525">
            <v>1848</v>
          </cell>
          <cell r="R525">
            <v>57288000</v>
          </cell>
        </row>
        <row r="526">
          <cell r="A526">
            <v>190110</v>
          </cell>
          <cell r="C526" t="str">
            <v>EXTRACILS NOIR</v>
          </cell>
          <cell r="D526">
            <v>31000</v>
          </cell>
          <cell r="E526">
            <v>679</v>
          </cell>
          <cell r="F526">
            <v>21049000</v>
          </cell>
          <cell r="G526">
            <v>786</v>
          </cell>
          <cell r="H526" t="str">
            <v>24,366,000   1</v>
          </cell>
          <cell r="I526" t="str">
            <v>,179</v>
          </cell>
          <cell r="J526">
            <v>36549000</v>
          </cell>
          <cell r="K526">
            <v>992</v>
          </cell>
          <cell r="L526">
            <v>30752000</v>
          </cell>
          <cell r="M526">
            <v>1044</v>
          </cell>
          <cell r="N526">
            <v>32364000</v>
          </cell>
          <cell r="O526">
            <v>1481</v>
          </cell>
          <cell r="P526">
            <v>45911000</v>
          </cell>
          <cell r="Q526">
            <v>14363</v>
          </cell>
          <cell r="R526">
            <v>445253000</v>
          </cell>
        </row>
        <row r="527">
          <cell r="A527">
            <v>190120</v>
          </cell>
          <cell r="C527" t="str">
            <v>EXTRACILS BRUN</v>
          </cell>
          <cell r="D527">
            <v>31000</v>
          </cell>
          <cell r="E527">
            <v>63</v>
          </cell>
          <cell r="F527">
            <v>1953000</v>
          </cell>
          <cell r="G527">
            <v>66</v>
          </cell>
          <cell r="H527">
            <v>2046000</v>
          </cell>
          <cell r="I527">
            <v>104</v>
          </cell>
          <cell r="J527">
            <v>3224000</v>
          </cell>
          <cell r="K527">
            <v>87</v>
          </cell>
          <cell r="L527">
            <v>2697000</v>
          </cell>
          <cell r="M527">
            <v>134</v>
          </cell>
          <cell r="N527">
            <v>4154000</v>
          </cell>
          <cell r="O527">
            <v>140</v>
          </cell>
          <cell r="P527">
            <v>4340000</v>
          </cell>
          <cell r="Q527">
            <v>1308</v>
          </cell>
          <cell r="R527">
            <v>40548000</v>
          </cell>
        </row>
        <row r="528">
          <cell r="A528">
            <v>190130</v>
          </cell>
          <cell r="C528" t="str">
            <v>EXTRACILS INDIGO</v>
          </cell>
          <cell r="D528">
            <v>31000</v>
          </cell>
          <cell r="E528">
            <v>36</v>
          </cell>
          <cell r="F528">
            <v>1116000</v>
          </cell>
          <cell r="G528">
            <v>28</v>
          </cell>
          <cell r="H528">
            <v>868000</v>
          </cell>
          <cell r="I528">
            <v>13</v>
          </cell>
          <cell r="J528">
            <v>403000</v>
          </cell>
          <cell r="K528">
            <v>19</v>
          </cell>
          <cell r="L528">
            <v>589000</v>
          </cell>
          <cell r="M528">
            <v>45</v>
          </cell>
          <cell r="N528">
            <v>1395000</v>
          </cell>
          <cell r="O528">
            <v>54</v>
          </cell>
          <cell r="P528">
            <v>1674000</v>
          </cell>
          <cell r="Q528">
            <v>763</v>
          </cell>
          <cell r="R528">
            <v>23653000</v>
          </cell>
        </row>
        <row r="529">
          <cell r="A529">
            <v>190140</v>
          </cell>
          <cell r="C529" t="str">
            <v>EXTRACILS VIOLINE</v>
          </cell>
          <cell r="D529">
            <v>31000</v>
          </cell>
          <cell r="E529">
            <v>45</v>
          </cell>
          <cell r="F529">
            <v>1395000</v>
          </cell>
          <cell r="G529">
            <v>28</v>
          </cell>
          <cell r="H529">
            <v>868000</v>
          </cell>
          <cell r="I529">
            <v>22</v>
          </cell>
          <cell r="J529">
            <v>682000</v>
          </cell>
          <cell r="K529">
            <v>44</v>
          </cell>
          <cell r="L529">
            <v>1364000</v>
          </cell>
          <cell r="M529">
            <v>38</v>
          </cell>
          <cell r="N529">
            <v>1178000</v>
          </cell>
          <cell r="O529">
            <v>101</v>
          </cell>
          <cell r="P529">
            <v>3131000</v>
          </cell>
          <cell r="Q529">
            <v>1104</v>
          </cell>
          <cell r="R529">
            <v>34224000</v>
          </cell>
        </row>
        <row r="530">
          <cell r="A530">
            <v>190210</v>
          </cell>
          <cell r="C530" t="str">
            <v>CILS REFLECTEURS ARGENT</v>
          </cell>
          <cell r="D530">
            <v>31000</v>
          </cell>
          <cell r="E530">
            <v>0</v>
          </cell>
          <cell r="F530">
            <v>0</v>
          </cell>
          <cell r="G530">
            <v>0</v>
          </cell>
          <cell r="H530">
            <v>0</v>
          </cell>
          <cell r="I530">
            <v>0</v>
          </cell>
          <cell r="J530">
            <v>0</v>
          </cell>
          <cell r="K530">
            <v>698</v>
          </cell>
          <cell r="L530">
            <v>21638000</v>
          </cell>
          <cell r="M530">
            <v>867</v>
          </cell>
          <cell r="N530">
            <v>26877000</v>
          </cell>
          <cell r="O530">
            <v>786</v>
          </cell>
          <cell r="P530">
            <v>24366000</v>
          </cell>
          <cell r="Q530">
            <v>2351</v>
          </cell>
          <cell r="R530">
            <v>72881000</v>
          </cell>
        </row>
        <row r="531">
          <cell r="A531">
            <v>190510</v>
          </cell>
          <cell r="C531" t="str">
            <v>EXTREME CILS WATERPROOF</v>
          </cell>
          <cell r="D531">
            <v>31000</v>
          </cell>
          <cell r="E531">
            <v>291</v>
          </cell>
          <cell r="F531">
            <v>9021000</v>
          </cell>
          <cell r="G531">
            <v>192</v>
          </cell>
          <cell r="H531">
            <v>5952000</v>
          </cell>
          <cell r="I531">
            <v>243</v>
          </cell>
          <cell r="J531">
            <v>7533000</v>
          </cell>
          <cell r="K531">
            <v>243</v>
          </cell>
          <cell r="L531">
            <v>7533000</v>
          </cell>
          <cell r="M531">
            <v>313</v>
          </cell>
          <cell r="N531">
            <v>9703000</v>
          </cell>
          <cell r="O531">
            <v>315</v>
          </cell>
          <cell r="P531">
            <v>9765000</v>
          </cell>
          <cell r="Q531">
            <v>2769</v>
          </cell>
          <cell r="R531">
            <v>85839000</v>
          </cell>
        </row>
        <row r="532">
          <cell r="A532">
            <v>190520</v>
          </cell>
          <cell r="C532" t="str">
            <v>EXTREME CILS WATERPROOF</v>
          </cell>
          <cell r="D532">
            <v>31000</v>
          </cell>
          <cell r="E532">
            <v>16</v>
          </cell>
          <cell r="F532">
            <v>496000</v>
          </cell>
          <cell r="G532">
            <v>13</v>
          </cell>
          <cell r="H532">
            <v>403000</v>
          </cell>
          <cell r="I532">
            <v>11</v>
          </cell>
          <cell r="J532">
            <v>341000</v>
          </cell>
          <cell r="K532">
            <v>9</v>
          </cell>
          <cell r="L532">
            <v>279000</v>
          </cell>
          <cell r="M532">
            <v>15</v>
          </cell>
          <cell r="N532">
            <v>465000</v>
          </cell>
          <cell r="O532">
            <v>15</v>
          </cell>
          <cell r="P532">
            <v>465000</v>
          </cell>
          <cell r="Q532">
            <v>207</v>
          </cell>
          <cell r="R532">
            <v>6417000</v>
          </cell>
        </row>
        <row r="533">
          <cell r="A533">
            <v>192210</v>
          </cell>
          <cell r="C533" t="str">
            <v>OMBRE UNIQUE CREME hydra</v>
          </cell>
          <cell r="D533">
            <v>30000</v>
          </cell>
          <cell r="E533">
            <v>10</v>
          </cell>
          <cell r="F533">
            <v>300000</v>
          </cell>
          <cell r="G533">
            <v>-24</v>
          </cell>
          <cell r="H533">
            <v>-720000</v>
          </cell>
          <cell r="I533">
            <v>21</v>
          </cell>
          <cell r="J533">
            <v>630000</v>
          </cell>
          <cell r="K533">
            <v>7</v>
          </cell>
          <cell r="L533">
            <v>210000</v>
          </cell>
          <cell r="M533">
            <v>12</v>
          </cell>
          <cell r="N533">
            <v>360000</v>
          </cell>
          <cell r="O533">
            <v>6</v>
          </cell>
          <cell r="P533">
            <v>180000</v>
          </cell>
          <cell r="Q533">
            <v>465</v>
          </cell>
          <cell r="R533">
            <v>13950000</v>
          </cell>
        </row>
        <row r="534">
          <cell r="A534">
            <v>192220</v>
          </cell>
          <cell r="C534" t="str">
            <v>OMBRE UNIQUE CREME delta</v>
          </cell>
          <cell r="D534">
            <v>30000</v>
          </cell>
          <cell r="E534">
            <v>483</v>
          </cell>
          <cell r="F534">
            <v>14490000</v>
          </cell>
          <cell r="G534">
            <v>25</v>
          </cell>
          <cell r="H534">
            <v>750000</v>
          </cell>
          <cell r="I534">
            <v>294</v>
          </cell>
          <cell r="J534">
            <v>8820000</v>
          </cell>
          <cell r="K534">
            <v>357</v>
          </cell>
          <cell r="L534">
            <v>10710000</v>
          </cell>
          <cell r="M534">
            <v>247</v>
          </cell>
          <cell r="N534">
            <v>7410000</v>
          </cell>
          <cell r="O534">
            <v>571</v>
          </cell>
          <cell r="P534">
            <v>17130000</v>
          </cell>
          <cell r="Q534">
            <v>3132</v>
          </cell>
          <cell r="R534">
            <v>93960000</v>
          </cell>
        </row>
        <row r="535">
          <cell r="A535">
            <v>192230</v>
          </cell>
          <cell r="C535" t="str">
            <v>OMBRE UNIQUE CREME</v>
          </cell>
          <cell r="D535">
            <v>30000</v>
          </cell>
          <cell r="E535">
            <v>19</v>
          </cell>
          <cell r="F535">
            <v>570000</v>
          </cell>
          <cell r="G535">
            <v>24</v>
          </cell>
          <cell r="H535">
            <v>720000</v>
          </cell>
          <cell r="I535">
            <v>90</v>
          </cell>
          <cell r="J535">
            <v>2700000</v>
          </cell>
          <cell r="K535">
            <v>85</v>
          </cell>
          <cell r="L535">
            <v>2550000</v>
          </cell>
          <cell r="M535">
            <v>66</v>
          </cell>
          <cell r="N535">
            <v>1980000</v>
          </cell>
          <cell r="O535">
            <v>84</v>
          </cell>
          <cell r="P535">
            <v>2520000</v>
          </cell>
          <cell r="Q535">
            <v>829</v>
          </cell>
          <cell r="R535">
            <v>24870000</v>
          </cell>
        </row>
        <row r="536">
          <cell r="A536">
            <v>192240</v>
          </cell>
          <cell r="C536" t="str">
            <v>OMBRE UNIQUE CREME</v>
          </cell>
          <cell r="D536">
            <v>30000</v>
          </cell>
          <cell r="E536">
            <v>360</v>
          </cell>
          <cell r="F536">
            <v>10800000</v>
          </cell>
          <cell r="G536">
            <v>249</v>
          </cell>
          <cell r="H536">
            <v>7470000</v>
          </cell>
          <cell r="I536">
            <v>189</v>
          </cell>
          <cell r="J536">
            <v>5670000</v>
          </cell>
          <cell r="K536">
            <v>216</v>
          </cell>
          <cell r="L536">
            <v>6480000</v>
          </cell>
          <cell r="M536">
            <v>37</v>
          </cell>
          <cell r="N536">
            <v>1110000</v>
          </cell>
          <cell r="O536">
            <v>685</v>
          </cell>
          <cell r="P536">
            <v>20550000</v>
          </cell>
          <cell r="Q536">
            <v>3140</v>
          </cell>
          <cell r="R536">
            <v>94200000</v>
          </cell>
        </row>
        <row r="537">
          <cell r="A537">
            <v>193180</v>
          </cell>
          <cell r="C537" t="str">
            <v>INTENSITES D'OMBRE tamis</v>
          </cell>
          <cell r="D537">
            <v>40000</v>
          </cell>
          <cell r="E537">
            <v>0</v>
          </cell>
          <cell r="F537">
            <v>0</v>
          </cell>
          <cell r="G537">
            <v>0</v>
          </cell>
          <cell r="H537">
            <v>0</v>
          </cell>
          <cell r="I537">
            <v>0</v>
          </cell>
          <cell r="J537">
            <v>0</v>
          </cell>
          <cell r="K537">
            <v>0</v>
          </cell>
          <cell r="L537">
            <v>0</v>
          </cell>
          <cell r="M537">
            <v>0</v>
          </cell>
          <cell r="N537">
            <v>0</v>
          </cell>
          <cell r="O537">
            <v>0</v>
          </cell>
          <cell r="P537">
            <v>0</v>
          </cell>
          <cell r="Q537">
            <v>-1</v>
          </cell>
          <cell r="R537">
            <v>-40000</v>
          </cell>
        </row>
        <row r="538">
          <cell r="A538">
            <v>193200</v>
          </cell>
          <cell r="C538" t="str">
            <v>INTENSITES D'OMBRE celes</v>
          </cell>
          <cell r="D538">
            <v>40000</v>
          </cell>
          <cell r="E538">
            <v>0</v>
          </cell>
          <cell r="F538">
            <v>0</v>
          </cell>
          <cell r="G538">
            <v>-3</v>
          </cell>
          <cell r="H538">
            <v>-120000</v>
          </cell>
          <cell r="I538">
            <v>14</v>
          </cell>
          <cell r="J538">
            <v>560000</v>
          </cell>
          <cell r="K538">
            <v>0</v>
          </cell>
          <cell r="L538">
            <v>0</v>
          </cell>
          <cell r="M538">
            <v>0</v>
          </cell>
          <cell r="N538">
            <v>0</v>
          </cell>
          <cell r="O538">
            <v>0</v>
          </cell>
          <cell r="P538">
            <v>0</v>
          </cell>
          <cell r="Q538">
            <v>-2</v>
          </cell>
          <cell r="R538">
            <v>-80000</v>
          </cell>
        </row>
        <row r="539">
          <cell r="A539">
            <v>193210</v>
          </cell>
          <cell r="C539" t="str">
            <v>INTENSITES D'OMBRE</v>
          </cell>
          <cell r="D539">
            <v>40000</v>
          </cell>
          <cell r="E539">
            <v>0</v>
          </cell>
          <cell r="F539">
            <v>0</v>
          </cell>
          <cell r="G539">
            <v>0</v>
          </cell>
          <cell r="H539">
            <v>0</v>
          </cell>
          <cell r="I539">
            <v>0</v>
          </cell>
          <cell r="J539">
            <v>0</v>
          </cell>
          <cell r="K539">
            <v>0</v>
          </cell>
          <cell r="L539">
            <v>0</v>
          </cell>
          <cell r="M539">
            <v>0</v>
          </cell>
          <cell r="N539">
            <v>0</v>
          </cell>
          <cell r="O539">
            <v>0</v>
          </cell>
          <cell r="P539">
            <v>0</v>
          </cell>
          <cell r="Q539">
            <v>-6</v>
          </cell>
          <cell r="R539">
            <v>-240000</v>
          </cell>
        </row>
        <row r="540">
          <cell r="A540">
            <v>193220</v>
          </cell>
          <cell r="C540" t="str">
            <v>INTENSITES D'OMBRE</v>
          </cell>
          <cell r="D540">
            <v>40000</v>
          </cell>
          <cell r="E540">
            <v>0</v>
          </cell>
          <cell r="F540">
            <v>0</v>
          </cell>
          <cell r="G540">
            <v>0</v>
          </cell>
          <cell r="H540">
            <v>0</v>
          </cell>
          <cell r="I540">
            <v>207</v>
          </cell>
          <cell r="J540">
            <v>8280000</v>
          </cell>
          <cell r="K540">
            <v>0</v>
          </cell>
          <cell r="L540">
            <v>0</v>
          </cell>
          <cell r="M540">
            <v>0</v>
          </cell>
          <cell r="N540">
            <v>0</v>
          </cell>
          <cell r="O540">
            <v>0</v>
          </cell>
          <cell r="P540">
            <v>0</v>
          </cell>
          <cell r="Q540">
            <v>188</v>
          </cell>
          <cell r="R540">
            <v>7520000</v>
          </cell>
        </row>
        <row r="541">
          <cell r="A541">
            <v>194510</v>
          </cell>
          <cell r="C541" t="str">
            <v>EXTREME CILS WATERPROOF</v>
          </cell>
          <cell r="D541">
            <v>31000</v>
          </cell>
          <cell r="E541">
            <v>0</v>
          </cell>
          <cell r="F541">
            <v>0</v>
          </cell>
          <cell r="G541">
            <v>0</v>
          </cell>
          <cell r="H541">
            <v>0</v>
          </cell>
          <cell r="I541">
            <v>19</v>
          </cell>
          <cell r="J541">
            <v>589000</v>
          </cell>
          <cell r="K541">
            <v>0</v>
          </cell>
          <cell r="L541">
            <v>0</v>
          </cell>
          <cell r="M541">
            <v>0</v>
          </cell>
          <cell r="N541">
            <v>0</v>
          </cell>
          <cell r="O541">
            <v>0</v>
          </cell>
          <cell r="P541">
            <v>0</v>
          </cell>
          <cell r="Q541">
            <v>589</v>
          </cell>
          <cell r="R541">
            <v>18259000</v>
          </cell>
        </row>
        <row r="542">
          <cell r="A542">
            <v>194520</v>
          </cell>
          <cell r="C542" t="str">
            <v>EXTREME CILS WATERPROOF</v>
          </cell>
          <cell r="D542">
            <v>31000</v>
          </cell>
          <cell r="E542">
            <v>-4</v>
          </cell>
          <cell r="F542">
            <v>-124000</v>
          </cell>
          <cell r="G542">
            <v>3</v>
          </cell>
          <cell r="H542">
            <v>93000</v>
          </cell>
          <cell r="I542">
            <v>1</v>
          </cell>
          <cell r="J542">
            <v>31000</v>
          </cell>
          <cell r="K542">
            <v>0</v>
          </cell>
          <cell r="L542">
            <v>0</v>
          </cell>
          <cell r="M542">
            <v>0</v>
          </cell>
          <cell r="N542">
            <v>0</v>
          </cell>
          <cell r="O542">
            <v>0</v>
          </cell>
          <cell r="P542">
            <v>0</v>
          </cell>
          <cell r="Q542">
            <v>73</v>
          </cell>
          <cell r="R542">
            <v>2263000</v>
          </cell>
        </row>
        <row r="543">
          <cell r="A543">
            <v>194530</v>
          </cell>
          <cell r="C543" t="str">
            <v>EXTREME CILS WATERPROOF</v>
          </cell>
          <cell r="D543">
            <v>31000</v>
          </cell>
          <cell r="E543">
            <v>11</v>
          </cell>
          <cell r="F543">
            <v>341000</v>
          </cell>
          <cell r="G543">
            <v>8</v>
          </cell>
          <cell r="H543">
            <v>248000</v>
          </cell>
          <cell r="I543">
            <v>55</v>
          </cell>
          <cell r="J543">
            <v>1705000</v>
          </cell>
          <cell r="K543">
            <v>22</v>
          </cell>
          <cell r="L543">
            <v>682000</v>
          </cell>
          <cell r="M543">
            <v>4</v>
          </cell>
          <cell r="N543">
            <v>124000</v>
          </cell>
          <cell r="O543">
            <v>24</v>
          </cell>
          <cell r="P543">
            <v>744000</v>
          </cell>
          <cell r="Q543">
            <v>273</v>
          </cell>
          <cell r="R543">
            <v>8463000</v>
          </cell>
        </row>
        <row r="544">
          <cell r="A544">
            <v>194540</v>
          </cell>
          <cell r="C544" t="str">
            <v>EXTREME CILS WATERPROOF</v>
          </cell>
          <cell r="D544">
            <v>31000</v>
          </cell>
          <cell r="E544">
            <v>3</v>
          </cell>
          <cell r="F544">
            <v>93000</v>
          </cell>
          <cell r="G544">
            <v>1</v>
          </cell>
          <cell r="H544">
            <v>31000</v>
          </cell>
          <cell r="I544">
            <v>7</v>
          </cell>
          <cell r="J544">
            <v>217000</v>
          </cell>
          <cell r="K544">
            <v>5</v>
          </cell>
          <cell r="L544">
            <v>155000</v>
          </cell>
          <cell r="M544">
            <v>7</v>
          </cell>
          <cell r="N544">
            <v>217000</v>
          </cell>
          <cell r="O544">
            <v>12</v>
          </cell>
          <cell r="P544">
            <v>372000</v>
          </cell>
          <cell r="Q544">
            <v>149</v>
          </cell>
          <cell r="R544">
            <v>4619000</v>
          </cell>
        </row>
        <row r="545">
          <cell r="A545">
            <v>195510</v>
          </cell>
          <cell r="C545" t="str">
            <v>SCULPTE CILS nuit noire</v>
          </cell>
          <cell r="D545">
            <v>31000</v>
          </cell>
          <cell r="E545">
            <v>0</v>
          </cell>
          <cell r="F545">
            <v>0</v>
          </cell>
          <cell r="G545">
            <v>0</v>
          </cell>
          <cell r="H545">
            <v>0</v>
          </cell>
          <cell r="I545">
            <v>0</v>
          </cell>
          <cell r="J545">
            <v>0</v>
          </cell>
          <cell r="K545">
            <v>0</v>
          </cell>
          <cell r="L545">
            <v>0</v>
          </cell>
          <cell r="M545">
            <v>0</v>
          </cell>
          <cell r="N545">
            <v>0</v>
          </cell>
          <cell r="O545">
            <v>0</v>
          </cell>
          <cell r="P545">
            <v>0</v>
          </cell>
          <cell r="Q545">
            <v>1</v>
          </cell>
          <cell r="R545">
            <v>31000</v>
          </cell>
        </row>
        <row r="546">
          <cell r="A546">
            <v>195520</v>
          </cell>
          <cell r="C546" t="str">
            <v>SCULPTE CILS cuivre noir</v>
          </cell>
          <cell r="D546">
            <v>31000</v>
          </cell>
          <cell r="E546">
            <v>0</v>
          </cell>
          <cell r="F546">
            <v>0</v>
          </cell>
          <cell r="G546">
            <v>0</v>
          </cell>
          <cell r="H546">
            <v>0</v>
          </cell>
          <cell r="I546">
            <v>12</v>
          </cell>
          <cell r="J546">
            <v>372000</v>
          </cell>
          <cell r="K546">
            <v>0</v>
          </cell>
          <cell r="L546">
            <v>0</v>
          </cell>
          <cell r="M546">
            <v>0</v>
          </cell>
          <cell r="N546">
            <v>0</v>
          </cell>
          <cell r="O546">
            <v>0</v>
          </cell>
          <cell r="P546">
            <v>0</v>
          </cell>
          <cell r="Q546">
            <v>0</v>
          </cell>
          <cell r="R546">
            <v>0</v>
          </cell>
        </row>
        <row r="547">
          <cell r="A547">
            <v>195530</v>
          </cell>
          <cell r="C547" t="str">
            <v>SCULPTE CILS violine</v>
          </cell>
          <cell r="D547">
            <v>31000</v>
          </cell>
          <cell r="E547">
            <v>0</v>
          </cell>
          <cell r="F547">
            <v>0</v>
          </cell>
          <cell r="G547">
            <v>0</v>
          </cell>
          <cell r="H547">
            <v>0</v>
          </cell>
          <cell r="I547">
            <v>0</v>
          </cell>
          <cell r="J547">
            <v>0</v>
          </cell>
          <cell r="K547">
            <v>0</v>
          </cell>
          <cell r="L547">
            <v>0</v>
          </cell>
          <cell r="M547">
            <v>0</v>
          </cell>
          <cell r="N547">
            <v>0</v>
          </cell>
          <cell r="O547">
            <v>0</v>
          </cell>
          <cell r="P547">
            <v>0</v>
          </cell>
          <cell r="Q547">
            <v>1</v>
          </cell>
          <cell r="R547">
            <v>31000</v>
          </cell>
        </row>
        <row r="548">
          <cell r="A548">
            <v>195540</v>
          </cell>
          <cell r="C548" t="str">
            <v>SCULPTE CILS rubis noir</v>
          </cell>
          <cell r="D548">
            <v>31000</v>
          </cell>
          <cell r="E548">
            <v>0</v>
          </cell>
          <cell r="F548">
            <v>0</v>
          </cell>
          <cell r="G548">
            <v>0</v>
          </cell>
          <cell r="H548">
            <v>0</v>
          </cell>
          <cell r="I548">
            <v>0</v>
          </cell>
          <cell r="J548">
            <v>0</v>
          </cell>
          <cell r="K548">
            <v>0</v>
          </cell>
          <cell r="L548">
            <v>0</v>
          </cell>
          <cell r="M548">
            <v>0</v>
          </cell>
          <cell r="N548">
            <v>0</v>
          </cell>
          <cell r="O548">
            <v>0</v>
          </cell>
          <cell r="P548">
            <v>0</v>
          </cell>
          <cell r="Q548">
            <v>-5</v>
          </cell>
          <cell r="R548">
            <v>-155000</v>
          </cell>
        </row>
        <row r="549">
          <cell r="A549">
            <v>195550</v>
          </cell>
          <cell r="C549" t="str">
            <v>SCULPTE CILS bronze noir</v>
          </cell>
          <cell r="D549">
            <v>31000</v>
          </cell>
          <cell r="E549">
            <v>0</v>
          </cell>
          <cell r="F549">
            <v>0</v>
          </cell>
          <cell r="G549">
            <v>0</v>
          </cell>
          <cell r="H549">
            <v>0</v>
          </cell>
          <cell r="I549">
            <v>12</v>
          </cell>
          <cell r="J549">
            <v>372000</v>
          </cell>
          <cell r="K549">
            <v>0</v>
          </cell>
          <cell r="L549">
            <v>0</v>
          </cell>
          <cell r="M549">
            <v>0</v>
          </cell>
          <cell r="N549">
            <v>0</v>
          </cell>
          <cell r="O549">
            <v>0</v>
          </cell>
          <cell r="P549">
            <v>0</v>
          </cell>
          <cell r="Q549">
            <v>1</v>
          </cell>
          <cell r="R549">
            <v>31000</v>
          </cell>
        </row>
        <row r="550">
          <cell r="A550">
            <v>196510</v>
          </cell>
          <cell r="C550" t="str">
            <v>SCULPTE CILS nuit noire</v>
          </cell>
          <cell r="D550">
            <v>31000</v>
          </cell>
          <cell r="E550">
            <v>541</v>
          </cell>
          <cell r="F550">
            <v>16771000</v>
          </cell>
          <cell r="G550">
            <v>482</v>
          </cell>
          <cell r="H550">
            <v>14942000</v>
          </cell>
          <cell r="I550">
            <v>739</v>
          </cell>
          <cell r="J550">
            <v>22909000</v>
          </cell>
          <cell r="K550">
            <v>672</v>
          </cell>
          <cell r="L550">
            <v>20832000</v>
          </cell>
          <cell r="M550">
            <v>796</v>
          </cell>
          <cell r="N550">
            <v>24676000</v>
          </cell>
          <cell r="O550">
            <v>1047</v>
          </cell>
          <cell r="P550">
            <v>32457000</v>
          </cell>
          <cell r="Q550">
            <v>9292</v>
          </cell>
          <cell r="R550">
            <v>288052000</v>
          </cell>
        </row>
        <row r="551">
          <cell r="A551">
            <v>196520</v>
          </cell>
          <cell r="C551" t="str">
            <v>SCULPTE CILS cuivre noir</v>
          </cell>
          <cell r="D551">
            <v>31000</v>
          </cell>
          <cell r="E551">
            <v>21</v>
          </cell>
          <cell r="F551">
            <v>651000</v>
          </cell>
          <cell r="G551">
            <v>42</v>
          </cell>
          <cell r="H551">
            <v>1302000</v>
          </cell>
          <cell r="I551">
            <v>35</v>
          </cell>
          <cell r="J551">
            <v>1085000</v>
          </cell>
          <cell r="K551">
            <v>92</v>
          </cell>
          <cell r="L551">
            <v>2852000</v>
          </cell>
          <cell r="M551">
            <v>76</v>
          </cell>
          <cell r="N551">
            <v>2356000</v>
          </cell>
          <cell r="O551">
            <v>74</v>
          </cell>
          <cell r="P551">
            <v>2294000</v>
          </cell>
          <cell r="Q551">
            <v>698</v>
          </cell>
          <cell r="R551">
            <v>21638000</v>
          </cell>
        </row>
        <row r="552">
          <cell r="A552">
            <v>196540</v>
          </cell>
          <cell r="C552" t="str">
            <v>SCULPTE CILS rubis noir</v>
          </cell>
          <cell r="D552">
            <v>31000</v>
          </cell>
          <cell r="E552">
            <v>32</v>
          </cell>
          <cell r="F552">
            <v>992000</v>
          </cell>
          <cell r="G552">
            <v>0</v>
          </cell>
          <cell r="H552">
            <v>0</v>
          </cell>
          <cell r="I552">
            <v>32</v>
          </cell>
          <cell r="J552">
            <v>992000</v>
          </cell>
          <cell r="K552">
            <v>41</v>
          </cell>
          <cell r="L552">
            <v>1271000</v>
          </cell>
          <cell r="M552">
            <v>59</v>
          </cell>
          <cell r="N552">
            <v>1829000</v>
          </cell>
          <cell r="O552">
            <v>53</v>
          </cell>
          <cell r="P552">
            <v>1643000</v>
          </cell>
          <cell r="Q552">
            <v>539</v>
          </cell>
          <cell r="R552">
            <v>16709000</v>
          </cell>
        </row>
        <row r="553">
          <cell r="A553">
            <v>196550</v>
          </cell>
          <cell r="C553" t="str">
            <v>SCULPTE CILS bronze noir</v>
          </cell>
          <cell r="D553">
            <v>31000</v>
          </cell>
          <cell r="E553">
            <v>0</v>
          </cell>
          <cell r="F553">
            <v>0</v>
          </cell>
          <cell r="G553">
            <v>0</v>
          </cell>
          <cell r="H553">
            <v>0</v>
          </cell>
          <cell r="I553">
            <v>0</v>
          </cell>
          <cell r="J553">
            <v>0</v>
          </cell>
          <cell r="K553">
            <v>0</v>
          </cell>
          <cell r="L553">
            <v>0</v>
          </cell>
          <cell r="M553">
            <v>0</v>
          </cell>
          <cell r="N553">
            <v>0</v>
          </cell>
          <cell r="O553">
            <v>0</v>
          </cell>
          <cell r="P553">
            <v>0</v>
          </cell>
          <cell r="Q553">
            <v>-2</v>
          </cell>
          <cell r="R553">
            <v>-62000</v>
          </cell>
        </row>
        <row r="554">
          <cell r="A554">
            <v>197110</v>
          </cell>
          <cell r="C554" t="str">
            <v>EXTREME CILS noir jais</v>
          </cell>
          <cell r="D554">
            <v>31000</v>
          </cell>
          <cell r="E554">
            <v>505</v>
          </cell>
          <cell r="F554">
            <v>15655000</v>
          </cell>
          <cell r="G554">
            <v>590</v>
          </cell>
          <cell r="H554">
            <v>18290000</v>
          </cell>
          <cell r="I554">
            <v>869</v>
          </cell>
          <cell r="J554">
            <v>26939000</v>
          </cell>
          <cell r="K554">
            <v>810</v>
          </cell>
          <cell r="L554">
            <v>25110000</v>
          </cell>
          <cell r="M554">
            <v>819</v>
          </cell>
          <cell r="N554">
            <v>25389000</v>
          </cell>
          <cell r="O554">
            <v>1062</v>
          </cell>
          <cell r="P554">
            <v>32922000</v>
          </cell>
          <cell r="Q554">
            <v>8469</v>
          </cell>
          <cell r="R554">
            <v>262539000</v>
          </cell>
        </row>
        <row r="555">
          <cell r="A555">
            <v>197120</v>
          </cell>
          <cell r="C555" t="str">
            <v>EXTREME CILS ambre</v>
          </cell>
          <cell r="D555">
            <v>31000</v>
          </cell>
          <cell r="E555">
            <v>33</v>
          </cell>
          <cell r="F555">
            <v>1023000</v>
          </cell>
          <cell r="G555">
            <v>9</v>
          </cell>
          <cell r="H555">
            <v>279000</v>
          </cell>
          <cell r="I555">
            <v>51</v>
          </cell>
          <cell r="J555">
            <v>1581000</v>
          </cell>
          <cell r="K555">
            <v>57</v>
          </cell>
          <cell r="L555">
            <v>1767000</v>
          </cell>
          <cell r="M555">
            <v>88</v>
          </cell>
          <cell r="N555">
            <v>2728000</v>
          </cell>
          <cell r="O555">
            <v>53</v>
          </cell>
          <cell r="P555">
            <v>1643000</v>
          </cell>
          <cell r="Q555">
            <v>548</v>
          </cell>
          <cell r="R555">
            <v>16988000</v>
          </cell>
        </row>
        <row r="556">
          <cell r="A556">
            <v>197130</v>
          </cell>
          <cell r="C556" t="str">
            <v>EXTREME CISL pourpre</v>
          </cell>
          <cell r="D556">
            <v>31000</v>
          </cell>
          <cell r="E556">
            <v>0</v>
          </cell>
          <cell r="F556">
            <v>0</v>
          </cell>
          <cell r="G556">
            <v>-12</v>
          </cell>
          <cell r="H556">
            <v>-372000</v>
          </cell>
          <cell r="I556">
            <v>4</v>
          </cell>
          <cell r="J556">
            <v>124000</v>
          </cell>
          <cell r="K556">
            <v>0</v>
          </cell>
          <cell r="L556">
            <v>0</v>
          </cell>
          <cell r="M556">
            <v>0</v>
          </cell>
          <cell r="N556">
            <v>0</v>
          </cell>
          <cell r="O556">
            <v>0</v>
          </cell>
          <cell r="P556">
            <v>0</v>
          </cell>
          <cell r="Q556">
            <v>-42</v>
          </cell>
          <cell r="R556">
            <v>-1302000</v>
          </cell>
        </row>
        <row r="557">
          <cell r="A557">
            <v>197140</v>
          </cell>
          <cell r="C557" t="str">
            <v>EXTREME CILS marine</v>
          </cell>
          <cell r="D557">
            <v>31000</v>
          </cell>
          <cell r="E557">
            <v>19</v>
          </cell>
          <cell r="F557">
            <v>589000</v>
          </cell>
          <cell r="G557">
            <v>-18</v>
          </cell>
          <cell r="H557">
            <v>-558000</v>
          </cell>
          <cell r="I557">
            <v>7</v>
          </cell>
          <cell r="J557">
            <v>217000</v>
          </cell>
          <cell r="K557">
            <v>2</v>
          </cell>
          <cell r="L557">
            <v>62000</v>
          </cell>
          <cell r="M557">
            <v>15</v>
          </cell>
          <cell r="N557">
            <v>465000</v>
          </cell>
          <cell r="O557">
            <v>12</v>
          </cell>
          <cell r="P557">
            <v>372000</v>
          </cell>
          <cell r="Q557">
            <v>178</v>
          </cell>
          <cell r="R557">
            <v>5518000</v>
          </cell>
        </row>
        <row r="558">
          <cell r="A558">
            <v>197150</v>
          </cell>
          <cell r="C558" t="str">
            <v>EXTREME CILS emeraude</v>
          </cell>
          <cell r="D558">
            <v>31000</v>
          </cell>
          <cell r="E558">
            <v>-3</v>
          </cell>
          <cell r="F558">
            <v>-93000</v>
          </cell>
          <cell r="G558">
            <v>-22</v>
          </cell>
          <cell r="H558">
            <v>-682000</v>
          </cell>
          <cell r="I558">
            <v>11</v>
          </cell>
          <cell r="J558">
            <v>341000</v>
          </cell>
          <cell r="K558">
            <v>-5</v>
          </cell>
          <cell r="L558">
            <v>-155000</v>
          </cell>
          <cell r="M558">
            <v>5</v>
          </cell>
          <cell r="N558">
            <v>155000</v>
          </cell>
          <cell r="O558">
            <v>0</v>
          </cell>
          <cell r="P558">
            <v>0</v>
          </cell>
          <cell r="Q558">
            <v>40</v>
          </cell>
          <cell r="R558">
            <v>1240000</v>
          </cell>
        </row>
        <row r="559">
          <cell r="A559">
            <v>197160</v>
          </cell>
          <cell r="C559" t="str">
            <v>EXTREME CILS mauve</v>
          </cell>
          <cell r="D559">
            <v>31000</v>
          </cell>
          <cell r="E559">
            <v>0</v>
          </cell>
          <cell r="F559">
            <v>0</v>
          </cell>
          <cell r="G559">
            <v>-23</v>
          </cell>
          <cell r="H559">
            <v>-713000</v>
          </cell>
          <cell r="I559">
            <v>11</v>
          </cell>
          <cell r="J559">
            <v>341000</v>
          </cell>
          <cell r="K559">
            <v>0</v>
          </cell>
          <cell r="L559">
            <v>0</v>
          </cell>
          <cell r="M559">
            <v>0</v>
          </cell>
          <cell r="N559">
            <v>0</v>
          </cell>
          <cell r="O559">
            <v>0</v>
          </cell>
          <cell r="P559">
            <v>0</v>
          </cell>
          <cell r="Q559">
            <v>-37</v>
          </cell>
          <cell r="R559">
            <v>-1147000</v>
          </cell>
        </row>
        <row r="560">
          <cell r="A560">
            <v>197180</v>
          </cell>
          <cell r="C560" t="str">
            <v>EXTREME CILS violet</v>
          </cell>
          <cell r="D560">
            <v>31000</v>
          </cell>
          <cell r="E560">
            <v>118</v>
          </cell>
          <cell r="F560">
            <v>3658000</v>
          </cell>
          <cell r="G560">
            <v>-10</v>
          </cell>
          <cell r="H560">
            <v>-310000</v>
          </cell>
          <cell r="I560">
            <v>27</v>
          </cell>
          <cell r="J560">
            <v>837000</v>
          </cell>
          <cell r="K560">
            <v>77</v>
          </cell>
          <cell r="L560">
            <v>2387000</v>
          </cell>
          <cell r="M560">
            <v>53</v>
          </cell>
          <cell r="N560">
            <v>1643000</v>
          </cell>
          <cell r="O560">
            <v>52</v>
          </cell>
          <cell r="P560">
            <v>1612000</v>
          </cell>
          <cell r="Q560">
            <v>1253</v>
          </cell>
          <cell r="R560">
            <v>38843000</v>
          </cell>
        </row>
        <row r="561">
          <cell r="A561">
            <v>197190</v>
          </cell>
          <cell r="C561" t="str">
            <v>EXTREME CILS blue moon</v>
          </cell>
          <cell r="D561">
            <v>31000</v>
          </cell>
          <cell r="E561">
            <v>0</v>
          </cell>
          <cell r="F561">
            <v>0</v>
          </cell>
          <cell r="G561">
            <v>908</v>
          </cell>
          <cell r="H561">
            <v>28148000</v>
          </cell>
          <cell r="I561">
            <v>289</v>
          </cell>
          <cell r="J561">
            <v>8959000</v>
          </cell>
          <cell r="K561">
            <v>-3</v>
          </cell>
          <cell r="L561">
            <v>-93000</v>
          </cell>
          <cell r="M561">
            <v>9</v>
          </cell>
          <cell r="N561">
            <v>279000</v>
          </cell>
          <cell r="O561">
            <v>0</v>
          </cell>
          <cell r="P561">
            <v>0</v>
          </cell>
          <cell r="Q561">
            <v>1203</v>
          </cell>
          <cell r="R561">
            <v>37293000</v>
          </cell>
        </row>
      </sheetData>
      <sheetData sheetId="4">
        <row r="23">
          <cell r="B23">
            <v>128100</v>
          </cell>
        </row>
      </sheetData>
      <sheetData sheetId="5" refreshError="1"/>
      <sheetData sheetId="6" refreshError="1"/>
      <sheetData sheetId="7"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003년 7월~12월"/>
    </sheetNames>
    <sheetDataSet>
      <sheetData sheetId="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eanser counter 2004"/>
      <sheetName val="12월 22일~1월 11일 클린저"/>
      <sheetName val="D_Overview"/>
    </sheetNames>
    <sheetDataSet>
      <sheetData sheetId="0" refreshError="1"/>
      <sheetData sheetId="1" refreshError="1">
        <row r="2">
          <cell r="B2" t="str">
            <v>Year</v>
          </cell>
          <cell r="C2" t="str">
            <v>2003</v>
          </cell>
          <cell r="D2" t="str">
            <v>2003</v>
          </cell>
          <cell r="E2" t="str">
            <v>2003</v>
          </cell>
          <cell r="F2" t="str">
            <v>2003</v>
          </cell>
          <cell r="G2" t="str">
            <v>2003</v>
          </cell>
          <cell r="H2" t="str">
            <v>2003</v>
          </cell>
          <cell r="I2" t="str">
            <v>2003</v>
          </cell>
          <cell r="J2" t="str">
            <v>2003</v>
          </cell>
          <cell r="K2" t="str">
            <v>2003</v>
          </cell>
          <cell r="L2" t="str">
            <v>2003</v>
          </cell>
          <cell r="M2" t="str">
            <v>2003</v>
          </cell>
          <cell r="N2" t="str">
            <v>2003</v>
          </cell>
          <cell r="O2" t="str">
            <v>2003</v>
          </cell>
          <cell r="P2" t="str">
            <v>2003</v>
          </cell>
          <cell r="Q2" t="str">
            <v>2004</v>
          </cell>
          <cell r="R2" t="str">
            <v>2004</v>
          </cell>
          <cell r="S2" t="str">
            <v>2004</v>
          </cell>
          <cell r="T2" t="str">
            <v>2004</v>
          </cell>
          <cell r="U2" t="str">
            <v>2004</v>
          </cell>
          <cell r="V2" t="str">
            <v>2004</v>
          </cell>
          <cell r="W2" t="str">
            <v>2004</v>
          </cell>
          <cell r="X2" t="str">
            <v>2004</v>
          </cell>
          <cell r="Y2" t="str">
            <v>2004</v>
          </cell>
          <cell r="Z2" t="str">
            <v>2004</v>
          </cell>
          <cell r="AA2" t="str">
            <v>2004</v>
          </cell>
          <cell r="AB2" t="str">
            <v>2004</v>
          </cell>
          <cell r="AC2" t="str">
            <v>2004</v>
          </cell>
          <cell r="AD2" t="str">
            <v>2004</v>
          </cell>
          <cell r="AE2" t="str">
            <v>Total</v>
          </cell>
          <cell r="AF2" t="str">
            <v>Total</v>
          </cell>
        </row>
        <row r="3">
          <cell r="B3" t="str">
            <v>Month</v>
          </cell>
          <cell r="C3" t="str">
            <v>12</v>
          </cell>
          <cell r="D3" t="str">
            <v>12</v>
          </cell>
          <cell r="E3" t="str">
            <v>12</v>
          </cell>
          <cell r="F3" t="str">
            <v>12</v>
          </cell>
          <cell r="G3" t="str">
            <v>12</v>
          </cell>
          <cell r="H3" t="str">
            <v>12</v>
          </cell>
          <cell r="I3" t="str">
            <v>12</v>
          </cell>
          <cell r="J3" t="str">
            <v>12</v>
          </cell>
          <cell r="K3" t="str">
            <v>12</v>
          </cell>
          <cell r="L3" t="str">
            <v>12</v>
          </cell>
          <cell r="M3" t="str">
            <v>12</v>
          </cell>
          <cell r="N3" t="str">
            <v>12</v>
          </cell>
          <cell r="O3" t="str">
            <v>Total</v>
          </cell>
          <cell r="P3" t="str">
            <v>Total</v>
          </cell>
          <cell r="Q3" t="str">
            <v>01</v>
          </cell>
          <cell r="R3" t="str">
            <v>01</v>
          </cell>
          <cell r="S3" t="str">
            <v>01</v>
          </cell>
          <cell r="T3" t="str">
            <v>01</v>
          </cell>
          <cell r="U3" t="str">
            <v>01</v>
          </cell>
          <cell r="V3" t="str">
            <v>01</v>
          </cell>
          <cell r="W3" t="str">
            <v>01</v>
          </cell>
          <cell r="X3" t="str">
            <v>01</v>
          </cell>
          <cell r="Y3" t="str">
            <v>01</v>
          </cell>
          <cell r="Z3" t="str">
            <v>01</v>
          </cell>
          <cell r="AA3" t="str">
            <v>01</v>
          </cell>
          <cell r="AB3" t="str">
            <v>01</v>
          </cell>
          <cell r="AC3" t="str">
            <v>Total</v>
          </cell>
          <cell r="AD3" t="str">
            <v>Total</v>
          </cell>
          <cell r="AE3" t="str">
            <v>Total</v>
          </cell>
          <cell r="AF3" t="str">
            <v>Total</v>
          </cell>
        </row>
        <row r="4">
          <cell r="B4" t="str">
            <v>Sku Code</v>
          </cell>
          <cell r="C4" t="str">
            <v>139400</v>
          </cell>
          <cell r="D4" t="str">
            <v>139400</v>
          </cell>
          <cell r="E4" t="str">
            <v>139415</v>
          </cell>
          <cell r="F4" t="str">
            <v>139415</v>
          </cell>
          <cell r="G4" t="str">
            <v>139430</v>
          </cell>
          <cell r="H4" t="str">
            <v>139430</v>
          </cell>
          <cell r="I4" t="str">
            <v>139445</v>
          </cell>
          <cell r="J4" t="str">
            <v>139445</v>
          </cell>
          <cell r="K4" t="str">
            <v>139455</v>
          </cell>
          <cell r="L4" t="str">
            <v>139455</v>
          </cell>
          <cell r="M4" t="str">
            <v>139510</v>
          </cell>
          <cell r="N4" t="str">
            <v>139510</v>
          </cell>
          <cell r="O4" t="str">
            <v>Total</v>
          </cell>
          <cell r="P4" t="str">
            <v>Total</v>
          </cell>
          <cell r="Q4" t="str">
            <v>139400</v>
          </cell>
          <cell r="R4" t="str">
            <v>139400</v>
          </cell>
          <cell r="S4" t="str">
            <v>139415</v>
          </cell>
          <cell r="T4" t="str">
            <v>139415</v>
          </cell>
          <cell r="U4" t="str">
            <v>139430</v>
          </cell>
          <cell r="V4" t="str">
            <v>139430</v>
          </cell>
          <cell r="W4" t="str">
            <v>139445</v>
          </cell>
          <cell r="X4" t="str">
            <v>139445</v>
          </cell>
          <cell r="Y4" t="str">
            <v>139455</v>
          </cell>
          <cell r="Z4" t="str">
            <v>139455</v>
          </cell>
          <cell r="AA4" t="str">
            <v>139510</v>
          </cell>
          <cell r="AB4" t="str">
            <v>139510</v>
          </cell>
          <cell r="AC4" t="str">
            <v>Total</v>
          </cell>
          <cell r="AD4" t="str">
            <v>Total</v>
          </cell>
          <cell r="AE4" t="str">
            <v>Total</v>
          </cell>
          <cell r="AF4" t="str">
            <v>Total</v>
          </cell>
        </row>
        <row r="5">
          <cell r="B5" t="str">
            <v>Item Description</v>
          </cell>
          <cell r="C5" t="str">
            <v>MOUSSE DOUCE</v>
          </cell>
          <cell r="D5" t="str">
            <v>MOUSSE DOUCE</v>
          </cell>
          <cell r="E5" t="str">
            <v>LAIT TENDRE</v>
          </cell>
          <cell r="F5" t="str">
            <v>LAIT TENDRE</v>
          </cell>
          <cell r="G5" t="str">
            <v>LAIT LEGER</v>
          </cell>
          <cell r="H5" t="str">
            <v>LAIT LEGER</v>
          </cell>
          <cell r="I5" t="str">
            <v>GEL PURETE A</v>
          </cell>
          <cell r="J5" t="str">
            <v>GEL PURETE A</v>
          </cell>
          <cell r="K5" t="str">
            <v>MOUSSE HYDRA</v>
          </cell>
          <cell r="L5" t="str">
            <v>MOUSSE HYDRA</v>
          </cell>
          <cell r="M5" t="str">
            <v>CREME EXFOLL</v>
          </cell>
          <cell r="N5" t="str">
            <v>CREME EXFOLL</v>
          </cell>
          <cell r="O5" t="str">
            <v>Total</v>
          </cell>
          <cell r="P5" t="str">
            <v>Total</v>
          </cell>
          <cell r="Q5" t="str">
            <v>MOUSSE DOUCE</v>
          </cell>
          <cell r="R5" t="str">
            <v>MOUSSE DOUCE</v>
          </cell>
          <cell r="S5" t="str">
            <v>LAIT TENDRE</v>
          </cell>
          <cell r="T5" t="str">
            <v>LAIT TENDRE</v>
          </cell>
          <cell r="U5" t="str">
            <v>LAIT LEGER</v>
          </cell>
          <cell r="V5" t="str">
            <v>LAIT LEGER</v>
          </cell>
          <cell r="W5" t="str">
            <v>GEL PURETE A</v>
          </cell>
          <cell r="X5" t="str">
            <v>GEL PURETE A</v>
          </cell>
          <cell r="Y5" t="str">
            <v>MOUSSE HYDRA</v>
          </cell>
          <cell r="Z5" t="str">
            <v>MOUSSE HYDRA</v>
          </cell>
          <cell r="AA5" t="str">
            <v>CREME EXFOLL</v>
          </cell>
          <cell r="AB5" t="str">
            <v>CREME EXFOLL</v>
          </cell>
          <cell r="AC5" t="str">
            <v>Total</v>
          </cell>
          <cell r="AD5" t="str">
            <v>Total</v>
          </cell>
          <cell r="AE5" t="str">
            <v>Total</v>
          </cell>
          <cell r="AF5" t="str">
            <v>Total</v>
          </cell>
        </row>
        <row r="6">
          <cell r="B6" t="str">
            <v>Storecode</v>
          </cell>
          <cell r="C6" t="str">
            <v>Sales Quantity</v>
          </cell>
          <cell r="D6" t="str">
            <v>Sales Amount</v>
          </cell>
          <cell r="E6" t="str">
            <v>Sales Quantity</v>
          </cell>
          <cell r="F6" t="str">
            <v>Sales Amount</v>
          </cell>
          <cell r="G6" t="str">
            <v>Sales Quantity</v>
          </cell>
          <cell r="H6" t="str">
            <v>Sales Amount</v>
          </cell>
          <cell r="I6" t="str">
            <v>Sales Quantity</v>
          </cell>
          <cell r="J6" t="str">
            <v>Sales Amount</v>
          </cell>
          <cell r="K6" t="str">
            <v>Sales Quantity</v>
          </cell>
          <cell r="L6" t="str">
            <v>Sales Amount</v>
          </cell>
          <cell r="M6" t="str">
            <v>Sales Quantity</v>
          </cell>
          <cell r="N6" t="str">
            <v>Sales Amount</v>
          </cell>
          <cell r="O6" t="str">
            <v>Sales Quantity</v>
          </cell>
          <cell r="P6" t="str">
            <v>Sales Amount</v>
          </cell>
          <cell r="Q6" t="str">
            <v>Sales Quantity</v>
          </cell>
          <cell r="R6" t="str">
            <v>Sales Amount</v>
          </cell>
          <cell r="S6" t="str">
            <v>Sales Quantity</v>
          </cell>
          <cell r="T6" t="str">
            <v>Sales Amount</v>
          </cell>
          <cell r="U6" t="str">
            <v>Sales Quantity</v>
          </cell>
          <cell r="V6" t="str">
            <v>Sales Amount</v>
          </cell>
          <cell r="W6" t="str">
            <v>Sales Quantity</v>
          </cell>
          <cell r="X6" t="str">
            <v>Sales Amount</v>
          </cell>
          <cell r="Y6" t="str">
            <v>Sales Quantity</v>
          </cell>
          <cell r="Z6" t="str">
            <v>Sales Amount</v>
          </cell>
          <cell r="AA6" t="str">
            <v>Sales Quantity</v>
          </cell>
          <cell r="AB6" t="str">
            <v>Sales Amount</v>
          </cell>
          <cell r="AC6" t="str">
            <v>Sales Quantity</v>
          </cell>
          <cell r="AD6" t="str">
            <v>Sales Amount</v>
          </cell>
          <cell r="AE6" t="str">
            <v>Sales Quantity</v>
          </cell>
          <cell r="AF6" t="str">
            <v>Sales Amount</v>
          </cell>
        </row>
        <row r="7">
          <cell r="A7">
            <v>110</v>
          </cell>
          <cell r="B7" t="str">
            <v>110</v>
          </cell>
          <cell r="C7">
            <v>1</v>
          </cell>
          <cell r="D7">
            <v>34</v>
          </cell>
          <cell r="E7">
            <v>6</v>
          </cell>
          <cell r="F7">
            <v>204</v>
          </cell>
          <cell r="G7">
            <v>1</v>
          </cell>
          <cell r="H7">
            <v>34</v>
          </cell>
          <cell r="I7">
            <v>2</v>
          </cell>
          <cell r="J7">
            <v>68</v>
          </cell>
          <cell r="K7">
            <v>2</v>
          </cell>
          <cell r="L7">
            <v>68</v>
          </cell>
          <cell r="M7">
            <v>2</v>
          </cell>
          <cell r="N7">
            <v>68</v>
          </cell>
          <cell r="O7">
            <v>14</v>
          </cell>
          <cell r="P7">
            <v>476</v>
          </cell>
          <cell r="Q7">
            <v>1</v>
          </cell>
          <cell r="R7">
            <v>34</v>
          </cell>
          <cell r="S7">
            <v>4</v>
          </cell>
          <cell r="T7">
            <v>136</v>
          </cell>
          <cell r="U7">
            <v>1</v>
          </cell>
          <cell r="V7">
            <v>34</v>
          </cell>
          <cell r="W7">
            <v>3</v>
          </cell>
          <cell r="X7">
            <v>102</v>
          </cell>
          <cell r="Y7">
            <v>6</v>
          </cell>
          <cell r="Z7">
            <v>204</v>
          </cell>
          <cell r="AA7">
            <v>3</v>
          </cell>
          <cell r="AB7">
            <v>102</v>
          </cell>
          <cell r="AC7">
            <v>18</v>
          </cell>
          <cell r="AD7">
            <v>612</v>
          </cell>
          <cell r="AE7">
            <v>32</v>
          </cell>
          <cell r="AF7">
            <v>1088</v>
          </cell>
        </row>
        <row r="8">
          <cell r="A8">
            <v>111</v>
          </cell>
          <cell r="B8" t="str">
            <v>111</v>
          </cell>
          <cell r="C8">
            <v>4</v>
          </cell>
          <cell r="D8">
            <v>136</v>
          </cell>
          <cell r="E8">
            <v>3</v>
          </cell>
          <cell r="F8">
            <v>102</v>
          </cell>
          <cell r="G8">
            <v>4</v>
          </cell>
          <cell r="H8">
            <v>136</v>
          </cell>
          <cell r="I8">
            <v>2</v>
          </cell>
          <cell r="J8">
            <v>68</v>
          </cell>
          <cell r="K8">
            <v>2</v>
          </cell>
          <cell r="L8">
            <v>68</v>
          </cell>
          <cell r="M8">
            <v>4</v>
          </cell>
          <cell r="N8">
            <v>136</v>
          </cell>
          <cell r="O8">
            <v>19</v>
          </cell>
          <cell r="P8">
            <v>646</v>
          </cell>
          <cell r="Q8">
            <v>8</v>
          </cell>
          <cell r="R8">
            <v>272</v>
          </cell>
          <cell r="S8">
            <v>2</v>
          </cell>
          <cell r="T8">
            <v>68</v>
          </cell>
          <cell r="U8">
            <v>6</v>
          </cell>
          <cell r="V8">
            <v>204</v>
          </cell>
          <cell r="W8">
            <v>4</v>
          </cell>
          <cell r="X8">
            <v>136</v>
          </cell>
          <cell r="Y8">
            <v>1</v>
          </cell>
          <cell r="Z8">
            <v>34</v>
          </cell>
          <cell r="AA8">
            <v>4</v>
          </cell>
          <cell r="AB8">
            <v>136</v>
          </cell>
          <cell r="AC8">
            <v>25</v>
          </cell>
          <cell r="AD8">
            <v>850</v>
          </cell>
          <cell r="AE8">
            <v>44</v>
          </cell>
          <cell r="AF8">
            <v>1496</v>
          </cell>
        </row>
        <row r="9">
          <cell r="A9">
            <v>112</v>
          </cell>
          <cell r="B9" t="str">
            <v>112</v>
          </cell>
          <cell r="C9">
            <v>1</v>
          </cell>
          <cell r="D9">
            <v>34</v>
          </cell>
          <cell r="G9">
            <v>1</v>
          </cell>
          <cell r="H9">
            <v>34</v>
          </cell>
          <cell r="M9">
            <v>1</v>
          </cell>
          <cell r="N9">
            <v>34</v>
          </cell>
          <cell r="O9">
            <v>3</v>
          </cell>
          <cell r="P9">
            <v>102</v>
          </cell>
          <cell r="Q9">
            <v>4</v>
          </cell>
          <cell r="R9">
            <v>136</v>
          </cell>
          <cell r="S9">
            <v>3</v>
          </cell>
          <cell r="T9">
            <v>102</v>
          </cell>
          <cell r="U9">
            <v>2</v>
          </cell>
          <cell r="V9">
            <v>68</v>
          </cell>
          <cell r="W9">
            <v>1</v>
          </cell>
          <cell r="X9">
            <v>34</v>
          </cell>
          <cell r="Y9">
            <v>3</v>
          </cell>
          <cell r="Z9">
            <v>102</v>
          </cell>
          <cell r="AA9">
            <v>2</v>
          </cell>
          <cell r="AB9">
            <v>68</v>
          </cell>
          <cell r="AC9">
            <v>15</v>
          </cell>
          <cell r="AD9">
            <v>510</v>
          </cell>
          <cell r="AE9">
            <v>18</v>
          </cell>
          <cell r="AF9">
            <v>612</v>
          </cell>
        </row>
        <row r="10">
          <cell r="A10">
            <v>113</v>
          </cell>
          <cell r="B10" t="str">
            <v>113</v>
          </cell>
          <cell r="C10">
            <v>6</v>
          </cell>
          <cell r="D10">
            <v>204</v>
          </cell>
          <cell r="E10">
            <v>2</v>
          </cell>
          <cell r="F10">
            <v>68</v>
          </cell>
          <cell r="G10">
            <v>3</v>
          </cell>
          <cell r="H10">
            <v>102</v>
          </cell>
          <cell r="I10">
            <v>2</v>
          </cell>
          <cell r="J10">
            <v>68</v>
          </cell>
          <cell r="K10">
            <v>7</v>
          </cell>
          <cell r="L10">
            <v>238</v>
          </cell>
          <cell r="M10">
            <v>6</v>
          </cell>
          <cell r="N10">
            <v>204</v>
          </cell>
          <cell r="O10">
            <v>26</v>
          </cell>
          <cell r="P10">
            <v>884</v>
          </cell>
          <cell r="Q10">
            <v>18</v>
          </cell>
          <cell r="R10">
            <v>612</v>
          </cell>
          <cell r="S10">
            <v>1</v>
          </cell>
          <cell r="T10">
            <v>34</v>
          </cell>
          <cell r="U10">
            <v>6</v>
          </cell>
          <cell r="V10">
            <v>204</v>
          </cell>
          <cell r="W10">
            <v>2</v>
          </cell>
          <cell r="X10">
            <v>68</v>
          </cell>
          <cell r="Y10">
            <v>2</v>
          </cell>
          <cell r="Z10">
            <v>68</v>
          </cell>
          <cell r="AA10">
            <v>3</v>
          </cell>
          <cell r="AB10">
            <v>102</v>
          </cell>
          <cell r="AC10">
            <v>32</v>
          </cell>
          <cell r="AD10">
            <v>1088</v>
          </cell>
          <cell r="AE10">
            <v>58</v>
          </cell>
          <cell r="AF10">
            <v>1972</v>
          </cell>
        </row>
        <row r="11">
          <cell r="A11">
            <v>114</v>
          </cell>
          <cell r="B11" t="str">
            <v>114</v>
          </cell>
          <cell r="C11">
            <v>4</v>
          </cell>
          <cell r="D11">
            <v>136</v>
          </cell>
          <cell r="I11">
            <v>1</v>
          </cell>
          <cell r="J11">
            <v>34</v>
          </cell>
          <cell r="K11">
            <v>1</v>
          </cell>
          <cell r="L11">
            <v>34</v>
          </cell>
          <cell r="M11">
            <v>1</v>
          </cell>
          <cell r="N11">
            <v>34</v>
          </cell>
          <cell r="O11">
            <v>7</v>
          </cell>
          <cell r="P11">
            <v>238</v>
          </cell>
          <cell r="Q11">
            <v>10</v>
          </cell>
          <cell r="R11">
            <v>340</v>
          </cell>
          <cell r="S11">
            <v>5</v>
          </cell>
          <cell r="T11">
            <v>170</v>
          </cell>
          <cell r="U11">
            <v>4</v>
          </cell>
          <cell r="V11">
            <v>136</v>
          </cell>
          <cell r="Y11">
            <v>6</v>
          </cell>
          <cell r="Z11">
            <v>204</v>
          </cell>
          <cell r="AA11">
            <v>6</v>
          </cell>
          <cell r="AB11">
            <v>204</v>
          </cell>
          <cell r="AC11">
            <v>31</v>
          </cell>
          <cell r="AD11">
            <v>1054</v>
          </cell>
          <cell r="AE11">
            <v>38</v>
          </cell>
          <cell r="AF11">
            <v>1292</v>
          </cell>
        </row>
        <row r="12">
          <cell r="A12">
            <v>115</v>
          </cell>
          <cell r="B12" t="str">
            <v>115</v>
          </cell>
          <cell r="E12">
            <v>4</v>
          </cell>
          <cell r="F12">
            <v>136</v>
          </cell>
          <cell r="I12">
            <v>2</v>
          </cell>
          <cell r="J12">
            <v>68</v>
          </cell>
          <cell r="K12">
            <v>2</v>
          </cell>
          <cell r="L12">
            <v>68</v>
          </cell>
          <cell r="M12">
            <v>3</v>
          </cell>
          <cell r="N12">
            <v>102</v>
          </cell>
          <cell r="O12">
            <v>11</v>
          </cell>
          <cell r="P12">
            <v>374</v>
          </cell>
          <cell r="S12">
            <v>2</v>
          </cell>
          <cell r="T12">
            <v>68</v>
          </cell>
          <cell r="W12">
            <v>1</v>
          </cell>
          <cell r="X12">
            <v>34</v>
          </cell>
          <cell r="Y12">
            <v>3</v>
          </cell>
          <cell r="Z12">
            <v>102</v>
          </cell>
          <cell r="AC12">
            <v>6</v>
          </cell>
          <cell r="AD12">
            <v>204</v>
          </cell>
          <cell r="AE12">
            <v>17</v>
          </cell>
          <cell r="AF12">
            <v>578</v>
          </cell>
        </row>
        <row r="13">
          <cell r="A13">
            <v>120</v>
          </cell>
          <cell r="B13" t="str">
            <v>120</v>
          </cell>
          <cell r="C13">
            <v>4</v>
          </cell>
          <cell r="D13">
            <v>136</v>
          </cell>
          <cell r="E13">
            <v>4</v>
          </cell>
          <cell r="F13">
            <v>136</v>
          </cell>
          <cell r="G13">
            <v>2</v>
          </cell>
          <cell r="H13">
            <v>68</v>
          </cell>
          <cell r="I13">
            <v>4</v>
          </cell>
          <cell r="J13">
            <v>136</v>
          </cell>
          <cell r="K13">
            <v>7</v>
          </cell>
          <cell r="L13">
            <v>238</v>
          </cell>
          <cell r="M13">
            <v>3</v>
          </cell>
          <cell r="N13">
            <v>102</v>
          </cell>
          <cell r="O13">
            <v>24</v>
          </cell>
          <cell r="P13">
            <v>816</v>
          </cell>
          <cell r="Q13">
            <v>6</v>
          </cell>
          <cell r="R13">
            <v>204</v>
          </cell>
          <cell r="S13">
            <v>20</v>
          </cell>
          <cell r="T13">
            <v>680</v>
          </cell>
          <cell r="U13">
            <v>7</v>
          </cell>
          <cell r="V13">
            <v>238</v>
          </cell>
          <cell r="W13">
            <v>5</v>
          </cell>
          <cell r="X13">
            <v>170</v>
          </cell>
          <cell r="Y13">
            <v>17</v>
          </cell>
          <cell r="Z13">
            <v>578</v>
          </cell>
          <cell r="AA13">
            <v>11</v>
          </cell>
          <cell r="AB13">
            <v>374</v>
          </cell>
          <cell r="AC13">
            <v>66</v>
          </cell>
          <cell r="AD13">
            <v>2244</v>
          </cell>
          <cell r="AE13">
            <v>90</v>
          </cell>
          <cell r="AF13">
            <v>3060</v>
          </cell>
        </row>
        <row r="14">
          <cell r="A14">
            <v>121</v>
          </cell>
          <cell r="B14" t="str">
            <v>121</v>
          </cell>
          <cell r="C14">
            <v>4</v>
          </cell>
          <cell r="D14">
            <v>136</v>
          </cell>
          <cell r="E14">
            <v>2</v>
          </cell>
          <cell r="F14">
            <v>68</v>
          </cell>
          <cell r="G14">
            <v>2</v>
          </cell>
          <cell r="H14">
            <v>68</v>
          </cell>
          <cell r="K14">
            <v>3</v>
          </cell>
          <cell r="L14">
            <v>102</v>
          </cell>
          <cell r="O14">
            <v>11</v>
          </cell>
          <cell r="P14">
            <v>374</v>
          </cell>
          <cell r="Q14">
            <v>5</v>
          </cell>
          <cell r="R14">
            <v>170</v>
          </cell>
          <cell r="S14">
            <v>3</v>
          </cell>
          <cell r="T14">
            <v>102</v>
          </cell>
          <cell r="U14">
            <v>4</v>
          </cell>
          <cell r="V14">
            <v>136</v>
          </cell>
          <cell r="W14">
            <v>3</v>
          </cell>
          <cell r="X14">
            <v>102</v>
          </cell>
          <cell r="Y14">
            <v>3</v>
          </cell>
          <cell r="Z14">
            <v>102</v>
          </cell>
          <cell r="AA14">
            <v>3</v>
          </cell>
          <cell r="AB14">
            <v>102</v>
          </cell>
          <cell r="AC14">
            <v>21</v>
          </cell>
          <cell r="AD14">
            <v>714</v>
          </cell>
          <cell r="AE14">
            <v>32</v>
          </cell>
          <cell r="AF14">
            <v>1088</v>
          </cell>
        </row>
        <row r="15">
          <cell r="A15">
            <v>122</v>
          </cell>
          <cell r="B15" t="str">
            <v>122</v>
          </cell>
          <cell r="C15">
            <v>1</v>
          </cell>
          <cell r="D15">
            <v>34</v>
          </cell>
          <cell r="E15">
            <v>3</v>
          </cell>
          <cell r="F15">
            <v>102</v>
          </cell>
          <cell r="I15">
            <v>2</v>
          </cell>
          <cell r="J15">
            <v>68</v>
          </cell>
          <cell r="K15">
            <v>1</v>
          </cell>
          <cell r="L15">
            <v>34</v>
          </cell>
          <cell r="M15">
            <v>2</v>
          </cell>
          <cell r="N15">
            <v>68</v>
          </cell>
          <cell r="O15">
            <v>9</v>
          </cell>
          <cell r="P15">
            <v>306</v>
          </cell>
          <cell r="Q15">
            <v>10</v>
          </cell>
          <cell r="R15">
            <v>340</v>
          </cell>
          <cell r="S15">
            <v>3</v>
          </cell>
          <cell r="T15">
            <v>102</v>
          </cell>
          <cell r="U15">
            <v>7</v>
          </cell>
          <cell r="V15">
            <v>238</v>
          </cell>
          <cell r="W15">
            <v>5</v>
          </cell>
          <cell r="X15">
            <v>170</v>
          </cell>
          <cell r="Y15">
            <v>4</v>
          </cell>
          <cell r="Z15">
            <v>136</v>
          </cell>
          <cell r="AA15">
            <v>9</v>
          </cell>
          <cell r="AB15">
            <v>306</v>
          </cell>
          <cell r="AC15">
            <v>38</v>
          </cell>
          <cell r="AD15">
            <v>1292</v>
          </cell>
          <cell r="AE15">
            <v>47</v>
          </cell>
          <cell r="AF15">
            <v>1598</v>
          </cell>
        </row>
        <row r="16">
          <cell r="A16">
            <v>123</v>
          </cell>
          <cell r="B16" t="str">
            <v>123</v>
          </cell>
          <cell r="C16">
            <v>1</v>
          </cell>
          <cell r="D16">
            <v>34</v>
          </cell>
          <cell r="E16">
            <v>3</v>
          </cell>
          <cell r="F16">
            <v>102</v>
          </cell>
          <cell r="I16">
            <v>1</v>
          </cell>
          <cell r="J16">
            <v>34</v>
          </cell>
          <cell r="K16">
            <v>1</v>
          </cell>
          <cell r="L16">
            <v>34</v>
          </cell>
          <cell r="O16">
            <v>6</v>
          </cell>
          <cell r="P16">
            <v>204</v>
          </cell>
          <cell r="S16">
            <v>1</v>
          </cell>
          <cell r="T16">
            <v>34</v>
          </cell>
          <cell r="U16">
            <v>1</v>
          </cell>
          <cell r="V16">
            <v>34</v>
          </cell>
          <cell r="W16">
            <v>3</v>
          </cell>
          <cell r="X16">
            <v>102</v>
          </cell>
          <cell r="AA16">
            <v>6</v>
          </cell>
          <cell r="AB16">
            <v>204</v>
          </cell>
          <cell r="AC16">
            <v>11</v>
          </cell>
          <cell r="AD16">
            <v>374</v>
          </cell>
          <cell r="AE16">
            <v>17</v>
          </cell>
          <cell r="AF16">
            <v>578</v>
          </cell>
        </row>
        <row r="17">
          <cell r="A17">
            <v>124</v>
          </cell>
          <cell r="B17" t="str">
            <v>124</v>
          </cell>
          <cell r="C17">
            <v>7</v>
          </cell>
          <cell r="D17">
            <v>238</v>
          </cell>
          <cell r="E17">
            <v>7</v>
          </cell>
          <cell r="F17">
            <v>238</v>
          </cell>
          <cell r="G17">
            <v>4</v>
          </cell>
          <cell r="H17">
            <v>136</v>
          </cell>
          <cell r="I17">
            <v>6</v>
          </cell>
          <cell r="J17">
            <v>204</v>
          </cell>
          <cell r="K17">
            <v>7</v>
          </cell>
          <cell r="L17">
            <v>238</v>
          </cell>
          <cell r="M17">
            <v>6</v>
          </cell>
          <cell r="N17">
            <v>204</v>
          </cell>
          <cell r="O17">
            <v>37</v>
          </cell>
          <cell r="P17">
            <v>1258</v>
          </cell>
          <cell r="Q17">
            <v>7</v>
          </cell>
          <cell r="R17">
            <v>238</v>
          </cell>
          <cell r="S17">
            <v>3</v>
          </cell>
          <cell r="T17">
            <v>102</v>
          </cell>
          <cell r="U17">
            <v>4</v>
          </cell>
          <cell r="V17">
            <v>136</v>
          </cell>
          <cell r="W17">
            <v>6</v>
          </cell>
          <cell r="X17">
            <v>204</v>
          </cell>
          <cell r="Y17">
            <v>14</v>
          </cell>
          <cell r="Z17">
            <v>476</v>
          </cell>
          <cell r="AA17">
            <v>7</v>
          </cell>
          <cell r="AB17">
            <v>238</v>
          </cell>
          <cell r="AC17">
            <v>41</v>
          </cell>
          <cell r="AD17">
            <v>1394</v>
          </cell>
          <cell r="AE17">
            <v>78</v>
          </cell>
          <cell r="AF17">
            <v>2652</v>
          </cell>
        </row>
        <row r="18">
          <cell r="A18">
            <v>125</v>
          </cell>
          <cell r="B18" t="str">
            <v>125</v>
          </cell>
          <cell r="C18">
            <v>5</v>
          </cell>
          <cell r="D18">
            <v>170</v>
          </cell>
          <cell r="E18">
            <v>3</v>
          </cell>
          <cell r="F18">
            <v>102</v>
          </cell>
          <cell r="G18">
            <v>5</v>
          </cell>
          <cell r="H18">
            <v>170</v>
          </cell>
          <cell r="K18">
            <v>1</v>
          </cell>
          <cell r="L18">
            <v>34</v>
          </cell>
          <cell r="M18">
            <v>1</v>
          </cell>
          <cell r="N18">
            <v>34</v>
          </cell>
          <cell r="O18">
            <v>15</v>
          </cell>
          <cell r="P18">
            <v>510</v>
          </cell>
          <cell r="Q18">
            <v>0</v>
          </cell>
          <cell r="R18">
            <v>0</v>
          </cell>
          <cell r="S18">
            <v>2</v>
          </cell>
          <cell r="T18">
            <v>68</v>
          </cell>
          <cell r="U18">
            <v>-2</v>
          </cell>
          <cell r="V18">
            <v>-68</v>
          </cell>
          <cell r="W18">
            <v>2</v>
          </cell>
          <cell r="X18">
            <v>68</v>
          </cell>
          <cell r="Y18">
            <v>2</v>
          </cell>
          <cell r="Z18">
            <v>68</v>
          </cell>
          <cell r="AA18">
            <v>2</v>
          </cell>
          <cell r="AB18">
            <v>68</v>
          </cell>
          <cell r="AC18">
            <v>6</v>
          </cell>
          <cell r="AD18">
            <v>204</v>
          </cell>
          <cell r="AE18">
            <v>21</v>
          </cell>
          <cell r="AF18">
            <v>714</v>
          </cell>
        </row>
        <row r="19">
          <cell r="A19">
            <v>126</v>
          </cell>
          <cell r="B19" t="str">
            <v>126</v>
          </cell>
          <cell r="C19">
            <v>5</v>
          </cell>
          <cell r="D19">
            <v>170</v>
          </cell>
          <cell r="G19">
            <v>2</v>
          </cell>
          <cell r="H19">
            <v>68</v>
          </cell>
          <cell r="I19">
            <v>1</v>
          </cell>
          <cell r="J19">
            <v>34</v>
          </cell>
          <cell r="K19">
            <v>3</v>
          </cell>
          <cell r="L19">
            <v>102</v>
          </cell>
          <cell r="O19">
            <v>11</v>
          </cell>
          <cell r="P19">
            <v>374</v>
          </cell>
          <cell r="Q19">
            <v>6</v>
          </cell>
          <cell r="R19">
            <v>204</v>
          </cell>
          <cell r="S19">
            <v>1</v>
          </cell>
          <cell r="T19">
            <v>34</v>
          </cell>
          <cell r="U19">
            <v>4</v>
          </cell>
          <cell r="V19">
            <v>136</v>
          </cell>
          <cell r="W19">
            <v>3</v>
          </cell>
          <cell r="X19">
            <v>102</v>
          </cell>
          <cell r="Y19">
            <v>1</v>
          </cell>
          <cell r="Z19">
            <v>34</v>
          </cell>
          <cell r="AA19">
            <v>4</v>
          </cell>
          <cell r="AB19">
            <v>136</v>
          </cell>
          <cell r="AC19">
            <v>19</v>
          </cell>
          <cell r="AD19">
            <v>646</v>
          </cell>
          <cell r="AE19">
            <v>30</v>
          </cell>
          <cell r="AF19">
            <v>1020</v>
          </cell>
        </row>
        <row r="20">
          <cell r="A20">
            <v>127</v>
          </cell>
          <cell r="B20" t="str">
            <v>127</v>
          </cell>
          <cell r="C20">
            <v>1</v>
          </cell>
          <cell r="D20">
            <v>34</v>
          </cell>
          <cell r="I20">
            <v>1</v>
          </cell>
          <cell r="J20">
            <v>34</v>
          </cell>
          <cell r="M20">
            <v>1</v>
          </cell>
          <cell r="N20">
            <v>34</v>
          </cell>
          <cell r="O20">
            <v>3</v>
          </cell>
          <cell r="P20">
            <v>102</v>
          </cell>
          <cell r="Q20">
            <v>9</v>
          </cell>
          <cell r="R20">
            <v>306</v>
          </cell>
          <cell r="S20">
            <v>8</v>
          </cell>
          <cell r="T20">
            <v>272</v>
          </cell>
          <cell r="U20">
            <v>2</v>
          </cell>
          <cell r="V20">
            <v>68</v>
          </cell>
          <cell r="W20">
            <v>2</v>
          </cell>
          <cell r="X20">
            <v>68</v>
          </cell>
          <cell r="Y20">
            <v>4</v>
          </cell>
          <cell r="Z20">
            <v>136</v>
          </cell>
          <cell r="AA20">
            <v>4</v>
          </cell>
          <cell r="AB20">
            <v>136</v>
          </cell>
          <cell r="AC20">
            <v>29</v>
          </cell>
          <cell r="AD20">
            <v>986</v>
          </cell>
          <cell r="AE20">
            <v>32</v>
          </cell>
          <cell r="AF20">
            <v>1088</v>
          </cell>
        </row>
        <row r="21">
          <cell r="A21">
            <v>128</v>
          </cell>
          <cell r="B21" t="str">
            <v>128</v>
          </cell>
          <cell r="C21">
            <v>2</v>
          </cell>
          <cell r="D21">
            <v>68</v>
          </cell>
          <cell r="E21">
            <v>2</v>
          </cell>
          <cell r="F21">
            <v>68</v>
          </cell>
          <cell r="G21">
            <v>1</v>
          </cell>
          <cell r="H21">
            <v>34</v>
          </cell>
          <cell r="I21">
            <v>5</v>
          </cell>
          <cell r="J21">
            <v>170</v>
          </cell>
          <cell r="K21">
            <v>2</v>
          </cell>
          <cell r="L21">
            <v>68</v>
          </cell>
          <cell r="M21">
            <v>6</v>
          </cell>
          <cell r="N21">
            <v>204</v>
          </cell>
          <cell r="O21">
            <v>18</v>
          </cell>
          <cell r="P21">
            <v>612</v>
          </cell>
          <cell r="Q21">
            <v>1</v>
          </cell>
          <cell r="R21">
            <v>34</v>
          </cell>
          <cell r="S21">
            <v>4</v>
          </cell>
          <cell r="T21">
            <v>136</v>
          </cell>
          <cell r="U21">
            <v>1</v>
          </cell>
          <cell r="V21">
            <v>34</v>
          </cell>
          <cell r="W21">
            <v>1</v>
          </cell>
          <cell r="X21">
            <v>34</v>
          </cell>
          <cell r="Y21">
            <v>8</v>
          </cell>
          <cell r="Z21">
            <v>272</v>
          </cell>
          <cell r="AA21">
            <v>7</v>
          </cell>
          <cell r="AB21">
            <v>238</v>
          </cell>
          <cell r="AC21">
            <v>22</v>
          </cell>
          <cell r="AD21">
            <v>748</v>
          </cell>
          <cell r="AE21">
            <v>40</v>
          </cell>
          <cell r="AF21">
            <v>1360</v>
          </cell>
        </row>
        <row r="22">
          <cell r="A22">
            <v>129</v>
          </cell>
          <cell r="B22" t="str">
            <v>129</v>
          </cell>
          <cell r="C22">
            <v>5</v>
          </cell>
          <cell r="D22">
            <v>170</v>
          </cell>
          <cell r="E22">
            <v>4</v>
          </cell>
          <cell r="F22">
            <v>136</v>
          </cell>
          <cell r="I22">
            <v>2</v>
          </cell>
          <cell r="J22">
            <v>68</v>
          </cell>
          <cell r="M22">
            <v>3</v>
          </cell>
          <cell r="N22">
            <v>102</v>
          </cell>
          <cell r="O22">
            <v>14</v>
          </cell>
          <cell r="P22">
            <v>476</v>
          </cell>
          <cell r="Q22">
            <v>2</v>
          </cell>
          <cell r="R22">
            <v>68</v>
          </cell>
          <cell r="S22">
            <v>3</v>
          </cell>
          <cell r="T22">
            <v>102</v>
          </cell>
          <cell r="W22">
            <v>8</v>
          </cell>
          <cell r="X22">
            <v>272</v>
          </cell>
          <cell r="Y22">
            <v>3</v>
          </cell>
          <cell r="Z22">
            <v>102</v>
          </cell>
          <cell r="AA22">
            <v>8</v>
          </cell>
          <cell r="AB22">
            <v>272</v>
          </cell>
          <cell r="AC22">
            <v>24</v>
          </cell>
          <cell r="AD22">
            <v>816</v>
          </cell>
          <cell r="AE22">
            <v>38</v>
          </cell>
          <cell r="AF22">
            <v>1292</v>
          </cell>
        </row>
        <row r="23">
          <cell r="A23">
            <v>130</v>
          </cell>
          <cell r="B23" t="str">
            <v>130</v>
          </cell>
          <cell r="C23">
            <v>5</v>
          </cell>
          <cell r="D23">
            <v>170</v>
          </cell>
          <cell r="E23">
            <v>2</v>
          </cell>
          <cell r="F23">
            <v>68</v>
          </cell>
          <cell r="G23">
            <v>3</v>
          </cell>
          <cell r="H23">
            <v>102</v>
          </cell>
          <cell r="K23">
            <v>1</v>
          </cell>
          <cell r="L23">
            <v>34</v>
          </cell>
          <cell r="M23">
            <v>1</v>
          </cell>
          <cell r="N23">
            <v>34</v>
          </cell>
          <cell r="O23">
            <v>12</v>
          </cell>
          <cell r="P23">
            <v>408</v>
          </cell>
          <cell r="Q23">
            <v>5</v>
          </cell>
          <cell r="R23">
            <v>170</v>
          </cell>
          <cell r="S23">
            <v>7</v>
          </cell>
          <cell r="T23">
            <v>238</v>
          </cell>
          <cell r="U23">
            <v>1</v>
          </cell>
          <cell r="V23">
            <v>34</v>
          </cell>
          <cell r="W23">
            <v>2</v>
          </cell>
          <cell r="X23">
            <v>68</v>
          </cell>
          <cell r="Y23">
            <v>14</v>
          </cell>
          <cell r="Z23">
            <v>476</v>
          </cell>
          <cell r="AA23">
            <v>4</v>
          </cell>
          <cell r="AB23">
            <v>136</v>
          </cell>
          <cell r="AC23">
            <v>33</v>
          </cell>
          <cell r="AD23">
            <v>1122</v>
          </cell>
          <cell r="AE23">
            <v>45</v>
          </cell>
          <cell r="AF23">
            <v>1530</v>
          </cell>
        </row>
        <row r="24">
          <cell r="A24">
            <v>131</v>
          </cell>
          <cell r="B24" t="str">
            <v>131</v>
          </cell>
          <cell r="E24">
            <v>1</v>
          </cell>
          <cell r="F24">
            <v>34</v>
          </cell>
          <cell r="K24">
            <v>1</v>
          </cell>
          <cell r="L24">
            <v>34</v>
          </cell>
          <cell r="O24">
            <v>2</v>
          </cell>
          <cell r="P24">
            <v>68</v>
          </cell>
          <cell r="Q24">
            <v>18</v>
          </cell>
          <cell r="R24">
            <v>612</v>
          </cell>
          <cell r="S24">
            <v>22</v>
          </cell>
          <cell r="T24">
            <v>748</v>
          </cell>
          <cell r="U24">
            <v>7</v>
          </cell>
          <cell r="V24">
            <v>238</v>
          </cell>
          <cell r="W24">
            <v>6</v>
          </cell>
          <cell r="X24">
            <v>204</v>
          </cell>
          <cell r="Y24">
            <v>6</v>
          </cell>
          <cell r="Z24">
            <v>204</v>
          </cell>
          <cell r="AA24">
            <v>10</v>
          </cell>
          <cell r="AB24">
            <v>340</v>
          </cell>
          <cell r="AC24">
            <v>69</v>
          </cell>
          <cell r="AD24">
            <v>2346</v>
          </cell>
          <cell r="AE24">
            <v>71</v>
          </cell>
          <cell r="AF24">
            <v>2414</v>
          </cell>
        </row>
        <row r="25">
          <cell r="A25">
            <v>132</v>
          </cell>
          <cell r="B25" t="str">
            <v>132</v>
          </cell>
          <cell r="C25">
            <v>2</v>
          </cell>
          <cell r="D25">
            <v>68</v>
          </cell>
          <cell r="E25">
            <v>4</v>
          </cell>
          <cell r="F25">
            <v>136</v>
          </cell>
          <cell r="G25">
            <v>1</v>
          </cell>
          <cell r="H25">
            <v>34</v>
          </cell>
          <cell r="I25">
            <v>1</v>
          </cell>
          <cell r="J25">
            <v>34</v>
          </cell>
          <cell r="K25">
            <v>1</v>
          </cell>
          <cell r="L25">
            <v>34</v>
          </cell>
          <cell r="M25">
            <v>2</v>
          </cell>
          <cell r="N25">
            <v>68</v>
          </cell>
          <cell r="O25">
            <v>11</v>
          </cell>
          <cell r="P25">
            <v>374</v>
          </cell>
          <cell r="Q25">
            <v>2</v>
          </cell>
          <cell r="R25">
            <v>68</v>
          </cell>
          <cell r="S25">
            <v>6</v>
          </cell>
          <cell r="T25">
            <v>204</v>
          </cell>
          <cell r="U25">
            <v>1</v>
          </cell>
          <cell r="V25">
            <v>34</v>
          </cell>
          <cell r="W25">
            <v>2</v>
          </cell>
          <cell r="X25">
            <v>68</v>
          </cell>
          <cell r="Y25">
            <v>4</v>
          </cell>
          <cell r="Z25">
            <v>136</v>
          </cell>
          <cell r="AA25">
            <v>1</v>
          </cell>
          <cell r="AB25">
            <v>34</v>
          </cell>
          <cell r="AC25">
            <v>16</v>
          </cell>
          <cell r="AD25">
            <v>544</v>
          </cell>
          <cell r="AE25">
            <v>27</v>
          </cell>
          <cell r="AF25">
            <v>918</v>
          </cell>
        </row>
        <row r="26">
          <cell r="A26">
            <v>133</v>
          </cell>
          <cell r="B26" t="str">
            <v>133</v>
          </cell>
          <cell r="C26">
            <v>9</v>
          </cell>
          <cell r="D26">
            <v>306</v>
          </cell>
          <cell r="G26">
            <v>1</v>
          </cell>
          <cell r="H26">
            <v>34</v>
          </cell>
          <cell r="I26">
            <v>4</v>
          </cell>
          <cell r="J26">
            <v>136</v>
          </cell>
          <cell r="K26">
            <v>6</v>
          </cell>
          <cell r="L26">
            <v>204</v>
          </cell>
          <cell r="M26">
            <v>7</v>
          </cell>
          <cell r="N26">
            <v>238</v>
          </cell>
          <cell r="O26">
            <v>27</v>
          </cell>
          <cell r="P26">
            <v>918</v>
          </cell>
          <cell r="Q26">
            <v>6</v>
          </cell>
          <cell r="R26">
            <v>204</v>
          </cell>
          <cell r="S26">
            <v>4</v>
          </cell>
          <cell r="T26">
            <v>136</v>
          </cell>
          <cell r="U26">
            <v>2</v>
          </cell>
          <cell r="V26">
            <v>68</v>
          </cell>
          <cell r="W26">
            <v>7</v>
          </cell>
          <cell r="X26">
            <v>238</v>
          </cell>
          <cell r="Y26">
            <v>10</v>
          </cell>
          <cell r="Z26">
            <v>340</v>
          </cell>
          <cell r="AA26">
            <v>8</v>
          </cell>
          <cell r="AB26">
            <v>272</v>
          </cell>
          <cell r="AC26">
            <v>37</v>
          </cell>
          <cell r="AD26">
            <v>1258</v>
          </cell>
          <cell r="AE26">
            <v>64</v>
          </cell>
          <cell r="AF26">
            <v>2176</v>
          </cell>
        </row>
        <row r="27">
          <cell r="A27">
            <v>134</v>
          </cell>
          <cell r="B27" t="str">
            <v>134</v>
          </cell>
          <cell r="C27">
            <v>8</v>
          </cell>
          <cell r="D27">
            <v>272</v>
          </cell>
          <cell r="E27">
            <v>3</v>
          </cell>
          <cell r="F27">
            <v>102</v>
          </cell>
          <cell r="G27">
            <v>4</v>
          </cell>
          <cell r="H27">
            <v>136</v>
          </cell>
          <cell r="I27">
            <v>1</v>
          </cell>
          <cell r="J27">
            <v>34</v>
          </cell>
          <cell r="K27">
            <v>4</v>
          </cell>
          <cell r="L27">
            <v>136</v>
          </cell>
          <cell r="M27">
            <v>1</v>
          </cell>
          <cell r="N27">
            <v>34</v>
          </cell>
          <cell r="O27">
            <v>21</v>
          </cell>
          <cell r="P27">
            <v>714</v>
          </cell>
          <cell r="Q27">
            <v>12</v>
          </cell>
          <cell r="R27">
            <v>408</v>
          </cell>
          <cell r="S27">
            <v>4</v>
          </cell>
          <cell r="T27">
            <v>136</v>
          </cell>
          <cell r="U27">
            <v>4</v>
          </cell>
          <cell r="V27">
            <v>136</v>
          </cell>
          <cell r="W27">
            <v>2</v>
          </cell>
          <cell r="X27">
            <v>68</v>
          </cell>
          <cell r="Y27">
            <v>5</v>
          </cell>
          <cell r="Z27">
            <v>170</v>
          </cell>
          <cell r="AA27">
            <v>3</v>
          </cell>
          <cell r="AB27">
            <v>102</v>
          </cell>
          <cell r="AC27">
            <v>30</v>
          </cell>
          <cell r="AD27">
            <v>1020</v>
          </cell>
          <cell r="AE27">
            <v>51</v>
          </cell>
          <cell r="AF27">
            <v>1734</v>
          </cell>
        </row>
        <row r="28">
          <cell r="A28">
            <v>136</v>
          </cell>
          <cell r="B28" t="str">
            <v>136</v>
          </cell>
          <cell r="E28">
            <v>1</v>
          </cell>
          <cell r="F28">
            <v>34</v>
          </cell>
          <cell r="K28">
            <v>1</v>
          </cell>
          <cell r="L28">
            <v>34</v>
          </cell>
          <cell r="O28">
            <v>2</v>
          </cell>
          <cell r="P28">
            <v>68</v>
          </cell>
          <cell r="AA28">
            <v>1</v>
          </cell>
          <cell r="AB28">
            <v>34</v>
          </cell>
          <cell r="AC28">
            <v>1</v>
          </cell>
          <cell r="AD28">
            <v>34</v>
          </cell>
          <cell r="AE28">
            <v>3</v>
          </cell>
          <cell r="AF28">
            <v>102</v>
          </cell>
        </row>
        <row r="29">
          <cell r="A29">
            <v>137</v>
          </cell>
          <cell r="B29" t="str">
            <v>137</v>
          </cell>
          <cell r="C29">
            <v>1</v>
          </cell>
          <cell r="D29">
            <v>34</v>
          </cell>
          <cell r="G29">
            <v>1</v>
          </cell>
          <cell r="H29">
            <v>34</v>
          </cell>
          <cell r="I29">
            <v>2</v>
          </cell>
          <cell r="J29">
            <v>68</v>
          </cell>
          <cell r="K29">
            <v>4</v>
          </cell>
          <cell r="L29">
            <v>136</v>
          </cell>
          <cell r="M29">
            <v>6</v>
          </cell>
          <cell r="N29">
            <v>204</v>
          </cell>
          <cell r="O29">
            <v>14</v>
          </cell>
          <cell r="P29">
            <v>476</v>
          </cell>
          <cell r="Q29">
            <v>3</v>
          </cell>
          <cell r="R29">
            <v>102</v>
          </cell>
          <cell r="S29">
            <v>5</v>
          </cell>
          <cell r="T29">
            <v>170</v>
          </cell>
          <cell r="U29">
            <v>1</v>
          </cell>
          <cell r="V29">
            <v>34</v>
          </cell>
          <cell r="W29">
            <v>1</v>
          </cell>
          <cell r="X29">
            <v>34</v>
          </cell>
          <cell r="Y29">
            <v>10</v>
          </cell>
          <cell r="Z29">
            <v>340</v>
          </cell>
          <cell r="AA29">
            <v>3</v>
          </cell>
          <cell r="AB29">
            <v>102</v>
          </cell>
          <cell r="AC29">
            <v>23</v>
          </cell>
          <cell r="AD29">
            <v>782</v>
          </cell>
          <cell r="AE29">
            <v>37</v>
          </cell>
          <cell r="AF29">
            <v>1258</v>
          </cell>
        </row>
        <row r="30">
          <cell r="A30">
            <v>138</v>
          </cell>
          <cell r="B30" t="str">
            <v>138</v>
          </cell>
          <cell r="C30">
            <v>1</v>
          </cell>
          <cell r="D30">
            <v>34</v>
          </cell>
          <cell r="E30">
            <v>1</v>
          </cell>
          <cell r="F30">
            <v>34</v>
          </cell>
          <cell r="I30">
            <v>1</v>
          </cell>
          <cell r="J30">
            <v>34</v>
          </cell>
          <cell r="K30">
            <v>1</v>
          </cell>
          <cell r="L30">
            <v>34</v>
          </cell>
          <cell r="M30">
            <v>1</v>
          </cell>
          <cell r="N30">
            <v>34</v>
          </cell>
          <cell r="O30">
            <v>5</v>
          </cell>
          <cell r="P30">
            <v>170</v>
          </cell>
          <cell r="Q30">
            <v>4</v>
          </cell>
          <cell r="R30">
            <v>136</v>
          </cell>
          <cell r="S30">
            <v>4</v>
          </cell>
          <cell r="T30">
            <v>136</v>
          </cell>
          <cell r="U30">
            <v>4</v>
          </cell>
          <cell r="V30">
            <v>136</v>
          </cell>
          <cell r="Y30">
            <v>5</v>
          </cell>
          <cell r="Z30">
            <v>170</v>
          </cell>
          <cell r="AA30">
            <v>2</v>
          </cell>
          <cell r="AB30">
            <v>68</v>
          </cell>
          <cell r="AC30">
            <v>19</v>
          </cell>
          <cell r="AD30">
            <v>646</v>
          </cell>
          <cell r="AE30">
            <v>24</v>
          </cell>
          <cell r="AF30">
            <v>816</v>
          </cell>
        </row>
        <row r="31">
          <cell r="A31">
            <v>139</v>
          </cell>
          <cell r="B31" t="str">
            <v>139</v>
          </cell>
          <cell r="C31">
            <v>3</v>
          </cell>
          <cell r="D31">
            <v>102</v>
          </cell>
          <cell r="E31">
            <v>5</v>
          </cell>
          <cell r="F31">
            <v>170</v>
          </cell>
          <cell r="G31">
            <v>3</v>
          </cell>
          <cell r="H31">
            <v>102</v>
          </cell>
          <cell r="K31">
            <v>3</v>
          </cell>
          <cell r="L31">
            <v>102</v>
          </cell>
          <cell r="M31">
            <v>1</v>
          </cell>
          <cell r="N31">
            <v>34</v>
          </cell>
          <cell r="O31">
            <v>15</v>
          </cell>
          <cell r="P31">
            <v>510</v>
          </cell>
          <cell r="Q31">
            <v>2</v>
          </cell>
          <cell r="R31">
            <v>68</v>
          </cell>
          <cell r="S31">
            <v>8</v>
          </cell>
          <cell r="T31">
            <v>272</v>
          </cell>
          <cell r="U31">
            <v>1</v>
          </cell>
          <cell r="V31">
            <v>34</v>
          </cell>
          <cell r="W31">
            <v>2</v>
          </cell>
          <cell r="X31">
            <v>68</v>
          </cell>
          <cell r="Y31">
            <v>6</v>
          </cell>
          <cell r="Z31">
            <v>204</v>
          </cell>
          <cell r="AA31">
            <v>9</v>
          </cell>
          <cell r="AB31">
            <v>306</v>
          </cell>
          <cell r="AC31">
            <v>28</v>
          </cell>
          <cell r="AD31">
            <v>952</v>
          </cell>
          <cell r="AE31">
            <v>43</v>
          </cell>
          <cell r="AF31">
            <v>1462</v>
          </cell>
        </row>
        <row r="32">
          <cell r="A32">
            <v>140</v>
          </cell>
          <cell r="B32" t="str">
            <v>140</v>
          </cell>
          <cell r="E32">
            <v>2</v>
          </cell>
          <cell r="F32">
            <v>68</v>
          </cell>
          <cell r="I32">
            <v>2</v>
          </cell>
          <cell r="J32">
            <v>68</v>
          </cell>
          <cell r="K32">
            <v>2</v>
          </cell>
          <cell r="L32">
            <v>68</v>
          </cell>
          <cell r="M32">
            <v>2</v>
          </cell>
          <cell r="N32">
            <v>68</v>
          </cell>
          <cell r="O32">
            <v>8</v>
          </cell>
          <cell r="P32">
            <v>272</v>
          </cell>
          <cell r="Q32">
            <v>2</v>
          </cell>
          <cell r="R32">
            <v>68</v>
          </cell>
          <cell r="S32">
            <v>1</v>
          </cell>
          <cell r="T32">
            <v>34</v>
          </cell>
          <cell r="U32">
            <v>1</v>
          </cell>
          <cell r="V32">
            <v>34</v>
          </cell>
          <cell r="W32">
            <v>4</v>
          </cell>
          <cell r="X32">
            <v>136</v>
          </cell>
          <cell r="Y32">
            <v>3</v>
          </cell>
          <cell r="Z32">
            <v>102</v>
          </cell>
          <cell r="AA32">
            <v>3</v>
          </cell>
          <cell r="AB32">
            <v>102</v>
          </cell>
          <cell r="AC32">
            <v>14</v>
          </cell>
          <cell r="AD32">
            <v>476</v>
          </cell>
          <cell r="AE32">
            <v>22</v>
          </cell>
          <cell r="AF32">
            <v>748</v>
          </cell>
        </row>
        <row r="33">
          <cell r="A33">
            <v>141</v>
          </cell>
          <cell r="B33" t="str">
            <v>141</v>
          </cell>
          <cell r="E33">
            <v>1</v>
          </cell>
          <cell r="F33">
            <v>34</v>
          </cell>
          <cell r="K33">
            <v>2</v>
          </cell>
          <cell r="L33">
            <v>68</v>
          </cell>
          <cell r="M33">
            <v>3</v>
          </cell>
          <cell r="N33">
            <v>102</v>
          </cell>
          <cell r="O33">
            <v>6</v>
          </cell>
          <cell r="P33">
            <v>204</v>
          </cell>
          <cell r="Q33">
            <v>4</v>
          </cell>
          <cell r="R33">
            <v>136</v>
          </cell>
          <cell r="S33">
            <v>5</v>
          </cell>
          <cell r="T33">
            <v>170</v>
          </cell>
          <cell r="W33">
            <v>2</v>
          </cell>
          <cell r="X33">
            <v>68</v>
          </cell>
          <cell r="Y33">
            <v>7</v>
          </cell>
          <cell r="Z33">
            <v>238</v>
          </cell>
          <cell r="AA33">
            <v>3</v>
          </cell>
          <cell r="AB33">
            <v>102</v>
          </cell>
          <cell r="AC33">
            <v>21</v>
          </cell>
          <cell r="AD33">
            <v>714</v>
          </cell>
          <cell r="AE33">
            <v>27</v>
          </cell>
          <cell r="AF33">
            <v>918</v>
          </cell>
        </row>
        <row r="34">
          <cell r="A34">
            <v>171</v>
          </cell>
          <cell r="B34" t="str">
            <v>171</v>
          </cell>
          <cell r="C34">
            <v>3</v>
          </cell>
          <cell r="D34">
            <v>102</v>
          </cell>
          <cell r="E34">
            <v>2</v>
          </cell>
          <cell r="F34">
            <v>68</v>
          </cell>
          <cell r="G34">
            <v>1</v>
          </cell>
          <cell r="H34">
            <v>34</v>
          </cell>
          <cell r="K34">
            <v>4</v>
          </cell>
          <cell r="L34">
            <v>136</v>
          </cell>
          <cell r="M34">
            <v>2</v>
          </cell>
          <cell r="N34">
            <v>68</v>
          </cell>
          <cell r="O34">
            <v>12</v>
          </cell>
          <cell r="P34">
            <v>408</v>
          </cell>
          <cell r="Q34">
            <v>4</v>
          </cell>
          <cell r="R34">
            <v>136</v>
          </cell>
          <cell r="S34">
            <v>0</v>
          </cell>
          <cell r="T34">
            <v>0</v>
          </cell>
          <cell r="U34">
            <v>0</v>
          </cell>
          <cell r="V34">
            <v>0</v>
          </cell>
          <cell r="W34">
            <v>1</v>
          </cell>
          <cell r="X34">
            <v>34</v>
          </cell>
          <cell r="Y34">
            <v>4</v>
          </cell>
          <cell r="Z34">
            <v>136</v>
          </cell>
          <cell r="AA34">
            <v>6</v>
          </cell>
          <cell r="AB34">
            <v>204</v>
          </cell>
          <cell r="AC34">
            <v>15</v>
          </cell>
          <cell r="AD34">
            <v>510</v>
          </cell>
          <cell r="AE34">
            <v>27</v>
          </cell>
          <cell r="AF34">
            <v>918</v>
          </cell>
        </row>
        <row r="35">
          <cell r="A35">
            <v>180</v>
          </cell>
          <cell r="B35" t="str">
            <v>180</v>
          </cell>
          <cell r="C35">
            <v>3</v>
          </cell>
          <cell r="D35">
            <v>102</v>
          </cell>
          <cell r="E35">
            <v>4</v>
          </cell>
          <cell r="F35">
            <v>136</v>
          </cell>
          <cell r="G35">
            <v>1</v>
          </cell>
          <cell r="H35">
            <v>34</v>
          </cell>
          <cell r="I35">
            <v>1</v>
          </cell>
          <cell r="J35">
            <v>34</v>
          </cell>
          <cell r="K35">
            <v>5</v>
          </cell>
          <cell r="L35">
            <v>170</v>
          </cell>
          <cell r="M35">
            <v>3</v>
          </cell>
          <cell r="N35">
            <v>102</v>
          </cell>
          <cell r="O35">
            <v>17</v>
          </cell>
          <cell r="P35">
            <v>578</v>
          </cell>
          <cell r="Q35">
            <v>4</v>
          </cell>
          <cell r="R35">
            <v>136</v>
          </cell>
          <cell r="S35">
            <v>6</v>
          </cell>
          <cell r="T35">
            <v>204</v>
          </cell>
          <cell r="U35">
            <v>2</v>
          </cell>
          <cell r="V35">
            <v>68</v>
          </cell>
          <cell r="W35">
            <v>2</v>
          </cell>
          <cell r="X35">
            <v>68</v>
          </cell>
          <cell r="Y35">
            <v>5</v>
          </cell>
          <cell r="Z35">
            <v>170</v>
          </cell>
          <cell r="AA35">
            <v>5</v>
          </cell>
          <cell r="AB35">
            <v>170</v>
          </cell>
          <cell r="AC35">
            <v>24</v>
          </cell>
          <cell r="AD35">
            <v>816</v>
          </cell>
          <cell r="AE35">
            <v>41</v>
          </cell>
          <cell r="AF35">
            <v>1394</v>
          </cell>
        </row>
        <row r="36">
          <cell r="A36">
            <v>181</v>
          </cell>
          <cell r="B36" t="str">
            <v>181</v>
          </cell>
          <cell r="C36">
            <v>4</v>
          </cell>
          <cell r="D36">
            <v>136</v>
          </cell>
          <cell r="E36">
            <v>0</v>
          </cell>
          <cell r="F36">
            <v>0</v>
          </cell>
          <cell r="G36">
            <v>2</v>
          </cell>
          <cell r="H36">
            <v>68</v>
          </cell>
          <cell r="K36">
            <v>4</v>
          </cell>
          <cell r="L36">
            <v>136</v>
          </cell>
          <cell r="M36">
            <v>2</v>
          </cell>
          <cell r="N36">
            <v>68</v>
          </cell>
          <cell r="O36">
            <v>12</v>
          </cell>
          <cell r="P36">
            <v>408</v>
          </cell>
          <cell r="Q36">
            <v>3</v>
          </cell>
          <cell r="R36">
            <v>102</v>
          </cell>
          <cell r="S36">
            <v>5</v>
          </cell>
          <cell r="T36">
            <v>170</v>
          </cell>
          <cell r="W36">
            <v>1</v>
          </cell>
          <cell r="X36">
            <v>34</v>
          </cell>
          <cell r="Y36">
            <v>5</v>
          </cell>
          <cell r="Z36">
            <v>170</v>
          </cell>
          <cell r="AA36">
            <v>2</v>
          </cell>
          <cell r="AB36">
            <v>68</v>
          </cell>
          <cell r="AC36">
            <v>16</v>
          </cell>
          <cell r="AD36">
            <v>544</v>
          </cell>
          <cell r="AE36">
            <v>28</v>
          </cell>
          <cell r="AF36">
            <v>952</v>
          </cell>
        </row>
        <row r="37">
          <cell r="A37">
            <v>190</v>
          </cell>
          <cell r="B37" t="str">
            <v>190</v>
          </cell>
          <cell r="C37">
            <v>4</v>
          </cell>
          <cell r="D37">
            <v>136</v>
          </cell>
          <cell r="E37">
            <v>3</v>
          </cell>
          <cell r="F37">
            <v>102</v>
          </cell>
          <cell r="G37">
            <v>4</v>
          </cell>
          <cell r="H37">
            <v>136</v>
          </cell>
          <cell r="I37">
            <v>1</v>
          </cell>
          <cell r="J37">
            <v>34</v>
          </cell>
          <cell r="M37">
            <v>2</v>
          </cell>
          <cell r="N37">
            <v>68</v>
          </cell>
          <cell r="O37">
            <v>14</v>
          </cell>
          <cell r="P37">
            <v>476</v>
          </cell>
          <cell r="Q37">
            <v>3</v>
          </cell>
          <cell r="R37">
            <v>102</v>
          </cell>
          <cell r="S37">
            <v>5</v>
          </cell>
          <cell r="T37">
            <v>170</v>
          </cell>
          <cell r="W37">
            <v>10</v>
          </cell>
          <cell r="X37">
            <v>340</v>
          </cell>
          <cell r="Y37">
            <v>3</v>
          </cell>
          <cell r="Z37">
            <v>102</v>
          </cell>
          <cell r="AA37">
            <v>13</v>
          </cell>
          <cell r="AB37">
            <v>442</v>
          </cell>
          <cell r="AC37">
            <v>34</v>
          </cell>
          <cell r="AD37">
            <v>1156</v>
          </cell>
          <cell r="AE37">
            <v>48</v>
          </cell>
          <cell r="AF37">
            <v>1632</v>
          </cell>
        </row>
        <row r="38">
          <cell r="A38">
            <v>200</v>
          </cell>
          <cell r="B38" t="str">
            <v>200</v>
          </cell>
          <cell r="C38">
            <v>2</v>
          </cell>
          <cell r="D38">
            <v>68</v>
          </cell>
          <cell r="I38">
            <v>1</v>
          </cell>
          <cell r="J38">
            <v>34</v>
          </cell>
          <cell r="M38">
            <v>1</v>
          </cell>
          <cell r="N38">
            <v>34</v>
          </cell>
          <cell r="O38">
            <v>4</v>
          </cell>
          <cell r="P38">
            <v>136</v>
          </cell>
          <cell r="Q38">
            <v>3</v>
          </cell>
          <cell r="R38">
            <v>102</v>
          </cell>
          <cell r="S38">
            <v>3</v>
          </cell>
          <cell r="T38">
            <v>102</v>
          </cell>
          <cell r="U38">
            <v>3</v>
          </cell>
          <cell r="V38">
            <v>102</v>
          </cell>
          <cell r="W38">
            <v>2</v>
          </cell>
          <cell r="X38">
            <v>68</v>
          </cell>
          <cell r="Y38">
            <v>7</v>
          </cell>
          <cell r="Z38">
            <v>238</v>
          </cell>
          <cell r="AA38">
            <v>3</v>
          </cell>
          <cell r="AB38">
            <v>102</v>
          </cell>
          <cell r="AC38">
            <v>21</v>
          </cell>
          <cell r="AD38">
            <v>714</v>
          </cell>
          <cell r="AE38">
            <v>25</v>
          </cell>
          <cell r="AF38">
            <v>850</v>
          </cell>
        </row>
        <row r="39">
          <cell r="A39">
            <v>201</v>
          </cell>
          <cell r="B39" t="str">
            <v>201</v>
          </cell>
          <cell r="K39">
            <v>0</v>
          </cell>
          <cell r="L39">
            <v>0</v>
          </cell>
          <cell r="O39">
            <v>0</v>
          </cell>
          <cell r="P39">
            <v>0</v>
          </cell>
          <cell r="Q39">
            <v>6</v>
          </cell>
          <cell r="R39">
            <v>204</v>
          </cell>
          <cell r="S39">
            <v>8</v>
          </cell>
          <cell r="T39">
            <v>272</v>
          </cell>
          <cell r="U39">
            <v>5</v>
          </cell>
          <cell r="V39">
            <v>170</v>
          </cell>
          <cell r="W39">
            <v>3</v>
          </cell>
          <cell r="X39">
            <v>102</v>
          </cell>
          <cell r="Y39">
            <v>6</v>
          </cell>
          <cell r="Z39">
            <v>204</v>
          </cell>
          <cell r="AA39">
            <v>6</v>
          </cell>
          <cell r="AB39">
            <v>204</v>
          </cell>
          <cell r="AC39">
            <v>34</v>
          </cell>
          <cell r="AD39">
            <v>1156</v>
          </cell>
          <cell r="AE39">
            <v>34</v>
          </cell>
          <cell r="AF39">
            <v>1156</v>
          </cell>
        </row>
        <row r="40">
          <cell r="A40">
            <v>202</v>
          </cell>
          <cell r="B40" t="str">
            <v>202</v>
          </cell>
          <cell r="C40">
            <v>3</v>
          </cell>
          <cell r="D40">
            <v>102</v>
          </cell>
          <cell r="E40">
            <v>2</v>
          </cell>
          <cell r="F40">
            <v>68</v>
          </cell>
          <cell r="I40">
            <v>1</v>
          </cell>
          <cell r="J40">
            <v>34</v>
          </cell>
          <cell r="K40">
            <v>2</v>
          </cell>
          <cell r="L40">
            <v>68</v>
          </cell>
          <cell r="M40">
            <v>1</v>
          </cell>
          <cell r="N40">
            <v>34</v>
          </cell>
          <cell r="O40">
            <v>9</v>
          </cell>
          <cell r="P40">
            <v>306</v>
          </cell>
          <cell r="Q40">
            <v>3</v>
          </cell>
          <cell r="R40">
            <v>102</v>
          </cell>
          <cell r="S40">
            <v>0</v>
          </cell>
          <cell r="T40">
            <v>0</v>
          </cell>
          <cell r="U40">
            <v>2</v>
          </cell>
          <cell r="V40">
            <v>68</v>
          </cell>
          <cell r="W40">
            <v>7</v>
          </cell>
          <cell r="X40">
            <v>238</v>
          </cell>
          <cell r="Y40">
            <v>2</v>
          </cell>
          <cell r="Z40">
            <v>68</v>
          </cell>
          <cell r="AA40">
            <v>7</v>
          </cell>
          <cell r="AB40">
            <v>238</v>
          </cell>
          <cell r="AC40">
            <v>21</v>
          </cell>
          <cell r="AD40">
            <v>714</v>
          </cell>
          <cell r="AE40">
            <v>30</v>
          </cell>
          <cell r="AF40">
            <v>1020</v>
          </cell>
        </row>
        <row r="41">
          <cell r="A41">
            <v>215</v>
          </cell>
          <cell r="B41" t="str">
            <v>215</v>
          </cell>
          <cell r="C41">
            <v>4</v>
          </cell>
          <cell r="D41">
            <v>136</v>
          </cell>
          <cell r="E41">
            <v>1</v>
          </cell>
          <cell r="F41">
            <v>34</v>
          </cell>
          <cell r="G41">
            <v>4</v>
          </cell>
          <cell r="H41">
            <v>136</v>
          </cell>
          <cell r="I41">
            <v>1</v>
          </cell>
          <cell r="J41">
            <v>34</v>
          </cell>
          <cell r="K41">
            <v>2</v>
          </cell>
          <cell r="L41">
            <v>68</v>
          </cell>
          <cell r="M41">
            <v>2</v>
          </cell>
          <cell r="N41">
            <v>68</v>
          </cell>
          <cell r="O41">
            <v>14</v>
          </cell>
          <cell r="P41">
            <v>476</v>
          </cell>
          <cell r="Q41">
            <v>6</v>
          </cell>
          <cell r="R41">
            <v>204</v>
          </cell>
          <cell r="S41">
            <v>15</v>
          </cell>
          <cell r="T41">
            <v>510</v>
          </cell>
          <cell r="U41">
            <v>4</v>
          </cell>
          <cell r="V41">
            <v>136</v>
          </cell>
          <cell r="W41">
            <v>4</v>
          </cell>
          <cell r="X41">
            <v>136</v>
          </cell>
          <cell r="Y41">
            <v>13</v>
          </cell>
          <cell r="Z41">
            <v>442</v>
          </cell>
          <cell r="AA41">
            <v>9</v>
          </cell>
          <cell r="AB41">
            <v>306</v>
          </cell>
          <cell r="AC41">
            <v>51</v>
          </cell>
          <cell r="AD41">
            <v>1734</v>
          </cell>
          <cell r="AE41">
            <v>65</v>
          </cell>
          <cell r="AF41">
            <v>2210</v>
          </cell>
        </row>
        <row r="42">
          <cell r="A42">
            <v>230</v>
          </cell>
          <cell r="B42" t="str">
            <v>230</v>
          </cell>
          <cell r="E42">
            <v>1</v>
          </cell>
          <cell r="F42">
            <v>34</v>
          </cell>
          <cell r="I42">
            <v>3</v>
          </cell>
          <cell r="J42">
            <v>102</v>
          </cell>
          <cell r="M42">
            <v>1</v>
          </cell>
          <cell r="N42">
            <v>34</v>
          </cell>
          <cell r="O42">
            <v>5</v>
          </cell>
          <cell r="P42">
            <v>170</v>
          </cell>
          <cell r="Q42">
            <v>3</v>
          </cell>
          <cell r="R42">
            <v>102</v>
          </cell>
          <cell r="S42">
            <v>3</v>
          </cell>
          <cell r="T42">
            <v>102</v>
          </cell>
          <cell r="U42">
            <v>2</v>
          </cell>
          <cell r="V42">
            <v>68</v>
          </cell>
          <cell r="Y42">
            <v>7</v>
          </cell>
          <cell r="Z42">
            <v>238</v>
          </cell>
          <cell r="AA42">
            <v>5</v>
          </cell>
          <cell r="AB42">
            <v>170</v>
          </cell>
          <cell r="AC42">
            <v>20</v>
          </cell>
          <cell r="AD42">
            <v>680</v>
          </cell>
          <cell r="AE42">
            <v>25</v>
          </cell>
          <cell r="AF42">
            <v>850</v>
          </cell>
        </row>
        <row r="43">
          <cell r="A43">
            <v>231</v>
          </cell>
          <cell r="B43" t="str">
            <v>231</v>
          </cell>
          <cell r="C43">
            <v>2</v>
          </cell>
          <cell r="D43">
            <v>68</v>
          </cell>
          <cell r="G43">
            <v>2</v>
          </cell>
          <cell r="H43">
            <v>68</v>
          </cell>
          <cell r="O43">
            <v>4</v>
          </cell>
          <cell r="P43">
            <v>136</v>
          </cell>
          <cell r="Q43">
            <v>3</v>
          </cell>
          <cell r="R43">
            <v>102</v>
          </cell>
          <cell r="S43">
            <v>4</v>
          </cell>
          <cell r="T43">
            <v>136</v>
          </cell>
          <cell r="U43">
            <v>1</v>
          </cell>
          <cell r="V43">
            <v>34</v>
          </cell>
          <cell r="W43">
            <v>4</v>
          </cell>
          <cell r="X43">
            <v>136</v>
          </cell>
          <cell r="Y43">
            <v>7</v>
          </cell>
          <cell r="Z43">
            <v>238</v>
          </cell>
          <cell r="AA43">
            <v>7</v>
          </cell>
          <cell r="AB43">
            <v>238</v>
          </cell>
          <cell r="AC43">
            <v>26</v>
          </cell>
          <cell r="AD43">
            <v>884</v>
          </cell>
          <cell r="AE43">
            <v>30</v>
          </cell>
          <cell r="AF43">
            <v>1020</v>
          </cell>
        </row>
        <row r="44">
          <cell r="A44">
            <v>232</v>
          </cell>
          <cell r="B44" t="str">
            <v>232</v>
          </cell>
          <cell r="C44">
            <v>1</v>
          </cell>
          <cell r="D44">
            <v>34</v>
          </cell>
          <cell r="E44">
            <v>1</v>
          </cell>
          <cell r="F44">
            <v>34</v>
          </cell>
          <cell r="G44">
            <v>1</v>
          </cell>
          <cell r="H44">
            <v>34</v>
          </cell>
          <cell r="I44">
            <v>1</v>
          </cell>
          <cell r="J44">
            <v>34</v>
          </cell>
          <cell r="K44">
            <v>1</v>
          </cell>
          <cell r="L44">
            <v>34</v>
          </cell>
          <cell r="M44">
            <v>2</v>
          </cell>
          <cell r="N44">
            <v>68</v>
          </cell>
          <cell r="O44">
            <v>7</v>
          </cell>
          <cell r="P44">
            <v>238</v>
          </cell>
          <cell r="Q44">
            <v>5</v>
          </cell>
          <cell r="R44">
            <v>170</v>
          </cell>
          <cell r="S44">
            <v>1</v>
          </cell>
          <cell r="T44">
            <v>34</v>
          </cell>
          <cell r="U44">
            <v>4</v>
          </cell>
          <cell r="V44">
            <v>136</v>
          </cell>
          <cell r="W44">
            <v>2</v>
          </cell>
          <cell r="X44">
            <v>68</v>
          </cell>
          <cell r="AA44">
            <v>5</v>
          </cell>
          <cell r="AB44">
            <v>170</v>
          </cell>
          <cell r="AC44">
            <v>17</v>
          </cell>
          <cell r="AD44">
            <v>578</v>
          </cell>
          <cell r="AE44">
            <v>24</v>
          </cell>
          <cell r="AF44">
            <v>816</v>
          </cell>
        </row>
        <row r="45">
          <cell r="A45">
            <v>240</v>
          </cell>
          <cell r="B45" t="str">
            <v>240</v>
          </cell>
          <cell r="G45">
            <v>1</v>
          </cell>
          <cell r="H45">
            <v>34</v>
          </cell>
          <cell r="O45">
            <v>1</v>
          </cell>
          <cell r="P45">
            <v>34</v>
          </cell>
          <cell r="Q45">
            <v>3</v>
          </cell>
          <cell r="R45">
            <v>102</v>
          </cell>
          <cell r="S45">
            <v>0</v>
          </cell>
          <cell r="T45">
            <v>0</v>
          </cell>
          <cell r="U45">
            <v>2</v>
          </cell>
          <cell r="V45">
            <v>68</v>
          </cell>
          <cell r="Y45">
            <v>1</v>
          </cell>
          <cell r="Z45">
            <v>34</v>
          </cell>
          <cell r="AC45">
            <v>6</v>
          </cell>
          <cell r="AD45">
            <v>204</v>
          </cell>
          <cell r="AE45">
            <v>7</v>
          </cell>
          <cell r="AF45">
            <v>238</v>
          </cell>
        </row>
        <row r="46">
          <cell r="A46">
            <v>250</v>
          </cell>
          <cell r="B46" t="str">
            <v>250</v>
          </cell>
          <cell r="E46">
            <v>1</v>
          </cell>
          <cell r="F46">
            <v>34</v>
          </cell>
          <cell r="G46">
            <v>1</v>
          </cell>
          <cell r="H46">
            <v>34</v>
          </cell>
          <cell r="I46">
            <v>1</v>
          </cell>
          <cell r="J46">
            <v>34</v>
          </cell>
          <cell r="K46">
            <v>2</v>
          </cell>
          <cell r="L46">
            <v>68</v>
          </cell>
          <cell r="M46">
            <v>2</v>
          </cell>
          <cell r="N46">
            <v>68</v>
          </cell>
          <cell r="O46">
            <v>7</v>
          </cell>
          <cell r="P46">
            <v>238</v>
          </cell>
          <cell r="Q46">
            <v>3</v>
          </cell>
          <cell r="R46">
            <v>102</v>
          </cell>
          <cell r="S46">
            <v>2</v>
          </cell>
          <cell r="T46">
            <v>68</v>
          </cell>
          <cell r="U46">
            <v>2</v>
          </cell>
          <cell r="V46">
            <v>68</v>
          </cell>
          <cell r="W46">
            <v>2</v>
          </cell>
          <cell r="X46">
            <v>68</v>
          </cell>
          <cell r="Y46">
            <v>8</v>
          </cell>
          <cell r="Z46">
            <v>272</v>
          </cell>
          <cell r="AA46">
            <v>6</v>
          </cell>
          <cell r="AB46">
            <v>204</v>
          </cell>
          <cell r="AC46">
            <v>23</v>
          </cell>
          <cell r="AD46">
            <v>782</v>
          </cell>
          <cell r="AE46">
            <v>30</v>
          </cell>
          <cell r="AF46">
            <v>1020</v>
          </cell>
        </row>
        <row r="47">
          <cell r="A47">
            <v>270</v>
          </cell>
          <cell r="B47" t="str">
            <v>270</v>
          </cell>
          <cell r="C47">
            <v>5</v>
          </cell>
          <cell r="D47">
            <v>170</v>
          </cell>
          <cell r="E47">
            <v>2</v>
          </cell>
          <cell r="F47">
            <v>68</v>
          </cell>
          <cell r="I47">
            <v>3</v>
          </cell>
          <cell r="J47">
            <v>102</v>
          </cell>
          <cell r="O47">
            <v>10</v>
          </cell>
          <cell r="P47">
            <v>340</v>
          </cell>
          <cell r="Q47">
            <v>2</v>
          </cell>
          <cell r="R47">
            <v>68</v>
          </cell>
          <cell r="S47">
            <v>2</v>
          </cell>
          <cell r="T47">
            <v>68</v>
          </cell>
          <cell r="U47">
            <v>2</v>
          </cell>
          <cell r="V47">
            <v>68</v>
          </cell>
          <cell r="Y47">
            <v>2</v>
          </cell>
          <cell r="Z47">
            <v>68</v>
          </cell>
          <cell r="AC47">
            <v>8</v>
          </cell>
          <cell r="AD47">
            <v>272</v>
          </cell>
          <cell r="AE47">
            <v>18</v>
          </cell>
          <cell r="AF47">
            <v>612</v>
          </cell>
        </row>
        <row r="48">
          <cell r="A48">
            <v>280</v>
          </cell>
          <cell r="B48" t="str">
            <v>280</v>
          </cell>
          <cell r="C48">
            <v>2</v>
          </cell>
          <cell r="D48">
            <v>68</v>
          </cell>
          <cell r="G48">
            <v>2</v>
          </cell>
          <cell r="H48">
            <v>68</v>
          </cell>
          <cell r="K48">
            <v>2</v>
          </cell>
          <cell r="L48">
            <v>68</v>
          </cell>
          <cell r="M48">
            <v>3</v>
          </cell>
          <cell r="N48">
            <v>102</v>
          </cell>
          <cell r="O48">
            <v>9</v>
          </cell>
          <cell r="P48">
            <v>306</v>
          </cell>
          <cell r="Q48">
            <v>2</v>
          </cell>
          <cell r="R48">
            <v>68</v>
          </cell>
          <cell r="S48">
            <v>3</v>
          </cell>
          <cell r="T48">
            <v>102</v>
          </cell>
          <cell r="W48">
            <v>2</v>
          </cell>
          <cell r="X48">
            <v>68</v>
          </cell>
          <cell r="Y48">
            <v>3</v>
          </cell>
          <cell r="Z48">
            <v>102</v>
          </cell>
          <cell r="AA48">
            <v>2</v>
          </cell>
          <cell r="AB48">
            <v>68</v>
          </cell>
          <cell r="AC48">
            <v>12</v>
          </cell>
          <cell r="AD48">
            <v>408</v>
          </cell>
          <cell r="AE48">
            <v>21</v>
          </cell>
          <cell r="AF48">
            <v>714</v>
          </cell>
        </row>
        <row r="49">
          <cell r="A49">
            <v>281</v>
          </cell>
          <cell r="B49" t="str">
            <v>281</v>
          </cell>
          <cell r="E49">
            <v>1</v>
          </cell>
          <cell r="F49">
            <v>34</v>
          </cell>
          <cell r="G49">
            <v>1</v>
          </cell>
          <cell r="H49">
            <v>34</v>
          </cell>
          <cell r="K49">
            <v>1</v>
          </cell>
          <cell r="L49">
            <v>34</v>
          </cell>
          <cell r="M49">
            <v>3</v>
          </cell>
          <cell r="N49">
            <v>102</v>
          </cell>
          <cell r="O49">
            <v>6</v>
          </cell>
          <cell r="P49">
            <v>204</v>
          </cell>
          <cell r="Q49">
            <v>4</v>
          </cell>
          <cell r="R49">
            <v>136</v>
          </cell>
          <cell r="S49">
            <v>4</v>
          </cell>
          <cell r="T49">
            <v>136</v>
          </cell>
          <cell r="U49">
            <v>4</v>
          </cell>
          <cell r="V49">
            <v>136</v>
          </cell>
          <cell r="W49">
            <v>3</v>
          </cell>
          <cell r="X49">
            <v>102</v>
          </cell>
          <cell r="Y49">
            <v>2</v>
          </cell>
          <cell r="Z49">
            <v>68</v>
          </cell>
          <cell r="AA49">
            <v>1</v>
          </cell>
          <cell r="AB49">
            <v>34</v>
          </cell>
          <cell r="AC49">
            <v>18</v>
          </cell>
          <cell r="AD49">
            <v>612</v>
          </cell>
          <cell r="AE49">
            <v>24</v>
          </cell>
          <cell r="AF49">
            <v>816</v>
          </cell>
        </row>
        <row r="50">
          <cell r="A50">
            <v>290</v>
          </cell>
          <cell r="B50" t="str">
            <v>290</v>
          </cell>
          <cell r="C50">
            <v>3</v>
          </cell>
          <cell r="D50">
            <v>102</v>
          </cell>
          <cell r="G50">
            <v>2</v>
          </cell>
          <cell r="H50">
            <v>68</v>
          </cell>
          <cell r="K50">
            <v>3</v>
          </cell>
          <cell r="L50">
            <v>102</v>
          </cell>
          <cell r="O50">
            <v>8</v>
          </cell>
          <cell r="P50">
            <v>272</v>
          </cell>
          <cell r="Q50">
            <v>4</v>
          </cell>
          <cell r="R50">
            <v>136</v>
          </cell>
          <cell r="S50">
            <v>5</v>
          </cell>
          <cell r="T50">
            <v>170</v>
          </cell>
          <cell r="U50">
            <v>2</v>
          </cell>
          <cell r="V50">
            <v>68</v>
          </cell>
          <cell r="Y50">
            <v>6</v>
          </cell>
          <cell r="Z50">
            <v>204</v>
          </cell>
          <cell r="AA50">
            <v>4</v>
          </cell>
          <cell r="AB50">
            <v>136</v>
          </cell>
          <cell r="AC50">
            <v>21</v>
          </cell>
          <cell r="AD50">
            <v>714</v>
          </cell>
          <cell r="AE50">
            <v>29</v>
          </cell>
          <cell r="AF50">
            <v>986</v>
          </cell>
        </row>
        <row r="51">
          <cell r="A51">
            <v>291</v>
          </cell>
          <cell r="B51" t="str">
            <v>291</v>
          </cell>
          <cell r="C51">
            <v>1</v>
          </cell>
          <cell r="D51">
            <v>34</v>
          </cell>
          <cell r="E51">
            <v>3</v>
          </cell>
          <cell r="F51">
            <v>102</v>
          </cell>
          <cell r="G51">
            <v>3</v>
          </cell>
          <cell r="H51">
            <v>102</v>
          </cell>
          <cell r="I51">
            <v>2</v>
          </cell>
          <cell r="J51">
            <v>68</v>
          </cell>
          <cell r="M51">
            <v>3</v>
          </cell>
          <cell r="N51">
            <v>102</v>
          </cell>
          <cell r="O51">
            <v>12</v>
          </cell>
          <cell r="P51">
            <v>408</v>
          </cell>
          <cell r="Q51">
            <v>-1</v>
          </cell>
          <cell r="R51">
            <v>-34</v>
          </cell>
          <cell r="S51">
            <v>6</v>
          </cell>
          <cell r="T51">
            <v>204</v>
          </cell>
          <cell r="W51">
            <v>4</v>
          </cell>
          <cell r="X51">
            <v>136</v>
          </cell>
          <cell r="Y51">
            <v>7</v>
          </cell>
          <cell r="Z51">
            <v>238</v>
          </cell>
          <cell r="AA51">
            <v>7</v>
          </cell>
          <cell r="AB51">
            <v>238</v>
          </cell>
          <cell r="AC51">
            <v>23</v>
          </cell>
          <cell r="AD51">
            <v>782</v>
          </cell>
          <cell r="AE51">
            <v>35</v>
          </cell>
          <cell r="AF51">
            <v>1190</v>
          </cell>
        </row>
        <row r="52">
          <cell r="A52">
            <v>292</v>
          </cell>
          <cell r="B52" t="str">
            <v>292</v>
          </cell>
          <cell r="C52">
            <v>1</v>
          </cell>
          <cell r="D52">
            <v>34</v>
          </cell>
          <cell r="E52">
            <v>2</v>
          </cell>
          <cell r="F52">
            <v>68</v>
          </cell>
          <cell r="G52">
            <v>0</v>
          </cell>
          <cell r="H52">
            <v>0</v>
          </cell>
          <cell r="I52">
            <v>1</v>
          </cell>
          <cell r="J52">
            <v>34</v>
          </cell>
          <cell r="K52">
            <v>2</v>
          </cell>
          <cell r="L52">
            <v>68</v>
          </cell>
          <cell r="M52">
            <v>2</v>
          </cell>
          <cell r="N52">
            <v>68</v>
          </cell>
          <cell r="O52">
            <v>8</v>
          </cell>
          <cell r="P52">
            <v>272</v>
          </cell>
          <cell r="Q52">
            <v>2</v>
          </cell>
          <cell r="R52">
            <v>68</v>
          </cell>
          <cell r="S52">
            <v>3</v>
          </cell>
          <cell r="T52">
            <v>102</v>
          </cell>
          <cell r="Y52">
            <v>6</v>
          </cell>
          <cell r="Z52">
            <v>204</v>
          </cell>
          <cell r="AA52">
            <v>5</v>
          </cell>
          <cell r="AB52">
            <v>170</v>
          </cell>
          <cell r="AC52">
            <v>16</v>
          </cell>
          <cell r="AD52">
            <v>544</v>
          </cell>
          <cell r="AE52">
            <v>24</v>
          </cell>
          <cell r="AF52">
            <v>816</v>
          </cell>
        </row>
        <row r="53">
          <cell r="A53">
            <v>293</v>
          </cell>
          <cell r="B53" t="str">
            <v>293</v>
          </cell>
          <cell r="C53">
            <v>2</v>
          </cell>
          <cell r="D53">
            <v>68</v>
          </cell>
          <cell r="E53">
            <v>1</v>
          </cell>
          <cell r="F53">
            <v>34</v>
          </cell>
          <cell r="G53">
            <v>2</v>
          </cell>
          <cell r="H53">
            <v>68</v>
          </cell>
          <cell r="I53">
            <v>1</v>
          </cell>
          <cell r="J53">
            <v>34</v>
          </cell>
          <cell r="K53">
            <v>6</v>
          </cell>
          <cell r="L53">
            <v>204</v>
          </cell>
          <cell r="M53">
            <v>2</v>
          </cell>
          <cell r="N53">
            <v>68</v>
          </cell>
          <cell r="O53">
            <v>14</v>
          </cell>
          <cell r="P53">
            <v>476</v>
          </cell>
          <cell r="Q53">
            <v>7</v>
          </cell>
          <cell r="R53">
            <v>238</v>
          </cell>
          <cell r="S53">
            <v>5</v>
          </cell>
          <cell r="T53">
            <v>170</v>
          </cell>
          <cell r="U53">
            <v>3</v>
          </cell>
          <cell r="V53">
            <v>102</v>
          </cell>
          <cell r="Y53">
            <v>5</v>
          </cell>
          <cell r="Z53">
            <v>170</v>
          </cell>
          <cell r="AA53">
            <v>8</v>
          </cell>
          <cell r="AB53">
            <v>272</v>
          </cell>
          <cell r="AC53">
            <v>28</v>
          </cell>
          <cell r="AD53">
            <v>952</v>
          </cell>
          <cell r="AE53">
            <v>42</v>
          </cell>
          <cell r="AF53">
            <v>1428</v>
          </cell>
        </row>
        <row r="54">
          <cell r="A54">
            <v>294</v>
          </cell>
          <cell r="B54" t="str">
            <v>294</v>
          </cell>
          <cell r="C54">
            <v>1</v>
          </cell>
          <cell r="D54">
            <v>34</v>
          </cell>
          <cell r="G54">
            <v>2</v>
          </cell>
          <cell r="H54">
            <v>68</v>
          </cell>
          <cell r="I54">
            <v>3</v>
          </cell>
          <cell r="J54">
            <v>102</v>
          </cell>
          <cell r="M54">
            <v>3</v>
          </cell>
          <cell r="N54">
            <v>102</v>
          </cell>
          <cell r="O54">
            <v>9</v>
          </cell>
          <cell r="P54">
            <v>306</v>
          </cell>
          <cell r="Q54">
            <v>4</v>
          </cell>
          <cell r="R54">
            <v>136</v>
          </cell>
          <cell r="S54">
            <v>1</v>
          </cell>
          <cell r="T54">
            <v>34</v>
          </cell>
          <cell r="U54">
            <v>5</v>
          </cell>
          <cell r="V54">
            <v>170</v>
          </cell>
          <cell r="W54">
            <v>2</v>
          </cell>
          <cell r="X54">
            <v>68</v>
          </cell>
          <cell r="Y54">
            <v>3</v>
          </cell>
          <cell r="Z54">
            <v>102</v>
          </cell>
          <cell r="AA54">
            <v>4</v>
          </cell>
          <cell r="AB54">
            <v>136</v>
          </cell>
          <cell r="AC54">
            <v>19</v>
          </cell>
          <cell r="AD54">
            <v>646</v>
          </cell>
          <cell r="AE54">
            <v>28</v>
          </cell>
          <cell r="AF54">
            <v>952</v>
          </cell>
        </row>
        <row r="55">
          <cell r="A55">
            <v>295</v>
          </cell>
          <cell r="B55" t="str">
            <v>295</v>
          </cell>
          <cell r="C55">
            <v>1</v>
          </cell>
          <cell r="D55">
            <v>34</v>
          </cell>
          <cell r="E55">
            <v>1</v>
          </cell>
          <cell r="F55">
            <v>34</v>
          </cell>
          <cell r="K55">
            <v>2</v>
          </cell>
          <cell r="L55">
            <v>68</v>
          </cell>
          <cell r="M55">
            <v>1</v>
          </cell>
          <cell r="N55">
            <v>34</v>
          </cell>
          <cell r="O55">
            <v>5</v>
          </cell>
          <cell r="P55">
            <v>170</v>
          </cell>
          <cell r="Q55">
            <v>4</v>
          </cell>
          <cell r="R55">
            <v>136</v>
          </cell>
          <cell r="S55">
            <v>1</v>
          </cell>
          <cell r="T55">
            <v>34</v>
          </cell>
          <cell r="U55">
            <v>0</v>
          </cell>
          <cell r="V55">
            <v>0</v>
          </cell>
          <cell r="Y55">
            <v>7</v>
          </cell>
          <cell r="Z55">
            <v>238</v>
          </cell>
          <cell r="AA55">
            <v>5</v>
          </cell>
          <cell r="AB55">
            <v>170</v>
          </cell>
          <cell r="AC55">
            <v>17</v>
          </cell>
          <cell r="AD55">
            <v>578</v>
          </cell>
          <cell r="AE55">
            <v>22</v>
          </cell>
          <cell r="AF55">
            <v>748</v>
          </cell>
        </row>
        <row r="56">
          <cell r="A56">
            <v>296</v>
          </cell>
          <cell r="B56" t="str">
            <v>296</v>
          </cell>
          <cell r="C56">
            <v>0</v>
          </cell>
          <cell r="D56">
            <v>0</v>
          </cell>
          <cell r="E56">
            <v>2</v>
          </cell>
          <cell r="F56">
            <v>68</v>
          </cell>
          <cell r="G56">
            <v>-1</v>
          </cell>
          <cell r="H56">
            <v>-34</v>
          </cell>
          <cell r="I56">
            <v>1</v>
          </cell>
          <cell r="J56">
            <v>34</v>
          </cell>
          <cell r="K56">
            <v>2</v>
          </cell>
          <cell r="L56">
            <v>68</v>
          </cell>
          <cell r="M56">
            <v>1</v>
          </cell>
          <cell r="N56">
            <v>34</v>
          </cell>
          <cell r="O56">
            <v>5</v>
          </cell>
          <cell r="P56">
            <v>170</v>
          </cell>
          <cell r="Q56">
            <v>3</v>
          </cell>
          <cell r="R56">
            <v>102</v>
          </cell>
          <cell r="S56">
            <v>3</v>
          </cell>
          <cell r="T56">
            <v>102</v>
          </cell>
          <cell r="U56">
            <v>1</v>
          </cell>
          <cell r="V56">
            <v>34</v>
          </cell>
          <cell r="W56">
            <v>2</v>
          </cell>
          <cell r="X56">
            <v>68</v>
          </cell>
          <cell r="Y56">
            <v>5</v>
          </cell>
          <cell r="Z56">
            <v>170</v>
          </cell>
          <cell r="AA56">
            <v>2</v>
          </cell>
          <cell r="AB56">
            <v>68</v>
          </cell>
          <cell r="AC56">
            <v>16</v>
          </cell>
          <cell r="AD56">
            <v>544</v>
          </cell>
          <cell r="AE56">
            <v>21</v>
          </cell>
          <cell r="AF56">
            <v>714</v>
          </cell>
        </row>
        <row r="57">
          <cell r="A57">
            <v>297</v>
          </cell>
          <cell r="B57" t="str">
            <v>297</v>
          </cell>
          <cell r="C57">
            <v>1</v>
          </cell>
          <cell r="D57">
            <v>34</v>
          </cell>
          <cell r="E57">
            <v>1</v>
          </cell>
          <cell r="F57">
            <v>34</v>
          </cell>
          <cell r="I57">
            <v>1</v>
          </cell>
          <cell r="J57">
            <v>34</v>
          </cell>
          <cell r="M57">
            <v>1</v>
          </cell>
          <cell r="N57">
            <v>34</v>
          </cell>
          <cell r="O57">
            <v>4</v>
          </cell>
          <cell r="P57">
            <v>136</v>
          </cell>
          <cell r="Q57">
            <v>2</v>
          </cell>
          <cell r="R57">
            <v>68</v>
          </cell>
          <cell r="S57">
            <v>0</v>
          </cell>
          <cell r="T57">
            <v>0</v>
          </cell>
          <cell r="U57">
            <v>2</v>
          </cell>
          <cell r="V57">
            <v>68</v>
          </cell>
          <cell r="W57">
            <v>4</v>
          </cell>
          <cell r="X57">
            <v>136</v>
          </cell>
          <cell r="Y57">
            <v>2</v>
          </cell>
          <cell r="Z57">
            <v>68</v>
          </cell>
          <cell r="AA57">
            <v>3</v>
          </cell>
          <cell r="AB57">
            <v>102</v>
          </cell>
          <cell r="AC57">
            <v>13</v>
          </cell>
          <cell r="AD57">
            <v>442</v>
          </cell>
          <cell r="AE57">
            <v>17</v>
          </cell>
          <cell r="AF57">
            <v>578</v>
          </cell>
        </row>
        <row r="58">
          <cell r="A58">
            <v>298</v>
          </cell>
          <cell r="B58" t="str">
            <v>298</v>
          </cell>
          <cell r="E58">
            <v>6</v>
          </cell>
          <cell r="F58">
            <v>204</v>
          </cell>
          <cell r="K58">
            <v>2</v>
          </cell>
          <cell r="L58">
            <v>68</v>
          </cell>
          <cell r="M58">
            <v>2</v>
          </cell>
          <cell r="N58">
            <v>68</v>
          </cell>
          <cell r="O58">
            <v>10</v>
          </cell>
          <cell r="P58">
            <v>340</v>
          </cell>
          <cell r="Q58">
            <v>4</v>
          </cell>
          <cell r="R58">
            <v>136</v>
          </cell>
          <cell r="S58">
            <v>5</v>
          </cell>
          <cell r="T58">
            <v>170</v>
          </cell>
          <cell r="U58">
            <v>5</v>
          </cell>
          <cell r="V58">
            <v>170</v>
          </cell>
          <cell r="W58">
            <v>2</v>
          </cell>
          <cell r="X58">
            <v>68</v>
          </cell>
          <cell r="Y58">
            <v>7</v>
          </cell>
          <cell r="Z58">
            <v>238</v>
          </cell>
          <cell r="AA58">
            <v>5</v>
          </cell>
          <cell r="AB58">
            <v>170</v>
          </cell>
          <cell r="AC58">
            <v>28</v>
          </cell>
          <cell r="AD58">
            <v>952</v>
          </cell>
          <cell r="AE58">
            <v>38</v>
          </cell>
          <cell r="AF58">
            <v>1292</v>
          </cell>
        </row>
        <row r="59">
          <cell r="B59" t="str">
            <v>Total</v>
          </cell>
          <cell r="C59">
            <v>123</v>
          </cell>
          <cell r="D59">
            <v>4182</v>
          </cell>
          <cell r="E59">
            <v>97</v>
          </cell>
          <cell r="F59">
            <v>3298</v>
          </cell>
          <cell r="G59">
            <v>66</v>
          </cell>
          <cell r="H59">
            <v>2244</v>
          </cell>
          <cell r="I59">
            <v>64</v>
          </cell>
          <cell r="J59">
            <v>2176</v>
          </cell>
          <cell r="K59">
            <v>105</v>
          </cell>
          <cell r="L59">
            <v>3570</v>
          </cell>
          <cell r="M59">
            <v>102</v>
          </cell>
          <cell r="N59">
            <v>3468</v>
          </cell>
          <cell r="O59">
            <v>557</v>
          </cell>
          <cell r="P59">
            <v>18938</v>
          </cell>
          <cell r="Q59">
            <v>231</v>
          </cell>
          <cell r="R59">
            <v>7854</v>
          </cell>
          <cell r="S59">
            <v>221</v>
          </cell>
          <cell r="T59">
            <v>7514</v>
          </cell>
          <cell r="U59">
            <v>120</v>
          </cell>
          <cell r="V59">
            <v>4080</v>
          </cell>
          <cell r="W59">
            <v>134</v>
          </cell>
          <cell r="X59">
            <v>4556</v>
          </cell>
          <cell r="Y59">
            <v>270</v>
          </cell>
          <cell r="Z59">
            <v>9180</v>
          </cell>
          <cell r="AA59">
            <v>246</v>
          </cell>
          <cell r="AB59">
            <v>8364</v>
          </cell>
          <cell r="AC59">
            <v>1222</v>
          </cell>
          <cell r="AD59">
            <v>41548</v>
          </cell>
          <cell r="AE59">
            <v>1779</v>
          </cell>
          <cell r="AF59">
            <v>60486</v>
          </cell>
        </row>
      </sheetData>
      <sheetData sheetId="2"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2월 22일~1월 11일 클린저"/>
    </sheetNames>
    <sheetDataSet>
      <sheetData sheetId="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음향내역서"/>
      <sheetName val="Sheet1"/>
      <sheetName val="Sheet2"/>
      <sheetName val="Sheet3"/>
      <sheetName val="가격표"/>
      <sheetName val="건축음향"/>
      <sheetName val="방송일위대가"/>
      <sheetName val="#REF"/>
      <sheetName val="신우"/>
      <sheetName val="과천MAIN"/>
      <sheetName val="_x0000__x0004_"/>
      <sheetName val="일위대가"/>
      <sheetName val="노임단가"/>
      <sheetName val="시행후면적"/>
      <sheetName val="수지예산"/>
      <sheetName val="제-노임"/>
      <sheetName val="제직재"/>
      <sheetName val="선로수량집계"/>
      <sheetName val="장비수량집계"/>
      <sheetName val="지장수량집계"/>
      <sheetName val="철거"/>
      <sheetName val="일위대가(가설)"/>
      <sheetName val="부하계산서"/>
      <sheetName val="노임이"/>
      <sheetName val="수량산출"/>
      <sheetName val="표지"/>
      <sheetName val="갑지"/>
      <sheetName val="총괄표"/>
      <sheetName val="음향설비"/>
      <sheetName val="영상설비"/>
      <sheetName val="견"/>
      <sheetName val="경율산정"/>
      <sheetName val="EP0618"/>
      <sheetName val="내역서1999.8최종"/>
      <sheetName val="제경집계"/>
      <sheetName val="N賃率-職"/>
      <sheetName val="단가산출1"/>
      <sheetName val="경비율"/>
      <sheetName val="결산"/>
      <sheetName val="집계표"/>
      <sheetName val="DB"/>
      <sheetName val="2000년1차"/>
      <sheetName val="유림골조"/>
      <sheetName val="환경기계공정표 (3)"/>
      <sheetName val="전기"/>
      <sheetName val=""/>
      <sheetName val="운영도(변경후)"/>
      <sheetName val="울산시산표"/>
      <sheetName val="수리결과"/>
      <sheetName val="현장관리비"/>
      <sheetName val="단가"/>
      <sheetName val="대비"/>
      <sheetName val="기본일위"/>
      <sheetName val="J直材4"/>
      <sheetName val="소비자가"/>
      <sheetName val="발신정보"/>
      <sheetName val="조건표"/>
      <sheetName val="계약용량(서포)"/>
      <sheetName val="경산"/>
      <sheetName val="1호인버트수량"/>
      <sheetName val="설계내역서"/>
      <sheetName val="I一般比"/>
      <sheetName val="경율산정.XLS"/>
      <sheetName val="ABUT수량-A1"/>
      <sheetName val="?_x0004_"/>
      <sheetName val="__x0004_"/>
      <sheetName val="DATE"/>
      <sheetName val="금액내역서"/>
      <sheetName val="사통"/>
      <sheetName val="01"/>
      <sheetName val="기존단가 (2)"/>
      <sheetName val="DATA"/>
      <sheetName val="1.설계조건"/>
      <sheetName val="날개벽수량표"/>
      <sheetName val="데이타"/>
      <sheetName val="식재인부"/>
      <sheetName val="맨홀토공산출"/>
      <sheetName val="납부서"/>
      <sheetName val="9811"/>
      <sheetName val="공종별집계표"/>
      <sheetName val="VXXXXXXX"/>
      <sheetName val="ECSYSTEM"/>
      <sheetName val="ECSYSTEM_2"/>
      <sheetName val="ECSYSTEM_3"/>
      <sheetName val="원가"/>
      <sheetName val="집계"/>
      <sheetName val="내역"/>
      <sheetName val="소요량"/>
      <sheetName val="목록"/>
      <sheetName val="일위"/>
      <sheetName val="간노비"/>
      <sheetName val="경비"/>
      <sheetName val="산재"/>
      <sheetName val="산재비율"/>
      <sheetName val="고용"/>
      <sheetName val="배부"/>
      <sheetName val="완성1"/>
      <sheetName val="완성2"/>
      <sheetName val="일반"/>
      <sheetName val="일반비율"/>
      <sheetName val="이윤"/>
      <sheetName val="이윤비율"/>
      <sheetName val="출력제외----"/>
      <sheetName val="노임"/>
      <sheetName val="안전"/>
      <sheetName val="안전비율"/>
      <sheetName val="내역2"/>
      <sheetName val="목록2"/>
      <sheetName val="단가2"/>
      <sheetName val="일위2"/>
      <sheetName val="준설산출근거"/>
      <sheetName val="퇴직"/>
      <sheetName val="건강"/>
      <sheetName val="연금"/>
      <sheetName val="노인"/>
      <sheetName val="소일위대가코드표"/>
      <sheetName val="중기사용료"/>
      <sheetName val="SORCE1"/>
      <sheetName val="직노"/>
      <sheetName val="기타공사비"/>
      <sheetName val="기초일위"/>
      <sheetName val="시설일위"/>
      <sheetName val="조명일위"/>
      <sheetName val="산출내역"/>
      <sheetName val="sw1"/>
      <sheetName val="C-직노1"/>
      <sheetName val="1차 내역서"/>
      <sheetName val="실행철강하도"/>
      <sheetName val="내역서"/>
      <sheetName val="총괄내역서"/>
      <sheetName val="견적서1"/>
      <sheetName val="기계경비단가"/>
      <sheetName val="단가표"/>
      <sheetName val="복구경비"/>
      <sheetName val="특별교실"/>
      <sheetName val="단가목록"/>
      <sheetName val="Sheet4"/>
      <sheetName val="토목"/>
      <sheetName val="환율"/>
      <sheetName val="직재"/>
      <sheetName val="갑지(추정)"/>
      <sheetName val="설비"/>
      <sheetName val="OPT7"/>
      <sheetName val="설직재-1"/>
      <sheetName val="실행예산서"/>
      <sheetName val="설치공사비"/>
      <sheetName val="터파기및재료"/>
      <sheetName val="일위대가표"/>
      <sheetName val="토목주소"/>
      <sheetName val="조명시설"/>
      <sheetName val="_x005f_x0000__x005f_x0004_"/>
      <sheetName val="_x005f_x005f_x005f_x0000__x005f_x005f_x005f_x0004_"/>
      <sheetName val="상행-교대(A1-A2)"/>
      <sheetName val="건축공사"/>
      <sheetName val="골조"/>
      <sheetName val="총괄"/>
      <sheetName val="연습"/>
      <sheetName val="도급,하도급 예정금액"/>
      <sheetName val="원가계산서(남측)"/>
      <sheetName val="프랜트면허"/>
      <sheetName val="원가서"/>
      <sheetName val="인건비 "/>
      <sheetName val="코드표"/>
      <sheetName val="선로정수계산"/>
      <sheetName val="여과지동"/>
      <sheetName val="기초자료"/>
      <sheetName val="WORK"/>
      <sheetName val="산1~6"/>
      <sheetName val="4-10"/>
      <sheetName val="기본1"/>
      <sheetName val="수정일위대가"/>
      <sheetName val="04상노임"/>
      <sheetName val="MS"/>
      <sheetName val="8.석축단위(H=1.5M)"/>
      <sheetName val="실정보고내역서"/>
      <sheetName val="원가계산서"/>
      <sheetName val="증감대비표"/>
      <sheetName val="SANTOGO"/>
      <sheetName val="SANBAISU"/>
      <sheetName val="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5% and 70%"/>
      <sheetName val="55%_and_70%"/>
      <sheetName val="점포타입별분류"/>
      <sheetName val="전점포"/>
      <sheetName val="일반점포"/>
      <sheetName val="S-Depot"/>
      <sheetName val="RN점포"/>
      <sheetName val="생필품점포"/>
      <sheetName val="천호점"/>
      <sheetName val="점면적"/>
      <sheetName val="년실적"/>
      <sheetName val="천호매출"/>
      <sheetName val="매출계획"/>
      <sheetName val="취합"/>
      <sheetName val="아파트11.14"/>
      <sheetName val="주택11.14"/>
      <sheetName val="아파트11.16"/>
      <sheetName val="주택11.16"/>
      <sheetName val="주간객수"/>
      <sheetName val="11월 실적"/>
      <sheetName val="미통과(1101~1116)"/>
      <sheetName val="현황"/>
      <sheetName val="현황 (2)"/>
      <sheetName val="Sheet2"/>
      <sheetName val="Sheet1"/>
      <sheetName val="미통과(1101~1116)(가공)"/>
      <sheetName val="미통과(1117~1130) (가공)"/>
      <sheetName val="test"/>
      <sheetName val="튀김"/>
      <sheetName val="중화양풍즉석반찬"/>
      <sheetName val="구이류"/>
      <sheetName val="순대족발"/>
      <sheetName val="밥죽면"/>
      <sheetName val="즉석가공"/>
      <sheetName val="떡"/>
      <sheetName val="중분류실적"/>
      <sheetName val="입력1(실적및계획관련)"/>
      <sheetName val="재료비집계표"/>
      <sheetName val="본문"/>
      <sheetName val="MTP"/>
      <sheetName val="VT"/>
      <sheetName val="NC"/>
      <sheetName val="ITINERARY"/>
      <sheetName val="BASE"/>
      <sheetName val="CODES"/>
      <sheetName val="TAUX"/>
      <sheetName val="SOURCERL"/>
      <sheetName val="BASERL"/>
      <sheetName val="SOURCE"/>
      <sheetName val="PRYCA-h"/>
      <sheetName val="ARGENTINE"/>
      <sheetName val="ADMIN"/>
      <sheetName val="회사정보"/>
      <sheetName val="Á¡Æ÷Å¸ÀÔº°ºÐ·ù"/>
      <sheetName val="ÀüÁ¡Æ÷"/>
      <sheetName val="ÀÏ¹ÝÁ¡Æ÷"/>
      <sheetName val="RNÁ¡Æ÷"/>
      <sheetName val="»ýÇÊÇ°Á¡Æ÷"/>
      <sheetName val="ÃµÈ£Á¡"/>
      <sheetName val="Á¡¸éÀû"/>
      <sheetName val="³â½ÇÀû"/>
      <sheetName val="ÃµÈ£¸ÅÃâ"/>
      <sheetName val="¸ÅÃâ°èÈ¹"/>
      <sheetName val="ÃëÇÕ"/>
      <sheetName val="¾ÆÆÄÆ®11.14"/>
      <sheetName val="ÁÖÅÃ11.14"/>
      <sheetName val="¾ÆÆÄÆ®11.16"/>
      <sheetName val="ÁÖÅÃ11.16"/>
      <sheetName val="ÁÖ°£°´¼ö"/>
      <sheetName val="11¿ù ½ÇÀû"/>
      <sheetName val="¹ÌÅë°ú(1101~1116)"/>
      <sheetName val="ÇöÈ²"/>
      <sheetName val="ÇöÈ² (2)"/>
      <sheetName val="¹ÌÅë°ú(1101~1116)(°¡°ø)"/>
      <sheetName val="¹ÌÅë°ú(1117~1130) (°¡°ø)"/>
      <sheetName val="Æ¢±è"/>
      <sheetName val="ÁßÈ­¾çÇ³Áï¼®¹ÝÂù"/>
      <sheetName val="±¸ÀÌ·ù"/>
      <sheetName val="¼ø´ëÁ·¹ß"/>
      <sheetName val="¹äÁ×¸é"/>
      <sheetName val="Áï¼®°¡°ø"/>
      <sheetName val="¶±"/>
      <sheetName val="ÁßºÐ·ù½ÇÀû"/>
      <sheetName val="Sheet3"/>
      <sheetName val="교통대책내역"/>
      <sheetName val="부서별"/>
      <sheetName val="96월별PL"/>
      <sheetName val="평가대조표"/>
      <sheetName val="참조"/>
      <sheetName val="Sheet4"/>
      <sheetName val="9월 확정"/>
      <sheetName val="Macro1"/>
      <sheetName val="Ｍ왕창숨기기"/>
      <sheetName val="Inout"/>
      <sheetName val="단가현황"/>
      <sheetName val="인건비,경비"/>
      <sheetName val="***********************00"/>
      <sheetName val="0111"/>
      <sheetName val="data"/>
      <sheetName val="아파트11_14"/>
      <sheetName val="주택11_14"/>
      <sheetName val="아파트11_16"/>
      <sheetName val="주택11_16"/>
      <sheetName val="11월_실적"/>
      <sheetName val="현황_(2)"/>
      <sheetName val="미통과(1117~1130)_(가공)"/>
      <sheetName val="¾ÆÆÄÆ®11_14"/>
      <sheetName val="ÁÖÅÃ11_14"/>
      <sheetName val="¾ÆÆÄÆ®11_16"/>
      <sheetName val="ÁÖÅÃ11_16"/>
      <sheetName val="11¿ù_½ÇÀû"/>
      <sheetName val="ÇöÈ²_(2)"/>
      <sheetName val="¹ÌÅë°ú(1117~1130)_(°¡°ø)"/>
      <sheetName val="품종별월계"/>
      <sheetName val="07년 매출"/>
      <sheetName val="_______________________00"/>
      <sheetName val="Income Statement"/>
      <sheetName val="Reporting (2)"/>
      <sheetName val="sm"/>
      <sheetName val="매출(월누계)"/>
      <sheetName val="AR"/>
      <sheetName val="시장"/>
      <sheetName val="캔개발배경"/>
      <sheetName val="일정표"/>
      <sheetName val="Prices"/>
      <sheetName val="이익관리표_적자점(영업점별)"/>
      <sheetName val="Households"/>
      <sheetName val="Input_Infor"/>
      <sheetName val="Monat"/>
      <sheetName val="임시"/>
      <sheetName val="SCO3"/>
      <sheetName val="#REF"/>
      <sheetName val="Brew rub"/>
      <sheetName val="Thiabendazole"/>
      <sheetName val="MK 244"/>
      <sheetName val="Others"/>
      <sheetName val="Fungicide"/>
      <sheetName val="PPRAnalysis"/>
      <sheetName val="LDE"/>
      <sheetName val="COMPS"/>
      <sheetName val="CONT."/>
      <sheetName val="Constants"/>
      <sheetName val="NIUs"/>
      <sheetName val="Cover"/>
      <sheetName val="Controls"/>
      <sheetName val="LBO Model"/>
      <sheetName val="Quarterly LBO Model"/>
      <sheetName val="Flash Report SDC(EUR)"/>
      <sheetName val="Data USA US$"/>
      <sheetName val="Data USA Cdn$"/>
      <sheetName val="Data USA Adj US$"/>
      <sheetName val="DT 1999 (abst. from model)"/>
      <sheetName val="Database (RUR)Mar YTD"/>
      <sheetName val="4. NWABC"/>
      <sheetName val="DB2002"/>
      <sheetName val="Share Price 2002"/>
      <sheetName val="Cover &amp; Parameters"/>
      <sheetName val="SIL Russia"/>
      <sheetName val="Front"/>
      <sheetName val="Ind. project justif"/>
      <sheetName val="Russia month"/>
      <sheetName val="TOTAL"/>
      <sheetName val="Russia YTD"/>
      <sheetName val="Working"/>
      <sheetName val="Divestment Russia"/>
      <sheetName val="K &amp; T"/>
      <sheetName val="Volzh &amp; Pr"/>
      <sheetName val="SA &amp; SC"/>
      <sheetName val="Research_Innov_Central"/>
      <sheetName val="Pikur &amp; Piter"/>
      <sheetName val="BB &amp; Rifey"/>
      <sheetName val="StPr &amp; Others"/>
      <sheetName val="VLC_Other"/>
      <sheetName val="FLC"/>
      <sheetName val="PPM"/>
      <sheetName val="Cost Summary"/>
      <sheetName val="Tabelle1"/>
      <sheetName val="6월pl"/>
      <sheetName val="test.xls"/>
      <sheetName val="9월_확정"/>
      <sheetName val="대기업"/>
      <sheetName val="구분"/>
      <sheetName val="엔미즈_코리아"/>
      <sheetName val="손익"/>
      <sheetName val="업무연락"/>
      <sheetName val="[test.xls]_______120217_test__9"/>
      <sheetName val="[test.xls]_______120217_test__2"/>
      <sheetName val="[test.xls]_______120217_test__3"/>
      <sheetName val="[test.xls]_______120217_test__6"/>
      <sheetName val="[test.xls]_______120217_test__4"/>
      <sheetName val="[test.xls]_______120217_test__5"/>
      <sheetName val="[test.xls]_______120217_test__8"/>
      <sheetName val="[test.xls]_______120217_test__7"/>
      <sheetName val="[test.xls]_______120217_test_10"/>
      <sheetName val="[test.xls]_______120217_test_12"/>
      <sheetName val="[test.xls]_______120217_test_11"/>
      <sheetName val="[test.xls]_______120217_test_15"/>
      <sheetName val="[test.xls]_______120217_test_13"/>
      <sheetName val="[test.xls]_______120217_test_14"/>
      <sheetName val="[test.xls]_______120217_test_18"/>
      <sheetName val="[test.xls]_______120217_test_16"/>
      <sheetName val="[test.xls]_______120217_test_17"/>
      <sheetName val="[test.xls]_______120217_test_19"/>
      <sheetName val="[test.xls]_工作_件夹_120217_test__2"/>
      <sheetName val="[test.xls]_______120217_test_28"/>
      <sheetName val="[test.xls]_______120217_test_20"/>
      <sheetName val="[test.xls]_工作_件夹_120217_test__3"/>
      <sheetName val="[test.xls]_工作_件夹_120217_test__4"/>
      <sheetName val="[test.xls]_______120217_test_21"/>
      <sheetName val="[test.xls]_______120217_test_22"/>
      <sheetName val="[test.xls]_______120217_test_23"/>
      <sheetName val="[test.xls]_工作_件夹_120217_test__5"/>
      <sheetName val="[test.xls]_工作_件夹_120217_test__6"/>
      <sheetName val="[test.xls]_______120217_test_24"/>
      <sheetName val="[test.xls]_______120217_test_25"/>
      <sheetName val="[test.xls]_______120217_test_26"/>
      <sheetName val="[test.xls]_______120217_test_27"/>
      <sheetName val="[test.xls]_______120217_test_29"/>
      <sheetName val="Slopes"/>
      <sheetName val="Flat Priced Products"/>
      <sheetName val="Pricelist"/>
      <sheetName val="FlatPriceByCountry"/>
      <sheetName val="TierPriceByCountry"/>
      <sheetName val="[test.xls]_______120217_test_31"/>
      <sheetName val="[test.xls]_______120217_test_30"/>
      <sheetName val="[test.xls]_______120217_test_32"/>
      <sheetName val="[test.xls]_______120217_test_33"/>
      <sheetName val="[test.xls]_______120217_test_34"/>
      <sheetName val="[test.xls]_______120217_test_35"/>
      <sheetName val="[test.xls]_______120217_test_36"/>
      <sheetName val="[test.xls]_______120217_test_37"/>
      <sheetName val="[test.xls]_______120217_test_39"/>
      <sheetName val="[test.xls]_______120217_test_38"/>
      <sheetName val="[test.xls]_______120217_test_40"/>
      <sheetName val="[test.xls]_______120217_tes_144"/>
      <sheetName val="[test.xls]_______120217_test_56"/>
      <sheetName val="[test.xls]_______120217_test_41"/>
      <sheetName val="[test.xls]_______120217_test_43"/>
      <sheetName val="[test.xls]_______120217_test_42"/>
      <sheetName val="[test.xls]_______120217_test_44"/>
      <sheetName val="[test.xls]_______120217_test_45"/>
      <sheetName val="[test.xls]_______120217_test_47"/>
      <sheetName val="[test.xls]_______120217_test_46"/>
      <sheetName val="[test.xls]_______120217_test_48"/>
      <sheetName val="[test.xls]_______120217_test_51"/>
      <sheetName val="[test.xls]_______120217_test_50"/>
      <sheetName val="[test.xls]_______120217_test_49"/>
      <sheetName val="[test.xls]_______120217_test_52"/>
      <sheetName val="[test.xls]_______120217_test_53"/>
      <sheetName val="[test.xls]_______120217_test_54"/>
      <sheetName val="[test.xls]_______120217_test_55"/>
      <sheetName val="[test.xls]_______120217_test_59"/>
      <sheetName val="[test.xls]_______120217_test_57"/>
      <sheetName val="[test.xls]_______120217_test_58"/>
      <sheetName val="[test.xls]_______120217_test_60"/>
      <sheetName val="[test.xls]_______120217_test_78"/>
      <sheetName val="[test.xls]_______120217_test_61"/>
      <sheetName val="[test.xls]_______120217_test_62"/>
      <sheetName val="[test.xls]_______120217_test_63"/>
      <sheetName val="[test.xls]_______120217_test_64"/>
      <sheetName val="[test.xls]_______120217_test_65"/>
      <sheetName val="[test.xls]_______120217_test_66"/>
      <sheetName val="[test.xls]_______120217_test_67"/>
      <sheetName val="[test.xls]_______120217_test_68"/>
      <sheetName val="[test.xls]_______120217_test_69"/>
      <sheetName val="[test.xls]_______120217_test_70"/>
      <sheetName val="[test.xls]_______120217_test_71"/>
      <sheetName val="[test.xls]_______120217_test_72"/>
      <sheetName val="[test.xls]_______120217_test_73"/>
      <sheetName val="[test.xls]_______120217_test_74"/>
      <sheetName val="[test.xls]_______120217_test_75"/>
      <sheetName val="[test.xls]_______120217_test_76"/>
      <sheetName val="[test.xls]_______120217_test_77"/>
      <sheetName val="[test.xls]_______120217_test_81"/>
      <sheetName val="[test.xls]_______120217_test_80"/>
      <sheetName val="[test.xls]_______120217_test_79"/>
      <sheetName val="[test.xls]_______120217_test_82"/>
      <sheetName val="[test.xls]_______120217_test_86"/>
      <sheetName val="[test.xls]_______120217_test_84"/>
      <sheetName val="[test.xls]_______120217_test_83"/>
      <sheetName val="[test.xls]_______120217_test_85"/>
      <sheetName val="[test.xls]_工__件夹_120217_test__2"/>
      <sheetName val="[test.xls]_______120217_test_88"/>
      <sheetName val="[test.xls]_______120217_test_87"/>
      <sheetName val="[test.xls]_______120217_test_89"/>
      <sheetName val="[test.xls]_______120217_test_90"/>
      <sheetName val="[test.xls]_______120217_test_91"/>
      <sheetName val="[test.xls]_______120217_test_92"/>
      <sheetName val="[test.xls]_______120217_test_94"/>
      <sheetName val="[test.xls]_______120217_test_93"/>
      <sheetName val="[test.xls]_______120217_test_95"/>
      <sheetName val="[test.xls]_______120217_test_96"/>
      <sheetName val="[test.xls]_______120217_test_97"/>
      <sheetName val="[test.xls]_______120217_tes_113"/>
      <sheetName val="[test.xls]_______120217_test_98"/>
      <sheetName val="[test.xls]_______120217_tes_102"/>
      <sheetName val="[test.xls]_______120217_test_99"/>
      <sheetName val="[test.xls]_______120217_tes_100"/>
      <sheetName val="[test.xls]_______120217_tes_101"/>
      <sheetName val="[test.xls]_______120217_tes_104"/>
      <sheetName val="[test.xls]_______120217_tes_103"/>
      <sheetName val="[test.xls]_______120217_tes_105"/>
      <sheetName val="[test.xls]_______120217_tes_107"/>
      <sheetName val="[test.xls]_______120217_tes_106"/>
      <sheetName val="[test.xls]_______120217_tes_108"/>
      <sheetName val="[test.xls]_______120217_tes_109"/>
      <sheetName val="[test.xls]_______120217_tes_111"/>
      <sheetName val="[test.xls]_______120217_tes_110"/>
      <sheetName val="[test.xls]_______120217_tes_112"/>
      <sheetName val="[test.xls]_______120217_tes_117"/>
      <sheetName val="[test.xls]_______120217_tes_115"/>
      <sheetName val="[test.xls]_______120217_tes_114"/>
      <sheetName val="[test.xls]_______120217_tes_116"/>
      <sheetName val="[test.xls]_______120217_tes_119"/>
      <sheetName val="[test.xls]_______120217_tes_118"/>
      <sheetName val="[test.xls]_______120217_tes_120"/>
      <sheetName val="[test.xls]_______120217_tes_121"/>
      <sheetName val="[test.xls]_______120217_tes_122"/>
      <sheetName val="[test.xls]_______120217_tes_123"/>
      <sheetName val="[test.xls]_______120217_tes_125"/>
      <sheetName val="[test.xls]_______120217_tes_124"/>
      <sheetName val="[test.xls]_______120217_tes_130"/>
      <sheetName val="[test.xls]_______120217_tes_128"/>
      <sheetName val="[test.xls]_______120217_tes_127"/>
      <sheetName val="[test.xls]_______120217_tes_126"/>
      <sheetName val="[test.xls]_______120217_tes_129"/>
      <sheetName val="[test.xls]_______120217_tes_132"/>
      <sheetName val="[test.xls]_______120217_tes_131"/>
      <sheetName val="[test.xls]_______120217_tes_142"/>
      <sheetName val="[test.xls]_______120217_tes_134"/>
      <sheetName val="[test.xls]_______120217_tes_133"/>
      <sheetName val="[test.xls]_______120217_tes_135"/>
      <sheetName val="[test.xls]_______120217_tes_137"/>
      <sheetName val="[test.xls]_______120217_tes_136"/>
      <sheetName val="[test.xls]_______120217_tes_140"/>
      <sheetName val="[test.xls]_______120217_tes_139"/>
      <sheetName val="[test.xls]_______120217_tes_138"/>
      <sheetName val="[test.xls]_______120217_tes_141"/>
      <sheetName val="[test.xls]_______120217_tes_143"/>
      <sheetName val="[test.xls]_______120217_tes_147"/>
      <sheetName val="[test.xls]_______120217_tes_145"/>
      <sheetName val="[test.xls]_______120217_tes_146"/>
      <sheetName val="[test.xls]_______120217_tes_165"/>
      <sheetName val="[test.xls]_______120217_tes_157"/>
      <sheetName val="[test.xls]_______120217_tes_156"/>
      <sheetName val="[test.xls]_______120217_tes_148"/>
      <sheetName val="[test.xls]_______120217_tes_149"/>
      <sheetName val="[test.xls]_______120217_tes_155"/>
      <sheetName val="[test.xls]_______120217_tes_150"/>
      <sheetName val="[test.xls]_______120217_tes_151"/>
      <sheetName val="[test.xls]_______120217_tes_152"/>
      <sheetName val="[test.xls]_______120217_tes_153"/>
      <sheetName val="[test.xls]_______120217_tes_154"/>
      <sheetName val="[test.xls]_______120217_tes_158"/>
      <sheetName val="[test.xls]_______120217_tes_159"/>
      <sheetName val="[test.xls]_______120217_tes_160"/>
      <sheetName val="[test.xls]_______120217_tes_161"/>
      <sheetName val="[test.xls]_______120217_tes_163"/>
      <sheetName val="[test.xls]_______120217_tes_162"/>
      <sheetName val="[test.xls]_______120217_tes_164"/>
      <sheetName val="[test.xls]_______120217_tes_166"/>
      <sheetName val="[test.xls]_______120217_tes_167"/>
      <sheetName val="[test.xls]_______120217_tes_168"/>
      <sheetName val="[test.xls]_______120217_tes_169"/>
      <sheetName val="[test.xls]_______120217_tes_181"/>
      <sheetName val="[test.xls]_______120217_tes_172"/>
      <sheetName val="[test.xls]_______120217_tes_170"/>
      <sheetName val="[test.xls]_______120217_tes_171"/>
      <sheetName val="[test.xls]_______120217_tes_175"/>
      <sheetName val="[test.xls]_______120217_tes_173"/>
      <sheetName val="[test.xls]_______120217_tes_174"/>
      <sheetName val="[test.xls]_______120217_tes_176"/>
      <sheetName val="[test.xls]_______120217_tes_178"/>
      <sheetName val="[test.xls]_______120217_tes_177"/>
      <sheetName val="[test.xls]_______120217_tes_179"/>
      <sheetName val="[test.xls]_______120217_tes_180"/>
      <sheetName val="[test.xls]_______120217_tes_182"/>
      <sheetName val="[test.xls]_______120217_tes_185"/>
      <sheetName val="[test.xls]_______120217_tes_183"/>
      <sheetName val="[test.xls]_______120217_tes_184"/>
      <sheetName val="[test.xls]_______120217_tes_186"/>
      <sheetName val="[test.xls]_______120217_tes_189"/>
      <sheetName val="4.경비 5.영업외수지"/>
      <sheetName val="[test.xls]_______120217_tes_187"/>
      <sheetName val="[test.xls]_______120217_tes_188"/>
      <sheetName val="[test.xls]_______120217_tes_190"/>
      <sheetName val="[test.xls]_______120217_tes_191"/>
      <sheetName val="[test.xls]_______120217_tes_193"/>
      <sheetName val="[test.xls]_______120217_tes_192"/>
      <sheetName val="[test.xls]_______120217_tes_194"/>
      <sheetName val="[test.xls]_______120217_tes_195"/>
      <sheetName val="[test.xls]_______120217_tes_196"/>
      <sheetName val="[test.xls]_______120217_tes_199"/>
      <sheetName val="[test.xls]_______120217_tes_197"/>
      <sheetName val="[test.xls]_______120217_tes_198"/>
      <sheetName val="[test.xls]_______120217_tes_200"/>
      <sheetName val="[test.xls]_______120217_tes_201"/>
      <sheetName val="[test.xls]_______120217_tes_284"/>
      <sheetName val="prc-tv (0)"/>
      <sheetName val="[test.xls]_______120217_tes_282"/>
      <sheetName val="[test.xls]_______120217_tes_275"/>
      <sheetName val="[test.xls]_______120217_tes_274"/>
      <sheetName val="[test.xls]_______120217_tes_269"/>
      <sheetName val="[test.xls]_______120217_tes_202"/>
      <sheetName val="[test.xls]_______120217_tes_204"/>
      <sheetName val="[test.xls]_______120217_tes_203"/>
      <sheetName val="[test.xls]_______120217_tes_206"/>
      <sheetName val="[test.xls]_______120217_tes_205"/>
      <sheetName val="[test.xls]_______120217_tes_207"/>
      <sheetName val="[test.xls]_______120217_tes_208"/>
      <sheetName val="[test.xls]_______120217_tes_210"/>
      <sheetName val="[test.xls]_______120217_tes_209"/>
      <sheetName val="[test.xls]_______120217_tes_211"/>
      <sheetName val="[test.xls]_______120217_tes_212"/>
      <sheetName val="[test.xls]_______120217_tes_214"/>
      <sheetName val="[test.xls]_______120217_tes_213"/>
      <sheetName val="[test.xls]_______120217_tes_215"/>
      <sheetName val="[test.xls]_______120217_tes_216"/>
      <sheetName val="[test.xls]_______120217_tes_217"/>
      <sheetName val="[test.xls]_______120217_tes_218"/>
      <sheetName val="[test.xls]_______120217_tes_219"/>
      <sheetName val="[test.xls]_______120217_tes_220"/>
      <sheetName val="[test.xls]_______120217_tes_221"/>
      <sheetName val="[test.xls]_______120217_tes_222"/>
      <sheetName val="[test.xls]_______120217_tes_223"/>
      <sheetName val="[test.xls]_______120217_tes_224"/>
      <sheetName val="[test.xls]_______120217_tes_225"/>
      <sheetName val="[test.xls]_______120217_tes_226"/>
      <sheetName val="[test.xls]_______120217_tes_227"/>
      <sheetName val="[test.xls]_______120217_tes_228"/>
      <sheetName val="[test.xls]_______120217_tes_231"/>
      <sheetName val="[test.xls]_______120217_tes_229"/>
      <sheetName val="[test.xls]_______120217_tes_230"/>
      <sheetName val="[test.xls]_______120217_tes_232"/>
      <sheetName val="[test.xls]_______120217_tes_234"/>
      <sheetName val="[test.xls]_______120217_tes_233"/>
      <sheetName val="[test.xls]_______120217_tes_235"/>
      <sheetName val="[test.xls]_______120217_tes_236"/>
      <sheetName val="[test.xls]_______120217_tes_237"/>
      <sheetName val="[test.xls]_______120217_tes_245"/>
      <sheetName val="[test.xls]_______120217_tes_238"/>
      <sheetName val="[test.xls]_______120217_tes_242"/>
      <sheetName val="[test.xls]_______120217_tes_240"/>
      <sheetName val="[test.xls]_______120217_tes_239"/>
      <sheetName val="[test.xls]_______120217_tes_241"/>
      <sheetName val="[test.xls]_______120217_tes_243"/>
      <sheetName val="[test.xls]_______120217_tes_244"/>
      <sheetName val="[test.xls]_______120217_tes_246"/>
      <sheetName val="[test.xls]_______120217_tes_247"/>
      <sheetName val="[test.xls]_______120217_tes_257"/>
      <sheetName val="[test.xls]_______120217_tes_248"/>
      <sheetName val="[test.xls]_______120217_tes_249"/>
      <sheetName val="[test.xls]_______120217_tes_250"/>
      <sheetName val="[test.xls]_______120217_tes_252"/>
      <sheetName val="[test.xls]_______120217_tes_251"/>
      <sheetName val="[test.xls]_______120217_tes_253"/>
      <sheetName val="[test.xls]_______120217_tes_254"/>
      <sheetName val="[test.xls]_______120217_tes_255"/>
      <sheetName val="[test.xls]_______120217_tes_256"/>
      <sheetName val="[test.xls]_______120217_tes_258"/>
      <sheetName val="[test.xls]_______120217_tes_261"/>
      <sheetName val="[test.xls]_______120217_tes_259"/>
      <sheetName val="[test.xls]_______120217_tes_260"/>
      <sheetName val="[test.xls]_______120217_tes_262"/>
      <sheetName val="[test.xls]_______120217_tes_263"/>
      <sheetName val="[test.xls]_______120217_tes_266"/>
      <sheetName val="[test.xls]_______120217_tes_264"/>
      <sheetName val="[test.xls]_______120217_tes_265"/>
      <sheetName val="[test.xls]_______120217_tes_268"/>
      <sheetName val="[test.xls]_______120217_tes_267"/>
      <sheetName val="[test.xls]_______120217_tes_270"/>
      <sheetName val="[test.xls]_______120217_tes_271"/>
      <sheetName val="[test.xls]_______120217_tes_272"/>
      <sheetName val="[test.xls]_______120217_tes_273"/>
      <sheetName val="[test.xls]_______120217_tes_276"/>
      <sheetName val="[test.xls]_______120217_tes_278"/>
      <sheetName val="[test.xls]_______120217_tes_277"/>
      <sheetName val="[test.xls]_______120217_tes_279"/>
      <sheetName val="[test.xls]_______120217_tes_280"/>
      <sheetName val="[test.xls]_______120217_tes_281"/>
      <sheetName val="[test.xls]_______120217_tes_283"/>
      <sheetName val="[test.xls]_______120217_tes_288"/>
      <sheetName val="[test.xls]_______120217_tes_285"/>
      <sheetName val="[test.xls]_______120217_tes_286"/>
      <sheetName val="[test.xls]_______120217_tes_287"/>
      <sheetName val="[test.xls]_______120217_tes_291"/>
      <sheetName val="[test.xls]_______120217_tes_289"/>
      <sheetName val="[test.xls]_______120217_tes_290"/>
      <sheetName val="[test.xls]_______120217_tes_293"/>
      <sheetName val="[test.xls]_______120217_tes_292"/>
      <sheetName val="[test.xls]_______120217_tes_295"/>
      <sheetName val="[test.xls]_______120217_tes_294"/>
      <sheetName val="[test.xls]_______120217_tes_296"/>
      <sheetName val="[test.xls]_______120217_tes_299"/>
      <sheetName val="[test.xls]_______120217_tes_297"/>
      <sheetName val="[test.xls]_______120217_tes_298"/>
      <sheetName val="[test.xls]_______120217_tes_305"/>
      <sheetName val="[test.xls]_______120217_tes_300"/>
      <sheetName val="[test.xls]_______120217_tes_301"/>
      <sheetName val="[test.xls]_______120217_tes_302"/>
      <sheetName val="[test.xls]_______120217_tes_303"/>
      <sheetName val="[test.xls]_______120217_tes_304"/>
      <sheetName val="[test.xls]_______120217_tes_307"/>
      <sheetName val="[test.xls]_______120217_tes_306"/>
      <sheetName val="[test.xls]_______120217_tes_308"/>
      <sheetName val="[test.xls]_______120217_tes_309"/>
      <sheetName val="[test.xls]_______120217_tes_344"/>
      <sheetName val="[test.xls]_______120217_tes_315"/>
      <sheetName val="[test.xls]_______120217_tes_311"/>
      <sheetName val="[test.xls]_______120217_tes_310"/>
      <sheetName val="[test.xls]_______120217_tes_312"/>
      <sheetName val="[test.xls]_______120217_tes_313"/>
      <sheetName val="[test.xls]_______120217_tes_314"/>
      <sheetName val="[test.xls]_______120217_tes_316"/>
      <sheetName val="[test.xls]_______120217_tes_318"/>
      <sheetName val="[test.xls]_______120217_tes_317"/>
      <sheetName val="[test.xls]_______120217_tes_333"/>
      <sheetName val="[test.xls]_______120217_tes_328"/>
      <sheetName val="[test.xls]_______120217_tes_319"/>
      <sheetName val="[test.xls]_______120217_tes_320"/>
      <sheetName val="[test.xls]_______120217_tes_321"/>
      <sheetName val="[test.xls]_______120217_tes_322"/>
      <sheetName val="[test.xls]_______120217_tes_323"/>
      <sheetName val="[test.xls]_______120217_tes_324"/>
      <sheetName val="[test.xls]_______120217_tes_325"/>
      <sheetName val="[test.xls]_______120217_tes_327"/>
      <sheetName val="[test.xls]_______120217_tes_326"/>
      <sheetName val="[test.xls]_______120217_tes_329"/>
      <sheetName val="[test.xls]_______120217_tes_330"/>
      <sheetName val="[test.xls]_______120217_tes_331"/>
      <sheetName val="[test.xls]_______120217_tes_332"/>
      <sheetName val="[test.xls]_______120217_tes_334"/>
      <sheetName val="[test.xls]_______120217_tes_335"/>
      <sheetName val="[test.xls]_______120217_tes_339"/>
      <sheetName val="[test.xls]_______120217_tes_336"/>
      <sheetName val="[test.xls]_______120217_tes_337"/>
      <sheetName val="[test.xls]_______120217_tes_338"/>
      <sheetName val="[test.xls]_______120217_tes_340"/>
      <sheetName val="[test.xls]_______120217_tes_341"/>
      <sheetName val="[test.xls]_______120217_tes_342"/>
      <sheetName val="[test.xls]_______120217_tes_343"/>
      <sheetName val="[test.xls]_______120217_tes_345"/>
      <sheetName val="[test.xls]_______120217_tes_346"/>
      <sheetName val="[test.xls]_______120217_tes_349"/>
      <sheetName val="[test.xls]_______120217_tes_347"/>
      <sheetName val="[test.xls]_______120217_tes_348"/>
      <sheetName val="[test.xls]_______120217_tes_350"/>
      <sheetName val="[test.xls]_______120217_tes_351"/>
      <sheetName val="[test.xls]_______120217_tes_352"/>
      <sheetName val="[test.xls]_______120217_tes_353"/>
      <sheetName val="55%_and_70%1"/>
      <sheetName val="아파트11_141"/>
      <sheetName val="주택11_141"/>
      <sheetName val="아파트11_161"/>
      <sheetName val="주택11_161"/>
      <sheetName val="11월_실적1"/>
      <sheetName val="현황_(2)1"/>
      <sheetName val="미통과(1117~1130)_(가공)1"/>
      <sheetName val="¾ÆÆÄÆ®11_141"/>
      <sheetName val="ÁÖÅÃ11_141"/>
      <sheetName val="¾ÆÆÄÆ®11_161"/>
      <sheetName val="ÁÖÅÃ11_161"/>
      <sheetName val="11¿ù_½ÇÀû1"/>
      <sheetName val="ÇöÈ²_(2)1"/>
      <sheetName val="¹ÌÅë°ú(1117~1130)_(°¡°ø)1"/>
      <sheetName val="9월_확정1"/>
      <sheetName val="07년_매출"/>
      <sheetName val="Income_Statement"/>
      <sheetName val="Reporting_(2)"/>
      <sheetName val="Brew_rub"/>
      <sheetName val="MK_244"/>
      <sheetName val="CONT_"/>
      <sheetName val="LBO_Model"/>
      <sheetName val="Quarterly_LBO_Model"/>
      <sheetName val="Flash_Report_SDC(EUR)"/>
      <sheetName val="Data_USA_US$"/>
      <sheetName val="Data_USA_Cdn$"/>
      <sheetName val="Data_USA_Adj_US$"/>
      <sheetName val="DT_1999_(abst__from_model)"/>
      <sheetName val="Database_(RUR)Mar_YTD"/>
      <sheetName val="4__NWABC"/>
      <sheetName val="Share_Price_2002"/>
      <sheetName val="Cover_&amp;_Parameters"/>
      <sheetName val="SIL_Russia"/>
      <sheetName val="Ind__project_justif"/>
      <sheetName val="Russia_month"/>
      <sheetName val="Russia_YTD"/>
      <sheetName val="Divestment_Russia"/>
      <sheetName val="K_&amp;_T"/>
      <sheetName val="Volzh_&amp;_Pr"/>
      <sheetName val="SA_&amp;_SC"/>
      <sheetName val="Pikur_&amp;_Piter"/>
      <sheetName val="BB_&amp;_Rifey"/>
      <sheetName val="StPr_&amp;_Others"/>
      <sheetName val="Cost_Summary"/>
      <sheetName val="test_xls"/>
      <sheetName val="[test_xls]_______120217_test__9"/>
      <sheetName val="[test_xls]_______120217_test__2"/>
      <sheetName val="[test_xls]_______120217_test__3"/>
      <sheetName val="[test_xls]_______120217_test__6"/>
      <sheetName val="[test_xls]_______120217_test__4"/>
      <sheetName val="[test_xls]_______120217_test__5"/>
      <sheetName val="[test_xls]_______120217_test__8"/>
      <sheetName val="[test_xls]_______120217_test__7"/>
      <sheetName val="[test_xls]_______120217_test_10"/>
      <sheetName val="[test_xls]_______120217_test_12"/>
      <sheetName val="[test_xls]_______120217_test_11"/>
      <sheetName val="[test_xls]_______120217_test_15"/>
      <sheetName val="[test_xls]_______120217_test_13"/>
      <sheetName val="[test_xls]_______120217_test_14"/>
      <sheetName val="[test_xls]_______120217_test_18"/>
      <sheetName val="[test_xls]_______120217_test_16"/>
      <sheetName val="[test_xls]_______120217_test_17"/>
      <sheetName val="[test_xls]_______120217_test_19"/>
      <sheetName val="[test_xls]_工作_件夹_120217_test__2"/>
      <sheetName val="[test_xls]_______120217_test_28"/>
      <sheetName val="[test_xls]_______120217_test_20"/>
      <sheetName val="[test_xls]_工作_件夹_120217_test__3"/>
      <sheetName val="[test_xls]_工作_件夹_120217_test__4"/>
      <sheetName val="[test_xls]_______120217_test_21"/>
      <sheetName val="[test_xls]_______120217_test_22"/>
      <sheetName val="[test_xls]_______120217_test_23"/>
      <sheetName val="[test_xls]_工作_件夹_120217_test__5"/>
      <sheetName val="[test_xls]_工作_件夹_120217_test__6"/>
      <sheetName val="[test_xls]_______120217_test_24"/>
      <sheetName val="[test_xls]_______120217_test_25"/>
      <sheetName val="[test_xls]_______120217_test_26"/>
      <sheetName val="[test_xls]_______120217_test_27"/>
      <sheetName val="[test_xls]_______120217_test_29"/>
      <sheetName val="Flat_Priced_Products"/>
      <sheetName val="[test_xls]_______120217_test_31"/>
      <sheetName val="[test_xls]_______120217_test_30"/>
      <sheetName val="[test_xls]_______120217_test_32"/>
      <sheetName val="[test_xls]_______120217_test_33"/>
      <sheetName val="[test_xls]_______120217_test_34"/>
      <sheetName val="[test_xls]_______120217_test_35"/>
      <sheetName val="[test_xls]_______120217_test_36"/>
      <sheetName val="[test_xls]_______120217_test_37"/>
      <sheetName val="[test_xls]_______120217_test_39"/>
      <sheetName val="[test_xls]_______120217_test_38"/>
      <sheetName val="[test_xls]_______120217_test_40"/>
      <sheetName val="[test_xls]_______120217_tes_144"/>
      <sheetName val="[test_xls]_______120217_test_56"/>
      <sheetName val="[test_xls]_______120217_test_41"/>
      <sheetName val="[test_xls]_______120217_test_43"/>
      <sheetName val="[test_xls]_______120217_test_42"/>
      <sheetName val="[test_xls]_______120217_test_44"/>
      <sheetName val="[test_xls]_______120217_test_45"/>
      <sheetName val="[test_xls]_______120217_test_47"/>
      <sheetName val="[test_xls]_______120217_test_46"/>
      <sheetName val="[test_xls]_______120217_test_48"/>
      <sheetName val="[test_xls]_______120217_test_51"/>
      <sheetName val="[test_xls]_______120217_test_50"/>
      <sheetName val="[test_xls]_______120217_test_49"/>
      <sheetName val="[test_xls]_______120217_test_52"/>
      <sheetName val="[test_xls]_______120217_test_53"/>
      <sheetName val="[test_xls]_______120217_test_54"/>
      <sheetName val="[test_xls]_______120217_test_55"/>
      <sheetName val="[test_xls]_______120217_test_59"/>
      <sheetName val="[test_xls]_______120217_test_57"/>
      <sheetName val="[test_xls]_______120217_test_58"/>
      <sheetName val="[test_xls]_______120217_test_60"/>
      <sheetName val="[test_xls]_______120217_test_78"/>
      <sheetName val="[test_xls]_______120217_test_61"/>
      <sheetName val="[test_xls]_______120217_test_62"/>
      <sheetName val="[test_xls]_______120217_test_63"/>
      <sheetName val="[test_xls]_______120217_test_64"/>
      <sheetName val="[test_xls]_______120217_test_65"/>
      <sheetName val="[test_xls]_______120217_test_66"/>
      <sheetName val="[test_xls]_______120217_test_67"/>
      <sheetName val="[test_xls]_______120217_test_68"/>
      <sheetName val="[test_xls]_______120217_test_69"/>
      <sheetName val="[test_xls]_______120217_test_70"/>
      <sheetName val="[test_xls]_______120217_test_71"/>
      <sheetName val="[test_xls]_______120217_test_72"/>
      <sheetName val="[test_xls]_______120217_test_73"/>
      <sheetName val="[test_xls]_______120217_test_74"/>
      <sheetName val="[test_xls]_______120217_test_75"/>
      <sheetName val="[test_xls]_______120217_test_76"/>
      <sheetName val="[test_xls]_______120217_test_77"/>
      <sheetName val="[test_xls]_______120217_test_81"/>
      <sheetName val="[test_xls]_______120217_test_80"/>
      <sheetName val="[test_xls]_______120217_test_79"/>
      <sheetName val="[test_xls]_______120217_test_82"/>
      <sheetName val="[test_xls]_______120217_test_86"/>
      <sheetName val="[test_xls]_______120217_test_84"/>
      <sheetName val="[test_xls]_______120217_test_83"/>
      <sheetName val="[test_xls]_______120217_test_85"/>
      <sheetName val="[test_xls]_工__件夹_120217_test__2"/>
      <sheetName val="[test_xls]_______120217_test_88"/>
      <sheetName val="[test_xls]_______120217_test_87"/>
      <sheetName val="[test_xls]_______120217_test_89"/>
      <sheetName val="[test_xls]_______120217_test_90"/>
      <sheetName val="[test_xls]_______120217_test_91"/>
      <sheetName val="[test_xls]_______120217_test_92"/>
      <sheetName val="[test_xls]_______120217_test_94"/>
      <sheetName val="[test_xls]_______120217_test_93"/>
      <sheetName val="[test_xls]_______120217_test_95"/>
      <sheetName val="[test_xls]_______120217_test_96"/>
      <sheetName val="[test_xls]_______120217_test_97"/>
      <sheetName val="[test_xls]_______120217_tes_113"/>
      <sheetName val="[test_xls]_______120217_test_98"/>
      <sheetName val="[test_xls]_______120217_tes_102"/>
      <sheetName val="[test_xls]_______120217_test_99"/>
      <sheetName val="[test_xls]_______120217_tes_100"/>
      <sheetName val="[test_xls]_______120217_tes_101"/>
      <sheetName val="[test_xls]_______120217_tes_104"/>
      <sheetName val="[test_xls]_______120217_tes_103"/>
      <sheetName val="[test_xls]_______120217_tes_105"/>
      <sheetName val="[test_xls]_______120217_tes_107"/>
      <sheetName val="[test_xls]_______120217_tes_106"/>
      <sheetName val="[test_xls]_______120217_tes_108"/>
      <sheetName val="[test_xls]_______120217_tes_109"/>
      <sheetName val="[test_xls]_______120217_tes_111"/>
      <sheetName val="[test_xls]_______120217_tes_110"/>
      <sheetName val="[test_xls]_______120217_tes_112"/>
      <sheetName val="[test_xls]_______120217_tes_117"/>
      <sheetName val="[test_xls]_______120217_tes_115"/>
      <sheetName val="[test_xls]_______120217_tes_114"/>
      <sheetName val="[test_xls]_______120217_tes_116"/>
      <sheetName val="[test_xls]_______120217_tes_119"/>
      <sheetName val="[test_xls]_______120217_tes_118"/>
      <sheetName val="[test_xls]_______120217_tes_120"/>
      <sheetName val="[test_xls]_______120217_tes_121"/>
      <sheetName val="[test_xls]_______120217_tes_122"/>
      <sheetName val="[test_xls]_______120217_tes_123"/>
      <sheetName val="[test_xls]_______120217_tes_125"/>
      <sheetName val="[test_xls]_______120217_tes_124"/>
      <sheetName val="[test_xls]_______120217_tes_130"/>
      <sheetName val="[test_xls]_______120217_tes_128"/>
      <sheetName val="[test_xls]_______120217_tes_127"/>
      <sheetName val="[test_xls]_______120217_tes_126"/>
      <sheetName val="[test_xls]_______120217_tes_129"/>
      <sheetName val="[test_xls]_______120217_tes_132"/>
      <sheetName val="[test_xls]_______120217_tes_131"/>
      <sheetName val="[test_xls]_______120217_tes_142"/>
      <sheetName val="[test_xls]_______120217_tes_134"/>
      <sheetName val="[test_xls]_______120217_tes_133"/>
      <sheetName val="[test_xls]_______120217_tes_135"/>
      <sheetName val="[test_xls]_______120217_tes_137"/>
      <sheetName val="[test_xls]_______120217_tes_136"/>
      <sheetName val="[test_xls]_______120217_tes_140"/>
      <sheetName val="[test_xls]_______120217_tes_139"/>
      <sheetName val="[test_xls]_______120217_tes_138"/>
      <sheetName val="[test_xls]_______120217_tes_141"/>
      <sheetName val="[test_xls]_______120217_tes_143"/>
      <sheetName val="[test_xls]_______120217_tes_147"/>
      <sheetName val="[test_xls]_______120217_tes_145"/>
      <sheetName val="[test_xls]_______120217_tes_146"/>
      <sheetName val="[test_xls]_______120217_tes_165"/>
      <sheetName val="[test_xls]_______120217_tes_157"/>
      <sheetName val="[test_xls]_______120217_tes_156"/>
      <sheetName val="[test_xls]_______120217_tes_148"/>
      <sheetName val="[test_xls]_______120217_tes_149"/>
      <sheetName val="[test_xls]_______120217_tes_155"/>
      <sheetName val="[test_xls]_______120217_tes_150"/>
      <sheetName val="[test_xls]_______120217_tes_151"/>
      <sheetName val="[test_xls]_______120217_tes_152"/>
      <sheetName val="[test_xls]_______120217_tes_153"/>
      <sheetName val="[test_xls]_______120217_tes_154"/>
      <sheetName val="[test_xls]_______120217_tes_158"/>
      <sheetName val="[test_xls]_______120217_tes_159"/>
      <sheetName val="[test_xls]_______120217_tes_160"/>
      <sheetName val="[test_xls]_______120217_tes_161"/>
      <sheetName val="[test_xls]_______120217_tes_163"/>
      <sheetName val="[test_xls]_______120217_tes_162"/>
      <sheetName val="[test_xls]_______120217_tes_164"/>
      <sheetName val="[test_xls]_______120217_tes_166"/>
      <sheetName val="[test_xls]_______120217_tes_167"/>
      <sheetName val="[test_xls]_______120217_tes_168"/>
      <sheetName val="[test_xls]_______120217_tes_169"/>
      <sheetName val="[test_xls]_______120217_tes_181"/>
      <sheetName val="[test_xls]_______120217_tes_172"/>
      <sheetName val="[test_xls]_______120217_tes_170"/>
      <sheetName val="[test_xls]_______120217_tes_171"/>
      <sheetName val="[test_xls]_______120217_tes_175"/>
      <sheetName val="[test_xls]_______120217_tes_173"/>
      <sheetName val="[test_xls]_______120217_tes_174"/>
      <sheetName val="[test_xls]_______120217_tes_176"/>
      <sheetName val="[test_xls]_______120217_tes_178"/>
      <sheetName val="[test_xls]_______120217_tes_177"/>
      <sheetName val="[test_xls]_______120217_tes_179"/>
      <sheetName val="[test_xls]_______120217_tes_180"/>
      <sheetName val="[test_xls]_______120217_tes_185"/>
      <sheetName val="[test_xls]_______120217_tes_182"/>
      <sheetName val="[test_xls]_______120217_tes_183"/>
      <sheetName val="[test_xls]_______120217_tes_184"/>
      <sheetName val="[test_xls]_______120217_tes_186"/>
      <sheetName val="[test_xls]_______120217_tes_189"/>
      <sheetName val="4_경비_5_영업외수지"/>
      <sheetName val="[test_xls]_______120217_tes_187"/>
      <sheetName val="[test_xls]_______120217_tes_188"/>
      <sheetName val="[test_xls]_______120217_tes_190"/>
      <sheetName val="[test_xls]_______120217_tes_191"/>
      <sheetName val="[test_xls]_______120217_tes_193"/>
      <sheetName val="[test_xls]_______120217_tes_192"/>
      <sheetName val="[test_xls]_______120217_tes_194"/>
      <sheetName val="[test_xls]_______120217_tes_195"/>
      <sheetName val="[test_xls]_______120217_tes_196"/>
      <sheetName val="[test_xls]_______120217_tes_199"/>
      <sheetName val="[test_xls]_______120217_tes_197"/>
      <sheetName val="[test_xls]_______120217_tes_198"/>
      <sheetName val="[test_xls]_______120217_tes_200"/>
      <sheetName val="[test_xls]_______120217_tes_201"/>
      <sheetName val="[test.xls]_______120217_tes_354"/>
      <sheetName val="[test.xls]_______120217_tes_355"/>
      <sheetName val="[test.xls]_______120217_tes_356"/>
      <sheetName val="[test.xls]_______120217_tes_357"/>
      <sheetName val="[test.xls]_______120217_tes_358"/>
      <sheetName val="[test.xls]_______120217_tes_359"/>
      <sheetName val="[test.xls]_______120217_tes_360"/>
      <sheetName val="[test.xls]_______120217_tes_361"/>
      <sheetName val="[test.xls]_______120217_tes_362"/>
      <sheetName val="[test.xls]_______120217_tes_363"/>
      <sheetName val="[test.xls]_______120217_tes_364"/>
      <sheetName val="[test.xls]_______120217_tes_365"/>
      <sheetName val="[test.xls]_______120217_tes_366"/>
      <sheetName val="평가표(당월)"/>
      <sheetName val="매출속보"/>
      <sheetName val="이익영"/>
      <sheetName val="리아테이블"/>
      <sheetName val="_工作文件夹_120217_test.xls"/>
      <sheetName val="구로점"/>
      <sheetName val="김천점"/>
      <sheetName val="남원점"/>
      <sheetName val="동광주점"/>
      <sheetName val="부평점"/>
      <sheetName val="분당점"/>
      <sheetName val="서부산점"/>
      <sheetName val="신월점"/>
      <sheetName val="안산점"/>
      <sheetName val="원주점"/>
      <sheetName val="일산점"/>
      <sheetName val="전주점"/>
      <sheetName val="제주점"/>
      <sheetName val="창동점"/>
      <sheetName val="청주점"/>
      <sheetName val="ADI111"/>
      <sheetName val="스타벅스_자료"/>
      <sheetName val="Input_Country"/>
      <sheetName val="재고자산미실현이익제거"/>
      <sheetName val="DATASHT2"/>
      <sheetName val="정의"/>
      <sheetName val="전전년실적"/>
      <sheetName val="1월"/>
      <sheetName val="실행"/>
      <sheetName val="일반관리비"/>
      <sheetName val="견적요지"/>
      <sheetName val="견적갑지"/>
      <sheetName val="최종원가 "/>
      <sheetName val="원가"/>
      <sheetName val="집계"/>
      <sheetName val="내역"/>
      <sheetName val="2000전체분"/>
      <sheetName val="2000년1차"/>
      <sheetName val="현장지지물물량"/>
      <sheetName val="전기단가조사서"/>
      <sheetName val="참고"/>
      <sheetName val="동양1월"/>
      <sheetName val="당월"/>
      <sheetName val="코드"/>
      <sheetName val="본사필요자료"/>
      <sheetName val="S1.1총괄"/>
      <sheetName val="연회비"/>
      <sheetName val="점공통경비배부"/>
      <sheetName val="신선"/>
      <sheetName val="패션"/>
      <sheetName val="생활"/>
      <sheetName val="가공"/>
      <sheetName val="샘플"/>
      <sheetName val="변경계획"/>
      <sheetName val="2012"/>
      <sheetName val="NKA"/>
      <sheetName val="외화가수금"/>
      <sheetName val="외화평가"/>
      <sheetName val="대전전제"/>
      <sheetName val="총괄표"/>
      <sheetName val="대차대조표"/>
      <sheetName val="회의자료"/>
      <sheetName val="Input"/>
      <sheetName val="Macro Codes"/>
      <sheetName val="****ar"/>
      <sheetName val="laroux"/>
      <sheetName val="Yen Economics"/>
      <sheetName val="Yen Economics (ｻﾌﾞﾘｰｽ解除)"/>
      <sheetName val="Yen Economics (ｻﾌﾞﾘｰｽ解除、信託)"/>
      <sheetName val="$US Economics"/>
      <sheetName val="DD"/>
      <sheetName val="Deal Structure"/>
      <sheetName val="Property Econ"/>
      <sheetName val="Cash Flow Split"/>
      <sheetName val="JV Acctg"/>
      <sheetName val="CRE Accounting "/>
      <sheetName val="ROI and IRR"/>
      <sheetName val="CR Pages"/>
      <sheetName val="Suppl Calc"/>
      <sheetName val="IRR Lookback"/>
      <sheetName val="Worksheet 2"/>
      <sheetName val="Worksheet 3"/>
      <sheetName val="OLDTAX"/>
      <sheetName val="Macros"/>
      <sheetName val="인원계획-미화"/>
      <sheetName val="Code"/>
      <sheetName val="KPI sheet"/>
      <sheetName val="물량투입계획"/>
      <sheetName val="잠실점"/>
      <sheetName val=" HIT-&gt;HMC 견적(3900)"/>
      <sheetName val="영업.일1"/>
      <sheetName val="감가상각"/>
      <sheetName val="자산TOTAL"/>
      <sheetName val="1"/>
      <sheetName val="임원,관리,별도"/>
      <sheetName val="98CLAIM종합"/>
      <sheetName val="99CLAIM종합"/>
      <sheetName val="계획"/>
      <sheetName val="당년실적"/>
      <sheetName val="전년실적"/>
      <sheetName val="???????"/>
      <sheetName val="_______"/>
      <sheetName val="BS"/>
      <sheetName val="행사매출"/>
      <sheetName val="설계내역서"/>
      <sheetName val="전기공사"/>
      <sheetName val="C_Alkylation"/>
      <sheetName val="BS-DIC"/>
      <sheetName val="C_HDPE"/>
      <sheetName val="절대지우지말것"/>
      <sheetName val="Mar"/>
      <sheetName val="ME데이터"/>
      <sheetName val="입점데이터"/>
      <sheetName val="Title"/>
      <sheetName val="CIS"/>
      <sheetName val="CR"/>
      <sheetName val="Bal"/>
      <sheetName val="Inc"/>
      <sheetName val="Cas1to3"/>
      <sheetName val="Cas4"/>
      <sheetName val="Cas5"/>
      <sheetName val="Det"/>
      <sheetName val="NOA"/>
      <sheetName val="A"/>
      <sheetName val="B1a"/>
      <sheetName val="B1b"/>
      <sheetName val="B2a"/>
      <sheetName val="B2b"/>
      <sheetName val="C"/>
      <sheetName val="D1"/>
      <sheetName val="D2"/>
      <sheetName val="E1"/>
      <sheetName val="E2"/>
      <sheetName val="E3"/>
      <sheetName val="E4"/>
      <sheetName val="E5"/>
      <sheetName val="E6"/>
      <sheetName val="F"/>
      <sheetName val="G1"/>
      <sheetName val="G2"/>
      <sheetName val="G3"/>
      <sheetName val="G4"/>
      <sheetName val="H1a"/>
      <sheetName val="H1b"/>
      <sheetName val="H2"/>
      <sheetName val="H3"/>
      <sheetName val="H4"/>
      <sheetName val="I1"/>
      <sheetName val="I2"/>
      <sheetName val="I3"/>
      <sheetName val="I4"/>
      <sheetName val="I5"/>
      <sheetName val="I6"/>
      <sheetName val="K1"/>
      <sheetName val="K2"/>
      <sheetName val="K3"/>
      <sheetName val="K4K5"/>
      <sheetName val="K6a"/>
      <sheetName val="K6b"/>
      <sheetName val="L1L2"/>
      <sheetName val="M1"/>
      <sheetName val="M2"/>
      <sheetName val="M3"/>
      <sheetName val="O1"/>
      <sheetName val="O2"/>
      <sheetName val="P1"/>
      <sheetName val="P2"/>
      <sheetName val="Q1"/>
      <sheetName val="Q2"/>
      <sheetName val="R"/>
      <sheetName val="Rec"/>
      <sheetName val="CEM_cc1"/>
      <sheetName val="CEM_cc2"/>
      <sheetName val="CEM_cc3"/>
      <sheetName val="CEM_cc4"/>
      <sheetName val="CEM_cc5"/>
      <sheetName val="CEM_afr1"/>
      <sheetName val="CEM_afr2"/>
      <sheetName val="CEM_afr3"/>
      <sheetName val="CEM_afr4"/>
      <sheetName val="CEM_afr5"/>
      <sheetName val="CEM_mic1"/>
      <sheetName val="CEM_mic2"/>
      <sheetName val="CEM_mic3"/>
      <sheetName val="CEM_mic4"/>
      <sheetName val="CEM_mic5"/>
      <sheetName val="CEM_trcem1"/>
      <sheetName val="CEM_trcem2"/>
      <sheetName val="CEM_trcem3"/>
      <sheetName val="CEM_trcem4"/>
      <sheetName val="CEM_trcem5"/>
      <sheetName val="AGG_aggr1"/>
      <sheetName val="AGG_aggr2"/>
      <sheetName val="AGG_aggr3"/>
      <sheetName val="AGG_aggr4"/>
      <sheetName val="AGG_aggr5"/>
      <sheetName val="AGG_rmc1"/>
      <sheetName val="AGG_rmc2"/>
      <sheetName val="AGG_rmc3"/>
      <sheetName val="AGG_rmc4"/>
      <sheetName val="AGG_rmc5"/>
      <sheetName val="AGG_conc1"/>
      <sheetName val="AGG_conc2"/>
      <sheetName val="AGG_conc3"/>
      <sheetName val="AGG_conc4"/>
      <sheetName val="AGG_conc5"/>
      <sheetName val="OPR_spec1"/>
      <sheetName val="OPR_spec2"/>
      <sheetName val="OPR_spec3"/>
      <sheetName val="OPR_spec4"/>
      <sheetName val="OPR_spec5"/>
      <sheetName val="OPR_open1"/>
      <sheetName val="OPR_open2"/>
      <sheetName val="OPR_open3"/>
      <sheetName val="OPR_open4"/>
      <sheetName val="OPR_open5"/>
      <sheetName val="OPR_tropr1"/>
      <sheetName val="OPR_tropr2"/>
      <sheetName val="OPR_tropr3"/>
      <sheetName val="OPR_tropr4"/>
      <sheetName val="OPR_tropr5"/>
      <sheetName val="SPA1"/>
      <sheetName val="SPA2"/>
      <sheetName val="SPA3"/>
      <sheetName val="SPA4"/>
      <sheetName val="SPA5"/>
      <sheetName val="SPA6"/>
      <sheetName val="SPA7"/>
      <sheetName val="SPA8"/>
      <sheetName val="T"/>
      <sheetName val="U"/>
      <sheetName val="Z"/>
      <sheetName val="P_Prt"/>
      <sheetName val="P_Par"/>
      <sheetName val="Def"/>
      <sheetName val="P_CUR"/>
      <sheetName val="Periodes"/>
      <sheetName val="P_ID"/>
      <sheetName val="P&amp;L Account Analysis Tool"/>
      <sheetName val="긴표"/>
      <sheetName val="8월영업실적"/>
      <sheetName val="Collateral"/>
      <sheetName val="Replacement"/>
      <sheetName val="Rent Roll"/>
      <sheetName val="Initial Input Variable"/>
      <sheetName val="노무비"/>
      <sheetName val="Milky"/>
      <sheetName val="S&amp;R"/>
      <sheetName val="Assumptions"/>
      <sheetName val="소비자가"/>
      <sheetName val="2006.01"/>
      <sheetName val="Sheet5"/>
      <sheetName val="Profitability"/>
      <sheetName val="F2-3-6 OH absorbtion rate "/>
      <sheetName val="SUMMARY"/>
      <sheetName val="A-1"/>
      <sheetName val="sch9-jpn"/>
      <sheetName val="sch3-rm"/>
      <sheetName val="V1 - workings"/>
      <sheetName val="ctrl"/>
      <sheetName val="K5-1"/>
      <sheetName val="Appen 3"/>
      <sheetName val="LOOSECHKLIST"/>
      <sheetName val="Trial Balane"/>
      <sheetName val="F2-3-6_OH_absorbtion_rate_"/>
      <sheetName val="V1_-_workings"/>
      <sheetName val="6A CA"/>
      <sheetName val="FF-3"/>
      <sheetName val="FF-1"/>
      <sheetName val="C100 Summary-MYR"/>
      <sheetName val="C404 Port Tariff"/>
      <sheetName val="M-2"/>
      <sheetName val="D"/>
      <sheetName val="CLA 2010"/>
      <sheetName val="germany"/>
      <sheetName val="Pnl-10"/>
      <sheetName val="20"/>
      <sheetName val="30"/>
      <sheetName val="70"/>
      <sheetName val="5 Analysis"/>
      <sheetName val="Ma"/>
      <sheetName val="E1-1ss"/>
      <sheetName val="2001"/>
      <sheetName val="sum"/>
      <sheetName val="Monthly"/>
      <sheetName val="CashFlow"/>
      <sheetName val="n7-e"/>
      <sheetName val="3 P&amp;L "/>
      <sheetName val="A3"/>
      <sheetName val="BPCOR DETAILS"/>
      <sheetName val="BPMKT DETAILS"/>
      <sheetName val="P12.4"/>
      <sheetName val="BPR"/>
      <sheetName val="FF-5"/>
      <sheetName val="FF-21(a)"/>
      <sheetName val="3_P&amp;L_"/>
      <sheetName val="BPCOR_DETAILS"/>
      <sheetName val="BPMKT_DETAILS"/>
      <sheetName val="5_Analysis"/>
      <sheetName val="P12_4"/>
      <sheetName val="wbs"/>
      <sheetName val="HP"/>
      <sheetName val="Disposal"/>
      <sheetName val="FF-2"/>
      <sheetName val="COV"/>
      <sheetName val="TAMS33-2 97 "/>
      <sheetName val="4 Analysis"/>
      <sheetName val="BPR-Bloom"/>
      <sheetName val="ALLOWANCE'99"/>
      <sheetName val="MFA"/>
      <sheetName val="CA"/>
      <sheetName val="Sch A to __"/>
      <sheetName val="O1-1CA "/>
      <sheetName val="MTD PL"/>
      <sheetName val="M"/>
      <sheetName val="DFA"/>
      <sheetName val="FF-4"/>
      <sheetName val="실적정리"/>
      <sheetName val="매출실적"/>
      <sheetName val="대분류PC"/>
      <sheetName val="MD밸런스개선(비신선)"/>
      <sheetName val="이익율개선(신선)"/>
      <sheetName val="npv"/>
      <sheetName val="연결임시"/>
      <sheetName val="자재단가"/>
      <sheetName val="MEXICO_C"/>
      <sheetName val="9GNG운반"/>
      <sheetName val="90.03실행 "/>
      <sheetName val="한강운반비"/>
      <sheetName val="날개벽수량표"/>
      <sheetName val="원가서"/>
      <sheetName val="단"/>
      <sheetName val="을"/>
      <sheetName val="REDUCER"/>
      <sheetName val="WE'T"/>
      <sheetName val="내역서"/>
      <sheetName val="총괄집계표"/>
      <sheetName val="영동(D)"/>
      <sheetName val="실행철강하도"/>
      <sheetName val="내역서단가산출용"/>
      <sheetName val="평균비용 (3)"/>
      <sheetName val="Development"/>
      <sheetName val="Income"/>
      <sheetName val="CT "/>
      <sheetName val="ACLSHL96"/>
      <sheetName val="HEADCOUNT WORKSHEET"/>
      <sheetName val="Mat'l Pareto"/>
      <sheetName val="Download"/>
      <sheetName val="VCP"/>
      <sheetName val="Intro&gt;&gt;"/>
      <sheetName val="Disclaimer"/>
      <sheetName val="ch-rev trends"/>
      <sheetName val="ch-op marg trends"/>
      <sheetName val="exh-bs"/>
      <sheetName val="ch-fy05 rev by cust"/>
      <sheetName val="ch-fy06 rev by cust"/>
      <sheetName val="ch-fy05 rev by tech"/>
      <sheetName val="ch-fy06 rev by tech"/>
      <sheetName val="ch data"/>
      <sheetName val="ch-rev map"/>
      <sheetName val="exh-tech"/>
      <sheetName val="exh-cust"/>
      <sheetName val="ch-customer"/>
      <sheetName val="ch-rev migr"/>
      <sheetName val="exh-intangible sum"/>
      <sheetName val="exh-tradename"/>
      <sheetName val="exh-noncomp"/>
      <sheetName val="exh-iprd"/>
      <sheetName val="Control Sheet"/>
      <sheetName val="Issue Log"/>
      <sheetName val="Inputs"/>
      <sheetName val="Model&gt;&gt;"/>
      <sheetName val="Docpharm Group DCF"/>
      <sheetName val="Income Stmt Generics"/>
      <sheetName val="Income Stmt OTC"/>
      <sheetName val="Income Stmt Trading"/>
      <sheetName val="Income Stmt Med Dev"/>
      <sheetName val="Income Stmt Cons'd"/>
      <sheetName val="BS Forecast"/>
      <sheetName val="Balance Sht"/>
      <sheetName val="Stmt of Cash Flow"/>
      <sheetName val="NOL"/>
      <sheetName val="WACC"/>
      <sheetName val="Tax Amort Benefit-IPR&amp;D"/>
      <sheetName val="Tax Amort Benefit-DevProd"/>
      <sheetName val="Tax Amort Benefit-MedSup"/>
      <sheetName val="Tax Amort Benefit-OTC"/>
      <sheetName val="Tax Amort Benefit-Trading"/>
      <sheetName val="Prod Rev Contrib"/>
      <sheetName val="Cust Rev Contrib - Trading "/>
      <sheetName val="Cust. Attrition-Trading"/>
      <sheetName val="Customer Relationships -Trading"/>
      <sheetName val="Trading-ANALYSIS"/>
      <sheetName val="Supplier Agreements - OTC"/>
      <sheetName val="OTC-ProbabilityFactor"/>
      <sheetName val="Cust Rev Contrib - MD"/>
      <sheetName val="WARA"/>
      <sheetName val="APO Trade Mark"/>
      <sheetName val="DOC.be Trade Mark"/>
      <sheetName val="Trade Mark Contribution margin"/>
      <sheetName val="Rate - Market"/>
      <sheetName val="Workforce Generics"/>
      <sheetName val="Workforce OTC"/>
      <sheetName val="Workforce Trading"/>
      <sheetName val="Workforce Medical Devices"/>
      <sheetName val="Non-Comp. Summary"/>
      <sheetName val="No Competition"/>
      <sheetName val="Compete Year 1"/>
      <sheetName val="Compete Year 2"/>
      <sheetName val="Compete Year 3"/>
      <sheetName val="Compete Year 4"/>
      <sheetName val="Compete Year 5"/>
      <sheetName val="Workforce Total"/>
      <sheetName val="Employees"/>
      <sheetName val="Cust. Attrition"/>
      <sheetName val="Contrib Charges"/>
      <sheetName val="DP - EE - Docaciclo"/>
      <sheetName val="DP - EE - Docalprazo"/>
      <sheetName val="DP - EE - Docbisopro"/>
      <sheetName val="DP - EE - Doccaptopri"/>
      <sheetName val="DP - EE - Desorelle"/>
      <sheetName val="DP - EE - Docfluconazol"/>
      <sheetName val="DP - EE - Doclormeta"/>
      <sheetName val="DP - EE - Docomepra"/>
      <sheetName val="DP - EE - Doccefuroxime"/>
      <sheetName val="DP - EE - Docraniti"/>
      <sheetName val="DP - EE - Docsimvasta"/>
      <sheetName val="DP - EE - Doctrazodone"/>
      <sheetName val="DP - EE - Docpravastatine"/>
      <sheetName val="DP - EE - Docallopu"/>
      <sheetName val="DP - EE  - Docamoxici"/>
      <sheetName val="IPR&amp;D - EE"/>
      <sheetName val="Report exhibits&gt;&gt;"/>
      <sheetName val="ch-hist rev growth"/>
      <sheetName val="exh- closing BS"/>
      <sheetName val="ch-revenue trend"/>
      <sheetName val="ch-operating margin trend"/>
      <sheetName val="exh-fv&amp;tran sum"/>
      <sheetName val="ch-historical rev"/>
      <sheetName val="exh-tang asset sum"/>
      <sheetName val="ch-FY 2005 Cus Pie"/>
      <sheetName val="ch-FY 2006 Cus Pie"/>
      <sheetName val="ch-FY 2006 Tech Pie"/>
      <sheetName val="ch-FY 2005 Tech Pie"/>
      <sheetName val="chart data sheet"/>
      <sheetName val="exh-Trade Name "/>
      <sheetName val="exh-Cust R"/>
      <sheetName val="exh-Tech "/>
      <sheetName val="exh-covenants"/>
      <sheetName val="exh-IP&amp;R"/>
      <sheetName val="ch-tech rev map"/>
      <sheetName val="프로젝트목록"/>
      <sheetName val="Jupiter"/>
      <sheetName val="증감율추정"/>
      <sheetName val="을지"/>
      <sheetName val="외상매입금점별현황"/>
      <sheetName val="관리"/>
      <sheetName val="공사현황"/>
      <sheetName val="일위대가"/>
      <sheetName val="건물대사"/>
      <sheetName val="상가매매0115"/>
      <sheetName val="상가임대0115"/>
      <sheetName val="Assumption"/>
      <sheetName val="2.대외공문"/>
      <sheetName val="총투자비산정"/>
      <sheetName val="ROE(FI)"/>
      <sheetName val="지급어음(일별)"/>
      <sheetName val="0407 A3.4 SGA"/>
      <sheetName val="H12入居面積・平均賃料"/>
      <sheetName val="Main Assumptions"/>
      <sheetName val="VISTA"/>
      <sheetName val="____ar"/>
      <sheetName val="A-General"/>
      <sheetName val="手元比準表"/>
      <sheetName val="入力用リスト"/>
      <sheetName val="(Monthly)"/>
      <sheetName val="Template"/>
      <sheetName val="Closing Costs"/>
      <sheetName val="JOB一覧表"/>
      <sheetName val="IRR (Annual) (Output)"/>
      <sheetName val="H12入居面積_平均賃料"/>
      <sheetName val="BP Summary"/>
      <sheetName val="NOI"/>
      <sheetName val="Variables"/>
      <sheetName val="CF cap"/>
      <sheetName val="Actual NOI"/>
      <sheetName val="マスタ"/>
      <sheetName val="入力用(家賃)"/>
      <sheetName val="入力用(駐車)"/>
      <sheetName val="BOTM"/>
      <sheetName val="P&amp;L"/>
      <sheetName val="Ｃ１表"/>
      <sheetName val="レントロール"/>
      <sheetName val="Macro_Codes1"/>
      <sheetName val="Yen_Economics1"/>
      <sheetName val="Yen_Economics_(ｻﾌﾞﾘｰｽ解除)1"/>
      <sheetName val="Yen_Economics_(ｻﾌﾞﾘｰｽ解除、信託)1"/>
      <sheetName val="$US_Economics1"/>
      <sheetName val="Deal_Structure1"/>
      <sheetName val="Property_Econ1"/>
      <sheetName val="Cash_Flow_Split1"/>
      <sheetName val="JV_Acctg1"/>
      <sheetName val="CRE_Accounting_1"/>
      <sheetName val="ROI_and_IRR1"/>
      <sheetName val="CR_Pages1"/>
      <sheetName val="Suppl_Calc1"/>
      <sheetName val="IRR_Lookback1"/>
      <sheetName val="Worksheet_21"/>
      <sheetName val="Worksheet_31"/>
      <sheetName val="Macro_Codes"/>
      <sheetName val="Yen_Economics"/>
      <sheetName val="Yen_Economics_(ｻﾌﾞﾘｰｽ解除)"/>
      <sheetName val="Yen_Economics_(ｻﾌﾞﾘｰｽ解除、信託)"/>
      <sheetName val="$US_Economics"/>
      <sheetName val="Deal_Structure"/>
      <sheetName val="Property_Econ"/>
      <sheetName val="Cash_Flow_Split"/>
      <sheetName val="JV_Acctg"/>
      <sheetName val="CRE_Accounting_"/>
      <sheetName val="ROI_and_IRR"/>
      <sheetName val="CR_Pages"/>
      <sheetName val="Suppl_Calc"/>
      <sheetName val="IRR_Lookback"/>
      <sheetName val="Worksheet_2"/>
      <sheetName val="Worksheet_3"/>
      <sheetName val="RESUL106"/>
      <sheetName val="土地建物"/>
      <sheetName val="Assump"/>
      <sheetName val="西麻布"/>
      <sheetName val="Sheet"/>
      <sheetName val="Revenue Assumptions"/>
      <sheetName val="etc"/>
      <sheetName val="HA行"/>
      <sheetName val="KA行"/>
      <sheetName val="NA行"/>
      <sheetName val="RA行"/>
      <sheetName val="SA行"/>
      <sheetName val="TA行"/>
      <sheetName val="WA行"/>
      <sheetName val="YA行"/>
      <sheetName val="LIST"/>
      <sheetName val="浜松プラザ年次予算_2005_02__"/>
      <sheetName val="目次"/>
      <sheetName val="SP飯田橋I下限"/>
      <sheetName val="飯田橋ⅠAug05減賃後鳥かご"/>
      <sheetName val="SP飯田橋II下限"/>
      <sheetName val="飯田橋ⅡAug05減賃後鳥かご"/>
      <sheetName val="MA行"/>
      <sheetName val="Consolidation"/>
      <sheetName val="CF"/>
      <sheetName val="物件概要"/>
      <sheetName val="k"/>
      <sheetName val="Prop"/>
      <sheetName val="TASSEI"/>
      <sheetName val="Expense Schedule (4)"/>
      <sheetName val="1P"/>
      <sheetName val="VALUE"/>
      <sheetName val="Budget"/>
      <sheetName val="Fire02"/>
      <sheetName val="合計"/>
      <sheetName val="ADR"/>
      <sheetName val="Capital Input"/>
      <sheetName val="総括表"/>
      <sheetName val="ops tb"/>
      <sheetName val="平残連結"/>
      <sheetName val="CGLprimary"/>
      <sheetName val="NAD Rollup"/>
      <sheetName val="Summary Market Segmentation"/>
      <sheetName val="受注申請書"/>
      <sheetName val="Expense Schedule _4_"/>
      <sheetName val="データ入力"/>
      <sheetName val="鑑定評価額等"/>
      <sheetName val="Fire"/>
      <sheetName val="KoyoFire"/>
      <sheetName val="浜松プラザ年次予算(2005.02～）"/>
      <sheetName val="ON総収益"/>
      <sheetName val="0407_A3_4_SGA"/>
      <sheetName val="ASP"/>
      <sheetName val="RT1"/>
      <sheetName val="Sales Comp 1"/>
      <sheetName val="←"/>
      <sheetName val="Misc Data"/>
      <sheetName val="Deal_Str_x0002__x0000__x0000__x0000_Ø_x000a_2"/>
      <sheetName val=""/>
      <sheetName val="説明（変更）"/>
      <sheetName val="Pricing(Contractual)"/>
      <sheetName val="SGH"/>
      <sheetName val="SPH"/>
      <sheetName val="会員権"/>
      <sheetName val="鴨川SWH"/>
      <sheetName val="黒観"/>
      <sheetName val="UH仙台ANNEX"/>
      <sheetName val="UH仙台本館"/>
      <sheetName val="苫小牧"/>
      <sheetName val="aa13"/>
      <sheetName val="aa14"/>
      <sheetName val="aa159"/>
      <sheetName val="aa15"/>
      <sheetName val="Macro_Codes2"/>
      <sheetName val="\工作文件夹\120217\test_xls"/>
      <sheetName val="_工作文件夹_120217_test_xls"/>
      <sheetName val="최종원가_"/>
      <sheetName val="S1_1총괄"/>
      <sheetName val="Yen_Economics2"/>
      <sheetName val="Yen_Economics_(ｻﾌﾞﾘｰｽ解除)2"/>
      <sheetName val="Yen_Economics_(ｻﾌﾞﾘｰｽ解除、信託)2"/>
      <sheetName val="$US_Economics2"/>
      <sheetName val="Deal_Structure2"/>
      <sheetName val="Property_Econ2"/>
      <sheetName val="Cash_Flow_Split2"/>
      <sheetName val="JV_Acctg2"/>
      <sheetName val="CRE_Accounting_2"/>
      <sheetName val="ROI_and_IRR2"/>
      <sheetName val="CR_Pages2"/>
      <sheetName val="Suppl_Calc2"/>
      <sheetName val="IRR_Lookback2"/>
      <sheetName val="Worksheet_22"/>
      <sheetName val="Worksheet_32"/>
      <sheetName val="KPI_sheet"/>
      <sheetName val="_HIT-&gt;HMC_견적(3900)"/>
      <sheetName val="영업_일1"/>
      <sheetName val="P&amp;L_Account_Analysis_Tool"/>
      <sheetName val="Rent_Roll"/>
      <sheetName val="Initial_Input_Variable"/>
      <sheetName val="2006_01"/>
      <sheetName val="F2-3-6_OH_absorbtion_rate_1"/>
      <sheetName val="V1_-_workings1"/>
      <sheetName val="Appen_3"/>
      <sheetName val="Trial_Balane"/>
      <sheetName val="6A_CA"/>
      <sheetName val="C100_Summary-MYR"/>
      <sheetName val="C404_Port_Tariff"/>
      <sheetName val="CLA_2010"/>
      <sheetName val="5_Analysis1"/>
      <sheetName val="3_P&amp;L_1"/>
      <sheetName val="BPCOR_DETAILS1"/>
      <sheetName val="BPMKT_DETAILS1"/>
      <sheetName val="P12_41"/>
      <sheetName val="TAMS33-2_97_"/>
      <sheetName val="4_Analysis"/>
      <sheetName val="Sch_A_to___"/>
      <sheetName val="O1-1CA_"/>
      <sheetName val="MTD_PL"/>
      <sheetName val="90_03실행_"/>
      <sheetName val="평균비용_(3)"/>
      <sheetName val="CT_"/>
      <sheetName val="HEADCOUNT_WORKSHEET"/>
      <sheetName val="Mat'l_Pareto"/>
      <sheetName val="ch-rev_trends"/>
      <sheetName val="ch-op_marg_trends"/>
      <sheetName val="ch-fy05_rev_by_cust"/>
      <sheetName val="ch-fy06_rev_by_cust"/>
      <sheetName val="ch-fy05_rev_by_tech"/>
      <sheetName val="ch-fy06_rev_by_tech"/>
      <sheetName val="ch_data"/>
      <sheetName val="ch-rev_map"/>
      <sheetName val="ch-rev_migr"/>
      <sheetName val="exh-intangible_sum"/>
      <sheetName val="Control_Sheet"/>
      <sheetName val="Issue_Log"/>
      <sheetName val="Docpharm_Group_DCF"/>
      <sheetName val="Income_Stmt_Generics"/>
      <sheetName val="Income_Stmt_OTC"/>
      <sheetName val="Income_Stmt_Trading"/>
      <sheetName val="Income_Stmt_Med_Dev"/>
      <sheetName val="Income_Stmt_Cons'd"/>
      <sheetName val="BS_Forecast"/>
      <sheetName val="Balance_Sht"/>
      <sheetName val="Stmt_of_Cash_Flow"/>
      <sheetName val="Tax_Amort_Benefit-IPR&amp;D"/>
      <sheetName val="Tax_Amort_Benefit-DevProd"/>
      <sheetName val="Tax_Amort_Benefit-MedSup"/>
      <sheetName val="Tax_Amort_Benefit-OTC"/>
      <sheetName val="Tax_Amort_Benefit-Trading"/>
      <sheetName val="Prod_Rev_Contrib"/>
      <sheetName val="Cust_Rev_Contrib_-_Trading_"/>
      <sheetName val="Cust__Attrition-Trading"/>
      <sheetName val="Customer_Relationships_-Trading"/>
      <sheetName val="Supplier_Agreements_-_OTC"/>
      <sheetName val="Cust_Rev_Contrib_-_MD"/>
      <sheetName val="APO_Trade_Mark"/>
      <sheetName val="DOC_be_Trade_Mark"/>
      <sheetName val="Trade_Mark_Contribution_margin"/>
      <sheetName val="Rate_-_Market"/>
      <sheetName val="Workforce_Generics"/>
      <sheetName val="Workforce_OTC"/>
      <sheetName val="Workforce_Trading"/>
      <sheetName val="Workforce_Medical_Devices"/>
      <sheetName val="Non-Comp__Summary"/>
      <sheetName val="No_Competition"/>
      <sheetName val="Compete_Year_1"/>
      <sheetName val="Compete_Year_2"/>
      <sheetName val="Compete_Year_3"/>
      <sheetName val="Compete_Year_4"/>
      <sheetName val="Compete_Year_5"/>
      <sheetName val="Workforce_Total"/>
      <sheetName val="Cust__Attrition"/>
      <sheetName val="Contrib_Charges"/>
      <sheetName val="DP_-_EE_-_Docaciclo"/>
      <sheetName val="DP_-_EE_-_Docalprazo"/>
      <sheetName val="DP_-_EE_-_Docbisopro"/>
      <sheetName val="DP_-_EE_-_Doccaptopri"/>
      <sheetName val="DP_-_EE_-_Desorelle"/>
      <sheetName val="DP_-_EE_-_Docfluconazol"/>
      <sheetName val="DP_-_EE_-_Doclormeta"/>
      <sheetName val="DP_-_EE_-_Docomepra"/>
      <sheetName val="DP_-_EE_-_Doccefuroxime"/>
      <sheetName val="DP_-_EE_-_Docraniti"/>
      <sheetName val="DP_-_EE_-_Docsimvasta"/>
      <sheetName val="DP_-_EE_-_Doctrazodone"/>
      <sheetName val="DP_-_EE_-_Docpravastatine"/>
      <sheetName val="DP_-_EE_-_Docallopu"/>
      <sheetName val="DP_-_EE__-_Docamoxici"/>
      <sheetName val="IPR&amp;D_-_EE"/>
      <sheetName val="Report_exhibits&gt;&gt;"/>
      <sheetName val="ch-hist_rev_growth"/>
      <sheetName val="exh-_closing_BS"/>
      <sheetName val="ch-revenue_trend"/>
      <sheetName val="ch-operating_margin_trend"/>
      <sheetName val="exh-fv&amp;tran_sum"/>
      <sheetName val="ch-historical_rev"/>
      <sheetName val="exh-tang_asset_sum"/>
      <sheetName val="ch-FY_2005_Cus_Pie"/>
      <sheetName val="ch-FY_2006_Cus_Pie"/>
      <sheetName val="ch-FY_2006_Tech_Pie"/>
      <sheetName val="ch-FY_2005_Tech_Pie"/>
      <sheetName val="chart_data_sheet"/>
      <sheetName val="exh-Trade_Name_"/>
      <sheetName val="exh-Cust_R"/>
      <sheetName val="exh-Tech_"/>
      <sheetName val="ch-tech_rev_map"/>
      <sheetName val="0407_A3_4_SGA1"/>
      <sheetName val="Main_Assumptions"/>
      <sheetName val="Closing_Costs"/>
      <sheetName val="IRR_(Annual)_(Output)"/>
      <sheetName val="BP_Summary"/>
      <sheetName val="CF_cap"/>
      <sheetName val="Actual_NOI"/>
      <sheetName val="Revenue_Assumptions"/>
      <sheetName val="Expense_Schedule_(4)"/>
      <sheetName val="Capital_Input"/>
      <sheetName val="ops_tb"/>
      <sheetName val="NAD_Rollup"/>
      <sheetName val="Summary_Market_Segmentation"/>
      <sheetName val="Expense_Schedule__4_"/>
      <sheetName val="浜松プラザ年次予算(2005_02～）"/>
      <sheetName val="Sales_Comp_1"/>
      <sheetName val="Misc_Data"/>
      <sheetName val="Deal_StrØ_x000a_2"/>
      <sheetName val="2_대외공문"/>
      <sheetName val="팀별 실적"/>
      <sheetName val="팀별 실적 (환산)"/>
      <sheetName val="Macro_Codes3"/>
      <sheetName val="아파트11_142"/>
      <sheetName val="주택11_142"/>
      <sheetName val="아파트11_162"/>
      <sheetName val="주택11_162"/>
      <sheetName val="11월_실적2"/>
      <sheetName val="현황_(2)2"/>
      <sheetName val="미통과(1117~1130)_(가공)2"/>
      <sheetName val="¾ÆÆÄÆ®11_142"/>
      <sheetName val="ÁÖÅÃ11_142"/>
      <sheetName val="¾ÆÆÄÆ®11_162"/>
      <sheetName val="ÁÖÅÃ11_162"/>
      <sheetName val="11¿ù_½ÇÀû2"/>
      <sheetName val="ÇöÈ²_(2)2"/>
      <sheetName val="¹ÌÅë°ú(1117~1130)_(°¡°ø)2"/>
      <sheetName val="9월_확정2"/>
      <sheetName val="07년_매출1"/>
      <sheetName val="Income_Statement1"/>
      <sheetName val="Reporting_(2)1"/>
      <sheetName val="Brew_rub1"/>
      <sheetName val="MK_2441"/>
      <sheetName val="CONT_1"/>
      <sheetName val="LBO_Model1"/>
      <sheetName val="Quarterly_LBO_Model1"/>
      <sheetName val="Flash_Report_SDC(EUR)1"/>
      <sheetName val="Data_USA_US$1"/>
      <sheetName val="Data_USA_Cdn$1"/>
      <sheetName val="Data_USA_Adj_US$1"/>
      <sheetName val="DT_1999_(abst__from_model)1"/>
      <sheetName val="Database_(RUR)Mar_YTD1"/>
      <sheetName val="4__NWABC1"/>
      <sheetName val="Share_Price_20021"/>
      <sheetName val="Cover_&amp;_Parameters1"/>
      <sheetName val="SIL_Russia1"/>
      <sheetName val="Ind__project_justif1"/>
      <sheetName val="Russia_month1"/>
      <sheetName val="Russia_YTD1"/>
      <sheetName val="Divestment_Russia1"/>
      <sheetName val="K_&amp;_T1"/>
      <sheetName val="Volzh_&amp;_Pr1"/>
      <sheetName val="SA_&amp;_SC1"/>
      <sheetName val="Pikur_&amp;_Piter1"/>
      <sheetName val="BB_&amp;_Rifey1"/>
      <sheetName val="StPr_&amp;_Others1"/>
      <sheetName val="Cost_Summary1"/>
      <sheetName val="test_xls1"/>
      <sheetName val="\工作文件夹\120217\test_xls1"/>
      <sheetName val="_工作文件夹_120217_test_xls1"/>
      <sheetName val="최종원가_1"/>
      <sheetName val="S1_1총괄1"/>
      <sheetName val="Yen_Economics3"/>
      <sheetName val="Yen_Economics_(ｻﾌﾞﾘｰｽ解除)3"/>
      <sheetName val="Yen_Economics_(ｻﾌﾞﾘｰｽ解除、信託)3"/>
      <sheetName val="$US_Economics3"/>
      <sheetName val="Deal_Structure3"/>
      <sheetName val="Property_Econ3"/>
      <sheetName val="Cash_Flow_Split3"/>
      <sheetName val="JV_Acctg3"/>
      <sheetName val="CRE_Accounting_3"/>
      <sheetName val="ROI_and_IRR3"/>
      <sheetName val="CR_Pages3"/>
      <sheetName val="Suppl_Calc3"/>
      <sheetName val="IRR_Lookback3"/>
      <sheetName val="Worksheet_23"/>
      <sheetName val="Worksheet_33"/>
      <sheetName val="KPI_sheet1"/>
      <sheetName val="_HIT-&gt;HMC_견적(3900)1"/>
      <sheetName val="영업_일11"/>
      <sheetName val="P&amp;L_Account_Analysis_Tool1"/>
      <sheetName val="Rent_Roll1"/>
      <sheetName val="Initial_Input_Variable1"/>
      <sheetName val="2006_011"/>
      <sheetName val="F2-3-6_OH_absorbtion_rate_2"/>
      <sheetName val="V1_-_workings2"/>
      <sheetName val="Appen_31"/>
      <sheetName val="Trial_Balane1"/>
      <sheetName val="6A_CA1"/>
      <sheetName val="C100_Summary-MYR1"/>
      <sheetName val="C404_Port_Tariff1"/>
      <sheetName val="CLA_20101"/>
      <sheetName val="5_Analysis2"/>
      <sheetName val="3_P&amp;L_2"/>
      <sheetName val="BPCOR_DETAILS2"/>
      <sheetName val="BPMKT_DETAILS2"/>
      <sheetName val="P12_42"/>
      <sheetName val="TAMS33-2_97_1"/>
      <sheetName val="4_Analysis1"/>
      <sheetName val="Sch_A_to___1"/>
      <sheetName val="O1-1CA_1"/>
      <sheetName val="MTD_PL1"/>
      <sheetName val="90_03실행_1"/>
      <sheetName val="평균비용_(3)1"/>
      <sheetName val="CT_1"/>
      <sheetName val="HEADCOUNT_WORKSHEET1"/>
      <sheetName val="Mat'l_Pareto1"/>
      <sheetName val="ch-rev_trends1"/>
      <sheetName val="ch-op_marg_trends1"/>
      <sheetName val="ch-fy05_rev_by_cust1"/>
      <sheetName val="ch-fy06_rev_by_cust1"/>
      <sheetName val="ch-fy05_rev_by_tech1"/>
      <sheetName val="ch-fy06_rev_by_tech1"/>
      <sheetName val="ch_data1"/>
      <sheetName val="ch-rev_map1"/>
      <sheetName val="ch-rev_migr1"/>
      <sheetName val="exh-intangible_sum1"/>
      <sheetName val="Control_Sheet1"/>
      <sheetName val="Issue_Log1"/>
      <sheetName val="Docpharm_Group_DCF1"/>
      <sheetName val="Income_Stmt_Generics1"/>
      <sheetName val="Income_Stmt_OTC1"/>
      <sheetName val="Income_Stmt_Trading1"/>
      <sheetName val="Income_Stmt_Med_Dev1"/>
      <sheetName val="Income_Stmt_Cons'd1"/>
      <sheetName val="BS_Forecast1"/>
      <sheetName val="Balance_Sht1"/>
      <sheetName val="Stmt_of_Cash_Flow1"/>
      <sheetName val="Tax_Amort_Benefit-IPR&amp;D1"/>
      <sheetName val="Tax_Amort_Benefit-DevProd1"/>
      <sheetName val="Tax_Amort_Benefit-MedSup1"/>
      <sheetName val="Tax_Amort_Benefit-OTC1"/>
      <sheetName val="Tax_Amort_Benefit-Trading1"/>
      <sheetName val="Prod_Rev_Contrib1"/>
      <sheetName val="Cust_Rev_Contrib_-_Trading_1"/>
      <sheetName val="Cust__Attrition-Trading1"/>
      <sheetName val="Customer_Relationships_-Tradin1"/>
      <sheetName val="Supplier_Agreements_-_OTC1"/>
      <sheetName val="Cust_Rev_Contrib_-_MD1"/>
      <sheetName val="APO_Trade_Mark1"/>
      <sheetName val="DOC_be_Trade_Mark1"/>
      <sheetName val="Trade_Mark_Contribution_margin1"/>
      <sheetName val="Rate_-_Market1"/>
      <sheetName val="Workforce_Generics1"/>
      <sheetName val="Workforce_OTC1"/>
      <sheetName val="Workforce_Trading1"/>
      <sheetName val="Workforce_Medical_Devices1"/>
      <sheetName val="Non-Comp__Summary1"/>
      <sheetName val="No_Competition1"/>
      <sheetName val="Compete_Year_11"/>
      <sheetName val="Compete_Year_21"/>
      <sheetName val="Compete_Year_31"/>
      <sheetName val="Compete_Year_41"/>
      <sheetName val="Compete_Year_51"/>
      <sheetName val="Workforce_Total1"/>
      <sheetName val="Cust__Attrition1"/>
      <sheetName val="Contrib_Charges1"/>
      <sheetName val="DP_-_EE_-_Docaciclo1"/>
      <sheetName val="DP_-_EE_-_Docalprazo1"/>
      <sheetName val="DP_-_EE_-_Docbisopro1"/>
      <sheetName val="DP_-_EE_-_Doccaptopri1"/>
      <sheetName val="DP_-_EE_-_Desorelle1"/>
      <sheetName val="DP_-_EE_-_Docfluconazol1"/>
      <sheetName val="DP_-_EE_-_Doclormeta1"/>
      <sheetName val="DP_-_EE_-_Docomepra1"/>
      <sheetName val="DP_-_EE_-_Doccefuroxime1"/>
      <sheetName val="DP_-_EE_-_Docraniti1"/>
      <sheetName val="DP_-_EE_-_Docsimvasta1"/>
      <sheetName val="DP_-_EE_-_Doctrazodone1"/>
      <sheetName val="DP_-_EE_-_Docpravastatine1"/>
      <sheetName val="DP_-_EE_-_Docallopu1"/>
      <sheetName val="DP_-_EE__-_Docamoxici1"/>
      <sheetName val="IPR&amp;D_-_EE1"/>
      <sheetName val="Report_exhibits&gt;&gt;1"/>
      <sheetName val="ch-hist_rev_growth1"/>
      <sheetName val="exh-_closing_BS1"/>
      <sheetName val="ch-revenue_trend1"/>
      <sheetName val="ch-operating_margin_trend1"/>
      <sheetName val="exh-fv&amp;tran_sum1"/>
      <sheetName val="ch-historical_rev1"/>
      <sheetName val="exh-tang_asset_sum1"/>
      <sheetName val="ch-FY_2005_Cus_Pie1"/>
      <sheetName val="ch-FY_2006_Cus_Pie1"/>
      <sheetName val="ch-FY_2006_Tech_Pie1"/>
      <sheetName val="ch-FY_2005_Tech_Pie1"/>
      <sheetName val="chart_data_sheet1"/>
      <sheetName val="exh-Trade_Name_1"/>
      <sheetName val="exh-Cust_R1"/>
      <sheetName val="exh-Tech_1"/>
      <sheetName val="ch-tech_rev_map1"/>
      <sheetName val="0407_A3_4_SGA2"/>
      <sheetName val="Main_Assumptions1"/>
      <sheetName val="Closing_Costs1"/>
      <sheetName val="IRR_(Annual)_(Output)1"/>
      <sheetName val="BP_Summary1"/>
      <sheetName val="CF_cap1"/>
      <sheetName val="Actual_NOI1"/>
      <sheetName val="Revenue_Assumptions1"/>
      <sheetName val="Expense_Schedule_(4)1"/>
      <sheetName val="Capital_Input1"/>
      <sheetName val="ops_tb1"/>
      <sheetName val="NAD_Rollup1"/>
      <sheetName val="Summary_Market_Segmentation1"/>
      <sheetName val="Expense_Schedule__4_1"/>
      <sheetName val="浜松プラザ年次予算(2005_02～）1"/>
      <sheetName val="Sales_Comp_11"/>
      <sheetName val="Misc_Data1"/>
      <sheetName val="2_대외공문1"/>
      <sheetName val="[test.xls][test.xls]\工作文件夹\1202"/>
      <sheetName val="96 하반기 전시회 경비"/>
      <sheetName val="정보"/>
      <sheetName val="재료비"/>
      <sheetName val="[test.xls]___文___120217_test__2"/>
      <sheetName val="D2a"/>
      <sheetName val="H2a"/>
      <sheetName val="H2b"/>
      <sheetName val="D2b"/>
      <sheetName val="L1L2L3"/>
      <sheetName val="기안"/>
      <sheetName val="POOL계산"/>
      <sheetName val="W6"/>
      <sheetName val="협조전"/>
      <sheetName val="BUS제원1"/>
      <sheetName val="full (2)"/>
      <sheetName val="11"/>
      <sheetName val="내수1.8GL"/>
      <sheetName val="신규DEP"/>
      <sheetName val="RD제품개발투자비(매가)"/>
      <sheetName val="96수출"/>
      <sheetName val="현금경비중역"/>
      <sheetName val="소상 &quot;1&quot;"/>
      <sheetName val="Sheet6 (3)"/>
      <sheetName val="차수"/>
      <sheetName val="CAUDIT"/>
      <sheetName val="표지"/>
      <sheetName val="자체실적1Q"/>
      <sheetName val="장비사양"/>
      <sheetName val="생산대수"/>
      <sheetName val="GRACE"/>
      <sheetName val="대외공문"/>
      <sheetName val="R&amp;D"/>
      <sheetName val="전체현황"/>
      <sheetName val="Sheet10"/>
      <sheetName val="5.세운W-A"/>
      <sheetName val="major"/>
      <sheetName val="구동"/>
      <sheetName val="ML"/>
      <sheetName val="HP1AMLIST"/>
      <sheetName val="분석mast"/>
      <sheetName val="팀별종합"/>
      <sheetName val="SANTAMO"/>
      <sheetName val="경비공통"/>
      <sheetName val="engline"/>
      <sheetName val="HCCE01"/>
      <sheetName val="LC MH(2000.3.10)"/>
      <sheetName val="LITER MH(2000.3.10)"/>
      <sheetName val="1C2(이설)"/>
      <sheetName val="2T23(아_이설)"/>
      <sheetName val="2T27"/>
      <sheetName val="2T30"/>
      <sheetName val="3T351"/>
      <sheetName val="1A1"/>
      <sheetName val="1A2"/>
      <sheetName val="1B1"/>
      <sheetName val="1B2"/>
      <sheetName val="1T23"/>
      <sheetName val="1T27"/>
      <sheetName val="2A1"/>
      <sheetName val="2B1"/>
      <sheetName val="2C1"/>
      <sheetName val="2C2"/>
      <sheetName val="2T35"/>
      <sheetName val="3BS5"/>
      <sheetName val="3T27"/>
      <sheetName val="3T301"/>
      <sheetName val="3T302"/>
      <sheetName val="3T352"/>
      <sheetName val="4A1"/>
      <sheetName val="4B1"/>
      <sheetName val="전A1"/>
      <sheetName val="아산"/>
      <sheetName val="사진"/>
      <sheetName val="2"/>
      <sheetName val="DBL LPG시험"/>
      <sheetName val="HPW 자료 (2)"/>
      <sheetName val="HPW 자료 (3)"/>
      <sheetName val="Y3-LIST"/>
      <sheetName val="품의예산"/>
      <sheetName val="자체실적Y"/>
      <sheetName val="95계획"/>
      <sheetName val="●현황"/>
      <sheetName val="●목차"/>
      <sheetName val="56"/>
      <sheetName val="전산품의"/>
      <sheetName val="품의예산 (건물)"/>
      <sheetName val="품의예산 (공구기구)"/>
      <sheetName val="표지 (2)"/>
      <sheetName val="building"/>
      <sheetName val="연체대출"/>
      <sheetName val="XREF"/>
      <sheetName val="full_(2)"/>
      <sheetName val="내수1_8GL"/>
      <sheetName val="소상_&quot;1&quot;"/>
      <sheetName val="Sheet6_(3)"/>
      <sheetName val="5_세운W-A"/>
      <sheetName val="LC_MH(2000_3_10)"/>
      <sheetName val="LITER_MH(2000_3_10)"/>
      <sheetName val="DBL_LPG시험"/>
      <sheetName val="HPW_자료_(2)"/>
      <sheetName val="HPW_자료_(3)"/>
      <sheetName val="품의예산_(건물)"/>
      <sheetName val="품의예산_(공구기구)"/>
      <sheetName val="표지_(2)"/>
      <sheetName val="YOEMAGUM"/>
      <sheetName val="판매2팀"/>
      <sheetName val="건강보험data"/>
      <sheetName val="고용보험data"/>
      <sheetName val="국민연금data"/>
      <sheetName val="급여data(서울)"/>
      <sheetName val="상여data(서울)"/>
      <sheetName val="[test.xls]_工作文_夹_120217_test__2"/>
      <sheetName val="[test.xls]_工作文_夹_120217_test__3"/>
      <sheetName val="StartSheet"/>
      <sheetName val="Controls data"/>
      <sheetName val="Constantes"/>
      <sheetName val="Tuc"/>
      <sheetName val="Value lists"/>
      <sheetName val="600ML"/>
      <sheetName val="Pg 1"/>
      <sheetName val="Sales&amp;Stock&amp;Prod"/>
      <sheetName val="\163\account\ritaakon@163.com\a"/>
      <sheetName val="추가예산"/>
      <sheetName val="재무가정"/>
      <sheetName val="Deduction"/>
      <sheetName val="수리결과"/>
      <sheetName val="외주현황.wq1"/>
      <sheetName val="만도LC상계공문"/>
      <sheetName val="M1master"/>
      <sheetName val="기준정보"/>
      <sheetName val="업무분장"/>
      <sheetName val="VT원단위"/>
      <sheetName val="가격표"/>
      <sheetName val="실행결재"/>
      <sheetName val="추정"/>
      <sheetName val="철근콘크리트지급자재"/>
      <sheetName val="UPLOAD"/>
      <sheetName val="GUIDE"/>
      <sheetName val="기본자료"/>
      <sheetName val="MAIN"/>
      <sheetName val="분개장"/>
      <sheetName val="월비목별"/>
      <sheetName val="전체비목별"/>
      <sheetName val="미불조서"/>
      <sheetName val="거래처"/>
      <sheetName val="거래처등록"/>
      <sheetName val="비목해설"/>
      <sheetName val="갑지"/>
      <sheetName val="하도기성"/>
      <sheetName val="직영기성"/>
      <sheetName val="실행기성"/>
      <sheetName val="자금수지"/>
      <sheetName val="분류작업"/>
      <sheetName val="사진자료"/>
      <sheetName val="[test.xls][test.xls][test.xls]["/>
      <sheetName val="CostData"/>
      <sheetName val="IncomeData"/>
      <sheetName val="PropertyData"/>
      <sheetName val="시산표"/>
      <sheetName val="1 Cash Flow Analysis"/>
      <sheetName val="Set-Up"/>
      <sheetName val="B (Controls)"/>
      <sheetName val="[test.xls][test.xls]_______12_2"/>
      <sheetName val="[test.xls][test.xls]_______12_3"/>
      <sheetName val="[test.xls][test.xls]_______12_9"/>
      <sheetName val="[test.xls][test.xls]_______12_7"/>
      <sheetName val="[test.xls][test.xls]_______12_6"/>
      <sheetName val="[test.xls][test.xls]_______12_4"/>
      <sheetName val="[test.xls][test.xls]_______12_5"/>
      <sheetName val="[test.xls][test.xls]_______12_8"/>
      <sheetName val="[test.xls][test.xls]_______1_14"/>
      <sheetName val="[test.xls][test.xls]_______1_10"/>
      <sheetName val="[test.xls][test.xls]_______1_11"/>
      <sheetName val="[test.xls][test.xls]_______1_12"/>
      <sheetName val="[test.xls][test.xls]_______1_13"/>
      <sheetName val="[test.xls][test.xls]_______1_15"/>
      <sheetName val="[test.xls][test.xls]_______1_16"/>
      <sheetName val="[test.xls][test.xls]_______1_17"/>
      <sheetName val="[test.xls][test.xls]_______1_18"/>
      <sheetName val="[test.xls]_______120217_tes_388"/>
      <sheetName val="[test.xls]_______120217_tes_367"/>
      <sheetName val="[test.xls]_______120217_tes_368"/>
      <sheetName val="[test.xls]_______120217_tes_378"/>
      <sheetName val="[test.xls]_______120217_tes_369"/>
      <sheetName val="[test.xls]_______120217_tes_370"/>
      <sheetName val="[test.xls]_______120217_tes_371"/>
      <sheetName val="[test.xls]_______120217_tes_372"/>
      <sheetName val="[test.xls]_______120217_tes_373"/>
      <sheetName val="[test.xls]_______120217_tes_374"/>
      <sheetName val="[test.xls]_______120217_tes_375"/>
      <sheetName val="[test.xls]_______120217_tes_376"/>
      <sheetName val="[test.xls]_______120217_tes_377"/>
      <sheetName val="[test.xls]_______120217_tes_382"/>
      <sheetName val="[test.xls]_______120217_tes_379"/>
      <sheetName val="[test.xls]_______120217_tes_380"/>
      <sheetName val="[test.xls]_______120217_tes_381"/>
      <sheetName val="[test.xls]_______120217_tes_384"/>
      <sheetName val="[test.xls]_______120217_tes_383"/>
      <sheetName val="[test.xls]_______120217_tes_385"/>
      <sheetName val="[test.xls]_______120217_tes_386"/>
      <sheetName val="[test.xls]_______120217_tes_387"/>
      <sheetName val="[test.xls]_______120217_tes_389"/>
      <sheetName val="prc-tv_(0)"/>
      <sheetName val="[test.xls]_______120217_tes_394"/>
      <sheetName val="[test.xls]_______120217_tes_391"/>
      <sheetName val="[test.xls]_______120217_tes_390"/>
      <sheetName val="[test.xls]_______120217_tes_392"/>
      <sheetName val="[test.xls]_______120217_tes_393"/>
      <sheetName val="[test.xls]_______120217_tes_396"/>
      <sheetName val="[test.xls]_______120217_tes_395"/>
    </sheetNames>
    <sheetDataSet>
      <sheetData sheetId="0" refreshError="1">
        <row r="19">
          <cell r="A19" t="str">
            <v>Times</v>
          </cell>
        </row>
      </sheetData>
      <sheetData sheetId="1">
        <row r="19">
          <cell r="A19" t="str">
            <v>Times</v>
          </cell>
        </row>
      </sheetData>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ow r="19">
          <cell r="A19" t="str">
            <v>Times</v>
          </cell>
        </row>
      </sheetData>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sheetData sheetId="882" refreshError="1"/>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sheetData sheetId="921"/>
      <sheetData sheetId="922"/>
      <sheetData sheetId="923"/>
      <sheetData sheetId="924"/>
      <sheetData sheetId="925"/>
      <sheetData sheetId="926"/>
      <sheetData sheetId="927"/>
      <sheetData sheetId="928"/>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sheetData sheetId="1148"/>
      <sheetData sheetId="1149"/>
      <sheetData sheetId="1150"/>
      <sheetData sheetId="1151"/>
      <sheetData sheetId="1152"/>
      <sheetData sheetId="1153"/>
      <sheetData sheetId="1154"/>
      <sheetData sheetId="1155"/>
      <sheetData sheetId="1156"/>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refreshError="1"/>
      <sheetData sheetId="1568" refreshError="1"/>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sheetData sheetId="1905"/>
      <sheetData sheetId="1906"/>
      <sheetData sheetId="1907"/>
      <sheetData sheetId="1908">
        <row r="7">
          <cell r="C7" t="str">
            <v>자재비</v>
          </cell>
        </row>
      </sheetData>
      <sheetData sheetId="1909">
        <row r="7">
          <cell r="C7" t="str">
            <v>자재비</v>
          </cell>
        </row>
      </sheetData>
      <sheetData sheetId="1910">
        <row r="7">
          <cell r="C7" t="str">
            <v>자재비</v>
          </cell>
        </row>
      </sheetData>
      <sheetData sheetId="1911"/>
      <sheetData sheetId="1912"/>
      <sheetData sheetId="1913"/>
      <sheetData sheetId="1914"/>
      <sheetData sheetId="1915"/>
      <sheetData sheetId="1916"/>
      <sheetData sheetId="1917"/>
      <sheetData sheetId="1918"/>
      <sheetData sheetId="1919"/>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sheetData sheetId="1969" refreshError="1"/>
      <sheetData sheetId="1970" refreshError="1"/>
      <sheetData sheetId="1971" refreshError="1"/>
      <sheetData sheetId="1972" refreshError="1"/>
      <sheetData sheetId="1973" refreshError="1"/>
      <sheetData sheetId="1974" refreshError="1"/>
      <sheetData sheetId="197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55% and 70%"/>
      <sheetName val="55%_and_70%"/>
      <sheetName val="점포타입별분류"/>
      <sheetName val="전점포"/>
      <sheetName val="일반점포"/>
      <sheetName val="S-Depot"/>
      <sheetName val="RN점포"/>
      <sheetName val="생필품점포"/>
      <sheetName val="천호점"/>
      <sheetName val="점면적"/>
      <sheetName val="년실적"/>
      <sheetName val="천호매출"/>
      <sheetName val="매출계획"/>
      <sheetName val="취합"/>
      <sheetName val="아파트11.14"/>
      <sheetName val="주택11.14"/>
      <sheetName val="아파트11.16"/>
      <sheetName val="주택11.16"/>
      <sheetName val="주간객수"/>
      <sheetName val="11월 실적"/>
      <sheetName val="미통과(1101~1116)"/>
      <sheetName val="현황"/>
      <sheetName val="현황 (2)"/>
      <sheetName val="Sheet2"/>
      <sheetName val="Sheet1"/>
      <sheetName val="미통과(1101~1116)(가공)"/>
      <sheetName val="미통과(1117~1130) (가공)"/>
      <sheetName val="test"/>
      <sheetName val="튀김"/>
      <sheetName val="중화양풍즉석반찬"/>
      <sheetName val="구이류"/>
      <sheetName val="순대족발"/>
      <sheetName val="밥죽면"/>
      <sheetName val="즉석가공"/>
      <sheetName val="떡"/>
      <sheetName val="중분류실적"/>
      <sheetName val="입력1(실적및계획관련)"/>
      <sheetName val="재료비집계표"/>
      <sheetName val="본문"/>
      <sheetName val="MTP"/>
      <sheetName val="VT"/>
      <sheetName val="NC"/>
      <sheetName val="ITINERARY"/>
      <sheetName val="BASE"/>
      <sheetName val="CODES"/>
      <sheetName val="TAUX"/>
      <sheetName val="SOURCERL"/>
      <sheetName val="BASERL"/>
      <sheetName val="SOURCE"/>
      <sheetName val="PRYCA-h"/>
      <sheetName val="ARGENTINE"/>
      <sheetName val="ADMIN"/>
      <sheetName val="회사정보"/>
      <sheetName val="Á¡Æ÷Å¸ÀÔº°ºÐ·ù"/>
      <sheetName val="ÀüÁ¡Æ÷"/>
      <sheetName val="ÀÏ¹ÝÁ¡Æ÷"/>
      <sheetName val="RNÁ¡Æ÷"/>
      <sheetName val="»ýÇÊÇ°Á¡Æ÷"/>
      <sheetName val="ÃµÈ£Á¡"/>
      <sheetName val="Á¡¸éÀû"/>
      <sheetName val="³â½ÇÀû"/>
      <sheetName val="ÃµÈ£¸ÅÃâ"/>
      <sheetName val="¸ÅÃâ°èÈ¹"/>
      <sheetName val="ÃëÇÕ"/>
      <sheetName val="¾ÆÆÄÆ®11.14"/>
      <sheetName val="ÁÖÅÃ11.14"/>
      <sheetName val="¾ÆÆÄÆ®11.16"/>
      <sheetName val="ÁÖÅÃ11.16"/>
      <sheetName val="ÁÖ°£°´¼ö"/>
      <sheetName val="11¿ù ½ÇÀû"/>
      <sheetName val="¹ÌÅë°ú(1101~1116)"/>
      <sheetName val="ÇöÈ²"/>
      <sheetName val="ÇöÈ² (2)"/>
      <sheetName val="¹ÌÅë°ú(1101~1116)(°¡°ø)"/>
      <sheetName val="¹ÌÅë°ú(1117~1130) (°¡°ø)"/>
      <sheetName val="Æ¢±è"/>
      <sheetName val="ÁßÈ­¾çÇ³Áï¼®¹ÝÂù"/>
      <sheetName val="±¸ÀÌ·ù"/>
      <sheetName val="¼ø´ëÁ·¹ß"/>
      <sheetName val="¹äÁ×¸é"/>
      <sheetName val="Áï¼®°¡°ø"/>
      <sheetName val="¶±"/>
      <sheetName val="ÁßºÐ·ù½ÇÀû"/>
      <sheetName val="Sheet3"/>
      <sheetName val="교통대책내역"/>
      <sheetName val="부서별"/>
      <sheetName val="96월별PL"/>
      <sheetName val="평가대조표"/>
      <sheetName val="참조"/>
      <sheetName val="Sheet4"/>
      <sheetName val="9월 확정"/>
      <sheetName val="Macro1"/>
      <sheetName val="Ｍ왕창숨기기"/>
      <sheetName val="Inout"/>
      <sheetName val="단가현황"/>
      <sheetName val="인건비,경비"/>
      <sheetName val="***********************00"/>
      <sheetName val="0111"/>
      <sheetName val="data"/>
      <sheetName val="아파트11_14"/>
      <sheetName val="주택11_14"/>
      <sheetName val="아파트11_16"/>
      <sheetName val="주택11_16"/>
      <sheetName val="11월_실적"/>
      <sheetName val="현황_(2)"/>
      <sheetName val="미통과(1117~1130)_(가공)"/>
      <sheetName val="¾ÆÆÄÆ®11_14"/>
      <sheetName val="ÁÖÅÃ11_14"/>
      <sheetName val="¾ÆÆÄÆ®11_16"/>
      <sheetName val="ÁÖÅÃ11_16"/>
      <sheetName val="11¿ù_½ÇÀû"/>
      <sheetName val="ÇöÈ²_(2)"/>
      <sheetName val="¹ÌÅë°ú(1117~1130)_(°¡°ø)"/>
      <sheetName val="품종별월계"/>
      <sheetName val="07년 매출"/>
      <sheetName val="_______________________00"/>
      <sheetName val="Income Statement"/>
      <sheetName val="Reporting (2)"/>
      <sheetName val="sm"/>
      <sheetName val="매출(월누계)"/>
      <sheetName val="AR"/>
      <sheetName val="시장"/>
      <sheetName val="캔개발배경"/>
      <sheetName val="일정표"/>
      <sheetName val="Prices"/>
      <sheetName val="이익관리표_적자점(영업점별)"/>
      <sheetName val="Households"/>
      <sheetName val="Input_Infor"/>
      <sheetName val="Monat"/>
      <sheetName val="임시"/>
      <sheetName val="SCO3"/>
      <sheetName val="#REF"/>
      <sheetName val="Brew rub"/>
      <sheetName val="Thiabendazole"/>
      <sheetName val="MK 244"/>
      <sheetName val="Others"/>
      <sheetName val="Fungicide"/>
      <sheetName val="PPRAnalysis"/>
      <sheetName val="LDE"/>
      <sheetName val="COMPS"/>
      <sheetName val="CONT."/>
      <sheetName val="Constants"/>
      <sheetName val="NIUs"/>
      <sheetName val="Cover"/>
      <sheetName val="Controls"/>
      <sheetName val="LBO Model"/>
      <sheetName val="Quarterly LBO Model"/>
      <sheetName val="Flash Report SDC(EUR)"/>
      <sheetName val="Data USA US$"/>
      <sheetName val="Data USA Cdn$"/>
      <sheetName val="Data USA Adj US$"/>
      <sheetName val="DT 1999 (abst. from model)"/>
      <sheetName val="Database (RUR)Mar YTD"/>
      <sheetName val="4. NWABC"/>
      <sheetName val="DB2002"/>
      <sheetName val="Share Price 2002"/>
      <sheetName val="Cover &amp; Parameters"/>
      <sheetName val="SIL Russia"/>
      <sheetName val="Front"/>
      <sheetName val="Ind. project justif"/>
      <sheetName val="Russia month"/>
      <sheetName val="TOTAL"/>
      <sheetName val="Russia YTD"/>
      <sheetName val="Working"/>
      <sheetName val="Divestment Russia"/>
      <sheetName val="K &amp; T"/>
      <sheetName val="Volzh &amp; Pr"/>
      <sheetName val="SA &amp; SC"/>
      <sheetName val="Research_Innov_Central"/>
      <sheetName val="Pikur &amp; Piter"/>
      <sheetName val="BB &amp; Rifey"/>
      <sheetName val="StPr &amp; Others"/>
      <sheetName val="VLC_Other"/>
      <sheetName val="FLC"/>
      <sheetName val="PPM"/>
      <sheetName val="Cost Summary"/>
      <sheetName val="Tabelle1"/>
      <sheetName val="6월pl"/>
      <sheetName val="test.xls"/>
      <sheetName val="9월_확정"/>
      <sheetName val="대기업"/>
      <sheetName val="구분"/>
      <sheetName val="엔미즈_코리아"/>
      <sheetName val="손익"/>
      <sheetName val="업무연락"/>
      <sheetName val="[test.xls]_______120217_test__9"/>
      <sheetName val="[test.xls]_______120217_test__2"/>
      <sheetName val="[test.xls]_______120217_test__3"/>
      <sheetName val="[test.xls]_______120217_test__6"/>
      <sheetName val="[test.xls]_______120217_test__4"/>
      <sheetName val="[test.xls]_______120217_test__5"/>
      <sheetName val="[test.xls]_______120217_test__8"/>
      <sheetName val="[test.xls]_______120217_test__7"/>
      <sheetName val="[test.xls]_______120217_test_10"/>
      <sheetName val="[test.xls]_______120217_test_12"/>
      <sheetName val="[test.xls]_______120217_test_11"/>
      <sheetName val="[test.xls]_______120217_test_15"/>
      <sheetName val="[test.xls]_______120217_test_13"/>
      <sheetName val="[test.xls]_______120217_test_14"/>
      <sheetName val="[test.xls]_______120217_test_18"/>
      <sheetName val="[test.xls]_______120217_test_16"/>
      <sheetName val="[test.xls]_______120217_test_17"/>
      <sheetName val="[test.xls]_______120217_test_19"/>
      <sheetName val="[test.xls]_工作_件夹_120217_test__2"/>
      <sheetName val="[test.xls]_______120217_test_28"/>
      <sheetName val="[test.xls]_______120217_test_20"/>
      <sheetName val="[test.xls]_工作_件夹_120217_test__3"/>
      <sheetName val="[test.xls]_工作_件夹_120217_test__4"/>
      <sheetName val="[test.xls]_______120217_test_21"/>
      <sheetName val="[test.xls]_______120217_test_22"/>
      <sheetName val="[test.xls]_______120217_test_23"/>
      <sheetName val="[test.xls]_工作_件夹_120217_test__5"/>
      <sheetName val="[test.xls]_工作_件夹_120217_test__6"/>
      <sheetName val="[test.xls]_______120217_test_24"/>
      <sheetName val="[test.xls]_______120217_test_25"/>
      <sheetName val="[test.xls]_______120217_test_26"/>
      <sheetName val="[test.xls]_______120217_test_27"/>
      <sheetName val="[test.xls]_______120217_test_29"/>
      <sheetName val="Slopes"/>
      <sheetName val="Flat Priced Products"/>
      <sheetName val="Pricelist"/>
      <sheetName val="FlatPriceByCountry"/>
      <sheetName val="TierPriceByCountry"/>
      <sheetName val="[test.xls]_______120217_test_31"/>
      <sheetName val="[test.xls]_______120217_test_30"/>
      <sheetName val="[test.xls]_______120217_test_32"/>
      <sheetName val="[test.xls]_______120217_test_33"/>
      <sheetName val="[test.xls]_______120217_test_34"/>
      <sheetName val="[test.xls]_______120217_test_35"/>
      <sheetName val="[test.xls]_______120217_test_36"/>
      <sheetName val="[test.xls]_______120217_test_37"/>
      <sheetName val="[test.xls]_______120217_test_39"/>
      <sheetName val="[test.xls]_______120217_test_38"/>
      <sheetName val="[test.xls]_______120217_test_40"/>
      <sheetName val="[test.xls]_______120217_tes_144"/>
      <sheetName val="[test.xls]_______120217_test_56"/>
      <sheetName val="[test.xls]_______120217_test_41"/>
      <sheetName val="[test.xls]_______120217_test_43"/>
      <sheetName val="[test.xls]_______120217_test_42"/>
      <sheetName val="[test.xls]_______120217_test_44"/>
      <sheetName val="[test.xls]_______120217_test_45"/>
      <sheetName val="[test.xls]_______120217_test_47"/>
      <sheetName val="[test.xls]_______120217_test_46"/>
      <sheetName val="[test.xls]_______120217_test_48"/>
      <sheetName val="[test.xls]_______120217_test_51"/>
      <sheetName val="[test.xls]_______120217_test_50"/>
      <sheetName val="[test.xls]_______120217_test_49"/>
      <sheetName val="[test.xls]_______120217_test_52"/>
      <sheetName val="[test.xls]_______120217_test_53"/>
      <sheetName val="[test.xls]_______120217_test_54"/>
      <sheetName val="[test.xls]_______120217_test_55"/>
      <sheetName val="[test.xls]_______120217_test_59"/>
      <sheetName val="[test.xls]_______120217_test_57"/>
      <sheetName val="[test.xls]_______120217_test_58"/>
      <sheetName val="[test.xls]_______120217_test_60"/>
      <sheetName val="[test.xls]_______120217_test_78"/>
      <sheetName val="[test.xls]_______120217_test_61"/>
      <sheetName val="[test.xls]_______120217_test_62"/>
      <sheetName val="[test.xls]_______120217_test_63"/>
      <sheetName val="[test.xls]_______120217_test_64"/>
      <sheetName val="[test.xls]_______120217_test_65"/>
      <sheetName val="[test.xls]_______120217_test_66"/>
      <sheetName val="[test.xls]_______120217_test_67"/>
      <sheetName val="[test.xls]_______120217_test_68"/>
      <sheetName val="[test.xls]_______120217_test_69"/>
      <sheetName val="[test.xls]_______120217_test_70"/>
      <sheetName val="[test.xls]_______120217_test_71"/>
      <sheetName val="[test.xls]_______120217_test_72"/>
      <sheetName val="[test.xls]_______120217_test_73"/>
      <sheetName val="[test.xls]_______120217_test_74"/>
      <sheetName val="[test.xls]_______120217_test_75"/>
      <sheetName val="[test.xls]_______120217_test_76"/>
      <sheetName val="[test.xls]_______120217_test_77"/>
      <sheetName val="[test.xls]_______120217_test_81"/>
      <sheetName val="[test.xls]_______120217_test_80"/>
      <sheetName val="[test.xls]_______120217_test_79"/>
      <sheetName val="[test.xls]_______120217_test_82"/>
      <sheetName val="[test.xls]_______120217_test_86"/>
      <sheetName val="[test.xls]_______120217_test_84"/>
      <sheetName val="[test.xls]_______120217_test_83"/>
      <sheetName val="[test.xls]_______120217_test_85"/>
      <sheetName val="[test.xls]_工__件夹_120217_test__2"/>
      <sheetName val="[test.xls]_______120217_test_88"/>
      <sheetName val="[test.xls]_______120217_test_87"/>
      <sheetName val="[test.xls]_______120217_test_89"/>
      <sheetName val="[test.xls]_______120217_test_90"/>
      <sheetName val="[test.xls]_______120217_test_91"/>
      <sheetName val="[test.xls]_______120217_test_92"/>
      <sheetName val="[test.xls]_______120217_test_94"/>
      <sheetName val="[test.xls]_______120217_test_93"/>
      <sheetName val="[test.xls]_______120217_test_95"/>
      <sheetName val="[test.xls]_______120217_test_96"/>
      <sheetName val="[test.xls]_______120217_test_97"/>
      <sheetName val="[test.xls]_______120217_tes_113"/>
      <sheetName val="[test.xls]_______120217_test_98"/>
      <sheetName val="[test.xls]_______120217_tes_102"/>
      <sheetName val="[test.xls]_______120217_test_99"/>
      <sheetName val="[test.xls]_______120217_tes_100"/>
      <sheetName val="[test.xls]_______120217_tes_101"/>
      <sheetName val="[test.xls]_______120217_tes_104"/>
      <sheetName val="[test.xls]_______120217_tes_103"/>
      <sheetName val="[test.xls]_______120217_tes_105"/>
      <sheetName val="[test.xls]_______120217_tes_107"/>
      <sheetName val="[test.xls]_______120217_tes_106"/>
      <sheetName val="[test.xls]_______120217_tes_108"/>
      <sheetName val="[test.xls]_______120217_tes_109"/>
      <sheetName val="[test.xls]_______120217_tes_111"/>
      <sheetName val="[test.xls]_______120217_tes_110"/>
      <sheetName val="[test.xls]_______120217_tes_112"/>
      <sheetName val="[test.xls]_______120217_tes_117"/>
      <sheetName val="[test.xls]_______120217_tes_115"/>
      <sheetName val="[test.xls]_______120217_tes_114"/>
      <sheetName val="[test.xls]_______120217_tes_116"/>
      <sheetName val="[test.xls]_______120217_tes_119"/>
      <sheetName val="[test.xls]_______120217_tes_118"/>
      <sheetName val="[test.xls]_______120217_tes_120"/>
      <sheetName val="[test.xls]_______120217_tes_121"/>
      <sheetName val="[test.xls]_______120217_tes_122"/>
      <sheetName val="[test.xls]_______120217_tes_123"/>
      <sheetName val="[test.xls]_______120217_tes_125"/>
      <sheetName val="[test.xls]_______120217_tes_124"/>
      <sheetName val="[test.xls]_______120217_tes_130"/>
      <sheetName val="[test.xls]_______120217_tes_128"/>
      <sheetName val="[test.xls]_______120217_tes_127"/>
      <sheetName val="[test.xls]_______120217_tes_126"/>
      <sheetName val="[test.xls]_______120217_tes_129"/>
      <sheetName val="[test.xls]_______120217_tes_132"/>
      <sheetName val="[test.xls]_______120217_tes_131"/>
      <sheetName val="[test.xls]_______120217_tes_142"/>
      <sheetName val="[test.xls]_______120217_tes_134"/>
      <sheetName val="[test.xls]_______120217_tes_133"/>
      <sheetName val="[test.xls]_______120217_tes_135"/>
      <sheetName val="[test.xls]_______120217_tes_137"/>
      <sheetName val="[test.xls]_______120217_tes_136"/>
      <sheetName val="[test.xls]_______120217_tes_140"/>
      <sheetName val="[test.xls]_______120217_tes_139"/>
      <sheetName val="[test.xls]_______120217_tes_138"/>
      <sheetName val="[test.xls]_______120217_tes_141"/>
      <sheetName val="[test.xls]_______120217_tes_143"/>
      <sheetName val="[test.xls]_______120217_tes_147"/>
      <sheetName val="[test.xls]_______120217_tes_145"/>
      <sheetName val="[test.xls]_______120217_tes_146"/>
      <sheetName val="[test.xls]_______120217_tes_165"/>
      <sheetName val="[test.xls]_______120217_tes_157"/>
      <sheetName val="[test.xls]_______120217_tes_156"/>
      <sheetName val="[test.xls]_______120217_tes_148"/>
      <sheetName val="[test.xls]_______120217_tes_149"/>
      <sheetName val="[test.xls]_______120217_tes_155"/>
      <sheetName val="[test.xls]_______120217_tes_150"/>
      <sheetName val="[test.xls]_______120217_tes_151"/>
      <sheetName val="[test.xls]_______120217_tes_152"/>
      <sheetName val="[test.xls]_______120217_tes_153"/>
      <sheetName val="[test.xls]_______120217_tes_154"/>
      <sheetName val="[test.xls]_______120217_tes_158"/>
      <sheetName val="[test.xls]_______120217_tes_159"/>
      <sheetName val="[test.xls]_______120217_tes_160"/>
      <sheetName val="[test.xls]_______120217_tes_161"/>
      <sheetName val="[test.xls]_______120217_tes_163"/>
      <sheetName val="[test.xls]_______120217_tes_162"/>
      <sheetName val="[test.xls]_______120217_tes_164"/>
      <sheetName val="[test.xls]_______120217_tes_166"/>
      <sheetName val="[test.xls]_______120217_tes_167"/>
      <sheetName val="[test.xls]_______120217_tes_168"/>
      <sheetName val="[test.xls]_______120217_tes_169"/>
      <sheetName val="[test.xls]_______120217_tes_181"/>
      <sheetName val="[test.xls]_______120217_tes_172"/>
      <sheetName val="[test.xls]_______120217_tes_170"/>
      <sheetName val="[test.xls]_______120217_tes_171"/>
      <sheetName val="[test.xls]_______120217_tes_175"/>
      <sheetName val="[test.xls]_______120217_tes_173"/>
      <sheetName val="[test.xls]_______120217_tes_174"/>
      <sheetName val="[test.xls]_______120217_tes_176"/>
      <sheetName val="[test.xls]_______120217_tes_178"/>
      <sheetName val="[test.xls]_______120217_tes_177"/>
      <sheetName val="[test.xls]_______120217_tes_179"/>
      <sheetName val="[test.xls]_______120217_tes_180"/>
      <sheetName val="[test.xls]_______120217_tes_182"/>
      <sheetName val="[test.xls]_______120217_tes_185"/>
      <sheetName val="[test.xls]_______120217_tes_183"/>
      <sheetName val="[test.xls]_______120217_tes_184"/>
      <sheetName val="[test.xls]_______120217_tes_186"/>
      <sheetName val="[test.xls]_______120217_tes_189"/>
      <sheetName val="4.경비 5.영업외수지"/>
      <sheetName val="[test.xls]_______120217_tes_187"/>
      <sheetName val="[test.xls]_______120217_tes_188"/>
      <sheetName val="[test.xls]_______120217_tes_190"/>
      <sheetName val="[test.xls]_______120217_tes_191"/>
      <sheetName val="[test.xls]_______120217_tes_193"/>
      <sheetName val="[test.xls]_______120217_tes_192"/>
      <sheetName val="[test.xls]_______120217_tes_194"/>
      <sheetName val="[test.xls]_______120217_tes_195"/>
      <sheetName val="[test.xls]_______120217_tes_196"/>
      <sheetName val="[test.xls]_______120217_tes_199"/>
      <sheetName val="[test.xls]_______120217_tes_197"/>
      <sheetName val="[test.xls]_______120217_tes_198"/>
      <sheetName val="[test.xls]_______120217_tes_200"/>
      <sheetName val="[test.xls]_______120217_tes_201"/>
      <sheetName val="[test.xls]_______120217_tes_284"/>
      <sheetName val="prc-tv (0)"/>
      <sheetName val="[test.xls]_______120217_tes_282"/>
      <sheetName val="[test.xls]_______120217_tes_275"/>
      <sheetName val="[test.xls]_______120217_tes_274"/>
      <sheetName val="[test.xls]_______120217_tes_269"/>
      <sheetName val="[test.xls]_______120217_tes_202"/>
      <sheetName val="[test.xls]_______120217_tes_204"/>
      <sheetName val="[test.xls]_______120217_tes_203"/>
      <sheetName val="[test.xls]_______120217_tes_206"/>
      <sheetName val="[test.xls]_______120217_tes_205"/>
      <sheetName val="[test.xls]_______120217_tes_207"/>
      <sheetName val="[test.xls]_______120217_tes_208"/>
      <sheetName val="[test.xls]_______120217_tes_210"/>
      <sheetName val="[test.xls]_______120217_tes_209"/>
      <sheetName val="[test.xls]_______120217_tes_211"/>
      <sheetName val="[test.xls]_______120217_tes_212"/>
      <sheetName val="[test.xls]_______120217_tes_214"/>
      <sheetName val="[test.xls]_______120217_tes_213"/>
      <sheetName val="[test.xls]_______120217_tes_215"/>
      <sheetName val="[test.xls]_______120217_tes_216"/>
      <sheetName val="[test.xls]_______120217_tes_217"/>
      <sheetName val="[test.xls]_______120217_tes_218"/>
      <sheetName val="[test.xls]_______120217_tes_219"/>
      <sheetName val="[test.xls]_______120217_tes_220"/>
      <sheetName val="[test.xls]_______120217_tes_221"/>
      <sheetName val="[test.xls]_______120217_tes_222"/>
      <sheetName val="[test.xls]_______120217_tes_223"/>
      <sheetName val="[test.xls]_______120217_tes_224"/>
      <sheetName val="[test.xls]_______120217_tes_225"/>
      <sheetName val="[test.xls]_______120217_tes_226"/>
      <sheetName val="[test.xls]_______120217_tes_227"/>
      <sheetName val="[test.xls]_______120217_tes_228"/>
      <sheetName val="[test.xls]_______120217_tes_231"/>
      <sheetName val="[test.xls]_______120217_tes_229"/>
      <sheetName val="[test.xls]_______120217_tes_230"/>
      <sheetName val="[test.xls]_______120217_tes_232"/>
      <sheetName val="[test.xls]_______120217_tes_234"/>
      <sheetName val="[test.xls]_______120217_tes_233"/>
      <sheetName val="[test.xls]_______120217_tes_235"/>
      <sheetName val="[test.xls]_______120217_tes_236"/>
      <sheetName val="[test.xls]_______120217_tes_237"/>
      <sheetName val="[test.xls]_______120217_tes_245"/>
      <sheetName val="[test.xls]_______120217_tes_238"/>
      <sheetName val="[test.xls]_______120217_tes_242"/>
      <sheetName val="[test.xls]_______120217_tes_240"/>
      <sheetName val="[test.xls]_______120217_tes_239"/>
      <sheetName val="[test.xls]_______120217_tes_241"/>
      <sheetName val="[test.xls]_______120217_tes_243"/>
      <sheetName val="[test.xls]_______120217_tes_244"/>
      <sheetName val="[test.xls]_______120217_tes_246"/>
      <sheetName val="[test.xls]_______120217_tes_247"/>
      <sheetName val="[test.xls]_______120217_tes_257"/>
      <sheetName val="[test.xls]_______120217_tes_248"/>
      <sheetName val="[test.xls]_______120217_tes_249"/>
      <sheetName val="[test.xls]_______120217_tes_250"/>
      <sheetName val="[test.xls]_______120217_tes_252"/>
      <sheetName val="[test.xls]_______120217_tes_251"/>
      <sheetName val="[test.xls]_______120217_tes_253"/>
      <sheetName val="[test.xls]_______120217_tes_254"/>
      <sheetName val="[test.xls]_______120217_tes_255"/>
      <sheetName val="[test.xls]_______120217_tes_256"/>
      <sheetName val="[test.xls]_______120217_tes_258"/>
      <sheetName val="[test.xls]_______120217_tes_261"/>
      <sheetName val="[test.xls]_______120217_tes_259"/>
      <sheetName val="[test.xls]_______120217_tes_260"/>
      <sheetName val="[test.xls]_______120217_tes_262"/>
      <sheetName val="[test.xls]_______120217_tes_263"/>
      <sheetName val="[test.xls]_______120217_tes_266"/>
      <sheetName val="[test.xls]_______120217_tes_264"/>
      <sheetName val="[test.xls]_______120217_tes_265"/>
      <sheetName val="[test.xls]_______120217_tes_268"/>
      <sheetName val="[test.xls]_______120217_tes_267"/>
      <sheetName val="[test.xls]_______120217_tes_270"/>
      <sheetName val="[test.xls]_______120217_tes_271"/>
      <sheetName val="[test.xls]_______120217_tes_272"/>
      <sheetName val="[test.xls]_______120217_tes_273"/>
      <sheetName val="[test.xls]_______120217_tes_276"/>
      <sheetName val="[test.xls]_______120217_tes_278"/>
      <sheetName val="[test.xls]_______120217_tes_277"/>
      <sheetName val="[test.xls]_______120217_tes_279"/>
      <sheetName val="[test.xls]_______120217_tes_280"/>
      <sheetName val="[test.xls]_______120217_tes_281"/>
      <sheetName val="[test.xls]_______120217_tes_283"/>
      <sheetName val="[test.xls]_______120217_tes_288"/>
      <sheetName val="[test.xls]_______120217_tes_285"/>
      <sheetName val="[test.xls]_______120217_tes_286"/>
      <sheetName val="[test.xls]_______120217_tes_287"/>
      <sheetName val="[test.xls]_______120217_tes_291"/>
      <sheetName val="[test.xls]_______120217_tes_289"/>
      <sheetName val="[test.xls]_______120217_tes_290"/>
      <sheetName val="[test.xls]_______120217_tes_293"/>
      <sheetName val="[test.xls]_______120217_tes_292"/>
      <sheetName val="[test.xls]_______120217_tes_295"/>
      <sheetName val="[test.xls]_______120217_tes_294"/>
      <sheetName val="[test.xls]_______120217_tes_296"/>
      <sheetName val="[test.xls]_______120217_tes_299"/>
      <sheetName val="[test.xls]_______120217_tes_297"/>
      <sheetName val="[test.xls]_______120217_tes_298"/>
      <sheetName val="[test.xls]_______120217_tes_305"/>
      <sheetName val="[test.xls]_______120217_tes_300"/>
      <sheetName val="[test.xls]_______120217_tes_301"/>
      <sheetName val="[test.xls]_______120217_tes_302"/>
      <sheetName val="[test.xls]_______120217_tes_303"/>
      <sheetName val="[test.xls]_______120217_tes_304"/>
      <sheetName val="[test.xls]_______120217_tes_307"/>
      <sheetName val="[test.xls]_______120217_tes_306"/>
      <sheetName val="[test.xls]_______120217_tes_308"/>
      <sheetName val="[test.xls]_______120217_tes_309"/>
      <sheetName val="[test.xls]_______120217_tes_344"/>
      <sheetName val="[test.xls]_______120217_tes_315"/>
      <sheetName val="[test.xls]_______120217_tes_311"/>
      <sheetName val="[test.xls]_______120217_tes_310"/>
      <sheetName val="[test.xls]_______120217_tes_312"/>
      <sheetName val="[test.xls]_______120217_tes_313"/>
      <sheetName val="[test.xls]_______120217_tes_314"/>
      <sheetName val="[test.xls]_______120217_tes_316"/>
      <sheetName val="[test.xls]_______120217_tes_318"/>
      <sheetName val="[test.xls]_______120217_tes_317"/>
      <sheetName val="[test.xls]_______120217_tes_333"/>
      <sheetName val="[test.xls]_______120217_tes_328"/>
      <sheetName val="[test.xls]_______120217_tes_319"/>
      <sheetName val="[test.xls]_______120217_tes_320"/>
      <sheetName val="[test.xls]_______120217_tes_321"/>
      <sheetName val="[test.xls]_______120217_tes_322"/>
      <sheetName val="[test.xls]_______120217_tes_323"/>
      <sheetName val="[test.xls]_______120217_tes_324"/>
      <sheetName val="[test.xls]_______120217_tes_325"/>
      <sheetName val="[test.xls]_______120217_tes_327"/>
      <sheetName val="[test.xls]_______120217_tes_326"/>
      <sheetName val="[test.xls]_______120217_tes_329"/>
      <sheetName val="[test.xls]_______120217_tes_330"/>
      <sheetName val="[test.xls]_______120217_tes_331"/>
      <sheetName val="[test.xls]_______120217_tes_332"/>
      <sheetName val="[test.xls]_______120217_tes_334"/>
      <sheetName val="[test.xls]_______120217_tes_335"/>
      <sheetName val="[test.xls]_______120217_tes_339"/>
      <sheetName val="[test.xls]_______120217_tes_336"/>
      <sheetName val="[test.xls]_______120217_tes_337"/>
      <sheetName val="[test.xls]_______120217_tes_338"/>
      <sheetName val="[test.xls]_______120217_tes_340"/>
      <sheetName val="[test.xls]_______120217_tes_341"/>
      <sheetName val="[test.xls]_______120217_tes_342"/>
      <sheetName val="[test.xls]_______120217_tes_343"/>
      <sheetName val="[test.xls]_______120217_tes_345"/>
      <sheetName val="[test.xls]_______120217_tes_346"/>
      <sheetName val="[test.xls]_______120217_tes_349"/>
      <sheetName val="[test.xls]_______120217_tes_347"/>
      <sheetName val="[test.xls]_______120217_tes_348"/>
      <sheetName val="[test.xls]_______120217_tes_350"/>
      <sheetName val="[test.xls]_______120217_tes_351"/>
      <sheetName val="[test.xls]_______120217_tes_352"/>
      <sheetName val="[test.xls]_______120217_tes_353"/>
      <sheetName val="55%_and_70%1"/>
      <sheetName val="아파트11_141"/>
      <sheetName val="주택11_141"/>
      <sheetName val="아파트11_161"/>
      <sheetName val="주택11_161"/>
      <sheetName val="11월_실적1"/>
      <sheetName val="현황_(2)1"/>
      <sheetName val="미통과(1117~1130)_(가공)1"/>
      <sheetName val="¾ÆÆÄÆ®11_141"/>
      <sheetName val="ÁÖÅÃ11_141"/>
      <sheetName val="¾ÆÆÄÆ®11_161"/>
      <sheetName val="ÁÖÅÃ11_161"/>
      <sheetName val="11¿ù_½ÇÀû1"/>
      <sheetName val="ÇöÈ²_(2)1"/>
      <sheetName val="¹ÌÅë°ú(1117~1130)_(°¡°ø)1"/>
      <sheetName val="9월_확정1"/>
      <sheetName val="07년_매출"/>
      <sheetName val="Income_Statement"/>
      <sheetName val="Reporting_(2)"/>
      <sheetName val="Brew_rub"/>
      <sheetName val="MK_244"/>
      <sheetName val="CONT_"/>
      <sheetName val="LBO_Model"/>
      <sheetName val="Quarterly_LBO_Model"/>
      <sheetName val="Flash_Report_SDC(EUR)"/>
      <sheetName val="Data_USA_US$"/>
      <sheetName val="Data_USA_Cdn$"/>
      <sheetName val="Data_USA_Adj_US$"/>
      <sheetName val="DT_1999_(abst__from_model)"/>
      <sheetName val="Database_(RUR)Mar_YTD"/>
      <sheetName val="4__NWABC"/>
      <sheetName val="Share_Price_2002"/>
      <sheetName val="Cover_&amp;_Parameters"/>
      <sheetName val="SIL_Russia"/>
      <sheetName val="Ind__project_justif"/>
      <sheetName val="Russia_month"/>
      <sheetName val="Russia_YTD"/>
      <sheetName val="Divestment_Russia"/>
      <sheetName val="K_&amp;_T"/>
      <sheetName val="Volzh_&amp;_Pr"/>
      <sheetName val="SA_&amp;_SC"/>
      <sheetName val="Pikur_&amp;_Piter"/>
      <sheetName val="BB_&amp;_Rifey"/>
      <sheetName val="StPr_&amp;_Others"/>
      <sheetName val="Cost_Summary"/>
      <sheetName val="test_xls"/>
      <sheetName val="[test_xls]_______120217_test__9"/>
      <sheetName val="[test_xls]_______120217_test__2"/>
      <sheetName val="[test_xls]_______120217_test__3"/>
      <sheetName val="[test_xls]_______120217_test__6"/>
      <sheetName val="[test_xls]_______120217_test__4"/>
      <sheetName val="[test_xls]_______120217_test__5"/>
      <sheetName val="[test_xls]_______120217_test__8"/>
      <sheetName val="[test_xls]_______120217_test__7"/>
      <sheetName val="[test_xls]_______120217_test_10"/>
      <sheetName val="[test_xls]_______120217_test_12"/>
      <sheetName val="[test_xls]_______120217_test_11"/>
      <sheetName val="[test_xls]_______120217_test_15"/>
      <sheetName val="[test_xls]_______120217_test_13"/>
      <sheetName val="[test_xls]_______120217_test_14"/>
      <sheetName val="[test_xls]_______120217_test_18"/>
      <sheetName val="[test_xls]_______120217_test_16"/>
      <sheetName val="[test_xls]_______120217_test_17"/>
      <sheetName val="[test_xls]_______120217_test_19"/>
      <sheetName val="[test_xls]_工作_件夹_120217_test__2"/>
      <sheetName val="[test_xls]_______120217_test_28"/>
      <sheetName val="[test_xls]_______120217_test_20"/>
      <sheetName val="[test_xls]_工作_件夹_120217_test__3"/>
      <sheetName val="[test_xls]_工作_件夹_120217_test__4"/>
      <sheetName val="[test_xls]_______120217_test_21"/>
      <sheetName val="[test_xls]_______120217_test_22"/>
      <sheetName val="[test_xls]_______120217_test_23"/>
      <sheetName val="[test_xls]_工作_件夹_120217_test__5"/>
      <sheetName val="[test_xls]_工作_件夹_120217_test__6"/>
      <sheetName val="[test_xls]_______120217_test_24"/>
      <sheetName val="[test_xls]_______120217_test_25"/>
      <sheetName val="[test_xls]_______120217_test_26"/>
      <sheetName val="[test_xls]_______120217_test_27"/>
      <sheetName val="[test_xls]_______120217_test_29"/>
      <sheetName val="Flat_Priced_Products"/>
      <sheetName val="[test_xls]_______120217_test_31"/>
      <sheetName val="[test_xls]_______120217_test_30"/>
      <sheetName val="[test_xls]_______120217_test_32"/>
      <sheetName val="[test_xls]_______120217_test_33"/>
      <sheetName val="[test_xls]_______120217_test_34"/>
      <sheetName val="[test_xls]_______120217_test_35"/>
      <sheetName val="[test_xls]_______120217_test_36"/>
      <sheetName val="[test_xls]_______120217_test_37"/>
      <sheetName val="[test_xls]_______120217_test_39"/>
      <sheetName val="[test_xls]_______120217_test_38"/>
      <sheetName val="[test_xls]_______120217_test_40"/>
      <sheetName val="[test_xls]_______120217_tes_144"/>
      <sheetName val="[test_xls]_______120217_test_56"/>
      <sheetName val="[test_xls]_______120217_test_41"/>
      <sheetName val="[test_xls]_______120217_test_43"/>
      <sheetName val="[test_xls]_______120217_test_42"/>
      <sheetName val="[test_xls]_______120217_test_44"/>
      <sheetName val="[test_xls]_______120217_test_45"/>
      <sheetName val="[test_xls]_______120217_test_47"/>
      <sheetName val="[test_xls]_______120217_test_46"/>
      <sheetName val="[test_xls]_______120217_test_48"/>
      <sheetName val="[test_xls]_______120217_test_51"/>
      <sheetName val="[test_xls]_______120217_test_50"/>
      <sheetName val="[test_xls]_______120217_test_49"/>
      <sheetName val="[test_xls]_______120217_test_52"/>
      <sheetName val="[test_xls]_______120217_test_53"/>
      <sheetName val="[test_xls]_______120217_test_54"/>
      <sheetName val="[test_xls]_______120217_test_55"/>
      <sheetName val="[test_xls]_______120217_test_59"/>
      <sheetName val="[test_xls]_______120217_test_57"/>
      <sheetName val="[test_xls]_______120217_test_58"/>
      <sheetName val="[test_xls]_______120217_test_60"/>
      <sheetName val="[test_xls]_______120217_test_78"/>
      <sheetName val="[test_xls]_______120217_test_61"/>
      <sheetName val="[test_xls]_______120217_test_62"/>
      <sheetName val="[test_xls]_______120217_test_63"/>
      <sheetName val="[test_xls]_______120217_test_64"/>
      <sheetName val="[test_xls]_______120217_test_65"/>
      <sheetName val="[test_xls]_______120217_test_66"/>
      <sheetName val="[test_xls]_______120217_test_67"/>
      <sheetName val="[test_xls]_______120217_test_68"/>
      <sheetName val="[test_xls]_______120217_test_69"/>
      <sheetName val="[test_xls]_______120217_test_70"/>
      <sheetName val="[test_xls]_______120217_test_71"/>
      <sheetName val="[test_xls]_______120217_test_72"/>
      <sheetName val="[test_xls]_______120217_test_73"/>
      <sheetName val="[test_xls]_______120217_test_74"/>
      <sheetName val="[test_xls]_______120217_test_75"/>
      <sheetName val="[test_xls]_______120217_test_76"/>
      <sheetName val="[test_xls]_______120217_test_77"/>
      <sheetName val="[test_xls]_______120217_test_81"/>
      <sheetName val="[test_xls]_______120217_test_80"/>
      <sheetName val="[test_xls]_______120217_test_79"/>
      <sheetName val="[test_xls]_______120217_test_82"/>
      <sheetName val="[test_xls]_______120217_test_86"/>
      <sheetName val="[test_xls]_______120217_test_84"/>
      <sheetName val="[test_xls]_______120217_test_83"/>
      <sheetName val="[test_xls]_______120217_test_85"/>
      <sheetName val="[test_xls]_工__件夹_120217_test__2"/>
      <sheetName val="[test_xls]_______120217_test_88"/>
      <sheetName val="[test_xls]_______120217_test_87"/>
      <sheetName val="[test_xls]_______120217_test_89"/>
      <sheetName val="[test_xls]_______120217_test_90"/>
      <sheetName val="[test_xls]_______120217_test_91"/>
      <sheetName val="[test_xls]_______120217_test_92"/>
      <sheetName val="[test_xls]_______120217_test_94"/>
      <sheetName val="[test_xls]_______120217_test_93"/>
      <sheetName val="[test_xls]_______120217_test_95"/>
      <sheetName val="[test_xls]_______120217_test_96"/>
      <sheetName val="[test_xls]_______120217_test_97"/>
      <sheetName val="[test_xls]_______120217_tes_113"/>
      <sheetName val="[test_xls]_______120217_test_98"/>
      <sheetName val="[test_xls]_______120217_tes_102"/>
      <sheetName val="[test_xls]_______120217_test_99"/>
      <sheetName val="[test_xls]_______120217_tes_100"/>
      <sheetName val="[test_xls]_______120217_tes_101"/>
      <sheetName val="[test_xls]_______120217_tes_104"/>
      <sheetName val="[test_xls]_______120217_tes_103"/>
      <sheetName val="[test_xls]_______120217_tes_105"/>
      <sheetName val="[test_xls]_______120217_tes_107"/>
      <sheetName val="[test_xls]_______120217_tes_106"/>
      <sheetName val="[test_xls]_______120217_tes_108"/>
      <sheetName val="[test_xls]_______120217_tes_109"/>
      <sheetName val="[test_xls]_______120217_tes_111"/>
      <sheetName val="[test_xls]_______120217_tes_110"/>
      <sheetName val="[test_xls]_______120217_tes_112"/>
      <sheetName val="[test_xls]_______120217_tes_117"/>
      <sheetName val="[test_xls]_______120217_tes_115"/>
      <sheetName val="[test_xls]_______120217_tes_114"/>
      <sheetName val="[test_xls]_______120217_tes_116"/>
      <sheetName val="[test_xls]_______120217_tes_119"/>
      <sheetName val="[test_xls]_______120217_tes_118"/>
      <sheetName val="[test_xls]_______120217_tes_120"/>
      <sheetName val="[test_xls]_______120217_tes_121"/>
      <sheetName val="[test_xls]_______120217_tes_122"/>
      <sheetName val="[test_xls]_______120217_tes_123"/>
      <sheetName val="[test_xls]_______120217_tes_125"/>
      <sheetName val="[test_xls]_______120217_tes_124"/>
      <sheetName val="[test_xls]_______120217_tes_130"/>
      <sheetName val="[test_xls]_______120217_tes_128"/>
      <sheetName val="[test_xls]_______120217_tes_127"/>
      <sheetName val="[test_xls]_______120217_tes_126"/>
      <sheetName val="[test_xls]_______120217_tes_129"/>
      <sheetName val="[test_xls]_______120217_tes_132"/>
      <sheetName val="[test_xls]_______120217_tes_131"/>
      <sheetName val="[test_xls]_______120217_tes_142"/>
      <sheetName val="[test_xls]_______120217_tes_134"/>
      <sheetName val="[test_xls]_______120217_tes_133"/>
      <sheetName val="[test_xls]_______120217_tes_135"/>
      <sheetName val="[test_xls]_______120217_tes_137"/>
      <sheetName val="[test_xls]_______120217_tes_136"/>
      <sheetName val="[test_xls]_______120217_tes_140"/>
      <sheetName val="[test_xls]_______120217_tes_139"/>
      <sheetName val="[test_xls]_______120217_tes_138"/>
      <sheetName val="[test_xls]_______120217_tes_141"/>
      <sheetName val="[test_xls]_______120217_tes_143"/>
      <sheetName val="[test_xls]_______120217_tes_147"/>
      <sheetName val="[test_xls]_______120217_tes_145"/>
      <sheetName val="[test_xls]_______120217_tes_146"/>
      <sheetName val="[test_xls]_______120217_tes_165"/>
      <sheetName val="[test_xls]_______120217_tes_157"/>
      <sheetName val="[test_xls]_______120217_tes_156"/>
      <sheetName val="[test_xls]_______120217_tes_148"/>
      <sheetName val="[test_xls]_______120217_tes_149"/>
      <sheetName val="[test_xls]_______120217_tes_155"/>
      <sheetName val="[test_xls]_______120217_tes_150"/>
      <sheetName val="[test_xls]_______120217_tes_151"/>
      <sheetName val="[test_xls]_______120217_tes_152"/>
      <sheetName val="[test_xls]_______120217_tes_153"/>
      <sheetName val="[test_xls]_______120217_tes_154"/>
      <sheetName val="[test_xls]_______120217_tes_158"/>
      <sheetName val="[test_xls]_______120217_tes_159"/>
      <sheetName val="[test_xls]_______120217_tes_160"/>
      <sheetName val="[test_xls]_______120217_tes_161"/>
      <sheetName val="[test_xls]_______120217_tes_163"/>
      <sheetName val="[test_xls]_______120217_tes_162"/>
      <sheetName val="[test_xls]_______120217_tes_164"/>
      <sheetName val="[test_xls]_______120217_tes_166"/>
      <sheetName val="[test_xls]_______120217_tes_167"/>
      <sheetName val="[test_xls]_______120217_tes_168"/>
      <sheetName val="[test_xls]_______120217_tes_169"/>
      <sheetName val="[test_xls]_______120217_tes_181"/>
      <sheetName val="[test_xls]_______120217_tes_172"/>
      <sheetName val="[test_xls]_______120217_tes_170"/>
      <sheetName val="[test_xls]_______120217_tes_171"/>
      <sheetName val="[test_xls]_______120217_tes_175"/>
      <sheetName val="[test_xls]_______120217_tes_173"/>
      <sheetName val="[test_xls]_______120217_tes_174"/>
      <sheetName val="[test_xls]_______120217_tes_176"/>
      <sheetName val="[test_xls]_______120217_tes_178"/>
      <sheetName val="[test_xls]_______120217_tes_177"/>
      <sheetName val="[test_xls]_______120217_tes_179"/>
      <sheetName val="[test_xls]_______120217_tes_180"/>
      <sheetName val="[test_xls]_______120217_tes_185"/>
      <sheetName val="[test_xls]_______120217_tes_182"/>
      <sheetName val="[test_xls]_______120217_tes_183"/>
      <sheetName val="[test_xls]_______120217_tes_184"/>
      <sheetName val="[test_xls]_______120217_tes_186"/>
      <sheetName val="[test_xls]_______120217_tes_189"/>
      <sheetName val="4_경비_5_영업외수지"/>
      <sheetName val="[test_xls]_______120217_tes_187"/>
      <sheetName val="[test_xls]_______120217_tes_188"/>
      <sheetName val="[test_xls]_______120217_tes_190"/>
      <sheetName val="[test_xls]_______120217_tes_191"/>
      <sheetName val="[test_xls]_______120217_tes_193"/>
      <sheetName val="[test_xls]_______120217_tes_192"/>
      <sheetName val="[test_xls]_______120217_tes_194"/>
      <sheetName val="[test_xls]_______120217_tes_195"/>
      <sheetName val="[test_xls]_______120217_tes_196"/>
      <sheetName val="[test_xls]_______120217_tes_199"/>
      <sheetName val="[test_xls]_______120217_tes_197"/>
      <sheetName val="[test_xls]_______120217_tes_198"/>
      <sheetName val="[test_xls]_______120217_tes_200"/>
      <sheetName val="[test_xls]_______120217_tes_201"/>
      <sheetName val="[test.xls]_______120217_tes_354"/>
      <sheetName val="[test.xls]_______120217_tes_355"/>
      <sheetName val="[test.xls]_______120217_tes_356"/>
      <sheetName val="[test.xls]_______120217_tes_357"/>
      <sheetName val="[test.xls]_______120217_tes_358"/>
      <sheetName val="[test.xls]_______120217_tes_359"/>
      <sheetName val="[test.xls]_______120217_tes_360"/>
      <sheetName val="[test.xls]_______120217_tes_361"/>
      <sheetName val="[test.xls]_______120217_tes_362"/>
      <sheetName val="[test.xls]_______120217_tes_363"/>
      <sheetName val="[test.xls]_______120217_tes_364"/>
      <sheetName val="[test.xls]_______120217_tes_365"/>
      <sheetName val="[test.xls]_______120217_tes_366"/>
    </sheetNames>
    <sheetDataSet>
      <sheetData sheetId="0" refreshError="1">
        <row r="19">
          <cell r="A19" t="str">
            <v>Times</v>
          </cell>
        </row>
      </sheetData>
      <sheetData sheetId="1">
        <row r="19">
          <cell r="A19" t="str">
            <v>Times</v>
          </cell>
        </row>
      </sheetData>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ow r="19">
          <cell r="A19" t="str">
            <v>Times</v>
          </cell>
        </row>
      </sheetData>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opes"/>
      <sheetName val="Flat Priced Products"/>
      <sheetName val="Pricelist"/>
      <sheetName val="FlatPriceByCountry"/>
      <sheetName val="TierPriceByCountry"/>
      <sheetName val="Flat_Priced_Products"/>
      <sheetName val="양식3"/>
      <sheetName val="PRC-TV (0)"/>
      <sheetName val="Flat_Priced_Products1"/>
      <sheetName val="PRC-TV_(0)"/>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lopes"/>
      <sheetName val="Flat Priced Products"/>
      <sheetName val="Pricelist"/>
      <sheetName val="FlatPriceByCountry"/>
      <sheetName val="TierPriceByCountry"/>
      <sheetName val="Flat_Priced_Products"/>
      <sheetName val="양식3"/>
      <sheetName val="PRC-TV (0)"/>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본"/>
      <sheetName val="작업용"/>
      <sheetName val="작업완료"/>
      <sheetName val="Sheet3"/>
      <sheetName val="Media Daily"/>
      <sheetName val="Summary"/>
      <sheetName val="Media Mix"/>
      <sheetName val="Media_Daily"/>
      <sheetName val="Media_Mix"/>
      <sheetName val="55% and 70%"/>
    </sheetNames>
    <sheetDataSet>
      <sheetData sheetId="0"/>
      <sheetData sheetId="1"/>
      <sheetData sheetId="2"/>
      <sheetData sheetId="3"/>
      <sheetData sheetId="4" refreshError="1"/>
      <sheetData sheetId="5" refreshError="1"/>
      <sheetData sheetId="6" refreshError="1"/>
      <sheetData sheetId="7"/>
      <sheetData sheetId="8"/>
      <sheetData sheetId="9"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S SHP (2)"/>
      <sheetName val="HAS"/>
      <sheetName val="PTN SHP"/>
      <sheetName val="PTN CON"/>
      <sheetName val="VS SHP"/>
      <sheetName val="VS CON"/>
      <sheetName val="VS_SHP_(2)"/>
      <sheetName val="PTN_SHP"/>
      <sheetName val="PTN_CON"/>
      <sheetName val="VS_SHP"/>
      <sheetName val="VS_CON"/>
      <sheetName val="VS_SHP_(2)1"/>
      <sheetName val="PTN_SHP1"/>
      <sheetName val="PTN_CON1"/>
      <sheetName val="VS_SHP1"/>
      <sheetName val="VS_CON1"/>
      <sheetName val="4.경비 5.영업외수지"/>
      <sheetName val="55% and 70%"/>
    </sheetNames>
    <sheetDataSet>
      <sheetData sheetId="0" refreshError="1"/>
      <sheetData sheetId="1" refreshError="1"/>
      <sheetData sheetId="2" refreshError="1">
        <row r="8">
          <cell r="G8" t="str">
            <v>Convert</v>
          </cell>
          <cell r="M8" t="str">
            <v>Import</v>
          </cell>
          <cell r="N8" t="str">
            <v>Direct</v>
          </cell>
          <cell r="O8" t="str">
            <v>Indirect</v>
          </cell>
          <cell r="Q8" t="str">
            <v>Standard</v>
          </cell>
        </row>
        <row r="9">
          <cell r="G9" t="str">
            <v>Factor</v>
          </cell>
          <cell r="M9" t="str">
            <v>Duty</v>
          </cell>
          <cell r="N9" t="str">
            <v>Claims</v>
          </cell>
          <cell r="O9" t="str">
            <v>Claims</v>
          </cell>
          <cell r="Q9" t="str">
            <v>Firm</v>
          </cell>
        </row>
        <row r="10">
          <cell r="G10" t="str">
            <v>to SGD</v>
          </cell>
          <cell r="M10" t="str">
            <v>Rate</v>
          </cell>
          <cell r="N10" t="str">
            <v>SGD/UOM</v>
          </cell>
          <cell r="O10" t="str">
            <v>SGD/UOM</v>
          </cell>
          <cell r="Q10" t="str">
            <v>SGD/UOM</v>
          </cell>
        </row>
        <row r="11">
          <cell r="G11">
            <v>1</v>
          </cell>
          <cell r="M11">
            <v>0</v>
          </cell>
          <cell r="Q11">
            <v>0.77468999999999999</v>
          </cell>
        </row>
        <row r="12">
          <cell r="G12">
            <v>1</v>
          </cell>
          <cell r="M12">
            <v>0</v>
          </cell>
          <cell r="Q12">
            <v>0.74275000000000002</v>
          </cell>
        </row>
        <row r="13">
          <cell r="G13">
            <v>1</v>
          </cell>
          <cell r="M13">
            <v>0</v>
          </cell>
          <cell r="Q13">
            <v>2.3552</v>
          </cell>
        </row>
        <row r="14">
          <cell r="G14">
            <v>1</v>
          </cell>
          <cell r="M14">
            <v>0.05</v>
          </cell>
          <cell r="N14">
            <v>0.10158365233472029</v>
          </cell>
          <cell r="Q14">
            <v>2.1972543999999998</v>
          </cell>
        </row>
        <row r="15">
          <cell r="G15">
            <v>1</v>
          </cell>
          <cell r="M15">
            <v>0.01</v>
          </cell>
          <cell r="N15">
            <v>2.8299528982024418E-2</v>
          </cell>
          <cell r="Q15">
            <v>2.9440000000000004</v>
          </cell>
        </row>
        <row r="16">
          <cell r="G16">
            <v>1</v>
          </cell>
          <cell r="M16">
            <v>0.01</v>
          </cell>
          <cell r="N16">
            <v>2.8299528982024418E-2</v>
          </cell>
          <cell r="Q16">
            <v>2.9440000000000004</v>
          </cell>
        </row>
        <row r="17">
          <cell r="G17">
            <v>1</v>
          </cell>
          <cell r="M17">
            <v>0.1</v>
          </cell>
          <cell r="N17">
            <v>8.5260370697263888E-2</v>
          </cell>
          <cell r="Q17">
            <v>0.96600000000000008</v>
          </cell>
        </row>
        <row r="18">
          <cell r="G18">
            <v>1</v>
          </cell>
          <cell r="M18">
            <v>0.1</v>
          </cell>
          <cell r="N18">
            <v>0.8661804071439857</v>
          </cell>
          <cell r="Q18">
            <v>9.8138240129413603</v>
          </cell>
        </row>
        <row r="19">
          <cell r="G19">
            <v>1</v>
          </cell>
          <cell r="M19">
            <v>0.01</v>
          </cell>
          <cell r="O19">
            <v>0.19225992502162836</v>
          </cell>
          <cell r="Q19">
            <v>20.000799999999998</v>
          </cell>
        </row>
        <row r="20">
          <cell r="G20">
            <v>1</v>
          </cell>
          <cell r="M20">
            <v>0.01</v>
          </cell>
          <cell r="N20">
            <v>4.6340478708064986E-2</v>
          </cell>
          <cell r="Q20">
            <v>4.8208000000000002</v>
          </cell>
        </row>
        <row r="21">
          <cell r="G21">
            <v>1</v>
          </cell>
          <cell r="M21">
            <v>0</v>
          </cell>
          <cell r="Q21">
            <v>1.2932153634501349</v>
          </cell>
        </row>
        <row r="22">
          <cell r="G22">
            <v>1</v>
          </cell>
          <cell r="M22">
            <v>0.01</v>
          </cell>
          <cell r="N22">
            <v>5.7837162357012403E-2</v>
          </cell>
          <cell r="Q22">
            <v>6.0167999999999999</v>
          </cell>
        </row>
        <row r="23">
          <cell r="G23">
            <v>1</v>
          </cell>
          <cell r="M23">
            <v>0.01</v>
          </cell>
          <cell r="N23">
            <v>3.5374411227530524E-2</v>
          </cell>
          <cell r="Q23">
            <v>3.68</v>
          </cell>
        </row>
        <row r="24">
          <cell r="G24">
            <v>1</v>
          </cell>
          <cell r="M24">
            <v>0.1</v>
          </cell>
          <cell r="O24">
            <v>3.9805449662917121</v>
          </cell>
          <cell r="Q24">
            <v>45.099574468085109</v>
          </cell>
        </row>
        <row r="25">
          <cell r="G25">
            <v>1</v>
          </cell>
          <cell r="M25">
            <v>0.2</v>
          </cell>
          <cell r="O25">
            <v>0.42233009708737862</v>
          </cell>
          <cell r="Q25">
            <v>2.61</v>
          </cell>
        </row>
        <row r="26">
          <cell r="G26">
            <v>1</v>
          </cell>
          <cell r="M26">
            <v>0</v>
          </cell>
          <cell r="Q26">
            <v>32.559568733153647</v>
          </cell>
        </row>
        <row r="27">
          <cell r="G27">
            <v>1</v>
          </cell>
          <cell r="M27">
            <v>0.1</v>
          </cell>
          <cell r="O27">
            <v>0.53769249850251655</v>
          </cell>
          <cell r="Q27">
            <v>6.0920560080335138</v>
          </cell>
        </row>
        <row r="28">
          <cell r="Q28">
            <v>0</v>
          </cell>
        </row>
        <row r="29">
          <cell r="G29">
            <v>1</v>
          </cell>
          <cell r="M29">
            <v>0</v>
          </cell>
          <cell r="Q29">
            <v>52.550400000000003</v>
          </cell>
        </row>
        <row r="30">
          <cell r="G30">
            <v>1</v>
          </cell>
          <cell r="M30">
            <v>0.05</v>
          </cell>
          <cell r="O30">
            <v>0.18544613962089693</v>
          </cell>
          <cell r="Q30">
            <v>4.0112000000000005</v>
          </cell>
        </row>
        <row r="31">
          <cell r="G31">
            <v>1</v>
          </cell>
          <cell r="M31">
            <v>0.05</v>
          </cell>
          <cell r="O31">
            <v>0.31559870550161812</v>
          </cell>
          <cell r="Q31">
            <v>6.8264000000000005</v>
          </cell>
        </row>
        <row r="32">
          <cell r="Q32">
            <v>0</v>
          </cell>
        </row>
        <row r="33">
          <cell r="G33">
            <v>1</v>
          </cell>
          <cell r="M33">
            <v>0.01</v>
          </cell>
          <cell r="O33">
            <v>3.325194655387869E-2</v>
          </cell>
          <cell r="Q33">
            <v>3.4592000000000001</v>
          </cell>
        </row>
        <row r="34">
          <cell r="G34">
            <v>1</v>
          </cell>
          <cell r="M34">
            <v>0.01</v>
          </cell>
          <cell r="O34">
            <v>7.6585600307603571E-2</v>
          </cell>
          <cell r="Q34">
            <v>7.9672000000000001</v>
          </cell>
        </row>
        <row r="35">
          <cell r="G35">
            <v>1</v>
          </cell>
          <cell r="M35">
            <v>0.05</v>
          </cell>
          <cell r="N35">
            <v>1.2858957462175529</v>
          </cell>
          <cell r="Q35">
            <v>27.81392499068567</v>
          </cell>
        </row>
        <row r="36">
          <cell r="G36">
            <v>1</v>
          </cell>
          <cell r="M36">
            <v>0.01</v>
          </cell>
          <cell r="N36">
            <v>0.13354547726617322</v>
          </cell>
          <cell r="Q36">
            <v>13.892735999999999</v>
          </cell>
        </row>
        <row r="37">
          <cell r="G37">
            <v>1</v>
          </cell>
          <cell r="M37">
            <v>0.01</v>
          </cell>
          <cell r="N37">
            <v>8.7259828895510913E-2</v>
          </cell>
          <cell r="Q37">
            <v>9.0776399999999988</v>
          </cell>
        </row>
        <row r="38">
          <cell r="Q38">
            <v>0</v>
          </cell>
        </row>
        <row r="39">
          <cell r="G39">
            <v>1</v>
          </cell>
          <cell r="M39">
            <v>0</v>
          </cell>
          <cell r="Q39">
            <v>141.34770889487871</v>
          </cell>
        </row>
        <row r="40">
          <cell r="G40">
            <v>1</v>
          </cell>
          <cell r="M40">
            <v>0</v>
          </cell>
          <cell r="Q40">
            <v>325.5956873315364</v>
          </cell>
        </row>
        <row r="41">
          <cell r="G41">
            <v>1</v>
          </cell>
          <cell r="M41">
            <v>0</v>
          </cell>
          <cell r="Q41">
            <v>35.064150943396221</v>
          </cell>
        </row>
        <row r="42">
          <cell r="G42">
            <v>1</v>
          </cell>
          <cell r="M42">
            <v>0.05</v>
          </cell>
          <cell r="N42">
            <v>3.0628756356911695</v>
          </cell>
          <cell r="Q42">
            <v>66.25</v>
          </cell>
        </row>
        <row r="43">
          <cell r="G43">
            <v>1</v>
          </cell>
          <cell r="M43">
            <v>0.01</v>
          </cell>
          <cell r="N43">
            <v>1.4503508603287512E-2</v>
          </cell>
          <cell r="Q43">
            <v>1.5087999999999999</v>
          </cell>
        </row>
        <row r="44">
          <cell r="G44">
            <v>1</v>
          </cell>
          <cell r="M44">
            <v>0.05</v>
          </cell>
          <cell r="N44">
            <v>1.9786870101481413</v>
          </cell>
          <cell r="Q44">
            <v>42.799000029504299</v>
          </cell>
        </row>
        <row r="45">
          <cell r="G45">
            <v>1</v>
          </cell>
          <cell r="M45">
            <v>0.3</v>
          </cell>
          <cell r="N45">
            <v>11.995723135588943</v>
          </cell>
          <cell r="Q45">
            <v>53.540910928511991</v>
          </cell>
        </row>
        <row r="46">
          <cell r="Q46">
            <v>0</v>
          </cell>
        </row>
        <row r="47">
          <cell r="G47">
            <v>1</v>
          </cell>
          <cell r="M47">
            <v>0.2</v>
          </cell>
          <cell r="O47">
            <v>9.1094126557873736</v>
          </cell>
          <cell r="Q47">
            <v>56.296170212765965</v>
          </cell>
        </row>
        <row r="48">
          <cell r="G48">
            <v>1</v>
          </cell>
          <cell r="M48">
            <v>0.1</v>
          </cell>
          <cell r="O48">
            <v>0.23841805787684739</v>
          </cell>
          <cell r="Q48">
            <v>2.7012765957446812</v>
          </cell>
        </row>
        <row r="49">
          <cell r="G49">
            <v>1</v>
          </cell>
          <cell r="M49">
            <v>0.1</v>
          </cell>
          <cell r="N49">
            <v>0.50133097969991169</v>
          </cell>
          <cell r="Q49">
            <v>5.6800800000000002</v>
          </cell>
        </row>
        <row r="50">
          <cell r="G50">
            <v>1</v>
          </cell>
          <cell r="M50">
            <v>0.01</v>
          </cell>
          <cell r="N50">
            <v>3.7584133253869084E-2</v>
          </cell>
          <cell r="Q50">
            <v>3.9098773824000004</v>
          </cell>
        </row>
        <row r="51">
          <cell r="G51">
            <v>1</v>
          </cell>
          <cell r="M51">
            <v>0.05</v>
          </cell>
          <cell r="O51">
            <v>0.18557511592290332</v>
          </cell>
          <cell r="Q51">
            <v>4.0139897574123991</v>
          </cell>
        </row>
        <row r="52">
          <cell r="G52">
            <v>1</v>
          </cell>
          <cell r="M52">
            <v>0.1</v>
          </cell>
          <cell r="O52">
            <v>0.24035304501323917</v>
          </cell>
          <cell r="Q52">
            <v>2.7232000000000003</v>
          </cell>
        </row>
        <row r="53">
          <cell r="G53">
            <v>1</v>
          </cell>
          <cell r="M53">
            <v>0.2</v>
          </cell>
          <cell r="O53">
            <v>5.0804930110858644</v>
          </cell>
          <cell r="Q53">
            <v>31.39744680851064</v>
          </cell>
        </row>
        <row r="54">
          <cell r="G54">
            <v>1</v>
          </cell>
          <cell r="M54">
            <v>0.05</v>
          </cell>
          <cell r="O54">
            <v>0.26410252445924626</v>
          </cell>
          <cell r="Q54">
            <v>5.7125376040534972</v>
          </cell>
        </row>
        <row r="55">
          <cell r="G55">
            <v>1</v>
          </cell>
          <cell r="M55">
            <v>0.05</v>
          </cell>
          <cell r="O55">
            <v>0.31559870550161812</v>
          </cell>
          <cell r="Q55">
            <v>6.8264000000000005</v>
          </cell>
        </row>
        <row r="56">
          <cell r="G56">
            <v>1</v>
          </cell>
          <cell r="M56">
            <v>0.1</v>
          </cell>
          <cell r="O56">
            <v>0.64412992141427761</v>
          </cell>
          <cell r="Q56">
            <v>7.2979920096237665</v>
          </cell>
        </row>
        <row r="57">
          <cell r="G57">
            <v>1</v>
          </cell>
          <cell r="M57">
            <v>0.01</v>
          </cell>
          <cell r="N57">
            <v>1.4503508603287512E-2</v>
          </cell>
          <cell r="Q57">
            <v>1.5087999999999999</v>
          </cell>
        </row>
        <row r="58">
          <cell r="G58">
            <v>1</v>
          </cell>
          <cell r="M58">
            <v>0.05</v>
          </cell>
          <cell r="N58">
            <v>1.1905836116504851</v>
          </cell>
          <cell r="Q58">
            <v>25.752323519999997</v>
          </cell>
        </row>
        <row r="59">
          <cell r="G59">
            <v>1</v>
          </cell>
          <cell r="M59">
            <v>0.2</v>
          </cell>
          <cell r="O59">
            <v>0.91330097087378648</v>
          </cell>
          <cell r="Q59">
            <v>5.6441999999999997</v>
          </cell>
        </row>
        <row r="60">
          <cell r="G60">
            <v>1</v>
          </cell>
          <cell r="M60">
            <v>0.01</v>
          </cell>
          <cell r="O60">
            <v>2.6177064308372588E-2</v>
          </cell>
          <cell r="Q60">
            <v>2.7232000000000003</v>
          </cell>
        </row>
        <row r="61">
          <cell r="G61">
            <v>1</v>
          </cell>
          <cell r="M61">
            <v>0.05</v>
          </cell>
          <cell r="O61">
            <v>0.28072122052704573</v>
          </cell>
          <cell r="Q61">
            <v>6.0720000000000001</v>
          </cell>
        </row>
        <row r="62">
          <cell r="G62">
            <v>1</v>
          </cell>
          <cell r="M62">
            <v>0.2</v>
          </cell>
          <cell r="O62">
            <v>3.7545825326037638</v>
          </cell>
          <cell r="Q62">
            <v>23.203320051491261</v>
          </cell>
        </row>
        <row r="63">
          <cell r="G63">
            <v>1</v>
          </cell>
          <cell r="M63">
            <v>0.05</v>
          </cell>
          <cell r="O63">
            <v>0.43565328677724979</v>
          </cell>
          <cell r="Q63">
            <v>9.4231805929919137</v>
          </cell>
        </row>
        <row r="64">
          <cell r="G64">
            <v>1</v>
          </cell>
          <cell r="M64">
            <v>0.01</v>
          </cell>
          <cell r="N64">
            <v>0.142710987185141</v>
          </cell>
          <cell r="Q64">
            <v>14.846223996870219</v>
          </cell>
        </row>
        <row r="65">
          <cell r="G65">
            <v>1</v>
          </cell>
          <cell r="M65">
            <v>0.05</v>
          </cell>
          <cell r="N65">
            <v>1.9503098755378752</v>
          </cell>
          <cell r="Q65">
            <v>42.185202607884243</v>
          </cell>
        </row>
        <row r="66">
          <cell r="G66">
            <v>1</v>
          </cell>
          <cell r="M66">
            <v>0.05</v>
          </cell>
          <cell r="N66">
            <v>3.2577697664429013</v>
          </cell>
          <cell r="Q66">
            <v>70.465560048159958</v>
          </cell>
        </row>
        <row r="67">
          <cell r="G67">
            <v>1</v>
          </cell>
          <cell r="M67">
            <v>0.2</v>
          </cell>
          <cell r="N67">
            <v>9.8133333333333344</v>
          </cell>
          <cell r="Q67">
            <v>60.646400000000007</v>
          </cell>
        </row>
        <row r="68">
          <cell r="G68">
            <v>1</v>
          </cell>
          <cell r="M68">
            <v>0.05</v>
          </cell>
          <cell r="N68">
            <v>1.4455348018959588</v>
          </cell>
          <cell r="Q68">
            <v>31.266917765009591</v>
          </cell>
        </row>
        <row r="69">
          <cell r="G69">
            <v>1</v>
          </cell>
          <cell r="M69">
            <v>0.05</v>
          </cell>
          <cell r="N69">
            <v>0.541387145409154</v>
          </cell>
          <cell r="Q69">
            <v>11.710203955200003</v>
          </cell>
        </row>
        <row r="70">
          <cell r="G70">
            <v>1</v>
          </cell>
          <cell r="M70">
            <v>0.01</v>
          </cell>
          <cell r="O70">
            <v>0.13406901855234069</v>
          </cell>
          <cell r="Q70">
            <v>13.9472</v>
          </cell>
        </row>
        <row r="71">
          <cell r="G71">
            <v>1</v>
          </cell>
          <cell r="M71">
            <v>0.01</v>
          </cell>
          <cell r="O71">
            <v>0.15299432855906953</v>
          </cell>
          <cell r="Q71">
            <v>15.916000000000002</v>
          </cell>
        </row>
        <row r="72">
          <cell r="G72">
            <v>1</v>
          </cell>
          <cell r="M72">
            <v>0.01</v>
          </cell>
          <cell r="O72">
            <v>0.2861789868307219</v>
          </cell>
          <cell r="Q72">
            <v>29.7712</v>
          </cell>
        </row>
        <row r="73">
          <cell r="G73">
            <v>1</v>
          </cell>
          <cell r="M73">
            <v>0.01</v>
          </cell>
          <cell r="N73">
            <v>0.12186484667884263</v>
          </cell>
          <cell r="Q73">
            <v>12.6776</v>
          </cell>
        </row>
        <row r="74">
          <cell r="G74">
            <v>1</v>
          </cell>
          <cell r="M74">
            <v>0.05</v>
          </cell>
          <cell r="N74">
            <v>1.4095573934691621</v>
          </cell>
          <cell r="Q74">
            <v>30.488726420737979</v>
          </cell>
        </row>
        <row r="75">
          <cell r="G75">
            <v>1</v>
          </cell>
          <cell r="M75">
            <v>0.05</v>
          </cell>
          <cell r="N75">
            <v>1.3804746750019237</v>
          </cell>
          <cell r="Q75">
            <v>29.859667220291609</v>
          </cell>
        </row>
        <row r="76">
          <cell r="G76">
            <v>1</v>
          </cell>
          <cell r="M76">
            <v>0</v>
          </cell>
          <cell r="Q76">
            <v>573.80400000000009</v>
          </cell>
        </row>
        <row r="77">
          <cell r="G77">
            <v>1</v>
          </cell>
          <cell r="M77">
            <v>0.05</v>
          </cell>
          <cell r="N77">
            <v>2.3299010648958336</v>
          </cell>
          <cell r="Q77">
            <v>50.395760033696888</v>
          </cell>
        </row>
        <row r="78">
          <cell r="G78">
            <v>1</v>
          </cell>
          <cell r="M78">
            <v>0.05</v>
          </cell>
          <cell r="N78">
            <v>1.9014184003698564</v>
          </cell>
          <cell r="Q78">
            <v>41.127679999999998</v>
          </cell>
        </row>
        <row r="79">
          <cell r="G79">
            <v>1</v>
          </cell>
          <cell r="M79">
            <v>0.05</v>
          </cell>
          <cell r="N79">
            <v>2.7611918912621354</v>
          </cell>
          <cell r="Q79">
            <v>59.724580607999989</v>
          </cell>
        </row>
        <row r="80">
          <cell r="G80">
            <v>1</v>
          </cell>
          <cell r="M80">
            <v>0.01</v>
          </cell>
          <cell r="N80">
            <v>0.85063077958281252</v>
          </cell>
          <cell r="Q80">
            <v>88.491119999999995</v>
          </cell>
        </row>
        <row r="81">
          <cell r="N81">
            <v>0</v>
          </cell>
          <cell r="O81">
            <v>0</v>
          </cell>
          <cell r="Q81">
            <v>0</v>
          </cell>
        </row>
        <row r="82">
          <cell r="N82">
            <v>0</v>
          </cell>
          <cell r="O82">
            <v>0</v>
          </cell>
          <cell r="Q82">
            <v>0</v>
          </cell>
        </row>
        <row r="83">
          <cell r="N83">
            <v>0</v>
          </cell>
          <cell r="O83">
            <v>0</v>
          </cell>
          <cell r="Q83">
            <v>0</v>
          </cell>
        </row>
        <row r="84">
          <cell r="N84">
            <v>0</v>
          </cell>
          <cell r="O84">
            <v>0</v>
          </cell>
          <cell r="Q84">
            <v>0</v>
          </cell>
        </row>
        <row r="85">
          <cell r="N85">
            <v>0</v>
          </cell>
          <cell r="O85">
            <v>0</v>
          </cell>
          <cell r="Q85">
            <v>0</v>
          </cell>
        </row>
        <row r="86">
          <cell r="N86">
            <v>0</v>
          </cell>
          <cell r="O86">
            <v>0</v>
          </cell>
          <cell r="Q86">
            <v>0</v>
          </cell>
        </row>
        <row r="87">
          <cell r="N87">
            <v>0</v>
          </cell>
          <cell r="O87">
            <v>0</v>
          </cell>
          <cell r="Q87">
            <v>0</v>
          </cell>
        </row>
        <row r="88">
          <cell r="N88">
            <v>0</v>
          </cell>
          <cell r="O88">
            <v>0</v>
          </cell>
          <cell r="Q88">
            <v>0</v>
          </cell>
        </row>
        <row r="89">
          <cell r="N89">
            <v>0</v>
          </cell>
          <cell r="O89">
            <v>0</v>
          </cell>
          <cell r="Q89">
            <v>0</v>
          </cell>
        </row>
        <row r="90">
          <cell r="N90">
            <v>0</v>
          </cell>
          <cell r="O90">
            <v>0</v>
          </cell>
          <cell r="Q90">
            <v>0</v>
          </cell>
        </row>
        <row r="91">
          <cell r="N91">
            <v>0</v>
          </cell>
          <cell r="O91">
            <v>0</v>
          </cell>
          <cell r="Q91">
            <v>0</v>
          </cell>
        </row>
        <row r="92">
          <cell r="N92">
            <v>0</v>
          </cell>
          <cell r="O92">
            <v>0</v>
          </cell>
          <cell r="Q92">
            <v>0</v>
          </cell>
        </row>
        <row r="93">
          <cell r="N93">
            <v>0</v>
          </cell>
          <cell r="O93">
            <v>0</v>
          </cell>
          <cell r="Q93">
            <v>0</v>
          </cell>
        </row>
        <row r="94">
          <cell r="N94">
            <v>0</v>
          </cell>
          <cell r="O94">
            <v>0</v>
          </cell>
          <cell r="Q94">
            <v>0</v>
          </cell>
        </row>
        <row r="95">
          <cell r="N95">
            <v>0</v>
          </cell>
          <cell r="O95">
            <v>0</v>
          </cell>
          <cell r="Q95">
            <v>0</v>
          </cell>
        </row>
        <row r="96">
          <cell r="N96">
            <v>0</v>
          </cell>
          <cell r="O96">
            <v>0</v>
          </cell>
          <cell r="Q96">
            <v>0</v>
          </cell>
        </row>
        <row r="97">
          <cell r="N97">
            <v>0</v>
          </cell>
          <cell r="O97">
            <v>0</v>
          </cell>
          <cell r="Q97">
            <v>0</v>
          </cell>
        </row>
        <row r="98">
          <cell r="Q98">
            <v>0</v>
          </cell>
        </row>
        <row r="112">
          <cell r="G112">
            <v>1</v>
          </cell>
          <cell r="Q112">
            <v>8.4655659574468092E-2</v>
          </cell>
        </row>
        <row r="113">
          <cell r="G113">
            <v>1</v>
          </cell>
          <cell r="Q113">
            <v>5.007931914893618E-2</v>
          </cell>
        </row>
        <row r="114">
          <cell r="G114">
            <v>1</v>
          </cell>
          <cell r="M114">
            <v>0.3</v>
          </cell>
          <cell r="N114">
            <v>1.800457455789474E-2</v>
          </cell>
          <cell r="Q114">
            <v>7.9820280540000024E-2</v>
          </cell>
        </row>
        <row r="115">
          <cell r="G115">
            <v>1</v>
          </cell>
          <cell r="M115">
            <v>0.3</v>
          </cell>
          <cell r="N115">
            <v>7.7162462390977446E-3</v>
          </cell>
          <cell r="Q115">
            <v>3.4208691660000005E-2</v>
          </cell>
        </row>
        <row r="116">
          <cell r="G116">
            <v>1</v>
          </cell>
          <cell r="Q116">
            <v>0.11000851063829789</v>
          </cell>
        </row>
        <row r="117">
          <cell r="G117">
            <v>1</v>
          </cell>
          <cell r="Q117">
            <v>0.33457855319148933</v>
          </cell>
        </row>
        <row r="118">
          <cell r="N118">
            <v>0</v>
          </cell>
          <cell r="O118">
            <v>0</v>
          </cell>
          <cell r="Q118">
            <v>0</v>
          </cell>
        </row>
        <row r="122">
          <cell r="G122">
            <v>1</v>
          </cell>
          <cell r="Q122">
            <v>0.1585297021276596</v>
          </cell>
        </row>
        <row r="123">
          <cell r="G123">
            <v>1</v>
          </cell>
          <cell r="Q123">
            <v>8.5912340425531905E-2</v>
          </cell>
        </row>
        <row r="124">
          <cell r="G124">
            <v>1</v>
          </cell>
          <cell r="M124">
            <v>0.3</v>
          </cell>
          <cell r="N124">
            <v>1.5799644586827064E-2</v>
          </cell>
          <cell r="Q124">
            <v>7.0045091001599988E-2</v>
          </cell>
        </row>
        <row r="125">
          <cell r="G125">
            <v>1</v>
          </cell>
          <cell r="M125">
            <v>0.3</v>
          </cell>
          <cell r="N125">
            <v>8.4458433780451089E-3</v>
          </cell>
          <cell r="Q125">
            <v>3.7443238975999986E-2</v>
          </cell>
        </row>
        <row r="126">
          <cell r="G126">
            <v>1</v>
          </cell>
          <cell r="Q126">
            <v>1.4496165957446811E-2</v>
          </cell>
        </row>
        <row r="127">
          <cell r="G127">
            <v>1</v>
          </cell>
          <cell r="Q127">
            <v>0.17563387234042555</v>
          </cell>
        </row>
        <row r="128">
          <cell r="N128">
            <v>0</v>
          </cell>
          <cell r="O128">
            <v>0</v>
          </cell>
          <cell r="Q128">
            <v>0</v>
          </cell>
        </row>
        <row r="132">
          <cell r="G132">
            <v>1</v>
          </cell>
          <cell r="Q132">
            <v>0.21508425531914896</v>
          </cell>
        </row>
        <row r="133">
          <cell r="G133">
            <v>1</v>
          </cell>
          <cell r="M133">
            <v>0.2</v>
          </cell>
          <cell r="N133">
            <v>3.5772357723577237E-2</v>
          </cell>
          <cell r="Q133">
            <v>0.22</v>
          </cell>
        </row>
        <row r="134">
          <cell r="G134">
            <v>1</v>
          </cell>
          <cell r="M134">
            <v>0.3</v>
          </cell>
          <cell r="N134">
            <v>1.7843861455398492E-2</v>
          </cell>
          <cell r="Q134">
            <v>7.9107785785599988E-2</v>
          </cell>
        </row>
        <row r="135">
          <cell r="G135">
            <v>1</v>
          </cell>
          <cell r="M135">
            <v>0.3</v>
          </cell>
          <cell r="N135">
            <v>1.099035542760902E-2</v>
          </cell>
          <cell r="Q135">
            <v>4.8723909062399998E-2</v>
          </cell>
        </row>
        <row r="136">
          <cell r="G136">
            <v>1</v>
          </cell>
          <cell r="Q136">
            <v>0.33</v>
          </cell>
        </row>
        <row r="137">
          <cell r="G137">
            <v>1</v>
          </cell>
          <cell r="M137">
            <v>0.2</v>
          </cell>
          <cell r="N137">
            <v>3.9442266735858857E-2</v>
          </cell>
          <cell r="Q137">
            <v>0.24256994042553195</v>
          </cell>
        </row>
        <row r="138">
          <cell r="N138">
            <v>0</v>
          </cell>
          <cell r="O138">
            <v>0</v>
          </cell>
          <cell r="Q138">
            <v>0</v>
          </cell>
        </row>
        <row r="142">
          <cell r="G142">
            <v>1</v>
          </cell>
          <cell r="Q142">
            <v>0.21508425531914896</v>
          </cell>
        </row>
        <row r="143">
          <cell r="G143">
            <v>1</v>
          </cell>
          <cell r="M143">
            <v>0.2</v>
          </cell>
          <cell r="N143">
            <v>3.5772357723577237E-2</v>
          </cell>
          <cell r="Q143">
            <v>0.22</v>
          </cell>
        </row>
        <row r="144">
          <cell r="G144">
            <v>1</v>
          </cell>
          <cell r="M144">
            <v>0.3</v>
          </cell>
          <cell r="N144">
            <v>1.7843861455398492E-2</v>
          </cell>
          <cell r="Q144">
            <v>7.9107785785599988E-2</v>
          </cell>
        </row>
        <row r="145">
          <cell r="G145">
            <v>1</v>
          </cell>
          <cell r="M145">
            <v>0.3</v>
          </cell>
          <cell r="N145">
            <v>1.099035542760902E-2</v>
          </cell>
          <cell r="Q145">
            <v>4.8723909062399998E-2</v>
          </cell>
        </row>
        <row r="146">
          <cell r="G146">
            <v>1</v>
          </cell>
          <cell r="Q146">
            <v>0.33</v>
          </cell>
        </row>
        <row r="147">
          <cell r="G147">
            <v>1</v>
          </cell>
          <cell r="M147">
            <v>0.2</v>
          </cell>
          <cell r="N147">
            <v>3.9442266735858857E-2</v>
          </cell>
          <cell r="Q147">
            <v>0.24256994042553195</v>
          </cell>
        </row>
        <row r="148">
          <cell r="N148">
            <v>0</v>
          </cell>
          <cell r="O148">
            <v>0</v>
          </cell>
          <cell r="Q148">
            <v>0</v>
          </cell>
        </row>
        <row r="152">
          <cell r="G152">
            <v>1</v>
          </cell>
          <cell r="Q152">
            <v>0.3</v>
          </cell>
        </row>
        <row r="153">
          <cell r="G153">
            <v>1</v>
          </cell>
          <cell r="M153">
            <v>0.2</v>
          </cell>
          <cell r="N153">
            <v>3.5772357723577237E-2</v>
          </cell>
          <cell r="Q153">
            <v>0.22</v>
          </cell>
        </row>
        <row r="154">
          <cell r="G154">
            <v>1</v>
          </cell>
          <cell r="M154">
            <v>0.3</v>
          </cell>
          <cell r="N154">
            <v>1.7843861455398492E-2</v>
          </cell>
          <cell r="Q154">
            <v>7.9107785785599988E-2</v>
          </cell>
        </row>
        <row r="155">
          <cell r="G155">
            <v>1</v>
          </cell>
          <cell r="M155">
            <v>0.3</v>
          </cell>
          <cell r="N155">
            <v>1.099035542760902E-2</v>
          </cell>
          <cell r="Q155">
            <v>4.8723909062399998E-2</v>
          </cell>
        </row>
        <row r="156">
          <cell r="G156">
            <v>1</v>
          </cell>
          <cell r="Q156">
            <v>0.33</v>
          </cell>
        </row>
        <row r="157">
          <cell r="N157">
            <v>0</v>
          </cell>
          <cell r="Q157">
            <v>0</v>
          </cell>
        </row>
        <row r="158">
          <cell r="N158">
            <v>0</v>
          </cell>
          <cell r="O158">
            <v>0</v>
          </cell>
          <cell r="Q158">
            <v>0</v>
          </cell>
        </row>
        <row r="162">
          <cell r="G162">
            <v>1</v>
          </cell>
          <cell r="Q162">
            <v>0.56104340425531929</v>
          </cell>
        </row>
        <row r="163">
          <cell r="G163">
            <v>1</v>
          </cell>
          <cell r="M163">
            <v>0.3</v>
          </cell>
          <cell r="N163">
            <v>4.9624060150375938E-2</v>
          </cell>
          <cell r="Q163">
            <v>0.22</v>
          </cell>
        </row>
        <row r="164">
          <cell r="G164">
            <v>1</v>
          </cell>
          <cell r="Q164">
            <v>0.28411361702127663</v>
          </cell>
        </row>
        <row r="165">
          <cell r="N165">
            <v>0</v>
          </cell>
          <cell r="Q165">
            <v>0</v>
          </cell>
        </row>
        <row r="166">
          <cell r="Q166">
            <v>0</v>
          </cell>
        </row>
        <row r="167">
          <cell r="N167">
            <v>0</v>
          </cell>
          <cell r="Q167">
            <v>0</v>
          </cell>
        </row>
        <row r="168">
          <cell r="N168">
            <v>0</v>
          </cell>
          <cell r="O168">
            <v>0</v>
          </cell>
          <cell r="Q168">
            <v>0</v>
          </cell>
        </row>
      </sheetData>
      <sheetData sheetId="3" refreshError="1"/>
      <sheetData sheetId="4" refreshError="1"/>
      <sheetData sheetId="5" refreshError="1"/>
      <sheetData sheetId="6"/>
      <sheetData sheetId="7">
        <row r="8">
          <cell r="G8" t="str">
            <v>Convert</v>
          </cell>
        </row>
      </sheetData>
      <sheetData sheetId="8"/>
      <sheetData sheetId="9"/>
      <sheetData sheetId="10"/>
      <sheetData sheetId="11"/>
      <sheetData sheetId="12">
        <row r="8">
          <cell r="G8" t="str">
            <v>Convert</v>
          </cell>
        </row>
      </sheetData>
      <sheetData sheetId="13"/>
      <sheetData sheetId="14"/>
      <sheetData sheetId="15"/>
      <sheetData sheetId="16" refreshError="1"/>
      <sheetData sheetId="17"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ome plusr김해점"/>
      <sheetName val="home%20plusr김해점.xls"/>
      <sheetName val="home%20plusr%EA%B9%80%ED%95%B4%"/>
    </sheetNames>
    <sheetDataSet>
      <sheetData sheetId="0" refreshError="1"/>
      <sheetData sheetId="1" refreshError="1"/>
      <sheetData sheetId="2"/>
      <sheetData sheetId="3"/>
      <sheetData sheetId="4"/>
      <sheetData sheetId="5"/>
      <sheetData sheetId="6"/>
      <sheetData sheetId="7"/>
      <sheetData sheetId="8">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 sheetId="15" refreshError="1"/>
      <sheetData sheetId="16"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소비자가"/>
      <sheetName val="Sheet2"/>
      <sheetName val="일위대가"/>
      <sheetName val="공사원가계산서"/>
      <sheetName val="I一般比"/>
      <sheetName val="내역서"/>
      <sheetName val="노임단가"/>
      <sheetName val="전기일위대가"/>
      <sheetName val="wall"/>
      <sheetName val="단"/>
      <sheetName val="DATA"/>
      <sheetName val="VENT"/>
      <sheetName val="직노"/>
      <sheetName val="일위"/>
      <sheetName val="현황CODE"/>
      <sheetName val="손익현황"/>
      <sheetName val="경율산정.XLS"/>
      <sheetName val="공통가설"/>
      <sheetName val="Sheet1"/>
      <sheetName val="신우"/>
      <sheetName val="다원(ZENECA)"/>
      <sheetName val="제-노임"/>
      <sheetName val="설직재-1"/>
      <sheetName val="제직재"/>
      <sheetName val="EKOG10건축"/>
      <sheetName val="J直材4"/>
      <sheetName val="목차"/>
      <sheetName val="갑지(추정)"/>
      <sheetName val="1.우편집중내역서"/>
      <sheetName val="을"/>
      <sheetName val="danga"/>
      <sheetName val="ilch"/>
      <sheetName val="제품"/>
      <sheetName val="N賃率-職"/>
      <sheetName val="20관리비율"/>
      <sheetName val="공사현황"/>
      <sheetName val="7단가"/>
      <sheetName val="원본(갑지)"/>
      <sheetName val="교통대책내역"/>
      <sheetName val="분석"/>
      <sheetName val="일위대가목차"/>
      <sheetName val="조경"/>
      <sheetName val="FB25JN"/>
      <sheetName val="내역서 제출"/>
      <sheetName val="hvac(제어동)"/>
      <sheetName val="현장지지물물량"/>
      <sheetName val="표지"/>
      <sheetName val="실행"/>
      <sheetName val="대비내역"/>
      <sheetName val="BOQ건축"/>
      <sheetName val="1-1"/>
      <sheetName val="Sheet5"/>
      <sheetName val="노임이"/>
      <sheetName val="COPING"/>
      <sheetName val="Material U.P"/>
      <sheetName val="내역"/>
      <sheetName val="미장"/>
      <sheetName val="철골"/>
      <sheetName val="금액내역서"/>
      <sheetName val="Total"/>
      <sheetName val="GAEYO"/>
      <sheetName val="Y-WORK"/>
      <sheetName val="INPUT"/>
      <sheetName val="내역서_제출"/>
      <sheetName val="Material_U_P"/>
      <sheetName val="6호기"/>
      <sheetName val="본선 토공 분배표"/>
      <sheetName val="정부노임단가"/>
      <sheetName val="1ST"/>
      <sheetName val="내역서_제출1"/>
      <sheetName val="Material_U_P1"/>
      <sheetName val="copy"/>
      <sheetName val="서식"/>
      <sheetName val="주경기-오배수"/>
      <sheetName val="데이타"/>
      <sheetName val="식재인부"/>
      <sheetName val="CAPVC"/>
      <sheetName val="골조시행"/>
      <sheetName val="내역서 "/>
      <sheetName val="h-013211-2"/>
      <sheetName val="말뚝지지력산정"/>
      <sheetName val="카렌스센터계량기설치공사"/>
      <sheetName val=" 냉각수펌프"/>
      <sheetName val="건축"/>
      <sheetName val="물량표S"/>
      <sheetName val="물량표(신)"/>
      <sheetName val="DI1"/>
      <sheetName val="단가"/>
      <sheetName val="미드수량"/>
      <sheetName val="건축집계"/>
      <sheetName val="T1"/>
      <sheetName val="48평형"/>
      <sheetName val="62평형"/>
      <sheetName val="plan&amp;section of foundation"/>
      <sheetName val="design criteria"/>
      <sheetName val="#REF"/>
      <sheetName val="부속동"/>
      <sheetName val="본선_토공_분배표"/>
      <sheetName val="기둥(원형)"/>
      <sheetName val="FD"/>
      <sheetName val="조명시설"/>
      <sheetName val="일위대가 "/>
      <sheetName val="평형공사비"/>
      <sheetName val="백암비스타내역"/>
      <sheetName val="견적"/>
      <sheetName val="집계표"/>
      <sheetName val="자료"/>
      <sheetName val="적용률"/>
      <sheetName val="AP1"/>
      <sheetName val="2.야탑"/>
      <sheetName val="갑지1"/>
      <sheetName val="CIVIL"/>
      <sheetName val="TONG HOP VL-NC TT"/>
      <sheetName val="CHITIET VL-NC-TT -1p"/>
      <sheetName val="TDTKP1"/>
      <sheetName val="KPVC-BD "/>
      <sheetName val="공통비(전체)"/>
      <sheetName val="I.설계조건"/>
      <sheetName val="설계예산서"/>
      <sheetName val="예산내역서"/>
      <sheetName val="부대대비"/>
      <sheetName val="냉연집계"/>
      <sheetName val="DEF"/>
      <sheetName val="Summary"/>
      <sheetName val="99노임기준"/>
      <sheetName val="본장"/>
      <sheetName val="guard(mac)"/>
      <sheetName val="Customer Databas"/>
      <sheetName val="FURNITURE-01"/>
      <sheetName val="갑지"/>
      <sheetName val="asd"/>
      <sheetName val="FRP내역서"/>
      <sheetName val="기계설비"/>
      <sheetName val="TB-내역서"/>
      <sheetName val="연돌일위집계"/>
      <sheetName val="견적서"/>
      <sheetName val="Front"/>
      <sheetName val="소일위대가코드표"/>
      <sheetName val="세부내역"/>
      <sheetName val="Sheet3"/>
      <sheetName val="입찰안"/>
      <sheetName val="약품공급2"/>
      <sheetName val="입력"/>
      <sheetName val="집계"/>
      <sheetName val="단면가정"/>
      <sheetName val="시멘트"/>
      <sheetName val="내역서_제출2"/>
      <sheetName val="Material_U_P2"/>
      <sheetName val="본선_토공_분배표1"/>
      <sheetName val="_냉각수펌프"/>
      <sheetName val="내역서_"/>
      <sheetName val="plan&amp;section_of_foundation"/>
      <sheetName val="design_criteria"/>
      <sheetName val="일위대가_"/>
      <sheetName val="TONG_HOP_VL-NC_TT"/>
      <sheetName val="CHITIET_VL-NC-TT_-1p"/>
      <sheetName val="KPVC-BD_"/>
      <sheetName val="월별손익"/>
      <sheetName val="2_야탑"/>
      <sheetName val="작업자명단"/>
      <sheetName val="Apt내역"/>
      <sheetName val="admin"/>
      <sheetName val="표지 (2)"/>
      <sheetName val="Breakdown"/>
      <sheetName val="UnitRate"/>
      <sheetName val="예산서"/>
      <sheetName val="DATA1"/>
      <sheetName val="건축공사실행"/>
      <sheetName val="Æo°¡±aAØ"/>
      <sheetName val="9609Aß"/>
      <sheetName val="LD"/>
      <sheetName val="기계내역"/>
      <sheetName val="저"/>
      <sheetName val="MOTOR"/>
      <sheetName val="P3"/>
      <sheetName val="1차 내역서"/>
      <sheetName val="대비표(토공1안)"/>
      <sheetName val="경비2내역"/>
      <sheetName val="빗물받이(910-510-410)"/>
      <sheetName val="집수정(600-700)"/>
      <sheetName val="토목공사"/>
      <sheetName val="총물량"/>
      <sheetName val="1월"/>
      <sheetName val="설계"/>
      <sheetName val="토목"/>
      <sheetName val="분석표_아파트동"/>
      <sheetName val="분석표_부속동"/>
      <sheetName val="단가대비표"/>
      <sheetName val="일위대가목록"/>
      <sheetName val="일반부표"/>
      <sheetName val="정보"/>
      <sheetName val="코드"/>
      <sheetName val="공사개요"/>
      <sheetName val="공사비"/>
      <sheetName val="경비"/>
      <sheetName val="입력1"/>
      <sheetName val="내역1"/>
      <sheetName val="맨홀수량산출"/>
      <sheetName val="을-ATYPE"/>
      <sheetName val="분전함신설"/>
      <sheetName val="접지1종"/>
      <sheetName val="인사자료총집계"/>
      <sheetName val="기본사항"/>
      <sheetName val="견적내역"/>
      <sheetName val="도급실행(본관-주차장)"/>
      <sheetName val="마산월령동골조물량변경"/>
      <sheetName val="납부서"/>
      <sheetName val="기본일위"/>
      <sheetName val="Customer_Databas"/>
      <sheetName val="노무산출서"/>
      <sheetName val="총괄갑 "/>
      <sheetName val="샤워실위생"/>
      <sheetName val="Sheet1 (2)"/>
      <sheetName val="Sheet4"/>
      <sheetName val="노무비단가"/>
      <sheetName val="Customer_Databas1"/>
      <sheetName val="형틀공사"/>
      <sheetName val="단가 및 재료비"/>
      <sheetName val="부재리스트"/>
      <sheetName val="상반기손익차2총괄"/>
      <sheetName val="기초자료입력"/>
      <sheetName val="하수급견적대비"/>
      <sheetName val="설계명세서"/>
      <sheetName val="환산"/>
      <sheetName val="노임"/>
      <sheetName val="국내조달(통합-1)"/>
      <sheetName val="호표"/>
      <sheetName val="수입"/>
      <sheetName val="자재 DB LIST"/>
      <sheetName val="새공통"/>
      <sheetName val="총괄갑_"/>
      <sheetName val="Sheet1_(2)"/>
      <sheetName val="경산"/>
      <sheetName val="노임단가 (2)"/>
      <sheetName val="개산공사비"/>
      <sheetName val="0000"/>
      <sheetName val="자재단가"/>
      <sheetName val="회사정보"/>
      <sheetName val="공사내역"/>
      <sheetName val="일용직내역"/>
      <sheetName val="."/>
      <sheetName val="업체명"/>
      <sheetName val="관리"/>
      <sheetName val="가격조사서"/>
      <sheetName val="본공사"/>
      <sheetName val="tggwan(mac)"/>
      <sheetName val="Setup"/>
      <sheetName val="금융비용"/>
      <sheetName val="날개벽수량표"/>
      <sheetName val="2공구산출내역"/>
      <sheetName val="TOWER 10TON"/>
      <sheetName val="48수량"/>
      <sheetName val="49일위"/>
      <sheetName val="49수량"/>
      <sheetName val="완도-군외"/>
      <sheetName val="수량집계(방송설비)"/>
      <sheetName val="수량집계(전기시계)"/>
      <sheetName val="수량집계(출입통제)"/>
      <sheetName val="수량집계(통합배선)"/>
      <sheetName val="수량집계(CATV)"/>
      <sheetName val="수량집계(CCTV)"/>
      <sheetName val="공사비산출내역"/>
      <sheetName val="수량산출서(철거)"/>
      <sheetName val="실행내역"/>
      <sheetName val="시설투자"/>
      <sheetName val="지급자재"/>
      <sheetName val="TYPE-A"/>
      <sheetName val="수지"/>
      <sheetName val="기초일위"/>
      <sheetName val="총괄"/>
      <sheetName val="조직"/>
      <sheetName val="4.2유효폭의 계산"/>
      <sheetName val="입찰"/>
      <sheetName val="현경"/>
      <sheetName val="공비대비"/>
      <sheetName val="3.공통공사대비"/>
      <sheetName val="투찰"/>
      <sheetName val="구리토평1전기"/>
      <sheetName val="Customer_Databas2"/>
      <sheetName val="총괄갑_1"/>
      <sheetName val="Sheet1_(2)1"/>
      <sheetName val="단가_및_재료비"/>
      <sheetName val="자재_DB_LIST"/>
      <sheetName val="노임단가_(2)"/>
      <sheetName val="1차_내역서"/>
      <sheetName val="_"/>
      <sheetName val="현장관리비"/>
      <sheetName val="APT"/>
      <sheetName val="Customer_Databas3"/>
      <sheetName val="총괄갑_2"/>
      <sheetName val="Sheet1_(2)2"/>
      <sheetName val="단가_및_재료비1"/>
      <sheetName val="일위대가_1"/>
      <sheetName val="노임단가_(2)1"/>
      <sheetName val="자재_DB_LIST1"/>
      <sheetName val="_1"/>
      <sheetName val="1차_내역서1"/>
      <sheetName val="EQT-ESTN"/>
      <sheetName val="노무비"/>
      <sheetName val="물량표"/>
      <sheetName val="수량산출내역1115"/>
      <sheetName val="물가시세"/>
      <sheetName val="설계내역서"/>
      <sheetName val="소방"/>
      <sheetName val="Macro7"/>
      <sheetName val="기준층(외주부)"/>
      <sheetName val="인건비"/>
      <sheetName val="내역서(신규OFFICE(14))"/>
      <sheetName val="하부철근수량"/>
      <sheetName val="내   역"/>
      <sheetName val="차액보증"/>
      <sheetName val="전기집계표"/>
      <sheetName val="산출서"/>
      <sheetName val="2008년상반기"/>
      <sheetName val="인원자료"/>
      <sheetName val="실행철강하도"/>
      <sheetName val="도급FORM"/>
      <sheetName val="원가계산서"/>
      <sheetName val="부서별3월"/>
      <sheetName val="단가산출"/>
      <sheetName val="4 노임단가"/>
      <sheetName val="M-EQPT-Z"/>
      <sheetName val="실행,원가 최종예상"/>
      <sheetName val="내역표지"/>
      <sheetName val="수목단가"/>
      <sheetName val="시설수량표"/>
      <sheetName val="식재수량표"/>
      <sheetName val="수량산출"/>
      <sheetName val="인제내역"/>
      <sheetName val="건축내역서"/>
      <sheetName val="설비내역서"/>
      <sheetName val="전기내역서"/>
      <sheetName val="정공공사"/>
      <sheetName val="설명서 "/>
      <sheetName val="실행(ALT1)"/>
      <sheetName val="내역서2안"/>
      <sheetName val="연습"/>
      <sheetName val="WC96709"/>
      <sheetName val="문학간접"/>
      <sheetName val="간접"/>
      <sheetName val="4_노임단가"/>
      <sheetName val="실행,원가_최종예상"/>
      <sheetName val="사장실도배발주서"/>
      <sheetName val="설명서_"/>
      <sheetName val="SG"/>
      <sheetName val="4_노임단가1"/>
      <sheetName val="실행,원가_최종예상1"/>
      <sheetName val="설명서_1"/>
      <sheetName val="조명율표"/>
      <sheetName val="차도조도계산"/>
      <sheetName val="순공사비"/>
      <sheetName val="기결의"/>
      <sheetName val="토목공사일반"/>
      <sheetName val="101동"/>
      <sheetName val="현장"/>
      <sheetName val="철거산출근거"/>
      <sheetName val="일위목록"/>
      <sheetName val="환경기계공정표 (3)"/>
      <sheetName val="결재갑지"/>
      <sheetName val="판관"/>
      <sheetName val="중기"/>
      <sheetName val="건축명"/>
      <sheetName val="기계명"/>
      <sheetName val="전기명"/>
      <sheetName val="토목명"/>
      <sheetName val="빙장비사양"/>
      <sheetName val="장비사양"/>
      <sheetName val="견적을(1안)"/>
      <sheetName val="2.대외공문"/>
      <sheetName val="을지"/>
      <sheetName val="01"/>
      <sheetName val="건축내역"/>
      <sheetName val="전도금정산서(27)"/>
      <sheetName val="전기"/>
      <sheetName val="기본단가표"/>
      <sheetName val="원가계산"/>
      <sheetName val="인테리어내역"/>
      <sheetName val="수량산출(음암)"/>
      <sheetName val="단가표"/>
      <sheetName val="주공 갑지"/>
      <sheetName val="2-1. 경관조명 내역총괄표"/>
      <sheetName val="내역서1999.8최종"/>
      <sheetName val="도급자재"/>
      <sheetName val="총원가계산서(요율)"/>
      <sheetName val="참조"/>
      <sheetName val="케이블류 OLD"/>
      <sheetName val="가스(내역)"/>
      <sheetName val="설계기준"/>
      <sheetName val="내역을"/>
      <sheetName val="수량산출서"/>
      <sheetName val="연결임시"/>
      <sheetName val="가격비"/>
      <sheetName val="금호내역서"/>
      <sheetName val="금액집계"/>
      <sheetName val="상계견적"/>
      <sheetName val="T13(P68~72,78)"/>
      <sheetName val="단중표"/>
      <sheetName val="H-PILE수량집계"/>
      <sheetName val="경비내역(을)-1"/>
      <sheetName val="연부97-1"/>
      <sheetName val="산출근거"/>
      <sheetName val="예총"/>
      <sheetName val="가시설단위수량"/>
      <sheetName val="SORCE1"/>
      <sheetName val="단위수량"/>
      <sheetName val="약품설비"/>
      <sheetName val="기기리스트"/>
      <sheetName val="1차_내역서2"/>
      <sheetName val="4_노임단가2"/>
      <sheetName val="실행,원가_최종예상2"/>
      <sheetName val="설명서_2"/>
      <sheetName val="환경기계공정표_(3)"/>
      <sheetName val="2_대외공문"/>
      <sheetName val="주공_갑지"/>
      <sheetName val="2-1__경관조명_내역총괄표"/>
      <sheetName val="내역서1999_8최종"/>
      <sheetName val="케이블류_OLD"/>
      <sheetName val="직재"/>
      <sheetName val="재집"/>
      <sheetName val="1차_내역서3"/>
      <sheetName val="4_노임단가3"/>
      <sheetName val="실행,원가_최종예상3"/>
      <sheetName val="내역서_제출3"/>
      <sheetName val="설명서_3"/>
      <sheetName val="2_대외공문1"/>
      <sheetName val="환경기계공정표_(3)1"/>
      <sheetName val="2-1__경관조명_내역총괄표1"/>
      <sheetName val="내역서1999_8최종1"/>
      <sheetName val="주공_갑지1"/>
      <sheetName val="케이블류_OLD1"/>
      <sheetName val="가시설수량"/>
      <sheetName val="테이블"/>
      <sheetName val="제경비율"/>
      <sheetName val="토적계산서"/>
      <sheetName val="건축공사"/>
      <sheetName val="2.Summary-cash"/>
      <sheetName val="95WBS"/>
      <sheetName val="CASHFLOW"/>
      <sheetName val="견적990322"/>
      <sheetName val="건축내역서 (2)"/>
      <sheetName val="Inve. &amp; Income Assum."/>
      <sheetName val="Annex C - 1 - Cash"/>
      <sheetName val="Assumptions"/>
      <sheetName val="Macro Codes"/>
      <sheetName val="화재 탐지 설비"/>
      <sheetName val="MATRLDATA"/>
      <sheetName val="공종단가"/>
      <sheetName val="냉천부속동"/>
      <sheetName val="4 LINE"/>
      <sheetName val="7 th"/>
      <sheetName val="FANDBS"/>
      <sheetName val="GRDATA"/>
      <sheetName val="SHAFTDBSE"/>
      <sheetName val="EJ"/>
      <sheetName val="2002상반기노임기준"/>
      <sheetName val="960318-1"/>
      <sheetName val="할증 "/>
      <sheetName val="경동~상록"/>
      <sheetName val="우주~로베로"/>
      <sheetName val="일위대가표"/>
      <sheetName val="직접비"/>
      <sheetName val="SAM"/>
      <sheetName val="직공비"/>
      <sheetName val="수지표"/>
      <sheetName val="셀명"/>
      <sheetName val="식재"/>
      <sheetName val="시설물"/>
      <sheetName val="식재출력용"/>
      <sheetName val="유지관리"/>
      <sheetName val="설계가"/>
      <sheetName val="D"/>
      <sheetName val="PL단가산정"/>
      <sheetName val="그림"/>
      <sheetName val="그림2"/>
      <sheetName val="지질조사"/>
      <sheetName val="AS포장복구 "/>
      <sheetName val="산출내역서집계표"/>
      <sheetName val="DB"/>
      <sheetName val="Sheet9"/>
      <sheetName val="부하(성남)"/>
      <sheetName val="일집"/>
      <sheetName val="플랜트 설치"/>
      <sheetName val="ABUT수량-A1"/>
      <sheetName val="BOX규격및 설계조건입력"/>
      <sheetName val="설계용역"/>
      <sheetName val="500대광고주 현황"/>
    </sheetNames>
    <sheetDataSet>
      <sheetData sheetId="0" refreshError="1">
        <row r="46">
          <cell r="I46" t="str">
            <v>내용</v>
          </cell>
          <cell r="J46" t="str">
            <v>단가</v>
          </cell>
        </row>
        <row r="47">
          <cell r="I47" t="str">
            <v>ED008</v>
          </cell>
          <cell r="J47">
            <v>141800</v>
          </cell>
        </row>
        <row r="48">
          <cell r="I48" t="str">
            <v>ED012</v>
          </cell>
          <cell r="J48">
            <v>173300</v>
          </cell>
        </row>
        <row r="49">
          <cell r="I49" t="str">
            <v>ED014</v>
          </cell>
          <cell r="J49">
            <v>216300</v>
          </cell>
        </row>
        <row r="50">
          <cell r="I50" t="str">
            <v>ED016</v>
          </cell>
          <cell r="J50">
            <v>231000</v>
          </cell>
        </row>
        <row r="51">
          <cell r="I51" t="str">
            <v>ED018</v>
          </cell>
          <cell r="J51">
            <v>243600</v>
          </cell>
        </row>
        <row r="52">
          <cell r="I52" t="str">
            <v>ED018X</v>
          </cell>
          <cell r="J52">
            <v>268800</v>
          </cell>
        </row>
        <row r="53">
          <cell r="I53" t="str">
            <v>ED0108</v>
          </cell>
          <cell r="J53">
            <v>105000</v>
          </cell>
        </row>
        <row r="54">
          <cell r="I54" t="str">
            <v>ED0112</v>
          </cell>
          <cell r="J54">
            <v>132300</v>
          </cell>
        </row>
        <row r="55">
          <cell r="I55" t="str">
            <v>ED0114</v>
          </cell>
          <cell r="J55">
            <v>162800</v>
          </cell>
        </row>
        <row r="56">
          <cell r="I56" t="str">
            <v>ED0116</v>
          </cell>
          <cell r="J56">
            <v>177500</v>
          </cell>
        </row>
        <row r="57">
          <cell r="I57" t="str">
            <v>EP0202</v>
          </cell>
          <cell r="J57">
            <v>131300</v>
          </cell>
        </row>
        <row r="58">
          <cell r="I58" t="str">
            <v>EP0203</v>
          </cell>
          <cell r="J58">
            <v>131300</v>
          </cell>
        </row>
        <row r="59">
          <cell r="I59" t="str">
            <v>EP0302</v>
          </cell>
          <cell r="J59">
            <v>168000</v>
          </cell>
        </row>
        <row r="60">
          <cell r="I60" t="str">
            <v>EP0303</v>
          </cell>
          <cell r="J60">
            <v>168000</v>
          </cell>
        </row>
        <row r="61">
          <cell r="I61" t="str">
            <v>ED401</v>
          </cell>
          <cell r="J61">
            <v>128100</v>
          </cell>
        </row>
        <row r="62">
          <cell r="I62" t="str">
            <v>ED410R</v>
          </cell>
          <cell r="J62">
            <v>160700</v>
          </cell>
        </row>
        <row r="63">
          <cell r="I63" t="str">
            <v>ED410L</v>
          </cell>
          <cell r="J63">
            <v>160700</v>
          </cell>
        </row>
        <row r="64">
          <cell r="I64" t="str">
            <v>ED412</v>
          </cell>
          <cell r="J64">
            <v>160700</v>
          </cell>
        </row>
        <row r="65">
          <cell r="I65" t="str">
            <v>ED950</v>
          </cell>
          <cell r="J65">
            <v>264600</v>
          </cell>
        </row>
        <row r="66">
          <cell r="I66" t="str">
            <v>ED5086R</v>
          </cell>
          <cell r="J66">
            <v>105000</v>
          </cell>
        </row>
        <row r="67">
          <cell r="I67" t="str">
            <v>ED5086L</v>
          </cell>
          <cell r="J67">
            <v>105000</v>
          </cell>
        </row>
        <row r="68">
          <cell r="I68" t="str">
            <v>ED5466</v>
          </cell>
          <cell r="J68">
            <v>33600</v>
          </cell>
        </row>
        <row r="69">
          <cell r="I69" t="str">
            <v>ED5966</v>
          </cell>
          <cell r="J69">
            <v>56700</v>
          </cell>
        </row>
        <row r="70">
          <cell r="I70" t="str">
            <v>ED912</v>
          </cell>
          <cell r="J70">
            <v>203700</v>
          </cell>
        </row>
        <row r="71">
          <cell r="I71" t="str">
            <v>ED916</v>
          </cell>
          <cell r="J71">
            <v>249900</v>
          </cell>
        </row>
        <row r="72">
          <cell r="I72" t="str">
            <v>ED516</v>
          </cell>
          <cell r="J72">
            <v>63000</v>
          </cell>
        </row>
        <row r="73">
          <cell r="I73" t="str">
            <v>ED517R</v>
          </cell>
          <cell r="J73">
            <v>74600</v>
          </cell>
        </row>
        <row r="74">
          <cell r="I74" t="str">
            <v>ED517L</v>
          </cell>
          <cell r="J74">
            <v>74600</v>
          </cell>
        </row>
        <row r="75">
          <cell r="I75" t="str">
            <v>ED5488</v>
          </cell>
          <cell r="J75">
            <v>39900</v>
          </cell>
        </row>
        <row r="76">
          <cell r="I76" t="str">
            <v>ED5988</v>
          </cell>
          <cell r="J76">
            <v>65100</v>
          </cell>
        </row>
        <row r="77">
          <cell r="I77" t="str">
            <v>ED0608</v>
          </cell>
          <cell r="J77">
            <v>54600</v>
          </cell>
        </row>
        <row r="78">
          <cell r="I78" t="str">
            <v>ED0612</v>
          </cell>
          <cell r="J78">
            <v>65100</v>
          </cell>
        </row>
        <row r="81">
          <cell r="I81" t="str">
            <v>ED0616</v>
          </cell>
          <cell r="J81">
            <v>92400</v>
          </cell>
        </row>
        <row r="82">
          <cell r="I82" t="str">
            <v>ED0706</v>
          </cell>
          <cell r="J82">
            <v>105000</v>
          </cell>
        </row>
        <row r="83">
          <cell r="I83" t="str">
            <v>ED0708</v>
          </cell>
          <cell r="J83">
            <v>141800</v>
          </cell>
        </row>
        <row r="84">
          <cell r="I84" t="str">
            <v>ED0806</v>
          </cell>
          <cell r="J84">
            <v>122900</v>
          </cell>
        </row>
        <row r="85">
          <cell r="I85" t="str">
            <v>ED0808</v>
          </cell>
          <cell r="J85">
            <v>164900</v>
          </cell>
        </row>
        <row r="86">
          <cell r="I86" t="str">
            <v>EZ016</v>
          </cell>
          <cell r="J86">
            <v>371700</v>
          </cell>
        </row>
        <row r="87">
          <cell r="I87" t="str">
            <v>EZ018</v>
          </cell>
          <cell r="J87">
            <v>400100</v>
          </cell>
        </row>
        <row r="88">
          <cell r="I88" t="str">
            <v>TD008</v>
          </cell>
          <cell r="J88">
            <v>155400</v>
          </cell>
        </row>
        <row r="89">
          <cell r="I89" t="str">
            <v>TD010</v>
          </cell>
          <cell r="J89">
            <v>173300</v>
          </cell>
        </row>
        <row r="90">
          <cell r="I90" t="str">
            <v>TD012</v>
          </cell>
          <cell r="J90">
            <v>191100</v>
          </cell>
        </row>
        <row r="91">
          <cell r="I91" t="str">
            <v>TD014</v>
          </cell>
          <cell r="J91">
            <v>236300</v>
          </cell>
        </row>
        <row r="92">
          <cell r="I92" t="str">
            <v>TD016</v>
          </cell>
          <cell r="J92">
            <v>254100</v>
          </cell>
        </row>
        <row r="93">
          <cell r="I93" t="str">
            <v>TD018</v>
          </cell>
          <cell r="J93">
            <v>272000</v>
          </cell>
        </row>
        <row r="94">
          <cell r="I94" t="str">
            <v>TD108</v>
          </cell>
          <cell r="J94">
            <v>115500</v>
          </cell>
        </row>
        <row r="112">
          <cell r="I112" t="str">
            <v>TD110</v>
          </cell>
          <cell r="J112">
            <v>130200</v>
          </cell>
        </row>
        <row r="113">
          <cell r="I113" t="str">
            <v>TD112</v>
          </cell>
          <cell r="J113">
            <v>147000</v>
          </cell>
        </row>
        <row r="114">
          <cell r="I114" t="str">
            <v>TD114</v>
          </cell>
          <cell r="J114">
            <v>178500</v>
          </cell>
        </row>
        <row r="115">
          <cell r="I115" t="str">
            <v>TD116</v>
          </cell>
          <cell r="J115">
            <v>196400</v>
          </cell>
        </row>
        <row r="116">
          <cell r="I116" t="str">
            <v>TD118</v>
          </cell>
          <cell r="J116">
            <v>222600</v>
          </cell>
        </row>
        <row r="117">
          <cell r="I117" t="str">
            <v>TP0302</v>
          </cell>
          <cell r="J117">
            <v>198500</v>
          </cell>
        </row>
        <row r="118">
          <cell r="I118" t="str">
            <v>TP0303</v>
          </cell>
          <cell r="J118">
            <v>206900</v>
          </cell>
        </row>
        <row r="119">
          <cell r="I119" t="str">
            <v>TP0312</v>
          </cell>
          <cell r="J119">
            <v>156500</v>
          </cell>
        </row>
        <row r="120">
          <cell r="I120" t="str">
            <v>TP0313</v>
          </cell>
          <cell r="J120">
            <v>162800</v>
          </cell>
        </row>
        <row r="121">
          <cell r="I121" t="str">
            <v>TP0502</v>
          </cell>
          <cell r="J121">
            <v>149100</v>
          </cell>
        </row>
        <row r="122">
          <cell r="I122" t="str">
            <v>TP0503</v>
          </cell>
          <cell r="J122">
            <v>152300</v>
          </cell>
        </row>
        <row r="123">
          <cell r="I123" t="str">
            <v>TD410</v>
          </cell>
          <cell r="J123">
            <v>163800</v>
          </cell>
        </row>
        <row r="124">
          <cell r="I124" t="str">
            <v>TD412</v>
          </cell>
          <cell r="J124">
            <v>173300</v>
          </cell>
        </row>
        <row r="125">
          <cell r="I125" t="str">
            <v>TD546</v>
          </cell>
          <cell r="J125">
            <v>46200</v>
          </cell>
        </row>
        <row r="126">
          <cell r="I126" t="str">
            <v>TD596</v>
          </cell>
          <cell r="J126">
            <v>68300</v>
          </cell>
        </row>
        <row r="127">
          <cell r="I127" t="str">
            <v>TD516</v>
          </cell>
          <cell r="J127">
            <v>83000</v>
          </cell>
        </row>
        <row r="128">
          <cell r="I128" t="str">
            <v>TD517R</v>
          </cell>
          <cell r="J128">
            <v>97700</v>
          </cell>
        </row>
        <row r="129">
          <cell r="I129" t="str">
            <v>TD517L</v>
          </cell>
          <cell r="J129">
            <v>97700</v>
          </cell>
        </row>
        <row r="130">
          <cell r="I130" t="str">
            <v>TD518</v>
          </cell>
          <cell r="J130">
            <v>108200</v>
          </cell>
        </row>
        <row r="131">
          <cell r="I131" t="str">
            <v>TD546</v>
          </cell>
          <cell r="J131">
            <v>46200</v>
          </cell>
        </row>
        <row r="132">
          <cell r="I132" t="str">
            <v>TD548</v>
          </cell>
          <cell r="J132">
            <v>66200</v>
          </cell>
        </row>
        <row r="133">
          <cell r="I133" t="str">
            <v>TD506</v>
          </cell>
          <cell r="J133">
            <v>159600</v>
          </cell>
        </row>
        <row r="134">
          <cell r="I134" t="str">
            <v>TD507R</v>
          </cell>
          <cell r="J134">
            <v>171200</v>
          </cell>
        </row>
        <row r="135">
          <cell r="I135" t="str">
            <v>TD507L</v>
          </cell>
          <cell r="J135">
            <v>171200</v>
          </cell>
        </row>
        <row r="136">
          <cell r="I136" t="str">
            <v>TD508</v>
          </cell>
          <cell r="J136">
            <v>183800</v>
          </cell>
        </row>
        <row r="137">
          <cell r="I137" t="str">
            <v>TD598</v>
          </cell>
          <cell r="J137">
            <v>95600</v>
          </cell>
        </row>
        <row r="138">
          <cell r="I138" t="str">
            <v>TD597R</v>
          </cell>
          <cell r="J138">
            <v>86100</v>
          </cell>
        </row>
        <row r="139">
          <cell r="I139" t="str">
            <v>TD597L</v>
          </cell>
          <cell r="J139">
            <v>86100</v>
          </cell>
        </row>
        <row r="140">
          <cell r="I140" t="str">
            <v>TD0608</v>
          </cell>
          <cell r="J140">
            <v>56700</v>
          </cell>
        </row>
        <row r="141">
          <cell r="I141" t="str">
            <v>TD0612</v>
          </cell>
          <cell r="J141">
            <v>68300</v>
          </cell>
        </row>
        <row r="142">
          <cell r="I142" t="str">
            <v>TD0614</v>
          </cell>
          <cell r="J142">
            <v>86100</v>
          </cell>
        </row>
        <row r="143">
          <cell r="I143" t="str">
            <v>TD0616</v>
          </cell>
          <cell r="J143">
            <v>96600</v>
          </cell>
        </row>
        <row r="144">
          <cell r="I144" t="str">
            <v>TD712</v>
          </cell>
          <cell r="J144">
            <v>212100</v>
          </cell>
        </row>
        <row r="145">
          <cell r="I145" t="str">
            <v>TD808</v>
          </cell>
          <cell r="J145">
            <v>180600</v>
          </cell>
        </row>
        <row r="146">
          <cell r="I146" t="str">
            <v>TD990</v>
          </cell>
          <cell r="J146">
            <v>159600</v>
          </cell>
        </row>
        <row r="147">
          <cell r="I147" t="str">
            <v>TD912</v>
          </cell>
          <cell r="J147">
            <v>129200</v>
          </cell>
        </row>
        <row r="148">
          <cell r="I148" t="str">
            <v>TD916</v>
          </cell>
          <cell r="J148">
            <v>171200</v>
          </cell>
        </row>
        <row r="149">
          <cell r="I149" t="str">
            <v>TD966</v>
          </cell>
          <cell r="J149">
            <v>96600</v>
          </cell>
        </row>
        <row r="150">
          <cell r="I150" t="str">
            <v>TD988</v>
          </cell>
          <cell r="J150">
            <v>155400</v>
          </cell>
        </row>
        <row r="151">
          <cell r="I151" t="str">
            <v>TF008</v>
          </cell>
          <cell r="J151">
            <v>51500</v>
          </cell>
        </row>
        <row r="152">
          <cell r="I152" t="str">
            <v>TF010</v>
          </cell>
          <cell r="J152">
            <v>61700</v>
          </cell>
        </row>
        <row r="153">
          <cell r="I153" t="str">
            <v>TF012</v>
          </cell>
          <cell r="J153">
            <v>69300</v>
          </cell>
        </row>
        <row r="154">
          <cell r="I154" t="str">
            <v>TF014</v>
          </cell>
          <cell r="J154">
            <v>85100</v>
          </cell>
        </row>
        <row r="155">
          <cell r="I155" t="str">
            <v>TF016</v>
          </cell>
          <cell r="J155">
            <v>92400</v>
          </cell>
        </row>
        <row r="156">
          <cell r="I156" t="str">
            <v>TF018</v>
          </cell>
          <cell r="J156">
            <v>103800</v>
          </cell>
        </row>
        <row r="157">
          <cell r="I157" t="str">
            <v>YD018</v>
          </cell>
          <cell r="J157">
            <v>351800</v>
          </cell>
        </row>
        <row r="158">
          <cell r="I158" t="str">
            <v>YP0302</v>
          </cell>
          <cell r="J158">
            <v>233100</v>
          </cell>
        </row>
        <row r="159">
          <cell r="I159" t="str">
            <v>YP0303</v>
          </cell>
          <cell r="J159">
            <v>233100</v>
          </cell>
        </row>
        <row r="160">
          <cell r="I160" t="str">
            <v>YD412</v>
          </cell>
          <cell r="J160">
            <v>194300</v>
          </cell>
        </row>
        <row r="161">
          <cell r="I161" t="str">
            <v>YC055L</v>
          </cell>
          <cell r="J161">
            <v>290900</v>
          </cell>
        </row>
        <row r="162">
          <cell r="I162" t="str">
            <v>YC555R</v>
          </cell>
          <cell r="J162">
            <v>290900</v>
          </cell>
        </row>
        <row r="163">
          <cell r="I163" t="str">
            <v>YC085</v>
          </cell>
          <cell r="J163">
            <v>396900</v>
          </cell>
        </row>
        <row r="164">
          <cell r="I164" t="str">
            <v>YC2082</v>
          </cell>
          <cell r="J164">
            <v>411600</v>
          </cell>
        </row>
        <row r="165">
          <cell r="I165" t="str">
            <v>YC182</v>
          </cell>
          <cell r="J165">
            <v>226800</v>
          </cell>
        </row>
        <row r="166">
          <cell r="I166" t="str">
            <v>YD990</v>
          </cell>
          <cell r="J166">
            <v>202700</v>
          </cell>
        </row>
        <row r="167">
          <cell r="I167" t="str">
            <v>PD018</v>
          </cell>
          <cell r="J167">
            <v>584900</v>
          </cell>
        </row>
        <row r="168">
          <cell r="I168" t="str">
            <v>PD021</v>
          </cell>
          <cell r="J168">
            <v>621600</v>
          </cell>
        </row>
        <row r="169">
          <cell r="I169" t="str">
            <v>PP0202</v>
          </cell>
          <cell r="J169">
            <v>246800</v>
          </cell>
        </row>
        <row r="170">
          <cell r="I170" t="str">
            <v>PP0203</v>
          </cell>
          <cell r="J170">
            <v>246800</v>
          </cell>
        </row>
        <row r="171">
          <cell r="I171" t="str">
            <v>PP0302</v>
          </cell>
          <cell r="J171">
            <v>246800</v>
          </cell>
        </row>
        <row r="172">
          <cell r="I172" t="str">
            <v>PP0303</v>
          </cell>
          <cell r="J172">
            <v>246800</v>
          </cell>
        </row>
        <row r="173">
          <cell r="I173" t="str">
            <v>PD414</v>
          </cell>
          <cell r="J173">
            <v>484100</v>
          </cell>
        </row>
        <row r="174">
          <cell r="I174" t="str">
            <v>PZ021</v>
          </cell>
          <cell r="J174">
            <v>696200</v>
          </cell>
        </row>
        <row r="175">
          <cell r="I175" t="str">
            <v>PC055L</v>
          </cell>
          <cell r="J175">
            <v>347600</v>
          </cell>
        </row>
        <row r="176">
          <cell r="I176" t="str">
            <v>PC355L</v>
          </cell>
          <cell r="J176">
            <v>487200</v>
          </cell>
        </row>
        <row r="177">
          <cell r="I177" t="str">
            <v>PC5055R</v>
          </cell>
          <cell r="J177">
            <v>353900</v>
          </cell>
        </row>
        <row r="178">
          <cell r="I178" t="str">
            <v>PC085</v>
          </cell>
          <cell r="J178">
            <v>513500</v>
          </cell>
        </row>
        <row r="179">
          <cell r="I179" t="str">
            <v>LD021</v>
          </cell>
          <cell r="J179">
            <v>2876000</v>
          </cell>
        </row>
        <row r="180">
          <cell r="I180" t="str">
            <v>LD018</v>
          </cell>
          <cell r="J180">
            <v>2595600</v>
          </cell>
        </row>
        <row r="181">
          <cell r="I181" t="str">
            <v>LD712R</v>
          </cell>
          <cell r="J181">
            <v>781200</v>
          </cell>
        </row>
        <row r="182">
          <cell r="I182" t="str">
            <v>LD712L</v>
          </cell>
          <cell r="J182">
            <v>781200</v>
          </cell>
        </row>
        <row r="183">
          <cell r="I183" t="str">
            <v>LC01</v>
          </cell>
          <cell r="J183">
            <v>5120900</v>
          </cell>
        </row>
        <row r="184">
          <cell r="I184" t="str">
            <v>LC02</v>
          </cell>
          <cell r="J184">
            <v>4102400</v>
          </cell>
        </row>
        <row r="185">
          <cell r="I185" t="str">
            <v>LC03</v>
          </cell>
          <cell r="J185">
            <v>3716000</v>
          </cell>
        </row>
        <row r="186">
          <cell r="I186" t="str">
            <v>LC04</v>
          </cell>
          <cell r="J186">
            <v>5292000</v>
          </cell>
        </row>
        <row r="187">
          <cell r="I187" t="str">
            <v>LC05</v>
          </cell>
          <cell r="J187">
            <v>4273500</v>
          </cell>
        </row>
        <row r="188">
          <cell r="I188" t="str">
            <v>LC11</v>
          </cell>
          <cell r="J188">
            <v>4237800</v>
          </cell>
        </row>
        <row r="189">
          <cell r="I189" t="str">
            <v>LC12</v>
          </cell>
          <cell r="J189">
            <v>3182600</v>
          </cell>
        </row>
        <row r="190">
          <cell r="I190" t="str">
            <v>LC06</v>
          </cell>
          <cell r="J190">
            <v>3887100</v>
          </cell>
        </row>
        <row r="191">
          <cell r="I191" t="str">
            <v>LC21</v>
          </cell>
          <cell r="J191">
            <v>3257100</v>
          </cell>
        </row>
        <row r="192">
          <cell r="I192" t="str">
            <v>LC22</v>
          </cell>
          <cell r="J192">
            <v>2519000</v>
          </cell>
        </row>
        <row r="193">
          <cell r="I193" t="str">
            <v>LC23</v>
          </cell>
          <cell r="J193">
            <v>3782100</v>
          </cell>
        </row>
        <row r="194">
          <cell r="I194" t="str">
            <v>LC24</v>
          </cell>
          <cell r="J194">
            <v>3044000</v>
          </cell>
        </row>
        <row r="195">
          <cell r="I195" t="str">
            <v>LC565R</v>
          </cell>
          <cell r="J195">
            <v>750800</v>
          </cell>
        </row>
        <row r="196">
          <cell r="I196" t="str">
            <v>LC065L</v>
          </cell>
          <cell r="J196">
            <v>729800</v>
          </cell>
        </row>
        <row r="197">
          <cell r="I197" t="str">
            <v>LC162R</v>
          </cell>
          <cell r="J197">
            <v>343400</v>
          </cell>
        </row>
        <row r="198">
          <cell r="I198" t="str">
            <v>LC162L</v>
          </cell>
          <cell r="J198">
            <v>343400</v>
          </cell>
        </row>
        <row r="199">
          <cell r="I199" t="str">
            <v>LC6122</v>
          </cell>
          <cell r="J199">
            <v>515600</v>
          </cell>
        </row>
        <row r="200">
          <cell r="I200" t="str">
            <v>LC7064</v>
          </cell>
          <cell r="J200">
            <v>605900</v>
          </cell>
        </row>
        <row r="201">
          <cell r="I201" t="str">
            <v>LC1063S</v>
          </cell>
          <cell r="J201">
            <v>89300</v>
          </cell>
        </row>
        <row r="202">
          <cell r="I202" t="str">
            <v>LB1063G</v>
          </cell>
          <cell r="J202">
            <v>190100</v>
          </cell>
        </row>
        <row r="203">
          <cell r="I203" t="str">
            <v>LC9112</v>
          </cell>
          <cell r="J203">
            <v>179600</v>
          </cell>
        </row>
        <row r="204">
          <cell r="I204" t="str">
            <v>LC9118</v>
          </cell>
          <cell r="J204">
            <v>237300</v>
          </cell>
        </row>
        <row r="205">
          <cell r="I205" t="str">
            <v>LC9124</v>
          </cell>
          <cell r="J205">
            <v>336000</v>
          </cell>
        </row>
        <row r="206">
          <cell r="I206" t="str">
            <v>LC9106T</v>
          </cell>
          <cell r="J206">
            <v>86100</v>
          </cell>
        </row>
        <row r="207">
          <cell r="I207" t="str">
            <v>LC9112T</v>
          </cell>
          <cell r="J207">
            <v>179600</v>
          </cell>
        </row>
        <row r="208">
          <cell r="I208" t="str">
            <v>LC9118T</v>
          </cell>
          <cell r="J208">
            <v>217400</v>
          </cell>
        </row>
        <row r="209">
          <cell r="I209" t="str">
            <v>LC9124T</v>
          </cell>
          <cell r="J209">
            <v>287700</v>
          </cell>
        </row>
        <row r="210">
          <cell r="I210" t="str">
            <v>LC9124N</v>
          </cell>
          <cell r="J210">
            <v>336000</v>
          </cell>
        </row>
        <row r="211">
          <cell r="I211" t="str">
            <v>LZ01</v>
          </cell>
          <cell r="J211">
            <v>2063300</v>
          </cell>
        </row>
        <row r="212">
          <cell r="I212" t="str">
            <v>LZ02</v>
          </cell>
          <cell r="J212">
            <v>2234400</v>
          </cell>
        </row>
        <row r="213">
          <cell r="I213" t="str">
            <v>LZ11</v>
          </cell>
          <cell r="J213">
            <v>1529900</v>
          </cell>
        </row>
        <row r="214">
          <cell r="I214" t="str">
            <v>LR024</v>
          </cell>
          <cell r="J214">
            <v>1932000</v>
          </cell>
        </row>
        <row r="215">
          <cell r="I215" t="str">
            <v>LR012</v>
          </cell>
          <cell r="J215">
            <v>1430100</v>
          </cell>
        </row>
        <row r="216">
          <cell r="I216" t="str">
            <v>LS7001C</v>
          </cell>
          <cell r="J216">
            <v>1045800</v>
          </cell>
        </row>
        <row r="217">
          <cell r="I217" t="str">
            <v>LS7001W</v>
          </cell>
          <cell r="J217">
            <v>1045800</v>
          </cell>
        </row>
        <row r="218">
          <cell r="I218" t="str">
            <v>LS7003C</v>
          </cell>
          <cell r="J218">
            <v>1708400</v>
          </cell>
        </row>
        <row r="219">
          <cell r="I219" t="str">
            <v>LS7003W</v>
          </cell>
          <cell r="J219">
            <v>1708400</v>
          </cell>
        </row>
        <row r="220">
          <cell r="I220" t="str">
            <v>LL016</v>
          </cell>
          <cell r="J220">
            <v>1146600</v>
          </cell>
        </row>
        <row r="221">
          <cell r="I221" t="str">
            <v>LL008</v>
          </cell>
          <cell r="J221">
            <v>1019600</v>
          </cell>
        </row>
        <row r="222">
          <cell r="I222" t="str">
            <v>LL0007</v>
          </cell>
          <cell r="J222">
            <v>393800</v>
          </cell>
        </row>
        <row r="223">
          <cell r="I223" t="str">
            <v>CA0302</v>
          </cell>
          <cell r="J223">
            <v>60900</v>
          </cell>
        </row>
        <row r="224">
          <cell r="I224" t="str">
            <v>CA0301</v>
          </cell>
          <cell r="J224">
            <v>10500</v>
          </cell>
        </row>
        <row r="225">
          <cell r="I225" t="str">
            <v>CA1101</v>
          </cell>
          <cell r="J225">
            <v>10500</v>
          </cell>
        </row>
        <row r="226">
          <cell r="I226" t="str">
            <v>CC1082</v>
          </cell>
          <cell r="J226">
            <v>107100</v>
          </cell>
        </row>
        <row r="227">
          <cell r="I227" t="str">
            <v>CC1083</v>
          </cell>
          <cell r="J227">
            <v>147000</v>
          </cell>
        </row>
        <row r="228">
          <cell r="I228" t="str">
            <v>CC0054</v>
          </cell>
          <cell r="J228">
            <v>108200</v>
          </cell>
        </row>
        <row r="229">
          <cell r="I229" t="str">
            <v>CC0055</v>
          </cell>
          <cell r="J229">
            <v>129200</v>
          </cell>
        </row>
        <row r="230">
          <cell r="I230" t="str">
            <v>CC0084</v>
          </cell>
          <cell r="J230">
            <v>147000</v>
          </cell>
        </row>
        <row r="231">
          <cell r="I231" t="str">
            <v>CC0085</v>
          </cell>
          <cell r="J231">
            <v>164900</v>
          </cell>
        </row>
        <row r="232">
          <cell r="I232" t="str">
            <v>CC0084N</v>
          </cell>
          <cell r="J232">
            <v>113400</v>
          </cell>
        </row>
        <row r="233">
          <cell r="I233" t="str">
            <v>CC0085N</v>
          </cell>
          <cell r="J233">
            <v>129200</v>
          </cell>
        </row>
        <row r="234">
          <cell r="I234" t="str">
            <v>CC5054</v>
          </cell>
          <cell r="J234">
            <v>101900</v>
          </cell>
        </row>
        <row r="235">
          <cell r="I235" t="str">
            <v>CC5055</v>
          </cell>
          <cell r="J235">
            <v>117600</v>
          </cell>
        </row>
        <row r="236">
          <cell r="I236" t="str">
            <v>TB1082</v>
          </cell>
          <cell r="J236">
            <v>69300</v>
          </cell>
        </row>
        <row r="237">
          <cell r="I237" t="str">
            <v>TB1083</v>
          </cell>
          <cell r="J237">
            <v>90300</v>
          </cell>
        </row>
        <row r="238">
          <cell r="I238" t="str">
            <v>TB0082</v>
          </cell>
          <cell r="J238">
            <v>69300</v>
          </cell>
        </row>
        <row r="239">
          <cell r="I239" t="str">
            <v>TB084</v>
          </cell>
          <cell r="J239">
            <v>127100</v>
          </cell>
        </row>
        <row r="240">
          <cell r="I240" t="str">
            <v>TB085</v>
          </cell>
          <cell r="J240">
            <v>152300</v>
          </cell>
        </row>
        <row r="241">
          <cell r="I241" t="str">
            <v>TB0052R</v>
          </cell>
          <cell r="J241">
            <v>50400</v>
          </cell>
        </row>
        <row r="242">
          <cell r="I242" t="str">
            <v>TB0052L</v>
          </cell>
          <cell r="J242">
            <v>50400</v>
          </cell>
        </row>
        <row r="243">
          <cell r="I243" t="str">
            <v>TB0054R</v>
          </cell>
          <cell r="J243">
            <v>90300</v>
          </cell>
        </row>
        <row r="244">
          <cell r="I244" t="str">
            <v>TB0054L</v>
          </cell>
          <cell r="J244">
            <v>90300</v>
          </cell>
        </row>
        <row r="245">
          <cell r="I245" t="str">
            <v>TB0055R</v>
          </cell>
          <cell r="J245">
            <v>102900</v>
          </cell>
        </row>
        <row r="246">
          <cell r="I246" t="str">
            <v>TB0055L</v>
          </cell>
          <cell r="J246">
            <v>102900</v>
          </cell>
        </row>
        <row r="247">
          <cell r="I247" t="str">
            <v>TB0083G</v>
          </cell>
          <cell r="J247">
            <v>76700</v>
          </cell>
        </row>
        <row r="248">
          <cell r="I248" t="str">
            <v>EB1083G</v>
          </cell>
          <cell r="J248">
            <v>72500</v>
          </cell>
        </row>
        <row r="249">
          <cell r="I249" t="str">
            <v>EB1082</v>
          </cell>
          <cell r="J249">
            <v>54600</v>
          </cell>
        </row>
        <row r="250">
          <cell r="I250" t="str">
            <v>EB1083</v>
          </cell>
          <cell r="J250">
            <v>72500</v>
          </cell>
        </row>
        <row r="251">
          <cell r="I251" t="str">
            <v>EB0082</v>
          </cell>
          <cell r="J251">
            <v>54600</v>
          </cell>
        </row>
        <row r="252">
          <cell r="I252" t="str">
            <v>EB084</v>
          </cell>
          <cell r="J252">
            <v>101900</v>
          </cell>
        </row>
        <row r="253">
          <cell r="I253" t="str">
            <v>EB085</v>
          </cell>
          <cell r="J253">
            <v>120800</v>
          </cell>
        </row>
        <row r="254">
          <cell r="I254" t="str">
            <v>EB0052R</v>
          </cell>
          <cell r="J254">
            <v>42000</v>
          </cell>
        </row>
        <row r="255">
          <cell r="I255" t="str">
            <v>EB0052L</v>
          </cell>
          <cell r="J255">
            <v>42000</v>
          </cell>
        </row>
        <row r="256">
          <cell r="I256" t="str">
            <v>EB0054R</v>
          </cell>
          <cell r="J256">
            <v>74600</v>
          </cell>
        </row>
        <row r="257">
          <cell r="I257" t="str">
            <v>EB0054L</v>
          </cell>
          <cell r="J257">
            <v>74600</v>
          </cell>
        </row>
        <row r="258">
          <cell r="I258" t="str">
            <v>EB0055R</v>
          </cell>
          <cell r="J258">
            <v>86100</v>
          </cell>
        </row>
        <row r="259">
          <cell r="I259" t="str">
            <v>EB0055L</v>
          </cell>
          <cell r="J259">
            <v>86100</v>
          </cell>
        </row>
        <row r="260">
          <cell r="I260" t="str">
            <v>EC2052</v>
          </cell>
          <cell r="J260">
            <v>201600</v>
          </cell>
        </row>
        <row r="261">
          <cell r="I261" t="str">
            <v>EC2053</v>
          </cell>
          <cell r="J261">
            <v>269900</v>
          </cell>
        </row>
        <row r="262">
          <cell r="I262" t="str">
            <v>EC2050</v>
          </cell>
          <cell r="J262">
            <v>38900</v>
          </cell>
        </row>
        <row r="263">
          <cell r="I263" t="str">
            <v>TC2042</v>
          </cell>
          <cell r="J263">
            <v>242600</v>
          </cell>
        </row>
        <row r="264">
          <cell r="I264" t="str">
            <v>TC2043</v>
          </cell>
          <cell r="J264">
            <v>327600</v>
          </cell>
        </row>
        <row r="265">
          <cell r="I265" t="str">
            <v>TC2082</v>
          </cell>
          <cell r="J265">
            <v>371700</v>
          </cell>
        </row>
        <row r="266">
          <cell r="I266" t="str">
            <v>TC2083</v>
          </cell>
          <cell r="J266">
            <v>492500</v>
          </cell>
        </row>
        <row r="267">
          <cell r="I267" t="str">
            <v>TC242S</v>
          </cell>
          <cell r="J267">
            <v>253100</v>
          </cell>
        </row>
        <row r="268">
          <cell r="I268" t="str">
            <v>TC242N</v>
          </cell>
          <cell r="J268">
            <v>246800</v>
          </cell>
        </row>
        <row r="269">
          <cell r="I269" t="str">
            <v>CB9054</v>
          </cell>
          <cell r="J269">
            <v>27300</v>
          </cell>
        </row>
        <row r="270">
          <cell r="I270" t="str">
            <v>CB955</v>
          </cell>
          <cell r="J270">
            <v>35700</v>
          </cell>
        </row>
        <row r="271">
          <cell r="I271" t="str">
            <v>CB9084</v>
          </cell>
          <cell r="J271">
            <v>42000</v>
          </cell>
        </row>
        <row r="272">
          <cell r="I272" t="str">
            <v>CB985</v>
          </cell>
          <cell r="J272">
            <v>54600</v>
          </cell>
        </row>
        <row r="273">
          <cell r="I273" t="str">
            <v>XX100</v>
          </cell>
          <cell r="J273">
            <v>459900</v>
          </cell>
        </row>
        <row r="274">
          <cell r="I274" t="str">
            <v>XC100</v>
          </cell>
          <cell r="J274">
            <v>430500</v>
          </cell>
        </row>
        <row r="275">
          <cell r="I275" t="str">
            <v>XC150R</v>
          </cell>
          <cell r="J275">
            <v>279300</v>
          </cell>
        </row>
        <row r="276">
          <cell r="I276" t="str">
            <v>XC150L</v>
          </cell>
          <cell r="J276">
            <v>279300</v>
          </cell>
        </row>
        <row r="277">
          <cell r="I277" t="str">
            <v>CR1007</v>
          </cell>
          <cell r="J277">
            <v>132300</v>
          </cell>
        </row>
        <row r="278">
          <cell r="I278" t="str">
            <v>CR1015</v>
          </cell>
          <cell r="J278">
            <v>183800</v>
          </cell>
        </row>
        <row r="279">
          <cell r="I279" t="str">
            <v>CR1066</v>
          </cell>
          <cell r="J279">
            <v>201600</v>
          </cell>
        </row>
        <row r="280">
          <cell r="I280" t="str">
            <v>CR1107</v>
          </cell>
          <cell r="J280">
            <v>114500</v>
          </cell>
        </row>
        <row r="281">
          <cell r="I281" t="str">
            <v>CR1115</v>
          </cell>
          <cell r="J281">
            <v>150200</v>
          </cell>
        </row>
        <row r="282">
          <cell r="I282" t="str">
            <v>CR1166</v>
          </cell>
          <cell r="J282">
            <v>158600</v>
          </cell>
        </row>
        <row r="283">
          <cell r="I283" t="str">
            <v>CR1206</v>
          </cell>
          <cell r="J283">
            <v>30500</v>
          </cell>
        </row>
        <row r="284">
          <cell r="I284" t="str">
            <v>CR1207</v>
          </cell>
          <cell r="J284">
            <v>33600</v>
          </cell>
        </row>
        <row r="285">
          <cell r="I285" t="str">
            <v>CR1307</v>
          </cell>
          <cell r="J285">
            <v>17900</v>
          </cell>
        </row>
        <row r="286">
          <cell r="I286" t="str">
            <v>CR1315</v>
          </cell>
          <cell r="J286">
            <v>33600</v>
          </cell>
        </row>
        <row r="287">
          <cell r="I287" t="str">
            <v>CR1360</v>
          </cell>
          <cell r="J287">
            <v>17900</v>
          </cell>
        </row>
        <row r="288">
          <cell r="I288" t="str">
            <v>CR1361</v>
          </cell>
          <cell r="J288">
            <v>17900</v>
          </cell>
        </row>
        <row r="289">
          <cell r="I289" t="str">
            <v>CR2008N</v>
          </cell>
          <cell r="J289">
            <v>150200</v>
          </cell>
        </row>
        <row r="290">
          <cell r="I290" t="str">
            <v>CR2016N</v>
          </cell>
          <cell r="J290">
            <v>246800</v>
          </cell>
        </row>
        <row r="291">
          <cell r="I291" t="str">
            <v>CR2590N</v>
          </cell>
          <cell r="J291">
            <v>135500</v>
          </cell>
        </row>
        <row r="292">
          <cell r="I292" t="str">
            <v>CR2000</v>
          </cell>
          <cell r="J292">
            <v>48300</v>
          </cell>
        </row>
        <row r="293">
          <cell r="I293" t="str">
            <v>CR2000S</v>
          </cell>
          <cell r="J293">
            <v>26300</v>
          </cell>
        </row>
        <row r="294">
          <cell r="I294" t="str">
            <v>CR2000E</v>
          </cell>
          <cell r="J294">
            <v>48300</v>
          </cell>
        </row>
        <row r="295">
          <cell r="I295" t="str">
            <v>CR018</v>
          </cell>
          <cell r="J295">
            <v>278300</v>
          </cell>
        </row>
        <row r="296">
          <cell r="I296" t="str">
            <v>CR024</v>
          </cell>
          <cell r="J296">
            <v>354900</v>
          </cell>
        </row>
        <row r="297">
          <cell r="I297" t="str">
            <v>CR3118</v>
          </cell>
          <cell r="J297">
            <v>285600</v>
          </cell>
        </row>
        <row r="298">
          <cell r="I298" t="str">
            <v>CR3218</v>
          </cell>
          <cell r="J298">
            <v>249900</v>
          </cell>
        </row>
        <row r="299">
          <cell r="I299" t="str">
            <v>CR3114N</v>
          </cell>
          <cell r="J299">
            <v>225800</v>
          </cell>
        </row>
        <row r="300">
          <cell r="I300" t="str">
            <v>CR3214N</v>
          </cell>
          <cell r="J300">
            <v>206900</v>
          </cell>
        </row>
        <row r="301">
          <cell r="I301" t="str">
            <v>CR4110</v>
          </cell>
          <cell r="J301">
            <v>107100</v>
          </cell>
        </row>
        <row r="302">
          <cell r="I302" t="str">
            <v>SR009</v>
          </cell>
          <cell r="J302">
            <v>225800</v>
          </cell>
        </row>
        <row r="303">
          <cell r="I303" t="str">
            <v>SR012</v>
          </cell>
          <cell r="J303">
            <v>241500</v>
          </cell>
        </row>
        <row r="304">
          <cell r="I304" t="str">
            <v>SR018</v>
          </cell>
          <cell r="J304">
            <v>303500</v>
          </cell>
        </row>
        <row r="305">
          <cell r="I305" t="str">
            <v>SR024S</v>
          </cell>
          <cell r="J305">
            <v>375900</v>
          </cell>
        </row>
        <row r="306">
          <cell r="I306" t="str">
            <v>SR024</v>
          </cell>
          <cell r="J306">
            <v>375900</v>
          </cell>
        </row>
        <row r="307">
          <cell r="I307" t="str">
            <v>SR032</v>
          </cell>
          <cell r="J307">
            <v>483000</v>
          </cell>
        </row>
        <row r="308">
          <cell r="I308" t="str">
            <v>CR413</v>
          </cell>
          <cell r="J308">
            <v>129200</v>
          </cell>
        </row>
        <row r="309">
          <cell r="I309" t="str">
            <v>CA9900</v>
          </cell>
          <cell r="J309">
            <v>5300</v>
          </cell>
        </row>
        <row r="310">
          <cell r="I310" t="str">
            <v>CA9901</v>
          </cell>
          <cell r="J310">
            <v>4200</v>
          </cell>
        </row>
        <row r="311">
          <cell r="I311" t="str">
            <v>CA0100</v>
          </cell>
          <cell r="J311">
            <v>26300</v>
          </cell>
        </row>
        <row r="312">
          <cell r="I312" t="str">
            <v>CA0401</v>
          </cell>
          <cell r="J312">
            <v>175400</v>
          </cell>
        </row>
        <row r="313">
          <cell r="I313" t="str">
            <v>CA0402</v>
          </cell>
          <cell r="J313">
            <v>194300</v>
          </cell>
        </row>
        <row r="314">
          <cell r="I314" t="str">
            <v>CA0501</v>
          </cell>
          <cell r="J314">
            <v>161700</v>
          </cell>
        </row>
        <row r="315">
          <cell r="I315" t="str">
            <v>CA0601</v>
          </cell>
          <cell r="J315">
            <v>99800</v>
          </cell>
        </row>
        <row r="316">
          <cell r="I316" t="str">
            <v>CA0702</v>
          </cell>
          <cell r="J316">
            <v>24200</v>
          </cell>
        </row>
        <row r="317">
          <cell r="I317" t="str">
            <v>CA0703</v>
          </cell>
          <cell r="J317">
            <v>18900</v>
          </cell>
        </row>
        <row r="318">
          <cell r="I318" t="str">
            <v>CA0801</v>
          </cell>
          <cell r="J318">
            <v>15800</v>
          </cell>
        </row>
        <row r="319">
          <cell r="I319" t="str">
            <v>CA0802</v>
          </cell>
          <cell r="J319">
            <v>142800</v>
          </cell>
        </row>
        <row r="320">
          <cell r="I320" t="str">
            <v>CA0803</v>
          </cell>
          <cell r="J320">
            <v>66200</v>
          </cell>
        </row>
        <row r="321">
          <cell r="I321" t="str">
            <v>CA0901</v>
          </cell>
          <cell r="J321">
            <v>48300</v>
          </cell>
        </row>
        <row r="322">
          <cell r="I322" t="str">
            <v>CA0001</v>
          </cell>
          <cell r="J322">
            <v>62000</v>
          </cell>
        </row>
        <row r="323">
          <cell r="I323" t="str">
            <v>CA0002</v>
          </cell>
          <cell r="J323">
            <v>172200</v>
          </cell>
        </row>
        <row r="324">
          <cell r="I324" t="str">
            <v>CA0110</v>
          </cell>
          <cell r="J324">
            <v>105000</v>
          </cell>
        </row>
        <row r="325">
          <cell r="I325" t="str">
            <v>CA1003</v>
          </cell>
          <cell r="J325">
            <v>44100</v>
          </cell>
        </row>
        <row r="326">
          <cell r="I326" t="str">
            <v>CA1004</v>
          </cell>
          <cell r="J326">
            <v>44100</v>
          </cell>
        </row>
        <row r="327">
          <cell r="I327" t="str">
            <v>CA1005</v>
          </cell>
          <cell r="J327">
            <v>44000</v>
          </cell>
        </row>
        <row r="328">
          <cell r="I328" t="str">
            <v>CA120</v>
          </cell>
          <cell r="J328">
            <v>123900</v>
          </cell>
        </row>
        <row r="329">
          <cell r="I329" t="str">
            <v>CA0120</v>
          </cell>
          <cell r="J329">
            <v>62000</v>
          </cell>
        </row>
        <row r="330">
          <cell r="I330" t="str">
            <v>NF0060</v>
          </cell>
          <cell r="J330">
            <v>110300</v>
          </cell>
        </row>
        <row r="331">
          <cell r="I331" t="str">
            <v>NF0080</v>
          </cell>
          <cell r="J331">
            <v>122900</v>
          </cell>
        </row>
        <row r="332">
          <cell r="I332" t="str">
            <v>NF0100</v>
          </cell>
          <cell r="J332">
            <v>134400</v>
          </cell>
        </row>
        <row r="333">
          <cell r="I333" t="str">
            <v>NF0120</v>
          </cell>
          <cell r="J333">
            <v>144900</v>
          </cell>
        </row>
        <row r="334">
          <cell r="I334" t="str">
            <v>NF0062</v>
          </cell>
          <cell r="J334">
            <v>123900</v>
          </cell>
        </row>
        <row r="335">
          <cell r="I335" t="str">
            <v>NF0082</v>
          </cell>
          <cell r="J335">
            <v>135500</v>
          </cell>
        </row>
        <row r="336">
          <cell r="I336" t="str">
            <v>NF0102</v>
          </cell>
          <cell r="J336">
            <v>147000</v>
          </cell>
        </row>
        <row r="337">
          <cell r="I337" t="str">
            <v>NF0122</v>
          </cell>
          <cell r="J337">
            <v>159600</v>
          </cell>
        </row>
        <row r="338">
          <cell r="I338" t="str">
            <v>NF0065</v>
          </cell>
          <cell r="J338">
            <v>143900</v>
          </cell>
        </row>
        <row r="339">
          <cell r="I339" t="str">
            <v>NF0085</v>
          </cell>
          <cell r="J339">
            <v>161700</v>
          </cell>
        </row>
        <row r="340">
          <cell r="I340" t="str">
            <v>NF0105</v>
          </cell>
          <cell r="J340">
            <v>177500</v>
          </cell>
        </row>
        <row r="341">
          <cell r="I341" t="str">
            <v>NF0125</v>
          </cell>
          <cell r="J341">
            <v>195300</v>
          </cell>
        </row>
        <row r="342">
          <cell r="I342" t="str">
            <v>NF0068</v>
          </cell>
          <cell r="J342">
            <v>170100</v>
          </cell>
        </row>
        <row r="343">
          <cell r="I343" t="str">
            <v>NF0088</v>
          </cell>
          <cell r="J343">
            <v>195300</v>
          </cell>
        </row>
        <row r="344">
          <cell r="I344" t="str">
            <v>NF0108</v>
          </cell>
          <cell r="J344">
            <v>221600</v>
          </cell>
        </row>
        <row r="345">
          <cell r="I345" t="str">
            <v>NF0128</v>
          </cell>
          <cell r="J345">
            <v>245700</v>
          </cell>
        </row>
        <row r="346">
          <cell r="I346" t="str">
            <v>NF1082</v>
          </cell>
          <cell r="J346">
            <v>204800</v>
          </cell>
        </row>
        <row r="347">
          <cell r="I347" t="str">
            <v>NF1102</v>
          </cell>
          <cell r="J347">
            <v>231000</v>
          </cell>
        </row>
        <row r="348">
          <cell r="I348" t="str">
            <v>NF1085</v>
          </cell>
          <cell r="J348">
            <v>234200</v>
          </cell>
        </row>
        <row r="349">
          <cell r="I349" t="str">
            <v>NF1105</v>
          </cell>
          <cell r="J349">
            <v>273000</v>
          </cell>
        </row>
        <row r="350">
          <cell r="I350" t="str">
            <v>NF1088</v>
          </cell>
          <cell r="J350">
            <v>273000</v>
          </cell>
        </row>
        <row r="351">
          <cell r="I351" t="str">
            <v>NF1108</v>
          </cell>
          <cell r="J351">
            <v>321300</v>
          </cell>
        </row>
        <row r="352">
          <cell r="I352" t="str">
            <v>NF2085</v>
          </cell>
          <cell r="J352">
            <v>242600</v>
          </cell>
        </row>
        <row r="353">
          <cell r="I353" t="str">
            <v>NF2105</v>
          </cell>
          <cell r="J353">
            <v>281400</v>
          </cell>
        </row>
        <row r="354">
          <cell r="I354" t="str">
            <v>NF2088</v>
          </cell>
          <cell r="J354">
            <v>281400</v>
          </cell>
        </row>
        <row r="355">
          <cell r="I355" t="str">
            <v>NF2108</v>
          </cell>
          <cell r="J355">
            <v>329700</v>
          </cell>
        </row>
        <row r="356">
          <cell r="I356" t="str">
            <v>NF0060X</v>
          </cell>
          <cell r="J356">
            <v>114500</v>
          </cell>
        </row>
        <row r="357">
          <cell r="I357" t="str">
            <v>NF0080X</v>
          </cell>
          <cell r="J357">
            <v>128100</v>
          </cell>
        </row>
        <row r="358">
          <cell r="I358" t="str">
            <v>NF0100X</v>
          </cell>
          <cell r="J358">
            <v>138600</v>
          </cell>
        </row>
        <row r="359">
          <cell r="I359" t="str">
            <v>NF0120X</v>
          </cell>
          <cell r="J359">
            <v>150200</v>
          </cell>
        </row>
        <row r="360">
          <cell r="I360" t="str">
            <v>NA0001</v>
          </cell>
          <cell r="J360">
            <v>1600</v>
          </cell>
        </row>
        <row r="361">
          <cell r="I361" t="str">
            <v>NA0006</v>
          </cell>
          <cell r="J361">
            <v>11300</v>
          </cell>
        </row>
        <row r="362">
          <cell r="I362" t="str">
            <v>NA0008</v>
          </cell>
          <cell r="J362">
            <v>14500</v>
          </cell>
        </row>
        <row r="363">
          <cell r="I363" t="str">
            <v>NA0010</v>
          </cell>
          <cell r="J363">
            <v>17700</v>
          </cell>
        </row>
        <row r="364">
          <cell r="I364" t="str">
            <v>NA0012</v>
          </cell>
          <cell r="J364">
            <v>21000</v>
          </cell>
        </row>
        <row r="365">
          <cell r="I365" t="str">
            <v>NA0014</v>
          </cell>
          <cell r="J365">
            <v>24300</v>
          </cell>
        </row>
        <row r="366">
          <cell r="I366" t="str">
            <v>NA0016</v>
          </cell>
          <cell r="J366">
            <v>27500</v>
          </cell>
        </row>
        <row r="367">
          <cell r="I367" t="str">
            <v>NA0101</v>
          </cell>
          <cell r="J367">
            <v>14500</v>
          </cell>
        </row>
        <row r="368">
          <cell r="I368" t="str">
            <v>NA0102</v>
          </cell>
          <cell r="J368">
            <v>27500</v>
          </cell>
        </row>
        <row r="369">
          <cell r="I369" t="str">
            <v>NA0103</v>
          </cell>
          <cell r="J369">
            <v>16200</v>
          </cell>
        </row>
        <row r="370">
          <cell r="I370" t="str">
            <v>NA0104</v>
          </cell>
          <cell r="J370">
            <v>50100</v>
          </cell>
        </row>
        <row r="371">
          <cell r="I371" t="str">
            <v>NA0105</v>
          </cell>
          <cell r="J371">
            <v>14500</v>
          </cell>
        </row>
        <row r="372">
          <cell r="I372" t="str">
            <v>NA0106</v>
          </cell>
          <cell r="J372">
            <v>11300</v>
          </cell>
        </row>
        <row r="373">
          <cell r="I373" t="str">
            <v>NA0107</v>
          </cell>
          <cell r="J373">
            <v>11300</v>
          </cell>
        </row>
        <row r="374">
          <cell r="I374" t="str">
            <v>NF8001</v>
          </cell>
          <cell r="J374">
            <v>25700</v>
          </cell>
        </row>
        <row r="375">
          <cell r="I375" t="str">
            <v>NF8002</v>
          </cell>
          <cell r="J375">
            <v>3300</v>
          </cell>
        </row>
        <row r="376">
          <cell r="I376" t="str">
            <v>NF5109</v>
          </cell>
          <cell r="J376">
            <v>14700</v>
          </cell>
        </row>
        <row r="377">
          <cell r="I377" t="str">
            <v>NF5110</v>
          </cell>
          <cell r="J377">
            <v>16300</v>
          </cell>
        </row>
        <row r="378">
          <cell r="I378" t="str">
            <v>NF5112</v>
          </cell>
          <cell r="J378">
            <v>16300</v>
          </cell>
        </row>
        <row r="379">
          <cell r="I379" t="str">
            <v>NF5115</v>
          </cell>
          <cell r="J379">
            <v>21000</v>
          </cell>
        </row>
        <row r="380">
          <cell r="I380" t="str">
            <v>NF5118</v>
          </cell>
          <cell r="J380">
            <v>24200</v>
          </cell>
        </row>
        <row r="381">
          <cell r="I381" t="str">
            <v>NF5209</v>
          </cell>
          <cell r="J381">
            <v>17900</v>
          </cell>
        </row>
        <row r="382">
          <cell r="I382" t="str">
            <v>NF5210</v>
          </cell>
          <cell r="J382">
            <v>21000</v>
          </cell>
        </row>
        <row r="383">
          <cell r="I383" t="str">
            <v>NF5212</v>
          </cell>
          <cell r="J383">
            <v>21000</v>
          </cell>
        </row>
        <row r="384">
          <cell r="I384" t="str">
            <v>NF5215</v>
          </cell>
          <cell r="J384">
            <v>24200</v>
          </cell>
        </row>
        <row r="385">
          <cell r="I385" t="str">
            <v>NF5218</v>
          </cell>
          <cell r="J385">
            <v>27300</v>
          </cell>
        </row>
        <row r="386">
          <cell r="I386" t="str">
            <v>NF5309</v>
          </cell>
          <cell r="J386">
            <v>14700</v>
          </cell>
        </row>
        <row r="387">
          <cell r="I387" t="str">
            <v>NF5310</v>
          </cell>
          <cell r="J387">
            <v>16300</v>
          </cell>
        </row>
        <row r="388">
          <cell r="I388" t="str">
            <v>NF5312</v>
          </cell>
          <cell r="J388">
            <v>16300</v>
          </cell>
        </row>
        <row r="389">
          <cell r="I389" t="str">
            <v>NF5315</v>
          </cell>
          <cell r="J389">
            <v>21000</v>
          </cell>
        </row>
        <row r="390">
          <cell r="I390" t="str">
            <v>NF5318</v>
          </cell>
          <cell r="J390">
            <v>24200</v>
          </cell>
        </row>
        <row r="391">
          <cell r="I391" t="str">
            <v>NF5409</v>
          </cell>
          <cell r="J391">
            <v>14700</v>
          </cell>
        </row>
        <row r="392">
          <cell r="I392" t="str">
            <v>NF5410</v>
          </cell>
          <cell r="J392">
            <v>16300</v>
          </cell>
        </row>
        <row r="393">
          <cell r="I393" t="str">
            <v>NF5412</v>
          </cell>
          <cell r="J393">
            <v>16300</v>
          </cell>
        </row>
        <row r="394">
          <cell r="I394" t="str">
            <v>NF5415</v>
          </cell>
          <cell r="J394">
            <v>21000</v>
          </cell>
        </row>
        <row r="395">
          <cell r="I395" t="str">
            <v>NF5418</v>
          </cell>
          <cell r="J395">
            <v>24200</v>
          </cell>
        </row>
        <row r="396">
          <cell r="I396" t="str">
            <v>NF5500</v>
          </cell>
          <cell r="J396">
            <v>11600</v>
          </cell>
        </row>
        <row r="397">
          <cell r="I397" t="str">
            <v>NF5600</v>
          </cell>
          <cell r="J397">
            <v>11600</v>
          </cell>
        </row>
        <row r="398">
          <cell r="I398" t="str">
            <v>NF6009</v>
          </cell>
          <cell r="J398">
            <v>3200</v>
          </cell>
        </row>
        <row r="399">
          <cell r="I399" t="str">
            <v>NF6010</v>
          </cell>
          <cell r="J399">
            <v>3200</v>
          </cell>
        </row>
        <row r="400">
          <cell r="I400" t="str">
            <v>NF6012</v>
          </cell>
          <cell r="J400">
            <v>3200</v>
          </cell>
        </row>
        <row r="401">
          <cell r="I401" t="str">
            <v>NF6015</v>
          </cell>
          <cell r="J401">
            <v>4700</v>
          </cell>
        </row>
        <row r="402">
          <cell r="I402" t="str">
            <v>NF6018</v>
          </cell>
          <cell r="J402">
            <v>4700</v>
          </cell>
        </row>
        <row r="403">
          <cell r="I403" t="str">
            <v>NF6103</v>
          </cell>
          <cell r="J403">
            <v>1600</v>
          </cell>
        </row>
        <row r="404">
          <cell r="I404" t="str">
            <v>NF6106</v>
          </cell>
          <cell r="J404">
            <v>1600</v>
          </cell>
        </row>
        <row r="405">
          <cell r="I405" t="str">
            <v>NF6109</v>
          </cell>
          <cell r="J405">
            <v>3200</v>
          </cell>
        </row>
        <row r="406">
          <cell r="I406" t="str">
            <v>NF6303</v>
          </cell>
          <cell r="J406">
            <v>9500</v>
          </cell>
        </row>
        <row r="407">
          <cell r="I407" t="str">
            <v>NF6306</v>
          </cell>
          <cell r="J407">
            <v>11600</v>
          </cell>
        </row>
        <row r="408">
          <cell r="I408" t="str">
            <v>NF6309</v>
          </cell>
          <cell r="J408">
            <v>13100</v>
          </cell>
        </row>
        <row r="409">
          <cell r="I409" t="str">
            <v>NF6403</v>
          </cell>
          <cell r="J409">
            <v>9500</v>
          </cell>
        </row>
        <row r="410">
          <cell r="I410" t="str">
            <v>NF6406</v>
          </cell>
          <cell r="J410">
            <v>11600</v>
          </cell>
        </row>
        <row r="411">
          <cell r="I411" t="str">
            <v>NF6409</v>
          </cell>
          <cell r="J411">
            <v>12600</v>
          </cell>
        </row>
        <row r="412">
          <cell r="I412" t="str">
            <v>NT8001</v>
          </cell>
          <cell r="J412">
            <v>17900</v>
          </cell>
        </row>
        <row r="413">
          <cell r="I413" t="str">
            <v>NT0006</v>
          </cell>
          <cell r="J413">
            <v>66200</v>
          </cell>
        </row>
        <row r="414">
          <cell r="I414" t="str">
            <v>NT0008</v>
          </cell>
          <cell r="J414">
            <v>74600</v>
          </cell>
        </row>
        <row r="415">
          <cell r="I415" t="str">
            <v>NT0010</v>
          </cell>
          <cell r="J415">
            <v>87200</v>
          </cell>
        </row>
        <row r="416">
          <cell r="I416" t="str">
            <v>NT0012</v>
          </cell>
          <cell r="J416">
            <v>92400</v>
          </cell>
        </row>
        <row r="417">
          <cell r="I417" t="str">
            <v>NT0016</v>
          </cell>
          <cell r="J417">
            <v>123900</v>
          </cell>
        </row>
        <row r="418">
          <cell r="I418" t="str">
            <v>NT0018</v>
          </cell>
          <cell r="J418">
            <v>140700</v>
          </cell>
        </row>
        <row r="419">
          <cell r="I419" t="str">
            <v>NT0106</v>
          </cell>
          <cell r="J419">
            <v>54600</v>
          </cell>
        </row>
        <row r="420">
          <cell r="I420" t="str">
            <v>NT0108</v>
          </cell>
          <cell r="J420">
            <v>63000</v>
          </cell>
        </row>
        <row r="421">
          <cell r="I421" t="str">
            <v>NT0110</v>
          </cell>
          <cell r="J421">
            <v>72500</v>
          </cell>
        </row>
        <row r="422">
          <cell r="I422" t="str">
            <v>NT0112</v>
          </cell>
          <cell r="J422">
            <v>75600</v>
          </cell>
        </row>
        <row r="423">
          <cell r="I423" t="str">
            <v>NT0116</v>
          </cell>
          <cell r="J423">
            <v>102900</v>
          </cell>
        </row>
        <row r="424">
          <cell r="I424" t="str">
            <v>NT0118</v>
          </cell>
          <cell r="J424">
            <v>116600</v>
          </cell>
        </row>
        <row r="425">
          <cell r="I425" t="str">
            <v>NT0100</v>
          </cell>
          <cell r="J425">
            <v>63000</v>
          </cell>
        </row>
        <row r="426">
          <cell r="I426" t="str">
            <v>NT0000</v>
          </cell>
          <cell r="J426">
            <v>72500</v>
          </cell>
        </row>
        <row r="427">
          <cell r="I427" t="str">
            <v>NT2004</v>
          </cell>
          <cell r="J427">
            <v>39900</v>
          </cell>
        </row>
        <row r="428">
          <cell r="I428" t="str">
            <v>NT2006</v>
          </cell>
          <cell r="J428">
            <v>45200</v>
          </cell>
        </row>
        <row r="429">
          <cell r="I429" t="str">
            <v>NT2008</v>
          </cell>
          <cell r="J429">
            <v>53600</v>
          </cell>
        </row>
        <row r="430">
          <cell r="I430" t="str">
            <v>NT2010</v>
          </cell>
          <cell r="J430">
            <v>63000</v>
          </cell>
        </row>
        <row r="431">
          <cell r="I431" t="str">
            <v>NT2012</v>
          </cell>
          <cell r="J431">
            <v>66200</v>
          </cell>
        </row>
        <row r="432">
          <cell r="I432" t="str">
            <v>NT2014</v>
          </cell>
          <cell r="J432">
            <v>81900</v>
          </cell>
        </row>
        <row r="433">
          <cell r="I433" t="str">
            <v>NT2016</v>
          </cell>
          <cell r="J433">
            <v>92400</v>
          </cell>
        </row>
        <row r="434">
          <cell r="I434" t="str">
            <v>NT2018</v>
          </cell>
          <cell r="J434">
            <v>95600</v>
          </cell>
        </row>
        <row r="435">
          <cell r="I435" t="str">
            <v>NT2122</v>
          </cell>
          <cell r="J435">
            <v>26300</v>
          </cell>
        </row>
        <row r="436">
          <cell r="I436" t="str">
            <v>NT2206</v>
          </cell>
          <cell r="J436">
            <v>53600</v>
          </cell>
        </row>
        <row r="437">
          <cell r="I437" t="str">
            <v>NT2208</v>
          </cell>
          <cell r="J437">
            <v>59900</v>
          </cell>
        </row>
        <row r="438">
          <cell r="I438" t="str">
            <v>NT2210</v>
          </cell>
          <cell r="J438">
            <v>66200</v>
          </cell>
        </row>
        <row r="439">
          <cell r="I439" t="str">
            <v>NT2212</v>
          </cell>
          <cell r="J439">
            <v>75600</v>
          </cell>
        </row>
        <row r="440">
          <cell r="I440" t="str">
            <v>NT2308</v>
          </cell>
          <cell r="J440">
            <v>45200</v>
          </cell>
        </row>
        <row r="441">
          <cell r="I441" t="str">
            <v>NT912</v>
          </cell>
          <cell r="J441">
            <v>84000</v>
          </cell>
        </row>
        <row r="442">
          <cell r="I442" t="str">
            <v>NT916</v>
          </cell>
          <cell r="J442">
            <v>129200</v>
          </cell>
        </row>
        <row r="443">
          <cell r="I443" t="str">
            <v>NT918</v>
          </cell>
          <cell r="J443">
            <v>153300</v>
          </cell>
        </row>
        <row r="444">
          <cell r="I444" t="str">
            <v>NT966</v>
          </cell>
          <cell r="J444">
            <v>112400</v>
          </cell>
        </row>
        <row r="445">
          <cell r="I445" t="str">
            <v>NT988</v>
          </cell>
          <cell r="J445">
            <v>143900</v>
          </cell>
        </row>
        <row r="446">
          <cell r="I446" t="str">
            <v>NT5566</v>
          </cell>
          <cell r="J446">
            <v>119700</v>
          </cell>
        </row>
        <row r="447">
          <cell r="I447" t="str">
            <v>NT5586R</v>
          </cell>
          <cell r="J447">
            <v>137600</v>
          </cell>
        </row>
        <row r="448">
          <cell r="I448" t="str">
            <v>NT5586L</v>
          </cell>
          <cell r="J448">
            <v>137600</v>
          </cell>
        </row>
        <row r="449">
          <cell r="I449" t="str">
            <v>NT5588</v>
          </cell>
          <cell r="J449">
            <v>144900</v>
          </cell>
        </row>
        <row r="450">
          <cell r="I450" t="str">
            <v>NT5806R</v>
          </cell>
          <cell r="J450">
            <v>80900</v>
          </cell>
        </row>
        <row r="451">
          <cell r="I451" t="str">
            <v>NT5806L</v>
          </cell>
          <cell r="J451">
            <v>80900</v>
          </cell>
        </row>
        <row r="452">
          <cell r="I452" t="str">
            <v>NT5266</v>
          </cell>
          <cell r="J452">
            <v>150200</v>
          </cell>
        </row>
        <row r="453">
          <cell r="I453" t="str">
            <v>NT5288</v>
          </cell>
          <cell r="J453">
            <v>155400</v>
          </cell>
        </row>
        <row r="454">
          <cell r="I454" t="str">
            <v>NT3006</v>
          </cell>
          <cell r="J454">
            <v>30500</v>
          </cell>
        </row>
        <row r="455">
          <cell r="I455" t="str">
            <v>NT3008</v>
          </cell>
          <cell r="J455">
            <v>35700</v>
          </cell>
        </row>
        <row r="456">
          <cell r="I456" t="str">
            <v>NT3010</v>
          </cell>
          <cell r="J456">
            <v>39900</v>
          </cell>
        </row>
        <row r="457">
          <cell r="I457" t="str">
            <v>NT3012</v>
          </cell>
          <cell r="J457">
            <v>45200</v>
          </cell>
        </row>
        <row r="458">
          <cell r="I458" t="str">
            <v>NT3306</v>
          </cell>
          <cell r="J458">
            <v>90300</v>
          </cell>
        </row>
        <row r="459">
          <cell r="I459" t="str">
            <v>NT3308</v>
          </cell>
          <cell r="J459">
            <v>99800</v>
          </cell>
        </row>
        <row r="460">
          <cell r="I460" t="str">
            <v>NT3310</v>
          </cell>
          <cell r="J460">
            <v>119700</v>
          </cell>
        </row>
        <row r="461">
          <cell r="I461" t="str">
            <v>NT3312</v>
          </cell>
          <cell r="J461">
            <v>161700</v>
          </cell>
        </row>
        <row r="462">
          <cell r="I462" t="str">
            <v>NA0206</v>
          </cell>
          <cell r="J462">
            <v>6500</v>
          </cell>
        </row>
        <row r="463">
          <cell r="I463" t="str">
            <v>NA0208</v>
          </cell>
          <cell r="J463">
            <v>6500</v>
          </cell>
        </row>
        <row r="464">
          <cell r="I464" t="str">
            <v>NA0210</v>
          </cell>
          <cell r="J464">
            <v>8100</v>
          </cell>
        </row>
        <row r="465">
          <cell r="I465" t="str">
            <v>NA0212</v>
          </cell>
          <cell r="J465">
            <v>8100</v>
          </cell>
        </row>
        <row r="466">
          <cell r="I466" t="str">
            <v>NA0300</v>
          </cell>
          <cell r="J466">
            <v>4800</v>
          </cell>
        </row>
        <row r="467">
          <cell r="I467" t="str">
            <v>NA0400</v>
          </cell>
          <cell r="J467">
            <v>1300</v>
          </cell>
        </row>
        <row r="468">
          <cell r="I468" t="str">
            <v>CH0001</v>
          </cell>
          <cell r="J468">
            <v>39900</v>
          </cell>
        </row>
        <row r="469">
          <cell r="I469" t="str">
            <v>CH0002</v>
          </cell>
          <cell r="J469">
            <v>75600</v>
          </cell>
        </row>
        <row r="470">
          <cell r="I470" t="str">
            <v>CH0003</v>
          </cell>
          <cell r="J470">
            <v>65100</v>
          </cell>
        </row>
        <row r="471">
          <cell r="I471" t="str">
            <v>CH0004</v>
          </cell>
          <cell r="J471">
            <v>80900</v>
          </cell>
        </row>
        <row r="472">
          <cell r="I472" t="str">
            <v>CH0005</v>
          </cell>
          <cell r="J472">
            <v>158600</v>
          </cell>
        </row>
        <row r="473">
          <cell r="I473" t="str">
            <v>CH0005R</v>
          </cell>
          <cell r="J473">
            <v>13700</v>
          </cell>
        </row>
        <row r="474">
          <cell r="I474" t="str">
            <v>CH0005T</v>
          </cell>
          <cell r="J474">
            <v>34700</v>
          </cell>
        </row>
        <row r="475">
          <cell r="I475" t="str">
            <v>CH0007</v>
          </cell>
          <cell r="J475">
            <v>94500</v>
          </cell>
        </row>
        <row r="476">
          <cell r="I476" t="str">
            <v>CH0007천</v>
          </cell>
          <cell r="J476">
            <v>113400</v>
          </cell>
        </row>
        <row r="477">
          <cell r="I477" t="str">
            <v>CH0007B</v>
          </cell>
          <cell r="J477">
            <v>55700</v>
          </cell>
        </row>
        <row r="478">
          <cell r="I478" t="str">
            <v>CH0007B천</v>
          </cell>
          <cell r="J478">
            <v>75600</v>
          </cell>
        </row>
        <row r="479">
          <cell r="I479" t="str">
            <v>CH0007T</v>
          </cell>
          <cell r="J479">
            <v>27300</v>
          </cell>
        </row>
        <row r="480">
          <cell r="I480" t="str">
            <v>CH0007A</v>
          </cell>
          <cell r="J480">
            <v>10700</v>
          </cell>
        </row>
        <row r="481">
          <cell r="I481" t="str">
            <v>CH0007S</v>
          </cell>
          <cell r="J481">
            <v>27300</v>
          </cell>
        </row>
        <row r="482">
          <cell r="I482" t="str">
            <v>CH0007C</v>
          </cell>
          <cell r="J482">
            <v>26800</v>
          </cell>
        </row>
        <row r="483">
          <cell r="I483" t="str">
            <v>CH0007N</v>
          </cell>
          <cell r="J483">
            <v>500</v>
          </cell>
        </row>
        <row r="484">
          <cell r="I484" t="str">
            <v>CH0100</v>
          </cell>
          <cell r="J484">
            <v>602700</v>
          </cell>
        </row>
        <row r="485">
          <cell r="I485" t="str">
            <v>CH0101</v>
          </cell>
          <cell r="J485">
            <v>383300</v>
          </cell>
        </row>
        <row r="486">
          <cell r="I486" t="str">
            <v>CH0111</v>
          </cell>
          <cell r="J486">
            <v>254100</v>
          </cell>
        </row>
        <row r="487">
          <cell r="I487" t="str">
            <v>CH0200</v>
          </cell>
          <cell r="J487">
            <v>326600</v>
          </cell>
        </row>
        <row r="488">
          <cell r="I488" t="str">
            <v>CH0201</v>
          </cell>
          <cell r="J488">
            <v>302400</v>
          </cell>
        </row>
        <row r="489">
          <cell r="I489" t="str">
            <v>CH0211</v>
          </cell>
          <cell r="J489">
            <v>246800</v>
          </cell>
        </row>
        <row r="490">
          <cell r="I490" t="str">
            <v>CH0300</v>
          </cell>
          <cell r="J490">
            <v>153300</v>
          </cell>
        </row>
        <row r="491">
          <cell r="I491" t="str">
            <v>CH0303</v>
          </cell>
          <cell r="J491">
            <v>152300</v>
          </cell>
        </row>
        <row r="492">
          <cell r="I492" t="str">
            <v>CH0301</v>
          </cell>
          <cell r="J492">
            <v>135500</v>
          </cell>
        </row>
        <row r="493">
          <cell r="I493" t="str">
            <v>CH0302</v>
          </cell>
          <cell r="J493">
            <v>117600</v>
          </cell>
        </row>
        <row r="494">
          <cell r="I494" t="str">
            <v>CH0311</v>
          </cell>
          <cell r="J494">
            <v>98700</v>
          </cell>
        </row>
        <row r="495">
          <cell r="I495" t="str">
            <v>CH0300B</v>
          </cell>
          <cell r="J495">
            <v>170100</v>
          </cell>
        </row>
        <row r="496">
          <cell r="I496" t="str">
            <v>CH0301B</v>
          </cell>
          <cell r="J496">
            <v>143900</v>
          </cell>
        </row>
        <row r="497">
          <cell r="I497" t="str">
            <v>CH0311B</v>
          </cell>
          <cell r="J497">
            <v>119700</v>
          </cell>
        </row>
        <row r="498">
          <cell r="I498" t="str">
            <v>CH0332</v>
          </cell>
          <cell r="J498">
            <v>185900</v>
          </cell>
        </row>
        <row r="499">
          <cell r="I499" t="str">
            <v>CH0333</v>
          </cell>
          <cell r="J499">
            <v>257300</v>
          </cell>
        </row>
        <row r="500">
          <cell r="I500" t="str">
            <v>CH0332S</v>
          </cell>
          <cell r="J500">
            <v>210000</v>
          </cell>
        </row>
        <row r="501">
          <cell r="I501" t="str">
            <v>CH0032</v>
          </cell>
          <cell r="J501">
            <v>98100</v>
          </cell>
        </row>
        <row r="502">
          <cell r="I502" t="str">
            <v>CH0033</v>
          </cell>
          <cell r="J502">
            <v>126000</v>
          </cell>
        </row>
        <row r="503">
          <cell r="I503" t="str">
            <v>CH0032S</v>
          </cell>
          <cell r="J503">
            <v>120800</v>
          </cell>
        </row>
        <row r="504">
          <cell r="I504" t="str">
            <v>CH0342</v>
          </cell>
          <cell r="J504">
            <v>120800</v>
          </cell>
        </row>
        <row r="505">
          <cell r="I505" t="str">
            <v>CH0342S</v>
          </cell>
          <cell r="J505">
            <v>147000</v>
          </cell>
        </row>
        <row r="506">
          <cell r="I506" t="str">
            <v>CH0343</v>
          </cell>
          <cell r="J506">
            <v>159600</v>
          </cell>
        </row>
        <row r="507">
          <cell r="I507" t="str">
            <v>CH0401</v>
          </cell>
          <cell r="J507">
            <v>219500</v>
          </cell>
        </row>
        <row r="508">
          <cell r="I508" t="str">
            <v>CH0402</v>
          </cell>
          <cell r="J508">
            <v>189000</v>
          </cell>
        </row>
        <row r="509">
          <cell r="I509" t="str">
            <v>CH0411</v>
          </cell>
          <cell r="J509">
            <v>135500</v>
          </cell>
        </row>
        <row r="510">
          <cell r="I510" t="str">
            <v>CH0491</v>
          </cell>
          <cell r="J510">
            <v>23100</v>
          </cell>
        </row>
        <row r="511">
          <cell r="I511" t="str">
            <v>CH0500</v>
          </cell>
          <cell r="J511">
            <v>170100</v>
          </cell>
        </row>
        <row r="512">
          <cell r="I512" t="str">
            <v>CH0501</v>
          </cell>
          <cell r="J512">
            <v>159600</v>
          </cell>
        </row>
        <row r="513">
          <cell r="I513" t="str">
            <v>CH0502</v>
          </cell>
          <cell r="J513">
            <v>150200</v>
          </cell>
        </row>
        <row r="514">
          <cell r="I514" t="str">
            <v>CH0511</v>
          </cell>
          <cell r="J514">
            <v>107100</v>
          </cell>
        </row>
        <row r="515">
          <cell r="I515" t="str">
            <v>CH0600</v>
          </cell>
          <cell r="J515">
            <v>221600</v>
          </cell>
        </row>
        <row r="516">
          <cell r="I516" t="str">
            <v>CH0601</v>
          </cell>
          <cell r="J516">
            <v>201600</v>
          </cell>
        </row>
        <row r="517">
          <cell r="I517" t="str">
            <v>CH0602</v>
          </cell>
          <cell r="J517">
            <v>177500</v>
          </cell>
        </row>
        <row r="518">
          <cell r="I518" t="str">
            <v>CH0611</v>
          </cell>
          <cell r="J518">
            <v>159600</v>
          </cell>
        </row>
        <row r="519">
          <cell r="I519" t="str">
            <v>CH0701</v>
          </cell>
          <cell r="J519">
            <v>120800</v>
          </cell>
        </row>
        <row r="520">
          <cell r="I520" t="str">
            <v>CH0702</v>
          </cell>
          <cell r="J520">
            <v>102900</v>
          </cell>
        </row>
        <row r="521">
          <cell r="I521" t="str">
            <v>CH0712</v>
          </cell>
          <cell r="J521">
            <v>78800</v>
          </cell>
        </row>
        <row r="522">
          <cell r="I522" t="str">
            <v>CH0801</v>
          </cell>
          <cell r="J522">
            <v>108200</v>
          </cell>
        </row>
        <row r="523">
          <cell r="I523" t="str">
            <v>CH0802</v>
          </cell>
          <cell r="J523">
            <v>90300</v>
          </cell>
        </row>
        <row r="524">
          <cell r="I524" t="str">
            <v>CH0812</v>
          </cell>
          <cell r="J524">
            <v>66200</v>
          </cell>
        </row>
        <row r="525">
          <cell r="I525" t="str">
            <v>CH0900</v>
          </cell>
          <cell r="J525">
            <v>798000</v>
          </cell>
        </row>
        <row r="526">
          <cell r="I526" t="str">
            <v>CH0901</v>
          </cell>
          <cell r="J526">
            <v>707700</v>
          </cell>
        </row>
        <row r="527">
          <cell r="I527" t="str">
            <v>CH0911</v>
          </cell>
          <cell r="J527">
            <v>614300</v>
          </cell>
        </row>
        <row r="528">
          <cell r="I528" t="str">
            <v>CH1000</v>
          </cell>
          <cell r="J528">
            <v>882000</v>
          </cell>
        </row>
        <row r="529">
          <cell r="I529" t="str">
            <v>CH1001</v>
          </cell>
          <cell r="J529">
            <v>764400</v>
          </cell>
        </row>
        <row r="530">
          <cell r="I530" t="str">
            <v>CH9000</v>
          </cell>
          <cell r="J530">
            <v>3011400</v>
          </cell>
        </row>
        <row r="531">
          <cell r="I531" t="str">
            <v>CH9901</v>
          </cell>
          <cell r="J531">
            <v>45200</v>
          </cell>
        </row>
        <row r="532">
          <cell r="I532" t="str">
            <v>CH9903</v>
          </cell>
          <cell r="J532">
            <v>45200</v>
          </cell>
        </row>
        <row r="533">
          <cell r="I533" t="str">
            <v>CH9905</v>
          </cell>
          <cell r="J533">
            <v>66200</v>
          </cell>
        </row>
        <row r="534">
          <cell r="I534" t="str">
            <v>CH0907</v>
          </cell>
          <cell r="J534">
            <v>102900</v>
          </cell>
        </row>
        <row r="535">
          <cell r="I535" t="str">
            <v>CH9917</v>
          </cell>
          <cell r="J535">
            <v>210000</v>
          </cell>
        </row>
        <row r="536">
          <cell r="I536" t="str">
            <v>CS0101</v>
          </cell>
          <cell r="J536">
            <v>219500</v>
          </cell>
        </row>
        <row r="537">
          <cell r="I537" t="str">
            <v>CS0103</v>
          </cell>
          <cell r="J537">
            <v>392700</v>
          </cell>
        </row>
        <row r="538">
          <cell r="I538" t="str">
            <v>CS0301</v>
          </cell>
          <cell r="J538">
            <v>258300</v>
          </cell>
        </row>
        <row r="539">
          <cell r="I539" t="str">
            <v>CS0303</v>
          </cell>
          <cell r="J539">
            <v>449400</v>
          </cell>
        </row>
        <row r="540">
          <cell r="I540" t="str">
            <v>CS401천연</v>
          </cell>
          <cell r="J540">
            <v>407400</v>
          </cell>
        </row>
        <row r="541">
          <cell r="I541" t="str">
            <v>CS401인조</v>
          </cell>
          <cell r="J541">
            <v>300300</v>
          </cell>
        </row>
        <row r="542">
          <cell r="I542" t="str">
            <v>CS0501</v>
          </cell>
          <cell r="J542">
            <v>197400</v>
          </cell>
        </row>
        <row r="543">
          <cell r="I543" t="str">
            <v>CS0503</v>
          </cell>
          <cell r="J543">
            <v>329700</v>
          </cell>
        </row>
        <row r="544">
          <cell r="I544" t="str">
            <v>CS0601</v>
          </cell>
          <cell r="J544">
            <v>246800</v>
          </cell>
        </row>
        <row r="545">
          <cell r="I545" t="str">
            <v>CS0603</v>
          </cell>
          <cell r="J545">
            <v>411600</v>
          </cell>
        </row>
        <row r="546">
          <cell r="I546" t="str">
            <v>CS0701</v>
          </cell>
          <cell r="J546">
            <v>305600</v>
          </cell>
        </row>
        <row r="547">
          <cell r="I547" t="str">
            <v>CS0703</v>
          </cell>
          <cell r="J547">
            <v>483000</v>
          </cell>
        </row>
        <row r="548">
          <cell r="I548" t="str">
            <v>CS0801천연</v>
          </cell>
          <cell r="J548">
            <v>909300</v>
          </cell>
        </row>
        <row r="549">
          <cell r="I549" t="str">
            <v>CS0803천연</v>
          </cell>
          <cell r="J549">
            <v>357000</v>
          </cell>
        </row>
        <row r="550">
          <cell r="I550" t="str">
            <v>CS0801인조</v>
          </cell>
          <cell r="J550">
            <v>1494200</v>
          </cell>
        </row>
        <row r="551">
          <cell r="I551" t="str">
            <v>CS0803인조</v>
          </cell>
          <cell r="J551">
            <v>576500</v>
          </cell>
        </row>
        <row r="552">
          <cell r="I552" t="str">
            <v>CS0901</v>
          </cell>
          <cell r="J552">
            <v>906200</v>
          </cell>
        </row>
        <row r="553">
          <cell r="I553" t="str">
            <v>CS0902</v>
          </cell>
          <cell r="J553">
            <v>1107800</v>
          </cell>
        </row>
        <row r="554">
          <cell r="I554" t="str">
            <v>CS0903</v>
          </cell>
          <cell r="J554">
            <v>1434300</v>
          </cell>
        </row>
        <row r="555">
          <cell r="I555" t="str">
            <v>CS1001</v>
          </cell>
          <cell r="J555">
            <v>945000</v>
          </cell>
        </row>
        <row r="556">
          <cell r="I556" t="str">
            <v>CS1002</v>
          </cell>
          <cell r="J556">
            <v>1211700</v>
          </cell>
        </row>
        <row r="557">
          <cell r="I557" t="str">
            <v>CS1003</v>
          </cell>
          <cell r="J557">
            <v>1530900</v>
          </cell>
        </row>
        <row r="558">
          <cell r="I558" t="str">
            <v>EL0104</v>
          </cell>
          <cell r="J558">
            <v>68300</v>
          </cell>
        </row>
        <row r="559">
          <cell r="I559" t="str">
            <v>EL0112</v>
          </cell>
          <cell r="J559">
            <v>98700</v>
          </cell>
        </row>
        <row r="560">
          <cell r="I560" t="str">
            <v>CL0204</v>
          </cell>
          <cell r="J560">
            <v>90300</v>
          </cell>
        </row>
        <row r="561">
          <cell r="I561" t="str">
            <v>CL0207</v>
          </cell>
          <cell r="J561">
            <v>86100</v>
          </cell>
        </row>
        <row r="562">
          <cell r="I562" t="str">
            <v>CL0212</v>
          </cell>
          <cell r="J562">
            <v>107100</v>
          </cell>
        </row>
        <row r="563">
          <cell r="I563" t="str">
            <v>CL034</v>
          </cell>
          <cell r="J563">
            <v>153300</v>
          </cell>
        </row>
        <row r="564">
          <cell r="I564" t="str">
            <v>CL031</v>
          </cell>
          <cell r="J564">
            <v>183800</v>
          </cell>
        </row>
        <row r="565">
          <cell r="I565" t="str">
            <v>CL046</v>
          </cell>
          <cell r="J565">
            <v>174300</v>
          </cell>
        </row>
        <row r="566">
          <cell r="I566" t="str">
            <v>CL044</v>
          </cell>
          <cell r="J566">
            <v>185900</v>
          </cell>
        </row>
        <row r="567">
          <cell r="I567" t="str">
            <v>CL041</v>
          </cell>
          <cell r="J567">
            <v>243600</v>
          </cell>
        </row>
        <row r="568">
          <cell r="I568" t="str">
            <v>CL056</v>
          </cell>
          <cell r="J568">
            <v>117600</v>
          </cell>
        </row>
        <row r="569">
          <cell r="I569" t="str">
            <v>CL054</v>
          </cell>
          <cell r="J569">
            <v>129200</v>
          </cell>
        </row>
        <row r="570">
          <cell r="I570" t="str">
            <v>CL051</v>
          </cell>
          <cell r="J570">
            <v>185900</v>
          </cell>
        </row>
        <row r="571">
          <cell r="I571" t="str">
            <v>PL0904</v>
          </cell>
          <cell r="J571">
            <v>245700</v>
          </cell>
        </row>
        <row r="572">
          <cell r="I572" t="str">
            <v>PL0908</v>
          </cell>
          <cell r="J572">
            <v>227900</v>
          </cell>
        </row>
        <row r="573">
          <cell r="I573" t="str">
            <v>PL0912</v>
          </cell>
          <cell r="J573">
            <v>261500</v>
          </cell>
        </row>
        <row r="574">
          <cell r="I574" t="str">
            <v>PL0914</v>
          </cell>
          <cell r="J574">
            <v>297200</v>
          </cell>
        </row>
        <row r="575">
          <cell r="I575" t="str">
            <v>AT0106</v>
          </cell>
          <cell r="J575">
            <v>54600</v>
          </cell>
        </row>
        <row r="576">
          <cell r="I576" t="str">
            <v>AT0108</v>
          </cell>
          <cell r="J576">
            <v>63000</v>
          </cell>
        </row>
        <row r="577">
          <cell r="I577" t="str">
            <v>AT0110</v>
          </cell>
          <cell r="J577">
            <v>72500</v>
          </cell>
        </row>
        <row r="578">
          <cell r="I578" t="str">
            <v>AT0112</v>
          </cell>
          <cell r="J578">
            <v>75600</v>
          </cell>
        </row>
        <row r="579">
          <cell r="I579" t="str">
            <v>AT0114</v>
          </cell>
          <cell r="J579">
            <v>87200</v>
          </cell>
        </row>
        <row r="580">
          <cell r="I580" t="str">
            <v>AT0116</v>
          </cell>
          <cell r="J580">
            <v>102900</v>
          </cell>
        </row>
        <row r="581">
          <cell r="I581" t="str">
            <v>AT0118</v>
          </cell>
          <cell r="J581">
            <v>116600</v>
          </cell>
        </row>
        <row r="582">
          <cell r="I582" t="str">
            <v>AT0006</v>
          </cell>
          <cell r="J582">
            <v>66200</v>
          </cell>
        </row>
        <row r="583">
          <cell r="I583" t="str">
            <v>AT0008</v>
          </cell>
          <cell r="J583">
            <v>74600</v>
          </cell>
        </row>
        <row r="584">
          <cell r="I584" t="str">
            <v>AT0010</v>
          </cell>
          <cell r="J584">
            <v>87200</v>
          </cell>
        </row>
        <row r="585">
          <cell r="I585" t="str">
            <v>AT0012</v>
          </cell>
          <cell r="J585">
            <v>92400</v>
          </cell>
        </row>
        <row r="586">
          <cell r="I586" t="str">
            <v>AT0014</v>
          </cell>
          <cell r="J586">
            <v>110300</v>
          </cell>
        </row>
        <row r="587">
          <cell r="I587" t="str">
            <v>AT0016</v>
          </cell>
          <cell r="J587">
            <v>123900</v>
          </cell>
        </row>
        <row r="588">
          <cell r="I588" t="str">
            <v>AT0018</v>
          </cell>
          <cell r="J588">
            <v>140700</v>
          </cell>
        </row>
        <row r="589">
          <cell r="I589" t="str">
            <v>AT0000R</v>
          </cell>
          <cell r="J589">
            <v>56700</v>
          </cell>
        </row>
        <row r="590">
          <cell r="I590" t="str">
            <v>AT0000L</v>
          </cell>
          <cell r="J590">
            <v>56700</v>
          </cell>
        </row>
        <row r="591">
          <cell r="I591" t="str">
            <v>AT0100R</v>
          </cell>
          <cell r="J591">
            <v>45200</v>
          </cell>
        </row>
        <row r="592">
          <cell r="I592" t="str">
            <v>AT0100L</v>
          </cell>
          <cell r="J592">
            <v>45200</v>
          </cell>
        </row>
        <row r="593">
          <cell r="I593" t="str">
            <v>AT5066</v>
          </cell>
          <cell r="J593">
            <v>128100</v>
          </cell>
        </row>
        <row r="594">
          <cell r="I594" t="str">
            <v>AT5086R</v>
          </cell>
          <cell r="J594">
            <v>144900</v>
          </cell>
        </row>
        <row r="595">
          <cell r="I595" t="str">
            <v>AT5086L</v>
          </cell>
          <cell r="J595">
            <v>144900</v>
          </cell>
        </row>
        <row r="596">
          <cell r="I596" t="str">
            <v>AT5088</v>
          </cell>
          <cell r="J596">
            <v>155400</v>
          </cell>
        </row>
        <row r="597">
          <cell r="I597" t="str">
            <v>AT5806R</v>
          </cell>
          <cell r="J597">
            <v>90300</v>
          </cell>
        </row>
        <row r="598">
          <cell r="I598" t="str">
            <v>AT5806L</v>
          </cell>
          <cell r="J598">
            <v>90300</v>
          </cell>
        </row>
        <row r="599">
          <cell r="I599" t="str">
            <v>AT5166</v>
          </cell>
          <cell r="J599">
            <v>110300</v>
          </cell>
        </row>
        <row r="600">
          <cell r="I600" t="str">
            <v>AT5186R</v>
          </cell>
          <cell r="J600">
            <v>128100</v>
          </cell>
        </row>
        <row r="601">
          <cell r="I601" t="str">
            <v>AT5186L</v>
          </cell>
          <cell r="J601">
            <v>128100</v>
          </cell>
        </row>
        <row r="602">
          <cell r="I602" t="str">
            <v>AT5188</v>
          </cell>
          <cell r="J602">
            <v>137600</v>
          </cell>
        </row>
        <row r="603">
          <cell r="I603" t="str">
            <v>AT5266</v>
          </cell>
          <cell r="J603">
            <v>161700</v>
          </cell>
        </row>
        <row r="604">
          <cell r="I604" t="str">
            <v>AT5288</v>
          </cell>
          <cell r="J604">
            <v>164900</v>
          </cell>
        </row>
        <row r="605">
          <cell r="I605" t="str">
            <v>AT912</v>
          </cell>
          <cell r="J605">
            <v>122900</v>
          </cell>
        </row>
        <row r="606">
          <cell r="I606" t="str">
            <v>AT914</v>
          </cell>
          <cell r="J606">
            <v>156500</v>
          </cell>
        </row>
        <row r="607">
          <cell r="I607" t="str">
            <v>AT916</v>
          </cell>
          <cell r="J607">
            <v>162800</v>
          </cell>
        </row>
        <row r="608">
          <cell r="I608" t="str">
            <v>AT918</v>
          </cell>
          <cell r="J608">
            <v>185900</v>
          </cell>
        </row>
        <row r="609">
          <cell r="I609" t="str">
            <v>AT988A</v>
          </cell>
          <cell r="J609">
            <v>176400</v>
          </cell>
        </row>
        <row r="610">
          <cell r="I610" t="str">
            <v>AT966A</v>
          </cell>
          <cell r="J610">
            <v>144900</v>
          </cell>
        </row>
        <row r="611">
          <cell r="I611" t="str">
            <v>AT988B</v>
          </cell>
          <cell r="J611">
            <v>198500</v>
          </cell>
        </row>
        <row r="612">
          <cell r="I612" t="str">
            <v>AT966B</v>
          </cell>
          <cell r="J612">
            <v>186900</v>
          </cell>
        </row>
        <row r="613">
          <cell r="I613" t="str">
            <v>AT914CR</v>
          </cell>
          <cell r="J613">
            <v>183800</v>
          </cell>
        </row>
        <row r="614">
          <cell r="I614" t="str">
            <v>AT914CL</v>
          </cell>
          <cell r="J614">
            <v>183800</v>
          </cell>
        </row>
        <row r="615">
          <cell r="I615" t="str">
            <v>AT916CR</v>
          </cell>
          <cell r="J615">
            <v>195300</v>
          </cell>
        </row>
        <row r="616">
          <cell r="I616" t="str">
            <v>AT916CL</v>
          </cell>
          <cell r="J616">
            <v>195300</v>
          </cell>
        </row>
        <row r="617">
          <cell r="I617" t="str">
            <v>AT966D</v>
          </cell>
          <cell r="J617">
            <v>203700</v>
          </cell>
        </row>
        <row r="618">
          <cell r="I618" t="str">
            <v>AT2004</v>
          </cell>
          <cell r="J618">
            <v>39900</v>
          </cell>
        </row>
        <row r="619">
          <cell r="I619" t="str">
            <v>AT2006</v>
          </cell>
          <cell r="J619">
            <v>45200</v>
          </cell>
        </row>
        <row r="620">
          <cell r="I620" t="str">
            <v>AT2008</v>
          </cell>
          <cell r="J620">
            <v>53600</v>
          </cell>
        </row>
        <row r="621">
          <cell r="I621" t="str">
            <v>AT2010</v>
          </cell>
          <cell r="J621">
            <v>63000</v>
          </cell>
        </row>
        <row r="622">
          <cell r="I622" t="str">
            <v>AT2012</v>
          </cell>
          <cell r="J622">
            <v>66200</v>
          </cell>
        </row>
        <row r="623">
          <cell r="I623" t="str">
            <v>AT2014</v>
          </cell>
          <cell r="J623">
            <v>81900</v>
          </cell>
        </row>
        <row r="624">
          <cell r="I624" t="str">
            <v>AT2016</v>
          </cell>
          <cell r="J624">
            <v>92400</v>
          </cell>
        </row>
        <row r="625">
          <cell r="I625" t="str">
            <v>AT2018</v>
          </cell>
          <cell r="J625">
            <v>95600</v>
          </cell>
        </row>
        <row r="626">
          <cell r="I626" t="str">
            <v>AT2122</v>
          </cell>
          <cell r="J626">
            <v>26300</v>
          </cell>
        </row>
        <row r="627">
          <cell r="I627" t="str">
            <v>AT2206</v>
          </cell>
          <cell r="J627">
            <v>53600</v>
          </cell>
        </row>
        <row r="628">
          <cell r="I628" t="str">
            <v>AT2208</v>
          </cell>
          <cell r="J628">
            <v>59900</v>
          </cell>
        </row>
        <row r="629">
          <cell r="I629" t="str">
            <v>AT2210</v>
          </cell>
          <cell r="J629">
            <v>66200</v>
          </cell>
        </row>
        <row r="630">
          <cell r="I630" t="str">
            <v>AT2212</v>
          </cell>
          <cell r="J630">
            <v>75600</v>
          </cell>
        </row>
        <row r="631">
          <cell r="I631" t="str">
            <v>AT2308</v>
          </cell>
          <cell r="J631">
            <v>45200</v>
          </cell>
        </row>
        <row r="632">
          <cell r="I632" t="str">
            <v>AA0006</v>
          </cell>
          <cell r="J632">
            <v>12600</v>
          </cell>
        </row>
        <row r="633">
          <cell r="I633" t="str">
            <v>AA0007</v>
          </cell>
          <cell r="J633">
            <v>14700</v>
          </cell>
        </row>
        <row r="634">
          <cell r="I634" t="str">
            <v>AA0008</v>
          </cell>
          <cell r="J634">
            <v>16200</v>
          </cell>
        </row>
        <row r="635">
          <cell r="I635" t="str">
            <v>AA0010</v>
          </cell>
          <cell r="J635">
            <v>20000</v>
          </cell>
        </row>
        <row r="636">
          <cell r="I636" t="str">
            <v>AA0012</v>
          </cell>
          <cell r="J636">
            <v>23400</v>
          </cell>
        </row>
        <row r="637">
          <cell r="I637" t="str">
            <v>AA0101</v>
          </cell>
          <cell r="J637">
            <v>5400</v>
          </cell>
        </row>
        <row r="638">
          <cell r="I638" t="str">
            <v>AA0102</v>
          </cell>
          <cell r="J638">
            <v>7600</v>
          </cell>
        </row>
        <row r="639">
          <cell r="I639" t="str">
            <v>AA0103</v>
          </cell>
          <cell r="J639">
            <v>9500</v>
          </cell>
        </row>
        <row r="640">
          <cell r="I640" t="str">
            <v>AA0104</v>
          </cell>
          <cell r="J640">
            <v>4200</v>
          </cell>
        </row>
        <row r="641">
          <cell r="I641" t="str">
            <v>AA0105</v>
          </cell>
          <cell r="J641">
            <v>6600</v>
          </cell>
        </row>
        <row r="642">
          <cell r="I642" t="str">
            <v>AA0106</v>
          </cell>
          <cell r="J642">
            <v>3400</v>
          </cell>
        </row>
        <row r="643">
          <cell r="I643" t="str">
            <v>AA1006</v>
          </cell>
          <cell r="J643">
            <v>9700</v>
          </cell>
        </row>
        <row r="644">
          <cell r="I644" t="str">
            <v>AA1007</v>
          </cell>
          <cell r="J644">
            <v>10800</v>
          </cell>
        </row>
        <row r="645">
          <cell r="I645" t="str">
            <v>AA1008</v>
          </cell>
          <cell r="J645">
            <v>12000</v>
          </cell>
        </row>
        <row r="646">
          <cell r="I646" t="str">
            <v>AA1010</v>
          </cell>
          <cell r="J646">
            <v>14400</v>
          </cell>
        </row>
        <row r="647">
          <cell r="I647" t="str">
            <v>AA1012</v>
          </cell>
          <cell r="J647">
            <v>16800</v>
          </cell>
        </row>
        <row r="648">
          <cell r="I648" t="str">
            <v>AA0901B</v>
          </cell>
          <cell r="J648">
            <v>82200</v>
          </cell>
        </row>
        <row r="649">
          <cell r="I649" t="str">
            <v>AA9901</v>
          </cell>
          <cell r="J649">
            <v>6000</v>
          </cell>
        </row>
        <row r="650">
          <cell r="I650" t="str">
            <v>AA0200</v>
          </cell>
          <cell r="J650">
            <v>1300</v>
          </cell>
        </row>
        <row r="651">
          <cell r="I651" t="str">
            <v>AF060</v>
          </cell>
          <cell r="J651">
            <v>143900</v>
          </cell>
        </row>
        <row r="652">
          <cell r="I652" t="str">
            <v>AF070</v>
          </cell>
          <cell r="J652">
            <v>157500</v>
          </cell>
        </row>
        <row r="653">
          <cell r="I653" t="str">
            <v>AF080</v>
          </cell>
          <cell r="J653">
            <v>167000</v>
          </cell>
        </row>
        <row r="654">
          <cell r="I654" t="str">
            <v>AF100</v>
          </cell>
          <cell r="J654">
            <v>184800</v>
          </cell>
        </row>
        <row r="655">
          <cell r="I655" t="str">
            <v>AF120</v>
          </cell>
          <cell r="J655">
            <v>204800</v>
          </cell>
        </row>
        <row r="656">
          <cell r="I656" t="str">
            <v>AF062</v>
          </cell>
          <cell r="J656">
            <v>170100</v>
          </cell>
        </row>
        <row r="657">
          <cell r="I657" t="str">
            <v>AF072</v>
          </cell>
          <cell r="J657">
            <v>184800</v>
          </cell>
        </row>
        <row r="658">
          <cell r="I658" t="str">
            <v>AF082</v>
          </cell>
          <cell r="J658">
            <v>198500</v>
          </cell>
        </row>
        <row r="659">
          <cell r="I659" t="str">
            <v>AF102</v>
          </cell>
          <cell r="J659">
            <v>220500</v>
          </cell>
        </row>
        <row r="660">
          <cell r="I660" t="str">
            <v>AF122</v>
          </cell>
          <cell r="J660">
            <v>244700</v>
          </cell>
        </row>
        <row r="661">
          <cell r="I661" t="str">
            <v>AF064</v>
          </cell>
          <cell r="J661">
            <v>195300</v>
          </cell>
        </row>
        <row r="662">
          <cell r="I662" t="str">
            <v>AF074</v>
          </cell>
          <cell r="J662">
            <v>214200</v>
          </cell>
        </row>
        <row r="663">
          <cell r="I663" t="str">
            <v>AF084</v>
          </cell>
          <cell r="J663">
            <v>228900</v>
          </cell>
        </row>
        <row r="664">
          <cell r="I664" t="str">
            <v>AF104</v>
          </cell>
          <cell r="J664">
            <v>256200</v>
          </cell>
        </row>
        <row r="665">
          <cell r="I665" t="str">
            <v>AF124</v>
          </cell>
          <cell r="J665">
            <v>285600</v>
          </cell>
        </row>
        <row r="666">
          <cell r="I666" t="str">
            <v>AF066</v>
          </cell>
          <cell r="J666">
            <v>221600</v>
          </cell>
        </row>
        <row r="667">
          <cell r="I667" t="str">
            <v>AF076</v>
          </cell>
          <cell r="J667">
            <v>241500</v>
          </cell>
        </row>
        <row r="668">
          <cell r="I668" t="str">
            <v>AF086</v>
          </cell>
          <cell r="J668">
            <v>260400</v>
          </cell>
        </row>
        <row r="669">
          <cell r="I669" t="str">
            <v>AF106</v>
          </cell>
          <cell r="J669">
            <v>291900</v>
          </cell>
        </row>
        <row r="670">
          <cell r="I670" t="str">
            <v>AF126</v>
          </cell>
          <cell r="J670">
            <v>325500</v>
          </cell>
        </row>
        <row r="671">
          <cell r="I671" t="str">
            <v>AF068</v>
          </cell>
          <cell r="J671">
            <v>246800</v>
          </cell>
        </row>
        <row r="672">
          <cell r="I672" t="str">
            <v>AF078</v>
          </cell>
          <cell r="J672">
            <v>270900</v>
          </cell>
        </row>
        <row r="673">
          <cell r="I673" t="str">
            <v>AF088</v>
          </cell>
          <cell r="J673">
            <v>290900</v>
          </cell>
        </row>
        <row r="674">
          <cell r="I674" t="str">
            <v>AF108</v>
          </cell>
          <cell r="J674">
            <v>327600</v>
          </cell>
        </row>
        <row r="675">
          <cell r="I675" t="str">
            <v>AF128</v>
          </cell>
          <cell r="J675">
            <v>366500</v>
          </cell>
        </row>
        <row r="676">
          <cell r="I676" t="str">
            <v>AF062H</v>
          </cell>
          <cell r="J676">
            <v>179600</v>
          </cell>
        </row>
        <row r="677">
          <cell r="I677" t="str">
            <v>AF072H</v>
          </cell>
          <cell r="J677">
            <v>196400</v>
          </cell>
        </row>
        <row r="678">
          <cell r="I678" t="str">
            <v>AF082H</v>
          </cell>
          <cell r="J678">
            <v>211100</v>
          </cell>
        </row>
        <row r="679">
          <cell r="I679" t="str">
            <v>AF102H</v>
          </cell>
          <cell r="J679">
            <v>236300</v>
          </cell>
        </row>
        <row r="680">
          <cell r="I680" t="str">
            <v>AF122H</v>
          </cell>
          <cell r="J680">
            <v>263600</v>
          </cell>
        </row>
        <row r="681">
          <cell r="I681" t="str">
            <v>AF064H</v>
          </cell>
          <cell r="J681">
            <v>211100</v>
          </cell>
        </row>
        <row r="682">
          <cell r="I682" t="str">
            <v>AF074H</v>
          </cell>
          <cell r="J682">
            <v>232100</v>
          </cell>
        </row>
        <row r="683">
          <cell r="I683" t="str">
            <v>AF084H</v>
          </cell>
          <cell r="J683">
            <v>248900</v>
          </cell>
        </row>
        <row r="684">
          <cell r="I684" t="str">
            <v>AF104H</v>
          </cell>
          <cell r="J684">
            <v>279300</v>
          </cell>
        </row>
        <row r="685">
          <cell r="I685" t="str">
            <v>AF124H</v>
          </cell>
          <cell r="J685">
            <v>315000</v>
          </cell>
        </row>
        <row r="686">
          <cell r="I686" t="str">
            <v>AF066H</v>
          </cell>
          <cell r="J686">
            <v>237300</v>
          </cell>
        </row>
        <row r="687">
          <cell r="I687" t="str">
            <v>AF076H</v>
          </cell>
          <cell r="J687">
            <v>259400</v>
          </cell>
        </row>
        <row r="688">
          <cell r="I688" t="str">
            <v>AF086H</v>
          </cell>
          <cell r="J688">
            <v>280400</v>
          </cell>
        </row>
        <row r="689">
          <cell r="I689" t="str">
            <v>AF106H</v>
          </cell>
          <cell r="J689">
            <v>315000</v>
          </cell>
        </row>
        <row r="690">
          <cell r="I690" t="str">
            <v>AF126H</v>
          </cell>
          <cell r="J690">
            <v>354900</v>
          </cell>
        </row>
        <row r="691">
          <cell r="I691" t="str">
            <v>AF068H</v>
          </cell>
          <cell r="J691">
            <v>262500</v>
          </cell>
        </row>
        <row r="692">
          <cell r="I692" t="str">
            <v>AF078H</v>
          </cell>
          <cell r="J692">
            <v>288800</v>
          </cell>
        </row>
        <row r="693">
          <cell r="I693" t="str">
            <v>AF088H</v>
          </cell>
          <cell r="J693">
            <v>310800</v>
          </cell>
        </row>
        <row r="694">
          <cell r="I694" t="str">
            <v>AF108H</v>
          </cell>
          <cell r="J694">
            <v>350700</v>
          </cell>
        </row>
        <row r="695">
          <cell r="I695" t="str">
            <v>AF128H</v>
          </cell>
          <cell r="J695">
            <v>395900</v>
          </cell>
        </row>
        <row r="696">
          <cell r="I696" t="str">
            <v>AF060G</v>
          </cell>
          <cell r="J696">
            <v>170100</v>
          </cell>
        </row>
        <row r="697">
          <cell r="I697" t="str">
            <v>AF070G</v>
          </cell>
          <cell r="J697">
            <v>183800</v>
          </cell>
        </row>
        <row r="698">
          <cell r="I698" t="str">
            <v>AF080G</v>
          </cell>
          <cell r="J698">
            <v>193200</v>
          </cell>
        </row>
        <row r="699">
          <cell r="I699" t="str">
            <v>AF100G</v>
          </cell>
          <cell r="J699">
            <v>214200</v>
          </cell>
        </row>
        <row r="700">
          <cell r="I700" t="str">
            <v>AF120G</v>
          </cell>
          <cell r="J700">
            <v>237300</v>
          </cell>
        </row>
        <row r="701">
          <cell r="I701" t="str">
            <v>AF062G</v>
          </cell>
          <cell r="J701">
            <v>205800</v>
          </cell>
        </row>
        <row r="702">
          <cell r="I702" t="str">
            <v>AF072G</v>
          </cell>
          <cell r="J702">
            <v>222600</v>
          </cell>
        </row>
        <row r="703">
          <cell r="I703" t="str">
            <v>AF082G</v>
          </cell>
          <cell r="J703">
            <v>237300</v>
          </cell>
        </row>
        <row r="704">
          <cell r="I704" t="str">
            <v>AF102G</v>
          </cell>
          <cell r="J704">
            <v>265700</v>
          </cell>
        </row>
        <row r="705">
          <cell r="I705" t="str">
            <v>AF122G</v>
          </cell>
          <cell r="J705">
            <v>296100</v>
          </cell>
        </row>
        <row r="706">
          <cell r="I706" t="str">
            <v>AF064G</v>
          </cell>
          <cell r="J706">
            <v>237300</v>
          </cell>
        </row>
        <row r="707">
          <cell r="I707" t="str">
            <v>AF074G</v>
          </cell>
          <cell r="J707">
            <v>258300</v>
          </cell>
        </row>
        <row r="708">
          <cell r="I708" t="str">
            <v>AF084G</v>
          </cell>
          <cell r="J708">
            <v>275100</v>
          </cell>
        </row>
        <row r="709">
          <cell r="I709" t="str">
            <v>AF104G</v>
          </cell>
          <cell r="J709">
            <v>308700</v>
          </cell>
        </row>
        <row r="710">
          <cell r="I710" t="str">
            <v>AF124G</v>
          </cell>
          <cell r="J710">
            <v>347600</v>
          </cell>
        </row>
        <row r="711">
          <cell r="I711" t="str">
            <v>AF066G</v>
          </cell>
          <cell r="J711">
            <v>273000</v>
          </cell>
        </row>
        <row r="712">
          <cell r="I712" t="str">
            <v>AF076G</v>
          </cell>
          <cell r="J712">
            <v>297200</v>
          </cell>
        </row>
        <row r="713">
          <cell r="I713" t="str">
            <v>AF086G</v>
          </cell>
          <cell r="J713">
            <v>319200</v>
          </cell>
        </row>
        <row r="714">
          <cell r="I714" t="str">
            <v>AF106G</v>
          </cell>
          <cell r="J714">
            <v>360200</v>
          </cell>
        </row>
        <row r="715">
          <cell r="I715" t="str">
            <v>AF126G</v>
          </cell>
          <cell r="J715">
            <v>406400</v>
          </cell>
        </row>
        <row r="716">
          <cell r="I716" t="str">
            <v>AF068G</v>
          </cell>
          <cell r="J716">
            <v>304500</v>
          </cell>
        </row>
        <row r="717">
          <cell r="I717" t="str">
            <v>AF078G</v>
          </cell>
          <cell r="J717">
            <v>332900</v>
          </cell>
        </row>
        <row r="718">
          <cell r="I718" t="str">
            <v>AF088G</v>
          </cell>
          <cell r="J718">
            <v>357000</v>
          </cell>
        </row>
        <row r="719">
          <cell r="I719" t="str">
            <v>AF108G</v>
          </cell>
          <cell r="J719">
            <v>403200</v>
          </cell>
        </row>
        <row r="720">
          <cell r="I720" t="str">
            <v>AF128G</v>
          </cell>
          <cell r="J720">
            <v>457800</v>
          </cell>
        </row>
        <row r="721">
          <cell r="I721" t="str">
            <v>AF0060</v>
          </cell>
          <cell r="J721">
            <v>74600</v>
          </cell>
        </row>
        <row r="722">
          <cell r="I722" t="str">
            <v>AF0070</v>
          </cell>
          <cell r="J722">
            <v>77700</v>
          </cell>
        </row>
        <row r="723">
          <cell r="I723" t="str">
            <v>AF0080</v>
          </cell>
          <cell r="J723">
            <v>78800</v>
          </cell>
        </row>
        <row r="724">
          <cell r="I724" t="str">
            <v>AF0100</v>
          </cell>
          <cell r="J724">
            <v>84000</v>
          </cell>
        </row>
        <row r="725">
          <cell r="I725" t="str">
            <v>AF0120</v>
          </cell>
          <cell r="J725">
            <v>89300</v>
          </cell>
        </row>
        <row r="726">
          <cell r="I726" t="str">
            <v>AF0062</v>
          </cell>
          <cell r="J726">
            <v>77700</v>
          </cell>
        </row>
        <row r="727">
          <cell r="I727" t="str">
            <v>AF0072</v>
          </cell>
          <cell r="J727">
            <v>80900</v>
          </cell>
        </row>
        <row r="728">
          <cell r="I728" t="str">
            <v>AF0082</v>
          </cell>
          <cell r="J728">
            <v>84000</v>
          </cell>
        </row>
        <row r="729">
          <cell r="I729" t="str">
            <v>AF0102</v>
          </cell>
          <cell r="J729">
            <v>90300</v>
          </cell>
        </row>
        <row r="730">
          <cell r="I730" t="str">
            <v>AF0122</v>
          </cell>
          <cell r="J730">
            <v>96600</v>
          </cell>
        </row>
        <row r="731">
          <cell r="I731" t="str">
            <v>AF0064S</v>
          </cell>
          <cell r="J731">
            <v>18900</v>
          </cell>
        </row>
        <row r="732">
          <cell r="I732" t="str">
            <v>AF0074S</v>
          </cell>
          <cell r="J732">
            <v>21000</v>
          </cell>
        </row>
        <row r="733">
          <cell r="I733" t="str">
            <v>AF0084S</v>
          </cell>
          <cell r="J733">
            <v>23100</v>
          </cell>
        </row>
        <row r="734">
          <cell r="I734" t="str">
            <v>AF0104S</v>
          </cell>
          <cell r="J734">
            <v>26300</v>
          </cell>
        </row>
        <row r="735">
          <cell r="I735" t="str">
            <v>AF0124S</v>
          </cell>
          <cell r="J735">
            <v>29400</v>
          </cell>
        </row>
        <row r="736">
          <cell r="I736" t="str">
            <v>AF5110</v>
          </cell>
          <cell r="J736">
            <v>25800</v>
          </cell>
        </row>
        <row r="737">
          <cell r="I737" t="str">
            <v>AF5112</v>
          </cell>
          <cell r="J737">
            <v>29100</v>
          </cell>
        </row>
        <row r="738">
          <cell r="I738" t="str">
            <v>AF5114</v>
          </cell>
          <cell r="J738">
            <v>32300</v>
          </cell>
        </row>
        <row r="739">
          <cell r="I739" t="str">
            <v>AF5116</v>
          </cell>
          <cell r="J739">
            <v>35500</v>
          </cell>
        </row>
        <row r="740">
          <cell r="I740" t="str">
            <v>AF5118</v>
          </cell>
          <cell r="J740">
            <v>38700</v>
          </cell>
        </row>
        <row r="741">
          <cell r="I741" t="str">
            <v>AF5120</v>
          </cell>
          <cell r="J741">
            <v>42000</v>
          </cell>
        </row>
        <row r="742">
          <cell r="I742" t="str">
            <v>AF5210</v>
          </cell>
          <cell r="J742">
            <v>30700</v>
          </cell>
        </row>
        <row r="743">
          <cell r="I743" t="str">
            <v>AF5212</v>
          </cell>
          <cell r="J743">
            <v>35500</v>
          </cell>
        </row>
        <row r="744">
          <cell r="I744" t="str">
            <v>AF5214</v>
          </cell>
          <cell r="J744">
            <v>40400</v>
          </cell>
        </row>
        <row r="745">
          <cell r="I745" t="str">
            <v>AF5216</v>
          </cell>
          <cell r="J745">
            <v>45300</v>
          </cell>
        </row>
        <row r="746">
          <cell r="I746" t="str">
            <v>AF5218</v>
          </cell>
          <cell r="J746">
            <v>50100</v>
          </cell>
        </row>
        <row r="747">
          <cell r="I747" t="str">
            <v>AF5220</v>
          </cell>
          <cell r="J747">
            <v>54900</v>
          </cell>
        </row>
        <row r="748">
          <cell r="I748" t="str">
            <v>AF5510</v>
          </cell>
          <cell r="J748">
            <v>29100</v>
          </cell>
        </row>
        <row r="749">
          <cell r="I749" t="str">
            <v>AF5512</v>
          </cell>
          <cell r="J749">
            <v>33900</v>
          </cell>
        </row>
        <row r="750">
          <cell r="I750" t="str">
            <v>AF5514</v>
          </cell>
          <cell r="J750">
            <v>38700</v>
          </cell>
        </row>
        <row r="751">
          <cell r="I751" t="str">
            <v>AF5516</v>
          </cell>
          <cell r="J751">
            <v>43600</v>
          </cell>
        </row>
        <row r="752">
          <cell r="I752" t="str">
            <v>AF5518</v>
          </cell>
          <cell r="J752">
            <v>48500</v>
          </cell>
        </row>
        <row r="753">
          <cell r="I753" t="str">
            <v>AF5520</v>
          </cell>
          <cell r="J753">
            <v>53300</v>
          </cell>
        </row>
        <row r="754">
          <cell r="I754" t="str">
            <v>AF5310</v>
          </cell>
          <cell r="J754">
            <v>24300</v>
          </cell>
        </row>
        <row r="755">
          <cell r="I755" t="str">
            <v>AF5312</v>
          </cell>
          <cell r="J755">
            <v>27500</v>
          </cell>
        </row>
        <row r="756">
          <cell r="I756" t="str">
            <v>AF5314</v>
          </cell>
          <cell r="J756">
            <v>30700</v>
          </cell>
        </row>
        <row r="757">
          <cell r="I757" t="str">
            <v>AF5316</v>
          </cell>
          <cell r="J757">
            <v>33900</v>
          </cell>
        </row>
        <row r="758">
          <cell r="I758" t="str">
            <v>AF5318</v>
          </cell>
          <cell r="J758">
            <v>37200</v>
          </cell>
        </row>
        <row r="759">
          <cell r="I759" t="str">
            <v>AF5320</v>
          </cell>
          <cell r="J759">
            <v>40400</v>
          </cell>
        </row>
        <row r="760">
          <cell r="I760" t="str">
            <v>AF5610</v>
          </cell>
          <cell r="J760">
            <v>22600</v>
          </cell>
        </row>
        <row r="761">
          <cell r="I761" t="str">
            <v>AF5612</v>
          </cell>
          <cell r="J761">
            <v>25800</v>
          </cell>
        </row>
        <row r="762">
          <cell r="I762" t="str">
            <v>AF5614</v>
          </cell>
          <cell r="J762">
            <v>29100</v>
          </cell>
        </row>
        <row r="763">
          <cell r="I763" t="str">
            <v>AF5616</v>
          </cell>
          <cell r="J763">
            <v>32300</v>
          </cell>
        </row>
        <row r="764">
          <cell r="I764" t="str">
            <v>AF5618</v>
          </cell>
          <cell r="J764">
            <v>35500</v>
          </cell>
        </row>
        <row r="765">
          <cell r="I765" t="str">
            <v>AF5620</v>
          </cell>
          <cell r="J765">
            <v>38700</v>
          </cell>
        </row>
        <row r="766">
          <cell r="I766" t="str">
            <v>AF6010</v>
          </cell>
          <cell r="J766">
            <v>9700</v>
          </cell>
        </row>
        <row r="767">
          <cell r="I767" t="str">
            <v>AF6012</v>
          </cell>
          <cell r="J767">
            <v>11300</v>
          </cell>
        </row>
        <row r="768">
          <cell r="I768" t="str">
            <v>AF6014</v>
          </cell>
          <cell r="J768">
            <v>12900</v>
          </cell>
        </row>
        <row r="769">
          <cell r="I769" t="str">
            <v>AF6016</v>
          </cell>
          <cell r="J769">
            <v>14500</v>
          </cell>
        </row>
        <row r="770">
          <cell r="I770" t="str">
            <v>AF6018</v>
          </cell>
          <cell r="J770">
            <v>16200</v>
          </cell>
        </row>
        <row r="771">
          <cell r="I771" t="str">
            <v>AF6020</v>
          </cell>
          <cell r="J771">
            <v>17700</v>
          </cell>
        </row>
        <row r="772">
          <cell r="I772" t="str">
            <v>AF6102</v>
          </cell>
          <cell r="J772">
            <v>3300</v>
          </cell>
        </row>
        <row r="773">
          <cell r="I773" t="str">
            <v>AF6104</v>
          </cell>
          <cell r="J773">
            <v>4800</v>
          </cell>
        </row>
        <row r="774">
          <cell r="I774" t="str">
            <v>AF6106</v>
          </cell>
          <cell r="J774">
            <v>6500</v>
          </cell>
        </row>
        <row r="775">
          <cell r="I775" t="str">
            <v>AF6108</v>
          </cell>
          <cell r="J775">
            <v>8100</v>
          </cell>
        </row>
        <row r="776">
          <cell r="I776" t="str">
            <v>AF6102T</v>
          </cell>
          <cell r="J776">
            <v>3300</v>
          </cell>
        </row>
        <row r="777">
          <cell r="I777" t="str">
            <v>AF6104T</v>
          </cell>
          <cell r="J777">
            <v>4800</v>
          </cell>
        </row>
        <row r="778">
          <cell r="I778" t="str">
            <v>AF6106T</v>
          </cell>
          <cell r="J778">
            <v>6500</v>
          </cell>
        </row>
        <row r="779">
          <cell r="I779" t="str">
            <v>AF6108T</v>
          </cell>
          <cell r="J779">
            <v>8100</v>
          </cell>
        </row>
        <row r="780">
          <cell r="I780" t="str">
            <v>AF6202</v>
          </cell>
          <cell r="J780">
            <v>1600</v>
          </cell>
        </row>
        <row r="781">
          <cell r="I781" t="str">
            <v>AF6204</v>
          </cell>
          <cell r="J781">
            <v>3300</v>
          </cell>
        </row>
        <row r="782">
          <cell r="I782" t="str">
            <v>AF6206</v>
          </cell>
          <cell r="J782">
            <v>4800</v>
          </cell>
        </row>
        <row r="783">
          <cell r="I783" t="str">
            <v>AF6208</v>
          </cell>
          <cell r="J783">
            <v>6500</v>
          </cell>
        </row>
        <row r="784">
          <cell r="I784" t="str">
            <v>AF8001</v>
          </cell>
          <cell r="J784">
            <v>38900</v>
          </cell>
        </row>
        <row r="785">
          <cell r="I785" t="str">
            <v>AT8001</v>
          </cell>
          <cell r="J785">
            <v>6300</v>
          </cell>
        </row>
        <row r="786">
          <cell r="I786" t="str">
            <v>AT8002</v>
          </cell>
          <cell r="J786">
            <v>6300</v>
          </cell>
        </row>
        <row r="787">
          <cell r="I787" t="str">
            <v>AT8003</v>
          </cell>
          <cell r="J787">
            <v>3200</v>
          </cell>
        </row>
        <row r="788">
          <cell r="I788" t="str">
            <v>CX0011</v>
          </cell>
          <cell r="J788">
            <v>24200</v>
          </cell>
        </row>
        <row r="789">
          <cell r="I789" t="str">
            <v>CX0012</v>
          </cell>
          <cell r="J789">
            <v>24200</v>
          </cell>
        </row>
        <row r="790">
          <cell r="I790" t="str">
            <v>AT8006</v>
          </cell>
          <cell r="J790">
            <v>8400</v>
          </cell>
        </row>
        <row r="791">
          <cell r="I791" t="str">
            <v>AT8007</v>
          </cell>
          <cell r="J791">
            <v>8400</v>
          </cell>
        </row>
        <row r="792">
          <cell r="I792" t="str">
            <v>AT8008</v>
          </cell>
          <cell r="J792">
            <v>8400</v>
          </cell>
        </row>
        <row r="793">
          <cell r="I793" t="str">
            <v>AT8010</v>
          </cell>
          <cell r="J793">
            <v>10500</v>
          </cell>
        </row>
        <row r="794">
          <cell r="I794" t="str">
            <v>AT8012</v>
          </cell>
          <cell r="J794">
            <v>10500</v>
          </cell>
        </row>
        <row r="795">
          <cell r="I795" t="str">
            <v>AF1062</v>
          </cell>
          <cell r="J795">
            <v>11600</v>
          </cell>
        </row>
        <row r="796">
          <cell r="I796" t="str">
            <v>AF1064</v>
          </cell>
          <cell r="J796">
            <v>16300</v>
          </cell>
        </row>
        <row r="797">
          <cell r="I797" t="str">
            <v>AF1066</v>
          </cell>
          <cell r="J797">
            <v>19400</v>
          </cell>
        </row>
        <row r="798">
          <cell r="I798" t="str">
            <v>AF1072</v>
          </cell>
          <cell r="J798">
            <v>12100</v>
          </cell>
        </row>
        <row r="799">
          <cell r="I799" t="str">
            <v>AF1074</v>
          </cell>
          <cell r="J799">
            <v>17900</v>
          </cell>
        </row>
        <row r="800">
          <cell r="I800" t="str">
            <v>AF1076</v>
          </cell>
          <cell r="J800">
            <v>22600</v>
          </cell>
        </row>
        <row r="801">
          <cell r="I801" t="str">
            <v>AF1082</v>
          </cell>
          <cell r="J801">
            <v>13100</v>
          </cell>
        </row>
        <row r="802">
          <cell r="I802" t="str">
            <v>AF1084</v>
          </cell>
          <cell r="J802">
            <v>19400</v>
          </cell>
        </row>
        <row r="803">
          <cell r="I803" t="str">
            <v>AF1086</v>
          </cell>
          <cell r="J803">
            <v>25700</v>
          </cell>
        </row>
        <row r="804">
          <cell r="I804" t="str">
            <v>AF1102</v>
          </cell>
          <cell r="J804">
            <v>14700</v>
          </cell>
        </row>
        <row r="805">
          <cell r="I805" t="str">
            <v>AF1104</v>
          </cell>
          <cell r="J805">
            <v>22600</v>
          </cell>
        </row>
        <row r="806">
          <cell r="I806" t="str">
            <v>AF1106</v>
          </cell>
          <cell r="J806">
            <v>30500</v>
          </cell>
        </row>
        <row r="807">
          <cell r="I807" t="str">
            <v>AF1122</v>
          </cell>
          <cell r="J807">
            <v>16300</v>
          </cell>
        </row>
        <row r="808">
          <cell r="I808" t="str">
            <v>AF1124</v>
          </cell>
          <cell r="J808">
            <v>25700</v>
          </cell>
        </row>
        <row r="809">
          <cell r="I809" t="str">
            <v>AF1126</v>
          </cell>
          <cell r="J809">
            <v>35700</v>
          </cell>
        </row>
        <row r="810">
          <cell r="I810" t="str">
            <v>AF1062G</v>
          </cell>
          <cell r="J810">
            <v>16300</v>
          </cell>
        </row>
        <row r="811">
          <cell r="I811" t="str">
            <v>AF1064G</v>
          </cell>
          <cell r="J811">
            <v>24200</v>
          </cell>
        </row>
        <row r="812">
          <cell r="I812" t="str">
            <v>AF1066G</v>
          </cell>
          <cell r="J812">
            <v>32600</v>
          </cell>
        </row>
        <row r="813">
          <cell r="I813" t="str">
            <v>AF1072G</v>
          </cell>
          <cell r="J813">
            <v>17900</v>
          </cell>
        </row>
        <row r="814">
          <cell r="I814" t="str">
            <v>AF1074G</v>
          </cell>
          <cell r="J814">
            <v>26800</v>
          </cell>
        </row>
        <row r="815">
          <cell r="I815" t="str">
            <v>AF1076G</v>
          </cell>
          <cell r="J815">
            <v>35700</v>
          </cell>
        </row>
        <row r="816">
          <cell r="I816" t="str">
            <v>AF1082G</v>
          </cell>
          <cell r="J816">
            <v>19400</v>
          </cell>
        </row>
        <row r="817">
          <cell r="I817" t="str">
            <v>AF1084G</v>
          </cell>
          <cell r="J817">
            <v>29400</v>
          </cell>
        </row>
        <row r="818">
          <cell r="I818" t="str">
            <v>AF1086G</v>
          </cell>
          <cell r="J818">
            <v>38900</v>
          </cell>
        </row>
        <row r="819">
          <cell r="I819" t="str">
            <v>AF1102G</v>
          </cell>
          <cell r="J819">
            <v>22600</v>
          </cell>
        </row>
        <row r="820">
          <cell r="I820" t="str">
            <v>AF1104G</v>
          </cell>
          <cell r="J820">
            <v>34100</v>
          </cell>
        </row>
        <row r="821">
          <cell r="I821" t="str">
            <v>AF1106G</v>
          </cell>
          <cell r="J821">
            <v>45200</v>
          </cell>
        </row>
        <row r="822">
          <cell r="I822" t="str">
            <v>AF1122G</v>
          </cell>
          <cell r="J822">
            <v>25700</v>
          </cell>
        </row>
        <row r="823">
          <cell r="I823" t="str">
            <v>AF1124G</v>
          </cell>
          <cell r="J823">
            <v>40400</v>
          </cell>
        </row>
        <row r="824">
          <cell r="I824" t="str">
            <v>AF1126G</v>
          </cell>
          <cell r="J824">
            <v>52000</v>
          </cell>
        </row>
        <row r="825">
          <cell r="I825" t="str">
            <v>AF2062</v>
          </cell>
          <cell r="J825">
            <v>12100</v>
          </cell>
        </row>
        <row r="826">
          <cell r="I826" t="str">
            <v>AF2072</v>
          </cell>
          <cell r="J826">
            <v>13100</v>
          </cell>
        </row>
        <row r="827">
          <cell r="I827" t="str">
            <v>AF2082</v>
          </cell>
          <cell r="J827">
            <v>14200</v>
          </cell>
        </row>
        <row r="828">
          <cell r="I828" t="str">
            <v>AF2102</v>
          </cell>
          <cell r="J828">
            <v>15200</v>
          </cell>
        </row>
        <row r="829">
          <cell r="I829" t="str">
            <v>AF2122</v>
          </cell>
          <cell r="J829">
            <v>16300</v>
          </cell>
        </row>
        <row r="830">
          <cell r="I830" t="str">
            <v>AF3061</v>
          </cell>
          <cell r="J830">
            <v>3200</v>
          </cell>
        </row>
        <row r="831">
          <cell r="I831" t="str">
            <v>AF3071</v>
          </cell>
          <cell r="J831">
            <v>4200</v>
          </cell>
        </row>
        <row r="832">
          <cell r="I832" t="str">
            <v>AF3081</v>
          </cell>
          <cell r="J832">
            <v>4200</v>
          </cell>
        </row>
        <row r="833">
          <cell r="I833" t="str">
            <v>AF3101</v>
          </cell>
          <cell r="J833">
            <v>4700</v>
          </cell>
        </row>
        <row r="834">
          <cell r="I834" t="str">
            <v>AF3121</v>
          </cell>
          <cell r="J834">
            <v>5800</v>
          </cell>
        </row>
        <row r="835">
          <cell r="I835" t="str">
            <v>AF1062A</v>
          </cell>
          <cell r="J835">
            <v>17900</v>
          </cell>
        </row>
        <row r="836">
          <cell r="I836" t="str">
            <v>AF1064A</v>
          </cell>
          <cell r="J836">
            <v>32600</v>
          </cell>
        </row>
        <row r="837">
          <cell r="I837" t="str">
            <v>AF1072A</v>
          </cell>
          <cell r="J837">
            <v>19400</v>
          </cell>
        </row>
        <row r="838">
          <cell r="I838" t="str">
            <v>AF1074A</v>
          </cell>
          <cell r="J838">
            <v>35700</v>
          </cell>
        </row>
        <row r="839">
          <cell r="I839" t="str">
            <v>AF1082A</v>
          </cell>
          <cell r="J839">
            <v>21000</v>
          </cell>
        </row>
        <row r="840">
          <cell r="I840" t="str">
            <v>AF1084A</v>
          </cell>
          <cell r="J840">
            <v>38900</v>
          </cell>
        </row>
        <row r="841">
          <cell r="I841" t="str">
            <v>AF1102A</v>
          </cell>
          <cell r="J841">
            <v>24200</v>
          </cell>
        </row>
        <row r="842">
          <cell r="I842" t="str">
            <v>AF1104A</v>
          </cell>
          <cell r="J842">
            <v>45200</v>
          </cell>
        </row>
        <row r="843">
          <cell r="I843" t="str">
            <v>AF1122A</v>
          </cell>
          <cell r="J843">
            <v>27300</v>
          </cell>
        </row>
        <row r="844">
          <cell r="I844" t="str">
            <v>AF1124A</v>
          </cell>
          <cell r="J844">
            <v>51500</v>
          </cell>
        </row>
        <row r="845">
          <cell r="I845" t="str">
            <v>AF1064B</v>
          </cell>
          <cell r="J845">
            <v>30500</v>
          </cell>
        </row>
        <row r="846">
          <cell r="I846" t="str">
            <v>AF1074B</v>
          </cell>
          <cell r="J846">
            <v>34700</v>
          </cell>
        </row>
        <row r="847">
          <cell r="I847" t="str">
            <v>AF1084B</v>
          </cell>
          <cell r="J847">
            <v>38900</v>
          </cell>
        </row>
        <row r="848">
          <cell r="I848" t="str">
            <v>AF1104B</v>
          </cell>
          <cell r="J848">
            <v>54600</v>
          </cell>
        </row>
        <row r="849">
          <cell r="I849" t="str">
            <v>AF1124B</v>
          </cell>
          <cell r="J849">
            <v>59900</v>
          </cell>
        </row>
        <row r="850">
          <cell r="I850" t="str">
            <v>AT3006</v>
          </cell>
          <cell r="J850">
            <v>66200</v>
          </cell>
        </row>
        <row r="851">
          <cell r="I851" t="str">
            <v>AT3007</v>
          </cell>
          <cell r="J851">
            <v>69300</v>
          </cell>
        </row>
        <row r="852">
          <cell r="I852" t="str">
            <v>AT3008</v>
          </cell>
          <cell r="J852">
            <v>71400</v>
          </cell>
        </row>
        <row r="853">
          <cell r="I853" t="str">
            <v>AT3010</v>
          </cell>
          <cell r="J853">
            <v>77700</v>
          </cell>
        </row>
        <row r="854">
          <cell r="I854" t="str">
            <v>AT3012</v>
          </cell>
          <cell r="J854">
            <v>81900</v>
          </cell>
        </row>
        <row r="855">
          <cell r="I855" t="str">
            <v>AT3406</v>
          </cell>
          <cell r="J855">
            <v>78800</v>
          </cell>
        </row>
        <row r="856">
          <cell r="I856" t="str">
            <v>AT3407</v>
          </cell>
          <cell r="J856">
            <v>81900</v>
          </cell>
        </row>
        <row r="857">
          <cell r="I857" t="str">
            <v>AT3408</v>
          </cell>
          <cell r="J857">
            <v>84000</v>
          </cell>
        </row>
        <row r="858">
          <cell r="I858" t="str">
            <v>AT3410</v>
          </cell>
          <cell r="J858">
            <v>89300</v>
          </cell>
        </row>
        <row r="859">
          <cell r="I859" t="str">
            <v>AT3412</v>
          </cell>
          <cell r="J859">
            <v>93500</v>
          </cell>
        </row>
        <row r="860">
          <cell r="I860" t="str">
            <v>AT3306</v>
          </cell>
          <cell r="J860">
            <v>168000</v>
          </cell>
        </row>
        <row r="861">
          <cell r="I861" t="str">
            <v>AT3307</v>
          </cell>
          <cell r="J861">
            <v>173300</v>
          </cell>
        </row>
        <row r="862">
          <cell r="I862" t="str">
            <v>AT3308</v>
          </cell>
          <cell r="J862">
            <v>177500</v>
          </cell>
        </row>
        <row r="863">
          <cell r="I863" t="str">
            <v>AT3310</v>
          </cell>
          <cell r="J863">
            <v>189000</v>
          </cell>
        </row>
        <row r="864">
          <cell r="I864" t="str">
            <v>AT3312</v>
          </cell>
          <cell r="J864">
            <v>198500</v>
          </cell>
        </row>
        <row r="865">
          <cell r="I865" t="str">
            <v>AF066HB</v>
          </cell>
          <cell r="J865">
            <v>246800</v>
          </cell>
        </row>
        <row r="866">
          <cell r="I866" t="str">
            <v>AF076HB</v>
          </cell>
          <cell r="J866">
            <v>270900</v>
          </cell>
        </row>
        <row r="867">
          <cell r="I867" t="str">
            <v>AF086HB</v>
          </cell>
          <cell r="J867">
            <v>293000</v>
          </cell>
        </row>
        <row r="868">
          <cell r="I868" t="str">
            <v>AF106HB</v>
          </cell>
          <cell r="J868">
            <v>330800</v>
          </cell>
        </row>
        <row r="869">
          <cell r="I869" t="str">
            <v>AF126HB</v>
          </cell>
          <cell r="J869">
            <v>373800</v>
          </cell>
        </row>
        <row r="870">
          <cell r="I870" t="str">
            <v>AF068HB</v>
          </cell>
          <cell r="J870">
            <v>278300</v>
          </cell>
        </row>
        <row r="871">
          <cell r="I871" t="str">
            <v>AF078HB</v>
          </cell>
          <cell r="J871">
            <v>306600</v>
          </cell>
        </row>
        <row r="872">
          <cell r="I872" t="str">
            <v>AF088HB</v>
          </cell>
          <cell r="J872">
            <v>330800</v>
          </cell>
        </row>
        <row r="873">
          <cell r="I873" t="str">
            <v>AF108HB</v>
          </cell>
          <cell r="J873">
            <v>373800</v>
          </cell>
        </row>
        <row r="874">
          <cell r="I874" t="str">
            <v>AF128HB</v>
          </cell>
          <cell r="J874">
            <v>425300</v>
          </cell>
        </row>
        <row r="875">
          <cell r="I875" t="str">
            <v>AF062C</v>
          </cell>
          <cell r="J875">
            <v>176400</v>
          </cell>
        </row>
        <row r="876">
          <cell r="I876" t="str">
            <v>AF072C</v>
          </cell>
          <cell r="J876">
            <v>192200</v>
          </cell>
        </row>
        <row r="877">
          <cell r="I877" t="str">
            <v>AF082C</v>
          </cell>
          <cell r="J877">
            <v>206300</v>
          </cell>
        </row>
        <row r="878">
          <cell r="I878" t="str">
            <v>AF102C</v>
          </cell>
          <cell r="J878">
            <v>230000</v>
          </cell>
        </row>
        <row r="879">
          <cell r="I879" t="str">
            <v>AF122C</v>
          </cell>
          <cell r="J879">
            <v>255700</v>
          </cell>
        </row>
        <row r="880">
          <cell r="I880" t="str">
            <v>AF064S</v>
          </cell>
          <cell r="J880">
            <v>51500</v>
          </cell>
        </row>
        <row r="881">
          <cell r="I881" t="str">
            <v>AF074S</v>
          </cell>
          <cell r="J881">
            <v>56700</v>
          </cell>
        </row>
        <row r="882">
          <cell r="I882" t="str">
            <v>AF084S</v>
          </cell>
          <cell r="J882">
            <v>62000</v>
          </cell>
        </row>
        <row r="883">
          <cell r="I883" t="str">
            <v>AF104S</v>
          </cell>
          <cell r="J883">
            <v>71400</v>
          </cell>
        </row>
        <row r="884">
          <cell r="I884" t="str">
            <v>AF124S</v>
          </cell>
          <cell r="J884">
            <v>80900</v>
          </cell>
        </row>
        <row r="885">
          <cell r="I885" t="str">
            <v>AF064SG</v>
          </cell>
          <cell r="J885">
            <v>67200</v>
          </cell>
        </row>
        <row r="886">
          <cell r="I886" t="str">
            <v>AF074SG</v>
          </cell>
          <cell r="J886">
            <v>74600</v>
          </cell>
        </row>
        <row r="887">
          <cell r="I887" t="str">
            <v>AF084SG</v>
          </cell>
          <cell r="J887">
            <v>81900</v>
          </cell>
        </row>
        <row r="888">
          <cell r="I888" t="str">
            <v>AF104SG</v>
          </cell>
          <cell r="J888">
            <v>94500</v>
          </cell>
        </row>
        <row r="889">
          <cell r="I889" t="str">
            <v>AF124SG</v>
          </cell>
          <cell r="J889">
            <v>110300</v>
          </cell>
        </row>
        <row r="890">
          <cell r="I890" t="str">
            <v>AF064SB</v>
          </cell>
          <cell r="J890">
            <v>79800</v>
          </cell>
        </row>
        <row r="891">
          <cell r="I891" t="str">
            <v>AF074SB</v>
          </cell>
          <cell r="J891">
            <v>90300</v>
          </cell>
        </row>
        <row r="892">
          <cell r="I892" t="str">
            <v>AF084SB</v>
          </cell>
          <cell r="J892">
            <v>100800</v>
          </cell>
        </row>
        <row r="893">
          <cell r="I893" t="str">
            <v>AF104SB</v>
          </cell>
          <cell r="J893">
            <v>135500</v>
          </cell>
        </row>
        <row r="894">
          <cell r="I894" t="str">
            <v>AF124SB</v>
          </cell>
          <cell r="J894">
            <v>149100</v>
          </cell>
        </row>
        <row r="895">
          <cell r="I895" t="str">
            <v>AF064SA</v>
          </cell>
          <cell r="J895">
            <v>84000</v>
          </cell>
        </row>
        <row r="896">
          <cell r="I896" t="str">
            <v>AF074SA</v>
          </cell>
          <cell r="J896">
            <v>92400</v>
          </cell>
        </row>
        <row r="897">
          <cell r="I897" t="str">
            <v>AF084SA</v>
          </cell>
          <cell r="J897">
            <v>100800</v>
          </cell>
        </row>
        <row r="898">
          <cell r="I898" t="str">
            <v>AF104SA</v>
          </cell>
          <cell r="J898">
            <v>116600</v>
          </cell>
        </row>
        <row r="899">
          <cell r="I899" t="str">
            <v>AF124SA</v>
          </cell>
          <cell r="J899">
            <v>132300</v>
          </cell>
        </row>
        <row r="900">
          <cell r="I900" t="str">
            <v>AF064SD</v>
          </cell>
          <cell r="J900">
            <v>65600</v>
          </cell>
        </row>
        <row r="901">
          <cell r="I901" t="str">
            <v>AF074SD</v>
          </cell>
          <cell r="J901">
            <v>73500</v>
          </cell>
        </row>
        <row r="902">
          <cell r="I902" t="str">
            <v>AF084SD</v>
          </cell>
          <cell r="J902">
            <v>81400</v>
          </cell>
        </row>
        <row r="903">
          <cell r="I903" t="str">
            <v>AF104SD</v>
          </cell>
          <cell r="J903">
            <v>103400</v>
          </cell>
        </row>
        <row r="904">
          <cell r="I904" t="str">
            <v>AF124SD</v>
          </cell>
          <cell r="J904">
            <v>115000</v>
          </cell>
        </row>
        <row r="905">
          <cell r="I905" t="str">
            <v>AF064SC</v>
          </cell>
          <cell r="J905">
            <v>67700</v>
          </cell>
        </row>
        <row r="906">
          <cell r="I906" t="str">
            <v>AF074SC</v>
          </cell>
          <cell r="J906">
            <v>74600</v>
          </cell>
        </row>
        <row r="907">
          <cell r="I907" t="str">
            <v>AF084SC</v>
          </cell>
          <cell r="J907">
            <v>81400</v>
          </cell>
        </row>
        <row r="908">
          <cell r="I908" t="str">
            <v>AF104SC</v>
          </cell>
          <cell r="J908">
            <v>94000</v>
          </cell>
        </row>
        <row r="909">
          <cell r="I909" t="str">
            <v>AF124SC</v>
          </cell>
          <cell r="J909">
            <v>106600</v>
          </cell>
        </row>
        <row r="910">
          <cell r="I910" t="str">
            <v>AF064SM</v>
          </cell>
          <cell r="J910">
            <v>81900</v>
          </cell>
        </row>
        <row r="911">
          <cell r="I911" t="str">
            <v>AF074SM</v>
          </cell>
          <cell r="J911">
            <v>91400</v>
          </cell>
        </row>
        <row r="912">
          <cell r="I912" t="str">
            <v>AF084SM</v>
          </cell>
          <cell r="J912">
            <v>100800</v>
          </cell>
        </row>
        <row r="913">
          <cell r="I913" t="str">
            <v>AF104SM</v>
          </cell>
          <cell r="J913">
            <v>126000</v>
          </cell>
        </row>
        <row r="914">
          <cell r="I914" t="str">
            <v>AF124SM</v>
          </cell>
          <cell r="J914">
            <v>140700</v>
          </cell>
        </row>
        <row r="915">
          <cell r="I915" t="str">
            <v>AF062A</v>
          </cell>
          <cell r="J915">
            <v>182700</v>
          </cell>
        </row>
        <row r="916">
          <cell r="I916" t="str">
            <v>AF072A</v>
          </cell>
          <cell r="J916">
            <v>199500</v>
          </cell>
        </row>
        <row r="917">
          <cell r="I917" t="str">
            <v>AF082A</v>
          </cell>
          <cell r="J917">
            <v>214200</v>
          </cell>
        </row>
        <row r="918">
          <cell r="I918" t="str">
            <v>AF102A</v>
          </cell>
          <cell r="J918">
            <v>239400</v>
          </cell>
        </row>
        <row r="919">
          <cell r="I919" t="str">
            <v>AF122A</v>
          </cell>
          <cell r="J919">
            <v>266700</v>
          </cell>
        </row>
        <row r="920">
          <cell r="I920" t="str">
            <v>SD008L</v>
          </cell>
          <cell r="J920">
            <v>177500</v>
          </cell>
        </row>
        <row r="921">
          <cell r="I921" t="str">
            <v>SD008R</v>
          </cell>
          <cell r="J921">
            <v>177500</v>
          </cell>
        </row>
        <row r="922">
          <cell r="I922" t="str">
            <v>SD008</v>
          </cell>
          <cell r="J922">
            <v>177500</v>
          </cell>
        </row>
        <row r="923">
          <cell r="I923" t="str">
            <v>SD012L</v>
          </cell>
          <cell r="J923">
            <v>210000</v>
          </cell>
        </row>
        <row r="924">
          <cell r="I924" t="str">
            <v>SD012R</v>
          </cell>
          <cell r="J924">
            <v>210000</v>
          </cell>
        </row>
        <row r="925">
          <cell r="I925" t="str">
            <v>SD012</v>
          </cell>
          <cell r="J925">
            <v>210000</v>
          </cell>
        </row>
        <row r="926">
          <cell r="I926" t="str">
            <v>SD014L</v>
          </cell>
          <cell r="J926">
            <v>236300</v>
          </cell>
        </row>
        <row r="927">
          <cell r="I927" t="str">
            <v>SD014R</v>
          </cell>
          <cell r="J927">
            <v>236300</v>
          </cell>
        </row>
        <row r="928">
          <cell r="I928" t="str">
            <v>SD014</v>
          </cell>
          <cell r="J928">
            <v>236300</v>
          </cell>
        </row>
        <row r="929">
          <cell r="I929" t="str">
            <v>SD016L</v>
          </cell>
          <cell r="J929">
            <v>254100</v>
          </cell>
        </row>
        <row r="930">
          <cell r="I930" t="str">
            <v>SD016R</v>
          </cell>
          <cell r="J930">
            <v>254100</v>
          </cell>
        </row>
        <row r="931">
          <cell r="I931" t="str">
            <v>SD016</v>
          </cell>
          <cell r="J931">
            <v>254100</v>
          </cell>
        </row>
        <row r="932">
          <cell r="I932" t="str">
            <v>SD316L</v>
          </cell>
          <cell r="J932">
            <v>339200</v>
          </cell>
        </row>
        <row r="933">
          <cell r="I933" t="str">
            <v>SD316R</v>
          </cell>
          <cell r="J933">
            <v>339200</v>
          </cell>
        </row>
        <row r="934">
          <cell r="I934" t="str">
            <v>SD318R</v>
          </cell>
          <cell r="J934">
            <v>356000</v>
          </cell>
        </row>
        <row r="935">
          <cell r="I935" t="str">
            <v>SD318L</v>
          </cell>
          <cell r="J935">
            <v>356000</v>
          </cell>
        </row>
        <row r="936">
          <cell r="I936" t="str">
            <v>SP0202</v>
          </cell>
          <cell r="J936">
            <v>146000</v>
          </cell>
        </row>
        <row r="937">
          <cell r="I937" t="str">
            <v>SP0203</v>
          </cell>
          <cell r="J937">
            <v>161700</v>
          </cell>
        </row>
        <row r="938">
          <cell r="I938" t="str">
            <v>SP0302</v>
          </cell>
          <cell r="J938">
            <v>170100</v>
          </cell>
        </row>
        <row r="939">
          <cell r="I939" t="str">
            <v>SP0303</v>
          </cell>
          <cell r="J939">
            <v>185900</v>
          </cell>
        </row>
        <row r="940">
          <cell r="I940" t="str">
            <v>SP0300</v>
          </cell>
          <cell r="J940">
            <v>53600</v>
          </cell>
        </row>
        <row r="941">
          <cell r="I941" t="str">
            <v>SD507</v>
          </cell>
          <cell r="J941">
            <v>174300</v>
          </cell>
        </row>
        <row r="942">
          <cell r="I942" t="str">
            <v>SD507F</v>
          </cell>
          <cell r="J942">
            <v>298200</v>
          </cell>
        </row>
        <row r="943">
          <cell r="I943" t="str">
            <v>SD517</v>
          </cell>
          <cell r="J943">
            <v>92400</v>
          </cell>
        </row>
        <row r="944">
          <cell r="I944" t="str">
            <v>SD517F</v>
          </cell>
          <cell r="J944">
            <v>217400</v>
          </cell>
        </row>
        <row r="945">
          <cell r="I945" t="str">
            <v>SD547</v>
          </cell>
          <cell r="J945">
            <v>60900</v>
          </cell>
        </row>
        <row r="946">
          <cell r="I946" t="str">
            <v>SD597</v>
          </cell>
          <cell r="J946">
            <v>77700</v>
          </cell>
        </row>
        <row r="947">
          <cell r="I947" t="str">
            <v>SD406L</v>
          </cell>
          <cell r="J947">
            <v>84000</v>
          </cell>
        </row>
        <row r="948">
          <cell r="I948" t="str">
            <v>SD406R</v>
          </cell>
          <cell r="J948">
            <v>84000</v>
          </cell>
        </row>
        <row r="949">
          <cell r="I949" t="str">
            <v>SD912</v>
          </cell>
          <cell r="J949">
            <v>162800</v>
          </cell>
        </row>
        <row r="950">
          <cell r="I950" t="str">
            <v>SD912F</v>
          </cell>
          <cell r="J950">
            <v>199500</v>
          </cell>
        </row>
        <row r="951">
          <cell r="I951" t="str">
            <v>SD955</v>
          </cell>
          <cell r="J951">
            <v>99800</v>
          </cell>
        </row>
        <row r="952">
          <cell r="I952" t="str">
            <v>SD977</v>
          </cell>
          <cell r="J952">
            <v>189000</v>
          </cell>
        </row>
        <row r="953">
          <cell r="I953" t="str">
            <v>SD927L</v>
          </cell>
          <cell r="J953">
            <v>165900</v>
          </cell>
        </row>
        <row r="954">
          <cell r="I954" t="str">
            <v>SD927R</v>
          </cell>
          <cell r="J954">
            <v>165900</v>
          </cell>
        </row>
        <row r="955">
          <cell r="I955" t="str">
            <v>SD990</v>
          </cell>
          <cell r="J955">
            <v>153300</v>
          </cell>
        </row>
        <row r="956">
          <cell r="I956" t="str">
            <v>SF008</v>
          </cell>
          <cell r="J956">
            <v>75600</v>
          </cell>
        </row>
        <row r="957">
          <cell r="I957" t="str">
            <v>SF008BE</v>
          </cell>
          <cell r="J957">
            <v>67200</v>
          </cell>
        </row>
        <row r="958">
          <cell r="I958" t="str">
            <v>SF012</v>
          </cell>
          <cell r="J958">
            <v>94500</v>
          </cell>
        </row>
        <row r="959">
          <cell r="I959" t="str">
            <v>SF012BE</v>
          </cell>
          <cell r="J959">
            <v>84000</v>
          </cell>
        </row>
        <row r="960">
          <cell r="I960" t="str">
            <v>SF014</v>
          </cell>
          <cell r="J960">
            <v>105000</v>
          </cell>
        </row>
        <row r="961">
          <cell r="I961" t="str">
            <v>SF014BE</v>
          </cell>
          <cell r="J961">
            <v>93500</v>
          </cell>
        </row>
        <row r="962">
          <cell r="I962" t="str">
            <v>SF016</v>
          </cell>
          <cell r="J962">
            <v>114500</v>
          </cell>
        </row>
        <row r="963">
          <cell r="I963" t="str">
            <v>SF016BE</v>
          </cell>
          <cell r="J963">
            <v>101900</v>
          </cell>
        </row>
        <row r="964">
          <cell r="I964" t="str">
            <v>SF300</v>
          </cell>
          <cell r="J964">
            <v>34700</v>
          </cell>
        </row>
        <row r="965">
          <cell r="I965" t="str">
            <v>SF300BE</v>
          </cell>
          <cell r="J965">
            <v>29400</v>
          </cell>
        </row>
        <row r="966">
          <cell r="I966" t="str">
            <v>SF912</v>
          </cell>
          <cell r="J966">
            <v>49400</v>
          </cell>
        </row>
        <row r="967">
          <cell r="I967" t="str">
            <v>SF912BE</v>
          </cell>
          <cell r="J967">
            <v>42000</v>
          </cell>
        </row>
        <row r="968">
          <cell r="I968" t="str">
            <v>SF507</v>
          </cell>
          <cell r="J968">
            <v>173300</v>
          </cell>
        </row>
        <row r="969">
          <cell r="I969" t="str">
            <v>SF507BE</v>
          </cell>
          <cell r="J969">
            <v>152300</v>
          </cell>
        </row>
        <row r="970">
          <cell r="I970" t="str">
            <v>SF517</v>
          </cell>
          <cell r="J970">
            <v>135500</v>
          </cell>
        </row>
        <row r="971">
          <cell r="I971" t="str">
            <v>SF517BE</v>
          </cell>
          <cell r="J971">
            <v>118700</v>
          </cell>
        </row>
        <row r="972">
          <cell r="I972" t="str">
            <v>SF316</v>
          </cell>
          <cell r="J972">
            <v>193200</v>
          </cell>
        </row>
        <row r="973">
          <cell r="I973" t="str">
            <v>SF316BE</v>
          </cell>
          <cell r="J973">
            <v>170100</v>
          </cell>
        </row>
        <row r="974">
          <cell r="I974" t="str">
            <v>SF507T</v>
          </cell>
          <cell r="J974">
            <v>260400</v>
          </cell>
        </row>
        <row r="975">
          <cell r="I975" t="str">
            <v>SF507TBE</v>
          </cell>
          <cell r="J975">
            <v>228900</v>
          </cell>
        </row>
        <row r="976">
          <cell r="I976" t="str">
            <v>SC182</v>
          </cell>
          <cell r="J976">
            <v>116600</v>
          </cell>
        </row>
        <row r="977">
          <cell r="I977" t="str">
            <v>SC183</v>
          </cell>
          <cell r="J977">
            <v>149100</v>
          </cell>
        </row>
        <row r="978">
          <cell r="I978" t="str">
            <v>SC1082</v>
          </cell>
          <cell r="J978">
            <v>80900</v>
          </cell>
        </row>
        <row r="979">
          <cell r="I979" t="str">
            <v>SC1083</v>
          </cell>
          <cell r="J979">
            <v>113400</v>
          </cell>
        </row>
        <row r="980">
          <cell r="I980" t="str">
            <v>SC0084</v>
          </cell>
          <cell r="J980">
            <v>144900</v>
          </cell>
        </row>
        <row r="981">
          <cell r="I981" t="str">
            <v>SC0085S</v>
          </cell>
          <cell r="J981">
            <v>153300</v>
          </cell>
        </row>
        <row r="982">
          <cell r="I982" t="str">
            <v>SC0086</v>
          </cell>
          <cell r="J982">
            <v>202700</v>
          </cell>
        </row>
        <row r="983">
          <cell r="I983" t="str">
            <v>SC0054</v>
          </cell>
          <cell r="J983">
            <v>110300</v>
          </cell>
        </row>
        <row r="984">
          <cell r="I984" t="str">
            <v>SC0055S</v>
          </cell>
          <cell r="J984">
            <v>122900</v>
          </cell>
        </row>
        <row r="985">
          <cell r="I985" t="str">
            <v>SC0056</v>
          </cell>
          <cell r="J985">
            <v>170100</v>
          </cell>
        </row>
        <row r="986">
          <cell r="I986" t="str">
            <v>SC5054</v>
          </cell>
          <cell r="J986">
            <v>110300</v>
          </cell>
        </row>
        <row r="987">
          <cell r="I987" t="str">
            <v>SC5055S</v>
          </cell>
          <cell r="J987">
            <v>122900</v>
          </cell>
        </row>
        <row r="988">
          <cell r="I988" t="str">
            <v>SC9108</v>
          </cell>
          <cell r="J988">
            <v>35700</v>
          </cell>
        </row>
        <row r="989">
          <cell r="I989" t="str">
            <v>SC9105</v>
          </cell>
          <cell r="J989">
            <v>26300</v>
          </cell>
        </row>
        <row r="990">
          <cell r="I990" t="str">
            <v>SB1082</v>
          </cell>
          <cell r="J990">
            <v>65100</v>
          </cell>
        </row>
        <row r="991">
          <cell r="I991" t="str">
            <v>SB1083</v>
          </cell>
          <cell r="J991">
            <v>81900</v>
          </cell>
        </row>
        <row r="992">
          <cell r="I992" t="str">
            <v>SB0082</v>
          </cell>
          <cell r="J992">
            <v>65100</v>
          </cell>
        </row>
        <row r="993">
          <cell r="I993" t="str">
            <v>SB0084</v>
          </cell>
          <cell r="J993">
            <v>108200</v>
          </cell>
        </row>
        <row r="994">
          <cell r="I994" t="str">
            <v>SB0085S</v>
          </cell>
          <cell r="J994">
            <v>120800</v>
          </cell>
        </row>
        <row r="995">
          <cell r="I995" t="str">
            <v>SB0086</v>
          </cell>
          <cell r="J995">
            <v>143900</v>
          </cell>
        </row>
        <row r="996">
          <cell r="I996" t="str">
            <v>SB0083SG</v>
          </cell>
          <cell r="J996">
            <v>85100</v>
          </cell>
        </row>
        <row r="997">
          <cell r="I997" t="str">
            <v>SB052L</v>
          </cell>
          <cell r="J997">
            <v>45200</v>
          </cell>
        </row>
        <row r="998">
          <cell r="I998" t="str">
            <v>SB052R</v>
          </cell>
          <cell r="J998">
            <v>45200</v>
          </cell>
        </row>
        <row r="999">
          <cell r="I999" t="str">
            <v>SB054L</v>
          </cell>
          <cell r="J999">
            <v>74600</v>
          </cell>
        </row>
        <row r="1000">
          <cell r="I1000" t="str">
            <v>SB054R</v>
          </cell>
          <cell r="J1000">
            <v>74600</v>
          </cell>
        </row>
        <row r="1001">
          <cell r="I1001" t="str">
            <v>SB055SL</v>
          </cell>
          <cell r="J1001">
            <v>80900</v>
          </cell>
        </row>
        <row r="1002">
          <cell r="I1002" t="str">
            <v>SB055SR</v>
          </cell>
          <cell r="J1002">
            <v>80900</v>
          </cell>
        </row>
        <row r="1003">
          <cell r="I1003" t="str">
            <v>SB056L</v>
          </cell>
          <cell r="J1003">
            <v>107100</v>
          </cell>
        </row>
        <row r="1004">
          <cell r="I1004" t="str">
            <v>SB056R</v>
          </cell>
          <cell r="J1004">
            <v>107100</v>
          </cell>
        </row>
        <row r="1005">
          <cell r="I1005" t="str">
            <v>SB9082</v>
          </cell>
          <cell r="J1005">
            <v>39900</v>
          </cell>
        </row>
        <row r="1006">
          <cell r="I1006" t="str">
            <v>SB9082BE</v>
          </cell>
          <cell r="J1006">
            <v>25800</v>
          </cell>
        </row>
        <row r="1007">
          <cell r="I1007" t="str">
            <v>SB9083</v>
          </cell>
          <cell r="J1007">
            <v>59900</v>
          </cell>
        </row>
        <row r="1008">
          <cell r="I1008" t="str">
            <v>SB9083BE</v>
          </cell>
          <cell r="J1008">
            <v>38900</v>
          </cell>
        </row>
        <row r="1009">
          <cell r="I1009" t="str">
            <v>SB9084</v>
          </cell>
          <cell r="J1009">
            <v>80900</v>
          </cell>
        </row>
        <row r="1010">
          <cell r="I1010" t="str">
            <v>SB9084BE</v>
          </cell>
          <cell r="J1010">
            <v>53600</v>
          </cell>
        </row>
        <row r="1011">
          <cell r="I1011" t="str">
            <v>SB9085S</v>
          </cell>
          <cell r="J1011">
            <v>93500</v>
          </cell>
        </row>
        <row r="1012">
          <cell r="I1012" t="str">
            <v>SB9055SBE</v>
          </cell>
          <cell r="J1012">
            <v>63000</v>
          </cell>
        </row>
        <row r="1013">
          <cell r="I1013" t="str">
            <v>SB9054</v>
          </cell>
          <cell r="J1013">
            <v>45200</v>
          </cell>
        </row>
        <row r="1014">
          <cell r="I1014" t="str">
            <v>SB9054BE</v>
          </cell>
          <cell r="J1014">
            <v>32600</v>
          </cell>
        </row>
        <row r="1015">
          <cell r="I1015" t="str">
            <v>SB9055S</v>
          </cell>
          <cell r="J1015">
            <v>57800</v>
          </cell>
        </row>
        <row r="1016">
          <cell r="I1016" t="str">
            <v>SB9055SBE</v>
          </cell>
          <cell r="J1016">
            <v>38900</v>
          </cell>
        </row>
        <row r="1017">
          <cell r="I1017" t="str">
            <v>SC981F</v>
          </cell>
          <cell r="J1017">
            <v>93000</v>
          </cell>
        </row>
        <row r="1018">
          <cell r="I1018" t="str">
            <v>SC981C</v>
          </cell>
          <cell r="J1018">
            <v>73000</v>
          </cell>
        </row>
        <row r="1019">
          <cell r="I1019" t="str">
            <v>SC982F</v>
          </cell>
          <cell r="J1019">
            <v>137000</v>
          </cell>
        </row>
        <row r="1020">
          <cell r="I1020" t="str">
            <v>SC982C</v>
          </cell>
          <cell r="J1020">
            <v>108000</v>
          </cell>
        </row>
        <row r="1021">
          <cell r="I1021" t="str">
            <v>SC951F</v>
          </cell>
          <cell r="J1021">
            <v>77000</v>
          </cell>
        </row>
        <row r="1022">
          <cell r="I1022" t="str">
            <v>SC951C</v>
          </cell>
          <cell r="J1022">
            <v>57000</v>
          </cell>
        </row>
        <row r="1023">
          <cell r="I1023" t="str">
            <v>SC952F</v>
          </cell>
          <cell r="J1023">
            <v>113000</v>
          </cell>
        </row>
        <row r="1024">
          <cell r="I1024" t="str">
            <v>SC952C</v>
          </cell>
          <cell r="J1024">
            <v>84000</v>
          </cell>
        </row>
        <row r="1025">
          <cell r="I1025" t="str">
            <v>SC9350</v>
          </cell>
          <cell r="J1025">
            <v>18000</v>
          </cell>
        </row>
        <row r="1026">
          <cell r="I1026" t="str">
            <v>SC9380</v>
          </cell>
          <cell r="J1026">
            <v>26000</v>
          </cell>
        </row>
        <row r="1027">
          <cell r="I1027" t="str">
            <v>SF517T</v>
          </cell>
          <cell r="J1027">
            <v>203700</v>
          </cell>
        </row>
        <row r="1028">
          <cell r="I1028" t="str">
            <v>SF517TBE</v>
          </cell>
          <cell r="J1028">
            <v>178500</v>
          </cell>
        </row>
        <row r="1029">
          <cell r="I1029" t="str">
            <v>SF316TA</v>
          </cell>
          <cell r="J1029">
            <v>300300</v>
          </cell>
        </row>
        <row r="1030">
          <cell r="I1030" t="str">
            <v>SF316TABE</v>
          </cell>
          <cell r="J1030">
            <v>264600</v>
          </cell>
        </row>
        <row r="1031">
          <cell r="I1031" t="str">
            <v>SF316TB</v>
          </cell>
          <cell r="J1031">
            <v>280400</v>
          </cell>
        </row>
        <row r="1032">
          <cell r="I1032" t="str">
            <v>SF316TBBE</v>
          </cell>
          <cell r="J1032">
            <v>246800</v>
          </cell>
        </row>
        <row r="1033">
          <cell r="I1033" t="str">
            <v>SC282</v>
          </cell>
          <cell r="J1033">
            <v>362300</v>
          </cell>
        </row>
        <row r="1034">
          <cell r="I1034" t="str">
            <v>SC283</v>
          </cell>
          <cell r="J1034">
            <v>485100</v>
          </cell>
        </row>
        <row r="1035">
          <cell r="I1035" t="str">
            <v>SC2082</v>
          </cell>
          <cell r="J1035">
            <v>326600</v>
          </cell>
        </row>
        <row r="1036">
          <cell r="I1036" t="str">
            <v>SC2083</v>
          </cell>
          <cell r="J1036">
            <v>449400</v>
          </cell>
        </row>
        <row r="1037">
          <cell r="I1037" t="str">
            <v>SC162</v>
          </cell>
          <cell r="J1037">
            <v>114500</v>
          </cell>
        </row>
        <row r="1038">
          <cell r="I1038" t="str">
            <v>SC662L</v>
          </cell>
          <cell r="J1038">
            <v>236300</v>
          </cell>
        </row>
        <row r="1039">
          <cell r="I1039" t="str">
            <v>SC662R</v>
          </cell>
          <cell r="J1039">
            <v>236300</v>
          </cell>
        </row>
        <row r="1040">
          <cell r="I1040" t="str">
            <v>SC764</v>
          </cell>
          <cell r="J1040">
            <v>239400</v>
          </cell>
        </row>
        <row r="1041">
          <cell r="I1041" t="str">
            <v>SA0101</v>
          </cell>
          <cell r="J1041">
            <v>4800</v>
          </cell>
        </row>
        <row r="1042">
          <cell r="I1042" t="str">
            <v>SA0102</v>
          </cell>
          <cell r="J1042">
            <v>4800</v>
          </cell>
        </row>
        <row r="1043">
          <cell r="I1043" t="str">
            <v>SA0103</v>
          </cell>
          <cell r="J1043">
            <v>4800</v>
          </cell>
        </row>
        <row r="1044">
          <cell r="I1044" t="str">
            <v>SA0104</v>
          </cell>
          <cell r="J1044">
            <v>9700</v>
          </cell>
        </row>
        <row r="1045">
          <cell r="I1045" t="str">
            <v>SA1012</v>
          </cell>
          <cell r="J1045">
            <v>60900</v>
          </cell>
        </row>
        <row r="1046">
          <cell r="I1046" t="str">
            <v>SA1014</v>
          </cell>
          <cell r="J1046">
            <v>68300</v>
          </cell>
        </row>
        <row r="1047">
          <cell r="I1047" t="str">
            <v>SA0201</v>
          </cell>
          <cell r="J1047">
            <v>57800</v>
          </cell>
        </row>
        <row r="1048">
          <cell r="I1048" t="str">
            <v>SA0301</v>
          </cell>
          <cell r="J1048">
            <v>14700</v>
          </cell>
        </row>
        <row r="1049">
          <cell r="I1049" t="str">
            <v>SA0401</v>
          </cell>
          <cell r="J1049">
            <v>14700</v>
          </cell>
        </row>
        <row r="1050">
          <cell r="I1050" t="str">
            <v>SA9900</v>
          </cell>
          <cell r="J1050">
            <v>8900</v>
          </cell>
        </row>
        <row r="1051">
          <cell r="I1051" t="str">
            <v>IF0060</v>
          </cell>
          <cell r="J1051">
            <v>33600</v>
          </cell>
        </row>
        <row r="1052">
          <cell r="I1052" t="str">
            <v>IF0070</v>
          </cell>
          <cell r="J1052">
            <v>36800</v>
          </cell>
        </row>
        <row r="1053">
          <cell r="I1053" t="str">
            <v>IF0080</v>
          </cell>
          <cell r="J1053">
            <v>39900</v>
          </cell>
        </row>
        <row r="1054">
          <cell r="I1054" t="str">
            <v>IF0100</v>
          </cell>
          <cell r="J1054">
            <v>45200</v>
          </cell>
        </row>
        <row r="1055">
          <cell r="I1055" t="str">
            <v>IF0120</v>
          </cell>
          <cell r="J1055">
            <v>50400</v>
          </cell>
        </row>
        <row r="1056">
          <cell r="I1056" t="str">
            <v>IF0062</v>
          </cell>
          <cell r="J1056">
            <v>36800</v>
          </cell>
        </row>
        <row r="1057">
          <cell r="I1057" t="str">
            <v>IF0072</v>
          </cell>
          <cell r="J1057">
            <v>39900</v>
          </cell>
        </row>
        <row r="1058">
          <cell r="I1058" t="str">
            <v>IF0082</v>
          </cell>
          <cell r="J1058">
            <v>43100</v>
          </cell>
        </row>
        <row r="1059">
          <cell r="I1059" t="str">
            <v>IF0102</v>
          </cell>
          <cell r="J1059">
            <v>48300</v>
          </cell>
        </row>
        <row r="1060">
          <cell r="I1060" t="str">
            <v>IF0122</v>
          </cell>
          <cell r="J1060">
            <v>53600</v>
          </cell>
        </row>
        <row r="1061">
          <cell r="I1061" t="str">
            <v>IF0064</v>
          </cell>
          <cell r="J1061">
            <v>42000</v>
          </cell>
        </row>
        <row r="1062">
          <cell r="I1062" t="str">
            <v>IF0074</v>
          </cell>
          <cell r="J1062">
            <v>45200</v>
          </cell>
        </row>
        <row r="1063">
          <cell r="I1063" t="str">
            <v>IF0084</v>
          </cell>
          <cell r="J1063">
            <v>48300</v>
          </cell>
        </row>
        <row r="1064">
          <cell r="I1064" t="str">
            <v>IF0104</v>
          </cell>
          <cell r="J1064">
            <v>53600</v>
          </cell>
        </row>
        <row r="1065">
          <cell r="I1065" t="str">
            <v>IF0124</v>
          </cell>
          <cell r="J1065">
            <v>58800</v>
          </cell>
        </row>
        <row r="1066">
          <cell r="I1066" t="str">
            <v>IF0066</v>
          </cell>
          <cell r="J1066">
            <v>47300</v>
          </cell>
        </row>
        <row r="1067">
          <cell r="I1067" t="str">
            <v>IF0076</v>
          </cell>
          <cell r="J1067">
            <v>50400</v>
          </cell>
        </row>
        <row r="1068">
          <cell r="I1068" t="str">
            <v>IF0086</v>
          </cell>
          <cell r="J1068">
            <v>53600</v>
          </cell>
        </row>
        <row r="1069">
          <cell r="I1069" t="str">
            <v>IF0106</v>
          </cell>
          <cell r="J1069">
            <v>58800</v>
          </cell>
        </row>
        <row r="1070">
          <cell r="I1070" t="str">
            <v>IF0126</v>
          </cell>
          <cell r="J1070">
            <v>64100</v>
          </cell>
        </row>
        <row r="1071">
          <cell r="I1071" t="str">
            <v>IF0068</v>
          </cell>
          <cell r="J1071">
            <v>51500</v>
          </cell>
        </row>
        <row r="1072">
          <cell r="I1072" t="str">
            <v>IF0078</v>
          </cell>
          <cell r="J1072">
            <v>54600</v>
          </cell>
        </row>
        <row r="1073">
          <cell r="I1073" t="str">
            <v>IF0088</v>
          </cell>
          <cell r="J1073">
            <v>57800</v>
          </cell>
        </row>
        <row r="1074">
          <cell r="I1074" t="str">
            <v>IF0108</v>
          </cell>
          <cell r="J1074">
            <v>63000</v>
          </cell>
        </row>
        <row r="1075">
          <cell r="I1075" t="str">
            <v>IF0128</v>
          </cell>
          <cell r="J1075">
            <v>68300</v>
          </cell>
        </row>
        <row r="1076">
          <cell r="I1076" t="str">
            <v>IF3061</v>
          </cell>
          <cell r="J1076">
            <v>10000</v>
          </cell>
        </row>
        <row r="1077">
          <cell r="I1077" t="str">
            <v>IF3071</v>
          </cell>
          <cell r="J1077">
            <v>11000</v>
          </cell>
        </row>
        <row r="1078">
          <cell r="I1078" t="str">
            <v>IF3081</v>
          </cell>
          <cell r="J1078">
            <v>12600</v>
          </cell>
        </row>
        <row r="1079">
          <cell r="I1079" t="str">
            <v>IF3101</v>
          </cell>
          <cell r="J1079">
            <v>14700</v>
          </cell>
        </row>
        <row r="1080">
          <cell r="I1080" t="str">
            <v>IF3121</v>
          </cell>
          <cell r="J1080">
            <v>16800</v>
          </cell>
        </row>
        <row r="1081">
          <cell r="I1081" t="str">
            <v>IF1062</v>
          </cell>
          <cell r="J1081">
            <v>8400</v>
          </cell>
        </row>
        <row r="1082">
          <cell r="I1082" t="str">
            <v>IF1072</v>
          </cell>
          <cell r="J1082">
            <v>10000</v>
          </cell>
        </row>
        <row r="1083">
          <cell r="I1083" t="str">
            <v>IF1082</v>
          </cell>
          <cell r="J1083">
            <v>11600</v>
          </cell>
        </row>
        <row r="1084">
          <cell r="I1084" t="str">
            <v>IF1102</v>
          </cell>
          <cell r="J1084">
            <v>13100</v>
          </cell>
        </row>
        <row r="1085">
          <cell r="I1085" t="str">
            <v>IF1122</v>
          </cell>
          <cell r="J1085">
            <v>14700</v>
          </cell>
        </row>
        <row r="1086">
          <cell r="I1086" t="str">
            <v>IF1064</v>
          </cell>
          <cell r="J1086">
            <v>14700</v>
          </cell>
        </row>
        <row r="1087">
          <cell r="I1087" t="str">
            <v>IF1074</v>
          </cell>
          <cell r="J1087">
            <v>16300</v>
          </cell>
        </row>
        <row r="1088">
          <cell r="I1088" t="str">
            <v>IF1084</v>
          </cell>
          <cell r="J1088">
            <v>17900</v>
          </cell>
        </row>
        <row r="1089">
          <cell r="I1089" t="str">
            <v>IF1104</v>
          </cell>
          <cell r="J1089">
            <v>21000</v>
          </cell>
        </row>
        <row r="1090">
          <cell r="I1090" t="str">
            <v>IF1124</v>
          </cell>
          <cell r="J1090">
            <v>24200</v>
          </cell>
        </row>
        <row r="1091">
          <cell r="I1091" t="str">
            <v>IF1066</v>
          </cell>
          <cell r="J1091">
            <v>21000</v>
          </cell>
        </row>
        <row r="1092">
          <cell r="I1092" t="str">
            <v>IF1076</v>
          </cell>
          <cell r="J1092">
            <v>22600</v>
          </cell>
        </row>
        <row r="1093">
          <cell r="I1093" t="str">
            <v>IF1086</v>
          </cell>
          <cell r="J1093">
            <v>24200</v>
          </cell>
        </row>
        <row r="1094">
          <cell r="I1094" t="str">
            <v>IF1106</v>
          </cell>
          <cell r="J1094">
            <v>27300</v>
          </cell>
        </row>
        <row r="1095">
          <cell r="I1095" t="str">
            <v>IF1126</v>
          </cell>
          <cell r="J1095">
            <v>30500</v>
          </cell>
        </row>
        <row r="1096">
          <cell r="I1096" t="str">
            <v>IF1066MM</v>
          </cell>
          <cell r="J1096">
            <v>17900</v>
          </cell>
        </row>
        <row r="1097">
          <cell r="I1097" t="str">
            <v>IF1066BE</v>
          </cell>
          <cell r="J1097">
            <v>17900</v>
          </cell>
        </row>
        <row r="1098">
          <cell r="I1098" t="str">
            <v>IF1076MM</v>
          </cell>
          <cell r="J1098">
            <v>19400</v>
          </cell>
        </row>
        <row r="1099">
          <cell r="I1099" t="str">
            <v>IF1076BE</v>
          </cell>
          <cell r="J1099">
            <v>19400</v>
          </cell>
        </row>
        <row r="1100">
          <cell r="I1100" t="str">
            <v>IF1086MM</v>
          </cell>
          <cell r="J1100">
            <v>21000</v>
          </cell>
        </row>
        <row r="1101">
          <cell r="I1101" t="str">
            <v>IF1086BE</v>
          </cell>
          <cell r="J1101">
            <v>21000</v>
          </cell>
        </row>
        <row r="1102">
          <cell r="I1102" t="str">
            <v>IF1106MM</v>
          </cell>
          <cell r="J1102">
            <v>23100</v>
          </cell>
        </row>
        <row r="1103">
          <cell r="I1103" t="str">
            <v>IF1106BE</v>
          </cell>
          <cell r="J1103">
            <v>23100</v>
          </cell>
        </row>
        <row r="1104">
          <cell r="I1104" t="str">
            <v>IF1126MM</v>
          </cell>
          <cell r="J1104">
            <v>26300</v>
          </cell>
        </row>
        <row r="1105">
          <cell r="I1105" t="str">
            <v>IF1126BE</v>
          </cell>
          <cell r="J1105">
            <v>26300</v>
          </cell>
        </row>
        <row r="1106">
          <cell r="I1106" t="str">
            <v>IF1064G</v>
          </cell>
          <cell r="J1106">
            <v>13100</v>
          </cell>
        </row>
        <row r="1107">
          <cell r="I1107" t="str">
            <v>IF1074G</v>
          </cell>
          <cell r="J1107">
            <v>15800</v>
          </cell>
        </row>
        <row r="1108">
          <cell r="I1108" t="str">
            <v>IF1084G</v>
          </cell>
          <cell r="J1108">
            <v>18900</v>
          </cell>
        </row>
        <row r="1109">
          <cell r="I1109" t="str">
            <v>IF1104G</v>
          </cell>
          <cell r="J1109">
            <v>24200</v>
          </cell>
        </row>
        <row r="1110">
          <cell r="I1110" t="str">
            <v>IF1124G</v>
          </cell>
          <cell r="J1110">
            <v>29400</v>
          </cell>
        </row>
        <row r="1111">
          <cell r="I1111" t="str">
            <v>IF1066G</v>
          </cell>
          <cell r="J1111">
            <v>21500</v>
          </cell>
        </row>
        <row r="1112">
          <cell r="I1112" t="str">
            <v>IF1076G</v>
          </cell>
          <cell r="J1112">
            <v>24200</v>
          </cell>
        </row>
        <row r="1113">
          <cell r="I1113" t="str">
            <v>IF1086G</v>
          </cell>
          <cell r="J1113">
            <v>27300</v>
          </cell>
        </row>
        <row r="1114">
          <cell r="I1114" t="str">
            <v>IF1106G</v>
          </cell>
          <cell r="J1114">
            <v>32600</v>
          </cell>
        </row>
        <row r="1115">
          <cell r="I1115" t="str">
            <v>IF1126G</v>
          </cell>
          <cell r="J1115">
            <v>37800</v>
          </cell>
        </row>
        <row r="1116">
          <cell r="I1116" t="str">
            <v>IF1064K</v>
          </cell>
          <cell r="J1116">
            <v>15800</v>
          </cell>
        </row>
        <row r="1117">
          <cell r="I1117" t="str">
            <v>IF1074K</v>
          </cell>
          <cell r="J1117">
            <v>18900</v>
          </cell>
        </row>
        <row r="1118">
          <cell r="I1118" t="str">
            <v>IF1084K</v>
          </cell>
          <cell r="J1118">
            <v>23100</v>
          </cell>
        </row>
        <row r="1119">
          <cell r="I1119" t="str">
            <v>IF1104K</v>
          </cell>
          <cell r="J1119">
            <v>27300</v>
          </cell>
        </row>
        <row r="1120">
          <cell r="I1120" t="str">
            <v>IF1124K</v>
          </cell>
          <cell r="J1120">
            <v>32600</v>
          </cell>
        </row>
        <row r="1121">
          <cell r="I1121" t="str">
            <v>IF1066K</v>
          </cell>
          <cell r="J1121">
            <v>26300</v>
          </cell>
        </row>
        <row r="1122">
          <cell r="I1122" t="str">
            <v>IF1076K</v>
          </cell>
          <cell r="J1122">
            <v>29400</v>
          </cell>
        </row>
        <row r="1123">
          <cell r="I1123" t="str">
            <v>IF1086K</v>
          </cell>
          <cell r="J1123">
            <v>32600</v>
          </cell>
        </row>
        <row r="1124">
          <cell r="I1124" t="str">
            <v>IF1106K</v>
          </cell>
          <cell r="J1124">
            <v>36800</v>
          </cell>
        </row>
        <row r="1125">
          <cell r="I1125" t="str">
            <v>IF1126K</v>
          </cell>
          <cell r="J1125">
            <v>42000</v>
          </cell>
        </row>
        <row r="1126">
          <cell r="I1126" t="str">
            <v>IF1064B</v>
          </cell>
          <cell r="J1126">
            <v>20000</v>
          </cell>
        </row>
        <row r="1127">
          <cell r="I1127" t="str">
            <v>IF1074B</v>
          </cell>
          <cell r="J1127">
            <v>22100</v>
          </cell>
        </row>
        <row r="1128">
          <cell r="I1128" t="str">
            <v>IF1084B</v>
          </cell>
          <cell r="J1128">
            <v>24200</v>
          </cell>
        </row>
        <row r="1129">
          <cell r="I1129" t="str">
            <v>IF1104B</v>
          </cell>
          <cell r="J1129">
            <v>35700</v>
          </cell>
        </row>
        <row r="1130">
          <cell r="I1130" t="str">
            <v>IF1124B</v>
          </cell>
          <cell r="J1130">
            <v>38900</v>
          </cell>
        </row>
        <row r="1131">
          <cell r="I1131" t="str">
            <v>IF1066B</v>
          </cell>
          <cell r="J1131">
            <v>27300</v>
          </cell>
        </row>
        <row r="1132">
          <cell r="I1132" t="str">
            <v>IF1076B</v>
          </cell>
          <cell r="J1132">
            <v>30500</v>
          </cell>
        </row>
        <row r="1133">
          <cell r="I1133" t="str">
            <v>IF1086B</v>
          </cell>
          <cell r="J1133">
            <v>33600</v>
          </cell>
        </row>
        <row r="1134">
          <cell r="I1134" t="str">
            <v>IF1106B</v>
          </cell>
          <cell r="J1134">
            <v>42000</v>
          </cell>
        </row>
        <row r="1135">
          <cell r="I1135" t="str">
            <v>IF1126B</v>
          </cell>
          <cell r="J1135">
            <v>46200</v>
          </cell>
        </row>
        <row r="1136">
          <cell r="I1136" t="str">
            <v>IF5110</v>
          </cell>
          <cell r="J1136">
            <v>17900</v>
          </cell>
        </row>
        <row r="1137">
          <cell r="I1137" t="str">
            <v>IF5112</v>
          </cell>
          <cell r="J1137">
            <v>19400</v>
          </cell>
        </row>
        <row r="1138">
          <cell r="I1138" t="str">
            <v>IF5114</v>
          </cell>
          <cell r="J1138">
            <v>21000</v>
          </cell>
        </row>
        <row r="1139">
          <cell r="I1139" t="str">
            <v>IF5116</v>
          </cell>
          <cell r="J1139">
            <v>24200</v>
          </cell>
        </row>
        <row r="1140">
          <cell r="I1140" t="str">
            <v>IF5118</v>
          </cell>
          <cell r="J1140">
            <v>28400</v>
          </cell>
        </row>
        <row r="1141">
          <cell r="I1141" t="str">
            <v>IF5210</v>
          </cell>
          <cell r="J1141">
            <v>21000</v>
          </cell>
        </row>
        <row r="1142">
          <cell r="I1142" t="str">
            <v>IF5212</v>
          </cell>
          <cell r="J1142">
            <v>22600</v>
          </cell>
        </row>
        <row r="1143">
          <cell r="I1143" t="str">
            <v>IF5214</v>
          </cell>
          <cell r="J1143">
            <v>24200</v>
          </cell>
        </row>
        <row r="1144">
          <cell r="I1144" t="str">
            <v>IF5216</v>
          </cell>
          <cell r="J1144">
            <v>27300</v>
          </cell>
        </row>
        <row r="1145">
          <cell r="I1145" t="str">
            <v>IF5218</v>
          </cell>
          <cell r="J1145">
            <v>31500</v>
          </cell>
        </row>
        <row r="1146">
          <cell r="I1146" t="str">
            <v>IF5510</v>
          </cell>
          <cell r="J1146">
            <v>24200</v>
          </cell>
        </row>
        <row r="1147">
          <cell r="I1147" t="str">
            <v>IF5512</v>
          </cell>
          <cell r="J1147">
            <v>25700</v>
          </cell>
        </row>
        <row r="1148">
          <cell r="I1148" t="str">
            <v>IF5514</v>
          </cell>
          <cell r="J1148">
            <v>27300</v>
          </cell>
        </row>
        <row r="1149">
          <cell r="I1149" t="str">
            <v>IF5516</v>
          </cell>
          <cell r="J1149">
            <v>30500</v>
          </cell>
        </row>
        <row r="1150">
          <cell r="I1150" t="str">
            <v>IF5518</v>
          </cell>
          <cell r="J1150">
            <v>34700</v>
          </cell>
        </row>
        <row r="1151">
          <cell r="I1151" t="str">
            <v>IF6010</v>
          </cell>
          <cell r="J1151">
            <v>6300</v>
          </cell>
        </row>
        <row r="1152">
          <cell r="I1152" t="str">
            <v>IF6012</v>
          </cell>
          <cell r="J1152">
            <v>7900</v>
          </cell>
        </row>
        <row r="1153">
          <cell r="I1153" t="str">
            <v>IF6014</v>
          </cell>
          <cell r="J1153">
            <v>9500</v>
          </cell>
        </row>
        <row r="1154">
          <cell r="I1154" t="str">
            <v>IF6016</v>
          </cell>
          <cell r="J1154">
            <v>11600</v>
          </cell>
        </row>
        <row r="1155">
          <cell r="I1155" t="str">
            <v>IF6018</v>
          </cell>
          <cell r="J1155">
            <v>13700</v>
          </cell>
        </row>
        <row r="1156">
          <cell r="I1156" t="str">
            <v>IF6102</v>
          </cell>
          <cell r="J1156">
            <v>3200</v>
          </cell>
        </row>
        <row r="1157">
          <cell r="I1157" t="str">
            <v>IF6104</v>
          </cell>
          <cell r="J1157">
            <v>4200</v>
          </cell>
        </row>
        <row r="1158">
          <cell r="I1158" t="str">
            <v>IF6106</v>
          </cell>
          <cell r="J1158">
            <v>4700</v>
          </cell>
        </row>
        <row r="1159">
          <cell r="I1159" t="str">
            <v>IF6108</v>
          </cell>
          <cell r="J1159">
            <v>5800</v>
          </cell>
        </row>
        <row r="1160">
          <cell r="I1160" t="str">
            <v>IF6102T</v>
          </cell>
          <cell r="J1160">
            <v>3200</v>
          </cell>
        </row>
        <row r="1161">
          <cell r="I1161" t="str">
            <v>IF6104T</v>
          </cell>
          <cell r="J1161">
            <v>4200</v>
          </cell>
        </row>
        <row r="1162">
          <cell r="I1162" t="str">
            <v>IF6106T</v>
          </cell>
          <cell r="J1162">
            <v>4700</v>
          </cell>
        </row>
        <row r="1163">
          <cell r="I1163" t="str">
            <v>IF6108T</v>
          </cell>
          <cell r="J1163">
            <v>5800</v>
          </cell>
        </row>
        <row r="1164">
          <cell r="I1164" t="str">
            <v>IF8001</v>
          </cell>
          <cell r="J1164">
            <v>23100</v>
          </cell>
        </row>
        <row r="1165">
          <cell r="I1165" t="str">
            <v>IF8002</v>
          </cell>
          <cell r="J1165">
            <v>3200</v>
          </cell>
        </row>
        <row r="1166">
          <cell r="I1166" t="str">
            <v>IT8001</v>
          </cell>
          <cell r="J1166">
            <v>5300</v>
          </cell>
        </row>
        <row r="1167">
          <cell r="I1167" t="str">
            <v>IT8002</v>
          </cell>
          <cell r="J1167">
            <v>5300</v>
          </cell>
        </row>
        <row r="1168">
          <cell r="I1168" t="str">
            <v>IT8003</v>
          </cell>
          <cell r="J1168">
            <v>2600</v>
          </cell>
        </row>
        <row r="1169">
          <cell r="I1169" t="str">
            <v>IT0008L</v>
          </cell>
          <cell r="J1169">
            <v>57800</v>
          </cell>
        </row>
        <row r="1170">
          <cell r="I1170" t="str">
            <v>IT0008R</v>
          </cell>
          <cell r="J1170">
            <v>57800</v>
          </cell>
        </row>
        <row r="1171">
          <cell r="I1171" t="str">
            <v>IT0008</v>
          </cell>
          <cell r="J1171">
            <v>57800</v>
          </cell>
        </row>
        <row r="1172">
          <cell r="I1172" t="str">
            <v>IT0010L</v>
          </cell>
          <cell r="J1172">
            <v>71400</v>
          </cell>
        </row>
        <row r="1173">
          <cell r="I1173" t="str">
            <v>IT0010R</v>
          </cell>
          <cell r="J1173">
            <v>71400</v>
          </cell>
        </row>
        <row r="1174">
          <cell r="I1174" t="str">
            <v>IT0100</v>
          </cell>
          <cell r="J1174">
            <v>71400</v>
          </cell>
        </row>
        <row r="1175">
          <cell r="I1175" t="str">
            <v>IT0012L</v>
          </cell>
          <cell r="J1175">
            <v>80900</v>
          </cell>
        </row>
        <row r="1176">
          <cell r="I1176" t="str">
            <v>IT0012R</v>
          </cell>
          <cell r="J1176">
            <v>80900</v>
          </cell>
        </row>
        <row r="1177">
          <cell r="I1177" t="str">
            <v>IT0012</v>
          </cell>
          <cell r="J1177">
            <v>80900</v>
          </cell>
        </row>
        <row r="1178">
          <cell r="I1178" t="str">
            <v>IT0116</v>
          </cell>
          <cell r="J1178">
            <v>92400</v>
          </cell>
        </row>
        <row r="1179">
          <cell r="I1179" t="str">
            <v>IT0118</v>
          </cell>
          <cell r="J1179">
            <v>101900</v>
          </cell>
        </row>
        <row r="1180">
          <cell r="I1180" t="str">
            <v>IT0100L</v>
          </cell>
          <cell r="J1180">
            <v>36800</v>
          </cell>
        </row>
        <row r="1181">
          <cell r="I1181" t="str">
            <v>IT0100R</v>
          </cell>
          <cell r="J1181">
            <v>36800</v>
          </cell>
        </row>
        <row r="1182">
          <cell r="I1182" t="str">
            <v>IT5066</v>
          </cell>
          <cell r="J1182">
            <v>110300</v>
          </cell>
        </row>
        <row r="1183">
          <cell r="I1183" t="str">
            <v>IT5077</v>
          </cell>
          <cell r="J1183">
            <v>135500</v>
          </cell>
        </row>
        <row r="1184">
          <cell r="I1184" t="str">
            <v>IT912</v>
          </cell>
          <cell r="J1184">
            <v>108200</v>
          </cell>
        </row>
        <row r="1185">
          <cell r="I1185" t="str">
            <v>IT916</v>
          </cell>
          <cell r="J1185">
            <v>160700</v>
          </cell>
        </row>
        <row r="1186">
          <cell r="I1186" t="str">
            <v>IT966</v>
          </cell>
          <cell r="J1186">
            <v>161700</v>
          </cell>
        </row>
        <row r="1187">
          <cell r="I1187" t="str">
            <v>IT977</v>
          </cell>
          <cell r="J1187">
            <v>172200</v>
          </cell>
        </row>
        <row r="1188">
          <cell r="I1188" t="str">
            <v>IT926L</v>
          </cell>
          <cell r="J1188">
            <v>138600</v>
          </cell>
        </row>
        <row r="1189">
          <cell r="I1189" t="str">
            <v>IT926R</v>
          </cell>
          <cell r="J1189">
            <v>138600</v>
          </cell>
        </row>
        <row r="1190">
          <cell r="I1190" t="str">
            <v>IT927L</v>
          </cell>
          <cell r="J1190">
            <v>141800</v>
          </cell>
        </row>
        <row r="1191">
          <cell r="I1191" t="str">
            <v>IT927R</v>
          </cell>
          <cell r="J1191">
            <v>141800</v>
          </cell>
        </row>
        <row r="1192">
          <cell r="I1192" t="str">
            <v>IT912CL</v>
          </cell>
          <cell r="J1192">
            <v>126000</v>
          </cell>
        </row>
        <row r="1193">
          <cell r="I1193" t="str">
            <v>IT912CR</v>
          </cell>
          <cell r="J1193">
            <v>126000</v>
          </cell>
        </row>
        <row r="1194">
          <cell r="I1194" t="str">
            <v>IT918CL</v>
          </cell>
          <cell r="J1194">
            <v>176400</v>
          </cell>
        </row>
        <row r="1195">
          <cell r="I1195" t="str">
            <v>IT918CR</v>
          </cell>
          <cell r="J1195">
            <v>176400</v>
          </cell>
        </row>
        <row r="1196">
          <cell r="I1196" t="str">
            <v>IT912DL</v>
          </cell>
          <cell r="J1196">
            <v>126000</v>
          </cell>
        </row>
        <row r="1197">
          <cell r="I1197" t="str">
            <v>IT912DR</v>
          </cell>
          <cell r="J1197">
            <v>126000</v>
          </cell>
        </row>
        <row r="1198">
          <cell r="I1198" t="str">
            <v>IT918DR</v>
          </cell>
          <cell r="J1198">
            <v>176400</v>
          </cell>
        </row>
        <row r="1199">
          <cell r="I1199" t="str">
            <v>IT918DL</v>
          </cell>
          <cell r="J1199">
            <v>176400</v>
          </cell>
        </row>
        <row r="1200">
          <cell r="I1200" t="str">
            <v>IT2004</v>
          </cell>
          <cell r="J1200">
            <v>21000</v>
          </cell>
        </row>
        <row r="1201">
          <cell r="I1201" t="str">
            <v>IT2005</v>
          </cell>
          <cell r="J1201">
            <v>24200</v>
          </cell>
        </row>
        <row r="1202">
          <cell r="I1202" t="str">
            <v>IT2006</v>
          </cell>
          <cell r="J1202">
            <v>27300</v>
          </cell>
        </row>
        <row r="1203">
          <cell r="I1203" t="str">
            <v>IT2007</v>
          </cell>
          <cell r="J1203">
            <v>30500</v>
          </cell>
        </row>
        <row r="1204">
          <cell r="I1204" t="str">
            <v>IT2008</v>
          </cell>
          <cell r="J1204">
            <v>33600</v>
          </cell>
        </row>
        <row r="1205">
          <cell r="I1205" t="str">
            <v>IT2010</v>
          </cell>
          <cell r="J1205">
            <v>39900</v>
          </cell>
        </row>
        <row r="1206">
          <cell r="I1206" t="str">
            <v>IT2012</v>
          </cell>
          <cell r="J1206">
            <v>47300</v>
          </cell>
        </row>
        <row r="1207">
          <cell r="I1207" t="str">
            <v>IT2014</v>
          </cell>
          <cell r="J1207">
            <v>54600</v>
          </cell>
        </row>
        <row r="1208">
          <cell r="I1208" t="str">
            <v>IT2016</v>
          </cell>
          <cell r="J1208">
            <v>60900</v>
          </cell>
        </row>
        <row r="1209">
          <cell r="I1209" t="str">
            <v>IT2122</v>
          </cell>
          <cell r="J1209">
            <v>21000</v>
          </cell>
        </row>
        <row r="1210">
          <cell r="I1210" t="str">
            <v>IT2204</v>
          </cell>
          <cell r="J1210">
            <v>24200</v>
          </cell>
        </row>
        <row r="1211">
          <cell r="I1211" t="str">
            <v>IT2205</v>
          </cell>
          <cell r="J1211">
            <v>27300</v>
          </cell>
        </row>
        <row r="1212">
          <cell r="I1212" t="str">
            <v>IT2206</v>
          </cell>
          <cell r="J1212">
            <v>30500</v>
          </cell>
        </row>
        <row r="1213">
          <cell r="I1213" t="str">
            <v>IT2207</v>
          </cell>
          <cell r="J1213">
            <v>33600</v>
          </cell>
        </row>
        <row r="1214">
          <cell r="I1214" t="str">
            <v>IT2208</v>
          </cell>
          <cell r="J1214">
            <v>36800</v>
          </cell>
        </row>
        <row r="1215">
          <cell r="I1215" t="str">
            <v>IT2210</v>
          </cell>
          <cell r="J1215">
            <v>44100</v>
          </cell>
        </row>
        <row r="1216">
          <cell r="I1216" t="str">
            <v>IT2212</v>
          </cell>
          <cell r="J1216">
            <v>51500</v>
          </cell>
        </row>
        <row r="1217">
          <cell r="I1217" t="str">
            <v>IT3006</v>
          </cell>
          <cell r="J1217">
            <v>44100</v>
          </cell>
        </row>
        <row r="1218">
          <cell r="I1218" t="str">
            <v>IT3007</v>
          </cell>
          <cell r="J1218">
            <v>47300</v>
          </cell>
        </row>
        <row r="1219">
          <cell r="I1219" t="str">
            <v>IT3008</v>
          </cell>
          <cell r="J1219">
            <v>51500</v>
          </cell>
        </row>
        <row r="1220">
          <cell r="I1220" t="str">
            <v>IT3010</v>
          </cell>
          <cell r="J1220">
            <v>57800</v>
          </cell>
        </row>
        <row r="1221">
          <cell r="I1221" t="str">
            <v>IT3012</v>
          </cell>
          <cell r="J1221">
            <v>65100</v>
          </cell>
        </row>
        <row r="1222">
          <cell r="I1222" t="str">
            <v>IT3406</v>
          </cell>
          <cell r="J1222">
            <v>53600</v>
          </cell>
        </row>
        <row r="1223">
          <cell r="I1223" t="str">
            <v>IT3407</v>
          </cell>
          <cell r="J1223">
            <v>56700</v>
          </cell>
        </row>
        <row r="1224">
          <cell r="I1224" t="str">
            <v>IT3408</v>
          </cell>
          <cell r="J1224">
            <v>59900</v>
          </cell>
        </row>
        <row r="1225">
          <cell r="I1225" t="str">
            <v>IT3410</v>
          </cell>
          <cell r="J1225">
            <v>66200</v>
          </cell>
        </row>
        <row r="1226">
          <cell r="I1226" t="str">
            <v>IT3412</v>
          </cell>
          <cell r="J1226">
            <v>72500</v>
          </cell>
        </row>
        <row r="1227">
          <cell r="I1227" t="str">
            <v>IT3106</v>
          </cell>
          <cell r="J1227">
            <v>44100</v>
          </cell>
        </row>
        <row r="1228">
          <cell r="I1228" t="str">
            <v>IT3107</v>
          </cell>
          <cell r="J1228">
            <v>47300</v>
          </cell>
        </row>
        <row r="1229">
          <cell r="I1229" t="str">
            <v>IT3108</v>
          </cell>
          <cell r="J1229">
            <v>51500</v>
          </cell>
        </row>
        <row r="1230">
          <cell r="I1230" t="str">
            <v>IT3110</v>
          </cell>
          <cell r="J1230">
            <v>57800</v>
          </cell>
        </row>
        <row r="1231">
          <cell r="I1231" t="str">
            <v>IT3112</v>
          </cell>
          <cell r="J1231">
            <v>65100</v>
          </cell>
        </row>
        <row r="1232">
          <cell r="I1232" t="str">
            <v>IT3306</v>
          </cell>
          <cell r="J1232">
            <v>162800</v>
          </cell>
        </row>
        <row r="1233">
          <cell r="I1233" t="str">
            <v>IT3307</v>
          </cell>
          <cell r="J1233">
            <v>170100</v>
          </cell>
        </row>
        <row r="1234">
          <cell r="I1234" t="str">
            <v>IT3308</v>
          </cell>
          <cell r="J1234">
            <v>174300</v>
          </cell>
        </row>
        <row r="1235">
          <cell r="I1235" t="str">
            <v>IT3310</v>
          </cell>
          <cell r="J1235">
            <v>183800</v>
          </cell>
        </row>
        <row r="1236">
          <cell r="I1236" t="str">
            <v>IT3312</v>
          </cell>
          <cell r="J1236">
            <v>195300</v>
          </cell>
        </row>
        <row r="1237">
          <cell r="I1237" t="str">
            <v>IA0006</v>
          </cell>
          <cell r="J1237">
            <v>12600</v>
          </cell>
        </row>
        <row r="1238">
          <cell r="I1238" t="str">
            <v>IA0007</v>
          </cell>
          <cell r="J1238">
            <v>14200</v>
          </cell>
        </row>
        <row r="1239">
          <cell r="I1239" t="str">
            <v>IA0008</v>
          </cell>
          <cell r="J1239">
            <v>15800</v>
          </cell>
        </row>
        <row r="1240">
          <cell r="I1240" t="str">
            <v>IA0010</v>
          </cell>
          <cell r="J1240">
            <v>18900</v>
          </cell>
        </row>
        <row r="1241">
          <cell r="I1241" t="str">
            <v>IA0012</v>
          </cell>
          <cell r="J1241">
            <v>21000</v>
          </cell>
        </row>
        <row r="1242">
          <cell r="I1242" t="str">
            <v>IA9901</v>
          </cell>
          <cell r="J1242">
            <v>5800</v>
          </cell>
        </row>
        <row r="1243">
          <cell r="I1243" t="str">
            <v>IF060</v>
          </cell>
          <cell r="J1243">
            <v>102400</v>
          </cell>
        </row>
        <row r="1244">
          <cell r="I1244" t="str">
            <v>IF070</v>
          </cell>
          <cell r="J1244">
            <v>112900</v>
          </cell>
        </row>
        <row r="1245">
          <cell r="I1245" t="str">
            <v>IF080</v>
          </cell>
          <cell r="J1245">
            <v>123900</v>
          </cell>
        </row>
        <row r="1246">
          <cell r="I1246" t="str">
            <v>IF100</v>
          </cell>
          <cell r="J1246">
            <v>140700</v>
          </cell>
        </row>
        <row r="1247">
          <cell r="I1247" t="str">
            <v>IF120</v>
          </cell>
          <cell r="J1247">
            <v>157500</v>
          </cell>
        </row>
        <row r="1248">
          <cell r="I1248" t="str">
            <v>IF062</v>
          </cell>
          <cell r="J1248">
            <v>118100</v>
          </cell>
        </row>
        <row r="1249">
          <cell r="I1249" t="str">
            <v>IF072</v>
          </cell>
          <cell r="J1249">
            <v>128600</v>
          </cell>
        </row>
        <row r="1250">
          <cell r="I1250" t="str">
            <v>IF082</v>
          </cell>
          <cell r="J1250">
            <v>139700</v>
          </cell>
        </row>
        <row r="1251">
          <cell r="I1251" t="str">
            <v>IF102</v>
          </cell>
          <cell r="J1251">
            <v>159600</v>
          </cell>
        </row>
        <row r="1252">
          <cell r="I1252" t="str">
            <v>IF122</v>
          </cell>
          <cell r="J1252">
            <v>179600</v>
          </cell>
        </row>
        <row r="1253">
          <cell r="I1253" t="str">
            <v>IF064</v>
          </cell>
          <cell r="J1253">
            <v>136000</v>
          </cell>
        </row>
        <row r="1254">
          <cell r="I1254" t="str">
            <v>IF074</v>
          </cell>
          <cell r="J1254">
            <v>146500</v>
          </cell>
        </row>
        <row r="1255">
          <cell r="I1255" t="str">
            <v>IF084</v>
          </cell>
          <cell r="J1255">
            <v>157500</v>
          </cell>
        </row>
        <row r="1256">
          <cell r="I1256" t="str">
            <v>IF104</v>
          </cell>
          <cell r="J1256">
            <v>177500</v>
          </cell>
        </row>
        <row r="1257">
          <cell r="I1257" t="str">
            <v>IF124</v>
          </cell>
          <cell r="J1257">
            <v>197400</v>
          </cell>
        </row>
        <row r="1258">
          <cell r="I1258" t="str">
            <v>IF066</v>
          </cell>
          <cell r="J1258">
            <v>158000</v>
          </cell>
        </row>
        <row r="1259">
          <cell r="I1259" t="str">
            <v>IF076</v>
          </cell>
          <cell r="J1259">
            <v>171700</v>
          </cell>
        </row>
        <row r="1260">
          <cell r="I1260" t="str">
            <v>IF086</v>
          </cell>
          <cell r="J1260">
            <v>185900</v>
          </cell>
        </row>
        <row r="1261">
          <cell r="I1261" t="str">
            <v>IF106</v>
          </cell>
          <cell r="J1261">
            <v>212100</v>
          </cell>
        </row>
        <row r="1262">
          <cell r="I1262" t="str">
            <v>IF126</v>
          </cell>
          <cell r="J1262">
            <v>238400</v>
          </cell>
        </row>
        <row r="1263">
          <cell r="I1263" t="str">
            <v>IF068</v>
          </cell>
          <cell r="J1263">
            <v>174800</v>
          </cell>
        </row>
        <row r="1264">
          <cell r="I1264" t="str">
            <v>IF078</v>
          </cell>
          <cell r="J1264">
            <v>188500</v>
          </cell>
        </row>
        <row r="1265">
          <cell r="I1265" t="str">
            <v>IF088</v>
          </cell>
          <cell r="J1265">
            <v>202700</v>
          </cell>
        </row>
        <row r="1266">
          <cell r="I1266" t="str">
            <v>IF108</v>
          </cell>
          <cell r="J1266">
            <v>228900</v>
          </cell>
        </row>
        <row r="1267">
          <cell r="I1267" t="str">
            <v>IF128</v>
          </cell>
          <cell r="J1267">
            <v>255200</v>
          </cell>
        </row>
        <row r="1268">
          <cell r="I1268" t="str">
            <v>IF060T</v>
          </cell>
          <cell r="J1268">
            <v>96100</v>
          </cell>
        </row>
        <row r="1269">
          <cell r="I1269" t="str">
            <v>IF070T</v>
          </cell>
          <cell r="J1269">
            <v>106600</v>
          </cell>
        </row>
        <row r="1270">
          <cell r="I1270" t="str">
            <v>IF080T</v>
          </cell>
          <cell r="J1270">
            <v>117600</v>
          </cell>
        </row>
        <row r="1271">
          <cell r="I1271" t="str">
            <v>IF100T</v>
          </cell>
          <cell r="J1271">
            <v>132300</v>
          </cell>
        </row>
        <row r="1272">
          <cell r="I1272" t="str">
            <v>IF120T</v>
          </cell>
          <cell r="J1272">
            <v>149100</v>
          </cell>
        </row>
        <row r="1273">
          <cell r="I1273" t="str">
            <v>IF062T</v>
          </cell>
          <cell r="J1273">
            <v>111800</v>
          </cell>
        </row>
        <row r="1274">
          <cell r="I1274" t="str">
            <v>IF072T</v>
          </cell>
          <cell r="J1274">
            <v>122300</v>
          </cell>
        </row>
        <row r="1275">
          <cell r="I1275" t="str">
            <v>IF082T</v>
          </cell>
          <cell r="J1275">
            <v>133400</v>
          </cell>
        </row>
        <row r="1276">
          <cell r="I1276" t="str">
            <v>IF102T</v>
          </cell>
          <cell r="J1276">
            <v>151200</v>
          </cell>
        </row>
        <row r="1277">
          <cell r="I1277" t="str">
            <v>IF122T</v>
          </cell>
          <cell r="J1277">
            <v>171200</v>
          </cell>
        </row>
        <row r="1278">
          <cell r="I1278" t="str">
            <v>IF064T</v>
          </cell>
          <cell r="J1278">
            <v>129700</v>
          </cell>
        </row>
        <row r="1279">
          <cell r="I1279" t="str">
            <v>IF074T</v>
          </cell>
          <cell r="J1279">
            <v>140200</v>
          </cell>
        </row>
        <row r="1280">
          <cell r="I1280" t="str">
            <v>IF084T</v>
          </cell>
          <cell r="J1280">
            <v>151200</v>
          </cell>
        </row>
        <row r="1281">
          <cell r="I1281" t="str">
            <v>IF104T</v>
          </cell>
          <cell r="J1281">
            <v>169100</v>
          </cell>
        </row>
        <row r="1282">
          <cell r="I1282" t="str">
            <v>IF124T</v>
          </cell>
          <cell r="J1282">
            <v>189000</v>
          </cell>
        </row>
        <row r="1283">
          <cell r="I1283" t="str">
            <v>IF066T</v>
          </cell>
          <cell r="J1283">
            <v>151700</v>
          </cell>
        </row>
        <row r="1284">
          <cell r="I1284" t="str">
            <v>IF076T</v>
          </cell>
          <cell r="J1284">
            <v>165400</v>
          </cell>
        </row>
        <row r="1285">
          <cell r="I1285" t="str">
            <v>IF086T</v>
          </cell>
          <cell r="J1285">
            <v>179600</v>
          </cell>
        </row>
        <row r="1286">
          <cell r="I1286" t="str">
            <v>IF106T</v>
          </cell>
          <cell r="J1286">
            <v>302700</v>
          </cell>
        </row>
        <row r="1287">
          <cell r="I1287" t="str">
            <v>IF126T</v>
          </cell>
          <cell r="J1287">
            <v>230000</v>
          </cell>
        </row>
        <row r="1288">
          <cell r="I1288" t="str">
            <v>IF068T</v>
          </cell>
          <cell r="J1288">
            <v>168500</v>
          </cell>
        </row>
        <row r="1289">
          <cell r="I1289" t="str">
            <v>IF078T</v>
          </cell>
          <cell r="J1289">
            <v>182200</v>
          </cell>
        </row>
        <row r="1290">
          <cell r="I1290" t="str">
            <v>IF088T</v>
          </cell>
          <cell r="J1290">
            <v>196400</v>
          </cell>
        </row>
        <row r="1291">
          <cell r="I1291" t="str">
            <v>IF108T</v>
          </cell>
          <cell r="J1291">
            <v>220500</v>
          </cell>
        </row>
        <row r="1292">
          <cell r="I1292" t="str">
            <v>IF128T</v>
          </cell>
          <cell r="J1292">
            <v>246800</v>
          </cell>
        </row>
        <row r="1293">
          <cell r="I1293" t="str">
            <v>IF060W</v>
          </cell>
          <cell r="J1293">
            <v>99200</v>
          </cell>
        </row>
        <row r="1294">
          <cell r="I1294" t="str">
            <v>IF070W</v>
          </cell>
          <cell r="J1294">
            <v>109700</v>
          </cell>
        </row>
        <row r="1295">
          <cell r="I1295" t="str">
            <v>IF080W</v>
          </cell>
          <cell r="J1295">
            <v>120800</v>
          </cell>
        </row>
        <row r="1296">
          <cell r="I1296" t="str">
            <v>IF100W</v>
          </cell>
          <cell r="J1296">
            <v>136500</v>
          </cell>
        </row>
        <row r="1297">
          <cell r="I1297" t="str">
            <v>IF120W</v>
          </cell>
          <cell r="J1297">
            <v>153300</v>
          </cell>
        </row>
        <row r="1298">
          <cell r="I1298" t="str">
            <v>IF062W</v>
          </cell>
          <cell r="J1298">
            <v>115000</v>
          </cell>
        </row>
        <row r="1299">
          <cell r="I1299" t="str">
            <v>IF072W</v>
          </cell>
          <cell r="J1299">
            <v>125500</v>
          </cell>
        </row>
        <row r="1300">
          <cell r="I1300" t="str">
            <v>IF082W</v>
          </cell>
          <cell r="J1300">
            <v>136500</v>
          </cell>
        </row>
        <row r="1301">
          <cell r="I1301" t="str">
            <v>IF102W</v>
          </cell>
          <cell r="J1301">
            <v>155400</v>
          </cell>
        </row>
        <row r="1302">
          <cell r="I1302" t="str">
            <v>IF122W</v>
          </cell>
          <cell r="J1302">
            <v>175400</v>
          </cell>
        </row>
        <row r="1303">
          <cell r="I1303" t="str">
            <v>IF064W</v>
          </cell>
          <cell r="J1303">
            <v>132800</v>
          </cell>
        </row>
        <row r="1304">
          <cell r="I1304" t="str">
            <v>IF074W</v>
          </cell>
          <cell r="J1304">
            <v>143300</v>
          </cell>
        </row>
        <row r="1305">
          <cell r="I1305" t="str">
            <v>IF084W</v>
          </cell>
          <cell r="J1305">
            <v>154400</v>
          </cell>
        </row>
        <row r="1306">
          <cell r="I1306" t="str">
            <v>IF104W</v>
          </cell>
          <cell r="J1306">
            <v>173300</v>
          </cell>
        </row>
        <row r="1307">
          <cell r="I1307" t="str">
            <v>IF124W</v>
          </cell>
          <cell r="J1307">
            <v>193200</v>
          </cell>
        </row>
        <row r="1308">
          <cell r="I1308" t="str">
            <v>IF066W</v>
          </cell>
          <cell r="J1308">
            <v>154900</v>
          </cell>
        </row>
        <row r="1309">
          <cell r="I1309" t="str">
            <v>IF076W</v>
          </cell>
          <cell r="J1309">
            <v>168500</v>
          </cell>
        </row>
        <row r="1310">
          <cell r="I1310" t="str">
            <v>IF086W</v>
          </cell>
          <cell r="J1310">
            <v>182700</v>
          </cell>
        </row>
        <row r="1311">
          <cell r="I1311" t="str">
            <v>IF106W</v>
          </cell>
          <cell r="J1311">
            <v>207900</v>
          </cell>
        </row>
        <row r="1312">
          <cell r="I1312" t="str">
            <v>IF126W</v>
          </cell>
          <cell r="J1312">
            <v>234200</v>
          </cell>
        </row>
        <row r="1313">
          <cell r="I1313" t="str">
            <v>IF068W</v>
          </cell>
          <cell r="J1313">
            <v>171700</v>
          </cell>
        </row>
        <row r="1314">
          <cell r="I1314" t="str">
            <v>IF078W</v>
          </cell>
          <cell r="J1314">
            <v>185300</v>
          </cell>
        </row>
        <row r="1315">
          <cell r="I1315" t="str">
            <v>IF088W</v>
          </cell>
          <cell r="J1315">
            <v>199500</v>
          </cell>
        </row>
        <row r="1316">
          <cell r="I1316" t="str">
            <v>IF108W</v>
          </cell>
          <cell r="J1316">
            <v>224700</v>
          </cell>
        </row>
        <row r="1317">
          <cell r="I1317" t="str">
            <v>IF128W</v>
          </cell>
          <cell r="J1317">
            <v>251000</v>
          </cell>
        </row>
        <row r="1318">
          <cell r="I1318" t="str">
            <v>IF062G</v>
          </cell>
          <cell r="J1318">
            <v>116000</v>
          </cell>
        </row>
        <row r="1319">
          <cell r="I1319" t="str">
            <v>IF072G</v>
          </cell>
          <cell r="J1319">
            <v>130700</v>
          </cell>
        </row>
        <row r="1320">
          <cell r="I1320" t="str">
            <v>IF082G</v>
          </cell>
          <cell r="J1320">
            <v>148100</v>
          </cell>
        </row>
        <row r="1321">
          <cell r="I1321" t="str">
            <v>IF102G</v>
          </cell>
          <cell r="J1321">
            <v>176400</v>
          </cell>
        </row>
        <row r="1322">
          <cell r="I1322" t="str">
            <v>IF122G</v>
          </cell>
          <cell r="J1322">
            <v>204800</v>
          </cell>
        </row>
        <row r="1323">
          <cell r="I1323" t="str">
            <v>IF064G</v>
          </cell>
          <cell r="J1323">
            <v>138100</v>
          </cell>
        </row>
        <row r="1324">
          <cell r="I1324" t="str">
            <v>IF074G</v>
          </cell>
          <cell r="J1324">
            <v>152800</v>
          </cell>
        </row>
        <row r="1325">
          <cell r="I1325" t="str">
            <v>IF084G</v>
          </cell>
          <cell r="J1325">
            <v>170100</v>
          </cell>
        </row>
        <row r="1326">
          <cell r="I1326" t="str">
            <v>IF104G</v>
          </cell>
          <cell r="J1326">
            <v>198500</v>
          </cell>
        </row>
        <row r="1327">
          <cell r="I1327" t="str">
            <v>IF124G</v>
          </cell>
          <cell r="J1327">
            <v>226800</v>
          </cell>
        </row>
        <row r="1328">
          <cell r="I1328" t="str">
            <v>IF066G</v>
          </cell>
          <cell r="J1328">
            <v>152800</v>
          </cell>
        </row>
        <row r="1329">
          <cell r="I1329" t="str">
            <v>IF076G</v>
          </cell>
          <cell r="J1329">
            <v>172700</v>
          </cell>
        </row>
        <row r="1330">
          <cell r="I1330" t="str">
            <v>IF086G</v>
          </cell>
          <cell r="J1330">
            <v>196400</v>
          </cell>
        </row>
        <row r="1331">
          <cell r="I1331" t="str">
            <v>IF106G</v>
          </cell>
          <cell r="J1331">
            <v>235200</v>
          </cell>
        </row>
        <row r="1332">
          <cell r="I1332" t="str">
            <v>IF126G</v>
          </cell>
          <cell r="J1332">
            <v>274100</v>
          </cell>
        </row>
        <row r="1333">
          <cell r="I1333" t="str">
            <v>IF068G</v>
          </cell>
          <cell r="J1333">
            <v>173800</v>
          </cell>
        </row>
        <row r="1334">
          <cell r="I1334" t="str">
            <v>IF078G</v>
          </cell>
          <cell r="J1334">
            <v>193700</v>
          </cell>
        </row>
        <row r="1335">
          <cell r="I1335" t="str">
            <v>IF088G</v>
          </cell>
          <cell r="J1335">
            <v>217400</v>
          </cell>
        </row>
        <row r="1336">
          <cell r="I1336" t="str">
            <v>IF108G</v>
          </cell>
          <cell r="J1336">
            <v>256200</v>
          </cell>
        </row>
        <row r="1337">
          <cell r="I1337" t="str">
            <v>IF128G</v>
          </cell>
          <cell r="J1337">
            <v>295100</v>
          </cell>
        </row>
        <row r="1338">
          <cell r="I1338" t="str">
            <v>IF062H</v>
          </cell>
          <cell r="J1338">
            <v>115000</v>
          </cell>
        </row>
        <row r="1339">
          <cell r="I1339" t="str">
            <v>IF072H</v>
          </cell>
          <cell r="J1339">
            <v>127600</v>
          </cell>
        </row>
        <row r="1340">
          <cell r="I1340" t="str">
            <v>IF082H</v>
          </cell>
          <cell r="J1340">
            <v>141800</v>
          </cell>
        </row>
        <row r="1341">
          <cell r="I1341" t="str">
            <v>IF102H</v>
          </cell>
          <cell r="J1341">
            <v>165900</v>
          </cell>
        </row>
        <row r="1342">
          <cell r="I1342" t="str">
            <v>IF122H</v>
          </cell>
          <cell r="J1342">
            <v>190100</v>
          </cell>
        </row>
        <row r="1343">
          <cell r="I1343" t="str">
            <v>IF064H</v>
          </cell>
          <cell r="J1343">
            <v>137000</v>
          </cell>
        </row>
        <row r="1344">
          <cell r="I1344" t="str">
            <v>IF074H</v>
          </cell>
          <cell r="J1344">
            <v>149600</v>
          </cell>
        </row>
        <row r="1345">
          <cell r="I1345" t="str">
            <v>IF084H</v>
          </cell>
          <cell r="J1345">
            <v>163800</v>
          </cell>
        </row>
        <row r="1346">
          <cell r="I1346" t="str">
            <v>IF104H</v>
          </cell>
          <cell r="J1346">
            <v>188000</v>
          </cell>
        </row>
        <row r="1347">
          <cell r="I1347" t="str">
            <v>IF124H</v>
          </cell>
          <cell r="J1347">
            <v>212100</v>
          </cell>
        </row>
        <row r="1348">
          <cell r="I1348" t="str">
            <v>IF066H</v>
          </cell>
          <cell r="J1348">
            <v>154900</v>
          </cell>
        </row>
        <row r="1349">
          <cell r="I1349" t="str">
            <v>IF076H</v>
          </cell>
          <cell r="J1349">
            <v>170600</v>
          </cell>
        </row>
        <row r="1350">
          <cell r="I1350" t="str">
            <v>IF086H</v>
          </cell>
          <cell r="J1350">
            <v>188000</v>
          </cell>
        </row>
        <row r="1351">
          <cell r="I1351" t="str">
            <v>IF106H</v>
          </cell>
          <cell r="J1351">
            <v>218400</v>
          </cell>
        </row>
        <row r="1352">
          <cell r="I1352" t="str">
            <v>IF126H</v>
          </cell>
          <cell r="J1352">
            <v>248900</v>
          </cell>
        </row>
        <row r="1353">
          <cell r="I1353" t="str">
            <v>IF068H</v>
          </cell>
          <cell r="J1353">
            <v>175900</v>
          </cell>
        </row>
        <row r="1354">
          <cell r="I1354" t="str">
            <v>IF078H</v>
          </cell>
          <cell r="J1354">
            <v>191600</v>
          </cell>
        </row>
        <row r="1355">
          <cell r="I1355" t="str">
            <v>IF088H</v>
          </cell>
          <cell r="J1355">
            <v>209000</v>
          </cell>
        </row>
        <row r="1356">
          <cell r="I1356" t="str">
            <v>IF108H</v>
          </cell>
          <cell r="J1356">
            <v>239400</v>
          </cell>
        </row>
        <row r="1357">
          <cell r="I1357" t="str">
            <v>IF128H</v>
          </cell>
          <cell r="J1357">
            <v>269900</v>
          </cell>
        </row>
        <row r="1358">
          <cell r="I1358" t="str">
            <v>IF062B</v>
          </cell>
          <cell r="J1358">
            <v>128600</v>
          </cell>
        </row>
        <row r="1359">
          <cell r="I1359" t="str">
            <v>IF072B</v>
          </cell>
          <cell r="J1359">
            <v>140200</v>
          </cell>
        </row>
        <row r="1360">
          <cell r="I1360" t="str">
            <v>IF082B</v>
          </cell>
          <cell r="J1360">
            <v>152300</v>
          </cell>
        </row>
        <row r="1361">
          <cell r="I1361" t="str">
            <v>IF102B</v>
          </cell>
          <cell r="J1361">
            <v>176400</v>
          </cell>
        </row>
        <row r="1362">
          <cell r="I1362" t="str">
            <v>IF122B</v>
          </cell>
          <cell r="J1362">
            <v>200600</v>
          </cell>
        </row>
        <row r="1363">
          <cell r="I1363" t="str">
            <v>IF064B</v>
          </cell>
          <cell r="J1363">
            <v>148600</v>
          </cell>
        </row>
        <row r="1364">
          <cell r="I1364" t="str">
            <v>IF074B</v>
          </cell>
          <cell r="J1364">
            <v>162200</v>
          </cell>
        </row>
        <row r="1365">
          <cell r="I1365" t="str">
            <v>IF084B</v>
          </cell>
          <cell r="J1365">
            <v>176400</v>
          </cell>
        </row>
        <row r="1366">
          <cell r="I1366" t="str">
            <v>IF104B</v>
          </cell>
          <cell r="J1366">
            <v>202700</v>
          </cell>
        </row>
        <row r="1367">
          <cell r="I1367" t="str">
            <v>IF124B</v>
          </cell>
          <cell r="J1367">
            <v>228900</v>
          </cell>
        </row>
        <row r="1368">
          <cell r="I1368" t="str">
            <v>IF066B</v>
          </cell>
          <cell r="J1368">
            <v>168500</v>
          </cell>
        </row>
        <row r="1369">
          <cell r="I1369" t="str">
            <v>IF076B</v>
          </cell>
          <cell r="J1369">
            <v>183200</v>
          </cell>
        </row>
        <row r="1370">
          <cell r="I1370" t="str">
            <v>IF086B</v>
          </cell>
          <cell r="J1370">
            <v>198500</v>
          </cell>
        </row>
        <row r="1371">
          <cell r="I1371" t="str">
            <v>IF106B</v>
          </cell>
          <cell r="J1371">
            <v>228900</v>
          </cell>
        </row>
        <row r="1372">
          <cell r="I1372" t="str">
            <v>IF126B</v>
          </cell>
          <cell r="J1372">
            <v>259400</v>
          </cell>
        </row>
        <row r="1373">
          <cell r="I1373" t="str">
            <v>IF068B</v>
          </cell>
          <cell r="J1373">
            <v>187400</v>
          </cell>
        </row>
        <row r="1374">
          <cell r="I1374" t="str">
            <v>IF078B</v>
          </cell>
          <cell r="J1374">
            <v>204200</v>
          </cell>
        </row>
        <row r="1375">
          <cell r="I1375" t="str">
            <v>IF088B</v>
          </cell>
          <cell r="J1375">
            <v>221600</v>
          </cell>
        </row>
        <row r="1376">
          <cell r="I1376" t="str">
            <v>IF108B</v>
          </cell>
          <cell r="J1376">
            <v>254100</v>
          </cell>
        </row>
        <row r="1377">
          <cell r="I1377" t="str">
            <v>IF128B</v>
          </cell>
          <cell r="J1377">
            <v>286700</v>
          </cell>
        </row>
        <row r="1378">
          <cell r="I1378" t="str">
            <v>IF066HB</v>
          </cell>
          <cell r="J1378">
            <v>151700</v>
          </cell>
        </row>
        <row r="1379">
          <cell r="I1379" t="str">
            <v>IF076HB</v>
          </cell>
          <cell r="J1379">
            <v>169600</v>
          </cell>
        </row>
        <row r="1380">
          <cell r="I1380" t="str">
            <v>IF086HB</v>
          </cell>
          <cell r="J1380">
            <v>190100</v>
          </cell>
        </row>
        <row r="1381">
          <cell r="I1381" t="str">
            <v>IF106HB</v>
          </cell>
          <cell r="J1381">
            <v>224700</v>
          </cell>
        </row>
        <row r="1382">
          <cell r="I1382" t="str">
            <v>IF126HB</v>
          </cell>
          <cell r="J1382">
            <v>259400</v>
          </cell>
        </row>
        <row r="1383">
          <cell r="I1383" t="str">
            <v>IF068HB</v>
          </cell>
          <cell r="J1383">
            <v>172700</v>
          </cell>
        </row>
        <row r="1384">
          <cell r="I1384" t="str">
            <v>IF078HB</v>
          </cell>
          <cell r="J1384">
            <v>190600</v>
          </cell>
        </row>
        <row r="1385">
          <cell r="I1385" t="str">
            <v>IF088HB</v>
          </cell>
          <cell r="J1385">
            <v>211100</v>
          </cell>
        </row>
        <row r="1386">
          <cell r="I1386" t="str">
            <v>IF108HB</v>
          </cell>
          <cell r="J1386">
            <v>245700</v>
          </cell>
        </row>
        <row r="1387">
          <cell r="I1387" t="str">
            <v>IF128HB</v>
          </cell>
          <cell r="J1387">
            <v>280400</v>
          </cell>
        </row>
        <row r="1388">
          <cell r="I1388" t="str">
            <v>IF062D</v>
          </cell>
          <cell r="J1388">
            <v>123400</v>
          </cell>
        </row>
        <row r="1389">
          <cell r="I1389" t="str">
            <v>IF072D</v>
          </cell>
          <cell r="J1389">
            <v>134400</v>
          </cell>
        </row>
        <row r="1390">
          <cell r="I1390" t="str">
            <v>IF082D</v>
          </cell>
          <cell r="J1390">
            <v>146000</v>
          </cell>
        </row>
        <row r="1391">
          <cell r="I1391" t="str">
            <v>IF102D</v>
          </cell>
          <cell r="J1391">
            <v>168000</v>
          </cell>
        </row>
        <row r="1392">
          <cell r="I1392" t="str">
            <v>IF122D</v>
          </cell>
          <cell r="J1392">
            <v>190100</v>
          </cell>
        </row>
        <row r="1393">
          <cell r="I1393" t="str">
            <v>IF064D</v>
          </cell>
          <cell r="J1393">
            <v>142300</v>
          </cell>
        </row>
        <row r="1394">
          <cell r="I1394" t="str">
            <v>IF074D</v>
          </cell>
          <cell r="J1394">
            <v>154400</v>
          </cell>
        </row>
        <row r="1395">
          <cell r="I1395" t="str">
            <v>IF084D</v>
          </cell>
          <cell r="J1395">
            <v>167000</v>
          </cell>
        </row>
        <row r="1396">
          <cell r="I1396" t="str">
            <v>IF104D</v>
          </cell>
          <cell r="J1396">
            <v>190100</v>
          </cell>
        </row>
        <row r="1397">
          <cell r="I1397" t="str">
            <v>IF124D</v>
          </cell>
          <cell r="J1397">
            <v>213200</v>
          </cell>
        </row>
        <row r="1398">
          <cell r="I1398" t="str">
            <v>IF066D</v>
          </cell>
          <cell r="J1398">
            <v>163300</v>
          </cell>
        </row>
        <row r="1399">
          <cell r="I1399" t="str">
            <v>IF076D</v>
          </cell>
          <cell r="J1399">
            <v>177500</v>
          </cell>
        </row>
        <row r="1400">
          <cell r="I1400" t="str">
            <v>IF086D</v>
          </cell>
          <cell r="J1400">
            <v>192200</v>
          </cell>
        </row>
        <row r="1401">
          <cell r="I1401" t="str">
            <v>IF106D</v>
          </cell>
          <cell r="J1401">
            <v>220500</v>
          </cell>
        </row>
        <row r="1402">
          <cell r="I1402" t="str">
            <v>IF126D</v>
          </cell>
          <cell r="J1402">
            <v>248900</v>
          </cell>
        </row>
        <row r="1403">
          <cell r="I1403" t="str">
            <v>IF068D</v>
          </cell>
          <cell r="J1403">
            <v>181100</v>
          </cell>
        </row>
        <row r="1404">
          <cell r="I1404" t="str">
            <v>IF078D</v>
          </cell>
          <cell r="J1404">
            <v>196400</v>
          </cell>
        </row>
        <row r="1405">
          <cell r="I1405" t="str">
            <v>IF088D</v>
          </cell>
          <cell r="J1405">
            <v>212100</v>
          </cell>
        </row>
        <row r="1406">
          <cell r="I1406" t="str">
            <v>IF108D</v>
          </cell>
          <cell r="J1406">
            <v>241500</v>
          </cell>
        </row>
        <row r="1407">
          <cell r="I1407" t="str">
            <v>IF128D</v>
          </cell>
          <cell r="J1407">
            <v>270900</v>
          </cell>
        </row>
        <row r="1408">
          <cell r="I1408" t="str">
            <v>유리ED008</v>
          </cell>
          <cell r="J1408">
            <v>28000</v>
          </cell>
        </row>
        <row r="1409">
          <cell r="I1409" t="str">
            <v>유리ED012</v>
          </cell>
          <cell r="J1409">
            <v>32000</v>
          </cell>
        </row>
        <row r="1410">
          <cell r="I1410" t="str">
            <v>유리ED014</v>
          </cell>
          <cell r="J1410">
            <v>37000</v>
          </cell>
        </row>
        <row r="1411">
          <cell r="I1411" t="str">
            <v>유리ED016</v>
          </cell>
          <cell r="J1411">
            <v>43000</v>
          </cell>
        </row>
        <row r="1412">
          <cell r="I1412" t="str">
            <v>유리ED018</v>
          </cell>
          <cell r="J1412">
            <v>48000</v>
          </cell>
        </row>
        <row r="1413">
          <cell r="I1413" t="str">
            <v>유리ED018X</v>
          </cell>
          <cell r="J1413">
            <v>50000</v>
          </cell>
        </row>
        <row r="1414">
          <cell r="I1414" t="str">
            <v>유리ED0108</v>
          </cell>
          <cell r="J1414">
            <v>22000</v>
          </cell>
        </row>
        <row r="1415">
          <cell r="I1415" t="str">
            <v>유리ED0112</v>
          </cell>
          <cell r="J1415">
            <v>26000</v>
          </cell>
        </row>
        <row r="1416">
          <cell r="I1416" t="str">
            <v>유리ED0114</v>
          </cell>
          <cell r="J1416">
            <v>28000</v>
          </cell>
        </row>
        <row r="1417">
          <cell r="I1417" t="str">
            <v>유리ED0116</v>
          </cell>
          <cell r="J1417">
            <v>32000</v>
          </cell>
        </row>
        <row r="1418">
          <cell r="I1418" t="str">
            <v>유리ED401</v>
          </cell>
          <cell r="J1418">
            <v>20000</v>
          </cell>
        </row>
        <row r="1419">
          <cell r="I1419" t="str">
            <v>유리ED410</v>
          </cell>
          <cell r="J1419">
            <v>20000</v>
          </cell>
        </row>
        <row r="1420">
          <cell r="I1420" t="str">
            <v>유리ED412</v>
          </cell>
          <cell r="J1420">
            <v>22000</v>
          </cell>
        </row>
        <row r="1421">
          <cell r="I1421" t="str">
            <v>유리ED0706</v>
          </cell>
          <cell r="J1421">
            <v>22000</v>
          </cell>
        </row>
        <row r="1422">
          <cell r="I1422" t="str">
            <v>유리ED0708</v>
          </cell>
          <cell r="J1422">
            <v>27000</v>
          </cell>
        </row>
        <row r="1423">
          <cell r="I1423" t="str">
            <v>유리ED0806</v>
          </cell>
          <cell r="J1423">
            <v>15000</v>
          </cell>
        </row>
        <row r="1424">
          <cell r="I1424" t="str">
            <v>유리ED0808</v>
          </cell>
          <cell r="J1424">
            <v>18000</v>
          </cell>
        </row>
        <row r="1425">
          <cell r="I1425" t="str">
            <v>유리ED5466</v>
          </cell>
          <cell r="J1425">
            <v>22000</v>
          </cell>
        </row>
        <row r="1426">
          <cell r="I1426" t="str">
            <v>유리ED5488</v>
          </cell>
          <cell r="J1426">
            <v>25000</v>
          </cell>
        </row>
        <row r="1427">
          <cell r="I1427" t="str">
            <v>유리ED5966</v>
          </cell>
          <cell r="J1427">
            <v>22000</v>
          </cell>
        </row>
        <row r="1428">
          <cell r="I1428" t="str">
            <v>유리ED5988</v>
          </cell>
          <cell r="J1428">
            <v>25000</v>
          </cell>
        </row>
        <row r="1429">
          <cell r="I1429" t="str">
            <v>유리ED950</v>
          </cell>
          <cell r="J1429">
            <v>40000</v>
          </cell>
        </row>
        <row r="1430">
          <cell r="I1430" t="str">
            <v>유리ED912</v>
          </cell>
          <cell r="J1430">
            <v>28000</v>
          </cell>
        </row>
        <row r="1431">
          <cell r="I1431" t="str">
            <v>유리ED916</v>
          </cell>
          <cell r="J1431">
            <v>43000</v>
          </cell>
        </row>
        <row r="1432">
          <cell r="I1432" t="str">
            <v>유리EZ016</v>
          </cell>
          <cell r="J1432">
            <v>30000</v>
          </cell>
        </row>
        <row r="1433">
          <cell r="I1433" t="str">
            <v>유리TD008</v>
          </cell>
          <cell r="J1433">
            <v>30000</v>
          </cell>
        </row>
        <row r="1434">
          <cell r="I1434" t="str">
            <v>유리TD010</v>
          </cell>
          <cell r="J1434">
            <v>35000</v>
          </cell>
        </row>
        <row r="1435">
          <cell r="I1435" t="str">
            <v>유리TD012</v>
          </cell>
          <cell r="J1435">
            <v>37000</v>
          </cell>
        </row>
        <row r="1436">
          <cell r="I1436" t="str">
            <v>유리TD014</v>
          </cell>
          <cell r="J1436">
            <v>42000</v>
          </cell>
        </row>
        <row r="1437">
          <cell r="I1437" t="str">
            <v>유리TD016</v>
          </cell>
          <cell r="J1437">
            <v>47000</v>
          </cell>
        </row>
        <row r="1438">
          <cell r="I1438" t="str">
            <v>유리TD018</v>
          </cell>
          <cell r="J1438">
            <v>52000</v>
          </cell>
        </row>
        <row r="1439">
          <cell r="I1439" t="str">
            <v>유리TD108</v>
          </cell>
          <cell r="J1439">
            <v>23000</v>
          </cell>
        </row>
        <row r="1440">
          <cell r="I1440" t="str">
            <v>유리TD110</v>
          </cell>
          <cell r="J1440">
            <v>28000</v>
          </cell>
        </row>
        <row r="1441">
          <cell r="I1441" t="str">
            <v>유리TD112</v>
          </cell>
          <cell r="J1441">
            <v>30000</v>
          </cell>
        </row>
        <row r="1442">
          <cell r="I1442" t="str">
            <v>유리TD114</v>
          </cell>
          <cell r="J1442">
            <v>35000</v>
          </cell>
        </row>
        <row r="1443">
          <cell r="I1443" t="str">
            <v>유리TD116</v>
          </cell>
          <cell r="J1443">
            <v>40000</v>
          </cell>
        </row>
        <row r="1444">
          <cell r="I1444" t="str">
            <v>유리TD118</v>
          </cell>
          <cell r="J1444">
            <v>43000</v>
          </cell>
        </row>
        <row r="1445">
          <cell r="I1445" t="str">
            <v>유리TD912</v>
          </cell>
          <cell r="J1445">
            <v>27000</v>
          </cell>
        </row>
        <row r="1446">
          <cell r="I1446" t="str">
            <v>유리TD916</v>
          </cell>
          <cell r="J1446">
            <v>40000</v>
          </cell>
        </row>
        <row r="1447">
          <cell r="I1447" t="str">
            <v>유리TD990</v>
          </cell>
          <cell r="J1447">
            <v>42000</v>
          </cell>
        </row>
        <row r="1448">
          <cell r="I1448" t="str">
            <v>유리TD966</v>
          </cell>
          <cell r="J1448">
            <v>32000</v>
          </cell>
        </row>
        <row r="1449">
          <cell r="I1449" t="str">
            <v>유리TD988</v>
          </cell>
          <cell r="J1449">
            <v>43000</v>
          </cell>
        </row>
        <row r="1450">
          <cell r="I1450" t="str">
            <v>유리TD412</v>
          </cell>
          <cell r="J1450">
            <v>20000</v>
          </cell>
        </row>
        <row r="1451">
          <cell r="I1451" t="str">
            <v>유리TD508</v>
          </cell>
          <cell r="J1451">
            <v>46000</v>
          </cell>
        </row>
        <row r="1452">
          <cell r="I1452" t="str">
            <v>유리TD507</v>
          </cell>
          <cell r="J1452">
            <v>46000</v>
          </cell>
        </row>
        <row r="1453">
          <cell r="I1453" t="str">
            <v>유리TD518</v>
          </cell>
          <cell r="J1453">
            <v>35000</v>
          </cell>
        </row>
        <row r="1454">
          <cell r="I1454" t="str">
            <v>유리TD516</v>
          </cell>
          <cell r="J1454">
            <v>30000</v>
          </cell>
        </row>
        <row r="1455">
          <cell r="I1455" t="str">
            <v>유리NT0006</v>
          </cell>
          <cell r="J1455">
            <v>18000</v>
          </cell>
        </row>
        <row r="1456">
          <cell r="I1456" t="str">
            <v>유리NT0008</v>
          </cell>
          <cell r="J1456">
            <v>23000</v>
          </cell>
        </row>
        <row r="1457">
          <cell r="I1457" t="str">
            <v>유리NT0010</v>
          </cell>
          <cell r="J1457">
            <v>28000</v>
          </cell>
        </row>
        <row r="1458">
          <cell r="I1458" t="str">
            <v>유리NT0012</v>
          </cell>
          <cell r="J1458">
            <v>32000</v>
          </cell>
        </row>
        <row r="1459">
          <cell r="I1459" t="str">
            <v>유리NT0016</v>
          </cell>
          <cell r="J1459">
            <v>43000</v>
          </cell>
        </row>
        <row r="1460">
          <cell r="I1460" t="str">
            <v>유리NT0018</v>
          </cell>
          <cell r="J1460">
            <v>45000</v>
          </cell>
        </row>
        <row r="1461">
          <cell r="I1461" t="str">
            <v>유리NT0106</v>
          </cell>
          <cell r="J1461">
            <v>18000</v>
          </cell>
        </row>
        <row r="1462">
          <cell r="I1462" t="str">
            <v>유리NT0108</v>
          </cell>
          <cell r="J1462">
            <v>22000</v>
          </cell>
        </row>
        <row r="1463">
          <cell r="I1463" t="str">
            <v>유리NT0110</v>
          </cell>
          <cell r="J1463">
            <v>23000</v>
          </cell>
        </row>
        <row r="1464">
          <cell r="I1464" t="str">
            <v>유리NT0112</v>
          </cell>
          <cell r="J1464">
            <v>25000</v>
          </cell>
        </row>
        <row r="1465">
          <cell r="I1465" t="str">
            <v>유리NT0114</v>
          </cell>
          <cell r="J1465">
            <v>30000</v>
          </cell>
        </row>
        <row r="1466">
          <cell r="I1466" t="str">
            <v>유리NT0116</v>
          </cell>
          <cell r="J1466">
            <v>34000</v>
          </cell>
        </row>
        <row r="1467">
          <cell r="I1467" t="str">
            <v>유리NT0118</v>
          </cell>
          <cell r="J1467">
            <v>38000</v>
          </cell>
        </row>
        <row r="1468">
          <cell r="I1468" t="str">
            <v>유리NT966</v>
          </cell>
          <cell r="J1468">
            <v>40000</v>
          </cell>
        </row>
        <row r="1469">
          <cell r="I1469" t="str">
            <v>유리NT5566</v>
          </cell>
          <cell r="J1469">
            <v>47000</v>
          </cell>
        </row>
        <row r="1470">
          <cell r="I1470" t="str">
            <v>유리NT988</v>
          </cell>
          <cell r="J1470">
            <v>45000</v>
          </cell>
        </row>
        <row r="1471">
          <cell r="I1471" t="str">
            <v>유리NT912</v>
          </cell>
          <cell r="J1471">
            <v>28000</v>
          </cell>
        </row>
        <row r="1472">
          <cell r="I1472" t="str">
            <v>유리NT916</v>
          </cell>
          <cell r="J1472">
            <v>38000</v>
          </cell>
        </row>
        <row r="1473">
          <cell r="I1473" t="str">
            <v>유리NT918</v>
          </cell>
          <cell r="J1473">
            <v>45000</v>
          </cell>
        </row>
        <row r="1474">
          <cell r="I1474" t="str">
            <v>유리NT5586</v>
          </cell>
          <cell r="J1474">
            <v>50000</v>
          </cell>
        </row>
        <row r="1475">
          <cell r="I1475" t="str">
            <v>유리NT5588</v>
          </cell>
          <cell r="J1475">
            <v>52000</v>
          </cell>
        </row>
        <row r="1476">
          <cell r="I1476" t="str">
            <v>유리YD018</v>
          </cell>
          <cell r="J1476">
            <v>60000</v>
          </cell>
        </row>
        <row r="1477">
          <cell r="I1477" t="str">
            <v>유리YD412</v>
          </cell>
          <cell r="J1477">
            <v>25000</v>
          </cell>
        </row>
        <row r="1478">
          <cell r="I1478" t="str">
            <v>유리YD990</v>
          </cell>
          <cell r="J1478">
            <v>40000</v>
          </cell>
        </row>
        <row r="1479">
          <cell r="I1479" t="str">
            <v>유리CR009</v>
          </cell>
          <cell r="J1479">
            <v>27000</v>
          </cell>
        </row>
        <row r="1480">
          <cell r="I1480" t="str">
            <v>유리CR012</v>
          </cell>
          <cell r="J1480">
            <v>40000</v>
          </cell>
        </row>
        <row r="1481">
          <cell r="I1481" t="str">
            <v>유리CR018</v>
          </cell>
          <cell r="J1481">
            <v>48000</v>
          </cell>
        </row>
        <row r="1482">
          <cell r="I1482" t="str">
            <v>유리CR024</v>
          </cell>
          <cell r="J1482">
            <v>75000</v>
          </cell>
        </row>
        <row r="1483">
          <cell r="I1483" t="str">
            <v>유리SR009</v>
          </cell>
          <cell r="J1483">
            <v>25000</v>
          </cell>
        </row>
        <row r="1484">
          <cell r="I1484" t="str">
            <v>유리SR012</v>
          </cell>
          <cell r="J1484">
            <v>40000</v>
          </cell>
        </row>
        <row r="1485">
          <cell r="I1485" t="str">
            <v>유리SR018</v>
          </cell>
          <cell r="J1485">
            <v>46000</v>
          </cell>
        </row>
        <row r="1486">
          <cell r="I1486" t="str">
            <v>유리SR024S</v>
          </cell>
          <cell r="J1486">
            <v>62000</v>
          </cell>
        </row>
        <row r="1487">
          <cell r="I1487" t="str">
            <v>유리SR024</v>
          </cell>
          <cell r="J1487">
            <v>70000</v>
          </cell>
        </row>
        <row r="1488">
          <cell r="I1488" t="str">
            <v>유리SR032</v>
          </cell>
          <cell r="J1488">
            <v>85000</v>
          </cell>
        </row>
        <row r="1489">
          <cell r="I1489" t="str">
            <v>유리PD018</v>
          </cell>
          <cell r="J1489">
            <v>56000</v>
          </cell>
        </row>
        <row r="1490">
          <cell r="I1490" t="str">
            <v>유리PD021</v>
          </cell>
          <cell r="J1490">
            <v>72000</v>
          </cell>
        </row>
        <row r="1491">
          <cell r="I1491" t="str">
            <v>유리PD414</v>
          </cell>
          <cell r="J1491">
            <v>28000</v>
          </cell>
        </row>
        <row r="1492">
          <cell r="I1492" t="str">
            <v>유리EL0112</v>
          </cell>
          <cell r="J1492">
            <v>25000</v>
          </cell>
        </row>
        <row r="1493">
          <cell r="I1493" t="str">
            <v>유리EL0104</v>
          </cell>
          <cell r="J1493">
            <v>15000</v>
          </cell>
        </row>
        <row r="1494">
          <cell r="I1494" t="str">
            <v>유리CL0207</v>
          </cell>
          <cell r="J1494">
            <v>26000</v>
          </cell>
        </row>
        <row r="1495">
          <cell r="I1495" t="str">
            <v>유리CL0212</v>
          </cell>
          <cell r="J1495">
            <v>25000</v>
          </cell>
        </row>
        <row r="1496">
          <cell r="I1496" t="str">
            <v>유리CL0204</v>
          </cell>
          <cell r="J1496">
            <v>18000</v>
          </cell>
        </row>
        <row r="1497">
          <cell r="I1497" t="str">
            <v>유리LD021</v>
          </cell>
          <cell r="J1497">
            <v>70000</v>
          </cell>
        </row>
        <row r="1498">
          <cell r="I1498" t="str">
            <v>유리LD018</v>
          </cell>
          <cell r="J1498">
            <v>45000</v>
          </cell>
        </row>
        <row r="1499">
          <cell r="I1499" t="str">
            <v>유리LZ01</v>
          </cell>
          <cell r="J1499">
            <v>40000</v>
          </cell>
        </row>
        <row r="1500">
          <cell r="I1500" t="str">
            <v>유리LZ11</v>
          </cell>
          <cell r="J1500">
            <v>30000</v>
          </cell>
        </row>
        <row r="1501">
          <cell r="I1501" t="str">
            <v>유리LL016</v>
          </cell>
          <cell r="J1501">
            <v>45000</v>
          </cell>
        </row>
        <row r="1502">
          <cell r="I1502" t="str">
            <v>유리LL008</v>
          </cell>
          <cell r="J1502">
            <v>25000</v>
          </cell>
        </row>
        <row r="1503">
          <cell r="I1503" t="str">
            <v>유리LL0007</v>
          </cell>
          <cell r="J1503">
            <v>18000</v>
          </cell>
        </row>
        <row r="1504">
          <cell r="I1504" t="str">
            <v>유리CR1107</v>
          </cell>
          <cell r="J1504">
            <v>18000</v>
          </cell>
        </row>
        <row r="1505">
          <cell r="I1505" t="str">
            <v>유리CR1115</v>
          </cell>
          <cell r="J1505">
            <v>25000</v>
          </cell>
        </row>
        <row r="1506">
          <cell r="I1506" t="str">
            <v>유리CR1166</v>
          </cell>
          <cell r="J1506">
            <v>25000</v>
          </cell>
        </row>
        <row r="1507">
          <cell r="I1507" t="str">
            <v>유리CR1007</v>
          </cell>
          <cell r="J1507">
            <v>20000</v>
          </cell>
        </row>
        <row r="1508">
          <cell r="I1508" t="str">
            <v>유리CR1015</v>
          </cell>
          <cell r="J1508">
            <v>40000</v>
          </cell>
        </row>
        <row r="1509">
          <cell r="I1509" t="str">
            <v>유리CR1066</v>
          </cell>
          <cell r="J1509">
            <v>45000</v>
          </cell>
        </row>
        <row r="1510">
          <cell r="I1510" t="str">
            <v>유리CR3118</v>
          </cell>
          <cell r="J1510">
            <v>30000</v>
          </cell>
        </row>
        <row r="1511">
          <cell r="I1511" t="str">
            <v>유리SD008</v>
          </cell>
          <cell r="J1511">
            <v>23000</v>
          </cell>
        </row>
        <row r="1512">
          <cell r="I1512" t="str">
            <v>유리SD008L</v>
          </cell>
          <cell r="J1512">
            <v>23000</v>
          </cell>
        </row>
        <row r="1513">
          <cell r="I1513" t="str">
            <v>유리SD008R</v>
          </cell>
          <cell r="J1513">
            <v>23000</v>
          </cell>
        </row>
        <row r="1514">
          <cell r="I1514" t="str">
            <v>유리SD012</v>
          </cell>
          <cell r="J1514">
            <v>30000</v>
          </cell>
        </row>
        <row r="1515">
          <cell r="I1515" t="str">
            <v>유리SD012L</v>
          </cell>
          <cell r="J1515">
            <v>30000</v>
          </cell>
        </row>
        <row r="1516">
          <cell r="I1516" t="str">
            <v>유리SD012R</v>
          </cell>
          <cell r="J1516">
            <v>30000</v>
          </cell>
        </row>
        <row r="1517">
          <cell r="I1517" t="str">
            <v>유리SD014</v>
          </cell>
          <cell r="J1517">
            <v>40000</v>
          </cell>
        </row>
        <row r="1518">
          <cell r="I1518" t="str">
            <v>유리SD014L</v>
          </cell>
          <cell r="J1518">
            <v>40000</v>
          </cell>
        </row>
        <row r="1519">
          <cell r="I1519" t="str">
            <v>유리SD014R</v>
          </cell>
          <cell r="J1519">
            <v>40000</v>
          </cell>
        </row>
        <row r="1520">
          <cell r="I1520" t="str">
            <v>유리SD016</v>
          </cell>
          <cell r="J1520">
            <v>50000</v>
          </cell>
        </row>
        <row r="1521">
          <cell r="I1521" t="str">
            <v>유리SD016R</v>
          </cell>
          <cell r="J1521">
            <v>50000</v>
          </cell>
        </row>
        <row r="1522">
          <cell r="I1522" t="str">
            <v>유리SD016L</v>
          </cell>
          <cell r="J1522">
            <v>50000</v>
          </cell>
        </row>
        <row r="1523">
          <cell r="I1523" t="str">
            <v>유리SD316R</v>
          </cell>
          <cell r="J1523">
            <v>60000</v>
          </cell>
        </row>
        <row r="1524">
          <cell r="I1524" t="str">
            <v>유리SD316L</v>
          </cell>
          <cell r="J1524">
            <v>60000</v>
          </cell>
        </row>
        <row r="1525">
          <cell r="I1525" t="str">
            <v>유리SD507</v>
          </cell>
          <cell r="J1525">
            <v>40000</v>
          </cell>
        </row>
        <row r="1526">
          <cell r="I1526" t="str">
            <v>유리SD517</v>
          </cell>
          <cell r="J1526">
            <v>30000</v>
          </cell>
        </row>
        <row r="1527">
          <cell r="I1527" t="str">
            <v>유리SD547</v>
          </cell>
          <cell r="J1527">
            <v>18000</v>
          </cell>
        </row>
        <row r="1528">
          <cell r="I1528" t="str">
            <v>유리SD597</v>
          </cell>
          <cell r="J1528">
            <v>23000</v>
          </cell>
        </row>
        <row r="1529">
          <cell r="I1529" t="str">
            <v>유리SD406L</v>
          </cell>
          <cell r="J1529">
            <v>15000</v>
          </cell>
        </row>
        <row r="1530">
          <cell r="I1530" t="str">
            <v>유리SD406R</v>
          </cell>
          <cell r="J1530">
            <v>15000</v>
          </cell>
        </row>
        <row r="1531">
          <cell r="I1531" t="str">
            <v>유리SD912</v>
          </cell>
          <cell r="J1531">
            <v>23000</v>
          </cell>
        </row>
        <row r="1532">
          <cell r="I1532" t="str">
            <v>유리SD955</v>
          </cell>
          <cell r="J1532">
            <v>20000</v>
          </cell>
        </row>
        <row r="1533">
          <cell r="I1533" t="str">
            <v>유리SD977</v>
          </cell>
          <cell r="J1533">
            <v>34000</v>
          </cell>
        </row>
        <row r="1534">
          <cell r="I1534" t="str">
            <v>유리SD927L</v>
          </cell>
          <cell r="J1534">
            <v>40000</v>
          </cell>
        </row>
        <row r="1535">
          <cell r="I1535" t="str">
            <v>유리SD927R</v>
          </cell>
          <cell r="J1535">
            <v>40000</v>
          </cell>
        </row>
        <row r="1536">
          <cell r="I1536" t="str">
            <v>유리SD990</v>
          </cell>
          <cell r="J1536">
            <v>42000</v>
          </cell>
        </row>
        <row r="1537">
          <cell r="I1537" t="str">
            <v>유리SD0300</v>
          </cell>
          <cell r="J1537">
            <v>15000</v>
          </cell>
        </row>
        <row r="1538">
          <cell r="I1538" t="str">
            <v>유리SD662</v>
          </cell>
          <cell r="J1538">
            <v>18000</v>
          </cell>
        </row>
        <row r="1539">
          <cell r="I1539" t="str">
            <v>유리IT0008</v>
          </cell>
          <cell r="J1539">
            <v>24000</v>
          </cell>
        </row>
        <row r="1540">
          <cell r="I1540" t="str">
            <v>유리IT0008L</v>
          </cell>
          <cell r="J1540">
            <v>24000</v>
          </cell>
        </row>
        <row r="1541">
          <cell r="I1541" t="str">
            <v>유리IT0008R</v>
          </cell>
          <cell r="J1541">
            <v>24000</v>
          </cell>
        </row>
        <row r="1542">
          <cell r="I1542" t="str">
            <v>유리IT0010</v>
          </cell>
          <cell r="J1542">
            <v>30000</v>
          </cell>
        </row>
        <row r="1543">
          <cell r="I1543" t="str">
            <v>유리IT0010L</v>
          </cell>
          <cell r="J1543">
            <v>30000</v>
          </cell>
        </row>
        <row r="1544">
          <cell r="I1544" t="str">
            <v>유리IT0010R</v>
          </cell>
          <cell r="J1544">
            <v>30000</v>
          </cell>
        </row>
        <row r="1545">
          <cell r="I1545" t="str">
            <v>유리IT0012</v>
          </cell>
          <cell r="J1545">
            <v>32000</v>
          </cell>
        </row>
        <row r="1546">
          <cell r="I1546" t="str">
            <v>유리IT0012L</v>
          </cell>
          <cell r="J1546">
            <v>32000</v>
          </cell>
        </row>
        <row r="1547">
          <cell r="I1547" t="str">
            <v>유리IT0012R</v>
          </cell>
          <cell r="J1547">
            <v>32000</v>
          </cell>
        </row>
        <row r="1548">
          <cell r="I1548" t="str">
            <v>유리IT0116</v>
          </cell>
          <cell r="J1548">
            <v>38000</v>
          </cell>
        </row>
        <row r="1549">
          <cell r="I1549" t="str">
            <v>유리IT0118</v>
          </cell>
          <cell r="J1549">
            <v>40000</v>
          </cell>
        </row>
        <row r="1550">
          <cell r="I1550" t="str">
            <v>유리IT5066</v>
          </cell>
          <cell r="J1550">
            <v>42000</v>
          </cell>
        </row>
        <row r="1551">
          <cell r="I1551" t="str">
            <v>유리IT5077</v>
          </cell>
          <cell r="J1551">
            <v>45000</v>
          </cell>
        </row>
        <row r="1552">
          <cell r="I1552" t="str">
            <v>유리IT912</v>
          </cell>
          <cell r="J1552">
            <v>27000</v>
          </cell>
        </row>
        <row r="1553">
          <cell r="I1553" t="str">
            <v>유리IT916</v>
          </cell>
          <cell r="J1553">
            <v>43000</v>
          </cell>
        </row>
        <row r="1554">
          <cell r="I1554" t="str">
            <v>유리IT966</v>
          </cell>
          <cell r="J1554">
            <v>28000</v>
          </cell>
        </row>
        <row r="1555">
          <cell r="I1555" t="str">
            <v>유리IT977</v>
          </cell>
          <cell r="J1555">
            <v>43000</v>
          </cell>
        </row>
        <row r="1556">
          <cell r="I1556" t="str">
            <v>유리IT926L</v>
          </cell>
          <cell r="J1556">
            <v>43000</v>
          </cell>
        </row>
        <row r="1557">
          <cell r="I1557" t="str">
            <v>유리IT926R</v>
          </cell>
          <cell r="J1557">
            <v>43000</v>
          </cell>
        </row>
        <row r="1558">
          <cell r="I1558" t="str">
            <v>유리IT927L</v>
          </cell>
          <cell r="J1558">
            <v>43000</v>
          </cell>
        </row>
        <row r="1559">
          <cell r="I1559" t="str">
            <v>유리IT927R</v>
          </cell>
          <cell r="J1559">
            <v>43000</v>
          </cell>
        </row>
        <row r="1560">
          <cell r="I1560" t="str">
            <v>유리IT912DL</v>
          </cell>
          <cell r="J1560">
            <v>38000</v>
          </cell>
        </row>
        <row r="1561">
          <cell r="I1561" t="str">
            <v>유리IT912DR</v>
          </cell>
          <cell r="J1561">
            <v>38000</v>
          </cell>
        </row>
        <row r="1562">
          <cell r="I1562" t="str">
            <v>유리IT918DL</v>
          </cell>
          <cell r="J1562">
            <v>43000</v>
          </cell>
        </row>
        <row r="1563">
          <cell r="I1563" t="str">
            <v>유리IT918DR</v>
          </cell>
          <cell r="J1563">
            <v>43000</v>
          </cell>
        </row>
        <row r="1564">
          <cell r="I1564" t="str">
            <v>유리IT912CL</v>
          </cell>
          <cell r="J1564">
            <v>38000</v>
          </cell>
        </row>
        <row r="1565">
          <cell r="I1565" t="str">
            <v>유리IT912CR</v>
          </cell>
          <cell r="J1565">
            <v>38000</v>
          </cell>
        </row>
        <row r="1566">
          <cell r="I1566" t="str">
            <v>유리IT918CL</v>
          </cell>
          <cell r="J1566">
            <v>43000</v>
          </cell>
        </row>
        <row r="1567">
          <cell r="I1567" t="str">
            <v>유리IT918CR</v>
          </cell>
          <cell r="J1567">
            <v>43000</v>
          </cell>
        </row>
        <row r="1568">
          <cell r="I1568" t="str">
            <v>유리IT2004</v>
          </cell>
          <cell r="J1568">
            <v>15000</v>
          </cell>
        </row>
        <row r="1569">
          <cell r="I1569" t="str">
            <v>유리IT2005</v>
          </cell>
          <cell r="J1569">
            <v>15000</v>
          </cell>
        </row>
        <row r="1570">
          <cell r="I1570" t="str">
            <v>유리IT2006</v>
          </cell>
          <cell r="J1570">
            <v>15000</v>
          </cell>
        </row>
        <row r="1571">
          <cell r="I1571" t="str">
            <v>유리IT2007</v>
          </cell>
          <cell r="J1571">
            <v>17000</v>
          </cell>
        </row>
        <row r="1572">
          <cell r="I1572" t="str">
            <v>유리IT2008</v>
          </cell>
          <cell r="J1572">
            <v>20000</v>
          </cell>
        </row>
        <row r="1573">
          <cell r="I1573" t="str">
            <v>유리IT2010</v>
          </cell>
          <cell r="J1573">
            <v>20000</v>
          </cell>
        </row>
        <row r="1574">
          <cell r="I1574" t="str">
            <v>유리IT2012</v>
          </cell>
          <cell r="J1574">
            <v>22000</v>
          </cell>
        </row>
        <row r="1575">
          <cell r="I1575" t="str">
            <v>유리IT2014</v>
          </cell>
          <cell r="J1575">
            <v>25000</v>
          </cell>
        </row>
        <row r="1576">
          <cell r="I1576" t="str">
            <v>유리IT2016</v>
          </cell>
          <cell r="J1576">
            <v>28000</v>
          </cell>
        </row>
        <row r="1577">
          <cell r="I1577" t="str">
            <v>유리IT2122</v>
          </cell>
          <cell r="J1577">
            <v>15000</v>
          </cell>
        </row>
        <row r="1578">
          <cell r="I1578" t="str">
            <v>유리IT2204</v>
          </cell>
          <cell r="J1578">
            <v>15000</v>
          </cell>
        </row>
        <row r="1579">
          <cell r="I1579" t="str">
            <v>유리IT2205</v>
          </cell>
          <cell r="J1579">
            <v>15000</v>
          </cell>
        </row>
        <row r="1580">
          <cell r="I1580" t="str">
            <v>유리IT2206</v>
          </cell>
          <cell r="J1580">
            <v>18000</v>
          </cell>
        </row>
        <row r="1581">
          <cell r="I1581" t="str">
            <v>유리IT2207</v>
          </cell>
          <cell r="J1581">
            <v>20000</v>
          </cell>
        </row>
        <row r="1582">
          <cell r="I1582" t="str">
            <v>유리IT2208</v>
          </cell>
          <cell r="J1582">
            <v>22000</v>
          </cell>
        </row>
        <row r="1583">
          <cell r="I1583" t="str">
            <v>유리IT2210</v>
          </cell>
          <cell r="J1583">
            <v>22000</v>
          </cell>
        </row>
        <row r="1584">
          <cell r="I1584" t="str">
            <v>유리IT2212</v>
          </cell>
          <cell r="J1584">
            <v>25000</v>
          </cell>
        </row>
        <row r="1585">
          <cell r="I1585" t="str">
            <v>유리PL0904</v>
          </cell>
          <cell r="J1585">
            <v>18000</v>
          </cell>
        </row>
        <row r="1586">
          <cell r="I1586" t="str">
            <v>유리PL0908</v>
          </cell>
          <cell r="J1586">
            <v>28000</v>
          </cell>
        </row>
        <row r="1587">
          <cell r="I1587" t="str">
            <v>유리PL0912</v>
          </cell>
          <cell r="J1587">
            <v>30000</v>
          </cell>
        </row>
        <row r="1588">
          <cell r="I1588" t="str">
            <v>유리PL0914</v>
          </cell>
          <cell r="J1588">
            <v>34000</v>
          </cell>
        </row>
        <row r="1589">
          <cell r="I1589" t="str">
            <v>유리CR2008</v>
          </cell>
          <cell r="J1589">
            <v>28000</v>
          </cell>
        </row>
        <row r="1590">
          <cell r="I1590" t="str">
            <v>유리CR2590</v>
          </cell>
          <cell r="J1590">
            <v>28000</v>
          </cell>
        </row>
        <row r="1591">
          <cell r="I1591" t="str">
            <v>유리CR2016</v>
          </cell>
          <cell r="J1591">
            <v>42000</v>
          </cell>
        </row>
        <row r="1592">
          <cell r="I1592" t="str">
            <v>유리CC1083</v>
          </cell>
          <cell r="J1592">
            <v>18000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cal Saisie"/>
      <sheetName val="Local Historic"/>
      <sheetName val="Sales Local Currencies"/>
      <sheetName val="Sales USD"/>
      <sheetName val="USD vs Currencies"/>
      <sheetName val="USD vs Currencies update"/>
      <sheetName val="Change Rates"/>
      <sheetName val="Rates."/>
      <sheetName val="USD vs Currencies back up"/>
      <sheetName val="Sales USD Back Up"/>
      <sheetName val="D_Overview"/>
      <sheetName val="SBM29"/>
      <sheetName val="Input"/>
      <sheetName val="면세점 공문 리스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te"/>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te"/>
    </sheetNames>
    <sheetDataSet>
      <sheetData sheetId="0"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TLC"/>
      <sheetName val="NA MDO Rollup"/>
      <sheetName val="SUMMARY"/>
      <sheetName val="CEEMEA"/>
      <sheetName val="BSA &amp; Fx"/>
      <sheetName val="vs Prior Fcst"/>
      <sheetName val="database"/>
      <sheetName val="IM Resource Assessment"/>
      <sheetName val="memo"/>
      <sheetName val="Workings"/>
      <sheetName val="PTN SHP"/>
      <sheetName val="NA_MDO_Rollup"/>
      <sheetName val="BSA_&amp;_Fx"/>
      <sheetName val="vs_Prior_Fcst"/>
      <sheetName val="IM_Resource_Assessment"/>
      <sheetName val="PTN_SHP"/>
      <sheetName val="NA_MDO_Rollup1"/>
      <sheetName val="BSA_&amp;_Fx1"/>
      <sheetName val="vs_Prior_Fcst1"/>
      <sheetName val="IM_Resource_Assessment1"/>
      <sheetName val="PTN_SHP1"/>
      <sheetName val="USD vs Currencies back up"/>
    </sheetNames>
    <sheetDataSet>
      <sheetData sheetId="0" refreshError="1">
        <row r="1">
          <cell r="F1" t="str">
            <v>Exit</v>
          </cell>
        </row>
        <row r="3">
          <cell r="F3" t="b">
            <v>1</v>
          </cell>
        </row>
        <row r="4">
          <cell r="F4" t="b">
            <v>1</v>
          </cell>
        </row>
        <row r="5">
          <cell r="F5" t="b">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de Local"/>
      <sheetName val="Tide Export"/>
      <sheetName val="Downy Local"/>
      <sheetName val="Downy Export"/>
      <sheetName val="Febreze"/>
      <sheetName val="Gravity"/>
      <sheetName val="Mr. Clean"/>
      <sheetName val="Wet Jet"/>
      <sheetName val="Wet Pad"/>
      <sheetName val="HC Local"/>
      <sheetName val="HC Export"/>
      <sheetName val="PCC Local"/>
      <sheetName val="PCC Export"/>
      <sheetName val="Whisper"/>
      <sheetName val="Pampers"/>
      <sheetName val="Macro1"/>
      <sheetName val="Tide_Local"/>
      <sheetName val="Tide_Export"/>
      <sheetName val="Downy_Local"/>
      <sheetName val="Downy_Export"/>
      <sheetName val="Mr__Clean"/>
      <sheetName val="Wet_Jet"/>
      <sheetName val="Wet_Pad"/>
      <sheetName val="HC_Local"/>
      <sheetName val="HC_Export"/>
      <sheetName val="PCC_Local"/>
      <sheetName val="PCC_Export"/>
      <sheetName val="Tide_Local1"/>
      <sheetName val="Tide_Export1"/>
      <sheetName val="Downy_Local1"/>
      <sheetName val="Downy_Export1"/>
      <sheetName val="Mr__Clean1"/>
      <sheetName val="Wet_Jet1"/>
      <sheetName val="Wet_Pad1"/>
      <sheetName val="HC_Local1"/>
      <sheetName val="HC_Export1"/>
      <sheetName val="PCC_Local1"/>
      <sheetName val="PCC_Expor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ing Calendar Upside"/>
      <sheetName val="Media Upside_Aug3"/>
      <sheetName val="Flow Chart Upside_Aug3"/>
      <sheetName val="PR Upside"/>
      <sheetName val="Promotion Upside"/>
      <sheetName val="Bonding_USD"/>
      <sheetName val="Bonding_KRW"/>
      <sheetName val="IBS Upside"/>
      <sheetName val="User Upside"/>
      <sheetName val="In-flight Upside"/>
      <sheetName val="35+ Promomtion Upside"/>
      <sheetName val="Upside Building Block"/>
      <sheetName val="Tide Local"/>
      <sheetName val="Marketing_Calendar_Upside"/>
      <sheetName val="Media_Upside_Aug3"/>
      <sheetName val="Flow_Chart_Upside_Aug3"/>
      <sheetName val="PR_Upside"/>
      <sheetName val="Promotion_Upside"/>
      <sheetName val="IBS_Upside"/>
      <sheetName val="User_Upside"/>
      <sheetName val="In-flight_Upside"/>
      <sheetName val="35+_Promomtion_Upside"/>
      <sheetName val="Upside_Building_Block"/>
      <sheetName val="Tide_Local"/>
      <sheetName val="Marketing_Calendar_Upside1"/>
      <sheetName val="Media_Upside_Aug31"/>
      <sheetName val="Flow_Chart_Upside_Aug31"/>
      <sheetName val="PR_Upside1"/>
      <sheetName val="Promotion_Upside1"/>
      <sheetName val="IBS_Upside1"/>
      <sheetName val="User_Upside1"/>
      <sheetName val="In-flight_Upside1"/>
      <sheetName val="35+_Promomtion_Upside1"/>
      <sheetName val="Upside_Building_Block1"/>
      <sheetName val="Tide_Local1"/>
    </sheetNames>
    <sheetDataSet>
      <sheetData sheetId="0"/>
      <sheetData sheetId="1"/>
      <sheetData sheetId="2"/>
      <sheetData sheetId="3" refreshError="1">
        <row r="6">
          <cell r="Q6">
            <v>1100</v>
          </cell>
        </row>
      </sheetData>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row r="6">
          <cell r="Q6">
            <v>1100</v>
          </cell>
        </row>
      </sheetData>
      <sheetData sheetId="17"/>
      <sheetData sheetId="18"/>
      <sheetData sheetId="19"/>
      <sheetData sheetId="20"/>
      <sheetData sheetId="21"/>
      <sheetData sheetId="22"/>
      <sheetData sheetId="23"/>
      <sheetData sheetId="24"/>
      <sheetData sheetId="25"/>
      <sheetData sheetId="26"/>
      <sheetData sheetId="27">
        <row r="6">
          <cell r="Q6">
            <v>1100</v>
          </cell>
        </row>
      </sheetData>
      <sheetData sheetId="28"/>
      <sheetData sheetId="29"/>
      <sheetData sheetId="30"/>
      <sheetData sheetId="31"/>
      <sheetData sheetId="32"/>
      <sheetData sheetId="33"/>
      <sheetData sheetId="34"/>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민속촌메뉴"/>
    </sheetNames>
    <sheetDataSet>
      <sheetData sheetId="0"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budget"/>
      <sheetName val="wklycosts"/>
      <sheetName val="basebudget (3)"/>
      <sheetName val="wklycosts (3)"/>
      <sheetName val="basebudget (2)"/>
      <sheetName val="wklycosts (2)"/>
      <sheetName val="Graph1"/>
      <sheetName val="0001costs"/>
      <sheetName val="CF3&amp;Msc"/>
      <sheetName val="Feb14th"/>
      <sheetName val="Feb9th"/>
      <sheetName val="TV plan outline (base) (2)"/>
      <sheetName val="for O&amp;S"/>
      <sheetName val="plan outline (base) (3)"/>
      <sheetName val="Sheet2"/>
      <sheetName val="Sheet1"/>
      <sheetName val="initiatives, MG"/>
      <sheetName val="plan outline (base) (2)"/>
      <sheetName val="TV plan outline (base)"/>
      <sheetName val="cost projections"/>
      <sheetName val="category seasonality"/>
      <sheetName val="EstimatedPlan(format)"/>
      <sheetName val="PlanTTL"/>
      <sheetName val="wklyTV"/>
      <sheetName val="0102costest"/>
      <sheetName val="FY0001 MF"/>
      <sheetName val="PR Upside"/>
      <sheetName val="M1 current"/>
      <sheetName val="GRS"/>
      <sheetName val="RTN"/>
    </sheetNames>
    <sheetDataSet>
      <sheetData sheetId="0" refreshError="1"/>
      <sheetData sheetId="1"/>
      <sheetData sheetId="2" refreshError="1"/>
      <sheetData sheetId="3" refreshError="1"/>
      <sheetData sheetId="4" refreshError="1"/>
      <sheetData sheetId="5" refreshError="1"/>
      <sheetData sheetId="6" refreshError="1"/>
      <sheetData sheetId="7" refreshError="1">
        <row r="34">
          <cell r="E34">
            <v>0</v>
          </cell>
          <cell r="F34">
            <v>0</v>
          </cell>
        </row>
        <row r="35">
          <cell r="E35">
            <v>35</v>
          </cell>
          <cell r="F35">
            <v>62.9</v>
          </cell>
        </row>
        <row r="36">
          <cell r="E36">
            <v>36</v>
          </cell>
          <cell r="F36">
            <v>65.099999999999994</v>
          </cell>
        </row>
        <row r="37">
          <cell r="E37">
            <v>37</v>
          </cell>
          <cell r="F37">
            <v>67.400000000000006</v>
          </cell>
        </row>
        <row r="38">
          <cell r="E38">
            <v>38</v>
          </cell>
          <cell r="F38">
            <v>69.599999999999994</v>
          </cell>
        </row>
        <row r="39">
          <cell r="E39">
            <v>39</v>
          </cell>
          <cell r="F39">
            <v>71.900000000000006</v>
          </cell>
        </row>
        <row r="40">
          <cell r="E40">
            <v>40</v>
          </cell>
          <cell r="F40">
            <v>75</v>
          </cell>
        </row>
        <row r="41">
          <cell r="E41">
            <v>41</v>
          </cell>
          <cell r="F41">
            <v>78.3</v>
          </cell>
        </row>
        <row r="42">
          <cell r="E42">
            <v>42</v>
          </cell>
          <cell r="F42">
            <v>81.599999999999994</v>
          </cell>
        </row>
        <row r="43">
          <cell r="E43">
            <v>43</v>
          </cell>
          <cell r="F43">
            <v>84.9</v>
          </cell>
        </row>
        <row r="44">
          <cell r="E44">
            <v>44</v>
          </cell>
          <cell r="F44">
            <v>88.2</v>
          </cell>
        </row>
        <row r="45">
          <cell r="E45">
            <v>45</v>
          </cell>
          <cell r="F45">
            <v>91.5</v>
          </cell>
        </row>
        <row r="46">
          <cell r="E46">
            <v>46</v>
          </cell>
          <cell r="F46">
            <v>94.8</v>
          </cell>
        </row>
        <row r="47">
          <cell r="E47">
            <v>47</v>
          </cell>
          <cell r="F47">
            <v>98.5</v>
          </cell>
        </row>
        <row r="48">
          <cell r="E48">
            <v>48</v>
          </cell>
          <cell r="F48">
            <v>102.6</v>
          </cell>
        </row>
        <row r="49">
          <cell r="E49">
            <v>49</v>
          </cell>
          <cell r="F49">
            <v>106.7</v>
          </cell>
        </row>
        <row r="50">
          <cell r="E50">
            <v>50</v>
          </cell>
          <cell r="F50">
            <v>110.7</v>
          </cell>
        </row>
        <row r="51">
          <cell r="E51">
            <v>51</v>
          </cell>
          <cell r="F51">
            <v>114.8</v>
          </cell>
        </row>
        <row r="52">
          <cell r="E52">
            <v>52</v>
          </cell>
          <cell r="F52">
            <v>118.9</v>
          </cell>
        </row>
        <row r="53">
          <cell r="E53">
            <v>53</v>
          </cell>
          <cell r="F53">
            <v>123.6</v>
          </cell>
        </row>
        <row r="54">
          <cell r="E54">
            <v>54</v>
          </cell>
          <cell r="F54">
            <v>128.6</v>
          </cell>
        </row>
        <row r="55">
          <cell r="E55">
            <v>55</v>
          </cell>
          <cell r="F55">
            <v>133.6</v>
          </cell>
        </row>
        <row r="56">
          <cell r="E56">
            <v>56</v>
          </cell>
          <cell r="F56">
            <v>138.6</v>
          </cell>
        </row>
        <row r="57">
          <cell r="E57">
            <v>57</v>
          </cell>
          <cell r="F57">
            <v>143.69999999999999</v>
          </cell>
        </row>
        <row r="58">
          <cell r="E58">
            <v>58</v>
          </cell>
          <cell r="F58">
            <v>150.19999999999999</v>
          </cell>
        </row>
        <row r="59">
          <cell r="E59">
            <v>59</v>
          </cell>
          <cell r="F59">
            <v>157.1</v>
          </cell>
        </row>
        <row r="60">
          <cell r="E60">
            <v>60</v>
          </cell>
          <cell r="F60">
            <v>164</v>
          </cell>
        </row>
        <row r="61">
          <cell r="E61">
            <v>61</v>
          </cell>
          <cell r="F61">
            <v>170.8</v>
          </cell>
        </row>
        <row r="62">
          <cell r="E62">
            <v>62</v>
          </cell>
          <cell r="F62">
            <v>177.7</v>
          </cell>
        </row>
        <row r="63">
          <cell r="E63">
            <v>63</v>
          </cell>
          <cell r="F63">
            <v>184.6</v>
          </cell>
        </row>
        <row r="64">
          <cell r="E64">
            <v>64</v>
          </cell>
          <cell r="F64">
            <v>191.5</v>
          </cell>
        </row>
        <row r="65">
          <cell r="E65">
            <v>65</v>
          </cell>
          <cell r="F65">
            <v>199.3</v>
          </cell>
        </row>
        <row r="66">
          <cell r="E66">
            <v>66</v>
          </cell>
          <cell r="F66">
            <v>207.4</v>
          </cell>
        </row>
        <row r="67">
          <cell r="E67">
            <v>67</v>
          </cell>
          <cell r="F67">
            <v>215.4</v>
          </cell>
        </row>
        <row r="68">
          <cell r="E68">
            <v>68</v>
          </cell>
          <cell r="F68">
            <v>225.4</v>
          </cell>
        </row>
        <row r="69">
          <cell r="E69">
            <v>69</v>
          </cell>
          <cell r="F69">
            <v>235.9</v>
          </cell>
        </row>
        <row r="70">
          <cell r="E70">
            <v>70</v>
          </cell>
          <cell r="F70">
            <v>246.1</v>
          </cell>
        </row>
        <row r="76">
          <cell r="A76">
            <v>30</v>
          </cell>
          <cell r="B76">
            <v>15450.7</v>
          </cell>
          <cell r="C76">
            <v>8696.6</v>
          </cell>
          <cell r="D76">
            <v>13789.749750000001</v>
          </cell>
          <cell r="E76">
            <v>7761.7155000000002</v>
          </cell>
          <cell r="F76">
            <v>3</v>
          </cell>
          <cell r="G76">
            <v>2</v>
          </cell>
        </row>
        <row r="77">
          <cell r="A77">
            <v>35</v>
          </cell>
          <cell r="B77">
            <v>18161.400000000001</v>
          </cell>
          <cell r="C77">
            <v>12920.8</v>
          </cell>
          <cell r="D77">
            <v>16209.049500000001</v>
          </cell>
          <cell r="E77">
            <v>11531.814</v>
          </cell>
          <cell r="F77">
            <v>4</v>
          </cell>
          <cell r="G77">
            <v>3</v>
          </cell>
        </row>
        <row r="78">
          <cell r="A78">
            <v>40</v>
          </cell>
          <cell r="B78">
            <v>18161.400000000001</v>
          </cell>
          <cell r="C78">
            <v>18613.099999999999</v>
          </cell>
          <cell r="D78">
            <v>16209.049500000001</v>
          </cell>
          <cell r="E78">
            <v>16612.191750000002</v>
          </cell>
          <cell r="F78">
            <v>4</v>
          </cell>
          <cell r="G78">
            <v>4</v>
          </cell>
        </row>
        <row r="79">
          <cell r="A79">
            <v>45</v>
          </cell>
          <cell r="B79">
            <v>25999.7</v>
          </cell>
          <cell r="C79">
            <v>23289</v>
          </cell>
          <cell r="D79">
            <v>23204.732250000001</v>
          </cell>
          <cell r="E79">
            <v>20785.432499999999</v>
          </cell>
          <cell r="F79">
            <v>6</v>
          </cell>
          <cell r="G79">
            <v>5</v>
          </cell>
        </row>
        <row r="80">
          <cell r="A80">
            <v>50</v>
          </cell>
          <cell r="B80">
            <v>33521.800000000003</v>
          </cell>
          <cell r="C80">
            <v>28269.8</v>
          </cell>
          <cell r="D80">
            <v>29918.206500000004</v>
          </cell>
          <cell r="E80">
            <v>25230.7965</v>
          </cell>
          <cell r="F80">
            <v>8</v>
          </cell>
          <cell r="G80">
            <v>6</v>
          </cell>
        </row>
        <row r="81">
          <cell r="A81">
            <v>55</v>
          </cell>
          <cell r="B81">
            <v>44923.4</v>
          </cell>
          <cell r="C81">
            <v>33166</v>
          </cell>
          <cell r="D81">
            <v>40094.134500000007</v>
          </cell>
          <cell r="E81">
            <v>29600.655000000002</v>
          </cell>
          <cell r="F81">
            <v>11</v>
          </cell>
          <cell r="G81">
            <v>7</v>
          </cell>
        </row>
        <row r="82">
          <cell r="A82">
            <v>60</v>
          </cell>
          <cell r="B82">
            <v>65259</v>
          </cell>
          <cell r="C82">
            <v>46877.4</v>
          </cell>
          <cell r="D82">
            <v>58243.657499999994</v>
          </cell>
          <cell r="E82">
            <v>41838.0795</v>
          </cell>
          <cell r="F82">
            <v>16</v>
          </cell>
          <cell r="G82">
            <v>11</v>
          </cell>
        </row>
        <row r="83">
          <cell r="A83">
            <v>65</v>
          </cell>
          <cell r="B83">
            <v>103164.5</v>
          </cell>
          <cell r="C83">
            <v>64361.2</v>
          </cell>
          <cell r="D83">
            <v>92074.316250000003</v>
          </cell>
          <cell r="E83">
            <v>57442.370999999992</v>
          </cell>
          <cell r="F83">
            <v>28</v>
          </cell>
          <cell r="G83">
            <v>17</v>
          </cell>
        </row>
        <row r="84">
          <cell r="A84">
            <v>70</v>
          </cell>
          <cell r="B84">
            <v>181807.3</v>
          </cell>
          <cell r="C84">
            <v>113837.6</v>
          </cell>
          <cell r="D84">
            <v>162263.01525</v>
          </cell>
          <cell r="E84">
            <v>101600.058</v>
          </cell>
          <cell r="F84">
            <v>55</v>
          </cell>
          <cell r="G84">
            <v>31</v>
          </cell>
        </row>
        <row r="85">
          <cell r="A85">
            <v>75</v>
          </cell>
          <cell r="C85">
            <v>178481</v>
          </cell>
          <cell r="E85">
            <v>159294.29250000001</v>
          </cell>
          <cell r="G85">
            <v>54</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001costs"/>
    </sheetNames>
    <sheetDataSet>
      <sheetData sheetId="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 Maiko"/>
      <sheetName val="wo Maiko"/>
      <sheetName val="記入例"/>
      <sheetName val="MUA"/>
      <sheetName val="OTO Calendar"/>
      <sheetName val="Item List"/>
      <sheetName val="Sheet1"/>
      <sheetName val="2-1"/>
      <sheetName val="2-2"/>
      <sheetName val="2-3"/>
      <sheetName val="2-4"/>
      <sheetName val="2-5"/>
      <sheetName val="3-3"/>
      <sheetName val="5-1"/>
      <sheetName val="5-3 National coffret excl.Maiko"/>
      <sheetName val="2-2 FTE summer"/>
      <sheetName val="6-2"/>
      <sheetName val="14-4"/>
      <sheetName val="14-5"/>
      <sheetName val="6-1"/>
      <sheetName val="6-3"/>
      <sheetName val="7-1"/>
      <sheetName val="9-2"/>
      <sheetName val="12-1"/>
      <sheetName val="14-1"/>
      <sheetName val="14-2"/>
      <sheetName val="14-3"/>
      <sheetName val="0001co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tem List"/>
    </sheetNames>
    <sheetDataSet>
      <sheetData sheetId="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SICBP"/>
      <sheetName val="Won"/>
      <sheetName val="US$"/>
      <sheetName val="PT FPLC"/>
      <sheetName val="VS FPLC"/>
      <sheetName val="PTICBP"/>
      <sheetName val="Item List"/>
      <sheetName val="PT_FPLC"/>
      <sheetName val="VS_FPLC"/>
      <sheetName val="Item_List"/>
      <sheetName val="PT_FPLC1"/>
      <sheetName val="VS_FPLC1"/>
      <sheetName val="Item_Lis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Option1Year1"/>
      <sheetName val="Option2Year1"/>
      <sheetName val="Option1_Follow US Model"/>
      <sheetName val="Option2_Premium Model"/>
      <sheetName val="VSICBP"/>
      <sheetName val="Option1_Follow_US_Model"/>
      <sheetName val="Option2_Premium_Model"/>
      <sheetName val="Option1_Follow_US_Model1"/>
      <sheetName val="Option2_Premium_Model1"/>
    </sheetNames>
    <sheetDataSet>
      <sheetData sheetId="0">
        <row r="4">
          <cell r="D4">
            <v>120</v>
          </cell>
        </row>
      </sheetData>
      <sheetData sheetId="1" refreshError="1"/>
      <sheetData sheetId="2" refreshError="1"/>
      <sheetData sheetId="3" refreshError="1"/>
      <sheetData sheetId="4" refreshError="1"/>
      <sheetData sheetId="5" refreshError="1"/>
      <sheetData sheetId="6"/>
      <sheetData sheetId="7"/>
      <sheetData sheetId="8"/>
      <sheetData sheetId="9"/>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
      <sheetName val="by plan"/>
      <sheetName val="Summary"/>
      <sheetName val="MN00"/>
      <sheetName val="MN01"/>
      <sheetName val="MN02"/>
      <sheetName val="MN03"/>
      <sheetName val="MN04"/>
      <sheetName val="MN05"/>
      <sheetName val="MN06"/>
      <sheetName val="MN07"/>
      <sheetName val="MN08"/>
      <sheetName val="MN09"/>
      <sheetName val="MN10"/>
      <sheetName val="MN11"/>
      <sheetName val="MN12"/>
      <sheetName val="MN13"/>
      <sheetName val="MN14"/>
      <sheetName val="MN15"/>
      <sheetName val="MN16"/>
      <sheetName val="MN17"/>
      <sheetName val="MN18"/>
      <sheetName val="MN19"/>
      <sheetName val="MN20"/>
      <sheetName val="MN21"/>
      <sheetName val="MN22"/>
      <sheetName val="MN23"/>
      <sheetName val="MN24"/>
      <sheetName val="MN25"/>
      <sheetName val="MN26"/>
      <sheetName val="MN27"/>
      <sheetName val="MN28"/>
      <sheetName val="MN29"/>
      <sheetName val="MN30"/>
      <sheetName val="MN31"/>
      <sheetName val="MN32"/>
      <sheetName val="MN33"/>
      <sheetName val="MN34"/>
      <sheetName val="MN35"/>
      <sheetName val="MN36"/>
      <sheetName val="MN37"/>
      <sheetName val="MN38"/>
      <sheetName val="MN39"/>
      <sheetName val="MN40"/>
      <sheetName val="MN41"/>
      <sheetName val="MN42"/>
      <sheetName val="MN43"/>
      <sheetName val="MN44"/>
      <sheetName val="MN45"/>
      <sheetName val="MN46"/>
      <sheetName val="MN47"/>
      <sheetName val="MN48"/>
      <sheetName val="MN49"/>
      <sheetName val="MN50"/>
      <sheetName val="MN51"/>
      <sheetName val="MN52"/>
      <sheetName val="MN53"/>
      <sheetName val="MN54"/>
      <sheetName val="MN55"/>
      <sheetName val="MN56"/>
      <sheetName val="MN57"/>
      <sheetName val="MN58"/>
      <sheetName val="MN59"/>
      <sheetName val="MN60"/>
      <sheetName val="MN61"/>
      <sheetName val="NM01"/>
      <sheetName val="MN63"/>
      <sheetName val="MN64"/>
      <sheetName val="MN65"/>
      <sheetName val="MN66"/>
      <sheetName val="0001costs"/>
      <sheetName val="PR Upside"/>
      <sheetName val="by_plan"/>
      <sheetName val="PR_Upside"/>
      <sheetName val="by_plan1"/>
      <sheetName val="PR_Upside1"/>
    </sheetNames>
    <sheetDataSet>
      <sheetData sheetId="0" refreshError="1">
        <row r="3">
          <cell r="C3">
            <v>128</v>
          </cell>
        </row>
        <row r="4">
          <cell r="C4">
            <v>128</v>
          </cell>
        </row>
        <row r="5">
          <cell r="C5">
            <v>128</v>
          </cell>
        </row>
        <row r="8">
          <cell r="C8">
            <v>37643</v>
          </cell>
        </row>
        <row r="9">
          <cell r="C9"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plan"/>
      <sheetName val="table"/>
      <sheetName val="Incentive"/>
    </sheetNames>
    <sheetDataSet>
      <sheetData sheetId="0" refreshError="1"/>
      <sheetData sheetId="1" refreshError="1"/>
      <sheetData sheetId="2" refreshError="1">
        <row r="2">
          <cell r="B2" t="str">
            <v>EX</v>
          </cell>
          <cell r="C2">
            <v>0.1</v>
          </cell>
          <cell r="D2">
            <v>0.05</v>
          </cell>
          <cell r="E2">
            <v>0.15000000000000002</v>
          </cell>
        </row>
        <row r="3">
          <cell r="B3" t="str">
            <v>VG</v>
          </cell>
          <cell r="C3">
            <v>0.05</v>
          </cell>
          <cell r="D3">
            <v>0.05</v>
          </cell>
          <cell r="E3">
            <v>0.1</v>
          </cell>
        </row>
        <row r="4">
          <cell r="B4" t="str">
            <v>GD</v>
          </cell>
          <cell r="C4">
            <v>0</v>
          </cell>
          <cell r="D4">
            <v>0.05</v>
          </cell>
          <cell r="E4">
            <v>0.05</v>
          </cell>
        </row>
        <row r="5">
          <cell r="B5" t="str">
            <v>NI</v>
          </cell>
          <cell r="C5">
            <v>-0.05</v>
          </cell>
          <cell r="D5">
            <v>0.05</v>
          </cell>
          <cell r="E5">
            <v>0</v>
          </cell>
        </row>
        <row r="6">
          <cell r="B6" t="str">
            <v>N/A</v>
          </cell>
          <cell r="C6">
            <v>0</v>
          </cell>
          <cell r="D6">
            <v>0</v>
          </cell>
          <cell r="E6">
            <v>0</v>
          </cell>
        </row>
      </sheetData>
      <sheetData sheetId="3" refreshError="1">
        <row r="3">
          <cell r="D3" t="str">
            <v xml:space="preserve">Name </v>
          </cell>
          <cell r="E3" t="str">
            <v>Starting date</v>
          </cell>
          <cell r="F3" t="str">
            <v>Evaluation</v>
          </cell>
          <cell r="G3" t="str">
            <v>Rate</v>
          </cell>
          <cell r="H3" t="str">
            <v>Unit</v>
          </cell>
          <cell r="I3" t="str">
            <v>Salary of 2005</v>
          </cell>
          <cell r="J3" t="str">
            <v>Incentive 2005</v>
          </cell>
          <cell r="K3" t="str">
            <v>Full Year</v>
          </cell>
          <cell r="L3" t="str">
            <v>'05 Incentive</v>
          </cell>
          <cell r="M3" t="str">
            <v>Incentive 2004</v>
          </cell>
          <cell r="N3" t="str">
            <v>retention special</v>
          </cell>
          <cell r="O3" t="str">
            <v>'05 Final Incentive</v>
          </cell>
          <cell r="P3" t="str">
            <v>Raised Amount</v>
          </cell>
          <cell r="Q3" t="str">
            <v>Remark</v>
          </cell>
          <cell r="R3" t="str">
            <v>Converted</v>
          </cell>
        </row>
        <row r="4">
          <cell r="D4" t="str">
            <v>최현호 (H.H.Choi)</v>
          </cell>
          <cell r="E4">
            <v>37712</v>
          </cell>
          <cell r="F4" t="str">
            <v>VG</v>
          </cell>
          <cell r="G4">
            <v>1.9</v>
          </cell>
          <cell r="H4" t="str">
            <v>RUB</v>
          </cell>
          <cell r="I4">
            <v>69600</v>
          </cell>
          <cell r="J4">
            <v>132240</v>
          </cell>
          <cell r="K4">
            <v>1</v>
          </cell>
          <cell r="L4">
            <v>132200</v>
          </cell>
          <cell r="M4">
            <v>89900</v>
          </cell>
          <cell r="O4">
            <v>132200</v>
          </cell>
          <cell r="P4">
            <v>42300</v>
          </cell>
          <cell r="Q4" t="str">
            <v>Net</v>
          </cell>
          <cell r="R4">
            <v>4638.5964912280706</v>
          </cell>
        </row>
        <row r="5">
          <cell r="D5" t="str">
            <v>한명순 (M.S.Han)</v>
          </cell>
          <cell r="E5">
            <v>38261</v>
          </cell>
          <cell r="F5" t="str">
            <v>EX</v>
          </cell>
          <cell r="G5">
            <v>2.5</v>
          </cell>
          <cell r="H5" t="str">
            <v>RUB</v>
          </cell>
          <cell r="I5">
            <v>34800</v>
          </cell>
          <cell r="J5">
            <v>87000</v>
          </cell>
          <cell r="K5">
            <v>1</v>
          </cell>
          <cell r="L5">
            <v>87000</v>
          </cell>
          <cell r="M5">
            <v>11600</v>
          </cell>
          <cell r="O5">
            <v>87000</v>
          </cell>
          <cell r="P5">
            <v>75400</v>
          </cell>
          <cell r="Q5" t="str">
            <v>Net</v>
          </cell>
          <cell r="R5">
            <v>3052.6315789473683</v>
          </cell>
        </row>
        <row r="6">
          <cell r="D6" t="str">
            <v>Denis Maltsev</v>
          </cell>
          <cell r="E6">
            <v>38327</v>
          </cell>
          <cell r="F6" t="str">
            <v>VG</v>
          </cell>
          <cell r="G6">
            <v>1.9</v>
          </cell>
          <cell r="H6" t="str">
            <v>RUB</v>
          </cell>
          <cell r="I6">
            <v>66700</v>
          </cell>
          <cell r="J6">
            <v>126730</v>
          </cell>
          <cell r="K6">
            <v>1</v>
          </cell>
          <cell r="L6">
            <v>126700</v>
          </cell>
          <cell r="M6">
            <v>6379.3218390804604</v>
          </cell>
          <cell r="O6">
            <v>126700</v>
          </cell>
          <cell r="P6">
            <v>120320.67816091955</v>
          </cell>
          <cell r="Q6" t="str">
            <v>Gross</v>
          </cell>
          <cell r="R6">
            <v>4445.6140350877195</v>
          </cell>
        </row>
        <row r="7">
          <cell r="D7" t="str">
            <v>Leonid Anoshko</v>
          </cell>
          <cell r="E7">
            <v>37591</v>
          </cell>
          <cell r="F7" t="str">
            <v>GD</v>
          </cell>
          <cell r="G7">
            <v>1.5</v>
          </cell>
          <cell r="H7" t="str">
            <v>RUB</v>
          </cell>
          <cell r="I7">
            <v>74700</v>
          </cell>
          <cell r="J7">
            <v>112050</v>
          </cell>
          <cell r="K7">
            <v>1</v>
          </cell>
          <cell r="L7">
            <v>112100</v>
          </cell>
          <cell r="M7">
            <v>130769.81609195402</v>
          </cell>
          <cell r="O7">
            <v>112100</v>
          </cell>
          <cell r="P7">
            <v>-18669.816091954024</v>
          </cell>
          <cell r="Q7" t="str">
            <v>Gross</v>
          </cell>
          <cell r="R7">
            <v>3933.3333333333335</v>
          </cell>
        </row>
        <row r="8">
          <cell r="D8" t="str">
            <v>Anna Novitskaya</v>
          </cell>
          <cell r="E8">
            <v>38404</v>
          </cell>
          <cell r="F8" t="str">
            <v>EX</v>
          </cell>
          <cell r="G8">
            <v>2.5</v>
          </cell>
          <cell r="H8" t="str">
            <v>RUB</v>
          </cell>
          <cell r="I8">
            <v>110000</v>
          </cell>
          <cell r="J8">
            <v>275000</v>
          </cell>
          <cell r="K8">
            <v>0.86944444444444446</v>
          </cell>
          <cell r="L8">
            <v>239100</v>
          </cell>
          <cell r="N8">
            <v>30000</v>
          </cell>
          <cell r="O8">
            <v>269100</v>
          </cell>
          <cell r="P8">
            <v>269100</v>
          </cell>
          <cell r="Q8" t="str">
            <v>Gross</v>
          </cell>
          <cell r="R8">
            <v>9442.105263157895</v>
          </cell>
        </row>
        <row r="9">
          <cell r="D9" t="str">
            <v>Alexander Kudrjashov</v>
          </cell>
          <cell r="E9">
            <v>38412</v>
          </cell>
          <cell r="F9" t="str">
            <v>GD</v>
          </cell>
          <cell r="G9">
            <v>1.5</v>
          </cell>
          <cell r="H9" t="str">
            <v>RUB</v>
          </cell>
          <cell r="I9">
            <v>83300</v>
          </cell>
          <cell r="J9">
            <v>124950</v>
          </cell>
          <cell r="K9">
            <v>0.84722222222222221</v>
          </cell>
          <cell r="L9">
            <v>105900</v>
          </cell>
          <cell r="O9">
            <v>105900</v>
          </cell>
          <cell r="P9">
            <v>105900</v>
          </cell>
          <cell r="Q9" t="str">
            <v>Gross</v>
          </cell>
          <cell r="R9">
            <v>3715.7894736842104</v>
          </cell>
        </row>
        <row r="10">
          <cell r="D10" t="str">
            <v>Lala Akhmedova</v>
          </cell>
          <cell r="E10">
            <v>37270</v>
          </cell>
          <cell r="F10" t="str">
            <v>VG</v>
          </cell>
          <cell r="G10">
            <v>1.9</v>
          </cell>
          <cell r="H10" t="str">
            <v>RUB</v>
          </cell>
          <cell r="I10">
            <v>205000</v>
          </cell>
          <cell r="J10">
            <v>389500</v>
          </cell>
          <cell r="K10">
            <v>1</v>
          </cell>
          <cell r="L10">
            <v>389500</v>
          </cell>
          <cell r="M10">
            <v>347656.47126436781</v>
          </cell>
          <cell r="O10">
            <v>389500</v>
          </cell>
          <cell r="P10">
            <v>41843.528735632193</v>
          </cell>
          <cell r="Q10" t="str">
            <v>Gross</v>
          </cell>
          <cell r="R10">
            <v>13666.666666666666</v>
          </cell>
        </row>
        <row r="11">
          <cell r="D11" t="str">
            <v>Alexander Mustakimov</v>
          </cell>
          <cell r="E11">
            <v>38663</v>
          </cell>
          <cell r="F11" t="str">
            <v>N/A</v>
          </cell>
          <cell r="G11">
            <v>1</v>
          </cell>
          <cell r="H11" t="str">
            <v>RUB</v>
          </cell>
          <cell r="I11">
            <v>60000</v>
          </cell>
          <cell r="J11">
            <v>60000</v>
          </cell>
          <cell r="K11">
            <v>0.15</v>
          </cell>
          <cell r="L11">
            <v>9000</v>
          </cell>
          <cell r="O11">
            <v>9000</v>
          </cell>
          <cell r="P11">
            <v>9000</v>
          </cell>
          <cell r="Q11" t="str">
            <v>Gross</v>
          </cell>
          <cell r="R11">
            <v>315.78947368421052</v>
          </cell>
        </row>
        <row r="12">
          <cell r="D12" t="str">
            <v>Jean Shuldeshov</v>
          </cell>
          <cell r="E12">
            <v>36934</v>
          </cell>
          <cell r="F12" t="str">
            <v>EX</v>
          </cell>
          <cell r="G12">
            <v>2.5</v>
          </cell>
          <cell r="H12" t="str">
            <v>RUB</v>
          </cell>
          <cell r="I12">
            <v>130000</v>
          </cell>
          <cell r="J12">
            <v>325000</v>
          </cell>
          <cell r="K12">
            <v>1</v>
          </cell>
          <cell r="L12">
            <v>325000</v>
          </cell>
          <cell r="M12">
            <v>232834.39080459773</v>
          </cell>
          <cell r="O12">
            <v>325000</v>
          </cell>
          <cell r="P12">
            <v>92165.60919540227</v>
          </cell>
          <cell r="Q12" t="str">
            <v>Gross</v>
          </cell>
          <cell r="R12">
            <v>11403.508771929824</v>
          </cell>
        </row>
        <row r="13">
          <cell r="D13" t="str">
            <v>Olga Baskakova</v>
          </cell>
          <cell r="E13">
            <v>37998</v>
          </cell>
          <cell r="F13" t="str">
            <v>GD</v>
          </cell>
          <cell r="G13">
            <v>1.5</v>
          </cell>
          <cell r="H13" t="str">
            <v>RUB</v>
          </cell>
          <cell r="I13">
            <v>55000</v>
          </cell>
          <cell r="J13">
            <v>82500</v>
          </cell>
          <cell r="K13">
            <v>1</v>
          </cell>
          <cell r="L13">
            <v>82500</v>
          </cell>
          <cell r="M13">
            <v>73358.19540229885</v>
          </cell>
          <cell r="O13">
            <v>82500</v>
          </cell>
          <cell r="P13">
            <v>9141.8045977011498</v>
          </cell>
          <cell r="Q13" t="str">
            <v>Gross</v>
          </cell>
          <cell r="R13">
            <v>2894.7368421052633</v>
          </cell>
        </row>
        <row r="14">
          <cell r="D14" t="str">
            <v>Sergey Balabonin</v>
          </cell>
          <cell r="E14">
            <v>36934</v>
          </cell>
          <cell r="F14" t="str">
            <v>VG</v>
          </cell>
          <cell r="G14">
            <v>1.9</v>
          </cell>
          <cell r="H14" t="str">
            <v>RUB</v>
          </cell>
          <cell r="I14">
            <v>130000</v>
          </cell>
          <cell r="J14">
            <v>247000</v>
          </cell>
          <cell r="K14">
            <v>1</v>
          </cell>
          <cell r="L14">
            <v>247000</v>
          </cell>
          <cell r="M14">
            <v>232834.39080459773</v>
          </cell>
          <cell r="O14">
            <v>247000</v>
          </cell>
          <cell r="P14">
            <v>14165.60919540227</v>
          </cell>
          <cell r="Q14" t="str">
            <v>Gross</v>
          </cell>
          <cell r="R14">
            <v>8666.6666666666661</v>
          </cell>
        </row>
        <row r="15">
          <cell r="D15" t="str">
            <v>Sergey Tretyakov</v>
          </cell>
          <cell r="E15">
            <v>38322</v>
          </cell>
          <cell r="F15" t="str">
            <v>GD</v>
          </cell>
          <cell r="G15">
            <v>1.5</v>
          </cell>
          <cell r="H15" t="str">
            <v>RUB</v>
          </cell>
          <cell r="I15">
            <v>33300</v>
          </cell>
          <cell r="J15">
            <v>49950</v>
          </cell>
          <cell r="K15">
            <v>1</v>
          </cell>
          <cell r="L15">
            <v>50000</v>
          </cell>
          <cell r="M15">
            <v>6379.3218390804604</v>
          </cell>
          <cell r="O15">
            <v>50000</v>
          </cell>
          <cell r="P15">
            <v>43620.678160919539</v>
          </cell>
          <cell r="Q15" t="str">
            <v>Gross</v>
          </cell>
          <cell r="R15">
            <v>1754.3859649122808</v>
          </cell>
        </row>
        <row r="16">
          <cell r="D16" t="str">
            <v>Tatyana Yakusheva</v>
          </cell>
          <cell r="E16">
            <v>37900</v>
          </cell>
          <cell r="F16" t="str">
            <v>VG</v>
          </cell>
          <cell r="G16">
            <v>1.9</v>
          </cell>
          <cell r="H16" t="str">
            <v>RUB</v>
          </cell>
          <cell r="I16">
            <v>60000</v>
          </cell>
          <cell r="J16">
            <v>114000</v>
          </cell>
          <cell r="K16">
            <v>1</v>
          </cell>
          <cell r="L16">
            <v>114000</v>
          </cell>
          <cell r="M16">
            <v>73358.19540229885</v>
          </cell>
          <cell r="O16">
            <v>114000</v>
          </cell>
          <cell r="P16">
            <v>40641.80459770115</v>
          </cell>
          <cell r="Q16" t="str">
            <v>Gross</v>
          </cell>
          <cell r="R16">
            <v>4000</v>
          </cell>
        </row>
        <row r="17">
          <cell r="D17" t="str">
            <v>Valery Kukukin</v>
          </cell>
          <cell r="E17">
            <v>37186</v>
          </cell>
          <cell r="F17" t="str">
            <v>EX</v>
          </cell>
          <cell r="G17">
            <v>2.5</v>
          </cell>
          <cell r="H17" t="str">
            <v>RUB</v>
          </cell>
          <cell r="I17">
            <v>102700</v>
          </cell>
          <cell r="J17">
            <v>256750</v>
          </cell>
          <cell r="K17">
            <v>1</v>
          </cell>
          <cell r="L17">
            <v>256800</v>
          </cell>
          <cell r="M17">
            <v>236023.4827586207</v>
          </cell>
          <cell r="O17">
            <v>256800</v>
          </cell>
          <cell r="P17">
            <v>20776.517241379304</v>
          </cell>
          <cell r="Q17" t="str">
            <v>Gross</v>
          </cell>
          <cell r="R17">
            <v>9010.5263157894733</v>
          </cell>
        </row>
        <row r="18">
          <cell r="D18" t="str">
            <v>Vasilly Kisselev</v>
          </cell>
          <cell r="E18">
            <v>37340</v>
          </cell>
          <cell r="F18" t="str">
            <v>GD</v>
          </cell>
          <cell r="G18">
            <v>1.5</v>
          </cell>
          <cell r="H18" t="str">
            <v>RUB</v>
          </cell>
          <cell r="I18">
            <v>150700</v>
          </cell>
          <cell r="J18">
            <v>226050</v>
          </cell>
          <cell r="K18">
            <v>1</v>
          </cell>
          <cell r="L18">
            <v>226100</v>
          </cell>
          <cell r="M18">
            <v>229645.29885057471</v>
          </cell>
          <cell r="O18">
            <v>226100</v>
          </cell>
          <cell r="P18">
            <v>-3545.2988505747053</v>
          </cell>
          <cell r="Q18" t="str">
            <v>Gross</v>
          </cell>
          <cell r="R18">
            <v>7933.333333333333</v>
          </cell>
        </row>
        <row r="19">
          <cell r="D19" t="str">
            <v>Anastasia Pikalova</v>
          </cell>
          <cell r="E19">
            <v>38376</v>
          </cell>
          <cell r="F19" t="str">
            <v>VG</v>
          </cell>
          <cell r="G19">
            <v>1.9</v>
          </cell>
          <cell r="H19" t="str">
            <v>RUB</v>
          </cell>
          <cell r="I19">
            <v>50000</v>
          </cell>
          <cell r="J19">
            <v>95000</v>
          </cell>
          <cell r="K19">
            <v>0.9472222222222223</v>
          </cell>
          <cell r="L19">
            <v>90000</v>
          </cell>
          <cell r="O19">
            <v>90000</v>
          </cell>
          <cell r="P19">
            <v>90000</v>
          </cell>
          <cell r="Q19" t="str">
            <v>Gross</v>
          </cell>
          <cell r="R19">
            <v>3157.8947368421054</v>
          </cell>
        </row>
        <row r="20">
          <cell r="D20" t="str">
            <v>Ildar Murdashev</v>
          </cell>
          <cell r="E20">
            <v>38384</v>
          </cell>
          <cell r="F20" t="str">
            <v>VG</v>
          </cell>
          <cell r="G20">
            <v>1.9</v>
          </cell>
          <cell r="H20" t="str">
            <v>RUB</v>
          </cell>
          <cell r="I20">
            <v>50000</v>
          </cell>
          <cell r="J20">
            <v>95000</v>
          </cell>
          <cell r="K20">
            <v>0.92499999999999993</v>
          </cell>
          <cell r="L20">
            <v>87900</v>
          </cell>
          <cell r="O20">
            <v>87900</v>
          </cell>
          <cell r="P20">
            <v>87900</v>
          </cell>
          <cell r="Q20" t="str">
            <v>Gross</v>
          </cell>
          <cell r="R20">
            <v>3084.2105263157896</v>
          </cell>
        </row>
        <row r="21">
          <cell r="D21" t="str">
            <v>Alexander Vikhrov</v>
          </cell>
          <cell r="E21">
            <v>38572</v>
          </cell>
          <cell r="F21" t="str">
            <v>N/A</v>
          </cell>
          <cell r="G21">
            <v>1</v>
          </cell>
          <cell r="H21" t="str">
            <v>RUB</v>
          </cell>
          <cell r="I21">
            <v>50000</v>
          </cell>
          <cell r="J21">
            <v>50000</v>
          </cell>
          <cell r="K21">
            <v>0.40277777777777773</v>
          </cell>
          <cell r="L21">
            <v>20100</v>
          </cell>
          <cell r="O21">
            <v>20100</v>
          </cell>
          <cell r="P21">
            <v>20100</v>
          </cell>
          <cell r="Q21" t="str">
            <v>Gross</v>
          </cell>
          <cell r="R21">
            <v>705.26315789473688</v>
          </cell>
        </row>
        <row r="22">
          <cell r="D22" t="str">
            <v>박재희 (David Pak)</v>
          </cell>
          <cell r="E22">
            <v>35370</v>
          </cell>
          <cell r="F22" t="str">
            <v>EX</v>
          </cell>
          <cell r="G22">
            <v>2.5</v>
          </cell>
          <cell r="H22" t="str">
            <v>RUB</v>
          </cell>
          <cell r="I22">
            <v>198000</v>
          </cell>
          <cell r="J22">
            <v>495000</v>
          </cell>
          <cell r="K22">
            <v>1</v>
          </cell>
          <cell r="L22">
            <v>495000</v>
          </cell>
          <cell r="M22">
            <v>500753.33333333337</v>
          </cell>
          <cell r="N22">
            <v>72000</v>
          </cell>
          <cell r="O22">
            <v>567000</v>
          </cell>
          <cell r="P22">
            <v>66246.666666666628</v>
          </cell>
          <cell r="Q22" t="str">
            <v>Gross</v>
          </cell>
          <cell r="R22">
            <v>19894.736842105263</v>
          </cell>
        </row>
        <row r="23">
          <cell r="D23" t="str">
            <v>Alexei Maltsev</v>
          </cell>
          <cell r="E23">
            <v>37678</v>
          </cell>
          <cell r="F23" t="str">
            <v>GD</v>
          </cell>
          <cell r="G23">
            <v>1.5</v>
          </cell>
          <cell r="H23" t="str">
            <v>RUB</v>
          </cell>
          <cell r="I23">
            <v>112700</v>
          </cell>
          <cell r="J23">
            <v>169050</v>
          </cell>
          <cell r="K23">
            <v>1</v>
          </cell>
          <cell r="L23">
            <v>169100</v>
          </cell>
          <cell r="M23">
            <v>162664.12643678163</v>
          </cell>
          <cell r="O23">
            <v>169100</v>
          </cell>
          <cell r="P23">
            <v>6435.8735632183671</v>
          </cell>
          <cell r="Q23" t="str">
            <v>Gross</v>
          </cell>
          <cell r="R23">
            <v>5933.333333333333</v>
          </cell>
        </row>
        <row r="24">
          <cell r="D24" t="str">
            <v>Elena Krayushikina</v>
          </cell>
          <cell r="E24">
            <v>38173</v>
          </cell>
          <cell r="F24" t="str">
            <v>GD</v>
          </cell>
          <cell r="G24">
            <v>1.5</v>
          </cell>
          <cell r="H24" t="str">
            <v>RUB</v>
          </cell>
          <cell r="I24">
            <v>116700</v>
          </cell>
          <cell r="J24">
            <v>175050</v>
          </cell>
          <cell r="K24">
            <v>1</v>
          </cell>
          <cell r="L24">
            <v>175100</v>
          </cell>
          <cell r="M24">
            <v>70169.114942528729</v>
          </cell>
          <cell r="O24">
            <v>175100</v>
          </cell>
          <cell r="P24">
            <v>104930.88505747127</v>
          </cell>
          <cell r="Q24" t="str">
            <v>Gross</v>
          </cell>
          <cell r="R24">
            <v>6143.8596491228072</v>
          </cell>
        </row>
        <row r="25">
          <cell r="D25" t="str">
            <v>Elena Skachkova</v>
          </cell>
          <cell r="E25">
            <v>37712</v>
          </cell>
          <cell r="F25" t="str">
            <v>EX</v>
          </cell>
          <cell r="G25">
            <v>2.5</v>
          </cell>
          <cell r="H25" t="str">
            <v>RUB</v>
          </cell>
          <cell r="I25">
            <v>35000</v>
          </cell>
          <cell r="J25">
            <v>87500</v>
          </cell>
          <cell r="K25">
            <v>1</v>
          </cell>
          <cell r="L25">
            <v>87500</v>
          </cell>
          <cell r="M25">
            <v>89305.931034482768</v>
          </cell>
          <cell r="N25">
            <v>15000</v>
          </cell>
          <cell r="O25">
            <v>102500</v>
          </cell>
          <cell r="P25">
            <v>13194.068965517232</v>
          </cell>
          <cell r="Q25" t="str">
            <v>Gross</v>
          </cell>
          <cell r="R25">
            <v>3596.4912280701756</v>
          </cell>
        </row>
        <row r="26">
          <cell r="D26" t="str">
            <v>Maria Arzhaeva</v>
          </cell>
          <cell r="E26">
            <v>36878</v>
          </cell>
          <cell r="F26" t="str">
            <v>VG</v>
          </cell>
          <cell r="G26">
            <v>1.9</v>
          </cell>
          <cell r="H26" t="str">
            <v>RUB</v>
          </cell>
          <cell r="I26">
            <v>44000</v>
          </cell>
          <cell r="J26">
            <v>83600</v>
          </cell>
          <cell r="K26">
            <v>1</v>
          </cell>
          <cell r="L26">
            <v>83600</v>
          </cell>
          <cell r="M26">
            <v>124391.63218390805</v>
          </cell>
          <cell r="O26">
            <v>83600</v>
          </cell>
          <cell r="P26">
            <v>-40791.632183908048</v>
          </cell>
          <cell r="Q26" t="str">
            <v>Gross</v>
          </cell>
          <cell r="R26">
            <v>2933.3333333333335</v>
          </cell>
        </row>
        <row r="27">
          <cell r="D27" t="str">
            <v>Natalia Kolganova</v>
          </cell>
          <cell r="E27">
            <v>37987</v>
          </cell>
          <cell r="F27" t="str">
            <v>VG</v>
          </cell>
          <cell r="G27">
            <v>1.9</v>
          </cell>
          <cell r="H27" t="str">
            <v>RUB</v>
          </cell>
          <cell r="I27">
            <v>76700</v>
          </cell>
          <cell r="J27">
            <v>145730</v>
          </cell>
          <cell r="K27">
            <v>1</v>
          </cell>
          <cell r="L27">
            <v>145700</v>
          </cell>
          <cell r="M27">
            <v>118011.16091954024</v>
          </cell>
          <cell r="O27">
            <v>145700</v>
          </cell>
          <cell r="P27">
            <v>27688.839080459758</v>
          </cell>
          <cell r="Q27" t="str">
            <v>Gross</v>
          </cell>
          <cell r="R27">
            <v>5112.2807017543855</v>
          </cell>
        </row>
        <row r="28">
          <cell r="D28" t="str">
            <v>Roman Lee</v>
          </cell>
          <cell r="E28">
            <v>38443</v>
          </cell>
          <cell r="F28" t="str">
            <v>VG</v>
          </cell>
          <cell r="G28">
            <v>1.9</v>
          </cell>
          <cell r="H28" t="str">
            <v>RUB</v>
          </cell>
          <cell r="I28">
            <v>70000</v>
          </cell>
          <cell r="J28">
            <v>133000</v>
          </cell>
          <cell r="K28">
            <v>0.76111111111111107</v>
          </cell>
          <cell r="L28">
            <v>101200</v>
          </cell>
          <cell r="O28">
            <v>101200</v>
          </cell>
          <cell r="P28">
            <v>101200</v>
          </cell>
          <cell r="Q28" t="str">
            <v>Gross</v>
          </cell>
          <cell r="R28">
            <v>3550.8771929824561</v>
          </cell>
        </row>
        <row r="29">
          <cell r="D29" t="str">
            <v>Maxim Levdikov</v>
          </cell>
          <cell r="E29">
            <v>38511</v>
          </cell>
          <cell r="F29" t="str">
            <v>VG</v>
          </cell>
          <cell r="G29">
            <v>1.9</v>
          </cell>
          <cell r="H29" t="str">
            <v>RUB</v>
          </cell>
          <cell r="I29">
            <v>62000</v>
          </cell>
          <cell r="J29">
            <v>117800</v>
          </cell>
          <cell r="K29">
            <v>0.57222222222222219</v>
          </cell>
          <cell r="L29">
            <v>67400</v>
          </cell>
          <cell r="O29">
            <v>67400</v>
          </cell>
          <cell r="P29">
            <v>67400</v>
          </cell>
          <cell r="Q29" t="str">
            <v>Gross</v>
          </cell>
          <cell r="R29">
            <v>2364.9122807017543</v>
          </cell>
        </row>
        <row r="30">
          <cell r="D30" t="str">
            <v>Elizabeth Shuman</v>
          </cell>
          <cell r="E30">
            <v>38541</v>
          </cell>
          <cell r="F30" t="str">
            <v>N/A</v>
          </cell>
          <cell r="G30">
            <v>1</v>
          </cell>
          <cell r="H30" t="str">
            <v>RUB</v>
          </cell>
          <cell r="I30">
            <v>49700</v>
          </cell>
          <cell r="J30">
            <v>49700</v>
          </cell>
          <cell r="K30">
            <v>0.48888888888888887</v>
          </cell>
          <cell r="L30">
            <v>24300</v>
          </cell>
          <cell r="O30">
            <v>24300</v>
          </cell>
          <cell r="P30">
            <v>24300</v>
          </cell>
          <cell r="Q30" t="str">
            <v>Gross</v>
          </cell>
          <cell r="R30">
            <v>852.63157894736844</v>
          </cell>
        </row>
        <row r="31">
          <cell r="D31" t="str">
            <v>Elena Kuznetsova</v>
          </cell>
          <cell r="E31">
            <v>38047</v>
          </cell>
          <cell r="F31" t="str">
            <v>VG</v>
          </cell>
          <cell r="G31">
            <v>1.9</v>
          </cell>
          <cell r="H31" t="str">
            <v>RUB</v>
          </cell>
          <cell r="I31">
            <v>36000</v>
          </cell>
          <cell r="J31">
            <v>68400</v>
          </cell>
          <cell r="K31">
            <v>1</v>
          </cell>
          <cell r="L31">
            <v>68400</v>
          </cell>
          <cell r="M31">
            <v>51032.287356321838</v>
          </cell>
          <cell r="O31">
            <v>68400</v>
          </cell>
          <cell r="P31">
            <v>17367.712643678162</v>
          </cell>
          <cell r="Q31" t="str">
            <v>Gross</v>
          </cell>
          <cell r="R31">
            <v>2400</v>
          </cell>
        </row>
        <row r="32">
          <cell r="D32" t="str">
            <v>Ima Bouroukhina</v>
          </cell>
          <cell r="E32">
            <v>38104</v>
          </cell>
          <cell r="F32" t="str">
            <v>NI</v>
          </cell>
          <cell r="G32">
            <v>0</v>
          </cell>
          <cell r="H32" t="str">
            <v>RUB</v>
          </cell>
          <cell r="I32">
            <v>31700</v>
          </cell>
          <cell r="J32">
            <v>0</v>
          </cell>
          <cell r="K32">
            <v>1</v>
          </cell>
          <cell r="L32">
            <v>0</v>
          </cell>
          <cell r="M32">
            <v>22327</v>
          </cell>
          <cell r="O32">
            <v>0</v>
          </cell>
          <cell r="P32">
            <v>-22327</v>
          </cell>
          <cell r="Q32" t="str">
            <v>Gross</v>
          </cell>
          <cell r="R32">
            <v>0</v>
          </cell>
        </row>
        <row r="33">
          <cell r="D33" t="str">
            <v>Ksenia Shmatkova</v>
          </cell>
          <cell r="E33">
            <v>38292</v>
          </cell>
          <cell r="F33" t="str">
            <v>VG</v>
          </cell>
          <cell r="G33">
            <v>1.9</v>
          </cell>
          <cell r="H33" t="str">
            <v>RUB</v>
          </cell>
          <cell r="I33">
            <v>50000</v>
          </cell>
          <cell r="J33">
            <v>95000</v>
          </cell>
          <cell r="K33">
            <v>1</v>
          </cell>
          <cell r="L33">
            <v>95000</v>
          </cell>
          <cell r="M33">
            <v>9569.5632183908056</v>
          </cell>
          <cell r="O33">
            <v>95000</v>
          </cell>
          <cell r="P33">
            <v>85430.436781609198</v>
          </cell>
          <cell r="Q33" t="str">
            <v>Gross</v>
          </cell>
          <cell r="R33">
            <v>3333.3333333333335</v>
          </cell>
        </row>
        <row r="34">
          <cell r="D34" t="str">
            <v>Leila Nadjar</v>
          </cell>
          <cell r="E34">
            <v>37530</v>
          </cell>
          <cell r="F34" t="str">
            <v>VG</v>
          </cell>
          <cell r="G34">
            <v>1.9</v>
          </cell>
          <cell r="H34" t="str">
            <v>RUB</v>
          </cell>
          <cell r="I34">
            <v>121000</v>
          </cell>
          <cell r="J34">
            <v>229900</v>
          </cell>
          <cell r="K34">
            <v>1</v>
          </cell>
          <cell r="L34">
            <v>229900</v>
          </cell>
          <cell r="M34">
            <v>159476.19540229885</v>
          </cell>
          <cell r="O34">
            <v>229900</v>
          </cell>
          <cell r="P34">
            <v>70423.80459770115</v>
          </cell>
          <cell r="Q34" t="str">
            <v>Gross</v>
          </cell>
          <cell r="R34">
            <v>8066.666666666667</v>
          </cell>
        </row>
        <row r="35">
          <cell r="D35" t="str">
            <v>Valery Sukhinin</v>
          </cell>
          <cell r="E35">
            <v>38177</v>
          </cell>
          <cell r="F35" t="str">
            <v>VG</v>
          </cell>
          <cell r="G35">
            <v>1.9</v>
          </cell>
          <cell r="H35" t="str">
            <v>RUB</v>
          </cell>
          <cell r="I35">
            <v>21000</v>
          </cell>
          <cell r="J35">
            <v>39900</v>
          </cell>
          <cell r="K35">
            <v>1</v>
          </cell>
          <cell r="L35">
            <v>39900</v>
          </cell>
          <cell r="M35">
            <v>25516.149425287356</v>
          </cell>
          <cell r="O35">
            <v>39900</v>
          </cell>
          <cell r="P35">
            <v>14383.850574712644</v>
          </cell>
          <cell r="Q35" t="str">
            <v>Gross</v>
          </cell>
          <cell r="R35">
            <v>1400</v>
          </cell>
        </row>
        <row r="36">
          <cell r="D36" t="str">
            <v>Elena Belous</v>
          </cell>
          <cell r="E36">
            <v>38443</v>
          </cell>
          <cell r="F36" t="str">
            <v>VG</v>
          </cell>
          <cell r="G36">
            <v>1.9</v>
          </cell>
          <cell r="H36" t="str">
            <v>RUB</v>
          </cell>
          <cell r="I36">
            <v>24000</v>
          </cell>
          <cell r="J36">
            <v>45600</v>
          </cell>
          <cell r="K36">
            <v>0.76111111111111107</v>
          </cell>
          <cell r="L36">
            <v>34700</v>
          </cell>
          <cell r="O36">
            <v>34700</v>
          </cell>
          <cell r="P36">
            <v>34700</v>
          </cell>
          <cell r="Q36" t="str">
            <v>Gross</v>
          </cell>
          <cell r="R36">
            <v>1217.5438596491229</v>
          </cell>
        </row>
        <row r="37">
          <cell r="D37" t="str">
            <v>Marina Ugarova</v>
          </cell>
          <cell r="E37">
            <v>38443</v>
          </cell>
          <cell r="F37" t="str">
            <v>GD</v>
          </cell>
          <cell r="G37">
            <v>1.5</v>
          </cell>
          <cell r="H37" t="str">
            <v>RUB</v>
          </cell>
          <cell r="I37">
            <v>28500</v>
          </cell>
          <cell r="J37">
            <v>42750</v>
          </cell>
          <cell r="K37">
            <v>0.76111111111111107</v>
          </cell>
          <cell r="L37">
            <v>32500</v>
          </cell>
          <cell r="O37">
            <v>32500</v>
          </cell>
          <cell r="P37">
            <v>32500</v>
          </cell>
          <cell r="Q37" t="str">
            <v>Gross</v>
          </cell>
          <cell r="R37">
            <v>1140.3508771929824</v>
          </cell>
        </row>
        <row r="38">
          <cell r="D38" t="str">
            <v>Andrey Stondin</v>
          </cell>
          <cell r="E38">
            <v>38490</v>
          </cell>
          <cell r="F38" t="str">
            <v>VG</v>
          </cell>
          <cell r="G38">
            <v>1.9</v>
          </cell>
          <cell r="H38" t="str">
            <v>RUB</v>
          </cell>
          <cell r="I38">
            <v>21500</v>
          </cell>
          <cell r="J38">
            <v>40850</v>
          </cell>
          <cell r="K38">
            <v>0.63055555555555554</v>
          </cell>
          <cell r="L38">
            <v>25800</v>
          </cell>
          <cell r="O38">
            <v>25800</v>
          </cell>
          <cell r="P38">
            <v>25800</v>
          </cell>
          <cell r="Q38" t="str">
            <v>Gross</v>
          </cell>
          <cell r="R38">
            <v>905.26315789473688</v>
          </cell>
        </row>
        <row r="39">
          <cell r="D39" t="str">
            <v>Mayya Magay</v>
          </cell>
          <cell r="E39">
            <v>38610</v>
          </cell>
          <cell r="F39" t="str">
            <v>N/A</v>
          </cell>
          <cell r="G39">
            <v>1</v>
          </cell>
          <cell r="H39" t="str">
            <v>USD-net</v>
          </cell>
          <cell r="I39">
            <v>1100</v>
          </cell>
          <cell r="J39">
            <v>1100</v>
          </cell>
          <cell r="K39">
            <v>0.29722222222222222</v>
          </cell>
          <cell r="L39">
            <v>330</v>
          </cell>
          <cell r="O39">
            <v>330</v>
          </cell>
          <cell r="P39">
            <v>330</v>
          </cell>
          <cell r="Q39" t="str">
            <v>Net</v>
          </cell>
          <cell r="R39">
            <v>372.9</v>
          </cell>
        </row>
        <row r="40">
          <cell r="D40" t="str">
            <v>Alex Garmash</v>
          </cell>
          <cell r="E40">
            <v>37917</v>
          </cell>
          <cell r="F40" t="str">
            <v>EX</v>
          </cell>
          <cell r="G40">
            <v>2.5</v>
          </cell>
          <cell r="H40" t="str">
            <v>USD-net</v>
          </cell>
          <cell r="I40">
            <v>1750</v>
          </cell>
          <cell r="J40">
            <v>4375</v>
          </cell>
          <cell r="K40">
            <v>1</v>
          </cell>
          <cell r="L40">
            <v>4380</v>
          </cell>
          <cell r="M40">
            <v>3640</v>
          </cell>
          <cell r="N40">
            <v>500</v>
          </cell>
          <cell r="O40">
            <v>4880</v>
          </cell>
          <cell r="P40">
            <v>1240</v>
          </cell>
          <cell r="Q40" t="str">
            <v>Net</v>
          </cell>
          <cell r="R40">
            <v>5514.4</v>
          </cell>
        </row>
        <row r="41">
          <cell r="D41" t="str">
            <v>Valeria Vinyukova</v>
          </cell>
          <cell r="E41">
            <v>38593</v>
          </cell>
          <cell r="F41" t="str">
            <v>N/A</v>
          </cell>
          <cell r="G41">
            <v>1</v>
          </cell>
          <cell r="H41" t="str">
            <v>USD-net</v>
          </cell>
          <cell r="I41">
            <v>900</v>
          </cell>
          <cell r="J41">
            <v>900</v>
          </cell>
          <cell r="K41">
            <v>0.3444444444444445</v>
          </cell>
          <cell r="L41">
            <v>310</v>
          </cell>
          <cell r="O41">
            <v>310</v>
          </cell>
          <cell r="P41">
            <v>310</v>
          </cell>
          <cell r="Q41" t="str">
            <v>Net</v>
          </cell>
          <cell r="R41">
            <v>350.29999999999995</v>
          </cell>
        </row>
        <row r="42">
          <cell r="D42" t="str">
            <v>Irina Solomykina</v>
          </cell>
          <cell r="E42">
            <v>38594</v>
          </cell>
          <cell r="F42" t="str">
            <v>N/A</v>
          </cell>
          <cell r="G42">
            <v>1</v>
          </cell>
          <cell r="H42" t="str">
            <v>USD-net</v>
          </cell>
          <cell r="I42">
            <v>1600</v>
          </cell>
          <cell r="J42">
            <v>1600</v>
          </cell>
          <cell r="K42">
            <v>0.34166666666666662</v>
          </cell>
          <cell r="L42">
            <v>550</v>
          </cell>
          <cell r="O42">
            <v>550</v>
          </cell>
          <cell r="P42">
            <v>550</v>
          </cell>
          <cell r="Q42" t="str">
            <v>Net</v>
          </cell>
          <cell r="R42">
            <v>621.49999999999989</v>
          </cell>
        </row>
        <row r="43">
          <cell r="D43" t="str">
            <v>Alex Samovarov</v>
          </cell>
          <cell r="E43">
            <v>37879</v>
          </cell>
          <cell r="F43" t="str">
            <v>VG</v>
          </cell>
          <cell r="G43">
            <v>1.9</v>
          </cell>
          <cell r="H43" t="str">
            <v>USD-net</v>
          </cell>
          <cell r="I43">
            <v>1850</v>
          </cell>
          <cell r="J43">
            <v>3515</v>
          </cell>
          <cell r="K43">
            <v>1</v>
          </cell>
          <cell r="L43">
            <v>3520</v>
          </cell>
          <cell r="M43">
            <v>2898</v>
          </cell>
          <cell r="O43">
            <v>3520</v>
          </cell>
          <cell r="P43">
            <v>622</v>
          </cell>
          <cell r="Q43" t="str">
            <v>Net</v>
          </cell>
          <cell r="R43">
            <v>3977.5999999999995</v>
          </cell>
        </row>
        <row r="44">
          <cell r="D44" t="str">
            <v>Yaroslav Gavrylyuk</v>
          </cell>
          <cell r="E44">
            <v>37419</v>
          </cell>
          <cell r="F44" t="str">
            <v>VG</v>
          </cell>
          <cell r="G44">
            <v>1.9</v>
          </cell>
          <cell r="H44" t="str">
            <v>USD-net</v>
          </cell>
          <cell r="I44">
            <v>1770</v>
          </cell>
          <cell r="J44">
            <v>3363</v>
          </cell>
          <cell r="K44">
            <v>1</v>
          </cell>
          <cell r="L44">
            <v>3360</v>
          </cell>
          <cell r="M44">
            <v>2926</v>
          </cell>
          <cell r="O44">
            <v>3360</v>
          </cell>
          <cell r="P44">
            <v>434</v>
          </cell>
          <cell r="Q44" t="str">
            <v>Net</v>
          </cell>
          <cell r="R44">
            <v>3796.7999999999997</v>
          </cell>
        </row>
        <row r="45">
          <cell r="D45" t="str">
            <v>Sergey Serdyuk</v>
          </cell>
          <cell r="E45">
            <v>38418</v>
          </cell>
          <cell r="F45" t="str">
            <v>GD</v>
          </cell>
          <cell r="G45">
            <v>1.5</v>
          </cell>
          <cell r="H45" t="str">
            <v>USD-net</v>
          </cell>
          <cell r="I45">
            <v>850</v>
          </cell>
          <cell r="J45">
            <v>1275</v>
          </cell>
          <cell r="K45">
            <v>0.8305555555555556</v>
          </cell>
          <cell r="L45">
            <v>1060</v>
          </cell>
          <cell r="O45">
            <v>1060</v>
          </cell>
          <cell r="P45">
            <v>1060</v>
          </cell>
          <cell r="Q45" t="str">
            <v>Net</v>
          </cell>
          <cell r="R45">
            <v>1197.8</v>
          </cell>
        </row>
        <row r="46">
          <cell r="D46" t="str">
            <v>Nykola Brovchenko</v>
          </cell>
          <cell r="E46">
            <v>38701</v>
          </cell>
          <cell r="F46" t="str">
            <v>N/A</v>
          </cell>
          <cell r="G46">
            <v>1</v>
          </cell>
          <cell r="H46" t="str">
            <v>USD-net</v>
          </cell>
          <cell r="I46">
            <v>3500</v>
          </cell>
          <cell r="J46">
            <v>3500</v>
          </cell>
          <cell r="K46">
            <v>4.4444444444444446E-2</v>
          </cell>
          <cell r="L46">
            <v>160</v>
          </cell>
          <cell r="O46">
            <v>160</v>
          </cell>
          <cell r="P46">
            <v>160</v>
          </cell>
          <cell r="Q46" t="str">
            <v>Net</v>
          </cell>
          <cell r="R46">
            <v>180.79999999999998</v>
          </cell>
        </row>
        <row r="47">
          <cell r="D47" t="str">
            <v>Kristina Strostina</v>
          </cell>
          <cell r="E47">
            <v>37591</v>
          </cell>
          <cell r="F47" t="str">
            <v>EX</v>
          </cell>
          <cell r="G47">
            <v>2.5</v>
          </cell>
          <cell r="H47" t="str">
            <v>USD-net</v>
          </cell>
          <cell r="I47">
            <v>1550</v>
          </cell>
          <cell r="J47">
            <v>3875</v>
          </cell>
          <cell r="K47">
            <v>1</v>
          </cell>
          <cell r="L47">
            <v>3880</v>
          </cell>
          <cell r="M47">
            <v>3483</v>
          </cell>
          <cell r="O47">
            <v>3880</v>
          </cell>
          <cell r="P47">
            <v>397</v>
          </cell>
          <cell r="Q47" t="str">
            <v>Net</v>
          </cell>
          <cell r="R47">
            <v>4384.3999999999996</v>
          </cell>
        </row>
        <row r="48">
          <cell r="D48" t="str">
            <v>Maxim Levinets</v>
          </cell>
          <cell r="E48">
            <v>38524</v>
          </cell>
          <cell r="F48" t="str">
            <v>GD</v>
          </cell>
          <cell r="G48">
            <v>1.5</v>
          </cell>
          <cell r="H48" t="str">
            <v>USD-net</v>
          </cell>
          <cell r="I48">
            <v>2000</v>
          </cell>
          <cell r="J48">
            <v>3000</v>
          </cell>
          <cell r="K48">
            <v>0.53611111111111109</v>
          </cell>
          <cell r="L48">
            <v>1610</v>
          </cell>
          <cell r="O48">
            <v>1610</v>
          </cell>
          <cell r="P48">
            <v>1610</v>
          </cell>
          <cell r="Q48" t="str">
            <v>Net</v>
          </cell>
          <cell r="R48">
            <v>1819.2999999999997</v>
          </cell>
        </row>
        <row r="49">
          <cell r="D49" t="str">
            <v>Svetlana Surzhyk</v>
          </cell>
          <cell r="E49">
            <v>38554</v>
          </cell>
          <cell r="F49" t="str">
            <v>N/A</v>
          </cell>
          <cell r="G49">
            <v>1</v>
          </cell>
          <cell r="H49" t="str">
            <v>USD-net</v>
          </cell>
          <cell r="I49">
            <v>1600</v>
          </cell>
          <cell r="J49">
            <v>1600</v>
          </cell>
          <cell r="K49">
            <v>0.45277777777777778</v>
          </cell>
          <cell r="L49">
            <v>720</v>
          </cell>
          <cell r="O49">
            <v>720</v>
          </cell>
          <cell r="P49">
            <v>720</v>
          </cell>
          <cell r="Q49" t="str">
            <v>Net</v>
          </cell>
          <cell r="R49">
            <v>813.59999999999991</v>
          </cell>
        </row>
        <row r="50">
          <cell r="D50" t="str">
            <v>Kate Vasylenko</v>
          </cell>
          <cell r="E50">
            <v>38680</v>
          </cell>
          <cell r="F50" t="str">
            <v>N/A</v>
          </cell>
          <cell r="G50">
            <v>1</v>
          </cell>
          <cell r="H50" t="str">
            <v>USD-net</v>
          </cell>
          <cell r="I50">
            <v>1200</v>
          </cell>
          <cell r="J50">
            <v>1200</v>
          </cell>
          <cell r="K50">
            <v>0.10277777777777779</v>
          </cell>
          <cell r="L50">
            <v>120</v>
          </cell>
          <cell r="O50">
            <v>120</v>
          </cell>
          <cell r="P50">
            <v>120</v>
          </cell>
          <cell r="Q50" t="str">
            <v>Net</v>
          </cell>
          <cell r="R50">
            <v>135.6</v>
          </cell>
        </row>
        <row r="51">
          <cell r="D51" t="str">
            <v>한상미 (S.M.Han)</v>
          </cell>
          <cell r="E51">
            <v>38231</v>
          </cell>
          <cell r="F51" t="str">
            <v>GD</v>
          </cell>
          <cell r="G51">
            <v>1.5</v>
          </cell>
          <cell r="H51" t="str">
            <v>USD-net</v>
          </cell>
          <cell r="I51">
            <v>1300</v>
          </cell>
          <cell r="J51">
            <v>1950</v>
          </cell>
          <cell r="K51">
            <v>1</v>
          </cell>
          <cell r="L51">
            <v>1950</v>
          </cell>
          <cell r="M51">
            <v>1300</v>
          </cell>
          <cell r="O51">
            <v>1950</v>
          </cell>
          <cell r="P51">
            <v>650</v>
          </cell>
          <cell r="Q51" t="str">
            <v>Net</v>
          </cell>
          <cell r="R51">
            <v>2203.5</v>
          </cell>
        </row>
        <row r="52">
          <cell r="D52" t="str">
            <v>Kamila Ibrayeva</v>
          </cell>
          <cell r="E52">
            <v>38404</v>
          </cell>
          <cell r="F52" t="str">
            <v>GD</v>
          </cell>
          <cell r="G52">
            <v>1.5</v>
          </cell>
          <cell r="H52" t="str">
            <v>USD</v>
          </cell>
          <cell r="I52">
            <v>500</v>
          </cell>
          <cell r="J52">
            <v>750</v>
          </cell>
          <cell r="K52">
            <v>0.86944444444444446</v>
          </cell>
          <cell r="L52">
            <v>650</v>
          </cell>
          <cell r="O52">
            <v>650</v>
          </cell>
          <cell r="P52">
            <v>650</v>
          </cell>
          <cell r="Q52" t="str">
            <v>Net</v>
          </cell>
          <cell r="R52">
            <v>650</v>
          </cell>
        </row>
        <row r="53">
          <cell r="D53" t="str">
            <v>Oksana Konovalova</v>
          </cell>
          <cell r="E53">
            <v>38353</v>
          </cell>
          <cell r="F53" t="str">
            <v>EX</v>
          </cell>
          <cell r="G53">
            <v>2.5</v>
          </cell>
          <cell r="H53" t="str">
            <v>USD</v>
          </cell>
          <cell r="I53">
            <v>1500</v>
          </cell>
          <cell r="J53">
            <v>3750</v>
          </cell>
          <cell r="K53">
            <v>1.0111111111111111</v>
          </cell>
          <cell r="L53">
            <v>3790</v>
          </cell>
          <cell r="N53">
            <v>500</v>
          </cell>
          <cell r="O53">
            <v>4290</v>
          </cell>
          <cell r="P53">
            <v>4290</v>
          </cell>
          <cell r="Q53" t="str">
            <v>Net</v>
          </cell>
          <cell r="R53">
            <v>4290</v>
          </cell>
        </row>
        <row r="54">
          <cell r="D54" t="str">
            <v>Alex Borisov</v>
          </cell>
          <cell r="E54">
            <v>38384</v>
          </cell>
          <cell r="F54" t="str">
            <v>VG</v>
          </cell>
          <cell r="G54">
            <v>1.9</v>
          </cell>
          <cell r="H54" t="str">
            <v>USD</v>
          </cell>
          <cell r="I54">
            <v>1500</v>
          </cell>
          <cell r="J54">
            <v>2850</v>
          </cell>
          <cell r="K54">
            <v>0.92499999999999993</v>
          </cell>
          <cell r="L54">
            <v>2640</v>
          </cell>
          <cell r="O54">
            <v>2640</v>
          </cell>
          <cell r="P54">
            <v>2640</v>
          </cell>
          <cell r="Q54" t="str">
            <v>Net</v>
          </cell>
          <cell r="R54">
            <v>2640</v>
          </cell>
        </row>
        <row r="55">
          <cell r="D55" t="str">
            <v>Andrey Zharkov</v>
          </cell>
          <cell r="E55">
            <v>38421</v>
          </cell>
          <cell r="F55" t="str">
            <v>GD</v>
          </cell>
          <cell r="G55">
            <v>1.5</v>
          </cell>
          <cell r="H55" t="str">
            <v>USD</v>
          </cell>
          <cell r="I55">
            <v>1200</v>
          </cell>
          <cell r="J55">
            <v>1800</v>
          </cell>
          <cell r="K55">
            <v>0.8222222222222223</v>
          </cell>
          <cell r="L55">
            <v>1480</v>
          </cell>
          <cell r="O55">
            <v>1480</v>
          </cell>
          <cell r="P55">
            <v>1480</v>
          </cell>
          <cell r="Q55" t="str">
            <v>Net</v>
          </cell>
          <cell r="R55">
            <v>1480</v>
          </cell>
        </row>
      </sheetData>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mpt2"/>
      <sheetName val="laroux"/>
      <sheetName val="Sheet2"/>
      <sheetName val="Sheet1"/>
      <sheetName val="TV_Billing1"/>
      <sheetName val="한국피앤지(3)"/>
      <sheetName val="한국피앤지"/>
      <sheetName val="한국피앤지 (2)"/>
      <sheetName val="KOBACO"/>
      <sheetName val="Cll Rpt"/>
      <sheetName val="#cmpt1"/>
      <sheetName val="#Budget"/>
      <sheetName val="#Budget (2)"/>
      <sheetName val="Bonus Index"/>
      <sheetName val="Bonus"/>
      <sheetName val="#Buying Brf"/>
      <sheetName val="Bgt Apprvl"/>
      <sheetName val="R&amp;F Forecast"/>
      <sheetName val="코드"/>
      <sheetName val="P&amp;G907 BGTM"/>
      <sheetName val="9801"/>
      <sheetName val="보증금"/>
      <sheetName val="Lead"/>
      <sheetName val="4.경비 5.영업외수지"/>
      <sheetName val="4월"/>
      <sheetName val="광고판매(2010년 1월)"/>
      <sheetName val="광고판매(2010년 2월)"/>
      <sheetName val="12월(시급반영)"/>
      <sheetName val="2010년1월(시급반영)"/>
      <sheetName val="ML"/>
      <sheetName val="한국피앤지_(2)"/>
      <sheetName val="Cll_Rpt"/>
      <sheetName val="#Budget_(2)"/>
      <sheetName val="Bonus_Index"/>
      <sheetName val="#Buying_Brf"/>
      <sheetName val="Bgt_Apprvl"/>
      <sheetName val="R&amp;F_Forecast"/>
      <sheetName val="4_경비_5_영업외수지"/>
      <sheetName val="P&amp;G907_BGTM"/>
      <sheetName val="광고판매(2010년_1월)"/>
      <sheetName val="광고판매(2010년_2월)"/>
      <sheetName val=" 견적서"/>
      <sheetName val="소비자가"/>
      <sheetName val="별첨4_전담운영PM(1)"/>
      <sheetName val="주간남10대순위1"/>
      <sheetName val="주간남20대순위1"/>
      <sheetName val="주간남30대순위1"/>
      <sheetName val="주간남40대순위1"/>
      <sheetName val="주간남4세순위1"/>
      <sheetName val="주간남50대순위1"/>
      <sheetName val="주간여10대순위1"/>
      <sheetName val="주간여20대순위1"/>
      <sheetName val="주간여30대순위1"/>
      <sheetName val="주간여40대순위1"/>
      <sheetName val="주간여4세순위1"/>
      <sheetName val="주간여50대순위1"/>
      <sheetName val="Import"/>
      <sheetName val="채권(하반기)"/>
      <sheetName val="DB"/>
      <sheetName val="#REF"/>
      <sheetName val="98종합"/>
      <sheetName val="전체현황"/>
      <sheetName val="유통망계획"/>
      <sheetName val="항목정리 (3)"/>
      <sheetName val="MediaMix"/>
      <sheetName val="Gen Assumptions"/>
      <sheetName val="Analysis"/>
      <sheetName val="차수"/>
      <sheetName val="생산"/>
      <sheetName val="한계원가"/>
      <sheetName val="ROV_Analysis"/>
      <sheetName val="1.2 IS-BS assumptions"/>
      <sheetName val="DATA"/>
      <sheetName val="Configuration"/>
      <sheetName val="JournalSummary"/>
      <sheetName val="대차대조표"/>
      <sheetName val="PR Upside"/>
      <sheetName val="BD TY"/>
      <sheetName val="memo"/>
      <sheetName val="Rental"/>
      <sheetName val="Staff Cost"/>
      <sheetName val="XL4Poppy"/>
      <sheetName val="REF"/>
      <sheetName val="Calc"/>
      <sheetName val="미지급이자(분쟁대상)"/>
      <sheetName val="간이연락"/>
      <sheetName val="Macro1"/>
      <sheetName val="방송부문 월별실적 관리_방송글로벌_v0403.xlsx"/>
      <sheetName val="Revenue"/>
      <sheetName val="Input"/>
      <sheetName val="Comps"/>
      <sheetName val="PTR台손익"/>
      <sheetName val="Prices"/>
      <sheetName val="운행안(이채널)"/>
      <sheetName val="엔미즈_코리아"/>
      <sheetName val="CHECK"/>
      <sheetName val="Code"/>
      <sheetName val="원본"/>
      <sheetName val="เงินกู้ธนชาติ"/>
      <sheetName val="เงินกู้ MGC"/>
      <sheetName val="FRECEFECBAILEYS"/>
      <sheetName val="차액보증"/>
      <sheetName val="한국피앤지_(2)1"/>
      <sheetName val="점공통경비배부"/>
      <sheetName val="세부예산"/>
      <sheetName val="1-2"/>
      <sheetName val="지급예정표(10일현금)"/>
      <sheetName val="ACT"/>
      <sheetName val="전체단가표"/>
      <sheetName val="한국피앤지_(2)2"/>
      <sheetName val="Cll_Rpt1"/>
      <sheetName val="#Budget_(2)1"/>
      <sheetName val="Bonus_Index1"/>
      <sheetName val="#Buying_Brf1"/>
      <sheetName val="Bgt_Apprvl1"/>
      <sheetName val="R&amp;F_Forecast1"/>
      <sheetName val="P&amp;G907_BGTM1"/>
      <sheetName val="4_경비_5_영업외수지1"/>
      <sheetName val="광고판매(2010년_1월)1"/>
      <sheetName val="광고판매(2010년_2월)1"/>
      <sheetName val="_견적서"/>
      <sheetName val="항목정리_(3)"/>
      <sheetName val="Gen_Assumptions"/>
      <sheetName val="1_2_IS-BS_assumptions"/>
      <sheetName val="PR_Upside"/>
      <sheetName val="BD_TY"/>
      <sheetName val="Staff_Cost"/>
      <sheetName val="방송부문_월별실적_관리_방송글로벌_v0403_xlsx"/>
      <sheetName val="เงินกู้_MGC"/>
      <sheetName val="기본 raw 판 (7개 타겟)_old"/>
      <sheetName val="한국피앤지_(2)3"/>
      <sheetName val="Cll_Rpt2"/>
      <sheetName val="#Budget_(2)2"/>
      <sheetName val="Bonus_Index2"/>
      <sheetName val="#Buying_Brf2"/>
      <sheetName val="Bgt_Apprvl2"/>
      <sheetName val="R&amp;F_Forecast2"/>
      <sheetName val="P&amp;G907_BGTM2"/>
      <sheetName val="4_경비_5_영업외수지2"/>
      <sheetName val="광고판매(2010년_1월)2"/>
      <sheetName val="광고판매(2010년_2월)2"/>
      <sheetName val="_견적서1"/>
      <sheetName val="항목정리_(3)1"/>
      <sheetName val="Gen_Assumptions1"/>
      <sheetName val="1_2_IS-BS_assumptions1"/>
      <sheetName val="Staff_Cost1"/>
      <sheetName val="PR_Upside1"/>
      <sheetName val="BD_TY1"/>
      <sheetName val="방송부문_월별실적_관리_방송글로벌_v0403_xlsx1"/>
      <sheetName val="เงินกู้_MGC1"/>
      <sheetName val="부서별(배부후)_계획"/>
      <sheetName val="Cover"/>
      <sheetName val="Backup"/>
      <sheetName val="Cover Estimator"/>
      <sheetName val="Prime 비중"/>
      <sheetName val="Premium Position"/>
      <sheetName val="P&amp;G907_BGTM3"/>
      <sheetName val="Cll_Rpt3"/>
      <sheetName val="#Budget_(2)3"/>
      <sheetName val="Bonus_Index3"/>
      <sheetName val="#Buying_Brf3"/>
      <sheetName val="Bgt_Apprvl3"/>
      <sheetName val="R&amp;F_Forecast3"/>
      <sheetName val="4_경비_5_영업외수지3"/>
      <sheetName val="광고판매(2010년_1월)3"/>
      <sheetName val="광고판매(2010년_2월)3"/>
      <sheetName val="_견적서2"/>
      <sheetName val="항목정리_(3)2"/>
      <sheetName val="Gen_Assumptions2"/>
      <sheetName val="1_2_IS-BS_assumptions2"/>
      <sheetName val="Staff_Cost2"/>
      <sheetName val="PR_Upside2"/>
      <sheetName val="BD_TY2"/>
      <sheetName val="방송부문_월별실적_관리_방송글로벌_v0403_xlsx2"/>
      <sheetName val="เงินกู้_MGC2"/>
      <sheetName val="기본_raw_판_(7개_타겟)_old"/>
      <sheetName val="Cover_Estimator"/>
      <sheetName val="월별"/>
      <sheetName val="96제조"/>
      <sheetName val="기본"/>
      <sheetName val="한국피앤지_(2)4"/>
      <sheetName val="Cll_Rpt4"/>
      <sheetName val="#Budget_(2)4"/>
      <sheetName val="Bonus_Index4"/>
      <sheetName val="#Buying_Brf4"/>
      <sheetName val="Bgt_Apprvl4"/>
      <sheetName val="R&amp;F_Forecast4"/>
      <sheetName val="P&amp;G907_BGTM4"/>
      <sheetName val="4_경비_5_영업외수지4"/>
      <sheetName val="광고판매(2010년_1월)4"/>
      <sheetName val="광고판매(2010년_2월)4"/>
      <sheetName val="_견적서3"/>
      <sheetName val="항목정리_(3)3"/>
      <sheetName val="Gen_Assumptions3"/>
      <sheetName val="1_2_IS-BS_assumptions3"/>
      <sheetName val="PR_Upside3"/>
      <sheetName val="BD_TY3"/>
      <sheetName val="Staff_Cost3"/>
      <sheetName val="방송부문_월별실적_관리_방송글로벌_v0403_xlsx3"/>
      <sheetName val="เงินกู้_MGC3"/>
      <sheetName val="Prime_비중"/>
      <sheetName val="Premium_Position"/>
      <sheetName val="GDP"/>
      <sheetName val="55% and 70%"/>
      <sheetName val="MediaMix_G마켓"/>
      <sheetName val="보고"/>
      <sheetName val="신대방33(적용)"/>
      <sheetName val="제작가이드(10월)"/>
      <sheetName val="Creative Guide"/>
      <sheetName val="PRC-TV (0)"/>
      <sheetName val="Pluri Media"/>
      <sheetName val="전체실적"/>
    </sheetNames>
    <sheetDataSet>
      <sheetData sheetId="0"/>
      <sheetData sheetId="1" refreshError="1"/>
      <sheetData sheetId="2"/>
      <sheetData sheetId="3"/>
      <sheetData sheetId="4"/>
      <sheetData sheetId="5"/>
      <sheetData sheetId="6"/>
      <sheetData sheetId="7"/>
      <sheetData sheetId="8" refreshError="1"/>
      <sheetData sheetId="9" refreshError="1"/>
      <sheetData sheetId="10" refreshError="1"/>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mpt2"/>
      <sheetName val="laroux"/>
      <sheetName val="Sheet2"/>
      <sheetName val="Sheet1"/>
      <sheetName val="TV_Billing1"/>
      <sheetName val="한국피앤지(3)"/>
      <sheetName val="한국피앤지"/>
      <sheetName val="한국피앤지 (2)"/>
      <sheetName val="KOBACO"/>
      <sheetName val="Cll Rpt"/>
      <sheetName val="#cmpt1"/>
      <sheetName val="#Budget"/>
      <sheetName val="#Budget (2)"/>
      <sheetName val="Bonus Index"/>
      <sheetName val="Bonus"/>
      <sheetName val="#Buying Brf"/>
      <sheetName val="Bgt Apprvl"/>
      <sheetName val="R&amp;F Forecast"/>
      <sheetName val="코드"/>
      <sheetName val="P&amp;G907 BGTM"/>
      <sheetName val="9801"/>
      <sheetName val="보증금"/>
      <sheetName val="Lead"/>
      <sheetName val="4.경비 5.영업외수지"/>
      <sheetName val="4월"/>
      <sheetName val="광고판매(2010년 1월)"/>
      <sheetName val="광고판매(2010년 2월)"/>
      <sheetName val="12월(시급반영)"/>
      <sheetName val="2010년1월(시급반영)"/>
      <sheetName val="ML"/>
      <sheetName val="한국피앤지_(2)"/>
      <sheetName val="Cll_Rpt"/>
      <sheetName val="#Budget_(2)"/>
      <sheetName val="Bonus_Index"/>
      <sheetName val="#Buying_Brf"/>
      <sheetName val="Bgt_Apprvl"/>
      <sheetName val="R&amp;F_Forecast"/>
      <sheetName val="4_경비_5_영업외수지"/>
      <sheetName val="P&amp;G907_BGTM"/>
      <sheetName val="광고판매(2010년_1월)"/>
      <sheetName val="광고판매(2010년_2월)"/>
      <sheetName val=" 견적서"/>
      <sheetName val="소비자가"/>
      <sheetName val="별첨4_전담운영PM(1)"/>
      <sheetName val="주간남10대순위1"/>
      <sheetName val="주간남20대순위1"/>
      <sheetName val="주간남30대순위1"/>
      <sheetName val="주간남40대순위1"/>
      <sheetName val="주간남4세순위1"/>
      <sheetName val="주간남50대순위1"/>
      <sheetName val="주간여10대순위1"/>
      <sheetName val="주간여20대순위1"/>
      <sheetName val="주간여30대순위1"/>
      <sheetName val="주간여40대순위1"/>
      <sheetName val="주간여4세순위1"/>
      <sheetName val="주간여50대순위1"/>
      <sheetName val="Import"/>
      <sheetName val="채권(하반기)"/>
      <sheetName val="DB"/>
      <sheetName val="#REF"/>
      <sheetName val="98종합"/>
      <sheetName val="전체현황"/>
      <sheetName val="유통망계획"/>
      <sheetName val="항목정리 (3)"/>
      <sheetName val="MediaMix"/>
      <sheetName val="Gen Assumptions"/>
      <sheetName val="Analysis"/>
      <sheetName val="차수"/>
      <sheetName val="생산"/>
      <sheetName val="한계원가"/>
      <sheetName val="ROV_Analysis"/>
      <sheetName val="1.2 IS-BS assumptions"/>
      <sheetName val="DATA"/>
      <sheetName val="Configuration"/>
      <sheetName val="JournalSummary"/>
      <sheetName val="대차대조표"/>
      <sheetName val="PR Upside"/>
      <sheetName val="BD TY"/>
      <sheetName val="memo"/>
      <sheetName val="Rental"/>
      <sheetName val="Staff Cost"/>
      <sheetName val="XL4Poppy"/>
      <sheetName val="REF"/>
      <sheetName val="Calc"/>
      <sheetName val="미지급이자(분쟁대상)"/>
      <sheetName val="간이연락"/>
      <sheetName val="Macro1"/>
      <sheetName val="방송부문 월별실적 관리_방송글로벌_v0403.xlsx"/>
      <sheetName val="Revenue"/>
      <sheetName val="Input"/>
      <sheetName val="Comps"/>
      <sheetName val="PTR台손익"/>
      <sheetName val="Prices"/>
      <sheetName val="운행안(이채널)"/>
      <sheetName val="엔미즈_코리아"/>
      <sheetName val="CHECK"/>
      <sheetName val="Code"/>
      <sheetName val="원본"/>
      <sheetName val="เงินกู้ธนชาติ"/>
      <sheetName val="เงินกู้ MGC"/>
      <sheetName val="FRECEFECBAILEYS"/>
      <sheetName val="차액보증"/>
      <sheetName val="한국피앤지_(2)1"/>
      <sheetName val="점공통경비배부"/>
      <sheetName val="세부예산"/>
      <sheetName val="1-2"/>
      <sheetName val="지급예정표(10일현금)"/>
      <sheetName val="ACT"/>
      <sheetName val="전체단가표"/>
      <sheetName val="한국피앤지_(2)2"/>
      <sheetName val="Cll_Rpt1"/>
      <sheetName val="#Budget_(2)1"/>
      <sheetName val="Bonus_Index1"/>
      <sheetName val="#Buying_Brf1"/>
      <sheetName val="Bgt_Apprvl1"/>
      <sheetName val="R&amp;F_Forecast1"/>
      <sheetName val="P&amp;G907_BGTM1"/>
      <sheetName val="4_경비_5_영업외수지1"/>
      <sheetName val="광고판매(2010년_1월)1"/>
      <sheetName val="광고판매(2010년_2월)1"/>
      <sheetName val="_견적서"/>
      <sheetName val="항목정리_(3)"/>
      <sheetName val="Gen_Assumptions"/>
      <sheetName val="1_2_IS-BS_assumptions"/>
      <sheetName val="PR_Upside"/>
      <sheetName val="BD_TY"/>
      <sheetName val="Staff_Cost"/>
      <sheetName val="방송부문_월별실적_관리_방송글로벌_v0403_xlsx"/>
      <sheetName val="เงินกู้_MGC"/>
      <sheetName val="기본 raw 판 (7개 타겟)_old"/>
      <sheetName val="한국피앤지_(2)3"/>
      <sheetName val="Cll_Rpt2"/>
      <sheetName val="#Budget_(2)2"/>
      <sheetName val="Bonus_Index2"/>
      <sheetName val="#Buying_Brf2"/>
      <sheetName val="Bgt_Apprvl2"/>
      <sheetName val="R&amp;F_Forecast2"/>
      <sheetName val="P&amp;G907_BGTM2"/>
      <sheetName val="4_경비_5_영업외수지2"/>
      <sheetName val="광고판매(2010년_1월)2"/>
      <sheetName val="광고판매(2010년_2월)2"/>
      <sheetName val="_견적서1"/>
      <sheetName val="항목정리_(3)1"/>
      <sheetName val="Gen_Assumptions1"/>
      <sheetName val="1_2_IS-BS_assumptions1"/>
      <sheetName val="Staff_Cost1"/>
      <sheetName val="PR_Upside1"/>
      <sheetName val="BD_TY1"/>
      <sheetName val="방송부문_월별실적_관리_방송글로벌_v0403_xlsx1"/>
      <sheetName val="เงินกู้_MGC1"/>
      <sheetName val="부서별(배부후)_계획"/>
      <sheetName val="Cover"/>
      <sheetName val="Backup"/>
      <sheetName val="Cover Estimator"/>
      <sheetName val="Prime 비중"/>
      <sheetName val="Premium Position"/>
      <sheetName val="P&amp;G907_BGTM3"/>
      <sheetName val="Cll_Rpt3"/>
      <sheetName val="#Budget_(2)3"/>
      <sheetName val="Bonus_Index3"/>
      <sheetName val="#Buying_Brf3"/>
      <sheetName val="Bgt_Apprvl3"/>
      <sheetName val="R&amp;F_Forecast3"/>
      <sheetName val="4_경비_5_영업외수지3"/>
      <sheetName val="광고판매(2010년_1월)3"/>
      <sheetName val="광고판매(2010년_2월)3"/>
      <sheetName val="_견적서2"/>
      <sheetName val="항목정리_(3)2"/>
      <sheetName val="Gen_Assumptions2"/>
      <sheetName val="1_2_IS-BS_assumptions2"/>
      <sheetName val="Staff_Cost2"/>
      <sheetName val="PR_Upside2"/>
      <sheetName val="BD_TY2"/>
      <sheetName val="방송부문_월별실적_관리_방송글로벌_v0403_xlsx2"/>
      <sheetName val="เงินกู้_MGC2"/>
      <sheetName val="기본_raw_판_(7개_타겟)_old"/>
      <sheetName val="Cover_Estimator"/>
      <sheetName val="월별"/>
      <sheetName val="96제조"/>
      <sheetName val="기본"/>
      <sheetName val="한국피앤지_(2)4"/>
      <sheetName val="Cll_Rpt4"/>
      <sheetName val="#Budget_(2)4"/>
      <sheetName val="Bonus_Index4"/>
      <sheetName val="#Buying_Brf4"/>
      <sheetName val="Bgt_Apprvl4"/>
      <sheetName val="R&amp;F_Forecast4"/>
      <sheetName val="P&amp;G907_BGTM4"/>
      <sheetName val="4_경비_5_영업외수지4"/>
      <sheetName val="광고판매(2010년_1월)4"/>
      <sheetName val="광고판매(2010년_2월)4"/>
      <sheetName val="_견적서3"/>
      <sheetName val="항목정리_(3)3"/>
      <sheetName val="Gen_Assumptions3"/>
      <sheetName val="1_2_IS-BS_assumptions3"/>
      <sheetName val="PR_Upside3"/>
      <sheetName val="BD_TY3"/>
      <sheetName val="Staff_Cost3"/>
      <sheetName val="방송부문_월별실적_관리_방송글로벌_v0403_xlsx3"/>
      <sheetName val="เงินกู้_MGC3"/>
      <sheetName val="Prime_비중"/>
      <sheetName val="Premium_Position"/>
      <sheetName val="GDP"/>
      <sheetName val="55% and 70%"/>
      <sheetName val="MediaMix_G마켓"/>
      <sheetName val="보고"/>
      <sheetName val="신대방33(적용)"/>
      <sheetName val="제작가이드(10월)"/>
      <sheetName val="Creative Guide"/>
      <sheetName val="PRC-TV (0)"/>
      <sheetName val="Pluri Media"/>
      <sheetName val="전체실적"/>
    </sheetNames>
    <sheetDataSet>
      <sheetData sheetId="0"/>
      <sheetData sheetId="1" refreshError="1"/>
      <sheetData sheetId="2"/>
      <sheetData sheetId="3"/>
      <sheetData sheetId="4"/>
      <sheetData sheetId="5"/>
      <sheetData sheetId="6"/>
      <sheetData sheetId="7"/>
      <sheetData sheetId="8" refreshError="1"/>
      <sheetData sheetId="9" refreshError="1"/>
      <sheetData sheetId="10" refreshError="1"/>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CT Analysis (2)"/>
      <sheetName val="PT Analysis"/>
      <sheetName val="CT Analysis"/>
      <sheetName val="外语学习"/>
      <sheetName val="求职招聘"/>
      <sheetName val="英文站-关于中国"/>
      <sheetName val="商业类"/>
      <sheetName val="IT学习"/>
      <sheetName val="备考"/>
      <sheetName val="SNS"/>
      <sheetName val="音乐视频"/>
      <sheetName val="教学课件"/>
      <sheetName val="游戏彩票"/>
      <sheetName val="旅游类"/>
      <sheetName val="PPR-Jan-6"/>
      <sheetName val="当前ST Sites"/>
      <sheetName val="Lis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F!"/>
    </sheetNames>
    <sheetDataSet>
      <sheetData sheetId="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
      <sheetName val="G"/>
      <sheetName val="U"/>
      <sheetName val="Be"/>
      <sheetName val="TOTAL WE PBC"/>
      <sheetName val="ASEANAUEXPORTSHEALTHCARE074"/>
      <sheetName val="PROD"/>
      <sheetName val="Econ-I 24th Jan 2000"/>
      <sheetName val="assumptions"/>
      <sheetName val="#cmpt2"/>
    </sheetNames>
    <sheetDataSet>
      <sheetData sheetId="0"/>
      <sheetData sheetId="1" refreshError="1">
        <row r="7">
          <cell r="A7" t="str">
            <v>Market Size</v>
          </cell>
        </row>
        <row r="8">
          <cell r="A8" t="str">
            <v>SU weight</v>
          </cell>
        </row>
        <row r="9">
          <cell r="A9" t="str">
            <v>Weight</v>
          </cell>
        </row>
        <row r="10">
          <cell r="A10" t="str">
            <v>SUF</v>
          </cell>
        </row>
        <row r="11">
          <cell r="A11" t="str">
            <v>Variants</v>
          </cell>
        </row>
        <row r="15">
          <cell r="A15" t="str">
            <v>Launch GS</v>
          </cell>
        </row>
        <row r="16">
          <cell r="A16" t="str">
            <v>Launch M</v>
          </cell>
        </row>
        <row r="23">
          <cell r="A23" t="str">
            <v>Units</v>
          </cell>
        </row>
        <row r="24">
          <cell r="A24" t="str">
            <v>Mix (Units)</v>
          </cell>
        </row>
        <row r="26">
          <cell r="A26" t="str">
            <v>Cannibalised</v>
          </cell>
        </row>
        <row r="28">
          <cell r="A28" t="str">
            <v>Net Volume</v>
          </cell>
        </row>
        <row r="34">
          <cell r="A34" t="str">
            <v>T'M (incl. deductions)</v>
          </cell>
        </row>
        <row r="36">
          <cell r="A36" t="str">
            <v>NOS before Intro BDF</v>
          </cell>
        </row>
        <row r="49">
          <cell r="A49" t="str">
            <v>Freight from US</v>
          </cell>
        </row>
        <row r="50">
          <cell r="A50" t="str">
            <v>Duties from US</v>
          </cell>
        </row>
        <row r="51">
          <cell r="A51" t="str">
            <v>Green Dot</v>
          </cell>
        </row>
        <row r="52">
          <cell r="A52" t="str">
            <v>Regular displays</v>
          </cell>
        </row>
        <row r="53">
          <cell r="A53" t="str">
            <v>EOL changes</v>
          </cell>
        </row>
        <row r="54">
          <cell r="A54" t="str">
            <v>Other TLC</v>
          </cell>
        </row>
        <row r="80">
          <cell r="A80" t="str">
            <v>Company Profit Effects</v>
          </cell>
        </row>
        <row r="81">
          <cell r="A81" t="str">
            <v>SRA Addback</v>
          </cell>
        </row>
        <row r="82">
          <cell r="A82" t="str">
            <v>Local Comp. Reserve</v>
          </cell>
        </row>
        <row r="83">
          <cell r="A83" t="str">
            <v>Euro Comp. Reserve</v>
          </cell>
        </row>
        <row r="84">
          <cell r="A84" t="str">
            <v>Cannibalisation</v>
          </cell>
        </row>
        <row r="85">
          <cell r="A85" t="str">
            <v>Euro Charges</v>
          </cell>
        </row>
        <row r="86">
          <cell r="A86" t="str">
            <v>MAP BT</v>
          </cell>
        </row>
        <row r="88">
          <cell r="A88" t="str">
            <v>Tax</v>
          </cell>
        </row>
        <row r="93">
          <cell r="A93" t="str">
            <v>Cashflow Effects</v>
          </cell>
        </row>
        <row r="94">
          <cell r="A94" t="str">
            <v>Receivables</v>
          </cell>
        </row>
        <row r="95">
          <cell r="A95" t="str">
            <v>Payables</v>
          </cell>
        </row>
        <row r="96">
          <cell r="A96" t="str">
            <v>Inventory</v>
          </cell>
        </row>
        <row r="97">
          <cell r="A97" t="str">
            <v>Working Capital Balance</v>
          </cell>
        </row>
        <row r="98">
          <cell r="A98" t="str">
            <v>Cashflow Change</v>
          </cell>
        </row>
        <row r="99">
          <cell r="A99" t="str">
            <v>Inv / Depr Adjustments</v>
          </cell>
        </row>
        <row r="101">
          <cell r="A101" t="str">
            <v>Cashflow AT</v>
          </cell>
        </row>
        <row r="102">
          <cell r="A102" t="str">
            <v>Disc Factor</v>
          </cell>
        </row>
        <row r="103">
          <cell r="A103" t="str">
            <v>DCF</v>
          </cell>
        </row>
        <row r="109">
          <cell r="A109" t="str">
            <v>Max Negative Cashflow</v>
          </cell>
        </row>
      </sheetData>
      <sheetData sheetId="2" refreshError="1">
        <row r="49">
          <cell r="D49">
            <v>0</v>
          </cell>
        </row>
        <row r="50">
          <cell r="D50">
            <v>0</v>
          </cell>
        </row>
        <row r="54">
          <cell r="D54">
            <v>1.85</v>
          </cell>
        </row>
      </sheetData>
      <sheetData sheetId="3" refreshError="1">
        <row r="8">
          <cell r="A8" t="str">
            <v>SU weight</v>
          </cell>
        </row>
        <row r="9">
          <cell r="A9" t="str">
            <v>Weight</v>
          </cell>
        </row>
        <row r="10">
          <cell r="A10" t="str">
            <v>SUF</v>
          </cell>
        </row>
        <row r="24">
          <cell r="A24" t="str">
            <v>Mix (Units)</v>
          </cell>
        </row>
        <row r="36">
          <cell r="A36" t="str">
            <v>NOS before Intro BDF</v>
          </cell>
        </row>
        <row r="41">
          <cell r="B41" t="str">
            <v>$/su</v>
          </cell>
          <cell r="C41" t="str">
            <v>200 for listing Fees</v>
          </cell>
          <cell r="D41">
            <v>11.961037100701905</v>
          </cell>
          <cell r="E41">
            <v>11.925225612376451</v>
          </cell>
          <cell r="H41">
            <v>0</v>
          </cell>
          <cell r="I41">
            <v>0</v>
          </cell>
          <cell r="L41">
            <v>0</v>
          </cell>
          <cell r="M41">
            <v>0</v>
          </cell>
          <cell r="P41">
            <v>0</v>
          </cell>
          <cell r="Q41">
            <v>0</v>
          </cell>
          <cell r="T41">
            <v>0</v>
          </cell>
          <cell r="U41">
            <v>0</v>
          </cell>
        </row>
        <row r="48">
          <cell r="C48">
            <v>0</v>
          </cell>
        </row>
        <row r="49">
          <cell r="A49" t="str">
            <v>Freight from US</v>
          </cell>
        </row>
        <row r="50">
          <cell r="A50" t="str">
            <v>Duties from US</v>
          </cell>
        </row>
        <row r="51">
          <cell r="A51" t="str">
            <v>Green Dot</v>
          </cell>
        </row>
        <row r="52">
          <cell r="A52" t="str">
            <v>Regular displays</v>
          </cell>
        </row>
        <row r="53">
          <cell r="A53" t="str">
            <v>EOL changes</v>
          </cell>
        </row>
        <row r="54">
          <cell r="A54" t="str">
            <v>Other TLC</v>
          </cell>
        </row>
        <row r="83">
          <cell r="A83" t="str">
            <v>Euro Comp. Reserve</v>
          </cell>
          <cell r="B83" t="str">
            <v>$M</v>
          </cell>
          <cell r="X83" t="str">
            <v>Euro Comp. Reserve</v>
          </cell>
        </row>
        <row r="98">
          <cell r="A98" t="str">
            <v>Cashflow Effects</v>
          </cell>
        </row>
        <row r="99">
          <cell r="A99" t="str">
            <v>Receivables</v>
          </cell>
        </row>
        <row r="100">
          <cell r="A100" t="str">
            <v>Payables</v>
          </cell>
        </row>
        <row r="101">
          <cell r="A101" t="str">
            <v>Inventory</v>
          </cell>
        </row>
        <row r="102">
          <cell r="A102" t="str">
            <v>Working Capital Balance</v>
          </cell>
        </row>
        <row r="103">
          <cell r="A103" t="str">
            <v>Cashflow Change</v>
          </cell>
        </row>
        <row r="104">
          <cell r="A104" t="str">
            <v>Inv / Depr Adjustments</v>
          </cell>
        </row>
        <row r="106">
          <cell r="A106" t="str">
            <v>Cashflow AT</v>
          </cell>
        </row>
        <row r="107">
          <cell r="A107" t="str">
            <v>Disc Factor</v>
          </cell>
        </row>
        <row r="108">
          <cell r="A108" t="str">
            <v>DCF</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
      <sheetName val="Be"/>
      <sheetName val="G"/>
      <sheetName val="Ri"/>
    </sheetNames>
    <sheetDataSet>
      <sheetData sheetId="0" refreshError="1"/>
      <sheetData sheetId="1" refreshError="1"/>
      <sheetData sheetId="2" refreshError="1"/>
      <sheetData sheetId="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直材4"/>
      <sheetName val="table"/>
      <sheetName val="Incentive"/>
      <sheetName val="New Valuation"/>
      <sheetName val="20관리비율"/>
      <sheetName val="민속촌메뉴"/>
      <sheetName val="내역서"/>
      <sheetName val="Galaxy 소비자가격표"/>
      <sheetName val="정부노임단가"/>
      <sheetName val="2F 회의실견적(5_14 일대)"/>
      <sheetName val="I一般比"/>
      <sheetName val="BSD (2)"/>
      <sheetName val="A-4"/>
      <sheetName val="소비자가"/>
      <sheetName val="직노"/>
      <sheetName val="원형맨홀수량"/>
      <sheetName val="Sheet2"/>
      <sheetName val="정SW(원)"/>
      <sheetName val="공통부대비"/>
      <sheetName val="DATE"/>
      <sheetName val="N賃率-職"/>
      <sheetName val="노임단가"/>
      <sheetName val="수량산출"/>
      <sheetName val="2F 회의실견적_5_14 일대_"/>
      <sheetName val="일위대가"/>
      <sheetName val="일위대가(4층원격)"/>
      <sheetName val="내역서(총)"/>
      <sheetName val="부대내역"/>
      <sheetName val="직재"/>
      <sheetName val="단가조사서"/>
      <sheetName val="DATA1"/>
      <sheetName val="Y-WORK"/>
      <sheetName val="Customer Databas"/>
      <sheetName val="을"/>
      <sheetName val="Macro(전기)"/>
      <sheetName val="3BL공동구 수량"/>
      <sheetName val="갑지(추정)"/>
      <sheetName val="J%E7%9B%B4%E6%9D%904.xls"/>
      <sheetName val="J直材4.xls"/>
      <sheetName val="DATA"/>
      <sheetName val="차액보증"/>
      <sheetName val="단가표 "/>
      <sheetName val="공사현황"/>
      <sheetName val="금액"/>
      <sheetName val="데이타"/>
      <sheetName val="토공(완충)"/>
      <sheetName val="간접재료비산출표-27-30"/>
      <sheetName val="우각부보강"/>
      <sheetName val="Sheet4"/>
      <sheetName val="내역"/>
      <sheetName val="감가상각"/>
      <sheetName val="변전소+TIE POST"/>
      <sheetName val="전차선설비공사"/>
      <sheetName val="금액내역서"/>
      <sheetName val="일위대가목차"/>
      <sheetName val="을 2"/>
      <sheetName val="을 1"/>
      <sheetName val="경산"/>
      <sheetName val="단가산출"/>
      <sheetName val="설직재-1"/>
      <sheetName val="철거산출근거"/>
      <sheetName val="인건비"/>
      <sheetName val="원본(갑지)"/>
      <sheetName val="명세서"/>
      <sheetName val="공정집계_국별"/>
      <sheetName val="노임"/>
      <sheetName val="전체"/>
      <sheetName val="사당"/>
      <sheetName val="일위"/>
      <sheetName val="배수설비"/>
      <sheetName val="전신환매도율"/>
      <sheetName val="단"/>
      <sheetName val="연부97-1"/>
      <sheetName val="현지검측내역"/>
      <sheetName val="ABUT수량-A1"/>
      <sheetName val="제직재"/>
      <sheetName val="견적대비표"/>
      <sheetName val="시설물기초"/>
      <sheetName val="자재표"/>
      <sheetName val="재집"/>
      <sheetName val="일위대가목록"/>
      <sheetName val="제-노임"/>
      <sheetName val="패널"/>
      <sheetName val="가로등내역서"/>
      <sheetName val="내역서2안"/>
      <sheetName val="견적서"/>
      <sheetName val="2공구산출내역"/>
      <sheetName val="터파기및재료"/>
      <sheetName val="원가 (2)"/>
      <sheetName val="Price List"/>
      <sheetName val="G.R300경비"/>
      <sheetName val="SG"/>
      <sheetName val="왕십리방향"/>
      <sheetName val="호남2"/>
      <sheetName val="기존단가 (2)"/>
      <sheetName val="입력"/>
      <sheetName val="제경집계"/>
      <sheetName val="Sheet1"/>
      <sheetName val="대,유,램"/>
      <sheetName val="부하계산서"/>
      <sheetName val="전선 및 전선관"/>
      <sheetName val="1000 DB구축 부표"/>
      <sheetName val="CT "/>
      <sheetName val="97"/>
      <sheetName val="WORK"/>
      <sheetName val="1안"/>
      <sheetName val="#REF"/>
      <sheetName val="토사(PE)"/>
      <sheetName val="Macro(전선)"/>
      <sheetName val="참조자료"/>
      <sheetName val="단가"/>
      <sheetName val="을지"/>
      <sheetName val="도급예산내역서봉투"/>
      <sheetName val="공사원가계산서"/>
      <sheetName val="기계경비(시간당)"/>
      <sheetName val="설계산출표지"/>
      <sheetName val="도급예산내역서총괄표"/>
      <sheetName val="램머"/>
      <sheetName val="단가조사"/>
      <sheetName val="Baby일위대가"/>
      <sheetName val="분전함신설"/>
      <sheetName val="설계산출기초"/>
      <sheetName val="자재단가"/>
      <sheetName val="을부담운반비"/>
      <sheetName val="운반비산출"/>
      <sheetName val="접지1종"/>
      <sheetName val="조명율표"/>
      <sheetName val="간선계산"/>
      <sheetName val="전기일위대가"/>
      <sheetName val="ITEM"/>
      <sheetName val="Macro(차단기)"/>
      <sheetName val="터널조도"/>
      <sheetName val="실행내역"/>
      <sheetName val="총괄"/>
      <sheetName val="N賃率_職"/>
      <sheetName val="프로젝트"/>
      <sheetName val="우배수"/>
      <sheetName val="공조기(삭제)"/>
      <sheetName val="일위대가(가설)"/>
      <sheetName val=" 냉각수펌프"/>
      <sheetName val="AHU집계"/>
      <sheetName val="관급자재"/>
      <sheetName val="건축공사실행"/>
      <sheetName val="맨홀"/>
      <sheetName val="갑지1"/>
      <sheetName val="_냉각수펌프"/>
      <sheetName val="일위목차"/>
      <sheetName val="제36-40호표"/>
      <sheetName val="을-ATYPE"/>
      <sheetName val="관급_File"/>
      <sheetName val="총괄집계표"/>
      <sheetName val="원가계산서"/>
      <sheetName val="노무비"/>
      <sheetName val="기본사항"/>
      <sheetName val="인테리어내역"/>
      <sheetName val="현금예금"/>
      <sheetName val="간접"/>
      <sheetName val="계정"/>
      <sheetName val="예정(3)"/>
      <sheetName val="C-노임단가"/>
      <sheetName val="실행철강하도"/>
      <sheetName val="설계명세서"/>
      <sheetName val="예산명세서"/>
      <sheetName val="자료입력"/>
      <sheetName val="전기"/>
      <sheetName val="C3"/>
      <sheetName val="토적표"/>
      <sheetName val="data(완전)"/>
      <sheetName val="시화점실행"/>
      <sheetName val="대창(장성)"/>
      <sheetName val="계수시트"/>
      <sheetName val="지구단위계획"/>
      <sheetName val="구의33고"/>
      <sheetName val="대치판정"/>
      <sheetName val="MOTOR"/>
      <sheetName val="건축내역"/>
      <sheetName val="유기공정"/>
      <sheetName val="물가"/>
      <sheetName val="⑻동원인원산출서⑧"/>
      <sheetName val="신호등일위대가"/>
      <sheetName val="1,2공구원가계산서"/>
      <sheetName val="1공구산출내역서"/>
      <sheetName val="노무비 근거"/>
      <sheetName val="선급금신청서"/>
      <sheetName val="1.수인터널"/>
      <sheetName val="C-직노1"/>
      <sheetName val="입찰안"/>
      <sheetName val="96갑지"/>
      <sheetName val="금호"/>
      <sheetName val="Sheet5"/>
      <sheetName val="날개벽"/>
      <sheetName val="3.1내역서(VDS)"/>
      <sheetName val="수량집계"/>
      <sheetName val="국별인원"/>
      <sheetName val="산출내역서집계표"/>
      <sheetName val="연습"/>
      <sheetName val="기본일위"/>
      <sheetName val="설비단가표"/>
      <sheetName val="총괄내역서"/>
      <sheetName val="을_ATYPE"/>
      <sheetName val="bm(CIcable)"/>
      <sheetName val="신우"/>
      <sheetName val="물집"/>
      <sheetName val="주소"/>
      <sheetName val="Sheet14"/>
      <sheetName val="Sheet13"/>
      <sheetName val="COPING"/>
      <sheetName val="한강운반비"/>
      <sheetName val="danga"/>
      <sheetName val="ilch"/>
      <sheetName val="잡철물"/>
      <sheetName val="Phantom"/>
      <sheetName val="구조대가"/>
      <sheetName val="포설대가1"/>
      <sheetName val="부대대가"/>
      <sheetName val="213"/>
      <sheetName val="단면가정"/>
      <sheetName val="설계조건"/>
      <sheetName val="부재력정리"/>
      <sheetName val="산출근거"/>
      <sheetName val="교통대책내역"/>
      <sheetName val="1F"/>
      <sheetName val=""/>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直材4"/>
    </sheetNames>
    <sheetDataSet>
      <sheetData sheetId="0"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분기별 로우DB"/>
      <sheetName val="카테고리 분류"/>
      <sheetName val="분기별_로우DB"/>
      <sheetName val="카테고리_분류"/>
      <sheetName val="Slopes"/>
      <sheetName val="Flat Priced Products"/>
      <sheetName val="Pricelist"/>
      <sheetName val="flatpricebycountry"/>
      <sheetName val="tierpricebycountry"/>
      <sheetName val="양식3"/>
      <sheetName val="55% and 70%"/>
    </sheetNames>
    <sheetDataSet>
      <sheetData sheetId="0" refreshError="1"/>
      <sheetData sheetId="1">
        <row r="39">
          <cell r="C39" t="str">
            <v>Domain AD</v>
          </cell>
        </row>
        <row r="40">
          <cell r="C40" t="str">
            <v>Page Like AD</v>
          </cell>
        </row>
        <row r="41">
          <cell r="C41" t="str">
            <v>PPA_Photo</v>
          </cell>
        </row>
        <row r="42">
          <cell r="C42" t="str">
            <v>PPA_Video</v>
          </cell>
        </row>
        <row r="43">
          <cell r="C43" t="str">
            <v>PPA_Link</v>
          </cell>
        </row>
        <row r="44">
          <cell r="C44" t="str">
            <v>PPA_Offer</v>
          </cell>
        </row>
        <row r="45">
          <cell r="C45" t="str">
            <v>PPA_Event</v>
          </cell>
        </row>
        <row r="46">
          <cell r="C46" t="str">
            <v>Mob_App Install AD (Android)</v>
          </cell>
        </row>
        <row r="47">
          <cell r="C47" t="str">
            <v>Mob_App Install AD (iOS)</v>
          </cell>
        </row>
        <row r="48">
          <cell r="C48" t="str">
            <v>Reach &amp; Frequency</v>
          </cell>
        </row>
        <row r="49">
          <cell r="C49" t="str">
            <v>Slide Link AD</v>
          </cell>
        </row>
        <row r="50">
          <cell r="C50" t="str">
            <v>Instagram-Marquee-Photo</v>
          </cell>
        </row>
        <row r="51">
          <cell r="C51" t="str">
            <v>Instagram-Marquee-Carousel</v>
          </cell>
        </row>
        <row r="52">
          <cell r="C52" t="str">
            <v>Instagram-Marquee-Video ad</v>
          </cell>
        </row>
        <row r="53">
          <cell r="C53" t="str">
            <v>Instagram-Link ad</v>
          </cell>
        </row>
        <row r="54">
          <cell r="C54" t="str">
            <v>Instagram-Video ad</v>
          </cell>
        </row>
        <row r="55">
          <cell r="C55" t="str">
            <v>Instagram-App install ad</v>
          </cell>
        </row>
        <row r="56">
          <cell r="C56" t="str">
            <v>Instagram-Carousel ad</v>
          </cell>
        </row>
        <row r="57">
          <cell r="C57" t="str">
            <v>Instagram-Image ad</v>
          </cell>
        </row>
      </sheetData>
      <sheetData sheetId="2"/>
      <sheetData sheetId="3">
        <row r="39">
          <cell r="C39" t="str">
            <v>Domain AD</v>
          </cell>
        </row>
      </sheetData>
      <sheetData sheetId="4"/>
      <sheetData sheetId="5"/>
      <sheetData sheetId="6"/>
      <sheetData sheetId="7"/>
      <sheetData sheetId="8"/>
      <sheetData sheetId="9" refreshError="1"/>
      <sheetData sheetId="10"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카테고리 분류"/>
      <sheetName val="분기별 로우DB"/>
      <sheetName val="분기별_로우DB"/>
      <sheetName val="카테고리_분류"/>
      <sheetName val="Slopes"/>
      <sheetName val="Flat Priced Products"/>
      <sheetName val="Pricelist"/>
      <sheetName val="flatpricebycountry"/>
      <sheetName val="tierpricebycountry"/>
      <sheetName val="양식3"/>
      <sheetName val="55% and 70%"/>
    </sheetNames>
    <sheetDataSet>
      <sheetData sheetId="0" refreshError="1">
        <row r="39">
          <cell r="C39" t="str">
            <v>Domain AD</v>
          </cell>
        </row>
        <row r="40">
          <cell r="C40" t="str">
            <v>Page Like AD</v>
          </cell>
        </row>
        <row r="41">
          <cell r="C41" t="str">
            <v>PPA_Photo</v>
          </cell>
        </row>
        <row r="42">
          <cell r="C42" t="str">
            <v>PPA_Video</v>
          </cell>
        </row>
        <row r="43">
          <cell r="C43" t="str">
            <v>PPA_Link</v>
          </cell>
        </row>
        <row r="44">
          <cell r="C44" t="str">
            <v>PPA_Offer</v>
          </cell>
        </row>
        <row r="45">
          <cell r="C45" t="str">
            <v>PPA_Event</v>
          </cell>
        </row>
        <row r="46">
          <cell r="C46" t="str">
            <v>Mob_App Install AD (Android)</v>
          </cell>
        </row>
        <row r="47">
          <cell r="C47" t="str">
            <v>Mob_App Install AD (iOS)</v>
          </cell>
        </row>
        <row r="48">
          <cell r="C48" t="str">
            <v>Reach &amp; Frequency</v>
          </cell>
        </row>
        <row r="49">
          <cell r="C49" t="str">
            <v>Slide Link AD</v>
          </cell>
        </row>
        <row r="50">
          <cell r="C50" t="str">
            <v>Instagram-Marquee-Photo</v>
          </cell>
        </row>
        <row r="51">
          <cell r="C51" t="str">
            <v>Instagram-Marquee-Carousel</v>
          </cell>
        </row>
        <row r="52">
          <cell r="C52" t="str">
            <v>Instagram-Marquee-Video ad</v>
          </cell>
        </row>
        <row r="53">
          <cell r="C53" t="str">
            <v>Instagram-Link ad</v>
          </cell>
        </row>
        <row r="54">
          <cell r="C54" t="str">
            <v>Instagram-Video ad</v>
          </cell>
        </row>
        <row r="55">
          <cell r="C55" t="str">
            <v>Instagram-App install ad</v>
          </cell>
        </row>
        <row r="56">
          <cell r="C56" t="str">
            <v>Instagram-Carousel ad</v>
          </cell>
        </row>
        <row r="57">
          <cell r="C57" t="str">
            <v>Instagram-Image ad</v>
          </cell>
        </row>
      </sheetData>
      <sheetData sheetId="1" refreshError="1"/>
      <sheetData sheetId="2"/>
      <sheetData sheetId="3">
        <row r="39">
          <cell r="C39" t="str">
            <v>Domain AD</v>
          </cell>
        </row>
      </sheetData>
      <sheetData sheetId="4"/>
      <sheetData sheetId="5"/>
      <sheetData sheetId="6"/>
      <sheetData sheetId="7"/>
      <sheetData sheetId="8"/>
      <sheetData sheetId="9" refreshError="1"/>
      <sheetData sheetId="10"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Name val="OUtbath"/>
      <sheetName val="previous"/>
      <sheetName val="Ocean Freight"/>
      <sheetName val="ICBP for all skus"/>
      <sheetName val="Haircare"/>
      <sheetName val="U"/>
      <sheetName val="Be"/>
      <sheetName val="G"/>
      <sheetName val="Ri"/>
      <sheetName val="Ocean_Freight"/>
      <sheetName val="ICBP_for_all_skus"/>
      <sheetName val="Ocean_Freight1"/>
      <sheetName val="ICBP_for_all_sku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일위대가목록"/>
      <sheetName val="J直材4"/>
      <sheetName val="정산표"/>
      <sheetName val="공사원가계산서"/>
      <sheetName val="내역서"/>
      <sheetName val="일위대가표2"/>
      <sheetName val="내장물량산출"/>
      <sheetName val="노임단가"/>
      <sheetName val="2F 회의실견적(5_14 일대)"/>
      <sheetName val=" HIT-&gt;HMC 견적(3900)"/>
      <sheetName val="일위대가"/>
      <sheetName val="정통부일위대가표"/>
      <sheetName val="N賃率-職"/>
      <sheetName val="일위대가(4층원격)"/>
      <sheetName val="ilch"/>
      <sheetName val="단가산출"/>
      <sheetName val="전기일위목록"/>
      <sheetName val="Y-WORK"/>
      <sheetName val="내역서2안"/>
      <sheetName val="직재"/>
      <sheetName val="시설물기초"/>
      <sheetName val="단가조사"/>
      <sheetName val="단가최종"/>
      <sheetName val="대가목록"/>
      <sheetName val="인건비"/>
      <sheetName val="기별(종합)"/>
      <sheetName val="일위_파일"/>
      <sheetName val="WORK"/>
      <sheetName val="사업수지"/>
      <sheetName val="DATA1"/>
      <sheetName val="수지예산"/>
      <sheetName val="Data Vol"/>
      <sheetName val="대가호표"/>
      <sheetName val="I一般比"/>
      <sheetName val="정부노임단가"/>
      <sheetName val="제직재"/>
      <sheetName val="설직재-1"/>
      <sheetName val="제-노임"/>
      <sheetName val="산출기초"/>
      <sheetName val="용소리교"/>
      <sheetName val="원형맨홀수량"/>
      <sheetName val="Mc1"/>
      <sheetName val="토적단위"/>
      <sheetName val="부대내역"/>
      <sheetName val="보할공정"/>
      <sheetName val="단위량"/>
      <sheetName val="재료집계표2"/>
      <sheetName val="토적집계표"/>
      <sheetName val="4.산출근거(추락방지)"/>
      <sheetName val="준검 내역서"/>
      <sheetName val="단가산출목록표"/>
      <sheetName val="설계명세서(선로)"/>
      <sheetName val="포장공사"/>
      <sheetName val="danga"/>
      <sheetName val="노임"/>
      <sheetName val="WPL"/>
      <sheetName val="기초자료"/>
      <sheetName val="가시설(TYPE-A)"/>
      <sheetName val="1-1평균터파기고(1)"/>
      <sheetName val="단가"/>
      <sheetName val="시설물일위"/>
      <sheetName val="인건-측정"/>
      <sheetName val="환율"/>
      <sheetName val="원가"/>
      <sheetName val="일위"/>
      <sheetName val="수량산출"/>
      <sheetName val="중기사용료"/>
      <sheetName val="요율"/>
      <sheetName val="갑지"/>
      <sheetName val="집계표"/>
      <sheetName val="연결임시"/>
      <sheetName val="9509"/>
      <sheetName val="일위대가(출입)"/>
      <sheetName val="기본계획"/>
      <sheetName val="을 1"/>
      <sheetName val="을 2"/>
      <sheetName val="96수출"/>
      <sheetName val="자재단가"/>
      <sheetName val="MOTOR"/>
      <sheetName val="공정집계_국별"/>
      <sheetName val="을"/>
      <sheetName val="20관리비율"/>
      <sheetName val="Galaxy 소비자가격표"/>
      <sheetName val="견적서"/>
      <sheetName val="입찰견적보고서"/>
      <sheetName val="SORCE1"/>
      <sheetName val="가시설단위수량"/>
      <sheetName val="단위수량"/>
      <sheetName val="제품TABLE"/>
      <sheetName val="MENU"/>
      <sheetName val="Sheet1"/>
      <sheetName val="BQ"/>
      <sheetName val="N賃率_職"/>
      <sheetName val="산출목록표"/>
      <sheetName val="월선수금"/>
      <sheetName val="직노"/>
      <sheetName val="단관데이터"/>
      <sheetName val="이형관데이터"/>
      <sheetName val="계산근거"/>
      <sheetName val="DS-최종"/>
      <sheetName val="단가기준"/>
      <sheetName val="우각부보강"/>
      <sheetName val="손익분석"/>
      <sheetName val="일위목록"/>
      <sheetName val="설계내역서"/>
      <sheetName val="단가조사서"/>
      <sheetName val="견"/>
      <sheetName val="표지"/>
      <sheetName val="간접경상비"/>
      <sheetName val="10월"/>
      <sheetName val="대,유,램"/>
      <sheetName val="단"/>
      <sheetName val="경산"/>
      <sheetName val="2F_회의실견적(5_14_일대)"/>
      <sheetName val="_HIT-&gt;HMC_견적(3900)"/>
      <sheetName val="Data_Vol"/>
      <sheetName val="손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일위대가목록"/>
    </sheetNames>
    <sheetDataSet>
      <sheetData sheetId="0"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rm2nd Base"/>
      <sheetName val="Firm2ndVol Rounded"/>
      <sheetName val="Firm2nd"/>
      <sheetName val="Haircare"/>
      <sheetName val="Firm2nd_Base"/>
      <sheetName val="Firm2ndVol_Rounded"/>
      <sheetName val="Firm2nd_Base1"/>
      <sheetName val="Firm2ndVol_Rounded1"/>
    </sheetNames>
    <sheetDataSet>
      <sheetData sheetId="0" refreshError="1"/>
      <sheetData sheetId="1" refreshError="1"/>
      <sheetData sheetId="2" refreshError="1"/>
      <sheetData sheetId="3" refreshError="1"/>
      <sheetData sheetId="4"/>
      <sheetData sheetId="5"/>
      <sheetData sheetId="6"/>
      <sheetData sheetId="7"/>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입찰품의서"/>
      <sheetName val="갑지1"/>
      <sheetName val="ELECTRIC"/>
      <sheetName val="수량산출"/>
      <sheetName val="제직재"/>
      <sheetName val="연습"/>
      <sheetName val="EJ"/>
      <sheetName val="N賃率_職"/>
      <sheetName val="증감대비"/>
      <sheetName val="노무비"/>
      <sheetName val="제-노임"/>
      <sheetName val="설직재-1"/>
      <sheetName val="약품설비"/>
      <sheetName val="일위"/>
      <sheetName val="경산"/>
      <sheetName val="직재"/>
      <sheetName val="2공구산출내역"/>
      <sheetName val="예가표"/>
      <sheetName val="제경집계"/>
      <sheetName val="내역"/>
      <sheetName val="mcc일위대가"/>
      <sheetName val="노임단가표"/>
      <sheetName val="총괄 CCTV수량"/>
      <sheetName val="일위대가(VDS)"/>
      <sheetName val="노임"/>
      <sheetName val="6. 직접경비"/>
      <sheetName val="내역서"/>
      <sheetName val="직노"/>
      <sheetName val="단위일위"/>
      <sheetName val="b_balju_cho"/>
      <sheetName val="공조기"/>
      <sheetName val="을"/>
      <sheetName val="단"/>
      <sheetName val="토사(PE)"/>
      <sheetName val="work-form"/>
      <sheetName val="기초자료입력"/>
      <sheetName val="원가 (2)"/>
      <sheetName val="Sheet3"/>
      <sheetName val="5.설치내역"/>
      <sheetName val="EQ-R1"/>
      <sheetName val="7단가"/>
      <sheetName val="재집"/>
      <sheetName val="Total"/>
      <sheetName val="시행후면적"/>
      <sheetName val="수지예산"/>
      <sheetName val="약품공급2"/>
      <sheetName val="금액내역서"/>
      <sheetName val="20관리비율"/>
      <sheetName val="예정(3)"/>
      <sheetName val="동원(3)"/>
      <sheetName val="#REF"/>
      <sheetName val="품셈표"/>
      <sheetName val="납부서"/>
      <sheetName val="EP0618"/>
      <sheetName val="노임단가"/>
      <sheetName val="단가조사"/>
      <sheetName val="工완성공사율"/>
      <sheetName val="DATA"/>
      <sheetName val="데이타"/>
      <sheetName val="일위대가(가설)"/>
      <sheetName val="9811"/>
      <sheetName val="A4-結果 "/>
      <sheetName val="기본일위"/>
      <sheetName val="sheet1"/>
      <sheetName val="내역서2안"/>
      <sheetName val="기준"/>
      <sheetName val="Articles"/>
      <sheetName val="기성금내역서"/>
      <sheetName val="밸브설치"/>
      <sheetName val="인덱스_유효성검사"/>
      <sheetName val="IMPEADENCE MAP 취수장"/>
      <sheetName val="9-1차이내역"/>
      <sheetName val="물가"/>
      <sheetName val="년도별실"/>
      <sheetName val="실행내역"/>
      <sheetName val="2F 회의실견적(5_14 일대)"/>
      <sheetName val="진천"/>
      <sheetName val="단가"/>
      <sheetName val="월별수입"/>
      <sheetName val="하이스캔(내수용)"/>
      <sheetName val="2001년고정자산"/>
      <sheetName val="원재료출고수량"/>
      <sheetName val="정산자료"/>
      <sheetName val="본부"/>
      <sheetName val="전주"/>
      <sheetName val="광주"/>
      <sheetName val="순천"/>
      <sheetName val="남원"/>
      <sheetName val="목포"/>
      <sheetName val="군산"/>
      <sheetName val="표지"/>
      <sheetName val="인건-측정"/>
      <sheetName val="하조서"/>
      <sheetName val="한강운반비"/>
      <sheetName val="Sheet2"/>
      <sheetName val="A-4"/>
      <sheetName val="ABUT수량-A1"/>
      <sheetName val="입찰안"/>
      <sheetName val="HVAC"/>
      <sheetName val="금호"/>
      <sheetName val="신우"/>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소요자재"/>
      <sheetName val="노무산출서"/>
      <sheetName val="CT "/>
      <sheetName val="전체"/>
      <sheetName val="조도계산서 (도서)"/>
      <sheetName val="일위대가(계측기설치)"/>
      <sheetName val="정공공사"/>
      <sheetName val="날개벽"/>
      <sheetName val="중기사용료"/>
      <sheetName val="유기공정"/>
      <sheetName val="9GNG운반"/>
      <sheetName val="DATE"/>
      <sheetName val="예비품"/>
      <sheetName val="매립"/>
      <sheetName val="Sheet6"/>
      <sheetName val="적용토목"/>
      <sheetName val="실행철강하도"/>
      <sheetName val="공정집계_국별"/>
      <sheetName val="공사내역"/>
      <sheetName val="CP-E2 (품셈표)"/>
      <sheetName val="포장복구집계"/>
      <sheetName val="1.수인터널"/>
      <sheetName val="ETC"/>
      <sheetName val="자재단가비교표"/>
      <sheetName val="집수정"/>
      <sheetName val="원효펌프교체020812"/>
      <sheetName val="LEGEND"/>
      <sheetName val="1.설계조건"/>
      <sheetName val="GAEYO"/>
      <sheetName val="양천현"/>
      <sheetName val="을 1"/>
      <sheetName val="을 2"/>
      <sheetName val="손익분석"/>
      <sheetName val="내역서-CCTV"/>
      <sheetName val="설비단가표"/>
      <sheetName val="지구단위계획"/>
      <sheetName val="심사계산"/>
      <sheetName val="심사물량"/>
      <sheetName val="도로정위치부표"/>
      <sheetName val="DB구축"/>
      <sheetName val="도로조사부표"/>
      <sheetName val="재정비내역"/>
      <sheetName val="입력변수"/>
      <sheetName val="지적고시내역"/>
      <sheetName val="예방접종계획"/>
      <sheetName val="버스운행안내"/>
      <sheetName val="근태계획서"/>
      <sheetName val="진입부 단위수량"/>
      <sheetName val="조명시설"/>
      <sheetName val="홍보비디오"/>
      <sheetName val="_REF"/>
      <sheetName val="총괄표"/>
      <sheetName val="Sheet4"/>
      <sheetName val="갑지(추정)"/>
      <sheetName val="패널"/>
      <sheetName val="잡철물"/>
      <sheetName val="일위대가"/>
      <sheetName val="역T형"/>
      <sheetName val="노임조서"/>
      <sheetName val="SP-B1"/>
      <sheetName val="Curves"/>
      <sheetName val="Tables"/>
      <sheetName val="환율"/>
      <sheetName val="여수토공사비"/>
      <sheetName val="재고"/>
      <sheetName val="전차선로 물량표"/>
      <sheetName val="가압장(토목)"/>
      <sheetName val="작성기준"/>
      <sheetName val="수불카드"/>
      <sheetName val="연부97-1"/>
      <sheetName val="단가표"/>
      <sheetName val="접속도로1"/>
      <sheetName val="대치판정"/>
      <sheetName val="품셈TABLE"/>
      <sheetName val="위치조서"/>
      <sheetName val="집계표"/>
      <sheetName val="각형맨홀"/>
      <sheetName val="견적서"/>
      <sheetName val="2"/>
      <sheetName val="96갑지"/>
      <sheetName val="건축내역"/>
      <sheetName val="입력"/>
      <sheetName val="말뚝지지력산정"/>
      <sheetName val="99노임기준"/>
      <sheetName val="평자재단가"/>
      <sheetName val="조건표"/>
      <sheetName val="주차구획선수량"/>
      <sheetName val="부대공Ⅱ"/>
      <sheetName val="과천MAIN"/>
      <sheetName val="전신환매도율"/>
      <sheetName val="969910( R)"/>
      <sheetName val="다목적갑"/>
      <sheetName val="수량산출서"/>
      <sheetName val="_산근2_"/>
      <sheetName val="_산근4_"/>
      <sheetName val="_산근5_"/>
      <sheetName val="1단계"/>
      <sheetName val="일위대가목차"/>
      <sheetName val="TYPE-A"/>
      <sheetName val="총괄내역서"/>
      <sheetName val="정부노임단가"/>
      <sheetName val="48전력선로일위"/>
      <sheetName val="총수량집계표"/>
      <sheetName val="산출근거"/>
      <sheetName val="우수공"/>
      <sheetName val="INPUT DATA"/>
      <sheetName val="8.PILE  (돌출)"/>
      <sheetName val="생산수량"/>
      <sheetName val="C-노임단가"/>
      <sheetName val="공정코드"/>
      <sheetName val="횡배수관집현황(2공구)"/>
      <sheetName val="DATA 입력란"/>
      <sheetName val="기계경비총괄표"/>
      <sheetName val="일위대가_현장"/>
      <sheetName val="자재단가표"/>
      <sheetName val="변압기 및 발전기 용량"/>
      <sheetName val="인건비"/>
      <sheetName val="하부철근수량"/>
      <sheetName val="노무비 "/>
      <sheetName val="수목표준대가"/>
      <sheetName val="산출기준자료"/>
      <sheetName val="발전계획"/>
      <sheetName val="기존단가 (2)"/>
      <sheetName val="기계경비"/>
      <sheetName val="코드표"/>
      <sheetName val="SLAB&quot;1&quot;"/>
      <sheetName val="을지"/>
      <sheetName val="단가 "/>
      <sheetName val="수목데이타 "/>
      <sheetName val="단위수량"/>
      <sheetName val="공사현황"/>
      <sheetName val="송전재료비"/>
      <sheetName val="1.우편집중내역서"/>
      <sheetName val="6PILE  (돌출)"/>
      <sheetName val="인건비 "/>
      <sheetName val="유동표"/>
      <sheetName val="단가산출2"/>
      <sheetName val="단가 및 재료비"/>
      <sheetName val="단가산출1"/>
      <sheetName val="Price List"/>
      <sheetName val="일위대가목록"/>
      <sheetName val="일위대가(4층원격)"/>
      <sheetName val="HP1AMLIST"/>
      <sheetName val="2.4 자재단가비교표"/>
      <sheetName val="청천내"/>
      <sheetName val="갑지"/>
      <sheetName val="EQ"/>
      <sheetName val="CABLE"/>
      <sheetName val="산출기초(기계터파기)3열"/>
      <sheetName val="전송망집계"/>
      <sheetName val="철거수량(전송)"/>
      <sheetName val="일위대가(1)"/>
      <sheetName val="재료"/>
      <sheetName val="설치자재"/>
      <sheetName val="일위목록"/>
      <sheetName val="요율"/>
      <sheetName val="2000년1차"/>
      <sheetName val="2000전체분"/>
      <sheetName val="기본단가표"/>
      <sheetName val="제노임"/>
      <sheetName val="DB"/>
      <sheetName val="시약"/>
      <sheetName val="재료비"/>
      <sheetName val="전기2005"/>
      <sheetName val="통신2005"/>
      <sheetName val="노임단가 (2)"/>
      <sheetName val="원가계산서구조조정"/>
      <sheetName val="접지수량"/>
      <sheetName val="ELEC"/>
      <sheetName val="옥외외등집계표"/>
      <sheetName val="공사원가계산서"/>
      <sheetName val="자재단가"/>
      <sheetName val="봉양~조차장간고하개명(신설)"/>
      <sheetName val="COST"/>
      <sheetName val="원가총괄"/>
      <sheetName val="자재테이블"/>
      <sheetName val="대포2교접속"/>
      <sheetName val="천방교접속"/>
      <sheetName val="교각계산"/>
      <sheetName val="신호등일위대가"/>
      <sheetName val=" HIT-&gt;HMC 견적(3900)"/>
      <sheetName val="SHEET PILE단가"/>
      <sheetName val="Resource2"/>
      <sheetName val="관급"/>
      <sheetName val="수량총괄"/>
      <sheetName val="정류기"/>
      <sheetName val="급,배기팬"/>
      <sheetName val="내   역"/>
      <sheetName val="#3_일위대가목록"/>
      <sheetName val="#2_일위대가목록"/>
      <sheetName val="노단"/>
      <sheetName val="산출(2)"/>
      <sheetName val="전체제잡비"/>
      <sheetName val="재료비집계"/>
      <sheetName val="제조노임"/>
      <sheetName val="현장조사"/>
      <sheetName val="프로젝트"/>
      <sheetName val="서식시트"/>
      <sheetName val="방송일위대가"/>
      <sheetName val="input"/>
      <sheetName val="CODE1"/>
      <sheetName val="토공"/>
      <sheetName val="원형1호맨홀토공수량"/>
      <sheetName val="1안"/>
      <sheetName val="현금예금"/>
      <sheetName val="견적대비표"/>
      <sheetName val="공문"/>
      <sheetName val="가로등기초"/>
      <sheetName val="PAD TR보호대기초"/>
      <sheetName val="횡배수관토공수량"/>
      <sheetName val="정SW_원_"/>
      <sheetName val="합천내역"/>
      <sheetName val="노무비단가"/>
      <sheetName val="제작기술지원센터"/>
      <sheetName val="구조물철거타공정이월"/>
      <sheetName val="1.1서버도입"/>
      <sheetName val="노임단가 및 기계경비"/>
      <sheetName val="설치공사2"/>
      <sheetName val="기본DATA"/>
      <sheetName val="원본(갑지)"/>
      <sheetName val="시화점실행"/>
      <sheetName val="A4-結果_"/>
      <sheetName val="투자-국내2"/>
      <sheetName val="토적계산"/>
      <sheetName val="sh1"/>
      <sheetName val="제출내역 (2)"/>
      <sheetName val="총괄"/>
      <sheetName val="샘플표지"/>
      <sheetName val="01"/>
      <sheetName val="총괄집계표"/>
      <sheetName val="임율"/>
      <sheetName val="부하(성남)"/>
      <sheetName val="C3"/>
      <sheetName val="토공총괄표"/>
      <sheetName val="감가상각"/>
      <sheetName val="HD01"/>
      <sheetName val="98연계표"/>
      <sheetName val="CODE"/>
      <sheetName val="cal"/>
      <sheetName val="성곽내역서"/>
      <sheetName val="Sheet17"/>
      <sheetName val="내역을"/>
      <sheetName val="내역서1-2"/>
      <sheetName val="시설수량표"/>
      <sheetName val="식재수량표"/>
      <sheetName val="건축일위"/>
      <sheetName val="그라우팅일위"/>
      <sheetName val="전기"/>
      <sheetName val="현장관리비"/>
      <sheetName val="단위세대물량"/>
      <sheetName val="기초DATA(2)"/>
      <sheetName val="터파기및재료"/>
      <sheetName val="Baby일위대가"/>
      <sheetName val="목록"/>
      <sheetName val="BSD _2_"/>
      <sheetName val="유림골조"/>
      <sheetName val=" 냉각수펌프"/>
      <sheetName val="LH3 동양시스템"/>
      <sheetName val="일위대가표"/>
      <sheetName val="을-ATYPE"/>
      <sheetName val="danga"/>
      <sheetName val="ilch"/>
      <sheetName val="제36-40호표"/>
      <sheetName val="샤워실위생"/>
      <sheetName val="unit 4"/>
      <sheetName val="설계조건"/>
      <sheetName val="조경"/>
      <sheetName val="소비자가"/>
      <sheetName val="FANDBS"/>
      <sheetName val="GRDATA"/>
      <sheetName val="SHAFTDBSE"/>
      <sheetName val="산출내역서"/>
      <sheetName val="직공비"/>
      <sheetName val="일(4)"/>
      <sheetName val="식재인부"/>
      <sheetName val="TABLE"/>
      <sheetName val="수목단가"/>
      <sheetName val="제수"/>
      <sheetName val="공기"/>
      <sheetName val="설계명세서"/>
      <sheetName val="총(철거)"/>
      <sheetName val="총물량표"/>
      <sheetName val="배관단가조사서"/>
      <sheetName val="단가산출"/>
      <sheetName val="NÒ¾íÂ"/>
      <sheetName val="NìüëÒ-òÅ"/>
      <sheetName val="JòÁî§1"/>
      <sheetName val="JòÁî§2"/>
      <sheetName val="JòÁî§3"/>
      <sheetName val="JòÁî§4"/>
      <sheetName val="KÊõßÚÊ¿"/>
      <sheetName val="KÌèÍª"/>
      <sheetName val="KÌèÛÕÝ·"/>
      <sheetName val="KÌèðàïÚ"/>
      <sheetName val="Ká¼ÙÄÝÂ"/>
      <sheetName val="NÊàÒ¾Íª"/>
      <sheetName val="NÊàÝïëÒ"/>
      <sheetName val="NÊàãÁëÒ"/>
      <sheetName val="NÍïâ¦1"/>
      <sheetName val="NÍïâ¦2"/>
      <sheetName val="NÒ¾Íª"/>
      <sheetName val="NÒ¾ÙâÝÂ"/>
      <sheetName val="NÒ¾Ùâãù"/>
      <sheetName val="Að²õÅ"/>
      <sheetName val="IìéÚõÝï"/>
      <sheetName val="JâÃìýî§"/>
      <sheetName val="JíÂÍª"/>
      <sheetName val="Jî§ÖùÕá1"/>
      <sheetName val="Jî§ÖùÕá2"/>
      <sheetName val="JÊàî§"/>
      <sheetName val="JâÃìýÍª"/>
      <sheetName val="JâÃìýëÒ1"/>
      <sheetName val="A4-Ì¿Íý "/>
      <sheetName val="Á¤»êÀÚ·á"/>
      <sheetName val="º»ºÎ"/>
      <sheetName val="ÀüÁÖ"/>
      <sheetName val="±¤ÁÖ"/>
      <sheetName val="¼øÃµ"/>
      <sheetName val="³²¿ø"/>
      <sheetName val="¸ñÆ÷"/>
      <sheetName val="±º»ê"/>
      <sheetName val="Ç¥Áö"/>
      <sheetName val="ÀÎ°Ç-ÃøÁ¤"/>
      <sheetName val="ÇÑ°­¿î¹Ýºñ"/>
      <sheetName val="ÇÏÁ¶¼­"/>
      <sheetName val="¼³Á÷Àç-1"/>
      <sheetName val="´Ü"/>
      <sheetName val="NìüëÒ_òÅ"/>
      <sheetName val="CP-E2_(품셈표)"/>
      <sheetName val="1_설계조건"/>
      <sheetName val="1_수인터널"/>
      <sheetName val="C-직노1"/>
      <sheetName val="D-경비1"/>
      <sheetName val="인수공"/>
      <sheetName val="DB단가"/>
      <sheetName val="원형맨홀수량"/>
      <sheetName val="OPT7"/>
      <sheetName val="견적율"/>
      <sheetName val="사급자재"/>
      <sheetName val="토목"/>
      <sheetName val="조도계산"/>
      <sheetName val="AL공사(원)"/>
      <sheetName val="기계경비목록"/>
      <sheetName val="DATA_입력란"/>
      <sheetName val="총괄_CCTV수량"/>
      <sheetName val="식재가격"/>
      <sheetName val="식재총괄"/>
      <sheetName val="돈암사업"/>
      <sheetName val="횡 연장"/>
      <sheetName val="Sheet13"/>
      <sheetName val="발전기"/>
      <sheetName val="공사비"/>
      <sheetName val="DATA_입력란1"/>
      <sheetName val="총괄_CCTV수량1"/>
      <sheetName val="기존단가_(2)"/>
      <sheetName val="단가_"/>
      <sheetName val="수목데이타_"/>
      <sheetName val="변압기_및_발전기_용량"/>
      <sheetName val="6__직접경비"/>
      <sheetName val="노무비_"/>
      <sheetName val="수량 산출서"/>
      <sheetName val="정SW(원)"/>
      <sheetName val="결과조달"/>
      <sheetName val="예산대비"/>
      <sheetName val="소방"/>
      <sheetName val="Sheet14"/>
      <sheetName val="석재장조사"/>
      <sheetName val="소요자재명세서"/>
      <sheetName val="노무비명세서"/>
      <sheetName val="남양구조시험동"/>
      <sheetName val="G.R300경비"/>
      <sheetName val="교각1"/>
      <sheetName val="단가대비표"/>
      <sheetName val="제품별"/>
      <sheetName val="Y-WORK"/>
      <sheetName val="백암비스타내역"/>
      <sheetName val="BID"/>
      <sheetName val="환산"/>
      <sheetName val="발신정보"/>
      <sheetName val="wall"/>
      <sheetName val="Sheet1 (2)"/>
      <sheetName val="HW일위"/>
      <sheetName val="분석"/>
      <sheetName val="969910(_R)"/>
      <sheetName val="용소리교"/>
      <sheetName val="품셈"/>
      <sheetName val="Macro(전선)"/>
      <sheetName val="Лист1"/>
      <sheetName val="I???"/>
      <sheetName val="N??-?"/>
      <sheetName val="База данных"/>
      <sheetName val="SheゃᲓ_x0000__x0000_"/>
      <sheetName val="Sheẍ_x0000__x0000_"/>
      <sheetName val="총괄_CCTV수량2"/>
      <sheetName val="6__직접경비1"/>
      <sheetName val="원가_(2)"/>
      <sheetName val="5_설치내역"/>
      <sheetName val="A4-結果_1"/>
      <sheetName val="IMPEADENCE_MAP_취수장"/>
      <sheetName val="2F_회의실견적(5_14_일대)"/>
      <sheetName val="일위대가56-1_"/>
      <sheetName val="일위대가71-1_"/>
      <sheetName val="일위대가74-1_"/>
      <sheetName val="일위대가76-1_"/>
      <sheetName val="일위대가77-1_"/>
      <sheetName val="일위대가78-1_"/>
      <sheetName val="CT_"/>
      <sheetName val="조도계산서_(도서)"/>
      <sheetName val="CP-E2_(품셈표)1"/>
      <sheetName val="1_수인터널1"/>
      <sheetName val="1_설계조건1"/>
      <sheetName val="을_1"/>
      <sheetName val="을_2"/>
      <sheetName val="진입부_단위수량"/>
      <sheetName val="전차선로_물량표"/>
      <sheetName val="969910(_R)1"/>
      <sheetName val="INPUT_DATA"/>
      <sheetName val="8_PILE__(돌출)"/>
      <sheetName val="DATA_입력란2"/>
      <sheetName val="변압기_및_발전기_용량1"/>
      <sheetName val="노무비_1"/>
      <sheetName val="기존단가_(2)1"/>
      <sheetName val="단가_1"/>
      <sheetName val="수목데이타_1"/>
      <sheetName val="1_우편집중내역서"/>
      <sheetName val="6PILE__(돌출)"/>
      <sheetName val="인건비_"/>
      <sheetName val="단가_및_재료비"/>
      <sheetName val="Price_List"/>
      <sheetName val="2_4_자재단가비교표"/>
      <sheetName val="노임단가_(2)"/>
      <sheetName val="_HIT-&gt;HMC_견적(3900)"/>
      <sheetName val="SHEET_PILE단가"/>
      <sheetName val="내___역"/>
      <sheetName val="PAD_TR보호대기초"/>
      <sheetName val="1_1서버도입"/>
      <sheetName val="노임단가_및_기계경비"/>
      <sheetName val="제출내역_(2)"/>
      <sheetName val="BSD__2_"/>
      <sheetName val="_냉각수펌프"/>
      <sheetName val="LH3_동양시스템"/>
      <sheetName val="unit_4"/>
      <sheetName val="A4-Ì¿Íý_"/>
      <sheetName val="횡_연장"/>
      <sheetName val="수량_산출서"/>
      <sheetName val="G_R300경비"/>
      <sheetName val="Sheet1_(2)"/>
      <sheetName val="База_данных"/>
      <sheetName val="She_xd86f_漴봀"/>
      <sheetName val="She胡꙱/_x0000_"/>
      <sheetName val="인력기준(삭제하지마세요)"/>
      <sheetName val="She漴봀"/>
      <sheetName val="She䠃竣ᐃ긑"/>
      <sheetName val="엔미즈_코리아"/>
      <sheetName val="총괄_CCTV수량3"/>
      <sheetName val="6__직접경비2"/>
      <sheetName val="원가_(2)1"/>
      <sheetName val="5_설치내역1"/>
      <sheetName val="A4-結果_2"/>
      <sheetName val="IMPEADENCE_MAP_취수장1"/>
      <sheetName val="2F_회의실견적(5_14_일대)1"/>
      <sheetName val="일위대가56-1_1"/>
      <sheetName val="일위대가71-1_1"/>
      <sheetName val="일위대가74-1_1"/>
      <sheetName val="일위대가76-1_1"/>
      <sheetName val="일위대가77-1_1"/>
      <sheetName val="일위대가78-1_1"/>
      <sheetName val="CT_1"/>
      <sheetName val="조도계산서_(도서)1"/>
      <sheetName val="CP-E2_(품셈표)2"/>
      <sheetName val="1_수인터널2"/>
      <sheetName val="1_설계조건2"/>
      <sheetName val="을_11"/>
      <sheetName val="을_21"/>
      <sheetName val="진입부_단위수량1"/>
      <sheetName val="전차선로_물량표1"/>
      <sheetName val="969910(_R)2"/>
      <sheetName val="INPUT_DATA1"/>
      <sheetName val="8_PILE__(돌출)1"/>
      <sheetName val="DATA_입력란3"/>
      <sheetName val="변압기_및_발전기_용량2"/>
      <sheetName val="노무비_2"/>
      <sheetName val="기존단가_(2)2"/>
      <sheetName val="단가_2"/>
      <sheetName val="수목데이타_2"/>
      <sheetName val="1_우편집중내역서1"/>
      <sheetName val="6PILE__(돌출)1"/>
      <sheetName val="인건비_1"/>
      <sheetName val="단가_및_재료비1"/>
      <sheetName val="Price_List1"/>
      <sheetName val="2_4_자재단가비교표1"/>
      <sheetName val="노임단가_(2)1"/>
      <sheetName val="_HIT-&gt;HMC_견적(3900)1"/>
      <sheetName val="SHEET_PILE단가1"/>
      <sheetName val="내___역1"/>
      <sheetName val="PAD_TR보호대기초1"/>
      <sheetName val="1_1서버도입1"/>
      <sheetName val="노임단가_및_기계경비1"/>
      <sheetName val="제출내역_(2)1"/>
      <sheetName val="BSD__2_1"/>
      <sheetName val="_냉각수펌프1"/>
      <sheetName val="LH3_동양시스템1"/>
      <sheetName val="unit_41"/>
      <sheetName val="A4-Ì¿Íý_1"/>
      <sheetName val="횡_연장1"/>
      <sheetName val="수량_산출서1"/>
      <sheetName val="G_R300경비1"/>
      <sheetName val="Sheet1_(2)1"/>
      <sheetName val="База_данных1"/>
      <sheetName val="SheゃᲓ??"/>
      <sheetName val="E채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refreshError="1"/>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sheetData sheetId="604"/>
      <sheetData sheetId="605" refreshError="1"/>
      <sheetData sheetId="606" refreshError="1"/>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sheetData sheetId="666" refreshError="1"/>
      <sheetData sheetId="667" refreshError="1"/>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refreshError="1"/>
      <sheetData sheetId="724"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노"/>
      <sheetName val="일명"/>
      <sheetName val="일명95"/>
      <sheetName val="일비"/>
      <sheetName val="일비95"/>
      <sheetName val="경명"/>
      <sheetName val="경명95"/>
      <sheetName val="경배"/>
      <sheetName val="경배95"/>
      <sheetName val="임율"/>
      <sheetName val="임율95"/>
      <sheetName val="간노비"/>
      <sheetName val="간노비95"/>
      <sheetName val="공정율"/>
      <sheetName val="pldt"/>
      <sheetName val="건집"/>
      <sheetName val="건축"/>
      <sheetName val="기설집"/>
      <sheetName val="설집"/>
      <sheetName val="정부노임단가"/>
      <sheetName val="내역서"/>
      <sheetName val="J直材4"/>
      <sheetName val="ITEM"/>
      <sheetName val="WORK"/>
      <sheetName val="소비자가"/>
      <sheetName val="AV시스템"/>
      <sheetName val="일위대가"/>
      <sheetName val="20관리비율"/>
      <sheetName val="2F 회의실견적(5_14 일대)"/>
      <sheetName val="민속촌메뉴"/>
      <sheetName val="2F 회의실견적_5_14 일대_"/>
      <sheetName val="97"/>
      <sheetName val="일위대가목록"/>
      <sheetName val="RAHMEN"/>
      <sheetName val="ilch"/>
      <sheetName val="Galaxy 소비자가격표"/>
      <sheetName val="KKK"/>
      <sheetName val="danga"/>
      <sheetName val="TABLE"/>
      <sheetName val="DS-최종"/>
      <sheetName val="인건비"/>
      <sheetName val="실행내역"/>
      <sheetName val="3BL공동구 수량"/>
      <sheetName val="XXXXXX"/>
      <sheetName val="VXXX"/>
      <sheetName val="진짜내역"/>
      <sheetName val="총괄"/>
      <sheetName val="집계"/>
      <sheetName val="내역"/>
      <sheetName val="공량집"/>
      <sheetName val="단가"/>
      <sheetName val="배부율"/>
      <sheetName val="완성1"/>
      <sheetName val="완성2"/>
      <sheetName val="산재비율"/>
      <sheetName val="안전비율"/>
      <sheetName val="일반비율"/>
      <sheetName val="노임"/>
      <sheetName val="공량"/>
      <sheetName val="VXXXXX"/>
      <sheetName val="적용대가"/>
      <sheetName val="지수내역"/>
      <sheetName val="노(97.1,97.9,98.1)"/>
      <sheetName val="노임단가"/>
      <sheetName val="내역서2안"/>
      <sheetName val="Sheet1"/>
      <sheetName val="일위_파일"/>
      <sheetName val="견적서"/>
      <sheetName val="출력은 금물"/>
      <sheetName val="철거산출근거"/>
      <sheetName val="일위대가(건축)"/>
      <sheetName val="Baby일위대가"/>
      <sheetName val=" 냉각수펌프"/>
      <sheetName val="경산"/>
      <sheetName val="단가 "/>
      <sheetName val="COVER"/>
      <sheetName val="직재"/>
      <sheetName val="#REF"/>
      <sheetName val="수량산출"/>
      <sheetName val="단가조사"/>
      <sheetName val="저"/>
      <sheetName val="내역서(삼호)"/>
      <sheetName val="간접비"/>
      <sheetName val="일위대가(출입)"/>
      <sheetName val="2공구산출내역"/>
      <sheetName val="EJ"/>
      <sheetName val="식재일위대가"/>
      <sheetName val="일위대가(4층원격)"/>
      <sheetName val="대,유,램"/>
      <sheetName val="국별인원"/>
      <sheetName val="DATA"/>
      <sheetName val="데이타"/>
      <sheetName val="기계내역"/>
      <sheetName val="기초일위대가"/>
      <sheetName val="단가대비표"/>
      <sheetName val="산출기초"/>
      <sheetName val="연결관암거"/>
      <sheetName val="적용건축"/>
      <sheetName val="손익분석"/>
      <sheetName val="소방"/>
      <sheetName val="표지"/>
      <sheetName val="Sheet3"/>
      <sheetName val="도급내역서"/>
      <sheetName val="9GNG운반"/>
      <sheetName val="Sheet1 (2)"/>
      <sheetName val="기계경비(시간당)"/>
      <sheetName val="램머"/>
      <sheetName val="단가조사서"/>
      <sheetName val="차액보증"/>
      <sheetName val="부분별수량산출(조합기초)"/>
      <sheetName val="1안"/>
      <sheetName val="건축부하"/>
      <sheetName val="김포IO"/>
      <sheetName val="원가계산"/>
      <sheetName val="수정내역"/>
      <sheetName val="일위대가표"/>
      <sheetName val="전시원"/>
      <sheetName val="전시내"/>
      <sheetName val="Sheet2"/>
      <sheetName val="표"/>
      <sheetName val="목"/>
      <sheetName val="설 (3)"/>
      <sheetName val="설 (2)"/>
      <sheetName val="설"/>
      <sheetName val="일"/>
      <sheetName val="일집표"/>
      <sheetName val="일위표"/>
      <sheetName val="수표"/>
      <sheetName val="총집"/>
      <sheetName val="원가"/>
      <sheetName val="집계표"/>
      <sheetName val="제작총집계표"/>
      <sheetName val="총경기장별내역서(10-11)"/>
      <sheetName val="경기장별내역서(12-107)"/>
      <sheetName val="단가산출서"/>
      <sheetName val="중기사용료"/>
      <sheetName val="재료단가"/>
      <sheetName val="기본일위"/>
      <sheetName val="I一般比"/>
      <sheetName val="재료"/>
      <sheetName val="현장"/>
      <sheetName val="식재인부"/>
      <sheetName val="기본단가표"/>
      <sheetName val="N賃率-職"/>
      <sheetName val="설직재-1"/>
      <sheetName val="MAIN_TABLE"/>
      <sheetName val="교통대책내역"/>
      <sheetName val="백암비스타내역"/>
      <sheetName val="건축내역"/>
      <sheetName val="출자한도"/>
      <sheetName val="영창26"/>
      <sheetName val="요율"/>
      <sheetName val="공사비총괄표"/>
      <sheetName val="기초자료"/>
      <sheetName val="본공사"/>
      <sheetName val="101동"/>
      <sheetName val="2000년1차"/>
      <sheetName val="2000전체분"/>
      <sheetName val="적용토목"/>
      <sheetName val="갑지"/>
      <sheetName val="예산M11A"/>
      <sheetName val="갑지(추정)"/>
      <sheetName val="기초내역서"/>
      <sheetName val="대가목록표"/>
      <sheetName val="일대-1"/>
      <sheetName val="공사개요(서광주)"/>
      <sheetName val="실행"/>
      <sheetName val="대공종"/>
      <sheetName val="설계서"/>
      <sheetName val="단가산출"/>
      <sheetName val="골재산출"/>
      <sheetName val="산근"/>
      <sheetName val="물가자료"/>
      <sheetName val="6PILE  (돌출)"/>
      <sheetName val="asd"/>
      <sheetName val="5공철탑검토표"/>
      <sheetName val="4공철탑검토"/>
      <sheetName val="CTEMCOST"/>
      <sheetName val="금액내역서"/>
      <sheetName val="산출근거"/>
      <sheetName val="지하"/>
      <sheetName val="AIR SHOWER(3인용)"/>
      <sheetName val="자료"/>
      <sheetName val="총괄표"/>
      <sheetName val="차수공개요"/>
      <sheetName val="조명율표"/>
      <sheetName val="본체"/>
      <sheetName val="철탑공사"/>
      <sheetName val="Customer Databas"/>
      <sheetName val="스포회원매출"/>
      <sheetName val="당초"/>
      <sheetName val="산출내역서"/>
      <sheetName val="교각별철근수량집계표"/>
      <sheetName val="지질조사"/>
      <sheetName val="NYS"/>
      <sheetName val="단중표"/>
      <sheetName val="코드표"/>
      <sheetName val="재료비노무비"/>
      <sheetName val="토공(우물통,기타) "/>
      <sheetName val="교수설계"/>
      <sheetName val="식재수량표"/>
      <sheetName val="LF자재단가"/>
      <sheetName val="자재단가"/>
      <sheetName val="예산"/>
      <sheetName val="도급기성"/>
      <sheetName val="설비단가표"/>
      <sheetName val="위생설비"/>
      <sheetName val="Sheet5"/>
      <sheetName val="일위대가목차"/>
      <sheetName val="LEGEND"/>
      <sheetName val="연부97-1"/>
      <sheetName val="조건표"/>
      <sheetName val="자갈,시멘트,모래산출"/>
      <sheetName val="기술부대조건"/>
      <sheetName val="원가 (2)"/>
      <sheetName val="오수공수량집계표"/>
      <sheetName val="Sheet6"/>
      <sheetName val="48전력선로일위"/>
      <sheetName val="단가표"/>
      <sheetName val="식생블럭단위수량"/>
      <sheetName val="RE9604"/>
      <sheetName val="공사직종별노임"/>
      <sheetName val="당진1,2호기전선관설치및접지4차공사내역서-을지"/>
      <sheetName val="본체철근표"/>
      <sheetName val="입찰안"/>
      <sheetName val=" HIT-&gt;HMC 견적(3900)"/>
      <sheetName val="노임,재료비"/>
      <sheetName val="토공 total"/>
      <sheetName val="6호기"/>
      <sheetName val="역공종"/>
      <sheetName val="특외대"/>
      <sheetName val="제-노임"/>
      <sheetName val="제직재"/>
      <sheetName val="1.설계조건"/>
      <sheetName val="시설물기초"/>
      <sheetName val="AHU집계"/>
      <sheetName val="중기"/>
      <sheetName val="ELEC"/>
      <sheetName val="공조기휀"/>
      <sheetName val="율촌법률사무소2내역"/>
      <sheetName val="내역서(중수)"/>
      <sheetName val="CAT_5"/>
      <sheetName val="단가비교표_공통1"/>
      <sheetName val="CIVIL4"/>
      <sheetName val="시멘트"/>
      <sheetName val="N賃率_職"/>
      <sheetName val="102역사"/>
      <sheetName val="금액집계"/>
      <sheetName val="96정변2"/>
      <sheetName val="목록"/>
      <sheetName val="전기일위목록"/>
      <sheetName val="노무,재료"/>
      <sheetName val="견적"/>
      <sheetName val="사다리"/>
      <sheetName val="내역(원안-대안)"/>
      <sheetName val="아파트건축"/>
      <sheetName val="수주추정"/>
      <sheetName val="조명시설"/>
      <sheetName val="내역서 "/>
      <sheetName val="일위대가목록 "/>
      <sheetName val="간접재료비산출표-27-30"/>
      <sheetName val="방송노임"/>
      <sheetName val="DATA(BAC)"/>
      <sheetName val="가시설수량"/>
      <sheetName val="단위수량"/>
      <sheetName val="노무비"/>
      <sheetName val="대치판정"/>
      <sheetName val="원가서"/>
      <sheetName val="원가계산서"/>
      <sheetName val="001"/>
      <sheetName val="단위내역서"/>
      <sheetName val="주beam"/>
      <sheetName val="도급견적가"/>
      <sheetName val="공통가설공사"/>
      <sheetName val="조경일람"/>
      <sheetName val="guard(mac)"/>
      <sheetName val="부대공Ⅱ"/>
      <sheetName val="공사개요"/>
      <sheetName val="간접1"/>
      <sheetName val="장비가동"/>
      <sheetName val="내역관리1"/>
      <sheetName val="산출-설비"/>
      <sheetName val="설_(3)"/>
      <sheetName val="설_(2)"/>
      <sheetName val="3BL공동구_수량"/>
      <sheetName val="갑지1"/>
      <sheetName val="전선 및 전선관"/>
      <sheetName val="공통가설"/>
      <sheetName val="데리네이타현황"/>
      <sheetName val="내역(설계)"/>
      <sheetName val="총수량집계표"/>
      <sheetName val="제작비추산총괄표"/>
      <sheetName val="갑"/>
      <sheetName val="백룡교차로"/>
      <sheetName val="산정교차로"/>
      <sheetName val="신영교차로"/>
      <sheetName val="물량입력"/>
      <sheetName val="일위(철거)"/>
      <sheetName val="E총15"/>
      <sheetName val="약품공급2"/>
      <sheetName val="카메라"/>
      <sheetName val="내역서(기성청구)"/>
      <sheetName val="노 무 비"/>
      <sheetName val="별표 "/>
      <sheetName val="3.2제조설비"/>
      <sheetName val="Inst."/>
      <sheetName val="01상노임"/>
      <sheetName val="200"/>
      <sheetName val="청주(철골발주의뢰서)"/>
      <sheetName val="DATE"/>
      <sheetName val="토공"/>
      <sheetName val="터파기및재료"/>
      <sheetName val="입력변수"/>
      <sheetName val="일위"/>
      <sheetName val="일위대가1"/>
      <sheetName val="계약서"/>
      <sheetName val="Sheet7(ㅅ)"/>
      <sheetName val="첨부1"/>
      <sheetName val="sub"/>
      <sheetName val="반포2차"/>
      <sheetName val="하도급원가계산총괄표(식재)"/>
      <sheetName val="공사착공계"/>
      <sheetName val="부하자료"/>
      <sheetName val="찍기"/>
      <sheetName val="특별땅고르기"/>
      <sheetName val="단위단가"/>
      <sheetName val="일위(PANEL)"/>
      <sheetName val="효성CB 1P기초"/>
      <sheetName val="계수시트"/>
      <sheetName val="경영상태"/>
      <sheetName val="을지"/>
      <sheetName val="단"/>
      <sheetName val="노무비 근거"/>
      <sheetName val="상가분양"/>
      <sheetName val="INPUT"/>
      <sheetName val="물량표"/>
      <sheetName val="국내"/>
      <sheetName val="내역서 제출"/>
      <sheetName val="직접공사비"/>
      <sheetName val="JUCKEYK"/>
      <sheetName val="내역표지"/>
      <sheetName val="건축원가"/>
      <sheetName val="#3_일위대가목록"/>
      <sheetName val="토공집계표"/>
      <sheetName val="기계공사비집계(원안)"/>
      <sheetName val="AIR_SHOWER(3인용)"/>
      <sheetName val="Customer_Databas"/>
      <sheetName val="토공(우물통,기타)_"/>
      <sheetName val="원가_(2)"/>
      <sheetName val="_HIT-&gt;HMC_견적(3900)"/>
      <sheetName val="2000년 공정표"/>
      <sheetName val="기초일위"/>
      <sheetName val="노무비단가"/>
      <sheetName val="설계조건"/>
      <sheetName val="배수내역"/>
      <sheetName val="기흥하도용"/>
      <sheetName val="별표"/>
      <sheetName val="도급예산내역서봉투"/>
      <sheetName val="공사원가계산서"/>
      <sheetName val="설계산출표지"/>
      <sheetName val="도급예산내역서총괄표"/>
      <sheetName val="을부담운반비"/>
      <sheetName val="설계산출기초"/>
      <sheetName val="운반비산출"/>
      <sheetName val="내역서1"/>
      <sheetName val="1공구산출내역서"/>
      <sheetName val="지점장"/>
      <sheetName val="유기공정"/>
      <sheetName val="유림콘도"/>
      <sheetName val="원본"/>
      <sheetName val="암거단위"/>
      <sheetName val="단가대비표 (3)"/>
      <sheetName val="원가총괄"/>
      <sheetName val="수량산출(생반)"/>
      <sheetName val="일반전기C"/>
      <sheetName val="청곡지선입력"/>
      <sheetName val="토공_total"/>
      <sheetName val="노(97_1,97_9,98_1)"/>
      <sheetName val="6PILE__(돌출)"/>
      <sheetName val="적용단위길이"/>
      <sheetName val="피벗테이블데이터분석"/>
      <sheetName val="COST"/>
      <sheetName val="부대내역"/>
      <sheetName val="세골재  T2 변경 현황"/>
      <sheetName val="통합집계표"/>
      <sheetName val="3본사"/>
      <sheetName val="단가일람"/>
      <sheetName val="갑지.을지"/>
      <sheetName val="실행철강하도"/>
      <sheetName val="BID"/>
      <sheetName val="일위대가(1)"/>
      <sheetName val="기타 정보통신공사"/>
      <sheetName val="재집"/>
      <sheetName val="조명율"/>
      <sheetName val="(1)본선수량집계"/>
      <sheetName val="Macro1"/>
      <sheetName val="1000 DB구축 부표"/>
      <sheetName val="CT "/>
      <sheetName val="발신정보"/>
      <sheetName val="기초대가"/>
      <sheetName val="조도계산서 (도서)"/>
      <sheetName val="명세서"/>
      <sheetName val="구리토평1전기"/>
      <sheetName val="C.전기공사"/>
      <sheetName val="J-EQ"/>
      <sheetName val="총괄내역"/>
      <sheetName val="하이테콤직원"/>
      <sheetName val="맨홀수량산출"/>
      <sheetName val="개요"/>
      <sheetName val="노임단가(08.01)"/>
      <sheetName val="현장관리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봉방동근생"/>
      <sheetName val="유림골조"/>
      <sheetName val="민감도"/>
      <sheetName val="세부내역서(전기)"/>
      <sheetName val="품셈"/>
      <sheetName val="변경내역(전체)"/>
      <sheetName val="참조자료"/>
      <sheetName val="날개벽수량표"/>
      <sheetName val="신우"/>
      <sheetName val="전기내역"/>
      <sheetName val="자재표"/>
      <sheetName val="을"/>
      <sheetName val="98지급계획"/>
      <sheetName val="연습"/>
      <sheetName val="내역서중"/>
      <sheetName val="접지수량"/>
      <sheetName val="교각계산"/>
      <sheetName val="직접노무"/>
      <sheetName val="직접재료"/>
      <sheetName val="계측기"/>
      <sheetName val="예가표"/>
      <sheetName val="전기2005"/>
      <sheetName val="통신2005"/>
      <sheetName val="총괄집계표"/>
      <sheetName val="자료입력"/>
      <sheetName val="철콘"/>
      <sheetName val="표  지"/>
      <sheetName val="패널"/>
      <sheetName val="간접비계산"/>
      <sheetName val="PIPING"/>
      <sheetName val="그림"/>
      <sheetName val="그림2"/>
      <sheetName val="분전반"/>
      <sheetName val="내역서적용수량"/>
      <sheetName val="가도공"/>
      <sheetName val="부대"/>
      <sheetName val="일위CODE"/>
      <sheetName val="gyun"/>
      <sheetName val="유림총괄"/>
      <sheetName val="현장관리비참조"/>
      <sheetName val="작성"/>
      <sheetName val="청도공장"/>
      <sheetName val="간접(90)"/>
      <sheetName val="입상내역"/>
      <sheetName val="품셈총괄"/>
      <sheetName val="교각1"/>
      <sheetName val="표층포설및다짐"/>
      <sheetName val="전기"/>
      <sheetName val="인적사항"/>
      <sheetName val="단재적표"/>
      <sheetName val="설계"/>
      <sheetName val="투찰가"/>
      <sheetName val="공문"/>
      <sheetName val="수목표준대가"/>
      <sheetName val="Total"/>
      <sheetName val="예산총괄"/>
      <sheetName val="옥외계측"/>
      <sheetName val="CODE"/>
      <sheetName val="전체"/>
      <sheetName val="인공"/>
      <sheetName val="도급자재"/>
      <sheetName val="일위목록"/>
      <sheetName val="설_(3)1"/>
      <sheetName val="설_(2)1"/>
      <sheetName val="3BL공동구_수량1"/>
      <sheetName val="1_설계조건"/>
      <sheetName val="_냉각수펌프"/>
      <sheetName val="2000년_공정표"/>
      <sheetName val="노무비_근거"/>
      <sheetName val="전선_및_전선관"/>
      <sheetName val="효성CB_1P기초"/>
      <sheetName val="내역서_제출"/>
      <sheetName val="중기일위대가"/>
      <sheetName val="0Title"/>
      <sheetName val="추가예산"/>
      <sheetName val="물가시세"/>
      <sheetName val="오동"/>
      <sheetName val="대조"/>
      <sheetName val="나한"/>
      <sheetName val="부하"/>
      <sheetName val="ESCO개보수공사"/>
      <sheetName val="지급자재"/>
      <sheetName val="수량총괄"/>
      <sheetName val="빌딩 안내"/>
      <sheetName val="화재 탐지 설비"/>
      <sheetName val="DATA테이블1 (2)"/>
      <sheetName val="건축기계설비표선정수장"/>
      <sheetName val="DB"/>
      <sheetName val="공연,전시"/>
      <sheetName val="A 견적"/>
      <sheetName val="s.v"/>
      <sheetName val="공사입찰정보입력"/>
      <sheetName val="국내조달(통합-1)"/>
      <sheetName val="보증수수료산출"/>
      <sheetName val="도담구내 개소별 명세"/>
      <sheetName val="철근중량"/>
      <sheetName val="ABUT수량-A1"/>
      <sheetName val="工관리비율"/>
      <sheetName val="工완성공사율"/>
      <sheetName val="정거장 설계조건"/>
      <sheetName val="주요기준"/>
      <sheetName val="제경비율"/>
      <sheetName val="기본가정"/>
      <sheetName val="자재단가비교표"/>
      <sheetName val="터널조도"/>
      <sheetName val="b_balju"/>
      <sheetName val="인공산출"/>
      <sheetName val="노무단가산정"/>
      <sheetName val="2000.05"/>
      <sheetName val="구의33고"/>
      <sheetName val="구성1"/>
      <sheetName val="구성2"/>
      <sheetName val="구성3"/>
      <sheetName val="구성4"/>
      <sheetName val="도급내역서(재노경)"/>
      <sheetName val="16-1"/>
      <sheetName val="와동수량"/>
      <sheetName val="직원현황"/>
      <sheetName val="ELECTRIC"/>
      <sheetName val="품셈TABLE"/>
      <sheetName val="99년하반기"/>
      <sheetName val="말뚝지지력산정"/>
      <sheetName val="산출0"/>
      <sheetName val="금융비용"/>
      <sheetName val="콘크리트"/>
      <sheetName val="건설기계사용료목록"/>
      <sheetName val="집"/>
      <sheetName val="간선계산"/>
      <sheetName val="계화배수"/>
      <sheetName val="철근집계"/>
      <sheetName val="COPING"/>
      <sheetName val="1차 내역서"/>
      <sheetName val="현장경비"/>
      <sheetName val="포승중환경개선공사(변경)"/>
      <sheetName val="공정코드"/>
      <sheetName val="예비용"/>
      <sheetName val="상행-교대(A1-A2)"/>
      <sheetName val="전기설계변경"/>
      <sheetName val="기초목록"/>
      <sheetName val="단가(자재)"/>
      <sheetName val="공사추진현황"/>
      <sheetName val="입력"/>
      <sheetName val="&lt;--"/>
      <sheetName val="단가 및 재료비"/>
      <sheetName val="가설공사"/>
      <sheetName val="일위(시설)"/>
      <sheetName val="BSD (2)"/>
      <sheetName val="화의-현금흐름"/>
      <sheetName val="전체제잡비"/>
      <sheetName val="바닥판"/>
      <sheetName val="입력DATA"/>
      <sheetName val="COL"/>
      <sheetName val="약전닥트"/>
      <sheetName val="일지-H"/>
      <sheetName val="LD"/>
      <sheetName val="FA설치명세"/>
      <sheetName val="처리단락"/>
      <sheetName val="Sheet38"/>
      <sheetName val="기자재비"/>
      <sheetName val="부속동"/>
      <sheetName val="부대공"/>
      <sheetName val="포장공"/>
      <sheetName val="단위중량"/>
      <sheetName val="골조시행"/>
      <sheetName val="샘플표지"/>
      <sheetName val="대보~세기"/>
      <sheetName val="대운반(철재)"/>
      <sheetName val="쌍송교"/>
      <sheetName val="수지예산"/>
      <sheetName val="흥양2교토공집계표"/>
      <sheetName val="출력은_금물"/>
      <sheetName val="단가_"/>
      <sheetName val="Base"/>
      <sheetName val="C3"/>
      <sheetName val="납부서"/>
      <sheetName val="공량(1월22일)"/>
      <sheetName val="도급내역"/>
      <sheetName val="대목"/>
      <sheetName val="전담운영PM"/>
      <sheetName val="일위대가내역"/>
      <sheetName val="사업부배부A"/>
      <sheetName val="가로등내역서"/>
      <sheetName val="원내역"/>
      <sheetName val="외주비"/>
      <sheetName val="일반공사"/>
      <sheetName val="현장관리비 산출내역"/>
      <sheetName val="공사미수"/>
      <sheetName val="1구간BOQ"/>
      <sheetName val="BOQ(전체)"/>
      <sheetName val="주소"/>
      <sheetName val="설계예시"/>
      <sheetName val="Mc1"/>
      <sheetName val="공통(20-91)"/>
      <sheetName val="내역(100%)"/>
      <sheetName val="표지1"/>
      <sheetName val="산출근거(단청공사)"/>
      <sheetName val="사업수지"/>
      <sheetName val="WEIGHT LIST"/>
      <sheetName val="POL6차-PIPING"/>
      <sheetName val="물량"/>
      <sheetName val="산#2-1 (2)"/>
      <sheetName val="산#3-1"/>
      <sheetName val="기계설비표선정수장"/>
      <sheetName val="토목내역서 (도급단가)"/>
      <sheetName val="수공기"/>
      <sheetName val="특수기호강도거푸집"/>
      <sheetName val="종배수관면벽신"/>
      <sheetName val="종배수관(신)"/>
      <sheetName val="TANK견적대지"/>
      <sheetName val="sst,stl창호"/>
      <sheetName val="DAN"/>
      <sheetName val="백호우계수"/>
      <sheetName val="1공구내역"/>
      <sheetName val="건축공사실행"/>
      <sheetName val="공량산출서"/>
      <sheetName val="공사비"/>
      <sheetName val="Y-WORK"/>
      <sheetName val="기둥(원형)"/>
      <sheetName val="기초공"/>
      <sheetName val="대로근거"/>
      <sheetName val="관로토공"/>
      <sheetName val="우수관"/>
      <sheetName val="토사(PE)"/>
      <sheetName val="#2_일위대가목록"/>
      <sheetName val="일위목록-기"/>
      <sheetName val="BOX전기내역"/>
      <sheetName val="길어깨(현황)"/>
      <sheetName val="MOTOR"/>
      <sheetName val="공종별내역서"/>
      <sheetName val="60명당사(총괄)"/>
      <sheetName val="설계기준"/>
      <sheetName val="일위목록데이타"/>
      <sheetName val="문학간접"/>
      <sheetName val="터널대가"/>
      <sheetName val="노임단가 (2)"/>
      <sheetName val="재료비"/>
      <sheetName val="원가계산서구조조정"/>
      <sheetName val="경율산정"/>
      <sheetName val="Modello"/>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refreshError="1"/>
      <sheetData sheetId="342"/>
      <sheetData sheetId="343"/>
      <sheetData sheetId="344"/>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sheetData sheetId="73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조도계산서 (도서)"/>
      <sheetName val="직노"/>
      <sheetName val="WORK"/>
      <sheetName val="조도계산서 _도서_"/>
      <sheetName val="표지(도서)"/>
      <sheetName val="변압기용량"/>
      <sheetName val="발전기"/>
      <sheetName val="발전기부하"/>
      <sheetName val="축전지"/>
      <sheetName val="전압조건(도서)"/>
      <sheetName val="전압(도서)"/>
      <sheetName val="부하조건(도서)"/>
      <sheetName val="MOTOR"/>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부하계산서"/>
      <sheetName val="인건비"/>
      <sheetName val="일위대가목록"/>
      <sheetName val="명세서"/>
      <sheetName val="민속촌메뉴"/>
      <sheetName val="내역서"/>
      <sheetName val="J直材4"/>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단가비교표"/>
      <sheetName val="Chart1"/>
      <sheetName val="단위내역목록"/>
      <sheetName val="단위내역서"/>
      <sheetName val="총괄표"/>
      <sheetName val="원가(1)"/>
      <sheetName val="원가(2)"/>
      <sheetName val="공량산출서"/>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견적갑지"/>
      <sheetName val="입찰참가보고 (2)"/>
      <sheetName val="내역"/>
      <sheetName val="부대공II"/>
      <sheetName val="가설사무실"/>
      <sheetName val="조직도"/>
      <sheetName val="카메라"/>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Module1"/>
      <sheetName val="원가계산서"/>
      <sheetName val="설계내역서"/>
      <sheetName val="제어반공량"/>
      <sheetName val="가격조사"/>
      <sheetName val="제어반견적"/>
      <sheetName val="주요물량"/>
      <sheetName val="DS-LOAD"/>
      <sheetName val="ilch"/>
      <sheetName val="A-4"/>
      <sheetName val="토공계산서(부체도로)"/>
      <sheetName val="적쒩2002"/>
      <sheetName val="단위내엍목록"/>
      <sheetName val="2F 회의실견적(5_14 일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정부노임단가"/>
      <sheetName val="일반공사"/>
      <sheetName val="대비"/>
      <sheetName val="CONCRETE"/>
      <sheetName val="ITEM"/>
      <sheetName val="P礔CKAGE"/>
      <sheetName val="Sheet1 (2)"/>
      <sheetName val="터널조도"/>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경비"/>
      <sheetName val="남양시작동자105노65기1.3화1.2"/>
      <sheetName val="자재단가"/>
      <sheetName val="D-3503"/>
      <sheetName val="운반비(전선륐)"/>
      <sheetName val="지급자재"/>
      <sheetName val="차액보증"/>
      <sheetName val="출근부"/>
      <sheetName val="타공종이기"/>
      <sheetName val="SG"/>
      <sheetName val="내역분기"/>
      <sheetName val="노원열병합  건축공사기성내역서"/>
      <sheetName val="공통가설"/>
      <sheetName val="소비자가"/>
      <sheetName val="결과조달"/>
      <sheetName val="공통비"/>
      <sheetName val="전기일위대가"/>
      <sheetName val="Y-WORK"/>
      <sheetName val="날개벽"/>
      <sheetName val="건축내역"/>
      <sheetName val="BLOCK(1)"/>
      <sheetName val="투찰"/>
      <sheetName val="CTEMCOST"/>
      <sheetName val="간선계산"/>
      <sheetName val="#REF"/>
      <sheetName val="품목"/>
      <sheetName val="데이타"/>
      <sheetName val="98지급계획"/>
      <sheetName val="코드"/>
      <sheetName val="TEL"/>
      <sheetName val="환률"/>
      <sheetName val="중기일위대가"/>
      <sheetName val="수량산출"/>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부대내역"/>
      <sheetName val="sw1"/>
      <sheetName val="NOMUBI"/>
      <sheetName val="I.설계조건"/>
      <sheetName val="전차선로 물량표"/>
      <sheetName val="CODE"/>
      <sheetName val="공사비집계"/>
      <sheetName val="31.고_x0000_RTU"/>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설계예산내역서"/>
      <sheetName val="단위중량"/>
      <sheetName val="금액내역서"/>
      <sheetName val="토공"/>
      <sheetName val="001"/>
      <sheetName val="c_balju"/>
      <sheetName val="토공(완충)"/>
      <sheetName val="L형옹벽(key)"/>
      <sheetName val="연결임시"/>
      <sheetName val="현금"/>
      <sheetName val="집1"/>
      <sheetName val="8.PILE  (돌출)"/>
      <sheetName val="기계내역"/>
      <sheetName val="관람석제출"/>
      <sheetName val="한강운반비"/>
      <sheetName val="6호기"/>
      <sheetName val="판"/>
      <sheetName val="TOTAL"/>
      <sheetName val="fitting"/>
      <sheetName val="노무비"/>
      <sheetName val="5. COST SCHEDULE PER EXPENSE"/>
      <sheetName val="11.자재단가"/>
      <sheetName val="BJJIN"/>
      <sheetName val="부대대비"/>
      <sheetName val="냉연집계"/>
      <sheetName val="중기사용료"/>
      <sheetName val="DATE"/>
      <sheetName val="총계"/>
      <sheetName val="내역서 "/>
      <sheetName val="준검 내역서"/>
      <sheetName val="수목단가"/>
      <sheetName val="시설수량표"/>
      <sheetName val="식재수량표"/>
      <sheetName val="일위목록"/>
      <sheetName val="K1자재(3차등)"/>
      <sheetName val="내역서(총)"/>
      <sheetName val="횡배위치"/>
      <sheetName val="기초공"/>
      <sheetName val="기둥(원형)"/>
      <sheetName val="단가조사서"/>
      <sheetName val="견적시담(송포2공구)"/>
      <sheetName val="정렬"/>
      <sheetName val="danga"/>
      <sheetName val="BQ"/>
      <sheetName val="공통부대비"/>
      <sheetName val="BID"/>
      <sheetName val="단가"/>
      <sheetName val="시설물일위"/>
      <sheetName val="겉장"/>
      <sheetName val="기성검사원"/>
      <sheetName val="원가"/>
      <sheetName val="건축"/>
      <sheetName val="토목"/>
      <sheetName val="구조물철거타공정이월"/>
      <sheetName val="몰탈재료산출"/>
      <sheetName val="산거각호표"/>
      <sheetName val="설계조건"/>
      <sheetName val="안정계산"/>
      <sheetName val="단면검토"/>
      <sheetName val="백호우계수"/>
      <sheetName val="B"/>
      <sheetName val="최초침전지집계표"/>
      <sheetName val="ABUT수량-A1"/>
      <sheetName val="자재집계"/>
      <sheetName val="예산서"/>
      <sheetName val="TYPE-B 평균H"/>
      <sheetName val="토목주소"/>
      <sheetName val="프랜트면허"/>
      <sheetName val="공사개요"/>
      <sheetName val="NEWDRAW"/>
      <sheetName val="현장지지물물량"/>
      <sheetName val="보합"/>
      <sheetName val="March"/>
      <sheetName val="화재 탐지 설비"/>
      <sheetName val="일위대가목차"/>
      <sheetName val="실행내역"/>
      <sheetName val="입력DATA"/>
      <sheetName val="바닥판"/>
      <sheetName val="맨홀수량집계"/>
      <sheetName val="수량집계"/>
      <sheetName val="총괄집계표"/>
      <sheetName val="설변물량"/>
      <sheetName val="3BL공동구 수량"/>
      <sheetName val="JUCK"/>
      <sheetName val="7.1유효폭"/>
      <sheetName val="조경"/>
      <sheetName val="전신환매도율"/>
      <sheetName val="실행철강하도"/>
      <sheetName val="일위대가표"/>
      <sheetName val="IMP(MAIN)"/>
      <sheetName val="IMP (REACTOR)"/>
      <sheetName val="을"/>
      <sheetName val="골조시행"/>
      <sheetName val="단면가정"/>
      <sheetName val="현장"/>
      <sheetName val="Sheet2"/>
      <sheetName val="노임"/>
      <sheetName val="(2)"/>
      <sheetName val="기계실"/>
      <sheetName val="Customer Databas"/>
      <sheetName val="신공"/>
      <sheetName val="난방열교"/>
      <sheetName val="급탕열교"/>
      <sheetName val="31.고"/>
      <sheetName val="FACTOR"/>
      <sheetName val="Sheet4"/>
      <sheetName val="손익분석"/>
      <sheetName val="총집계표"/>
      <sheetName val="토목내역"/>
      <sheetName val="가공비"/>
      <sheetName val="회사99"/>
      <sheetName val="STORAGE"/>
      <sheetName val="Site Expenses"/>
      <sheetName val="DATA(BAC)"/>
      <sheetName val="내역1"/>
      <sheetName val="플랜트 설치"/>
      <sheetName val="계산근거"/>
      <sheetName val="eq_data"/>
      <sheetName val="8.자재단가"/>
      <sheetName val="설계명세서(선로)"/>
      <sheetName val="자재단가표"/>
      <sheetName val="말뚝물량"/>
      <sheetName val="실행예산"/>
      <sheetName val="철거수량"/>
      <sheetName val="설계산출표지"/>
      <sheetName val="공사원가계산서"/>
      <sheetName val="설계산출기초"/>
      <sheetName val="도급예산내역서총괄표"/>
      <sheetName val="을부담운반비"/>
      <sheetName val="운반비산출"/>
      <sheetName val=" 견적서"/>
      <sheetName val="1.수인터널"/>
      <sheetName val="견적서"/>
      <sheetName val="수량산출서"/>
      <sheetName val="교각계산"/>
      <sheetName val="32.銅기기초"/>
      <sheetName val="교각1"/>
      <sheetName val="토공총괄집계"/>
      <sheetName val="계화배수"/>
      <sheetName val="2000년1차"/>
      <sheetName val="2000전체분"/>
      <sheetName val="소업1교"/>
      <sheetName val="점수계산1-2"/>
      <sheetName val="기계경비"/>
      <sheetName val="9GNG운반"/>
      <sheetName val="여흥"/>
      <sheetName val="Explanation for Page 17"/>
      <sheetName val="단중표"/>
      <sheetName val="경비2내역"/>
      <sheetName val="35_x000e_장주신설"/>
      <sheetName val="사용성검토"/>
      <sheetName val="터파기및재료"/>
      <sheetName val="EUPDAT2"/>
      <sheetName val="Dae_Jiju"/>
      <sheetName val="Sikje_ingun"/>
      <sheetName val="TREE_D"/>
      <sheetName val="입찰"/>
      <sheetName val="현경"/>
      <sheetName val="설계예산서"/>
      <sheetName val="금액집계"/>
      <sheetName val="TABLE"/>
      <sheetName val="산업개발안내서"/>
      <sheetName val="FRP배관단가(만수)"/>
      <sheetName val="만수배관단가"/>
      <sheetName val="년"/>
      <sheetName val="장비집계"/>
      <sheetName val="귀래 설계 공내역서"/>
      <sheetName val="대비표"/>
      <sheetName val="dtxl"/>
      <sheetName val="woo(mac)"/>
      <sheetName val="단가대비표"/>
      <sheetName val="2.예산냴역검토서"/>
      <sheetName val="총투자비산정"/>
      <sheetName val="ROE(FI)"/>
      <sheetName val="Sens&amp;Anal"/>
      <sheetName val="관거공사비"/>
      <sheetName val="공종별 집계"/>
      <sheetName val="일위대가 (목록)"/>
      <sheetName val="TYPE1"/>
      <sheetName val="단면 (2)"/>
      <sheetName val="Macro1"/>
      <sheetName val="조건표"/>
      <sheetName val="UNIT"/>
      <sheetName val="장문교(대전)"/>
      <sheetName val="건축(충일분)"/>
      <sheetName val="unit 4"/>
      <sheetName val="hvac(제어동)"/>
      <sheetName val="하수급견적대비"/>
      <sheetName val="단면(RW1)"/>
      <sheetName val="1을"/>
      <sheetName val="제경비"/>
      <sheetName val="총괄내역서"/>
      <sheetName val="품질 및 특성 보정계수"/>
      <sheetName val="단가산출2"/>
      <sheetName val="자료"/>
      <sheetName val="C &amp; G RHS"/>
      <sheetName val="예산변경사항"/>
      <sheetName val="한전고리-을"/>
      <sheetName val="SE-611"/>
      <sheetName val="전체총괄표"/>
      <sheetName val="요소별"/>
      <sheetName val="전기요금"/>
      <sheetName val="도급대비"/>
      <sheetName val="조건"/>
      <sheetName val="한전위탁공사비2"/>
      <sheetName val="검색"/>
      <sheetName val="총누계"/>
      <sheetName val="45,46"/>
      <sheetName val="06-BATCH "/>
      <sheetName val="비대칭계수"/>
      <sheetName val="전동기 SPEC"/>
      <sheetName val="공틀공사"/>
      <sheetName val="관리비"/>
      <sheetName val="단위세대"/>
      <sheetName val="U-TYPE(1)"/>
      <sheetName val="변화치수"/>
      <sheetName val="Sheet5"/>
      <sheetName val="공사설명서"/>
      <sheetName val="전기일위목록"/>
      <sheetName val="초"/>
      <sheetName val="오산갈곳"/>
      <sheetName val="5공철탑검토표"/>
      <sheetName val="4공철탑검토"/>
      <sheetName val="구왤집계표"/>
      <sheetName val="Ⅴ-2.공종별내역"/>
      <sheetName val="부대공집계표"/>
      <sheetName val="#230,#235"/>
      <sheetName val="2.대외공문"/>
      <sheetName val="실시설계"/>
      <sheetName val="CS2"/>
      <sheetName val="아파트건축"/>
      <sheetName val="원형맨홀수량"/>
      <sheetName val="연수동"/>
      <sheetName val="sum1 (2)"/>
      <sheetName val="major"/>
      <sheetName val="개요"/>
      <sheetName val="KP1590_E"/>
      <sheetName val="기계경비(시간당)"/>
      <sheetName val="P.M 별"/>
      <sheetName val="토 적 표"/>
      <sheetName val="을지"/>
      <sheetName val="부하(성남)"/>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refreshError="1"/>
      <sheetData sheetId="267" refreshError="1"/>
      <sheetData sheetId="268" refreshError="1"/>
      <sheetData sheetId="269" refreshError="1"/>
      <sheetData sheetId="270"/>
      <sheetData sheetId="271" refreshError="1"/>
      <sheetData sheetId="272" refreshError="1"/>
      <sheetData sheetId="273" refreshError="1"/>
      <sheetData sheetId="274" refreshError="1"/>
      <sheetData sheetId="275" refreshError="1"/>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sheetData sheetId="386"/>
      <sheetData sheetId="387"/>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sheetData sheetId="536"/>
      <sheetData sheetId="537"/>
      <sheetData sheetId="538" refreshError="1"/>
      <sheetData sheetId="539" refreshError="1"/>
      <sheetData sheetId="540" refreshError="1"/>
      <sheetData sheetId="541" refreshError="1"/>
      <sheetData sheetId="542"/>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조도계산서 (도서)"/>
    </sheetNames>
    <sheetDataSet>
      <sheetData sheetId="0"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지급현황"/>
      <sheetName val="R&amp;D"/>
      <sheetName val="App"/>
      <sheetName val="CA"/>
      <sheetName val="플랫폼"/>
      <sheetName val="커머스"/>
      <sheetName val="해외기술"/>
      <sheetName val="경영지원"/>
      <sheetName val="해외사업"/>
      <sheetName val="보이스사업"/>
      <sheetName val="웹비즈"/>
      <sheetName val="수불부"/>
      <sheetName val="합계잔액시산표"/>
      <sheetName val="Code"/>
      <sheetName val="전체단가표"/>
      <sheetName val="Rental"/>
      <sheetName val="카테고리 분류"/>
      <sheetName val="구분"/>
      <sheetName val="엔미즈_코리아"/>
      <sheetName val="#cmpt2"/>
      <sheetName val="Benchmarks"/>
      <sheetName val="memo"/>
      <sheetName val="RAW DATA"/>
      <sheetName val="휴대폰(수요조사)"/>
      <sheetName val="카테고리_분류"/>
      <sheetName val="합계"/>
      <sheetName val="Slopes"/>
      <sheetName val="Flat Priced Products"/>
      <sheetName val="Pricelist"/>
      <sheetName val="flatpricebycountry"/>
      <sheetName val="tierpricebycountry"/>
      <sheetName val="A"/>
      <sheetName val="2-2"/>
      <sheetName val="2-4"/>
      <sheetName val="메트로_승,하차DB"/>
      <sheetName val="역사리스트DB"/>
      <sheetName val="카테고리_분류1"/>
      <sheetName val="RAW_DATA"/>
      <sheetName val="생산"/>
      <sheetName val="#REF!"/>
      <sheetName val="55% and 70%"/>
      <sheetName val="Daily"/>
      <sheetName val="MediaMix_G마켓"/>
      <sheetName val="항목정리 (3)"/>
      <sheetName val="PRC-TV (0)"/>
      <sheetName val="Upside Building Block"/>
      <sheetName val="MediaMix"/>
      <sheetName val="그래프시트"/>
      <sheetName val="define"/>
      <sheetName val="아프리카TV"/>
      <sheetName val="4.경비 5.영업외수지"/>
      <sheetName val="04MAY9"/>
      <sheetName val="July Master Pivot Data"/>
      <sheetName val="Proposal 1"/>
      <sheetName val="Budget Calendar"/>
      <sheetName val="FCU (2)"/>
      <sheetName val="카테고리_분류2"/>
      <sheetName val="RAW_DATA1"/>
      <sheetName val="Flat_Priced_Products"/>
      <sheetName val="항목정리_(3)"/>
      <sheetName val="55%_and_70%"/>
      <sheetName val="PRC-TV_(0)"/>
      <sheetName val="Upside_Building_Block"/>
      <sheetName val="4_경비_5_영업외수지"/>
      <sheetName val="MOD'S M.F."/>
      <sheetName val="광고영역별상세"/>
      <sheetName val="수리결과"/>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합계잔액시산표"/>
      <sheetName val="지급현황"/>
      <sheetName val="R&amp;D"/>
      <sheetName val="App"/>
      <sheetName val="CA"/>
      <sheetName val="플랫폼"/>
      <sheetName val="커머스"/>
      <sheetName val="해외기술"/>
      <sheetName val="경영지원"/>
      <sheetName val="해외사업"/>
      <sheetName val="보이스사업"/>
      <sheetName val="웹비즈"/>
      <sheetName val="수불부"/>
      <sheetName val="Code"/>
      <sheetName val="Rental"/>
      <sheetName val="카테고리 분류"/>
      <sheetName val="구분"/>
      <sheetName val="엔미즈_코리아"/>
      <sheetName val="전체단가표"/>
      <sheetName val="#cmpt2"/>
      <sheetName val="카테고리_분류"/>
      <sheetName val="RAW DATA"/>
      <sheetName val="Benchmarks"/>
      <sheetName val="memo"/>
      <sheetName val="휴대폰(수요조사)"/>
      <sheetName val="Slopes"/>
      <sheetName val="Flat Priced Products"/>
      <sheetName val="Pricelist"/>
      <sheetName val="flatpricebycountry"/>
      <sheetName val="tierpricebycountry"/>
      <sheetName val="합계"/>
      <sheetName val="A"/>
      <sheetName val="2-2"/>
      <sheetName val="2-4"/>
      <sheetName val="메트로_승,하차DB"/>
      <sheetName val="역사리스트DB"/>
      <sheetName val="생산"/>
      <sheetName val="카테고리_분류1"/>
      <sheetName val="RAW_DATA"/>
      <sheetName val="#REF!"/>
      <sheetName val="Daily"/>
      <sheetName val="MediaMix_G마켓"/>
      <sheetName val="55% and 70%"/>
      <sheetName val="항목정리 (3)"/>
      <sheetName val="PRC-TV (0)"/>
      <sheetName val="Upside Building Block"/>
      <sheetName val="MediaMix"/>
      <sheetName val="그래프시트"/>
      <sheetName val="define"/>
      <sheetName val="아프리카TV"/>
      <sheetName val="4.경비 5.영업외수지"/>
      <sheetName val="04MAY9"/>
      <sheetName val="July Master Pivot Data"/>
      <sheetName val="Proposal 1"/>
      <sheetName val="Budget Calendar"/>
      <sheetName val="FCU (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S S.MIST"/>
      <sheetName val="LIESE W.S.-R"/>
      <sheetName val="VIDAL S.FOAM"/>
      <sheetName val="VIDAL P.S."/>
      <sheetName val="PANTENE PR V"/>
      <sheetName val="REJOY"/>
      <sheetName val="LUX S.RICH"/>
      <sheetName val="MOD'S M.F."/>
      <sheetName val="Upside Building Block"/>
      <sheetName val="MOD'S_S_MIST"/>
      <sheetName val="LIESE_W_S_-R"/>
      <sheetName val="VIDAL_S_FOAM"/>
      <sheetName val="VIDAL_P_S_"/>
      <sheetName val="PANTENE_PR_V"/>
      <sheetName val="LUX_S_RICH"/>
      <sheetName val="MOD'S_M_F_"/>
      <sheetName val="Upside_Building_Block"/>
      <sheetName val="MOD'S_S_MIST1"/>
      <sheetName val="LIESE_W_S_-R1"/>
      <sheetName val="VIDAL_S_FOAM1"/>
      <sheetName val="VIDAL_P_S_1"/>
      <sheetName val="PANTENE_PR_V1"/>
      <sheetName val="LUX_S_RICH1"/>
      <sheetName val="MOD'S_M_F_1"/>
      <sheetName val="Upside_Building_Block1"/>
      <sheetName val="합계잔액시산표"/>
    </sheetNames>
    <sheetDataSet>
      <sheetData sheetId="0"/>
      <sheetData sheetId="1"/>
      <sheetData sheetId="2"/>
      <sheetData sheetId="3"/>
      <sheetData sheetId="4"/>
      <sheetData sheetId="5"/>
      <sheetData sheetId="6"/>
      <sheetData sheetId="7" refreshError="1">
        <row r="92">
          <cell r="A92" t="str">
            <v>[A1] PROMOTION SITUATION ANALYSIS</v>
          </cell>
        </row>
        <row r="453">
          <cell r="A453" t="str">
            <v>[A1] PROMOTION SITUATION ANALYSIS</v>
          </cell>
        </row>
      </sheetData>
      <sheetData sheetId="8" refreshError="1"/>
      <sheetData sheetId="9"/>
      <sheetData sheetId="10"/>
      <sheetData sheetId="11"/>
      <sheetData sheetId="12"/>
      <sheetData sheetId="13"/>
      <sheetData sheetId="14"/>
      <sheetData sheetId="15">
        <row r="92">
          <cell r="A92" t="str">
            <v>[A1] PROMOTION SITUATION ANALYSIS</v>
          </cell>
        </row>
      </sheetData>
      <sheetData sheetId="16"/>
      <sheetData sheetId="17"/>
      <sheetData sheetId="18"/>
      <sheetData sheetId="19"/>
      <sheetData sheetId="20"/>
      <sheetData sheetId="21"/>
      <sheetData sheetId="22"/>
      <sheetData sheetId="23">
        <row r="92">
          <cell r="A92" t="str">
            <v>[A1] PROMOTION SITUATION ANALYSIS</v>
          </cell>
        </row>
      </sheetData>
      <sheetData sheetId="24"/>
      <sheetData sheetId="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ote Cover"/>
      <sheetName val="Labor Detail"/>
      <sheetName val="Expense Detail"/>
      <sheetName val="Unit Price"/>
      <sheetName val="Quote_Cover"/>
      <sheetName val="Labor_Detail"/>
      <sheetName val="Expense_Detail"/>
      <sheetName val="Unit_Price"/>
      <sheetName val="Daily"/>
      <sheetName val="n賃率-職"/>
      <sheetName val="i一般比"/>
      <sheetName val="손익"/>
      <sheetName val="카테고리 분류"/>
      <sheetName val="Quote_Cover1"/>
      <sheetName val="Labor_Detail1"/>
      <sheetName val="Expense_Detail1"/>
      <sheetName val="Unit_Price1"/>
      <sheetName val="카테고리_분류"/>
    </sheetNames>
    <sheetDataSet>
      <sheetData sheetId="0" refreshError="1"/>
      <sheetData sheetId="1" refreshError="1"/>
      <sheetData sheetId="2" refreshError="1"/>
      <sheetData sheetId="3">
        <row r="4">
          <cell r="A4" t="str">
            <v>KR Consultant</v>
          </cell>
        </row>
        <row r="5">
          <cell r="A5" t="str">
            <v>KR Senior</v>
          </cell>
        </row>
        <row r="6">
          <cell r="A6" t="str">
            <v>KR Managing</v>
          </cell>
        </row>
        <row r="7">
          <cell r="A7" t="str">
            <v>KR Senior Managing</v>
          </cell>
        </row>
        <row r="8">
          <cell r="A8" t="str">
            <v>KR Partner</v>
          </cell>
        </row>
        <row r="9">
          <cell r="A9" t="str">
            <v>Global Senior</v>
          </cell>
        </row>
        <row r="10">
          <cell r="A10" t="str">
            <v>Global Managing</v>
          </cell>
        </row>
        <row r="11">
          <cell r="A11" t="str">
            <v>Global Senior Managing</v>
          </cell>
        </row>
        <row r="12">
          <cell r="A12" t="str">
            <v>Global Partner</v>
          </cell>
        </row>
        <row r="13">
          <cell r="A13" t="str">
            <v>Global Partner - Executive</v>
          </cell>
        </row>
      </sheetData>
      <sheetData sheetId="4"/>
      <sheetData sheetId="5"/>
      <sheetData sheetId="6"/>
      <sheetData sheetId="7">
        <row r="4">
          <cell r="A4" t="str">
            <v>KR Consultant</v>
          </cell>
        </row>
      </sheetData>
      <sheetData sheetId="8"/>
      <sheetData sheetId="9" refreshError="1"/>
      <sheetData sheetId="10" refreshError="1"/>
      <sheetData sheetId="11" refreshError="1"/>
      <sheetData sheetId="12" refreshError="1"/>
      <sheetData sheetId="13"/>
      <sheetData sheetId="14"/>
      <sheetData sheetId="15"/>
      <sheetData sheetId="16">
        <row r="4">
          <cell r="A4" t="str">
            <v>KR Consultant</v>
          </cell>
        </row>
      </sheetData>
      <sheetData sheetId="17"/>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Quote Cover"/>
      <sheetName val="Labor Detail"/>
      <sheetName val="Expense Detail"/>
      <sheetName val="Unit Price"/>
      <sheetName val="Quote_Cover"/>
      <sheetName val="Labor_Detail"/>
      <sheetName val="Expense_Detail"/>
      <sheetName val="Unit_Price"/>
      <sheetName val="Daily"/>
      <sheetName val="n賃率-職"/>
      <sheetName val="i一般比"/>
      <sheetName val="손익"/>
      <sheetName val="카테고리 분류"/>
      <sheetName val="Quote_Cover1"/>
      <sheetName val="Labor_Detail1"/>
      <sheetName val="Expense_Detail1"/>
      <sheetName val="Unit_Price1"/>
      <sheetName val="카테고리_분류"/>
    </sheetNames>
    <sheetDataSet>
      <sheetData sheetId="0" refreshError="1"/>
      <sheetData sheetId="1" refreshError="1"/>
      <sheetData sheetId="2" refreshError="1"/>
      <sheetData sheetId="3">
        <row r="4">
          <cell r="A4" t="str">
            <v>KR Consultant</v>
          </cell>
        </row>
        <row r="5">
          <cell r="A5" t="str">
            <v>KR Senior</v>
          </cell>
        </row>
        <row r="6">
          <cell r="A6" t="str">
            <v>KR Managing</v>
          </cell>
        </row>
        <row r="7">
          <cell r="A7" t="str">
            <v>KR Senior Managing</v>
          </cell>
        </row>
        <row r="8">
          <cell r="A8" t="str">
            <v>KR Partner</v>
          </cell>
        </row>
        <row r="9">
          <cell r="A9" t="str">
            <v>Global Senior</v>
          </cell>
        </row>
        <row r="10">
          <cell r="A10" t="str">
            <v>Global Managing</v>
          </cell>
        </row>
        <row r="11">
          <cell r="A11" t="str">
            <v>Global Senior Managing</v>
          </cell>
        </row>
        <row r="12">
          <cell r="A12" t="str">
            <v>Global Partner</v>
          </cell>
        </row>
        <row r="13">
          <cell r="A13" t="str">
            <v>Global Partner - Executive</v>
          </cell>
        </row>
      </sheetData>
      <sheetData sheetId="4"/>
      <sheetData sheetId="5"/>
      <sheetData sheetId="6"/>
      <sheetData sheetId="7">
        <row r="4">
          <cell r="A4" t="str">
            <v>KR Consultant</v>
          </cell>
        </row>
      </sheetData>
      <sheetData sheetId="8"/>
      <sheetData sheetId="9" refreshError="1"/>
      <sheetData sheetId="10" refreshError="1"/>
      <sheetData sheetId="11" refreshError="1"/>
      <sheetData sheetId="12" refreshError="1"/>
      <sheetData sheetId="13"/>
      <sheetData sheetId="14"/>
      <sheetData sheetId="15"/>
      <sheetData sheetId="16">
        <row r="4">
          <cell r="A4" t="str">
            <v>KR Consultant</v>
          </cell>
        </row>
      </sheetData>
      <sheetData sheetId="17"/>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발신정보"/>
    </sheetNames>
    <sheetDataSet>
      <sheetData sheetId="0"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발신정보"/>
    </sheetNames>
    <sheetDataSet>
      <sheetData sheetId="0"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기본일위"/>
      <sheetName val="Società"/>
      <sheetName val="조도계산서 (도서)"/>
      <sheetName val="000000"/>
      <sheetName val="VXXXXX"/>
      <sheetName val="본문"/>
      <sheetName val="목차"/>
      <sheetName val="개발비용"/>
      <sheetName val="총괄내역"/>
      <sheetName val="공종내역"/>
      <sheetName val="부표"/>
      <sheetName val="토적집계"/>
      <sheetName val="토적표 "/>
      <sheetName val="석축수량"/>
      <sheetName val="집수"/>
      <sheetName val="빗물"/>
      <sheetName val="배수관"/>
      <sheetName val="L옹벽"/>
      <sheetName val="기계일위"/>
      <sheetName val="일위대가"/>
      <sheetName val="기계경비"/>
      <sheetName val="기타경비"/>
      <sheetName val="간지"/>
      <sheetName val="표지"/>
      <sheetName val="발신정보"/>
    </sheetNames>
    <sheetDataSet>
      <sheetData sheetId="0" refreshError="1">
        <row r="1">
          <cell r="L1" t="str">
            <v>2000년 8월</v>
          </cell>
        </row>
        <row r="2">
          <cell r="A2" t="str">
            <v>名  稱 : 모르터 ( 1 : 2 )</v>
          </cell>
          <cell r="J2" t="str">
            <v>單位 : 원/㎥當</v>
          </cell>
          <cell r="L2" t="str">
            <v>주  요  자  재  단  가  표</v>
          </cell>
        </row>
        <row r="3">
          <cell r="A3" t="str">
            <v>區    分</v>
          </cell>
          <cell r="B3" t="str">
            <v>材質 및 規格</v>
          </cell>
          <cell r="C3" t="str">
            <v>單位</v>
          </cell>
          <cell r="D3" t="str">
            <v>數    量</v>
          </cell>
          <cell r="E3" t="str">
            <v>材       料       費</v>
          </cell>
          <cell r="G3" t="str">
            <v xml:space="preserve">        勞       務       費</v>
          </cell>
          <cell r="I3" t="str">
            <v>經              費</v>
          </cell>
          <cell r="L3" t="str">
            <v>철근</v>
          </cell>
          <cell r="M3">
            <v>334000</v>
          </cell>
          <cell r="O3" t="str">
            <v>모래</v>
          </cell>
          <cell r="P3">
            <v>16000</v>
          </cell>
        </row>
        <row r="4">
          <cell r="A4" t="str">
            <v>工 種 別</v>
          </cell>
          <cell r="E4" t="str">
            <v>單  價</v>
          </cell>
          <cell r="F4" t="str">
            <v>金      額</v>
          </cell>
          <cell r="G4" t="str">
            <v>單  價</v>
          </cell>
          <cell r="H4" t="str">
            <v>金      額</v>
          </cell>
          <cell r="I4" t="str">
            <v>單  價</v>
          </cell>
          <cell r="J4" t="str">
            <v>金      額</v>
          </cell>
          <cell r="L4" t="str">
            <v>철선 # 8</v>
          </cell>
          <cell r="M4">
            <v>450</v>
          </cell>
          <cell r="O4" t="str">
            <v>잡석</v>
          </cell>
          <cell r="P4">
            <v>11000</v>
          </cell>
        </row>
        <row r="5">
          <cell r="A5" t="str">
            <v>시멘트</v>
          </cell>
          <cell r="C5" t="str">
            <v>kg</v>
          </cell>
          <cell r="D5">
            <v>680</v>
          </cell>
          <cell r="E5">
            <v>59</v>
          </cell>
          <cell r="F5">
            <v>40120</v>
          </cell>
          <cell r="H5">
            <v>0</v>
          </cell>
          <cell r="J5">
            <v>0</v>
          </cell>
          <cell r="L5" t="str">
            <v>철선 # 20</v>
          </cell>
          <cell r="M5">
            <v>550</v>
          </cell>
          <cell r="O5" t="str">
            <v>보조기층재</v>
          </cell>
          <cell r="P5">
            <v>11000</v>
          </cell>
        </row>
        <row r="6">
          <cell r="A6" t="str">
            <v>모래</v>
          </cell>
          <cell r="C6" t="str">
            <v>㎥</v>
          </cell>
          <cell r="D6">
            <v>0.98</v>
          </cell>
          <cell r="E6">
            <v>16000</v>
          </cell>
          <cell r="F6">
            <v>15680</v>
          </cell>
          <cell r="H6">
            <v>0</v>
          </cell>
          <cell r="J6">
            <v>0</v>
          </cell>
          <cell r="K6">
            <v>16500</v>
          </cell>
          <cell r="L6" t="str">
            <v>못  N75</v>
          </cell>
          <cell r="M6">
            <v>660</v>
          </cell>
          <cell r="O6" t="str">
            <v>시멘트</v>
          </cell>
          <cell r="P6">
            <v>59</v>
          </cell>
          <cell r="Q6">
            <v>2600</v>
          </cell>
        </row>
        <row r="7">
          <cell r="A7" t="str">
            <v>보통인부</v>
          </cell>
          <cell r="C7" t="str">
            <v>인</v>
          </cell>
          <cell r="D7">
            <v>1</v>
          </cell>
          <cell r="F7">
            <v>0</v>
          </cell>
          <cell r="G7">
            <v>34360</v>
          </cell>
          <cell r="H7">
            <v>34360</v>
          </cell>
          <cell r="J7">
            <v>0</v>
          </cell>
          <cell r="K7">
            <v>900</v>
          </cell>
          <cell r="L7" t="str">
            <v>목재</v>
          </cell>
          <cell r="M7">
            <v>244964</v>
          </cell>
          <cell r="O7" t="str">
            <v>판재</v>
          </cell>
          <cell r="P7">
            <v>258573</v>
          </cell>
          <cell r="Q7">
            <v>950</v>
          </cell>
        </row>
        <row r="8">
          <cell r="F8">
            <v>0</v>
          </cell>
          <cell r="H8">
            <v>0</v>
          </cell>
          <cell r="J8">
            <v>0</v>
          </cell>
          <cell r="K8">
            <v>550</v>
          </cell>
          <cell r="L8" t="str">
            <v>원목</v>
          </cell>
          <cell r="M8">
            <v>164670</v>
          </cell>
          <cell r="O8" t="str">
            <v>합판</v>
          </cell>
          <cell r="P8">
            <v>6641</v>
          </cell>
          <cell r="Q8">
            <v>11000</v>
          </cell>
        </row>
        <row r="9">
          <cell r="F9">
            <v>0</v>
          </cell>
          <cell r="H9">
            <v>0</v>
          </cell>
          <cell r="J9">
            <v>0</v>
          </cell>
        </row>
        <row r="10">
          <cell r="F10">
            <v>0</v>
          </cell>
          <cell r="H10">
            <v>0</v>
          </cell>
          <cell r="J10">
            <v>0</v>
          </cell>
          <cell r="L10" t="str">
            <v>40-135-8</v>
          </cell>
          <cell r="M10">
            <v>36400</v>
          </cell>
        </row>
        <row r="11">
          <cell r="F11">
            <v>0</v>
          </cell>
          <cell r="H11">
            <v>0</v>
          </cell>
          <cell r="J11">
            <v>0</v>
          </cell>
          <cell r="L11" t="str">
            <v>40-180-8</v>
          </cell>
          <cell r="M11">
            <v>39640</v>
          </cell>
        </row>
        <row r="12">
          <cell r="F12">
            <v>0</v>
          </cell>
          <cell r="H12">
            <v>0</v>
          </cell>
          <cell r="J12">
            <v>0</v>
          </cell>
          <cell r="L12" t="str">
            <v>#8 150×150</v>
          </cell>
          <cell r="M12">
            <v>720</v>
          </cell>
        </row>
        <row r="13">
          <cell r="F13">
            <v>0</v>
          </cell>
          <cell r="H13">
            <v>0</v>
          </cell>
          <cell r="J13">
            <v>0</v>
          </cell>
          <cell r="L13" t="str">
            <v>25-210-8</v>
          </cell>
          <cell r="M13">
            <v>49560</v>
          </cell>
        </row>
        <row r="14">
          <cell r="F14">
            <v>0</v>
          </cell>
          <cell r="H14">
            <v>0</v>
          </cell>
          <cell r="J14">
            <v>0</v>
          </cell>
          <cell r="L14" t="str">
            <v>25-180-8</v>
          </cell>
          <cell r="M14">
            <v>47040</v>
          </cell>
        </row>
        <row r="15">
          <cell r="F15">
            <v>0</v>
          </cell>
          <cell r="H15">
            <v>0</v>
          </cell>
          <cell r="J15">
            <v>0</v>
          </cell>
          <cell r="L15" t="str">
            <v>25-210-10</v>
          </cell>
          <cell r="M15">
            <v>50080</v>
          </cell>
        </row>
        <row r="16">
          <cell r="F16">
            <v>0</v>
          </cell>
          <cell r="H16">
            <v>0</v>
          </cell>
          <cell r="J16">
            <v>0</v>
          </cell>
          <cell r="L16" t="str">
            <v>25-210-12</v>
          </cell>
          <cell r="M16">
            <v>50680</v>
          </cell>
        </row>
        <row r="17">
          <cell r="F17">
            <v>0</v>
          </cell>
          <cell r="H17">
            <v>0</v>
          </cell>
          <cell r="J17">
            <v>0</v>
          </cell>
          <cell r="L17" t="str">
            <v>25-180-12</v>
          </cell>
          <cell r="M17">
            <v>47980</v>
          </cell>
        </row>
        <row r="18">
          <cell r="A18" t="str">
            <v>計</v>
          </cell>
          <cell r="F18">
            <v>55800</v>
          </cell>
          <cell r="H18">
            <v>34360</v>
          </cell>
          <cell r="J18">
            <v>0</v>
          </cell>
        </row>
        <row r="20">
          <cell r="A20" t="str">
            <v>名  稱 : 레미콘타설 ( 무근 )</v>
          </cell>
          <cell r="J20" t="str">
            <v>單位 : 원/㎥當</v>
          </cell>
        </row>
        <row r="21">
          <cell r="A21" t="str">
            <v>區    分</v>
          </cell>
          <cell r="B21" t="str">
            <v>材質 및 規格</v>
          </cell>
          <cell r="C21" t="str">
            <v>單位</v>
          </cell>
          <cell r="D21" t="str">
            <v>數    量</v>
          </cell>
          <cell r="E21" t="str">
            <v>材       料       費</v>
          </cell>
          <cell r="G21" t="str">
            <v xml:space="preserve">        勞       務       費</v>
          </cell>
          <cell r="I21" t="str">
            <v>經              費</v>
          </cell>
        </row>
        <row r="22">
          <cell r="A22" t="str">
            <v>工 種 別</v>
          </cell>
          <cell r="E22" t="str">
            <v>單  價</v>
          </cell>
          <cell r="F22" t="str">
            <v>金      額</v>
          </cell>
          <cell r="G22" t="str">
            <v>單  價</v>
          </cell>
          <cell r="H22" t="str">
            <v>金      額</v>
          </cell>
          <cell r="I22" t="str">
            <v>單  價</v>
          </cell>
          <cell r="J22" t="str">
            <v>金      額</v>
          </cell>
        </row>
        <row r="23">
          <cell r="A23" t="str">
            <v>콘크리트공</v>
          </cell>
          <cell r="C23" t="str">
            <v>인</v>
          </cell>
          <cell r="D23">
            <v>0.15</v>
          </cell>
          <cell r="F23">
            <v>0</v>
          </cell>
          <cell r="G23">
            <v>62281</v>
          </cell>
          <cell r="H23">
            <v>9342.1</v>
          </cell>
          <cell r="J23">
            <v>0</v>
          </cell>
        </row>
        <row r="24">
          <cell r="A24" t="str">
            <v>보통인부</v>
          </cell>
          <cell r="C24" t="str">
            <v>인</v>
          </cell>
          <cell r="D24">
            <v>0.27</v>
          </cell>
          <cell r="F24">
            <v>0</v>
          </cell>
          <cell r="G24">
            <v>34360</v>
          </cell>
          <cell r="H24">
            <v>9277.2000000000007</v>
          </cell>
          <cell r="J24">
            <v>0</v>
          </cell>
        </row>
        <row r="25">
          <cell r="F25">
            <v>0</v>
          </cell>
          <cell r="H25">
            <v>0</v>
          </cell>
          <cell r="J25">
            <v>0</v>
          </cell>
        </row>
        <row r="26">
          <cell r="F26">
            <v>0</v>
          </cell>
          <cell r="H26">
            <v>0</v>
          </cell>
          <cell r="J26">
            <v>0</v>
          </cell>
        </row>
        <row r="27">
          <cell r="F27">
            <v>0</v>
          </cell>
          <cell r="H27">
            <v>0</v>
          </cell>
          <cell r="J27">
            <v>0</v>
          </cell>
        </row>
        <row r="28">
          <cell r="F28">
            <v>0</v>
          </cell>
          <cell r="H28">
            <v>0</v>
          </cell>
          <cell r="J28">
            <v>0</v>
          </cell>
        </row>
        <row r="29">
          <cell r="F29">
            <v>0</v>
          </cell>
          <cell r="H29">
            <v>0</v>
          </cell>
          <cell r="J29">
            <v>0</v>
          </cell>
        </row>
        <row r="30">
          <cell r="F30">
            <v>0</v>
          </cell>
          <cell r="H30">
            <v>0</v>
          </cell>
          <cell r="J30">
            <v>0</v>
          </cell>
        </row>
        <row r="31">
          <cell r="F31">
            <v>0</v>
          </cell>
          <cell r="H31">
            <v>0</v>
          </cell>
          <cell r="J31">
            <v>0</v>
          </cell>
        </row>
        <row r="32">
          <cell r="F32">
            <v>0</v>
          </cell>
          <cell r="H32">
            <v>0</v>
          </cell>
          <cell r="J32">
            <v>0</v>
          </cell>
        </row>
        <row r="33">
          <cell r="F33">
            <v>0</v>
          </cell>
          <cell r="H33">
            <v>0</v>
          </cell>
          <cell r="J33">
            <v>0</v>
          </cell>
        </row>
        <row r="34">
          <cell r="F34">
            <v>0</v>
          </cell>
          <cell r="H34">
            <v>0</v>
          </cell>
          <cell r="J34">
            <v>0</v>
          </cell>
        </row>
        <row r="35">
          <cell r="F35">
            <v>0</v>
          </cell>
          <cell r="H35">
            <v>0</v>
          </cell>
          <cell r="J35">
            <v>0</v>
          </cell>
        </row>
        <row r="36">
          <cell r="A36" t="str">
            <v>計</v>
          </cell>
          <cell r="F36">
            <v>0</v>
          </cell>
          <cell r="H36">
            <v>18619</v>
          </cell>
          <cell r="J36">
            <v>0</v>
          </cell>
        </row>
        <row r="38">
          <cell r="A38" t="str">
            <v>名  稱 : 레미콘타설 ( 철근 )</v>
          </cell>
          <cell r="J38" t="str">
            <v>單位 : 원/㎥當</v>
          </cell>
        </row>
        <row r="39">
          <cell r="A39" t="str">
            <v>區    分</v>
          </cell>
          <cell r="B39" t="str">
            <v>材質 및 規格</v>
          </cell>
          <cell r="C39" t="str">
            <v>單位</v>
          </cell>
          <cell r="D39" t="str">
            <v>數    量</v>
          </cell>
          <cell r="E39" t="str">
            <v>材       料       費</v>
          </cell>
          <cell r="G39" t="str">
            <v xml:space="preserve">        勞       務       費</v>
          </cell>
          <cell r="I39" t="str">
            <v>經              費</v>
          </cell>
        </row>
        <row r="40">
          <cell r="A40" t="str">
            <v>工 種 別</v>
          </cell>
          <cell r="E40" t="str">
            <v>單  價</v>
          </cell>
          <cell r="F40" t="str">
            <v>金      額</v>
          </cell>
          <cell r="G40" t="str">
            <v>單  價</v>
          </cell>
          <cell r="H40" t="str">
            <v>金      額</v>
          </cell>
          <cell r="I40" t="str">
            <v>單  價</v>
          </cell>
          <cell r="J40" t="str">
            <v>金      額</v>
          </cell>
        </row>
        <row r="41">
          <cell r="A41" t="str">
            <v>콘크리트공</v>
          </cell>
          <cell r="C41" t="str">
            <v>인</v>
          </cell>
          <cell r="D41">
            <v>0.17</v>
          </cell>
          <cell r="F41">
            <v>0</v>
          </cell>
          <cell r="G41">
            <v>62281</v>
          </cell>
          <cell r="H41">
            <v>10587.7</v>
          </cell>
          <cell r="J41">
            <v>0</v>
          </cell>
        </row>
        <row r="42">
          <cell r="A42" t="str">
            <v>보통인부</v>
          </cell>
          <cell r="C42" t="str">
            <v>인</v>
          </cell>
          <cell r="D42">
            <v>0.28999999999999998</v>
          </cell>
          <cell r="F42">
            <v>0</v>
          </cell>
          <cell r="G42">
            <v>34360</v>
          </cell>
          <cell r="H42">
            <v>9964.4</v>
          </cell>
          <cell r="J42">
            <v>0</v>
          </cell>
        </row>
        <row r="43">
          <cell r="F43">
            <v>0</v>
          </cell>
          <cell r="H43">
            <v>0</v>
          </cell>
          <cell r="J43">
            <v>0</v>
          </cell>
        </row>
        <row r="44">
          <cell r="F44">
            <v>0</v>
          </cell>
          <cell r="H44">
            <v>0</v>
          </cell>
          <cell r="J44">
            <v>0</v>
          </cell>
        </row>
        <row r="45">
          <cell r="F45">
            <v>0</v>
          </cell>
          <cell r="H45">
            <v>0</v>
          </cell>
          <cell r="J45">
            <v>0</v>
          </cell>
        </row>
        <row r="46">
          <cell r="F46">
            <v>0</v>
          </cell>
          <cell r="H46">
            <v>0</v>
          </cell>
          <cell r="J46">
            <v>0</v>
          </cell>
        </row>
        <row r="47">
          <cell r="F47">
            <v>0</v>
          </cell>
          <cell r="H47">
            <v>0</v>
          </cell>
          <cell r="J47">
            <v>0</v>
          </cell>
        </row>
        <row r="48">
          <cell r="F48">
            <v>0</v>
          </cell>
          <cell r="H48">
            <v>0</v>
          </cell>
          <cell r="J48">
            <v>0</v>
          </cell>
        </row>
        <row r="49">
          <cell r="F49">
            <v>0</v>
          </cell>
          <cell r="H49">
            <v>0</v>
          </cell>
          <cell r="J49">
            <v>0</v>
          </cell>
        </row>
        <row r="50">
          <cell r="F50">
            <v>0</v>
          </cell>
          <cell r="H50">
            <v>0</v>
          </cell>
          <cell r="J50">
            <v>0</v>
          </cell>
        </row>
        <row r="51">
          <cell r="F51">
            <v>0</v>
          </cell>
          <cell r="H51">
            <v>0</v>
          </cell>
          <cell r="J51">
            <v>0</v>
          </cell>
        </row>
        <row r="52">
          <cell r="F52">
            <v>0</v>
          </cell>
          <cell r="H52">
            <v>0</v>
          </cell>
          <cell r="J52">
            <v>0</v>
          </cell>
        </row>
        <row r="53">
          <cell r="F53">
            <v>0</v>
          </cell>
          <cell r="H53">
            <v>0</v>
          </cell>
          <cell r="J53">
            <v>0</v>
          </cell>
        </row>
        <row r="54">
          <cell r="A54" t="str">
            <v>計</v>
          </cell>
          <cell r="F54">
            <v>0</v>
          </cell>
          <cell r="H54">
            <v>20552</v>
          </cell>
          <cell r="J54">
            <v>0</v>
          </cell>
        </row>
        <row r="56">
          <cell r="A56" t="str">
            <v>名  稱 : 철근가공조립 ( 간단 )</v>
          </cell>
          <cell r="J56" t="str">
            <v>單位 : 원/TON當</v>
          </cell>
        </row>
        <row r="57">
          <cell r="A57" t="str">
            <v>區    分</v>
          </cell>
          <cell r="B57" t="str">
            <v>材質 및 規格</v>
          </cell>
          <cell r="C57" t="str">
            <v>單位</v>
          </cell>
          <cell r="D57" t="str">
            <v>數    量</v>
          </cell>
          <cell r="E57" t="str">
            <v>材       料       費</v>
          </cell>
          <cell r="G57" t="str">
            <v xml:space="preserve">        勞       務       費</v>
          </cell>
          <cell r="I57" t="str">
            <v>經              費</v>
          </cell>
        </row>
        <row r="58">
          <cell r="A58" t="str">
            <v>工 種 別</v>
          </cell>
          <cell r="E58" t="str">
            <v>單  價</v>
          </cell>
          <cell r="F58" t="str">
            <v>金      額</v>
          </cell>
          <cell r="G58" t="str">
            <v>單  價</v>
          </cell>
          <cell r="H58" t="str">
            <v>金      額</v>
          </cell>
          <cell r="I58" t="str">
            <v>單  價</v>
          </cell>
          <cell r="J58" t="str">
            <v>金      額</v>
          </cell>
        </row>
        <row r="59">
          <cell r="A59" t="str">
            <v>결속선</v>
          </cell>
          <cell r="B59" t="str">
            <v>＃20 m/m</v>
          </cell>
          <cell r="C59" t="str">
            <v>kg</v>
          </cell>
          <cell r="D59">
            <v>5</v>
          </cell>
          <cell r="E59">
            <v>550</v>
          </cell>
          <cell r="F59">
            <v>2750</v>
          </cell>
          <cell r="H59">
            <v>0</v>
          </cell>
          <cell r="J59">
            <v>0</v>
          </cell>
        </row>
        <row r="60">
          <cell r="A60" t="str">
            <v>철근공</v>
          </cell>
          <cell r="C60" t="str">
            <v>인</v>
          </cell>
          <cell r="D60">
            <v>2.9</v>
          </cell>
          <cell r="F60">
            <v>0</v>
          </cell>
          <cell r="G60">
            <v>63607</v>
          </cell>
          <cell r="H60">
            <v>184460.3</v>
          </cell>
          <cell r="J60">
            <v>0</v>
          </cell>
        </row>
        <row r="61">
          <cell r="A61" t="str">
            <v>보통인부</v>
          </cell>
          <cell r="C61" t="str">
            <v>인</v>
          </cell>
          <cell r="D61">
            <v>1.6</v>
          </cell>
          <cell r="F61">
            <v>0</v>
          </cell>
          <cell r="G61">
            <v>34360</v>
          </cell>
          <cell r="H61">
            <v>54976</v>
          </cell>
          <cell r="J61">
            <v>0</v>
          </cell>
        </row>
        <row r="62">
          <cell r="A62" t="str">
            <v>기구손료</v>
          </cell>
          <cell r="B62" t="str">
            <v>품의 2%</v>
          </cell>
          <cell r="C62" t="str">
            <v>식</v>
          </cell>
          <cell r="D62">
            <v>1</v>
          </cell>
          <cell r="E62">
            <v>239436</v>
          </cell>
          <cell r="F62">
            <v>4788.7</v>
          </cell>
          <cell r="H62">
            <v>0</v>
          </cell>
          <cell r="J62">
            <v>0</v>
          </cell>
        </row>
        <row r="63">
          <cell r="F63">
            <v>0</v>
          </cell>
          <cell r="H63">
            <v>0</v>
          </cell>
          <cell r="J63">
            <v>0</v>
          </cell>
        </row>
        <row r="64">
          <cell r="F64">
            <v>0</v>
          </cell>
          <cell r="H64">
            <v>0</v>
          </cell>
          <cell r="J64">
            <v>0</v>
          </cell>
        </row>
        <row r="65">
          <cell r="F65">
            <v>0</v>
          </cell>
          <cell r="H65">
            <v>0</v>
          </cell>
          <cell r="J65">
            <v>0</v>
          </cell>
        </row>
        <row r="66">
          <cell r="F66">
            <v>0</v>
          </cell>
          <cell r="H66">
            <v>0</v>
          </cell>
          <cell r="J66">
            <v>0</v>
          </cell>
        </row>
        <row r="67">
          <cell r="F67">
            <v>0</v>
          </cell>
          <cell r="H67">
            <v>0</v>
          </cell>
          <cell r="J67">
            <v>0</v>
          </cell>
        </row>
        <row r="68">
          <cell r="F68">
            <v>0</v>
          </cell>
          <cell r="H68">
            <v>0</v>
          </cell>
          <cell r="J68">
            <v>0</v>
          </cell>
        </row>
        <row r="69">
          <cell r="F69">
            <v>0</v>
          </cell>
          <cell r="H69">
            <v>0</v>
          </cell>
          <cell r="J69">
            <v>0</v>
          </cell>
        </row>
        <row r="70">
          <cell r="F70">
            <v>0</v>
          </cell>
          <cell r="H70">
            <v>0</v>
          </cell>
          <cell r="J70">
            <v>0</v>
          </cell>
        </row>
        <row r="71">
          <cell r="F71">
            <v>0</v>
          </cell>
          <cell r="H71">
            <v>0</v>
          </cell>
          <cell r="J71">
            <v>0</v>
          </cell>
        </row>
        <row r="72">
          <cell r="A72" t="str">
            <v>計</v>
          </cell>
          <cell r="F72">
            <v>7538</v>
          </cell>
          <cell r="H72">
            <v>239436</v>
          </cell>
          <cell r="J72">
            <v>0</v>
          </cell>
        </row>
        <row r="74">
          <cell r="A74" t="str">
            <v>名  稱 : 철근가공조립 ( 보통 )</v>
          </cell>
          <cell r="J74" t="str">
            <v>單位 : 원/TON當</v>
          </cell>
        </row>
        <row r="75">
          <cell r="A75" t="str">
            <v>區    分</v>
          </cell>
          <cell r="B75" t="str">
            <v>材質 및 規格</v>
          </cell>
          <cell r="C75" t="str">
            <v>單位</v>
          </cell>
          <cell r="D75" t="str">
            <v>數    量</v>
          </cell>
          <cell r="E75" t="str">
            <v>材       料       費</v>
          </cell>
          <cell r="G75" t="str">
            <v xml:space="preserve">        勞       務       費</v>
          </cell>
          <cell r="I75" t="str">
            <v>經              費</v>
          </cell>
        </row>
        <row r="76">
          <cell r="A76" t="str">
            <v>工 種 別</v>
          </cell>
          <cell r="E76" t="str">
            <v>單  價</v>
          </cell>
          <cell r="F76" t="str">
            <v>金      額</v>
          </cell>
          <cell r="G76" t="str">
            <v>單  價</v>
          </cell>
          <cell r="H76" t="str">
            <v>金      額</v>
          </cell>
          <cell r="I76" t="str">
            <v>單  價</v>
          </cell>
          <cell r="J76" t="str">
            <v>金      額</v>
          </cell>
        </row>
        <row r="77">
          <cell r="A77" t="str">
            <v>결속선</v>
          </cell>
          <cell r="B77" t="str">
            <v>＃20 m/m</v>
          </cell>
          <cell r="C77" t="str">
            <v>kg</v>
          </cell>
          <cell r="D77">
            <v>6.5</v>
          </cell>
          <cell r="E77">
            <v>550</v>
          </cell>
          <cell r="F77">
            <v>3575</v>
          </cell>
          <cell r="H77">
            <v>0</v>
          </cell>
          <cell r="J77">
            <v>0</v>
          </cell>
        </row>
        <row r="78">
          <cell r="A78" t="str">
            <v>철근공</v>
          </cell>
          <cell r="C78" t="str">
            <v>인</v>
          </cell>
          <cell r="D78">
            <v>4</v>
          </cell>
          <cell r="F78">
            <v>0</v>
          </cell>
          <cell r="G78">
            <v>63607</v>
          </cell>
          <cell r="H78">
            <v>254428</v>
          </cell>
          <cell r="J78">
            <v>0</v>
          </cell>
        </row>
        <row r="79">
          <cell r="A79" t="str">
            <v>보통인부</v>
          </cell>
          <cell r="C79" t="str">
            <v>인</v>
          </cell>
          <cell r="D79">
            <v>2.2000000000000002</v>
          </cell>
          <cell r="F79">
            <v>0</v>
          </cell>
          <cell r="G79">
            <v>34360</v>
          </cell>
          <cell r="H79">
            <v>75592</v>
          </cell>
          <cell r="J79">
            <v>0</v>
          </cell>
        </row>
        <row r="80">
          <cell r="A80" t="str">
            <v>기구손료</v>
          </cell>
          <cell r="B80" t="str">
            <v>품의 2%</v>
          </cell>
          <cell r="C80" t="str">
            <v>식</v>
          </cell>
          <cell r="D80">
            <v>1</v>
          </cell>
          <cell r="E80">
            <v>330020</v>
          </cell>
          <cell r="F80">
            <v>6600.4</v>
          </cell>
          <cell r="H80">
            <v>0</v>
          </cell>
          <cell r="J80">
            <v>0</v>
          </cell>
        </row>
        <row r="81">
          <cell r="F81">
            <v>0</v>
          </cell>
          <cell r="H81">
            <v>0</v>
          </cell>
          <cell r="J81">
            <v>0</v>
          </cell>
        </row>
        <row r="82">
          <cell r="F82">
            <v>0</v>
          </cell>
          <cell r="H82">
            <v>0</v>
          </cell>
          <cell r="J82">
            <v>0</v>
          </cell>
        </row>
        <row r="83">
          <cell r="F83">
            <v>0</v>
          </cell>
          <cell r="H83">
            <v>0</v>
          </cell>
          <cell r="J83">
            <v>0</v>
          </cell>
        </row>
        <row r="84">
          <cell r="F84">
            <v>0</v>
          </cell>
          <cell r="H84">
            <v>0</v>
          </cell>
          <cell r="J84">
            <v>0</v>
          </cell>
        </row>
        <row r="85">
          <cell r="F85">
            <v>0</v>
          </cell>
          <cell r="H85">
            <v>0</v>
          </cell>
          <cell r="J85">
            <v>0</v>
          </cell>
        </row>
        <row r="86">
          <cell r="F86">
            <v>0</v>
          </cell>
          <cell r="H86">
            <v>0</v>
          </cell>
          <cell r="J86">
            <v>0</v>
          </cell>
        </row>
        <row r="87">
          <cell r="F87">
            <v>0</v>
          </cell>
          <cell r="H87">
            <v>0</v>
          </cell>
          <cell r="J87">
            <v>0</v>
          </cell>
        </row>
        <row r="88">
          <cell r="F88">
            <v>0</v>
          </cell>
          <cell r="H88">
            <v>0</v>
          </cell>
          <cell r="J88">
            <v>0</v>
          </cell>
        </row>
        <row r="89">
          <cell r="F89">
            <v>0</v>
          </cell>
          <cell r="H89">
            <v>0</v>
          </cell>
          <cell r="J89">
            <v>0</v>
          </cell>
        </row>
        <row r="90">
          <cell r="A90" t="str">
            <v>計</v>
          </cell>
          <cell r="F90">
            <v>10175</v>
          </cell>
          <cell r="H90">
            <v>330020</v>
          </cell>
          <cell r="J90">
            <v>0</v>
          </cell>
        </row>
        <row r="92">
          <cell r="A92" t="str">
            <v>名  稱 : 합판거푸집</v>
          </cell>
          <cell r="J92" t="str">
            <v>單位 : 원/㎡當</v>
          </cell>
        </row>
        <row r="93">
          <cell r="A93" t="str">
            <v>區    分</v>
          </cell>
          <cell r="B93" t="str">
            <v>材質 및 規格</v>
          </cell>
          <cell r="C93" t="str">
            <v>單位</v>
          </cell>
          <cell r="D93" t="str">
            <v>數    量</v>
          </cell>
          <cell r="E93" t="str">
            <v>材       料       費</v>
          </cell>
          <cell r="G93" t="str">
            <v xml:space="preserve">        勞       務       費</v>
          </cell>
          <cell r="I93" t="str">
            <v>經              費</v>
          </cell>
        </row>
        <row r="94">
          <cell r="A94" t="str">
            <v>工 種 別</v>
          </cell>
          <cell r="E94" t="str">
            <v>單  價</v>
          </cell>
          <cell r="F94" t="str">
            <v>金      額</v>
          </cell>
          <cell r="G94" t="str">
            <v>單  價</v>
          </cell>
          <cell r="H94" t="str">
            <v>金      額</v>
          </cell>
          <cell r="I94" t="str">
            <v>單  價</v>
          </cell>
          <cell r="J94" t="str">
            <v>金      額</v>
          </cell>
        </row>
        <row r="95">
          <cell r="A95" t="str">
            <v>합판</v>
          </cell>
          <cell r="B95" t="str">
            <v>내수합판</v>
          </cell>
          <cell r="C95" t="str">
            <v>㎡</v>
          </cell>
          <cell r="D95">
            <v>1.03</v>
          </cell>
          <cell r="E95">
            <v>6641</v>
          </cell>
          <cell r="F95">
            <v>6840.2</v>
          </cell>
          <cell r="H95">
            <v>0</v>
          </cell>
          <cell r="J95">
            <v>0</v>
          </cell>
        </row>
        <row r="96">
          <cell r="A96" t="str">
            <v>목재</v>
          </cell>
          <cell r="C96" t="str">
            <v>㎥</v>
          </cell>
          <cell r="D96">
            <v>3.7999999999999999E-2</v>
          </cell>
          <cell r="E96">
            <v>244964</v>
          </cell>
          <cell r="F96">
            <v>9308.6</v>
          </cell>
          <cell r="H96">
            <v>0</v>
          </cell>
          <cell r="J96">
            <v>0</v>
          </cell>
        </row>
        <row r="97">
          <cell r="A97" t="str">
            <v>철선</v>
          </cell>
          <cell r="B97" t="str">
            <v>＃8</v>
          </cell>
          <cell r="C97" t="str">
            <v>kg</v>
          </cell>
          <cell r="D97">
            <v>0.28999999999999998</v>
          </cell>
          <cell r="E97">
            <v>450</v>
          </cell>
          <cell r="F97">
            <v>130.5</v>
          </cell>
          <cell r="H97">
            <v>0</v>
          </cell>
          <cell r="J97">
            <v>0</v>
          </cell>
        </row>
        <row r="98">
          <cell r="A98" t="str">
            <v>못</v>
          </cell>
          <cell r="B98" t="str">
            <v>N 75</v>
          </cell>
          <cell r="C98" t="str">
            <v>kg</v>
          </cell>
          <cell r="D98">
            <v>0.2</v>
          </cell>
          <cell r="E98">
            <v>660</v>
          </cell>
          <cell r="F98">
            <v>132</v>
          </cell>
          <cell r="H98">
            <v>0</v>
          </cell>
          <cell r="J98">
            <v>0</v>
          </cell>
        </row>
        <row r="99">
          <cell r="A99" t="str">
            <v>박리제</v>
          </cell>
          <cell r="C99" t="str">
            <v>ℓ</v>
          </cell>
          <cell r="D99">
            <v>0.19</v>
          </cell>
          <cell r="E99">
            <v>297.39</v>
          </cell>
          <cell r="F99">
            <v>56.5</v>
          </cell>
          <cell r="H99">
            <v>0</v>
          </cell>
          <cell r="J99">
            <v>0</v>
          </cell>
        </row>
        <row r="100">
          <cell r="A100" t="str">
            <v>형틀목공</v>
          </cell>
          <cell r="C100" t="str">
            <v>인</v>
          </cell>
          <cell r="D100">
            <v>0.28000000000000003</v>
          </cell>
          <cell r="F100">
            <v>0</v>
          </cell>
          <cell r="G100">
            <v>61483</v>
          </cell>
          <cell r="H100">
            <v>17215.2</v>
          </cell>
          <cell r="J100">
            <v>0</v>
          </cell>
        </row>
        <row r="101">
          <cell r="A101" t="str">
            <v>보통인부</v>
          </cell>
          <cell r="C101" t="str">
            <v>인</v>
          </cell>
          <cell r="D101">
            <v>0.23</v>
          </cell>
          <cell r="F101">
            <v>0</v>
          </cell>
          <cell r="G101">
            <v>34360</v>
          </cell>
          <cell r="H101">
            <v>7902.8</v>
          </cell>
          <cell r="J101">
            <v>0</v>
          </cell>
        </row>
        <row r="102">
          <cell r="A102" t="str">
            <v>사용고재</v>
          </cell>
          <cell r="B102" t="str">
            <v>주재료의 30%</v>
          </cell>
          <cell r="C102" t="str">
            <v>식</v>
          </cell>
          <cell r="D102">
            <v>1</v>
          </cell>
          <cell r="E102">
            <v>16148.8</v>
          </cell>
          <cell r="F102">
            <v>4844.6000000000004</v>
          </cell>
          <cell r="H102">
            <v>0</v>
          </cell>
          <cell r="J102">
            <v>0</v>
          </cell>
        </row>
        <row r="103">
          <cell r="A103" t="str">
            <v>計 (1회사용)</v>
          </cell>
          <cell r="F103">
            <v>11623</v>
          </cell>
          <cell r="H103">
            <v>25118</v>
          </cell>
          <cell r="J103">
            <v>0</v>
          </cell>
        </row>
        <row r="104">
          <cell r="A104" t="str">
            <v>2회사용시</v>
          </cell>
          <cell r="E104">
            <v>0.56999999999999995</v>
          </cell>
          <cell r="F104">
            <v>6625</v>
          </cell>
          <cell r="G104">
            <v>0.6</v>
          </cell>
          <cell r="H104">
            <v>15070</v>
          </cell>
          <cell r="J104">
            <v>0</v>
          </cell>
        </row>
        <row r="105">
          <cell r="A105" t="str">
            <v>3회사용시</v>
          </cell>
          <cell r="E105">
            <v>0.46100000000000002</v>
          </cell>
          <cell r="F105">
            <v>5358</v>
          </cell>
          <cell r="G105">
            <v>0.47099999999999997</v>
          </cell>
          <cell r="H105">
            <v>11830</v>
          </cell>
          <cell r="J105">
            <v>0</v>
          </cell>
        </row>
        <row r="106">
          <cell r="A106" t="str">
            <v>4회사용시</v>
          </cell>
          <cell r="E106">
            <v>0.40100000000000002</v>
          </cell>
          <cell r="F106">
            <v>4660</v>
          </cell>
          <cell r="G106">
            <v>0.4</v>
          </cell>
          <cell r="H106">
            <v>10047</v>
          </cell>
          <cell r="J106">
            <v>0</v>
          </cell>
        </row>
        <row r="107">
          <cell r="A107" t="str">
            <v>5회사용시</v>
          </cell>
          <cell r="E107">
            <v>0.371</v>
          </cell>
          <cell r="F107">
            <v>4312</v>
          </cell>
          <cell r="G107">
            <v>0.34200000000000003</v>
          </cell>
          <cell r="H107">
            <v>8590</v>
          </cell>
          <cell r="J107">
            <v>0</v>
          </cell>
        </row>
        <row r="108">
          <cell r="A108" t="str">
            <v>6회사용시</v>
          </cell>
          <cell r="E108">
            <v>0.34699999999999998</v>
          </cell>
          <cell r="F108">
            <v>4033</v>
          </cell>
          <cell r="G108">
            <v>0.32</v>
          </cell>
          <cell r="H108">
            <v>8037</v>
          </cell>
          <cell r="J108">
            <v>0</v>
          </cell>
        </row>
        <row r="110">
          <cell r="A110" t="str">
            <v>名  稱 : 비계설치</v>
          </cell>
          <cell r="J110" t="str">
            <v>單位 : 공/㎥當</v>
          </cell>
        </row>
        <row r="111">
          <cell r="A111" t="str">
            <v>區    分</v>
          </cell>
          <cell r="B111" t="str">
            <v>材質 및 規格</v>
          </cell>
          <cell r="C111" t="str">
            <v>單位</v>
          </cell>
          <cell r="D111" t="str">
            <v>數    量</v>
          </cell>
          <cell r="E111" t="str">
            <v>材       料       費</v>
          </cell>
          <cell r="G111" t="str">
            <v xml:space="preserve">        勞       務       費</v>
          </cell>
          <cell r="I111" t="str">
            <v>經              費</v>
          </cell>
        </row>
        <row r="112">
          <cell r="A112" t="str">
            <v>工 種 別</v>
          </cell>
          <cell r="E112" t="str">
            <v>單  價</v>
          </cell>
          <cell r="F112" t="str">
            <v>金      額</v>
          </cell>
          <cell r="G112" t="str">
            <v>單  價</v>
          </cell>
          <cell r="H112" t="str">
            <v>金      額</v>
          </cell>
          <cell r="I112" t="str">
            <v>單  價</v>
          </cell>
          <cell r="J112" t="str">
            <v>金      額</v>
          </cell>
        </row>
        <row r="113">
          <cell r="A113" t="str">
            <v>원목</v>
          </cell>
          <cell r="C113" t="str">
            <v>㎥</v>
          </cell>
          <cell r="D113">
            <v>9.4E-2</v>
          </cell>
          <cell r="E113">
            <v>164670</v>
          </cell>
          <cell r="F113">
            <v>15478.9</v>
          </cell>
          <cell r="H113">
            <v>0</v>
          </cell>
          <cell r="J113">
            <v>0</v>
          </cell>
        </row>
        <row r="114">
          <cell r="A114" t="str">
            <v>판재</v>
          </cell>
          <cell r="C114" t="str">
            <v>㎥</v>
          </cell>
          <cell r="D114">
            <v>1.5E-3</v>
          </cell>
          <cell r="E114">
            <v>258573</v>
          </cell>
          <cell r="F114">
            <v>387.8</v>
          </cell>
          <cell r="H114">
            <v>0</v>
          </cell>
          <cell r="J114">
            <v>0</v>
          </cell>
        </row>
        <row r="115">
          <cell r="A115" t="str">
            <v>철선</v>
          </cell>
          <cell r="B115" t="str">
            <v>＃8</v>
          </cell>
          <cell r="C115" t="str">
            <v>kg</v>
          </cell>
          <cell r="D115">
            <v>0.2</v>
          </cell>
          <cell r="E115">
            <v>450</v>
          </cell>
          <cell r="F115">
            <v>90</v>
          </cell>
          <cell r="H115">
            <v>0</v>
          </cell>
          <cell r="J115">
            <v>0</v>
          </cell>
        </row>
        <row r="116">
          <cell r="A116" t="str">
            <v>잡재료</v>
          </cell>
          <cell r="B116" t="str">
            <v>재료비의 5%</v>
          </cell>
          <cell r="C116" t="str">
            <v>식</v>
          </cell>
          <cell r="D116">
            <v>1</v>
          </cell>
          <cell r="E116">
            <v>15956</v>
          </cell>
          <cell r="F116">
            <v>797.8</v>
          </cell>
          <cell r="H116">
            <v>0</v>
          </cell>
          <cell r="J116">
            <v>0</v>
          </cell>
        </row>
        <row r="117">
          <cell r="A117" t="str">
            <v>비계공</v>
          </cell>
          <cell r="C117" t="str">
            <v>인</v>
          </cell>
          <cell r="D117">
            <v>2</v>
          </cell>
          <cell r="F117">
            <v>0</v>
          </cell>
          <cell r="G117">
            <v>66149</v>
          </cell>
          <cell r="H117">
            <v>132298</v>
          </cell>
          <cell r="J117">
            <v>0</v>
          </cell>
        </row>
        <row r="118">
          <cell r="A118" t="str">
            <v>보통인부</v>
          </cell>
          <cell r="C118" t="str">
            <v>인</v>
          </cell>
          <cell r="D118">
            <v>2</v>
          </cell>
          <cell r="F118">
            <v>0</v>
          </cell>
          <cell r="G118">
            <v>34360</v>
          </cell>
          <cell r="H118">
            <v>68720</v>
          </cell>
          <cell r="J118">
            <v>0</v>
          </cell>
        </row>
        <row r="119">
          <cell r="A119" t="str">
            <v xml:space="preserve">計 </v>
          </cell>
          <cell r="B119" t="str">
            <v>10공/㎥당</v>
          </cell>
          <cell r="F119">
            <v>16754</v>
          </cell>
          <cell r="H119">
            <v>201018</v>
          </cell>
          <cell r="J119">
            <v>0</v>
          </cell>
        </row>
        <row r="120">
          <cell r="A120" t="str">
            <v xml:space="preserve">計 </v>
          </cell>
          <cell r="B120" t="str">
            <v>공/㎥당</v>
          </cell>
          <cell r="F120">
            <v>1675</v>
          </cell>
          <cell r="H120">
            <v>20101</v>
          </cell>
          <cell r="J120">
            <v>0</v>
          </cell>
        </row>
        <row r="121">
          <cell r="A121" t="str">
            <v>1회사용시</v>
          </cell>
          <cell r="E121">
            <v>1</v>
          </cell>
          <cell r="F121">
            <v>1675</v>
          </cell>
          <cell r="G121">
            <v>1</v>
          </cell>
          <cell r="H121">
            <v>20101</v>
          </cell>
          <cell r="J121">
            <v>0</v>
          </cell>
        </row>
        <row r="122">
          <cell r="A122" t="str">
            <v>2회사용시</v>
          </cell>
          <cell r="E122">
            <v>0.67</v>
          </cell>
          <cell r="F122">
            <v>1122</v>
          </cell>
          <cell r="G122">
            <v>1</v>
          </cell>
          <cell r="H122">
            <v>20101</v>
          </cell>
          <cell r="J122">
            <v>0</v>
          </cell>
        </row>
        <row r="123">
          <cell r="A123" t="str">
            <v>3회사용시</v>
          </cell>
          <cell r="E123">
            <v>0.56499999999999995</v>
          </cell>
          <cell r="F123">
            <v>946</v>
          </cell>
          <cell r="G123">
            <v>1</v>
          </cell>
          <cell r="H123">
            <v>20101</v>
          </cell>
          <cell r="J123">
            <v>0</v>
          </cell>
        </row>
        <row r="124">
          <cell r="A124" t="str">
            <v>4회사용시</v>
          </cell>
          <cell r="E124">
            <v>0.51600000000000001</v>
          </cell>
          <cell r="F124">
            <v>864</v>
          </cell>
          <cell r="G124">
            <v>1</v>
          </cell>
          <cell r="H124">
            <v>20101</v>
          </cell>
          <cell r="J124">
            <v>0</v>
          </cell>
        </row>
        <row r="125">
          <cell r="A125" t="str">
            <v>5회사용시</v>
          </cell>
          <cell r="E125">
            <v>0.48899999999999999</v>
          </cell>
          <cell r="F125">
            <v>819</v>
          </cell>
          <cell r="G125">
            <v>1</v>
          </cell>
          <cell r="H125">
            <v>20101</v>
          </cell>
          <cell r="J125">
            <v>0</v>
          </cell>
        </row>
        <row r="126">
          <cell r="A126" t="str">
            <v>6회사용시</v>
          </cell>
          <cell r="E126">
            <v>0.47299999999999998</v>
          </cell>
          <cell r="F126">
            <v>792</v>
          </cell>
          <cell r="G126">
            <v>1</v>
          </cell>
          <cell r="H126">
            <v>20101</v>
          </cell>
          <cell r="J126">
            <v>0</v>
          </cell>
        </row>
        <row r="128">
          <cell r="A128" t="str">
            <v>名  稱 : 잡석깔기</v>
          </cell>
          <cell r="J128" t="str">
            <v>單位 : 원/㎥當</v>
          </cell>
        </row>
        <row r="129">
          <cell r="A129" t="str">
            <v>區    分</v>
          </cell>
          <cell r="B129" t="str">
            <v>材質 및 規格</v>
          </cell>
          <cell r="C129" t="str">
            <v>單位</v>
          </cell>
          <cell r="D129" t="str">
            <v>數    量</v>
          </cell>
          <cell r="E129" t="str">
            <v>材       料       費</v>
          </cell>
          <cell r="G129" t="str">
            <v xml:space="preserve">        勞       務       費</v>
          </cell>
          <cell r="I129" t="str">
            <v>經              費</v>
          </cell>
        </row>
        <row r="130">
          <cell r="A130" t="str">
            <v>工 種 別</v>
          </cell>
          <cell r="E130" t="str">
            <v>單  價</v>
          </cell>
          <cell r="F130" t="str">
            <v>金      額</v>
          </cell>
          <cell r="G130" t="str">
            <v>單  價</v>
          </cell>
          <cell r="H130" t="str">
            <v>金      額</v>
          </cell>
          <cell r="I130" t="str">
            <v>單  價</v>
          </cell>
          <cell r="J130" t="str">
            <v>金      額</v>
          </cell>
        </row>
        <row r="131">
          <cell r="A131" t="str">
            <v>잡석</v>
          </cell>
          <cell r="C131" t="str">
            <v>인</v>
          </cell>
          <cell r="D131">
            <v>1.04</v>
          </cell>
          <cell r="E131">
            <v>11000</v>
          </cell>
          <cell r="F131">
            <v>11440</v>
          </cell>
          <cell r="H131">
            <v>0</v>
          </cell>
          <cell r="J131">
            <v>0</v>
          </cell>
        </row>
        <row r="132">
          <cell r="A132" t="str">
            <v>보통인부</v>
          </cell>
          <cell r="C132" t="str">
            <v>인</v>
          </cell>
          <cell r="D132">
            <v>0.6</v>
          </cell>
          <cell r="F132">
            <v>0</v>
          </cell>
          <cell r="G132">
            <v>34360</v>
          </cell>
          <cell r="H132">
            <v>20616</v>
          </cell>
          <cell r="J132">
            <v>0</v>
          </cell>
        </row>
        <row r="133">
          <cell r="F133">
            <v>0</v>
          </cell>
          <cell r="H133">
            <v>0</v>
          </cell>
          <cell r="J133">
            <v>0</v>
          </cell>
        </row>
        <row r="134">
          <cell r="F134">
            <v>0</v>
          </cell>
          <cell r="H134">
            <v>0</v>
          </cell>
          <cell r="J134">
            <v>0</v>
          </cell>
        </row>
        <row r="135">
          <cell r="F135">
            <v>0</v>
          </cell>
          <cell r="H135">
            <v>0</v>
          </cell>
          <cell r="J135">
            <v>0</v>
          </cell>
        </row>
        <row r="136">
          <cell r="F136">
            <v>0</v>
          </cell>
          <cell r="H136">
            <v>0</v>
          </cell>
          <cell r="J136">
            <v>0</v>
          </cell>
        </row>
        <row r="137">
          <cell r="F137">
            <v>0</v>
          </cell>
          <cell r="H137">
            <v>0</v>
          </cell>
          <cell r="J137">
            <v>0</v>
          </cell>
        </row>
        <row r="138">
          <cell r="F138">
            <v>0</v>
          </cell>
          <cell r="H138">
            <v>0</v>
          </cell>
          <cell r="J138">
            <v>0</v>
          </cell>
        </row>
        <row r="139">
          <cell r="F139">
            <v>0</v>
          </cell>
          <cell r="H139">
            <v>0</v>
          </cell>
          <cell r="J139">
            <v>0</v>
          </cell>
        </row>
        <row r="140">
          <cell r="F140">
            <v>0</v>
          </cell>
          <cell r="H140">
            <v>0</v>
          </cell>
          <cell r="J140">
            <v>0</v>
          </cell>
        </row>
        <row r="141">
          <cell r="F141">
            <v>0</v>
          </cell>
          <cell r="H141">
            <v>0</v>
          </cell>
          <cell r="J141">
            <v>0</v>
          </cell>
        </row>
        <row r="142">
          <cell r="F142">
            <v>0</v>
          </cell>
          <cell r="H142">
            <v>0</v>
          </cell>
          <cell r="J142">
            <v>0</v>
          </cell>
        </row>
        <row r="143">
          <cell r="F143">
            <v>0</v>
          </cell>
          <cell r="H143">
            <v>0</v>
          </cell>
          <cell r="J143">
            <v>0</v>
          </cell>
        </row>
        <row r="144">
          <cell r="A144" t="str">
            <v>計</v>
          </cell>
          <cell r="F144">
            <v>11440</v>
          </cell>
          <cell r="H144">
            <v>20616</v>
          </cell>
          <cell r="J144">
            <v>0</v>
          </cell>
        </row>
        <row r="146">
          <cell r="A146" t="str">
            <v>名  稱 : 잡석채우기</v>
          </cell>
          <cell r="J146" t="str">
            <v>單位 : 원/㎥當</v>
          </cell>
        </row>
        <row r="147">
          <cell r="A147" t="str">
            <v>區    分</v>
          </cell>
          <cell r="B147" t="str">
            <v>材質 및 規格</v>
          </cell>
          <cell r="C147" t="str">
            <v>單位</v>
          </cell>
          <cell r="D147" t="str">
            <v>數    量</v>
          </cell>
          <cell r="E147" t="str">
            <v>材       料       費</v>
          </cell>
          <cell r="G147" t="str">
            <v xml:space="preserve">        勞       務       費</v>
          </cell>
          <cell r="I147" t="str">
            <v>經              費</v>
          </cell>
        </row>
        <row r="148">
          <cell r="A148" t="str">
            <v>工 種 別</v>
          </cell>
          <cell r="E148" t="str">
            <v>單  價</v>
          </cell>
          <cell r="F148" t="str">
            <v>金      額</v>
          </cell>
          <cell r="G148" t="str">
            <v>單  價</v>
          </cell>
          <cell r="H148" t="str">
            <v>金      額</v>
          </cell>
          <cell r="I148" t="str">
            <v>單  價</v>
          </cell>
          <cell r="J148" t="str">
            <v>金      額</v>
          </cell>
        </row>
        <row r="149">
          <cell r="A149" t="str">
            <v>잡석</v>
          </cell>
          <cell r="C149" t="str">
            <v>인</v>
          </cell>
          <cell r="D149">
            <v>1.04</v>
          </cell>
          <cell r="E149">
            <v>11000</v>
          </cell>
          <cell r="F149">
            <v>11440</v>
          </cell>
          <cell r="H149">
            <v>0</v>
          </cell>
          <cell r="J149">
            <v>0</v>
          </cell>
        </row>
        <row r="150">
          <cell r="A150" t="str">
            <v>보통인부</v>
          </cell>
          <cell r="C150" t="str">
            <v>인</v>
          </cell>
          <cell r="D150">
            <v>0.65</v>
          </cell>
          <cell r="F150">
            <v>0</v>
          </cell>
          <cell r="G150">
            <v>34360</v>
          </cell>
          <cell r="H150">
            <v>22334</v>
          </cell>
          <cell r="J150">
            <v>0</v>
          </cell>
        </row>
        <row r="151">
          <cell r="F151">
            <v>0</v>
          </cell>
          <cell r="H151">
            <v>0</v>
          </cell>
          <cell r="J151">
            <v>0</v>
          </cell>
        </row>
        <row r="152">
          <cell r="F152">
            <v>0</v>
          </cell>
          <cell r="H152">
            <v>0</v>
          </cell>
          <cell r="J152">
            <v>0</v>
          </cell>
        </row>
        <row r="153">
          <cell r="F153">
            <v>0</v>
          </cell>
          <cell r="H153">
            <v>0</v>
          </cell>
          <cell r="J153">
            <v>0</v>
          </cell>
        </row>
        <row r="154">
          <cell r="F154">
            <v>0</v>
          </cell>
          <cell r="H154">
            <v>0</v>
          </cell>
          <cell r="J154">
            <v>0</v>
          </cell>
        </row>
        <row r="155">
          <cell r="F155">
            <v>0</v>
          </cell>
          <cell r="H155">
            <v>0</v>
          </cell>
          <cell r="J155">
            <v>0</v>
          </cell>
        </row>
        <row r="156">
          <cell r="F156">
            <v>0</v>
          </cell>
          <cell r="H156">
            <v>0</v>
          </cell>
          <cell r="J156">
            <v>0</v>
          </cell>
        </row>
        <row r="157">
          <cell r="F157">
            <v>0</v>
          </cell>
          <cell r="H157">
            <v>0</v>
          </cell>
          <cell r="J157">
            <v>0</v>
          </cell>
        </row>
        <row r="158">
          <cell r="F158">
            <v>0</v>
          </cell>
          <cell r="H158">
            <v>0</v>
          </cell>
          <cell r="J158">
            <v>0</v>
          </cell>
        </row>
        <row r="159">
          <cell r="F159">
            <v>0</v>
          </cell>
          <cell r="H159">
            <v>0</v>
          </cell>
          <cell r="J159">
            <v>0</v>
          </cell>
        </row>
        <row r="160">
          <cell r="F160">
            <v>0</v>
          </cell>
          <cell r="H160">
            <v>0</v>
          </cell>
          <cell r="J160">
            <v>0</v>
          </cell>
        </row>
        <row r="161">
          <cell r="F161">
            <v>0</v>
          </cell>
          <cell r="H161">
            <v>0</v>
          </cell>
          <cell r="J161">
            <v>0</v>
          </cell>
        </row>
        <row r="162">
          <cell r="A162" t="str">
            <v>計</v>
          </cell>
          <cell r="F162">
            <v>11440</v>
          </cell>
          <cell r="H162">
            <v>22334</v>
          </cell>
          <cell r="J162">
            <v>0</v>
          </cell>
        </row>
        <row r="164">
          <cell r="A164" t="str">
            <v>名  稱 : 문양거푸집</v>
          </cell>
          <cell r="J164" t="str">
            <v>單位 : 원/㎡當</v>
          </cell>
        </row>
        <row r="165">
          <cell r="A165" t="str">
            <v>區    分</v>
          </cell>
          <cell r="B165" t="str">
            <v>材質 및 規格</v>
          </cell>
          <cell r="C165" t="str">
            <v>單位</v>
          </cell>
          <cell r="D165" t="str">
            <v>數    量</v>
          </cell>
          <cell r="E165" t="str">
            <v>材       料       費</v>
          </cell>
          <cell r="G165" t="str">
            <v xml:space="preserve">        勞       務       費</v>
          </cell>
          <cell r="I165" t="str">
            <v>經              費</v>
          </cell>
        </row>
        <row r="166">
          <cell r="A166" t="str">
            <v>工 種 別</v>
          </cell>
          <cell r="E166" t="str">
            <v>單  價</v>
          </cell>
          <cell r="F166" t="str">
            <v>金      額</v>
          </cell>
          <cell r="G166" t="str">
            <v>單  價</v>
          </cell>
          <cell r="H166" t="str">
            <v>金      額</v>
          </cell>
          <cell r="I166" t="str">
            <v>單  價</v>
          </cell>
          <cell r="J166" t="str">
            <v>金      額</v>
          </cell>
        </row>
        <row r="167">
          <cell r="A167" t="str">
            <v>문양거푸집</v>
          </cell>
          <cell r="B167" t="str">
            <v>FRP1050×1820</v>
          </cell>
          <cell r="C167" t="str">
            <v>㎡</v>
          </cell>
          <cell r="D167">
            <v>0.05</v>
          </cell>
          <cell r="E167">
            <v>108058</v>
          </cell>
          <cell r="F167">
            <v>5402.9</v>
          </cell>
          <cell r="H167">
            <v>0</v>
          </cell>
          <cell r="J167">
            <v>0</v>
          </cell>
        </row>
        <row r="168">
          <cell r="A168" t="str">
            <v>폼타이</v>
          </cell>
          <cell r="B168" t="str">
            <v>D형 1/2×300</v>
          </cell>
          <cell r="C168" t="str">
            <v>조</v>
          </cell>
          <cell r="D168">
            <v>0.214</v>
          </cell>
          <cell r="E168">
            <v>850</v>
          </cell>
          <cell r="F168">
            <v>181.9</v>
          </cell>
          <cell r="H168">
            <v>0</v>
          </cell>
          <cell r="J168">
            <v>0</v>
          </cell>
        </row>
        <row r="169">
          <cell r="A169" t="str">
            <v>박리제</v>
          </cell>
          <cell r="B169" t="str">
            <v>SIKA FORM OIL</v>
          </cell>
          <cell r="C169" t="str">
            <v>ℓ</v>
          </cell>
          <cell r="D169">
            <v>0.19</v>
          </cell>
          <cell r="E169">
            <v>800</v>
          </cell>
          <cell r="F169">
            <v>152</v>
          </cell>
          <cell r="H169">
            <v>0</v>
          </cell>
          <cell r="J169">
            <v>0</v>
          </cell>
        </row>
        <row r="170">
          <cell r="A170" t="str">
            <v>세파레이터</v>
          </cell>
          <cell r="B170" t="str">
            <v>D형 1/2×500</v>
          </cell>
          <cell r="C170" t="str">
            <v xml:space="preserve">본 </v>
          </cell>
          <cell r="D170">
            <v>2.14</v>
          </cell>
          <cell r="E170">
            <v>140</v>
          </cell>
          <cell r="F170">
            <v>299.60000000000002</v>
          </cell>
          <cell r="H170">
            <v>0</v>
          </cell>
          <cell r="J170">
            <v>0</v>
          </cell>
        </row>
        <row r="171">
          <cell r="A171" t="str">
            <v>보조자재</v>
          </cell>
          <cell r="B171" t="str">
            <v>문양거푸집의20%</v>
          </cell>
          <cell r="C171" t="str">
            <v>식</v>
          </cell>
          <cell r="D171">
            <v>1</v>
          </cell>
          <cell r="E171">
            <v>1080.5</v>
          </cell>
          <cell r="F171">
            <v>1080.5</v>
          </cell>
          <cell r="H171">
            <v>0</v>
          </cell>
          <cell r="J171">
            <v>0</v>
          </cell>
        </row>
        <row r="172">
          <cell r="A172" t="str">
            <v>사용고재</v>
          </cell>
          <cell r="B172" t="str">
            <v>보조자재의 10%</v>
          </cell>
          <cell r="C172" t="str">
            <v>식</v>
          </cell>
          <cell r="D172">
            <v>1</v>
          </cell>
          <cell r="E172">
            <v>108</v>
          </cell>
          <cell r="F172">
            <v>108</v>
          </cell>
          <cell r="H172">
            <v>0</v>
          </cell>
          <cell r="J172">
            <v>0</v>
          </cell>
        </row>
        <row r="173">
          <cell r="A173" t="str">
            <v>형틀목공</v>
          </cell>
          <cell r="C173" t="str">
            <v>인</v>
          </cell>
          <cell r="D173">
            <v>0.14000000000000001</v>
          </cell>
          <cell r="F173">
            <v>0</v>
          </cell>
          <cell r="G173">
            <v>61483</v>
          </cell>
          <cell r="H173">
            <v>8607.6</v>
          </cell>
          <cell r="J173">
            <v>0</v>
          </cell>
        </row>
        <row r="174">
          <cell r="A174" t="str">
            <v>보통인부</v>
          </cell>
          <cell r="C174" t="str">
            <v>인</v>
          </cell>
          <cell r="D174">
            <v>0.12</v>
          </cell>
          <cell r="F174">
            <v>0</v>
          </cell>
          <cell r="G174">
            <v>34360</v>
          </cell>
          <cell r="H174">
            <v>4123.2</v>
          </cell>
          <cell r="J174">
            <v>0</v>
          </cell>
        </row>
        <row r="175">
          <cell r="F175">
            <v>0</v>
          </cell>
          <cell r="H175">
            <v>0</v>
          </cell>
          <cell r="J175">
            <v>0</v>
          </cell>
        </row>
        <row r="176">
          <cell r="F176">
            <v>0</v>
          </cell>
          <cell r="H176">
            <v>0</v>
          </cell>
          <cell r="J176">
            <v>0</v>
          </cell>
        </row>
        <row r="177">
          <cell r="F177">
            <v>0</v>
          </cell>
          <cell r="H177">
            <v>0</v>
          </cell>
          <cell r="J177">
            <v>0</v>
          </cell>
        </row>
        <row r="178">
          <cell r="F178">
            <v>0</v>
          </cell>
          <cell r="H178">
            <v>0</v>
          </cell>
          <cell r="J178">
            <v>0</v>
          </cell>
        </row>
        <row r="179">
          <cell r="F179">
            <v>0</v>
          </cell>
          <cell r="H179">
            <v>0</v>
          </cell>
          <cell r="J179">
            <v>0</v>
          </cell>
        </row>
        <row r="180">
          <cell r="A180" t="str">
            <v>計</v>
          </cell>
          <cell r="F180">
            <v>7224</v>
          </cell>
          <cell r="H180">
            <v>12730</v>
          </cell>
          <cell r="J180">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기본일위"/>
    </sheetNames>
    <sheetDataSet>
      <sheetData sheetId="0"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정보 입력"/>
      <sheetName val="주소지별 성과(1일)"/>
      <sheetName val="POI 리스트"/>
      <sheetName val="제안 요약(CPM)"/>
      <sheetName val="위치별 예상실적(CPM)"/>
      <sheetName val="제안 요약(CPC)"/>
      <sheetName val="위치별 예상실적(CPC)"/>
      <sheetName val="어라운더스 제안작성_Ver2.0"/>
    </sheetNames>
    <sheetDataSet>
      <sheetData sheetId="0">
        <row r="4">
          <cell r="D4" t="str">
            <v>CPC</v>
          </cell>
        </row>
        <row r="8">
          <cell r="O8">
            <v>194186328.70986563</v>
          </cell>
        </row>
        <row r="9">
          <cell r="I9">
            <v>3.5214847548163504</v>
          </cell>
        </row>
        <row r="27">
          <cell r="O27">
            <v>40000</v>
          </cell>
        </row>
      </sheetData>
      <sheetData sheetId="1"/>
      <sheetData sheetId="2"/>
      <sheetData sheetId="3"/>
      <sheetData sheetId="4"/>
      <sheetData sheetId="5"/>
      <sheetData sheetId="6"/>
      <sheetData sheetId="7"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기본정보 입력"/>
    </sheetNames>
    <sheetDataSet>
      <sheetData sheetId="0"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
      <sheetName val="SPLITLCP"/>
      <sheetName val="LCPSECT"/>
      <sheetName val="L"/>
      <sheetName val="J"/>
      <sheetName val="DISH"/>
      <sheetName val="FCC"/>
      <sheetName val="GENMULTI"/>
      <sheetName val="HSC"/>
      <sheetName val="N"/>
      <sheetName val="NBD"/>
      <sheetName val="Assumption"/>
      <sheetName val="L&amp;CP1"/>
      <sheetName val="Overall Guidance on Template"/>
      <sheetName val="1. Key Measures vs target"/>
      <sheetName val="2 - P&amp;L"/>
      <sheetName val="3. - Initiative calendar"/>
      <sheetName val="4. - Building Blocks VC"/>
      <sheetName val="5. - BB YA"/>
      <sheetName val="6. - VOL &amp; NOS impacts"/>
      <sheetName val="7. - Pricing_orig"/>
      <sheetName val="7.  - Pricing"/>
      <sheetName val="8. - MSE Total"/>
      <sheetName val="8b. -MSE Upspending Request"/>
      <sheetName val="9. - Sales Deductions"/>
      <sheetName val="10. - FS LC"/>
      <sheetName val="10. - FS $ not for input"/>
      <sheetName val="11. - Brand Building Blocks"/>
      <sheetName val="12. - Loan Financing"/>
      <sheetName val="11.BBB $"/>
      <sheetName val="U"/>
      <sheetName val="Be"/>
      <sheetName val="G"/>
      <sheetName val="Ri"/>
      <sheetName val="Volume SAP_0303end"/>
      <sheetName val="Inventory"/>
      <sheetName val="WorldWide_TDC,Etc."/>
      <sheetName val="Data Input"/>
      <sheetName val="Input Basic Project Info"/>
      <sheetName val="Costing."/>
      <sheetName val="PGP02"/>
      <sheetName val="Summary FSP"/>
      <sheetName val="LPT Budget Data"/>
      <sheetName val="LPT Current Data"/>
      <sheetName val="1+11 LPT Data"/>
      <sheetName val="Budget"/>
      <sheetName val="By Boutique"/>
      <sheetName val="S&amp;OP Paste (Nes)"/>
      <sheetName val="Historical"/>
      <sheetName val="Assumptions"/>
      <sheetName val="NJ 00-01"/>
      <sheetName val="GBU"/>
      <sheetName val="NPI"/>
      <sheetName val="Key Inputs"/>
      <sheetName val="3.Funding"/>
      <sheetName val="MF"/>
      <sheetName val="Sheet1"/>
      <sheetName val="PMWhisper"/>
      <sheetName val="By category funding"/>
      <sheetName val="MOD'S M.F."/>
      <sheetName val="Overall_Guidance_on_Template"/>
      <sheetName val="1__Key_Measures_vs_target"/>
      <sheetName val="2_-_P&amp;L"/>
      <sheetName val="3__-_Initiative_calendar"/>
      <sheetName val="4__-_Building_Blocks_VC"/>
      <sheetName val="5__-_BB_YA"/>
      <sheetName val="6__-_VOL_&amp;_NOS_impacts"/>
      <sheetName val="7__-_Pricing_orig"/>
      <sheetName val="7___-_Pricing"/>
      <sheetName val="8__-_MSE_Total"/>
      <sheetName val="8b__-MSE_Upspending_Request"/>
      <sheetName val="9__-_Sales_Deductions"/>
      <sheetName val="10__-_FS_LC"/>
      <sheetName val="10__-_FS_$_not_for_input"/>
      <sheetName val="11__-_Brand_Building_Blocks"/>
      <sheetName val="12__-_Loan_Financing"/>
      <sheetName val="11_BBB_$"/>
      <sheetName val="Volume_SAP_0303end"/>
      <sheetName val="WorldWide_TDC,Etc_"/>
      <sheetName val="Data_Input"/>
      <sheetName val="Input_Basic_Project_Info"/>
      <sheetName val="Costing_"/>
      <sheetName val="Summary_FSP"/>
      <sheetName val="LPT_Budget_Data"/>
      <sheetName val="LPT_Current_Data"/>
      <sheetName val="1+11_LPT_Data"/>
      <sheetName val="By_Boutique"/>
      <sheetName val="S&amp;OP_Paste_(Nes)"/>
      <sheetName val="NJ_00-01"/>
      <sheetName val="Key_Inputs"/>
      <sheetName val="3_Funding"/>
      <sheetName val="By_category_funding"/>
      <sheetName val="MOD'S_M_F_"/>
      <sheetName val="Overall_Guidance_on_Template1"/>
      <sheetName val="1__Key_Measures_vs_target1"/>
      <sheetName val="2_-_P&amp;L1"/>
      <sheetName val="3__-_Initiative_calendar1"/>
      <sheetName val="4__-_Building_Blocks_VC1"/>
      <sheetName val="5__-_BB_YA1"/>
      <sheetName val="6__-_VOL_&amp;_NOS_impacts1"/>
      <sheetName val="7__-_Pricing_orig1"/>
      <sheetName val="7___-_Pricing1"/>
      <sheetName val="8__-_MSE_Total1"/>
      <sheetName val="8b__-MSE_Upspending_Request1"/>
      <sheetName val="9__-_Sales_Deductions1"/>
      <sheetName val="10__-_FS_LC1"/>
      <sheetName val="10__-_FS_$_not_for_input1"/>
      <sheetName val="11__-_Brand_Building_Blocks1"/>
      <sheetName val="12__-_Loan_Financing1"/>
      <sheetName val="11_BBB_$1"/>
      <sheetName val="Volume_SAP_0303end1"/>
      <sheetName val="WorldWide_TDC,Etc_1"/>
      <sheetName val="Data_Input1"/>
      <sheetName val="Input_Basic_Project_Info1"/>
      <sheetName val="Costing_1"/>
      <sheetName val="Summary_FSP1"/>
      <sheetName val="LPT_Budget_Data1"/>
      <sheetName val="LPT_Current_Data1"/>
      <sheetName val="1+11_LPT_Data1"/>
      <sheetName val="By_Boutique1"/>
      <sheetName val="S&amp;OP_Paste_(Nes)1"/>
      <sheetName val="NJ_00-011"/>
      <sheetName val="Key_Inputs1"/>
      <sheetName val="3_Funding1"/>
      <sheetName val="By_category_funding1"/>
      <sheetName val="MOD'S_M_F_1"/>
      <sheetName val="Gen Assumptions"/>
    </sheetNames>
    <sheetDataSet>
      <sheetData sheetId="0" refreshError="1">
        <row r="10">
          <cell r="E10" t="str">
            <v>/XMPRINTS~</v>
          </cell>
        </row>
      </sheetData>
      <sheetData sheetId="1" refreshError="1"/>
      <sheetData sheetId="2" refreshError="1">
        <row r="17">
          <cell r="R17">
            <v>6.2</v>
          </cell>
        </row>
        <row r="18">
          <cell r="R18">
            <v>1.4</v>
          </cell>
        </row>
        <row r="19">
          <cell r="R19">
            <v>4</v>
          </cell>
        </row>
        <row r="20">
          <cell r="R20">
            <v>5</v>
          </cell>
        </row>
        <row r="21">
          <cell r="R21">
            <v>9</v>
          </cell>
        </row>
        <row r="24">
          <cell r="R24">
            <v>-2.4</v>
          </cell>
        </row>
        <row r="25">
          <cell r="R25">
            <v>87.199999999999989</v>
          </cell>
        </row>
        <row r="26">
          <cell r="R26">
            <v>240.8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60"/>
      <sheetName val="sheet1"/>
      <sheetName val="List"/>
      <sheetName val="SUN 견적 U60"/>
      <sheetName val="단가표"/>
    </sheetNames>
    <sheetDataSet>
      <sheetData sheetId="0" refreshError="1"/>
      <sheetData sheetId="1" refreshError="1">
        <row r="1">
          <cell r="A1" t="str">
            <v>1018A</v>
          </cell>
          <cell r="B1" t="str">
            <v>OPT SBUS SFE FWSCSI ADAPTER</v>
          </cell>
          <cell r="C1">
            <v>1424</v>
          </cell>
          <cell r="D1" t="str">
            <v>A</v>
          </cell>
        </row>
        <row r="2">
          <cell r="A2" t="str">
            <v>1032A</v>
          </cell>
          <cell r="B2" t="str">
            <v>OPT INT PCI 10/100BASET NIC</v>
          </cell>
          <cell r="C2">
            <v>1294</v>
          </cell>
          <cell r="D2" t="str">
            <v>A</v>
          </cell>
        </row>
        <row r="3">
          <cell r="A3" t="str">
            <v>1033A</v>
          </cell>
          <cell r="B3" t="str">
            <v>OPT INT PCI 10/100BASET NIC</v>
          </cell>
          <cell r="C3">
            <v>904</v>
          </cell>
          <cell r="D3" t="str">
            <v>A</v>
          </cell>
        </row>
        <row r="4">
          <cell r="A4" t="str">
            <v>1034A</v>
          </cell>
          <cell r="B4" t="str">
            <v>OPT QFE PCI CARD W/SW</v>
          </cell>
          <cell r="C4">
            <v>2334</v>
          </cell>
          <cell r="D4" t="str">
            <v>A</v>
          </cell>
        </row>
        <row r="5">
          <cell r="A5" t="str">
            <v>1049A</v>
          </cell>
          <cell r="B5" t="str">
            <v>OPT QUAD FASTETHERNET W/SW</v>
          </cell>
          <cell r="C5">
            <v>2594</v>
          </cell>
          <cell r="D5" t="str">
            <v>A</v>
          </cell>
        </row>
        <row r="6">
          <cell r="A6" t="str">
            <v>1059A</v>
          </cell>
          <cell r="B6" t="str">
            <v>OPT SBUS FASTETHERNET 2.0/SW</v>
          </cell>
          <cell r="C6">
            <v>1034</v>
          </cell>
          <cell r="D6" t="str">
            <v>A</v>
          </cell>
        </row>
        <row r="7">
          <cell r="A7" t="str">
            <v>1062A</v>
          </cell>
          <cell r="B7" t="str">
            <v>OPT SBUS F/W DWIS/S ADAPTER</v>
          </cell>
          <cell r="C7">
            <v>1684</v>
          </cell>
          <cell r="D7" t="str">
            <v>A</v>
          </cell>
        </row>
        <row r="8">
          <cell r="A8" t="str">
            <v>1063A</v>
          </cell>
          <cell r="B8" t="str">
            <v>OPT SBUS F/W SWIS/S ADAPTER</v>
          </cell>
          <cell r="C8">
            <v>1554</v>
          </cell>
          <cell r="D8" t="str">
            <v>A</v>
          </cell>
        </row>
        <row r="9">
          <cell r="A9" t="str">
            <v>1065A</v>
          </cell>
          <cell r="B9" t="str">
            <v>OPT ULTRA DWIS/S HOST ADAPTER</v>
          </cell>
          <cell r="C9">
            <v>1684</v>
          </cell>
          <cell r="D9" t="str">
            <v>A</v>
          </cell>
        </row>
        <row r="10">
          <cell r="A10" t="str">
            <v>1070A</v>
          </cell>
          <cell r="B10" t="str">
            <v>HIPPI/P 1.0 Interface board</v>
          </cell>
          <cell r="C10">
            <v>13000</v>
          </cell>
          <cell r="D10" t="str">
            <v>A</v>
          </cell>
        </row>
        <row r="11">
          <cell r="A11" t="str">
            <v>1071A</v>
          </cell>
          <cell r="B11" t="str">
            <v>HIPPI/P 1.1 Interface board</v>
          </cell>
          <cell r="C11">
            <v>13000</v>
          </cell>
          <cell r="D11" t="str">
            <v>A</v>
          </cell>
        </row>
        <row r="12">
          <cell r="A12" t="str">
            <v>1076A</v>
          </cell>
          <cell r="B12" t="str">
            <v>A7000 SCSI ADAPT KIT W/RAID A+</v>
          </cell>
          <cell r="C12">
            <v>0</v>
          </cell>
          <cell r="D12" t="str">
            <v>D</v>
          </cell>
        </row>
        <row r="13">
          <cell r="A13" t="str">
            <v>1140A</v>
          </cell>
          <cell r="B13" t="str">
            <v>SBUS GIGABIT ETHERNET 2.0 CARD</v>
          </cell>
          <cell r="C13">
            <v>2984</v>
          </cell>
          <cell r="D13" t="str">
            <v>A</v>
          </cell>
        </row>
        <row r="14">
          <cell r="A14" t="str">
            <v>1141A</v>
          </cell>
          <cell r="B14" t="str">
            <v>PCI GIGABIT ETHERNET 2.0 CARD</v>
          </cell>
          <cell r="C14">
            <v>2724</v>
          </cell>
          <cell r="D14" t="str">
            <v>A</v>
          </cell>
        </row>
        <row r="15">
          <cell r="A15" t="str">
            <v>1147A</v>
          </cell>
          <cell r="B15" t="str">
            <v>OPT SBUS SUNATM155/MFIBER S/SW</v>
          </cell>
          <cell r="C15">
            <v>1684</v>
          </cell>
          <cell r="D15" t="str">
            <v>A</v>
          </cell>
        </row>
        <row r="16">
          <cell r="A16" t="str">
            <v>1148A</v>
          </cell>
          <cell r="B16" t="str">
            <v>OPT SBUS SUNATM155/UTP5 W/SW</v>
          </cell>
          <cell r="C16">
            <v>1294</v>
          </cell>
          <cell r="D16" t="str">
            <v>A</v>
          </cell>
        </row>
        <row r="17">
          <cell r="A17" t="str">
            <v>1149A</v>
          </cell>
          <cell r="B17" t="str">
            <v>OPT SBUS SUNATM622/MFIBER W/SW</v>
          </cell>
          <cell r="C17">
            <v>6494</v>
          </cell>
          <cell r="D17" t="str">
            <v>A</v>
          </cell>
        </row>
        <row r="18">
          <cell r="A18" t="str">
            <v>1157A</v>
          </cell>
          <cell r="B18" t="str">
            <v>OPT PCI SUNATM/P-155MMF W/SW</v>
          </cell>
          <cell r="C18">
            <v>1424</v>
          </cell>
          <cell r="D18" t="str">
            <v>A</v>
          </cell>
        </row>
        <row r="19">
          <cell r="A19" t="str">
            <v>1158A</v>
          </cell>
          <cell r="B19" t="str">
            <v>OPT PCI SUNATM/P-155UTP W/SW</v>
          </cell>
          <cell r="C19">
            <v>1164</v>
          </cell>
          <cell r="D19" t="str">
            <v>A</v>
          </cell>
        </row>
        <row r="20">
          <cell r="A20" t="str">
            <v>1159A</v>
          </cell>
          <cell r="B20" t="str">
            <v>OPT PCI SUNATM/P-622MMF W/SW</v>
          </cell>
          <cell r="C20">
            <v>5194</v>
          </cell>
          <cell r="D20" t="str">
            <v>A</v>
          </cell>
        </row>
        <row r="21">
          <cell r="A21" t="str">
            <v>1191A</v>
          </cell>
          <cell r="B21" t="str">
            <v>OPT PROCESSOR US 300MHZ/2MB</v>
          </cell>
          <cell r="C21">
            <v>8450</v>
          </cell>
          <cell r="D21" t="str">
            <v>H</v>
          </cell>
        </row>
        <row r="22">
          <cell r="A22" t="str">
            <v>1194A</v>
          </cell>
          <cell r="B22" t="str">
            <v>E250 srvr 400MHz/2MB processor</v>
          </cell>
          <cell r="C22">
            <v>8775</v>
          </cell>
          <cell r="D22" t="str">
            <v>H</v>
          </cell>
        </row>
        <row r="23">
          <cell r="A23" t="str">
            <v>1195A</v>
          </cell>
          <cell r="B23" t="str">
            <v>450MHz/4MB proc - E420R/E220R</v>
          </cell>
          <cell r="C23">
            <v>7700</v>
          </cell>
          <cell r="D23" t="str">
            <v>H</v>
          </cell>
        </row>
        <row r="24">
          <cell r="A24" t="str">
            <v>1197A</v>
          </cell>
          <cell r="B24" t="str">
            <v>440MHz UltraSPARC-II/4MB ecach</v>
          </cell>
          <cell r="C24">
            <v>8890</v>
          </cell>
          <cell r="D24" t="str">
            <v>H</v>
          </cell>
        </row>
        <row r="25">
          <cell r="A25" t="str">
            <v>2069A</v>
          </cell>
          <cell r="B25" t="str">
            <v>Gethernet+FC-AL Factory Config</v>
          </cell>
          <cell r="C25">
            <v>4493</v>
          </cell>
          <cell r="D25" t="str">
            <v>A</v>
          </cell>
        </row>
        <row r="26">
          <cell r="A26" t="str">
            <v>2077A</v>
          </cell>
          <cell r="B26" t="str">
            <v>Metro Remote Dual Copy HW</v>
          </cell>
          <cell r="C26">
            <v>111816</v>
          </cell>
          <cell r="D26" t="str">
            <v>A</v>
          </cell>
        </row>
        <row r="27">
          <cell r="A27" t="str">
            <v>2144A</v>
          </cell>
          <cell r="B27" t="str">
            <v>OPT SBUS CARD TRI/S INCL. SW</v>
          </cell>
          <cell r="C27">
            <v>1755</v>
          </cell>
          <cell r="D27" t="str">
            <v>A</v>
          </cell>
        </row>
        <row r="28">
          <cell r="A28" t="str">
            <v>2154A</v>
          </cell>
          <cell r="B28" t="str">
            <v>OPT INT SUNTRI/P 5.0</v>
          </cell>
          <cell r="C28">
            <v>1554</v>
          </cell>
          <cell r="D28" t="str">
            <v>A</v>
          </cell>
        </row>
        <row r="29">
          <cell r="A29" t="str">
            <v>2156A</v>
          </cell>
          <cell r="B29" t="str">
            <v>OPT SUNSAI/P 3.0</v>
          </cell>
          <cell r="C29">
            <v>1294</v>
          </cell>
          <cell r="D29" t="str">
            <v>A</v>
          </cell>
        </row>
        <row r="30">
          <cell r="A30" t="str">
            <v>2240A</v>
          </cell>
          <cell r="B30" t="str">
            <v>OPT 300MHZ CPU W/2MB FOR E450</v>
          </cell>
          <cell r="C30">
            <v>8450</v>
          </cell>
          <cell r="D30" t="str">
            <v>H</v>
          </cell>
        </row>
        <row r="31">
          <cell r="A31" t="str">
            <v>2244A</v>
          </cell>
          <cell r="B31" t="str">
            <v>OPT 400MHZ CPU W/4MB FOR E450</v>
          </cell>
          <cell r="C31">
            <v>11050</v>
          </cell>
          <cell r="D31" t="str">
            <v>H</v>
          </cell>
        </row>
        <row r="32">
          <cell r="A32" t="str">
            <v>250M9-100-W999</v>
          </cell>
          <cell r="B32" t="str">
            <v>E250 SUPPLEMENT CD</v>
          </cell>
          <cell r="C32">
            <v>0</v>
          </cell>
          <cell r="D32" t="str">
            <v>D</v>
          </cell>
        </row>
        <row r="33">
          <cell r="A33" t="str">
            <v>2550A</v>
          </cell>
          <cell r="B33" t="str">
            <v>OPT PROCESSOR US 250MHZ/4MB</v>
          </cell>
          <cell r="C33">
            <v>24000</v>
          </cell>
          <cell r="D33" t="str">
            <v>A</v>
          </cell>
        </row>
        <row r="34">
          <cell r="A34" t="str">
            <v>2560A</v>
          </cell>
          <cell r="B34" t="str">
            <v>OPT PROCESSOR US 336/333MHZ/4M</v>
          </cell>
          <cell r="C34">
            <v>28500</v>
          </cell>
          <cell r="D34" t="str">
            <v>A</v>
          </cell>
        </row>
        <row r="35">
          <cell r="A35" t="str">
            <v>2580A</v>
          </cell>
          <cell r="B35" t="str">
            <v>OPT PROCESSOR US 400-MHZ/8MB</v>
          </cell>
          <cell r="C35">
            <v>26250</v>
          </cell>
          <cell r="D35" t="str">
            <v>A</v>
          </cell>
        </row>
        <row r="36">
          <cell r="A36" t="str">
            <v>2602A</v>
          </cell>
          <cell r="B36" t="str">
            <v>OPT INT CPU/MEM BD FOR EXX00</v>
          </cell>
          <cell r="C36">
            <v>13500</v>
          </cell>
          <cell r="D36" t="str">
            <v>A</v>
          </cell>
        </row>
        <row r="37">
          <cell r="A37" t="str">
            <v>2602A-P62</v>
          </cell>
          <cell r="B37" t="str">
            <v>OPT INT CPU/MEM BD FOR EXX00</v>
          </cell>
          <cell r="C37">
            <v>93236</v>
          </cell>
          <cell r="D37" t="str">
            <v>A</v>
          </cell>
        </row>
        <row r="38">
          <cell r="A38" t="str">
            <v>2602A-P82</v>
          </cell>
          <cell r="B38" t="str">
            <v>OPT INT CPU/MEM BD FOR EXX00</v>
          </cell>
          <cell r="C38">
            <v>88736</v>
          </cell>
          <cell r="D38" t="str">
            <v>A</v>
          </cell>
        </row>
        <row r="39">
          <cell r="A39" t="str">
            <v>2602A-P83</v>
          </cell>
          <cell r="B39" t="str">
            <v>OPT INT CPU/MEM BLDG. BLOCK</v>
          </cell>
          <cell r="C39">
            <v>110135</v>
          </cell>
          <cell r="D39" t="str">
            <v>A</v>
          </cell>
        </row>
        <row r="40">
          <cell r="A40" t="str">
            <v>2602A-P84A</v>
          </cell>
          <cell r="B40" t="str">
            <v>OPT INT CPU/MEM BD FOR EXX00</v>
          </cell>
          <cell r="C40">
            <v>225464</v>
          </cell>
          <cell r="D40" t="str">
            <v>A</v>
          </cell>
        </row>
        <row r="41">
          <cell r="A41" t="str">
            <v>2602A-P84B</v>
          </cell>
          <cell r="B41" t="str">
            <v>OPT INT CPU/MEM BD FOR EXX00</v>
          </cell>
          <cell r="C41">
            <v>222944</v>
          </cell>
          <cell r="D41" t="str">
            <v>A</v>
          </cell>
        </row>
        <row r="42">
          <cell r="A42" t="str">
            <v>2602A-P85A</v>
          </cell>
          <cell r="B42" t="str">
            <v>OPT INT CPU/MEM BD FOR EXX00</v>
          </cell>
          <cell r="C42">
            <v>222790</v>
          </cell>
          <cell r="D42" t="str">
            <v>A</v>
          </cell>
        </row>
        <row r="43">
          <cell r="A43" t="str">
            <v>2602A-P85B</v>
          </cell>
          <cell r="B43" t="str">
            <v>OPT INT CPU/MEM BD FOR EXX00</v>
          </cell>
          <cell r="C43">
            <v>220270</v>
          </cell>
          <cell r="D43" t="str">
            <v>A</v>
          </cell>
        </row>
        <row r="44">
          <cell r="A44" t="str">
            <v>2612A</v>
          </cell>
          <cell r="B44" t="str">
            <v>OPT INT I/O BD EXX00 W/FC-AL</v>
          </cell>
          <cell r="C44">
            <v>9750</v>
          </cell>
          <cell r="D44" t="str">
            <v>A</v>
          </cell>
        </row>
        <row r="45">
          <cell r="A45" t="str">
            <v>2622A</v>
          </cell>
          <cell r="B45" t="str">
            <v>OPT INT GRAPHICS I/O BD EXX00</v>
          </cell>
          <cell r="C45">
            <v>10500</v>
          </cell>
          <cell r="D45" t="str">
            <v>A</v>
          </cell>
        </row>
        <row r="46">
          <cell r="A46" t="str">
            <v>2632A</v>
          </cell>
          <cell r="B46" t="str">
            <v>OPT INT PCI I/O BD FOR EXX00</v>
          </cell>
          <cell r="C46">
            <v>12000</v>
          </cell>
          <cell r="D46" t="str">
            <v>A</v>
          </cell>
        </row>
        <row r="47">
          <cell r="A47" t="str">
            <v>2652A</v>
          </cell>
          <cell r="B47" t="str">
            <v>OPTIONAL FC-AL INTERFACE BOARD</v>
          </cell>
          <cell r="C47">
            <v>2250</v>
          </cell>
          <cell r="D47" t="str">
            <v>A</v>
          </cell>
        </row>
        <row r="48">
          <cell r="A48" t="str">
            <v>2722A</v>
          </cell>
          <cell r="B48" t="str">
            <v>E10000 Control Board, Eth hub.</v>
          </cell>
          <cell r="C48">
            <v>32000</v>
          </cell>
          <cell r="D48" t="str">
            <v>A</v>
          </cell>
        </row>
        <row r="49">
          <cell r="A49" t="str">
            <v>2730A</v>
          </cell>
          <cell r="B49" t="str">
            <v>E10000 I/O BOARD</v>
          </cell>
          <cell r="C49">
            <v>12000</v>
          </cell>
          <cell r="D49" t="str">
            <v>A</v>
          </cell>
        </row>
        <row r="50">
          <cell r="A50" t="str">
            <v>2731A</v>
          </cell>
          <cell r="B50" t="str">
            <v>E10000 PCI MODULE</v>
          </cell>
          <cell r="C50">
            <v>16000</v>
          </cell>
          <cell r="D50" t="str">
            <v>A</v>
          </cell>
        </row>
        <row r="51">
          <cell r="A51" t="str">
            <v>2754A</v>
          </cell>
          <cell r="B51" t="str">
            <v>E10000 Sys. Service Processor</v>
          </cell>
          <cell r="C51">
            <v>16800</v>
          </cell>
          <cell r="D51" t="str">
            <v>A</v>
          </cell>
        </row>
        <row r="52">
          <cell r="A52" t="str">
            <v>2755A</v>
          </cell>
          <cell r="B52" t="str">
            <v>E10K SSP</v>
          </cell>
          <cell r="C52">
            <v>24050</v>
          </cell>
          <cell r="D52" t="str">
            <v>A</v>
          </cell>
        </row>
        <row r="53">
          <cell r="A53" t="str">
            <v>2761A</v>
          </cell>
          <cell r="B53" t="str">
            <v>E10000 System Board (empty)</v>
          </cell>
          <cell r="C53">
            <v>96000</v>
          </cell>
          <cell r="D53" t="str">
            <v>A</v>
          </cell>
        </row>
        <row r="54">
          <cell r="A54" t="str">
            <v>2861A</v>
          </cell>
          <cell r="B54" t="str">
            <v>Power Express board</v>
          </cell>
          <cell r="C54">
            <v>274472</v>
          </cell>
          <cell r="D54" t="str">
            <v>A</v>
          </cell>
        </row>
        <row r="55">
          <cell r="A55" t="str">
            <v>3655A</v>
          </cell>
          <cell r="B55" t="str">
            <v>TURBOGXPLUS CARD W/CABLES, DOC</v>
          </cell>
          <cell r="C55">
            <v>1162</v>
          </cell>
          <cell r="D55" t="str">
            <v>H</v>
          </cell>
        </row>
        <row r="56">
          <cell r="A56" t="str">
            <v>3667A</v>
          </cell>
          <cell r="B56" t="str">
            <v>ELITE3D M6 HORIZ. W/CBL</v>
          </cell>
          <cell r="C56">
            <v>3894</v>
          </cell>
          <cell r="D56" t="str">
            <v>H</v>
          </cell>
        </row>
        <row r="57">
          <cell r="A57" t="str">
            <v>3668A</v>
          </cell>
          <cell r="B57" t="str">
            <v>PGX32 CARD W/VIDEO ADAPTOR</v>
          </cell>
          <cell r="C57">
            <v>398</v>
          </cell>
          <cell r="D57" t="str">
            <v>H</v>
          </cell>
        </row>
        <row r="58">
          <cell r="A58" t="str">
            <v>3671A</v>
          </cell>
          <cell r="B58" t="str">
            <v>CREATOR3D SERIES 3, HORIZONTAL</v>
          </cell>
          <cell r="C58">
            <v>1034</v>
          </cell>
          <cell r="D58" t="str">
            <v>H</v>
          </cell>
        </row>
        <row r="59">
          <cell r="A59" t="str">
            <v>3800A</v>
          </cell>
          <cell r="B59" t="str">
            <v>OPT PWR CORD FOR ENTERPR. (US)</v>
          </cell>
          <cell r="C59">
            <v>0</v>
          </cell>
          <cell r="D59" t="str">
            <v>D</v>
          </cell>
        </row>
        <row r="60">
          <cell r="A60" t="str">
            <v>3840A</v>
          </cell>
          <cell r="B60" t="str">
            <v>SCSI CABLE,68P-68P,12M</v>
          </cell>
          <cell r="C60">
            <v>270</v>
          </cell>
          <cell r="D60" t="str">
            <v>A</v>
          </cell>
        </row>
        <row r="61">
          <cell r="A61" t="str">
            <v>3841A</v>
          </cell>
          <cell r="B61" t="str">
            <v>SCSI CABLE,IBM RS/6000,68P-68P</v>
          </cell>
          <cell r="C61">
            <v>270</v>
          </cell>
          <cell r="D61" t="str">
            <v>A</v>
          </cell>
        </row>
        <row r="62">
          <cell r="A62" t="str">
            <v>3842A</v>
          </cell>
          <cell r="B62" t="str">
            <v>BMC CABLE PAIR, 0.5M</v>
          </cell>
          <cell r="C62">
            <v>144</v>
          </cell>
          <cell r="D62" t="str">
            <v>A</v>
          </cell>
        </row>
        <row r="63">
          <cell r="A63" t="str">
            <v>3843A</v>
          </cell>
          <cell r="B63" t="str">
            <v>BMC CABLE PAIR, 10M</v>
          </cell>
          <cell r="C63">
            <v>486</v>
          </cell>
          <cell r="D63" t="str">
            <v>A</v>
          </cell>
        </row>
        <row r="64">
          <cell r="A64" t="str">
            <v>3844A</v>
          </cell>
          <cell r="B64" t="str">
            <v>BMC CABLE PAIR, 20M</v>
          </cell>
          <cell r="C64">
            <v>684</v>
          </cell>
          <cell r="D64" t="str">
            <v>A</v>
          </cell>
        </row>
        <row r="65">
          <cell r="A65" t="str">
            <v>3845A</v>
          </cell>
          <cell r="B65" t="str">
            <v>BMC CABLE PAIR, 30M</v>
          </cell>
          <cell r="C65">
            <v>882</v>
          </cell>
          <cell r="D65" t="str">
            <v>A</v>
          </cell>
        </row>
        <row r="66">
          <cell r="A66" t="str">
            <v>3846A</v>
          </cell>
          <cell r="B66" t="str">
            <v>ESCON CABLE, 13M</v>
          </cell>
          <cell r="C66">
            <v>252</v>
          </cell>
          <cell r="D66" t="str">
            <v>A</v>
          </cell>
        </row>
        <row r="67">
          <cell r="A67" t="str">
            <v>3847A</v>
          </cell>
          <cell r="B67" t="str">
            <v>ESCON CABLE, 31M</v>
          </cell>
          <cell r="C67">
            <v>558</v>
          </cell>
          <cell r="D67" t="str">
            <v>A</v>
          </cell>
        </row>
        <row r="68">
          <cell r="A68" t="str">
            <v>3848A</v>
          </cell>
          <cell r="B68" t="str">
            <v>OPT PWR CORD F. ENTERPR. (INT)</v>
          </cell>
          <cell r="C68">
            <v>0</v>
          </cell>
          <cell r="D68" t="str">
            <v>D</v>
          </cell>
        </row>
        <row r="69">
          <cell r="A69" t="str">
            <v>3851A</v>
          </cell>
          <cell r="B69" t="str">
            <v>E10000 POWER CORD, (INT'L)</v>
          </cell>
          <cell r="C69">
            <v>0</v>
          </cell>
          <cell r="D69" t="str">
            <v>D</v>
          </cell>
        </row>
        <row r="70">
          <cell r="A70" t="str">
            <v>3858A</v>
          </cell>
          <cell r="B70" t="str">
            <v>U.S. POWER CORD FOR STOREDGE</v>
          </cell>
          <cell r="C70">
            <v>0</v>
          </cell>
          <cell r="D70" t="str">
            <v>D</v>
          </cell>
        </row>
        <row r="71">
          <cell r="A71" t="str">
            <v>3859A</v>
          </cell>
          <cell r="B71" t="str">
            <v>INTL. POWER CORD FOR STOREDGE</v>
          </cell>
          <cell r="C71">
            <v>0</v>
          </cell>
          <cell r="D71" t="str">
            <v>D</v>
          </cell>
        </row>
        <row r="72">
          <cell r="A72" t="str">
            <v>3865A</v>
          </cell>
          <cell r="B72" t="str">
            <v>E10000 PWR CORD (14FT),FOR N.A</v>
          </cell>
          <cell r="C72">
            <v>0</v>
          </cell>
          <cell r="D72" t="str">
            <v>D</v>
          </cell>
        </row>
        <row r="73">
          <cell r="A73" t="str">
            <v>3872A</v>
          </cell>
          <cell r="B73" t="str">
            <v>VIDEO CONNECTOR ADAPTER HD-15</v>
          </cell>
          <cell r="C73">
            <v>47</v>
          </cell>
          <cell r="D73" t="str">
            <v>H</v>
          </cell>
        </row>
        <row r="74">
          <cell r="A74" t="str">
            <v>3875A</v>
          </cell>
          <cell r="B74" t="str">
            <v>E10000 AC INPUT MODULE</v>
          </cell>
          <cell r="C74">
            <v>4800</v>
          </cell>
          <cell r="D74" t="str">
            <v>A</v>
          </cell>
        </row>
        <row r="75">
          <cell r="A75" t="str">
            <v>5163A</v>
          </cell>
          <cell r="B75" t="str">
            <v>OPT INT DISKBD 18.2/7200 USCSI</v>
          </cell>
          <cell r="C75">
            <v>5550</v>
          </cell>
          <cell r="D75" t="str">
            <v>A</v>
          </cell>
        </row>
        <row r="76">
          <cell r="A76" t="str">
            <v>5229A</v>
          </cell>
          <cell r="B76" t="str">
            <v>OPT INT DISK 9.1GB/7200 USCSI</v>
          </cell>
          <cell r="C76">
            <v>1484</v>
          </cell>
          <cell r="D76" t="str">
            <v>H</v>
          </cell>
        </row>
        <row r="77">
          <cell r="A77" t="str">
            <v>5234A</v>
          </cell>
          <cell r="B77" t="str">
            <v>OPT INT DISK 9.1GB/10K USCSI</v>
          </cell>
          <cell r="C77">
            <v>1715</v>
          </cell>
          <cell r="D77" t="str">
            <v>H</v>
          </cell>
        </row>
        <row r="78">
          <cell r="A78" t="str">
            <v>5235A</v>
          </cell>
          <cell r="B78" t="str">
            <v>OPT INT DISK 9GB/10000 USCSI</v>
          </cell>
          <cell r="C78">
            <v>1725</v>
          </cell>
          <cell r="D78" t="str">
            <v>H</v>
          </cell>
        </row>
        <row r="79">
          <cell r="A79" t="str">
            <v>5237A</v>
          </cell>
          <cell r="B79" t="str">
            <v>Opt int Disk 18.2GB/10k USCSI</v>
          </cell>
          <cell r="C79">
            <v>2250</v>
          </cell>
          <cell r="D79" t="str">
            <v>H</v>
          </cell>
        </row>
        <row r="80">
          <cell r="A80" t="str">
            <v>5238A</v>
          </cell>
          <cell r="B80" t="str">
            <v>Opt int Disk 18.2GB/10k USCSI</v>
          </cell>
          <cell r="C80">
            <v>2250</v>
          </cell>
          <cell r="D80" t="str">
            <v>H</v>
          </cell>
        </row>
        <row r="81">
          <cell r="A81" t="str">
            <v>5240A</v>
          </cell>
          <cell r="B81" t="str">
            <v>Int Disk 36.4GB/10k USCSI</v>
          </cell>
          <cell r="C81">
            <v>3975</v>
          </cell>
          <cell r="D81" t="str">
            <v>H</v>
          </cell>
        </row>
        <row r="82">
          <cell r="A82" t="str">
            <v>6005A</v>
          </cell>
          <cell r="B82" t="str">
            <v>OPT FLOPPY INT DR TAZMO &amp; E250</v>
          </cell>
          <cell r="C82">
            <v>175</v>
          </cell>
          <cell r="D82" t="str">
            <v>H</v>
          </cell>
        </row>
        <row r="83">
          <cell r="A83" t="str">
            <v>6062A</v>
          </cell>
          <cell r="B83" t="str">
            <v>OPT INT TAPE 35GB DLT FOR FRST</v>
          </cell>
          <cell r="C83">
            <v>13860</v>
          </cell>
          <cell r="D83" t="str">
            <v>A</v>
          </cell>
        </row>
        <row r="84">
          <cell r="A84" t="str">
            <v>6062AR4</v>
          </cell>
          <cell r="B84" t="str">
            <v>OPT INT TAPE 35GB DLT FOR FRST</v>
          </cell>
          <cell r="C84">
            <v>13860</v>
          </cell>
          <cell r="D84" t="str">
            <v>A</v>
          </cell>
        </row>
        <row r="85">
          <cell r="A85" t="str">
            <v>6062AR5</v>
          </cell>
          <cell r="B85" t="str">
            <v>OPT INT TAPE 35GB DLT FOR FRST</v>
          </cell>
          <cell r="C85">
            <v>13860</v>
          </cell>
          <cell r="D85" t="str">
            <v>A</v>
          </cell>
        </row>
        <row r="86">
          <cell r="A86" t="str">
            <v>6206A</v>
          </cell>
          <cell r="B86" t="str">
            <v>OPT INT TAPE 14GB/8MM</v>
          </cell>
          <cell r="C86">
            <v>3510</v>
          </cell>
          <cell r="D86" t="str">
            <v>A</v>
          </cell>
        </row>
        <row r="87">
          <cell r="A87" t="str">
            <v>6213A</v>
          </cell>
          <cell r="B87" t="str">
            <v>OPT INT TAPE 7GB/8MM</v>
          </cell>
          <cell r="C87">
            <v>2695</v>
          </cell>
          <cell r="D87" t="str">
            <v>A</v>
          </cell>
        </row>
        <row r="88">
          <cell r="A88" t="str">
            <v>6226AR4</v>
          </cell>
          <cell r="B88" t="str">
            <v>TAPE LIB RACK 400GB/8MM W/TAPE</v>
          </cell>
          <cell r="C88">
            <v>22400</v>
          </cell>
          <cell r="D88" t="str">
            <v>H</v>
          </cell>
        </row>
        <row r="89">
          <cell r="A89" t="str">
            <v>6234A</v>
          </cell>
          <cell r="B89" t="str">
            <v>OPT INT TAPE 20/40GB 8MM E3000</v>
          </cell>
          <cell r="C89">
            <v>6300</v>
          </cell>
          <cell r="D89" t="str">
            <v>A</v>
          </cell>
        </row>
        <row r="90">
          <cell r="A90" t="str">
            <v>6235A</v>
          </cell>
          <cell r="B90" t="str">
            <v>OPT INT TAPE 20-40GB 8MM E4000</v>
          </cell>
          <cell r="C90">
            <v>6300</v>
          </cell>
          <cell r="D90" t="str">
            <v>A</v>
          </cell>
        </row>
        <row r="91">
          <cell r="A91" t="str">
            <v>6238A</v>
          </cell>
          <cell r="B91" t="str">
            <v>OPT INT TAPE 20/40GB 8MM-EX500</v>
          </cell>
          <cell r="C91">
            <v>6750</v>
          </cell>
          <cell r="D91" t="str">
            <v>A</v>
          </cell>
        </row>
        <row r="92">
          <cell r="A92" t="str">
            <v>6282A</v>
          </cell>
          <cell r="B92" t="str">
            <v>OPT INT TAPE 12GB 4MM DDS-3</v>
          </cell>
          <cell r="C92">
            <v>1610</v>
          </cell>
          <cell r="D92" t="str">
            <v>H</v>
          </cell>
        </row>
        <row r="93">
          <cell r="A93" t="str">
            <v>6283A</v>
          </cell>
          <cell r="B93" t="str">
            <v>OPT INT TAPE 12GB 4MM EX000</v>
          </cell>
          <cell r="C93">
            <v>1890</v>
          </cell>
          <cell r="D93" t="str">
            <v>A</v>
          </cell>
        </row>
        <row r="94">
          <cell r="A94" t="str">
            <v>6286A</v>
          </cell>
          <cell r="B94" t="str">
            <v>OPT INT TAPE 12GB 4MM</v>
          </cell>
          <cell r="C94">
            <v>1890</v>
          </cell>
          <cell r="D94" t="str">
            <v>A</v>
          </cell>
        </row>
        <row r="95">
          <cell r="A95" t="str">
            <v>6288A</v>
          </cell>
          <cell r="B95" t="str">
            <v>54.3GB SCA STORAGE MODULE</v>
          </cell>
          <cell r="C95">
            <v>26046</v>
          </cell>
          <cell r="D95" t="str">
            <v>A</v>
          </cell>
        </row>
        <row r="96">
          <cell r="A96" t="str">
            <v>6289A</v>
          </cell>
          <cell r="B96" t="str">
            <v>108.6GB Storage Package, SCA</v>
          </cell>
          <cell r="C96">
            <v>43200</v>
          </cell>
          <cell r="D96" t="str">
            <v>A</v>
          </cell>
        </row>
        <row r="97">
          <cell r="A97" t="str">
            <v>6537A</v>
          </cell>
          <cell r="B97" t="str">
            <v>STOREDGE A3500 CONTROLLER</v>
          </cell>
          <cell r="C97">
            <v>39225</v>
          </cell>
          <cell r="D97" t="str">
            <v>A</v>
          </cell>
        </row>
        <row r="98">
          <cell r="A98" t="str">
            <v>6538A</v>
          </cell>
          <cell r="B98" t="str">
            <v>StorEdge A3500FC Controller</v>
          </cell>
          <cell r="C98">
            <v>52725</v>
          </cell>
          <cell r="D98" t="str">
            <v>A</v>
          </cell>
        </row>
        <row r="99">
          <cell r="A99" t="str">
            <v>6540A</v>
          </cell>
          <cell r="B99" t="str">
            <v>OPT INT PCI ULTRASCSI SE CARD</v>
          </cell>
          <cell r="C99">
            <v>975</v>
          </cell>
          <cell r="D99" t="str">
            <v>A</v>
          </cell>
        </row>
        <row r="100">
          <cell r="A100" t="str">
            <v>6541A</v>
          </cell>
          <cell r="B100" t="str">
            <v>OPT INT PCI ULTRASCSI DIFF CRD</v>
          </cell>
          <cell r="C100">
            <v>1872</v>
          </cell>
          <cell r="D100" t="str">
            <v>A</v>
          </cell>
        </row>
        <row r="101">
          <cell r="A101" t="str">
            <v>6601A</v>
          </cell>
          <cell r="B101" t="str">
            <v>E450 8BAY STOR EXP KIT, 10K</v>
          </cell>
          <cell r="C101">
            <v>1476</v>
          </cell>
          <cell r="D101" t="str">
            <v>H</v>
          </cell>
        </row>
        <row r="102">
          <cell r="A102" t="str">
            <v>6602A</v>
          </cell>
          <cell r="B102" t="str">
            <v>OPT 8BAY H/W RAID FOR E450</v>
          </cell>
          <cell r="C102">
            <v>4043</v>
          </cell>
          <cell r="D102" t="str">
            <v>H</v>
          </cell>
        </row>
        <row r="103">
          <cell r="A103" t="str">
            <v>6710A</v>
          </cell>
          <cell r="B103" t="str">
            <v>FC-AL 9.1GB 10000RPM 1.0" DISK</v>
          </cell>
          <cell r="C103">
            <v>4060</v>
          </cell>
          <cell r="D103" t="str">
            <v>A</v>
          </cell>
        </row>
        <row r="104">
          <cell r="A104" t="str">
            <v>6720A</v>
          </cell>
          <cell r="B104" t="str">
            <v>FC-AL 18.2GB 10kRPM 1" DISK</v>
          </cell>
          <cell r="C104">
            <v>4350</v>
          </cell>
          <cell r="D104" t="str">
            <v>A</v>
          </cell>
        </row>
        <row r="105">
          <cell r="A105" t="str">
            <v>6730A</v>
          </cell>
          <cell r="B105" t="str">
            <v>FCAL 100MB/S SBUS HOST ADAPTER</v>
          </cell>
          <cell r="C105">
            <v>3510</v>
          </cell>
          <cell r="D105" t="str">
            <v>A</v>
          </cell>
        </row>
        <row r="106">
          <cell r="A106" t="str">
            <v>6731A</v>
          </cell>
          <cell r="B106" t="str">
            <v>FCAL GBIC MODULE 100MB/S</v>
          </cell>
          <cell r="C106">
            <v>780</v>
          </cell>
          <cell r="D106" t="str">
            <v>A</v>
          </cell>
        </row>
        <row r="107">
          <cell r="A107" t="str">
            <v>6732A</v>
          </cell>
          <cell r="B107" t="str">
            <v>FCAL HUB 7 SLOT</v>
          </cell>
          <cell r="C107">
            <v>2800</v>
          </cell>
          <cell r="D107" t="str">
            <v>A</v>
          </cell>
        </row>
        <row r="108">
          <cell r="A108" t="str">
            <v>6735A</v>
          </cell>
          <cell r="B108" t="str">
            <v>DUAL HUB RACKMOUNT KIT</v>
          </cell>
          <cell r="C108">
            <v>350</v>
          </cell>
          <cell r="D108" t="str">
            <v>A</v>
          </cell>
        </row>
        <row r="109">
          <cell r="A109" t="str">
            <v>6773A</v>
          </cell>
          <cell r="B109" t="str">
            <v>A7000 1024MB SAFE CACHE, RMC</v>
          </cell>
          <cell r="C109">
            <v>91386</v>
          </cell>
          <cell r="D109" t="str">
            <v>A</v>
          </cell>
        </row>
        <row r="110">
          <cell r="A110" t="str">
            <v>6778A</v>
          </cell>
          <cell r="B110" t="str">
            <v>A7000 QUAD CH BMC ADAPT KIT</v>
          </cell>
          <cell r="C110">
            <v>94158</v>
          </cell>
          <cell r="D110" t="str">
            <v>A</v>
          </cell>
        </row>
        <row r="111">
          <cell r="A111" t="str">
            <v>6779A</v>
          </cell>
          <cell r="B111" t="str">
            <v>A7000 DUAL ESCON ADP KIT #2</v>
          </cell>
          <cell r="C111">
            <v>110772</v>
          </cell>
          <cell r="D111" t="str">
            <v>A</v>
          </cell>
        </row>
        <row r="112">
          <cell r="A112" t="str">
            <v>6780A</v>
          </cell>
          <cell r="B112" t="str">
            <v>A7000 DUAL ESCON ADP KIT #1</v>
          </cell>
          <cell r="C112">
            <v>110772</v>
          </cell>
          <cell r="D112" t="str">
            <v>A</v>
          </cell>
        </row>
        <row r="113">
          <cell r="A113" t="str">
            <v>6786A</v>
          </cell>
          <cell r="B113" t="str">
            <v>A7000 FOUR DRAWER EXP SYSTEM</v>
          </cell>
          <cell r="C113">
            <v>229842</v>
          </cell>
          <cell r="D113" t="str">
            <v>A</v>
          </cell>
        </row>
        <row r="114">
          <cell r="A114" t="str">
            <v>6796A</v>
          </cell>
          <cell r="B114" t="str">
            <v>8 CH. ULTRA STE, 2 CONNECTOR</v>
          </cell>
          <cell r="C114">
            <v>37476</v>
          </cell>
          <cell r="D114" t="str">
            <v>A</v>
          </cell>
        </row>
        <row r="115">
          <cell r="A115" t="str">
            <v>6797A</v>
          </cell>
          <cell r="B115" t="str">
            <v>8 CH. ULTRA STE, 4 CONNECTOR</v>
          </cell>
          <cell r="C115">
            <v>37476</v>
          </cell>
          <cell r="D115" t="str">
            <v>A</v>
          </cell>
        </row>
        <row r="116">
          <cell r="A116" t="str">
            <v>6798A</v>
          </cell>
          <cell r="B116" t="str">
            <v>8 CH. ULTRA STE, 8 CONNECTOR</v>
          </cell>
          <cell r="C116">
            <v>37476</v>
          </cell>
          <cell r="D116" t="str">
            <v>A</v>
          </cell>
        </row>
        <row r="117">
          <cell r="A117" t="str">
            <v>6911A</v>
          </cell>
          <cell r="B117" t="str">
            <v>CD-ROM, 32X SPEED, MEDSVR GREY</v>
          </cell>
          <cell r="C117">
            <v>350</v>
          </cell>
          <cell r="D117" t="str">
            <v>H</v>
          </cell>
        </row>
        <row r="118">
          <cell r="A118" t="str">
            <v>6912A</v>
          </cell>
          <cell r="B118" t="str">
            <v>OPT INT TAPE 12GB 4MM DDS-3</v>
          </cell>
          <cell r="C118">
            <v>1610</v>
          </cell>
          <cell r="D118" t="str">
            <v>H</v>
          </cell>
        </row>
        <row r="119">
          <cell r="A119" t="str">
            <v>7002A</v>
          </cell>
          <cell r="B119" t="str">
            <v>OPT MEMORY 64MB (2*32MB)</v>
          </cell>
          <cell r="C119">
            <v>664</v>
          </cell>
          <cell r="D119" t="str">
            <v>H</v>
          </cell>
        </row>
        <row r="120">
          <cell r="A120" t="str">
            <v>7003A</v>
          </cell>
          <cell r="B120" t="str">
            <v>OPT MEMORY 128MB (2*64MB)</v>
          </cell>
          <cell r="C120">
            <v>1264</v>
          </cell>
          <cell r="D120" t="str">
            <v>H</v>
          </cell>
        </row>
        <row r="121">
          <cell r="A121" t="str">
            <v>7004A</v>
          </cell>
          <cell r="B121" t="str">
            <v>OPT MEMORY 256MB (2*128MB)</v>
          </cell>
          <cell r="C121">
            <v>2400</v>
          </cell>
          <cell r="D121" t="str">
            <v>H</v>
          </cell>
        </row>
        <row r="122">
          <cell r="A122" t="str">
            <v>7005A</v>
          </cell>
          <cell r="B122" t="str">
            <v>OPT MEMORY 512MB (2*256MB)</v>
          </cell>
          <cell r="C122">
            <v>5200</v>
          </cell>
          <cell r="D122" t="str">
            <v>H</v>
          </cell>
        </row>
        <row r="123">
          <cell r="A123" t="str">
            <v>7020A</v>
          </cell>
          <cell r="B123" t="str">
            <v>OPT A3000 MEMORY 64MB</v>
          </cell>
          <cell r="C123">
            <v>2600</v>
          </cell>
          <cell r="D123" t="str">
            <v>A</v>
          </cell>
        </row>
        <row r="124">
          <cell r="A124" t="str">
            <v>7022A</v>
          </cell>
          <cell r="B124" t="str">
            <v>OPT MEMORY 256MB (8*32MB)</v>
          </cell>
          <cell r="C124">
            <v>5761</v>
          </cell>
          <cell r="D124" t="str">
            <v>A</v>
          </cell>
        </row>
        <row r="125">
          <cell r="A125" t="str">
            <v>7023A</v>
          </cell>
          <cell r="B125" t="str">
            <v>OPT MEMORY 1GB (8*128MB)</v>
          </cell>
          <cell r="C125">
            <v>22736</v>
          </cell>
          <cell r="D125" t="str">
            <v>A</v>
          </cell>
        </row>
        <row r="126">
          <cell r="A126" t="str">
            <v>7025A</v>
          </cell>
          <cell r="B126" t="str">
            <v>E10000 MEMORY BOARD (EMPTY)</v>
          </cell>
          <cell r="C126">
            <v>16000</v>
          </cell>
          <cell r="D126" t="str">
            <v>A</v>
          </cell>
        </row>
        <row r="127">
          <cell r="A127" t="str">
            <v>7026A</v>
          </cell>
          <cell r="B127" t="str">
            <v>OPT MEMORY 2GB (8*256MB)</v>
          </cell>
          <cell r="C127">
            <v>44135</v>
          </cell>
          <cell r="D127" t="str">
            <v>A</v>
          </cell>
        </row>
        <row r="128">
          <cell r="A128" t="str">
            <v>7043A</v>
          </cell>
          <cell r="B128" t="str">
            <v>OPT MEMORY 128MB (2*64MB)</v>
          </cell>
          <cell r="C128">
            <v>1442</v>
          </cell>
          <cell r="D128" t="str">
            <v>H</v>
          </cell>
        </row>
        <row r="129">
          <cell r="A129" t="str">
            <v>902A</v>
          </cell>
          <cell r="B129" t="str">
            <v>OPT CABLE SCSI 2M 68PIN</v>
          </cell>
          <cell r="C129">
            <v>163</v>
          </cell>
          <cell r="D129" t="str">
            <v>D</v>
          </cell>
        </row>
        <row r="130">
          <cell r="A130" t="str">
            <v>954A</v>
          </cell>
          <cell r="B130" t="str">
            <v>OPT INT PS/300W FOR EX000</v>
          </cell>
          <cell r="C130">
            <v>2520</v>
          </cell>
          <cell r="D130" t="str">
            <v>A</v>
          </cell>
        </row>
        <row r="131">
          <cell r="A131" t="str">
            <v>959A</v>
          </cell>
          <cell r="B131" t="str">
            <v>SSA RACK-MOUNT ACC. KIT W/SW</v>
          </cell>
          <cell r="C131">
            <v>0</v>
          </cell>
          <cell r="D131" t="str">
            <v>D</v>
          </cell>
        </row>
        <row r="132">
          <cell r="A132" t="str">
            <v>9604A</v>
          </cell>
          <cell r="B132" t="str">
            <v>CASTERS</v>
          </cell>
          <cell r="C132">
            <v>128</v>
          </cell>
          <cell r="D132" t="str">
            <v>H</v>
          </cell>
        </row>
        <row r="133">
          <cell r="A133" t="str">
            <v>9622A</v>
          </cell>
          <cell r="B133" t="str">
            <v>A5000 AIR BAFFLE</v>
          </cell>
          <cell r="C133">
            <v>75</v>
          </cell>
          <cell r="D133" t="str">
            <v>A</v>
          </cell>
        </row>
        <row r="134">
          <cell r="A134" t="str">
            <v>9623A</v>
          </cell>
          <cell r="B134" t="str">
            <v>A5000 DOOR FOR E5500/E6500</v>
          </cell>
          <cell r="C134">
            <v>525</v>
          </cell>
          <cell r="D134" t="str">
            <v>A</v>
          </cell>
        </row>
        <row r="135">
          <cell r="A135" t="str">
            <v>9626A</v>
          </cell>
          <cell r="B135" t="str">
            <v>2ND SEQ. MOUNTING FOR E55/6500</v>
          </cell>
          <cell r="C135">
            <v>195</v>
          </cell>
          <cell r="D135" t="str">
            <v>A</v>
          </cell>
        </row>
        <row r="136">
          <cell r="A136" t="str">
            <v>9640A</v>
          </cell>
          <cell r="B136" t="str">
            <v>OPT FLEXIPAC STORAGE TRAY SYS</v>
          </cell>
          <cell r="C136">
            <v>520</v>
          </cell>
          <cell r="D136" t="str">
            <v>A</v>
          </cell>
        </row>
        <row r="137">
          <cell r="A137" t="str">
            <v>9641A</v>
          </cell>
          <cell r="B137" t="str">
            <v>OPT FLEXIPACK STORAGE TRAY EXP</v>
          </cell>
          <cell r="C137">
            <v>490</v>
          </cell>
          <cell r="D137" t="str">
            <v>A</v>
          </cell>
        </row>
        <row r="138">
          <cell r="A138" t="str">
            <v>9641AR5</v>
          </cell>
          <cell r="B138" t="str">
            <v>OPT FLEXIPACK STORAGE TRAY EXP</v>
          </cell>
          <cell r="C138">
            <v>490</v>
          </cell>
          <cell r="D138" t="str">
            <v>A</v>
          </cell>
        </row>
        <row r="139">
          <cell r="A139" t="str">
            <v>9643A</v>
          </cell>
          <cell r="B139" t="str">
            <v>RACKMOUNT KIT FOR L280 AL</v>
          </cell>
          <cell r="C139">
            <v>560</v>
          </cell>
          <cell r="D139" t="str">
            <v>A</v>
          </cell>
        </row>
        <row r="140">
          <cell r="A140" t="str">
            <v>9671A</v>
          </cell>
          <cell r="B140" t="str">
            <v>E10000 FAN TRAY</v>
          </cell>
          <cell r="C140">
            <v>3200</v>
          </cell>
          <cell r="D140" t="str">
            <v>A</v>
          </cell>
        </row>
        <row r="141">
          <cell r="A141" t="str">
            <v>9681A</v>
          </cell>
          <cell r="B141" t="str">
            <v>E10000 POWER CONTROL</v>
          </cell>
          <cell r="C141">
            <v>1600</v>
          </cell>
          <cell r="D141" t="str">
            <v>A</v>
          </cell>
        </row>
        <row r="142">
          <cell r="A142" t="str">
            <v>9682A</v>
          </cell>
          <cell r="B142" t="str">
            <v>OPT POWER SUPPLY FOR E450</v>
          </cell>
          <cell r="C142">
            <v>1532</v>
          </cell>
          <cell r="D142" t="str">
            <v>H</v>
          </cell>
        </row>
        <row r="143">
          <cell r="A143" t="str">
            <v>9683A</v>
          </cell>
          <cell r="B143" t="str">
            <v>REDUNDNT POWER SUPPLY FOR E250</v>
          </cell>
          <cell r="C143">
            <v>904</v>
          </cell>
          <cell r="D143" t="str">
            <v>H</v>
          </cell>
        </row>
        <row r="144">
          <cell r="A144" t="str">
            <v>9684A</v>
          </cell>
          <cell r="B144" t="str">
            <v>RDNDNT PWER SPPLY - E420/E220</v>
          </cell>
          <cell r="C144">
            <v>973</v>
          </cell>
          <cell r="D144" t="str">
            <v>H</v>
          </cell>
        </row>
        <row r="145">
          <cell r="A145" t="str">
            <v>9685A</v>
          </cell>
          <cell r="B145" t="str">
            <v>E10000 POWER SUPPLY</v>
          </cell>
          <cell r="C145">
            <v>4800</v>
          </cell>
          <cell r="D145" t="str">
            <v>A</v>
          </cell>
        </row>
        <row r="146">
          <cell r="A146" t="str">
            <v>9686A</v>
          </cell>
          <cell r="B146" t="str">
            <v>E10000 DUAL GRID HARDWARE</v>
          </cell>
          <cell r="C146">
            <v>33600</v>
          </cell>
          <cell r="D146" t="str">
            <v>A</v>
          </cell>
        </row>
        <row r="147">
          <cell r="A147" t="str">
            <v>9688A</v>
          </cell>
          <cell r="B147" t="str">
            <v>A7000 PWR CONDIT UNIT, 8 KVA</v>
          </cell>
          <cell r="C147">
            <v>28377</v>
          </cell>
          <cell r="D147" t="str">
            <v>A</v>
          </cell>
        </row>
        <row r="148">
          <cell r="A148" t="str">
            <v>9689A</v>
          </cell>
          <cell r="B148" t="str">
            <v>OPT 2ND PERIPHERAL PS/195W</v>
          </cell>
          <cell r="C148">
            <v>2250</v>
          </cell>
          <cell r="D148" t="str">
            <v>A</v>
          </cell>
        </row>
        <row r="149">
          <cell r="A149" t="str">
            <v>9693A</v>
          </cell>
          <cell r="B149" t="str">
            <v>E10000 FLAT SIDE PANEL</v>
          </cell>
          <cell r="C149">
            <v>0</v>
          </cell>
          <cell r="D149" t="str">
            <v>D</v>
          </cell>
        </row>
        <row r="150">
          <cell r="A150" t="str">
            <v>978A</v>
          </cell>
          <cell r="B150" t="str">
            <v>15 METER FIBRE CHANNEL CABLE</v>
          </cell>
          <cell r="C150">
            <v>228</v>
          </cell>
          <cell r="D150" t="str">
            <v>D</v>
          </cell>
        </row>
        <row r="151">
          <cell r="A151" t="str">
            <v>979A</v>
          </cell>
          <cell r="B151" t="str">
            <v>OPT CABLE DSCSI 12M</v>
          </cell>
          <cell r="C151">
            <v>345</v>
          </cell>
          <cell r="D151" t="str">
            <v>D</v>
          </cell>
        </row>
        <row r="152">
          <cell r="A152" t="str">
            <v>A14-UEC1-9L-128AH</v>
          </cell>
          <cell r="B152" t="str">
            <v>1X300MHZ, C3D3, 128MB, 9GB</v>
          </cell>
          <cell r="C152">
            <v>13080</v>
          </cell>
          <cell r="D152" t="str">
            <v>H</v>
          </cell>
        </row>
        <row r="153">
          <cell r="A153" t="str">
            <v>A14-UEC1-9L-512AH</v>
          </cell>
          <cell r="B153" t="str">
            <v>1x300MHz, C3D3, 512MB, 9GB</v>
          </cell>
          <cell r="C153">
            <v>15624</v>
          </cell>
          <cell r="D153" t="str">
            <v>H</v>
          </cell>
        </row>
        <row r="154">
          <cell r="A154" t="str">
            <v>A14-UEC1-9M-128AH</v>
          </cell>
          <cell r="B154" t="str">
            <v>1X300MHZ, 128MB, AFB, 9GB</v>
          </cell>
          <cell r="C154">
            <v>15594</v>
          </cell>
          <cell r="D154" t="str">
            <v>H</v>
          </cell>
        </row>
        <row r="155">
          <cell r="A155" t="str">
            <v>A14-UEC1-9S-128CJ</v>
          </cell>
          <cell r="B155" t="str">
            <v>E2/300 128MB/9.1GB/CD</v>
          </cell>
          <cell r="C155">
            <v>19194</v>
          </cell>
          <cell r="D155" t="str">
            <v>H</v>
          </cell>
        </row>
        <row r="156">
          <cell r="A156" t="str">
            <v>A14-UEC2-9L-256AH</v>
          </cell>
          <cell r="B156" t="str">
            <v>2X300MHZ, C3D3, 256MB, 9GB</v>
          </cell>
          <cell r="C156">
            <v>18810</v>
          </cell>
          <cell r="D156" t="str">
            <v>H</v>
          </cell>
        </row>
        <row r="157">
          <cell r="A157" t="str">
            <v>A14-UEC2-9L-512AH</v>
          </cell>
          <cell r="B157" t="str">
            <v>2X300MHZ, C3D3, 512MB, 9GB</v>
          </cell>
          <cell r="C157">
            <v>20424</v>
          </cell>
          <cell r="D157" t="str">
            <v>H</v>
          </cell>
        </row>
        <row r="158">
          <cell r="A158" t="str">
            <v>A14-UEC2-9M-256AH</v>
          </cell>
          <cell r="B158" t="str">
            <v>2X300MHZ, 256MB, AFB, 9GB</v>
          </cell>
          <cell r="C158">
            <v>21594</v>
          </cell>
          <cell r="D158" t="str">
            <v>H</v>
          </cell>
        </row>
        <row r="159">
          <cell r="A159" t="str">
            <v>A14-UEC2-9S-256CJ</v>
          </cell>
          <cell r="B159" t="str">
            <v>E2/2*300 256MB/9.1GB/CD</v>
          </cell>
          <cell r="C159">
            <v>28194</v>
          </cell>
          <cell r="D159" t="str">
            <v>H</v>
          </cell>
        </row>
        <row r="160">
          <cell r="A160" t="str">
            <v>A14-UEC2-9S-512CJ</v>
          </cell>
          <cell r="B160" t="str">
            <v>E2/2*300 512MB/9.1GB/CD</v>
          </cell>
          <cell r="C160">
            <v>31494</v>
          </cell>
          <cell r="D160" t="str">
            <v>H</v>
          </cell>
        </row>
        <row r="161">
          <cell r="A161" t="str">
            <v>A14-UJC1-9L-256AH</v>
          </cell>
          <cell r="B161" t="str">
            <v>1x400MHz, C3D3, 256MB, 9GB</v>
          </cell>
          <cell r="C161">
            <v>15930</v>
          </cell>
          <cell r="D161" t="str">
            <v>H</v>
          </cell>
        </row>
        <row r="162">
          <cell r="A162" t="str">
            <v>A14-UJC1-9L-512AH</v>
          </cell>
          <cell r="B162" t="str">
            <v>1x400MHz, C3D3, 512MB, 9GB</v>
          </cell>
          <cell r="C162">
            <v>17544</v>
          </cell>
          <cell r="D162" t="str">
            <v>H</v>
          </cell>
        </row>
        <row r="163">
          <cell r="A163" t="str">
            <v>A14-UJC1-9M-256AH</v>
          </cell>
          <cell r="B163" t="str">
            <v>1x400MHz, AFB, 256MB, 9GB</v>
          </cell>
          <cell r="C163">
            <v>18924</v>
          </cell>
          <cell r="D163" t="str">
            <v>H</v>
          </cell>
        </row>
        <row r="164">
          <cell r="A164" t="str">
            <v>A14-UJC1-9S-128CJ</v>
          </cell>
          <cell r="B164" t="str">
            <v>E2/400 128MB/9.1GB/CD</v>
          </cell>
          <cell r="C164">
            <v>14886</v>
          </cell>
          <cell r="D164" t="str">
            <v>H</v>
          </cell>
        </row>
        <row r="165">
          <cell r="A165" t="str">
            <v>A14-UJC2-9L-256AH</v>
          </cell>
          <cell r="B165" t="str">
            <v>2x400MHz, C3D3, 256MB, 9GB</v>
          </cell>
          <cell r="C165">
            <v>22650</v>
          </cell>
          <cell r="D165" t="str">
            <v>H</v>
          </cell>
        </row>
        <row r="166">
          <cell r="A166" t="str">
            <v>A14-UJC2-9L-512AH</v>
          </cell>
          <cell r="B166" t="str">
            <v>2x400MHz, C3D3, 512MB, 9GB</v>
          </cell>
          <cell r="C166">
            <v>24264</v>
          </cell>
          <cell r="D166" t="str">
            <v>H</v>
          </cell>
        </row>
        <row r="167">
          <cell r="A167" t="str">
            <v>A14-UJC2-9M-256AH</v>
          </cell>
          <cell r="B167" t="str">
            <v>2x400MHz, AFB, 256MB, 9GB</v>
          </cell>
          <cell r="C167">
            <v>25644</v>
          </cell>
          <cell r="D167" t="str">
            <v>H</v>
          </cell>
        </row>
        <row r="168">
          <cell r="A168" t="str">
            <v>A14-UJC2-9S-256CJ</v>
          </cell>
          <cell r="B168" t="str">
            <v>E2/2*400 256MB/9.1GB/CD32</v>
          </cell>
          <cell r="C168">
            <v>22506</v>
          </cell>
          <cell r="D168" t="str">
            <v>H</v>
          </cell>
        </row>
        <row r="169">
          <cell r="A169" t="str">
            <v>A14-UJC2-9S-512CJ</v>
          </cell>
          <cell r="B169" t="str">
            <v>E2/400 512MB/9.1GB/CD</v>
          </cell>
          <cell r="C169">
            <v>24210</v>
          </cell>
          <cell r="D169" t="str">
            <v>H</v>
          </cell>
        </row>
        <row r="170">
          <cell r="A170" t="str">
            <v>A21UGE1Z9P-C128CR</v>
          </cell>
          <cell r="B170" t="str">
            <v>WS U5/360 PGX24 128/8GB/CD</v>
          </cell>
          <cell r="C170">
            <v>3003</v>
          </cell>
          <cell r="D170" t="str">
            <v>H</v>
          </cell>
        </row>
        <row r="171">
          <cell r="A171" t="str">
            <v>A21UGE1Z9P-C256CR</v>
          </cell>
          <cell r="B171" t="str">
            <v>WS U5/360 PGX24 256/8GB/CD</v>
          </cell>
          <cell r="C171">
            <v>3423</v>
          </cell>
          <cell r="D171" t="str">
            <v>H</v>
          </cell>
        </row>
        <row r="172">
          <cell r="A172" t="str">
            <v>A21UGE1Z9P-C64AR</v>
          </cell>
          <cell r="B172" t="str">
            <v>WS U5/360 PGX24 64/8GB</v>
          </cell>
          <cell r="C172">
            <v>2723</v>
          </cell>
          <cell r="D172" t="str">
            <v>H</v>
          </cell>
        </row>
        <row r="173">
          <cell r="A173" t="str">
            <v>A21UGE1Z9P-C64CR</v>
          </cell>
          <cell r="B173" t="str">
            <v>WS U5/360 PGX24 64/8GB/CD</v>
          </cell>
          <cell r="C173">
            <v>2793</v>
          </cell>
          <cell r="D173" t="str">
            <v>H</v>
          </cell>
        </row>
        <row r="174">
          <cell r="A174" t="str">
            <v>A21UGE1Z9S-C128CR</v>
          </cell>
          <cell r="B174" t="str">
            <v>Server U5/360 PGX24 128/8GB/CD</v>
          </cell>
          <cell r="C174">
            <v>4123</v>
          </cell>
          <cell r="D174" t="str">
            <v>H</v>
          </cell>
        </row>
        <row r="175">
          <cell r="A175" t="str">
            <v>A21UGE1Z9S-C256CR</v>
          </cell>
          <cell r="B175" t="str">
            <v>Server U5/360 PGX24 256/8GB/CD</v>
          </cell>
          <cell r="C175">
            <v>4543</v>
          </cell>
          <cell r="D175" t="str">
            <v>H</v>
          </cell>
        </row>
        <row r="176">
          <cell r="A176" t="str">
            <v>A21UGE1Z9S-C64CR</v>
          </cell>
          <cell r="B176" t="str">
            <v>Server U5/360 PGX24 64/8GB/CD</v>
          </cell>
          <cell r="C176">
            <v>3913</v>
          </cell>
          <cell r="D176" t="str">
            <v>H</v>
          </cell>
        </row>
        <row r="177">
          <cell r="A177" t="str">
            <v>A21UHC1Z9P-B128CP</v>
          </cell>
          <cell r="B177" t="str">
            <v>WS U5/333 PGX24 128/9GB/CD</v>
          </cell>
          <cell r="C177">
            <v>4473</v>
          </cell>
          <cell r="D177" t="str">
            <v>H</v>
          </cell>
        </row>
        <row r="178">
          <cell r="A178" t="str">
            <v>A21UHC1Z9P-B256CP</v>
          </cell>
          <cell r="B178" t="str">
            <v>WS U5/333 PGX24 256/9GB/CD</v>
          </cell>
          <cell r="C178">
            <v>4893</v>
          </cell>
          <cell r="D178" t="str">
            <v>H</v>
          </cell>
        </row>
        <row r="179">
          <cell r="A179" t="str">
            <v>A22UKC1Z9L-C128CP</v>
          </cell>
          <cell r="B179" t="str">
            <v>WS U10/440 FDB2+ 128/9GB/CD</v>
          </cell>
          <cell r="C179">
            <v>6433</v>
          </cell>
          <cell r="D179" t="str">
            <v>H</v>
          </cell>
        </row>
        <row r="180">
          <cell r="A180" t="str">
            <v>A22UKC1Z9L-C256CP</v>
          </cell>
          <cell r="B180" t="str">
            <v>WS U10/440 FDB2+ 256/9GB/CD</v>
          </cell>
          <cell r="C180">
            <v>6853</v>
          </cell>
          <cell r="D180" t="str">
            <v>H</v>
          </cell>
        </row>
        <row r="181">
          <cell r="A181" t="str">
            <v>A22UKC1Z9L-C512CP</v>
          </cell>
          <cell r="B181" t="str">
            <v>WS U10/440 FDB2+ 512/9GB/CD</v>
          </cell>
          <cell r="C181">
            <v>7833</v>
          </cell>
          <cell r="D181" t="str">
            <v>H</v>
          </cell>
        </row>
        <row r="182">
          <cell r="A182" t="str">
            <v>A22UKC1Z9M-C256CP</v>
          </cell>
          <cell r="B182" t="str">
            <v>WS U10/440 AFB 256/9GB/CD</v>
          </cell>
          <cell r="C182">
            <v>8813</v>
          </cell>
          <cell r="D182" t="str">
            <v>H</v>
          </cell>
        </row>
        <row r="183">
          <cell r="A183" t="str">
            <v>A22UKC1Z9M-C512CP</v>
          </cell>
          <cell r="B183" t="str">
            <v>WS U10/440 AFB 512/9GB/CD</v>
          </cell>
          <cell r="C183">
            <v>9793</v>
          </cell>
          <cell r="D183" t="str">
            <v>H</v>
          </cell>
        </row>
        <row r="184">
          <cell r="A184" t="str">
            <v>A22UKC1Z9P-C128CP</v>
          </cell>
          <cell r="B184" t="str">
            <v>WS U10/440 PGX24 128/9GB/CD</v>
          </cell>
          <cell r="C184">
            <v>5453</v>
          </cell>
          <cell r="D184" t="str">
            <v>H</v>
          </cell>
        </row>
        <row r="185">
          <cell r="A185" t="str">
            <v>A22UKC1Z9P-C256CP</v>
          </cell>
          <cell r="B185" t="str">
            <v>WS U10/440 PGX24 256/9GB/CD</v>
          </cell>
          <cell r="C185">
            <v>5873</v>
          </cell>
          <cell r="D185" t="str">
            <v>H</v>
          </cell>
        </row>
        <row r="186">
          <cell r="A186" t="str">
            <v>A22UKC1Z9P-C512CP</v>
          </cell>
          <cell r="B186" t="str">
            <v>WS U10/440 PGX24 512/9GB/CD</v>
          </cell>
          <cell r="C186">
            <v>6853</v>
          </cell>
          <cell r="D186" t="str">
            <v>H</v>
          </cell>
        </row>
        <row r="187">
          <cell r="A187" t="str">
            <v>A22UKC1Z9Q-C128CP</v>
          </cell>
          <cell r="B187" t="str">
            <v>WS U10/440 AFB Lite 128/9GB/CD</v>
          </cell>
          <cell r="C187">
            <v>7833</v>
          </cell>
          <cell r="D187" t="str">
            <v>H</v>
          </cell>
        </row>
        <row r="188">
          <cell r="A188" t="str">
            <v>A22UKC1Z9Q-C256CP</v>
          </cell>
          <cell r="B188" t="str">
            <v>WS U10/440 AFB-L 256/9GB/CD</v>
          </cell>
          <cell r="C188">
            <v>8253</v>
          </cell>
          <cell r="D188" t="str">
            <v>H</v>
          </cell>
        </row>
        <row r="189">
          <cell r="A189" t="str">
            <v>A22UKC1Z9Q-C512CP</v>
          </cell>
          <cell r="B189" t="str">
            <v>WS U10/440 AFB-L 512/9GB/CD</v>
          </cell>
          <cell r="C189">
            <v>9233</v>
          </cell>
          <cell r="D189" t="str">
            <v>H</v>
          </cell>
        </row>
        <row r="190">
          <cell r="A190" t="str">
            <v>A22UKC1Z9S-C128CP</v>
          </cell>
          <cell r="B190" t="str">
            <v>SERVER U10/440 PGX24 128MB/9GB</v>
          </cell>
          <cell r="C190">
            <v>6853</v>
          </cell>
          <cell r="D190" t="str">
            <v>H</v>
          </cell>
        </row>
        <row r="191">
          <cell r="A191" t="str">
            <v>A22UKC1Z9S-C256CP</v>
          </cell>
          <cell r="B191" t="str">
            <v>SERVER U10/440 PGX24 256MB/9GB</v>
          </cell>
          <cell r="C191">
            <v>7763</v>
          </cell>
          <cell r="D191" t="str">
            <v>H</v>
          </cell>
        </row>
        <row r="192">
          <cell r="A192" t="str">
            <v>A22UKC1Z9S-C512CP</v>
          </cell>
          <cell r="B192" t="str">
            <v>SERVER U10/440 PGX24 512MB/9GB</v>
          </cell>
          <cell r="C192">
            <v>8673</v>
          </cell>
          <cell r="D192" t="str">
            <v>H</v>
          </cell>
        </row>
        <row r="193">
          <cell r="A193" t="str">
            <v>A23-UGD1-9L-128AQ</v>
          </cell>
          <cell r="B193" t="str">
            <v>WS U60/1X360,C3D3,128MB,18GB</v>
          </cell>
          <cell r="C193">
            <v>12593</v>
          </cell>
          <cell r="D193" t="str">
            <v>H</v>
          </cell>
        </row>
        <row r="194">
          <cell r="A194" t="str">
            <v>A23-UGD1-9L-512AQ</v>
          </cell>
          <cell r="B194" t="str">
            <v>WS U60/1X360,C3D3,512MB,18G</v>
          </cell>
          <cell r="C194">
            <v>14987</v>
          </cell>
          <cell r="D194" t="str">
            <v>H</v>
          </cell>
        </row>
        <row r="195">
          <cell r="A195" t="str">
            <v>A23-UGD1-9M-512AQ</v>
          </cell>
          <cell r="B195" t="str">
            <v>WS U60/1X360,cAFB,512MB,18GB</v>
          </cell>
          <cell r="C195">
            <v>16954</v>
          </cell>
          <cell r="D195" t="str">
            <v>H</v>
          </cell>
        </row>
        <row r="196">
          <cell r="A196" t="str">
            <v>A23-UGD1-9Q-256AQ</v>
          </cell>
          <cell r="B196" t="str">
            <v>WS U60/1X360,AFB-L,256MB,18GB</v>
          </cell>
          <cell r="C196">
            <v>14875</v>
          </cell>
          <cell r="D196" t="str">
            <v>H</v>
          </cell>
        </row>
        <row r="197">
          <cell r="A197" t="str">
            <v>A23-UGD1-9Q-512AQ</v>
          </cell>
          <cell r="B197" t="str">
            <v>WS U60/1X360,AFB-L,512MB,18GB</v>
          </cell>
          <cell r="C197">
            <v>16387</v>
          </cell>
          <cell r="D197" t="str">
            <v>H</v>
          </cell>
        </row>
        <row r="198">
          <cell r="A198" t="str">
            <v>A23-UGD2-9L-256AQ</v>
          </cell>
          <cell r="B198" t="str">
            <v>WS U60/2x360MHz,C3D3,256MB,18G</v>
          </cell>
          <cell r="C198">
            <v>16702</v>
          </cell>
          <cell r="D198" t="str">
            <v>H</v>
          </cell>
        </row>
        <row r="199">
          <cell r="A199" t="str">
            <v>A23-UGD2-9L-512AQ</v>
          </cell>
          <cell r="B199" t="str">
            <v>WS U60/2X360,C3D3,512MB,18GB</v>
          </cell>
          <cell r="C199">
            <v>18214</v>
          </cell>
          <cell r="D199" t="str">
            <v>H</v>
          </cell>
        </row>
        <row r="200">
          <cell r="A200" t="str">
            <v>A23-UGD2-9M-512AQ</v>
          </cell>
          <cell r="B200" t="str">
            <v>WS U60/2X360,AFB,512MB,18GB</v>
          </cell>
          <cell r="C200">
            <v>20181</v>
          </cell>
          <cell r="D200" t="str">
            <v>H</v>
          </cell>
        </row>
        <row r="201">
          <cell r="A201" t="str">
            <v>A23-UGD2-9Q-512AQ</v>
          </cell>
          <cell r="B201" t="str">
            <v>WS U60/2X360,AFB-L,512MB,18GB</v>
          </cell>
          <cell r="C201">
            <v>19614</v>
          </cell>
          <cell r="D201" t="str">
            <v>H</v>
          </cell>
        </row>
        <row r="202">
          <cell r="A202" t="str">
            <v>A23-ULD1-9L-256AQ</v>
          </cell>
          <cell r="B202" t="str">
            <v>WS U60/1X450,C3D3,256MB,18GB</v>
          </cell>
          <cell r="C202">
            <v>15393</v>
          </cell>
          <cell r="D202" t="str">
            <v>H</v>
          </cell>
        </row>
        <row r="203">
          <cell r="A203" t="str">
            <v>A23-ULD1-9L-512AQ</v>
          </cell>
          <cell r="B203" t="str">
            <v>WS U60/1X450,C3D3,512MB,18G</v>
          </cell>
          <cell r="C203">
            <v>16905</v>
          </cell>
          <cell r="D203" t="str">
            <v>H</v>
          </cell>
        </row>
        <row r="204">
          <cell r="A204" t="str">
            <v>A23-ULD1-9M-512AQ</v>
          </cell>
          <cell r="B204" t="str">
            <v>WS U60/1X450,AFB,512MB,18GB</v>
          </cell>
          <cell r="C204">
            <v>18872</v>
          </cell>
          <cell r="D204" t="str">
            <v>H</v>
          </cell>
        </row>
        <row r="205">
          <cell r="A205" t="str">
            <v>A23-ULD1-9Q-1024AH</v>
          </cell>
          <cell r="B205" t="str">
            <v>WS U60/1X450,AFB-L,1024MB,9GB</v>
          </cell>
          <cell r="C205">
            <v>24354</v>
          </cell>
          <cell r="D205" t="str">
            <v>H</v>
          </cell>
        </row>
        <row r="206">
          <cell r="A206" t="str">
            <v>A23-ULD1-9Q-1024AQ</v>
          </cell>
          <cell r="B206" t="str">
            <v>WS U60/1X450,AFB-L,1024MB,18GB</v>
          </cell>
          <cell r="C206">
            <v>21665</v>
          </cell>
          <cell r="D206" t="str">
            <v>H</v>
          </cell>
        </row>
        <row r="207">
          <cell r="A207" t="str">
            <v>A23-ULD1-9Q-512AQ</v>
          </cell>
          <cell r="B207" t="str">
            <v>WS U60/1X450,AFB-L,512MB,18GB</v>
          </cell>
          <cell r="C207">
            <v>18305</v>
          </cell>
          <cell r="D207" t="str">
            <v>H</v>
          </cell>
        </row>
        <row r="208">
          <cell r="A208" t="str">
            <v>A23-ULD2-9L-256AQ</v>
          </cell>
          <cell r="B208" t="str">
            <v>WS U60,2x450MHz,C3D3,256MB,18G</v>
          </cell>
          <cell r="C208">
            <v>21833</v>
          </cell>
          <cell r="D208" t="str">
            <v>H</v>
          </cell>
        </row>
        <row r="209">
          <cell r="A209" t="str">
            <v>A23-ULD2-9L-512AQ</v>
          </cell>
          <cell r="B209" t="str">
            <v>WS U60/2X450,C3D3,512MB,18GB</v>
          </cell>
          <cell r="C209">
            <v>23345</v>
          </cell>
          <cell r="D209" t="str">
            <v>H</v>
          </cell>
        </row>
        <row r="210">
          <cell r="A210" t="str">
            <v>A23-ULD2-9M-512AQ</v>
          </cell>
          <cell r="B210" t="str">
            <v>WS U60/2X450,AFB,512MB,18GB</v>
          </cell>
          <cell r="C210">
            <v>25312</v>
          </cell>
          <cell r="D210" t="str">
            <v>H</v>
          </cell>
        </row>
        <row r="211">
          <cell r="A211" t="str">
            <v>A23-ULD2-9Q-512AQ</v>
          </cell>
          <cell r="B211" t="str">
            <v>WS U60/2X450,AFB-L,512MB,18GB</v>
          </cell>
          <cell r="C211">
            <v>24745</v>
          </cell>
          <cell r="D211" t="str">
            <v>H</v>
          </cell>
        </row>
        <row r="212">
          <cell r="A212" t="str">
            <v>A25-BA</v>
          </cell>
          <cell r="B212" t="str">
            <v>SRVR E450 ZERO BASE</v>
          </cell>
          <cell r="C212">
            <v>14749</v>
          </cell>
          <cell r="D212" t="str">
            <v>H</v>
          </cell>
        </row>
        <row r="213">
          <cell r="A213" t="str">
            <v>A25-UJD1-9S-512CQ</v>
          </cell>
          <cell r="B213" t="str">
            <v>SRVR E450 400MHZ 512MB 9GB-10K</v>
          </cell>
          <cell r="C213">
            <v>37649</v>
          </cell>
          <cell r="D213" t="str">
            <v>H</v>
          </cell>
        </row>
        <row r="214">
          <cell r="A214" t="str">
            <v>A25-UJD4-9S-004CX</v>
          </cell>
          <cell r="B214" t="str">
            <v>E450SRVR 4-400MHZ 4GB 4-18GB</v>
          </cell>
          <cell r="C214">
            <v>79493</v>
          </cell>
          <cell r="D214" t="str">
            <v>H</v>
          </cell>
        </row>
        <row r="215">
          <cell r="A215" t="str">
            <v>A26-AA</v>
          </cell>
          <cell r="B215" t="str">
            <v>E250 SERVER BASE CONFIGURATION</v>
          </cell>
          <cell r="C215">
            <v>6994</v>
          </cell>
          <cell r="D215" t="str">
            <v>H</v>
          </cell>
        </row>
        <row r="216">
          <cell r="A216" t="str">
            <v>A26-AA-R</v>
          </cell>
          <cell r="B216" t="str">
            <v>E250 SERVER BASE CONFIG (RACK)</v>
          </cell>
          <cell r="C216">
            <v>6994</v>
          </cell>
          <cell r="D216" t="str">
            <v>H</v>
          </cell>
        </row>
        <row r="217">
          <cell r="A217" t="str">
            <v>A26-UJC1-9S-256CQ</v>
          </cell>
          <cell r="B217" t="str">
            <v>E250/400MHz/256MB/9GB 10K</v>
          </cell>
          <cell r="C217">
            <v>19884</v>
          </cell>
          <cell r="D217" t="str">
            <v>H</v>
          </cell>
        </row>
        <row r="218">
          <cell r="A218" t="str">
            <v>A26-UJC2-9S-002CQ</v>
          </cell>
          <cell r="B218" t="str">
            <v>E250SRVR 2-400MHZ 2GB 2-9GB</v>
          </cell>
          <cell r="C218">
            <v>29993</v>
          </cell>
          <cell r="D218" t="str">
            <v>H</v>
          </cell>
        </row>
        <row r="219">
          <cell r="A219" t="str">
            <v>A27-ULD1-9M-1024AQ</v>
          </cell>
          <cell r="B219" t="str">
            <v>WS U80/450, AFB6, 1GB/18GB</v>
          </cell>
          <cell r="C219">
            <v>29288</v>
          </cell>
          <cell r="D219" t="str">
            <v>H</v>
          </cell>
        </row>
        <row r="220">
          <cell r="A220" t="str">
            <v>A27-ULD1-9T-1024AQ</v>
          </cell>
          <cell r="B220" t="str">
            <v>WS U80/450, PGX32, 1GB/18GB</v>
          </cell>
          <cell r="C220">
            <v>26761</v>
          </cell>
          <cell r="D220" t="str">
            <v>H</v>
          </cell>
        </row>
        <row r="221">
          <cell r="A221" t="str">
            <v>A27-ULD1-9T-256AQ</v>
          </cell>
          <cell r="B221" t="str">
            <v>WS U80/450, PGX32, 256MB/18GB</v>
          </cell>
          <cell r="C221">
            <v>21889</v>
          </cell>
          <cell r="D221" t="str">
            <v>H</v>
          </cell>
        </row>
        <row r="222">
          <cell r="A222" t="str">
            <v>A27-ULD2-9M-1024AQ</v>
          </cell>
          <cell r="B222" t="str">
            <v>WS U80/450x2, AFB6, 1GB/18GB</v>
          </cell>
          <cell r="C222">
            <v>37128</v>
          </cell>
          <cell r="D222" t="str">
            <v>H</v>
          </cell>
        </row>
        <row r="223">
          <cell r="A223" t="str">
            <v>A27-ULD2-9T-1024AQ</v>
          </cell>
          <cell r="B223" t="str">
            <v>WS U80/2x450, PGX32, 1GB/18GB</v>
          </cell>
          <cell r="C223">
            <v>34601</v>
          </cell>
          <cell r="D223" t="str">
            <v>H</v>
          </cell>
        </row>
        <row r="224">
          <cell r="A224" t="str">
            <v>A27-ULD4-9M-1024AQ</v>
          </cell>
          <cell r="B224" t="str">
            <v>WS U80/450x4, AFB6, 1GB/18GB</v>
          </cell>
          <cell r="C224">
            <v>55328</v>
          </cell>
          <cell r="D224" t="str">
            <v>H</v>
          </cell>
        </row>
        <row r="225">
          <cell r="A225" t="str">
            <v>A27-ULD4-9T-1024AQ</v>
          </cell>
          <cell r="B225" t="str">
            <v>WS U80/4x450, PGX32, 1GB/18GB</v>
          </cell>
          <cell r="C225">
            <v>52801</v>
          </cell>
          <cell r="D225" t="str">
            <v>H</v>
          </cell>
        </row>
        <row r="226">
          <cell r="A226" t="str">
            <v>A33-AA</v>
          </cell>
          <cell r="B226" t="str">
            <v>E420R Server Base Config</v>
          </cell>
          <cell r="C226">
            <v>10269</v>
          </cell>
          <cell r="D226" t="str">
            <v>H</v>
          </cell>
        </row>
        <row r="227">
          <cell r="A227" t="str">
            <v>A33-ULD1-9S-256CQ</v>
          </cell>
          <cell r="B227" t="str">
            <v>E420R,450MHz,256MB,9GB 10K</v>
          </cell>
          <cell r="C227">
            <v>23484</v>
          </cell>
          <cell r="D227" t="str">
            <v>H</v>
          </cell>
        </row>
        <row r="228">
          <cell r="A228" t="str">
            <v>A33-ULD4-9S-004CQ</v>
          </cell>
          <cell r="B228" t="str">
            <v>E420R,4-450MHz,4GB,2-9GB 10K</v>
          </cell>
          <cell r="C228">
            <v>69993</v>
          </cell>
          <cell r="D228" t="str">
            <v>H</v>
          </cell>
        </row>
        <row r="229">
          <cell r="A229" t="str">
            <v>A34-AA</v>
          </cell>
          <cell r="B229" t="str">
            <v>E220R Server Base Config</v>
          </cell>
          <cell r="C229">
            <v>4991</v>
          </cell>
          <cell r="D229" t="str">
            <v>H</v>
          </cell>
        </row>
        <row r="230">
          <cell r="A230" t="str">
            <v>A34-ULD1-9S-256CQ</v>
          </cell>
          <cell r="B230" t="str">
            <v>E220R/450MHz/256MB/9GB 10K</v>
          </cell>
          <cell r="C230">
            <v>18206</v>
          </cell>
          <cell r="D230" t="str">
            <v>H</v>
          </cell>
        </row>
        <row r="231">
          <cell r="A231" t="str">
            <v>A34-ULD2-9S-002CQ</v>
          </cell>
          <cell r="B231" t="str">
            <v>E220R/2-450MHz/2GB/2-9GB 10K</v>
          </cell>
          <cell r="C231">
            <v>34993</v>
          </cell>
          <cell r="D231" t="str">
            <v>H</v>
          </cell>
        </row>
        <row r="232">
          <cell r="A232" t="str">
            <v>A5000-NT4-B</v>
          </cell>
          <cell r="B232" t="str">
            <v>NT SW KIT FOR A5000</v>
          </cell>
          <cell r="C232">
            <v>0</v>
          </cell>
          <cell r="D232" t="str">
            <v>D</v>
          </cell>
        </row>
        <row r="233">
          <cell r="A233" t="str">
            <v>ANSB9-080-99Y9</v>
          </cell>
          <cell r="B233" t="str">
            <v>Solaris 8 AB CD Set</v>
          </cell>
          <cell r="C233">
            <v>65</v>
          </cell>
          <cell r="D233" t="str">
            <v>A</v>
          </cell>
        </row>
        <row r="234">
          <cell r="A234" t="str">
            <v>AP09S-230-SAM9</v>
          </cell>
          <cell r="B234" t="str">
            <v>E10000 AP SW 2.3, CD Release</v>
          </cell>
          <cell r="C234">
            <v>0</v>
          </cell>
          <cell r="D234" t="str">
            <v>D</v>
          </cell>
        </row>
        <row r="235">
          <cell r="A235" t="str">
            <v>AP29S-201-S999</v>
          </cell>
          <cell r="B235" t="str">
            <v>Alternate Pathing 2.0.1</v>
          </cell>
          <cell r="C235">
            <v>0</v>
          </cell>
          <cell r="D235" t="str">
            <v>D</v>
          </cell>
        </row>
        <row r="236">
          <cell r="A236" t="str">
            <v>ARRAYNT-6221-B</v>
          </cell>
          <cell r="B236" t="str">
            <v>NT RAID MGR SW KIT A1000/A3X00</v>
          </cell>
          <cell r="C236">
            <v>0</v>
          </cell>
          <cell r="D236" t="str">
            <v>D</v>
          </cell>
        </row>
        <row r="237">
          <cell r="A237" t="str">
            <v>AUT-2.1-D</v>
          </cell>
          <cell r="B237" t="str">
            <v>AUTOCLIENT 2.1, DOC</v>
          </cell>
          <cell r="C237">
            <v>195</v>
          </cell>
          <cell r="D237" t="str">
            <v>D</v>
          </cell>
        </row>
        <row r="238">
          <cell r="A238" t="str">
            <v>AUT-2.1-L10</v>
          </cell>
          <cell r="B238" t="str">
            <v>AUTOCLIENT 2.1, 10LIC</v>
          </cell>
          <cell r="C238">
            <v>3416</v>
          </cell>
          <cell r="D238" t="str">
            <v>B</v>
          </cell>
        </row>
        <row r="239">
          <cell r="A239" t="str">
            <v>AUT-2.1-L100</v>
          </cell>
          <cell r="B239" t="str">
            <v>AUTOCLIENT 2.1, 100LIC</v>
          </cell>
          <cell r="C239">
            <v>21875</v>
          </cell>
          <cell r="D239" t="str">
            <v>B</v>
          </cell>
        </row>
        <row r="240">
          <cell r="A240" t="str">
            <v>AUT-2.1-P</v>
          </cell>
          <cell r="B240" t="str">
            <v>AUTOCLIENT 2.1, CD DOC LI</v>
          </cell>
          <cell r="C240">
            <v>7840</v>
          </cell>
          <cell r="D240" t="str">
            <v>B</v>
          </cell>
        </row>
        <row r="241">
          <cell r="A241" t="str">
            <v>AUT-SVR-2.1-L</v>
          </cell>
          <cell r="B241" t="str">
            <v>AUTOCLIENT 2.1 SV, LIC</v>
          </cell>
          <cell r="C241">
            <v>4179</v>
          </cell>
          <cell r="D241" t="str">
            <v>B</v>
          </cell>
        </row>
        <row r="242">
          <cell r="A242" t="str">
            <v>BAE-100-45</v>
          </cell>
          <cell r="B242" t="str">
            <v>Sun Ray 1/Korean</v>
          </cell>
          <cell r="C242">
            <v>699</v>
          </cell>
          <cell r="D242" t="str">
            <v>H</v>
          </cell>
        </row>
        <row r="243">
          <cell r="A243" t="str">
            <v>BUA99-510-9999</v>
          </cell>
          <cell r="B243" t="str">
            <v>SW SBU 5.1 ARCHIVE, LIC</v>
          </cell>
          <cell r="C243">
            <v>4900</v>
          </cell>
          <cell r="D243" t="str">
            <v>B</v>
          </cell>
        </row>
        <row r="244">
          <cell r="A244" t="str">
            <v>BUE99-510-E999</v>
          </cell>
          <cell r="B244" t="str">
            <v>SW SBU 5.1 PE, CD DOC LI</v>
          </cell>
          <cell r="C244">
            <v>21000</v>
          </cell>
          <cell r="D244" t="str">
            <v>B</v>
          </cell>
        </row>
        <row r="245">
          <cell r="A245" t="str">
            <v>BUH99-510-9999</v>
          </cell>
          <cell r="B245" t="str">
            <v>SW SBU 5.1 HSM, LIC</v>
          </cell>
          <cell r="C245">
            <v>21000</v>
          </cell>
          <cell r="D245" t="str">
            <v>B</v>
          </cell>
        </row>
        <row r="246">
          <cell r="A246" t="str">
            <v>BUM99-510-9999</v>
          </cell>
          <cell r="B246" t="str">
            <v>SW SBU 5.1 SNMP, LIC</v>
          </cell>
          <cell r="C246">
            <v>2100</v>
          </cell>
          <cell r="D246" t="str">
            <v>B</v>
          </cell>
        </row>
        <row r="247">
          <cell r="A247" t="str">
            <v>BUN99-510-E999</v>
          </cell>
          <cell r="B247" t="str">
            <v>SW SBU 5.1 PE STG NODE, LIC</v>
          </cell>
          <cell r="C247">
            <v>21000</v>
          </cell>
          <cell r="D247" t="str">
            <v>B</v>
          </cell>
        </row>
        <row r="248">
          <cell r="A248" t="str">
            <v>BUN99-510-W999</v>
          </cell>
          <cell r="B248" t="str">
            <v>SW SBU 5.1 NE STG NODE, LIC</v>
          </cell>
          <cell r="C248">
            <v>8400</v>
          </cell>
          <cell r="D248" t="str">
            <v>B</v>
          </cell>
        </row>
        <row r="249">
          <cell r="A249" t="str">
            <v>BUU99-510-9999</v>
          </cell>
          <cell r="B249" t="str">
            <v>SW SBU 5.1 SE, CD DOC LI</v>
          </cell>
          <cell r="C249">
            <v>4200</v>
          </cell>
          <cell r="D249" t="str">
            <v>B</v>
          </cell>
        </row>
        <row r="250">
          <cell r="A250" t="str">
            <v>BUUD9-510-9999</v>
          </cell>
          <cell r="B250" t="str">
            <v>SW SBU 5.1 DOCUMENTATION KIT</v>
          </cell>
          <cell r="C250">
            <v>210</v>
          </cell>
          <cell r="D250" t="str">
            <v>D</v>
          </cell>
        </row>
        <row r="251">
          <cell r="A251" t="str">
            <v>BUW99-510-W999</v>
          </cell>
          <cell r="B251" t="str">
            <v>SW SBU 5.1 NE, CD DOC LI</v>
          </cell>
          <cell r="C251">
            <v>8400</v>
          </cell>
          <cell r="D251" t="str">
            <v>B</v>
          </cell>
        </row>
        <row r="252">
          <cell r="A252" t="str">
            <v>C1018A</v>
          </cell>
          <cell r="B252" t="str">
            <v>CTO-SBUS SFE FWSCSI ADAPTER</v>
          </cell>
          <cell r="C252">
            <v>1424</v>
          </cell>
          <cell r="D252" t="str">
            <v>A</v>
          </cell>
        </row>
        <row r="253">
          <cell r="A253" t="str">
            <v>C1030A</v>
          </cell>
          <cell r="B253" t="str">
            <v>CTO-SBUS PCMCIA INTERFACE</v>
          </cell>
          <cell r="C253">
            <v>384</v>
          </cell>
          <cell r="D253" t="str">
            <v>A</v>
          </cell>
        </row>
        <row r="254">
          <cell r="A254" t="str">
            <v>C1032A</v>
          </cell>
          <cell r="B254" t="str">
            <v>CTO-INT PCI 10/100BASET NIC</v>
          </cell>
          <cell r="C254">
            <v>1294</v>
          </cell>
          <cell r="D254" t="str">
            <v>A</v>
          </cell>
        </row>
        <row r="255">
          <cell r="A255" t="str">
            <v>C1033A</v>
          </cell>
          <cell r="B255" t="str">
            <v>CTO-PCI FAST ETHERNET ADAPT</v>
          </cell>
          <cell r="C255">
            <v>904</v>
          </cell>
          <cell r="D255" t="str">
            <v>A</v>
          </cell>
        </row>
        <row r="256">
          <cell r="A256" t="str">
            <v>C1049A</v>
          </cell>
          <cell r="B256" t="str">
            <v>CTO-QUAD FASTETHERNET W/SW</v>
          </cell>
          <cell r="C256">
            <v>2594</v>
          </cell>
          <cell r="D256" t="str">
            <v>A</v>
          </cell>
        </row>
        <row r="257">
          <cell r="A257" t="str">
            <v>C1053A</v>
          </cell>
          <cell r="B257" t="str">
            <v>CTO-SBUS FSBE/FAST SCSI BUFFER</v>
          </cell>
          <cell r="C257">
            <v>1424</v>
          </cell>
          <cell r="D257" t="str">
            <v>A</v>
          </cell>
        </row>
        <row r="258">
          <cell r="A258" t="str">
            <v>C1055A</v>
          </cell>
          <cell r="B258" t="str">
            <v>CTO SBUS SCSI HOST ADAPTER</v>
          </cell>
          <cell r="C258">
            <v>644</v>
          </cell>
          <cell r="D258" t="str">
            <v>A</v>
          </cell>
        </row>
        <row r="259">
          <cell r="A259" t="str">
            <v>C1059A</v>
          </cell>
          <cell r="B259" t="str">
            <v>CTO-SBUS FAST ETHERNET W/SW</v>
          </cell>
          <cell r="C259">
            <v>1034</v>
          </cell>
          <cell r="D259" t="str">
            <v>A</v>
          </cell>
        </row>
        <row r="260">
          <cell r="A260" t="str">
            <v>C1062A</v>
          </cell>
          <cell r="B260" t="str">
            <v>CTO SBUS F/W DWIS/S ADAPTER</v>
          </cell>
          <cell r="C260">
            <v>1684</v>
          </cell>
          <cell r="D260" t="str">
            <v>A</v>
          </cell>
        </row>
        <row r="261">
          <cell r="A261" t="str">
            <v>C1063A</v>
          </cell>
          <cell r="B261" t="str">
            <v>CTO SBUS F/W SWIS/S ADAPTER</v>
          </cell>
          <cell r="C261">
            <v>1554</v>
          </cell>
          <cell r="D261" t="str">
            <v>A</v>
          </cell>
        </row>
        <row r="262">
          <cell r="A262" t="str">
            <v>C1065A</v>
          </cell>
          <cell r="B262" t="str">
            <v>CTO ULTRA DWIS/S HOST ADAPTER</v>
          </cell>
          <cell r="C262">
            <v>1684</v>
          </cell>
          <cell r="D262" t="str">
            <v>A</v>
          </cell>
        </row>
        <row r="263">
          <cell r="A263" t="str">
            <v>C1140A</v>
          </cell>
          <cell r="B263" t="str">
            <v>SUN GIGABITETHERNET/S 2.0</v>
          </cell>
          <cell r="C263">
            <v>2984</v>
          </cell>
          <cell r="D263" t="str">
            <v>A</v>
          </cell>
        </row>
        <row r="264">
          <cell r="A264" t="str">
            <v>C1141A</v>
          </cell>
          <cell r="B264" t="str">
            <v>SUN GIGABITETHERNET/P 2.0</v>
          </cell>
          <cell r="C264">
            <v>2724</v>
          </cell>
          <cell r="D264" t="str">
            <v>A</v>
          </cell>
        </row>
        <row r="265">
          <cell r="A265" t="str">
            <v>C1147A</v>
          </cell>
          <cell r="B265" t="str">
            <v>OPT SBUS SUNATM155/MFIBER S/SW</v>
          </cell>
          <cell r="C265">
            <v>1684</v>
          </cell>
          <cell r="D265" t="str">
            <v>A</v>
          </cell>
        </row>
        <row r="266">
          <cell r="A266" t="str">
            <v>C1148A</v>
          </cell>
          <cell r="B266" t="str">
            <v>OPT SBUS SUNATM155/UTP5 W/SW</v>
          </cell>
          <cell r="C266">
            <v>1294</v>
          </cell>
          <cell r="D266" t="str">
            <v>A</v>
          </cell>
        </row>
        <row r="267">
          <cell r="A267" t="str">
            <v>C1149A</v>
          </cell>
          <cell r="B267" t="str">
            <v>OPT SBUS SUNATM622/MFIBER W/SW</v>
          </cell>
          <cell r="C267">
            <v>6494</v>
          </cell>
          <cell r="D267" t="str">
            <v>A</v>
          </cell>
        </row>
        <row r="268">
          <cell r="A268" t="str">
            <v>C1157A</v>
          </cell>
          <cell r="B268" t="str">
            <v>OPT PCI SUNATM/P-155MMF W/SW</v>
          </cell>
          <cell r="C268">
            <v>1424</v>
          </cell>
          <cell r="D268" t="str">
            <v>A</v>
          </cell>
        </row>
        <row r="269">
          <cell r="A269" t="str">
            <v>C1158A</v>
          </cell>
          <cell r="B269" t="str">
            <v>OPT PCI SUNATM/P-155UTP W/SW</v>
          </cell>
          <cell r="C269">
            <v>1164</v>
          </cell>
          <cell r="D269" t="str">
            <v>A</v>
          </cell>
        </row>
        <row r="270">
          <cell r="A270" t="str">
            <v>C1159A</v>
          </cell>
          <cell r="B270" t="str">
            <v>OPT PCI SUNATM/P-622MMF W/SW</v>
          </cell>
          <cell r="C270">
            <v>5194</v>
          </cell>
          <cell r="D270" t="str">
            <v>A</v>
          </cell>
        </row>
        <row r="271">
          <cell r="A271" t="str">
            <v>C2069A</v>
          </cell>
          <cell r="B271" t="str">
            <v>GigabitEthernet + FC-AL Combo</v>
          </cell>
          <cell r="C271">
            <v>4493</v>
          </cell>
          <cell r="D271" t="str">
            <v>A</v>
          </cell>
        </row>
        <row r="272">
          <cell r="A272" t="str">
            <v>C2144A</v>
          </cell>
          <cell r="B272" t="str">
            <v>OPT SBUS CARD TRI/S INCL. SW</v>
          </cell>
          <cell r="C272">
            <v>1755</v>
          </cell>
          <cell r="D272" t="str">
            <v>A</v>
          </cell>
        </row>
        <row r="273">
          <cell r="A273" t="str">
            <v>C2154A</v>
          </cell>
          <cell r="B273" t="str">
            <v>OPT INT SUNTRI/P 5.0</v>
          </cell>
          <cell r="C273">
            <v>1554</v>
          </cell>
          <cell r="D273" t="str">
            <v>A</v>
          </cell>
        </row>
        <row r="274">
          <cell r="A274" t="str">
            <v>C2156A</v>
          </cell>
          <cell r="B274" t="str">
            <v>OPT SUNSAI/P 3.0</v>
          </cell>
          <cell r="C274">
            <v>1294</v>
          </cell>
          <cell r="D274" t="str">
            <v>A</v>
          </cell>
        </row>
        <row r="275">
          <cell r="A275" t="str">
            <v>C2602A</v>
          </cell>
          <cell r="B275" t="str">
            <v>CTO CPU/MEM BD FOR EXX00</v>
          </cell>
          <cell r="C275">
            <v>13500</v>
          </cell>
          <cell r="D275" t="str">
            <v>A</v>
          </cell>
        </row>
        <row r="276">
          <cell r="A276" t="str">
            <v>C2761A</v>
          </cell>
          <cell r="B276" t="str">
            <v>E10000 SYSTEM BOARD (EMPTY)</v>
          </cell>
          <cell r="C276">
            <v>96000</v>
          </cell>
          <cell r="D276" t="str">
            <v>A</v>
          </cell>
        </row>
        <row r="277">
          <cell r="A277" t="str">
            <v>C2861A</v>
          </cell>
          <cell r="B277" t="str">
            <v>E10K Power Express Board</v>
          </cell>
          <cell r="C277">
            <v>274472</v>
          </cell>
          <cell r="D277" t="str">
            <v>A</v>
          </cell>
        </row>
        <row r="278">
          <cell r="A278" t="str">
            <v>C32-9.1-L1</v>
          </cell>
          <cell r="B278" t="str">
            <v>SUNLINK CG3270 9.1, LIC</v>
          </cell>
          <cell r="C278">
            <v>813</v>
          </cell>
          <cell r="D278" t="str">
            <v>B</v>
          </cell>
        </row>
        <row r="279">
          <cell r="A279" t="str">
            <v>C32-9.1-L8</v>
          </cell>
          <cell r="B279" t="str">
            <v>SUNLINK CG3270 9.1, 8LIC</v>
          </cell>
          <cell r="C279">
            <v>5129</v>
          </cell>
          <cell r="D279" t="str">
            <v>B</v>
          </cell>
        </row>
        <row r="280">
          <cell r="A280" t="str">
            <v>C3655A</v>
          </cell>
          <cell r="B280" t="str">
            <v>CTO-TURBOGXPLUS CARD W/CABLES</v>
          </cell>
          <cell r="C280">
            <v>1162</v>
          </cell>
          <cell r="D280" t="str">
            <v>H</v>
          </cell>
        </row>
        <row r="281">
          <cell r="A281" t="str">
            <v>C3664A</v>
          </cell>
          <cell r="B281" t="str">
            <v>CTO-ELITE3D M3 W/CBL</v>
          </cell>
          <cell r="C281">
            <v>2594</v>
          </cell>
          <cell r="D281" t="str">
            <v>H</v>
          </cell>
        </row>
        <row r="282">
          <cell r="A282" t="str">
            <v>C3665A</v>
          </cell>
          <cell r="B282" t="str">
            <v>CTO-ELITE3D M6 VERTICAL W/CBL</v>
          </cell>
          <cell r="C282">
            <v>3894</v>
          </cell>
          <cell r="D282" t="str">
            <v>H</v>
          </cell>
        </row>
        <row r="283">
          <cell r="A283" t="str">
            <v>C3667A</v>
          </cell>
          <cell r="B283" t="str">
            <v>ELITE3D M6 HORIZ. W/CBL</v>
          </cell>
          <cell r="C283">
            <v>3894</v>
          </cell>
          <cell r="D283" t="str">
            <v>H</v>
          </cell>
        </row>
        <row r="284">
          <cell r="A284" t="str">
            <v>C3668A</v>
          </cell>
          <cell r="B284" t="str">
            <v>PGX32 CARD W/VIDEO ADAPTOR</v>
          </cell>
          <cell r="C284">
            <v>398</v>
          </cell>
          <cell r="D284" t="str">
            <v>H</v>
          </cell>
        </row>
        <row r="285">
          <cell r="A285" t="str">
            <v>C3670A</v>
          </cell>
          <cell r="B285" t="str">
            <v>CTO-CREATR3D SERIES 3,VERTICAL</v>
          </cell>
          <cell r="C285">
            <v>1034</v>
          </cell>
          <cell r="D285" t="str">
            <v>H</v>
          </cell>
        </row>
        <row r="286">
          <cell r="A286" t="str">
            <v>C3851A</v>
          </cell>
          <cell r="B286" t="str">
            <v>E10000 CTO POWER CORD, (INT'L)</v>
          </cell>
          <cell r="C286">
            <v>0</v>
          </cell>
          <cell r="D286" t="str">
            <v>D</v>
          </cell>
        </row>
        <row r="287">
          <cell r="A287" t="str">
            <v>C3865A</v>
          </cell>
          <cell r="B287" t="str">
            <v>E10000 CTO P-CORD 14FT FOR N.A</v>
          </cell>
          <cell r="C287">
            <v>0</v>
          </cell>
          <cell r="D287" t="str">
            <v>D</v>
          </cell>
        </row>
        <row r="288">
          <cell r="A288" t="str">
            <v>C3875A</v>
          </cell>
          <cell r="B288" t="str">
            <v>E10000 CTO AC INPUT MODULE</v>
          </cell>
          <cell r="C288">
            <v>4800</v>
          </cell>
          <cell r="D288" t="str">
            <v>A</v>
          </cell>
        </row>
        <row r="289">
          <cell r="A289" t="str">
            <v>C5229A</v>
          </cell>
          <cell r="B289" t="str">
            <v>CTO-9GB,7200RPM,ULTRA SCSI DRI</v>
          </cell>
          <cell r="C289">
            <v>1484</v>
          </cell>
          <cell r="D289" t="str">
            <v>H</v>
          </cell>
        </row>
        <row r="290">
          <cell r="A290" t="str">
            <v>C5234A</v>
          </cell>
          <cell r="B290" t="str">
            <v>OPT INT DISK 9.1GB/10K USCSI</v>
          </cell>
          <cell r="C290">
            <v>1715</v>
          </cell>
          <cell r="D290" t="str">
            <v>H</v>
          </cell>
        </row>
        <row r="291">
          <cell r="A291" t="str">
            <v>C5237A</v>
          </cell>
          <cell r="B291" t="str">
            <v>CTO- 18.2GB/10k USCSI Disk Dri</v>
          </cell>
          <cell r="C291">
            <v>2250</v>
          </cell>
          <cell r="D291" t="str">
            <v>H</v>
          </cell>
        </row>
        <row r="292">
          <cell r="A292" t="str">
            <v>C6003A</v>
          </cell>
          <cell r="B292" t="str">
            <v>CTO-INT FLOPPY 1.44GB FOR U2</v>
          </cell>
          <cell r="C292">
            <v>175</v>
          </cell>
          <cell r="D292" t="str">
            <v>H</v>
          </cell>
        </row>
        <row r="293">
          <cell r="A293" t="str">
            <v>C6004A</v>
          </cell>
          <cell r="B293" t="str">
            <v>CTO-INT FLOPPY DRIVE U30</v>
          </cell>
          <cell r="C293">
            <v>175</v>
          </cell>
          <cell r="D293" t="str">
            <v>H</v>
          </cell>
        </row>
        <row r="294">
          <cell r="A294" t="str">
            <v>C6166A</v>
          </cell>
          <cell r="B294" t="str">
            <v>CTO-OPT INT CD 32X FOR U30/U60</v>
          </cell>
          <cell r="C294">
            <v>350</v>
          </cell>
          <cell r="D294" t="str">
            <v>H</v>
          </cell>
        </row>
        <row r="295">
          <cell r="A295" t="str">
            <v>C6167A</v>
          </cell>
          <cell r="B295" t="str">
            <v>CTO-OPT INT CD 32X FOR U2/E2</v>
          </cell>
          <cell r="C295">
            <v>350</v>
          </cell>
          <cell r="D295" t="str">
            <v>H</v>
          </cell>
        </row>
        <row r="296">
          <cell r="A296" t="str">
            <v>C6212A</v>
          </cell>
          <cell r="B296" t="str">
            <v>CTO - INT TAPE 7GB/8MM</v>
          </cell>
          <cell r="C296">
            <v>2030</v>
          </cell>
          <cell r="D296" t="str">
            <v>H</v>
          </cell>
        </row>
        <row r="297">
          <cell r="A297" t="str">
            <v>C6282A</v>
          </cell>
          <cell r="B297" t="str">
            <v>CTO - INT TAPE 12GB 4MM DDS-3</v>
          </cell>
          <cell r="C297">
            <v>1785</v>
          </cell>
          <cell r="D297" t="str">
            <v>H</v>
          </cell>
        </row>
        <row r="298">
          <cell r="A298" t="str">
            <v>C6541A</v>
          </cell>
          <cell r="B298" t="str">
            <v>CTO INT PCI ULTRASCSI DIFF CRD</v>
          </cell>
          <cell r="C298">
            <v>1872</v>
          </cell>
          <cell r="D298" t="str">
            <v>A</v>
          </cell>
        </row>
        <row r="299">
          <cell r="A299" t="str">
            <v>C7002A</v>
          </cell>
          <cell r="B299" t="str">
            <v>CTO-OPT MEMORY 64MB (2*32MB)</v>
          </cell>
          <cell r="C299">
            <v>664</v>
          </cell>
          <cell r="D299" t="str">
            <v>H</v>
          </cell>
        </row>
        <row r="300">
          <cell r="A300" t="str">
            <v>C7003A</v>
          </cell>
          <cell r="B300" t="str">
            <v>CTO-OPT MEMORY 128MB (2*64MB)</v>
          </cell>
          <cell r="C300">
            <v>1264</v>
          </cell>
          <cell r="D300" t="str">
            <v>H</v>
          </cell>
        </row>
        <row r="301">
          <cell r="A301" t="str">
            <v>C7004A</v>
          </cell>
          <cell r="B301" t="str">
            <v>CTO-OPT MEMORY 256MB (2*128MB)</v>
          </cell>
          <cell r="C301">
            <v>2400</v>
          </cell>
          <cell r="D301" t="str">
            <v>H</v>
          </cell>
        </row>
        <row r="302">
          <cell r="A302" t="str">
            <v>C7043A</v>
          </cell>
          <cell r="B302" t="str">
            <v>CTO-OPT MEMORY 128MB (2*64MB)</v>
          </cell>
          <cell r="C302">
            <v>1442</v>
          </cell>
          <cell r="D302" t="str">
            <v>H</v>
          </cell>
        </row>
        <row r="303">
          <cell r="A303" t="str">
            <v>C939A</v>
          </cell>
          <cell r="B303" t="str">
            <v>CTO Int SCSI cable, U80</v>
          </cell>
          <cell r="C303">
            <v>20</v>
          </cell>
          <cell r="D303" t="str">
            <v>H</v>
          </cell>
        </row>
        <row r="304">
          <cell r="A304" t="str">
            <v>C9671A</v>
          </cell>
          <cell r="B304" t="str">
            <v>E10000 CTO FAN TRAY</v>
          </cell>
          <cell r="C304">
            <v>3200</v>
          </cell>
          <cell r="D304" t="str">
            <v>A</v>
          </cell>
        </row>
        <row r="305">
          <cell r="A305" t="str">
            <v>C9685A</v>
          </cell>
          <cell r="B305" t="str">
            <v>E10000 CTO POWER SUPPLY</v>
          </cell>
          <cell r="C305">
            <v>4800</v>
          </cell>
          <cell r="D305" t="str">
            <v>A</v>
          </cell>
        </row>
        <row r="306">
          <cell r="A306" t="str">
            <v>C9686A</v>
          </cell>
          <cell r="B306" t="str">
            <v>E10K Dual Grid Hardware</v>
          </cell>
          <cell r="C306">
            <v>33600</v>
          </cell>
          <cell r="D306" t="str">
            <v>A</v>
          </cell>
        </row>
        <row r="307">
          <cell r="A307" t="str">
            <v>CECMS-100WE99M</v>
          </cell>
          <cell r="B307" t="str">
            <v>Ent Appl Srvr SW, L10N, Enterp</v>
          </cell>
          <cell r="C307">
            <v>3639</v>
          </cell>
          <cell r="D307" t="str">
            <v>B</v>
          </cell>
        </row>
        <row r="308">
          <cell r="A308" t="str">
            <v>CECMS-100WI99M</v>
          </cell>
          <cell r="B308" t="str">
            <v>Ent Appl Server SW, L10N 1 CPU</v>
          </cell>
          <cell r="C308">
            <v>699</v>
          </cell>
          <cell r="D308" t="str">
            <v>B</v>
          </cell>
        </row>
        <row r="309">
          <cell r="A309" t="str">
            <v>CECMS-100WW99M</v>
          </cell>
          <cell r="B309" t="str">
            <v>Ent Appl Srvr SW, L10N, Wrkgrp</v>
          </cell>
          <cell r="C309">
            <v>1399</v>
          </cell>
          <cell r="D309" t="str">
            <v>B</v>
          </cell>
        </row>
        <row r="310">
          <cell r="A310" t="str">
            <v>CECMS-110AE99M</v>
          </cell>
          <cell r="B310" t="str">
            <v>Ent Appl Srvr SW, L10N, Enterp</v>
          </cell>
          <cell r="C310">
            <v>3639</v>
          </cell>
          <cell r="D310" t="str">
            <v>B</v>
          </cell>
        </row>
        <row r="311">
          <cell r="A311" t="str">
            <v>CECMS-110AI99M</v>
          </cell>
          <cell r="B311" t="str">
            <v>Ent Appl Server SW, L10N 1 CPU</v>
          </cell>
          <cell r="C311">
            <v>699</v>
          </cell>
          <cell r="D311" t="str">
            <v>B</v>
          </cell>
        </row>
        <row r="312">
          <cell r="A312" t="str">
            <v>CECMS-110AS99M</v>
          </cell>
          <cell r="B312" t="str">
            <v>Ent Appl Server SW, L10N, E10K</v>
          </cell>
          <cell r="C312">
            <v>11199</v>
          </cell>
          <cell r="D312" t="str">
            <v>B</v>
          </cell>
        </row>
        <row r="313">
          <cell r="A313" t="str">
            <v>CECMS-110AW99M</v>
          </cell>
          <cell r="B313" t="str">
            <v>Ent Appl Srvr SW, L10N, Wrkgrp</v>
          </cell>
          <cell r="C313">
            <v>1399</v>
          </cell>
          <cell r="D313" t="str">
            <v>B</v>
          </cell>
        </row>
        <row r="314">
          <cell r="A314" t="str">
            <v>CECMS-110CE99M</v>
          </cell>
          <cell r="B314" t="str">
            <v>Ent Appl Srvr SW, L10N, Enterp</v>
          </cell>
          <cell r="C314">
            <v>3639</v>
          </cell>
          <cell r="D314" t="str">
            <v>B</v>
          </cell>
        </row>
        <row r="315">
          <cell r="A315" t="str">
            <v>CECMS-110CI99M</v>
          </cell>
          <cell r="B315" t="str">
            <v>Ent Appl Server SW, L10N 1 CPU</v>
          </cell>
          <cell r="C315">
            <v>699</v>
          </cell>
          <cell r="D315" t="str">
            <v>B</v>
          </cell>
        </row>
        <row r="316">
          <cell r="A316" t="str">
            <v>CECMS-110CS99M</v>
          </cell>
          <cell r="B316" t="str">
            <v>Ent Appl Server SW, L10N, E10K</v>
          </cell>
          <cell r="C316">
            <v>11199</v>
          </cell>
          <cell r="D316" t="str">
            <v>B</v>
          </cell>
        </row>
        <row r="317">
          <cell r="A317" t="str">
            <v>CL0VS-229-9999</v>
          </cell>
          <cell r="B317" t="str">
            <v>Sun Cluster 2.2 for E10000</v>
          </cell>
          <cell r="C317">
            <v>70000</v>
          </cell>
          <cell r="D317" t="str">
            <v>B</v>
          </cell>
        </row>
        <row r="318">
          <cell r="A318" t="str">
            <v>CL1DS-229-9999</v>
          </cell>
          <cell r="B318" t="str">
            <v>SUN CLUSTER 2.2 DOCS - ENGLISH</v>
          </cell>
          <cell r="C318">
            <v>700</v>
          </cell>
          <cell r="D318" t="str">
            <v>B</v>
          </cell>
        </row>
        <row r="319">
          <cell r="A319" t="str">
            <v>CL1MS-229-9999</v>
          </cell>
          <cell r="B319" t="str">
            <v>SC 2.2 s/w English, Docs Engl</v>
          </cell>
          <cell r="C319">
            <v>0</v>
          </cell>
          <cell r="D319" t="str">
            <v>D</v>
          </cell>
        </row>
        <row r="320">
          <cell r="A320" t="str">
            <v>CL2IS-229-9999</v>
          </cell>
          <cell r="B320" t="str">
            <v>SC 2.2 for E2</v>
          </cell>
          <cell r="C320">
            <v>2800</v>
          </cell>
          <cell r="D320" t="str">
            <v>B</v>
          </cell>
        </row>
        <row r="321">
          <cell r="A321" t="str">
            <v>CL3IS-229-9999</v>
          </cell>
          <cell r="B321" t="str">
            <v>SC2.2 for E250</v>
          </cell>
          <cell r="C321">
            <v>2800</v>
          </cell>
          <cell r="D321" t="str">
            <v>B</v>
          </cell>
        </row>
        <row r="322">
          <cell r="A322" t="str">
            <v>CL4IS-229-9999</v>
          </cell>
          <cell r="B322" t="str">
            <v>SC2.2 for E450</v>
          </cell>
          <cell r="C322">
            <v>7000</v>
          </cell>
          <cell r="D322" t="str">
            <v>B</v>
          </cell>
        </row>
        <row r="323">
          <cell r="A323" t="str">
            <v>CL5IS-229-9999</v>
          </cell>
          <cell r="B323" t="str">
            <v>SC 2.2 for E3000 &amp; SS1000</v>
          </cell>
          <cell r="C323">
            <v>9800</v>
          </cell>
          <cell r="D323" t="str">
            <v>B</v>
          </cell>
        </row>
        <row r="324">
          <cell r="A324" t="str">
            <v>CL6IS-229-9999</v>
          </cell>
          <cell r="B324" t="str">
            <v>SC 2.2 for E4/5X00 &amp; SC2000</v>
          </cell>
          <cell r="C324">
            <v>16800</v>
          </cell>
          <cell r="D324" t="str">
            <v>B</v>
          </cell>
        </row>
        <row r="325">
          <cell r="A325" t="str">
            <v>CL7IS-229-9999</v>
          </cell>
          <cell r="B325" t="str">
            <v>Sun Cluster 2.2 for E6000</v>
          </cell>
          <cell r="C325">
            <v>33600</v>
          </cell>
          <cell r="D325" t="str">
            <v>B</v>
          </cell>
        </row>
        <row r="326">
          <cell r="A326" t="str">
            <v>CL9DS-229-999H</v>
          </cell>
          <cell r="B326" t="str">
            <v>SUN CLUSTER 2.2 DOCS - Korean</v>
          </cell>
          <cell r="C326">
            <v>700</v>
          </cell>
          <cell r="D326" t="str">
            <v>B</v>
          </cell>
        </row>
        <row r="327">
          <cell r="A327" t="str">
            <v>CL9MS-229-999H</v>
          </cell>
          <cell r="B327" t="str">
            <v>SC 2.2 s/w Korean, Docs Engl</v>
          </cell>
          <cell r="C327">
            <v>0</v>
          </cell>
          <cell r="D327" t="str">
            <v>D</v>
          </cell>
        </row>
        <row r="328">
          <cell r="A328" t="str">
            <v>CLAIS-22I-9999</v>
          </cell>
          <cell r="B328" t="str">
            <v>SC 2.2 INFORMIX HA AGENT</v>
          </cell>
          <cell r="C328">
            <v>2800</v>
          </cell>
          <cell r="D328" t="str">
            <v>B</v>
          </cell>
        </row>
        <row r="329">
          <cell r="A329" t="str">
            <v>CLAIS-22L-9999</v>
          </cell>
          <cell r="B329" t="str">
            <v>SC 2.2 LOTUS NOTES HA AGENT</v>
          </cell>
          <cell r="C329">
            <v>2800</v>
          </cell>
          <cell r="D329" t="str">
            <v>B</v>
          </cell>
        </row>
        <row r="330">
          <cell r="A330" t="str">
            <v>CLAIS-22N-9999</v>
          </cell>
          <cell r="B330" t="str">
            <v>SC 2.2 NETSCAPE AGENT</v>
          </cell>
          <cell r="C330">
            <v>2800</v>
          </cell>
          <cell r="D330" t="str">
            <v>B</v>
          </cell>
        </row>
        <row r="331">
          <cell r="A331" t="str">
            <v>CLAIS-22O-9999</v>
          </cell>
          <cell r="B331" t="str">
            <v>SC 2.2 ORACLE HA AGENT</v>
          </cell>
          <cell r="C331">
            <v>2800</v>
          </cell>
          <cell r="D331" t="str">
            <v>B</v>
          </cell>
        </row>
        <row r="332">
          <cell r="A332" t="str">
            <v>CLAIS-22T-9999</v>
          </cell>
          <cell r="B332" t="str">
            <v>SC 2.2 TIVOLI HA AGENT</v>
          </cell>
          <cell r="C332">
            <v>2800</v>
          </cell>
          <cell r="D332" t="str">
            <v>B</v>
          </cell>
        </row>
        <row r="333">
          <cell r="A333" t="str">
            <v>CLAIS-22Y-9999</v>
          </cell>
          <cell r="B333" t="str">
            <v>SC 2.2 SYBASE HA AGENT</v>
          </cell>
          <cell r="C333">
            <v>2800</v>
          </cell>
          <cell r="D333" t="str">
            <v>B</v>
          </cell>
        </row>
        <row r="334">
          <cell r="A334" t="str">
            <v>CLBIS-22P-9999</v>
          </cell>
          <cell r="B334" t="str">
            <v>SC 2.2 OPS FOR E1-E3x00</v>
          </cell>
          <cell r="C334">
            <v>2800</v>
          </cell>
          <cell r="D334" t="str">
            <v>B</v>
          </cell>
        </row>
        <row r="335">
          <cell r="A335" t="str">
            <v>CLBIS-22S-9999</v>
          </cell>
          <cell r="B335" t="str">
            <v>SC 2.2 SAP AGENT E1-E3000</v>
          </cell>
          <cell r="C335">
            <v>2800</v>
          </cell>
          <cell r="D335" t="str">
            <v>B</v>
          </cell>
        </row>
        <row r="336">
          <cell r="A336" t="str">
            <v>CLBIS-22X-9999</v>
          </cell>
          <cell r="B336" t="str">
            <v>SC 2.2 XPS FOR E1-E3x00</v>
          </cell>
          <cell r="C336">
            <v>2800</v>
          </cell>
          <cell r="D336" t="str">
            <v>B</v>
          </cell>
        </row>
        <row r="337">
          <cell r="A337" t="str">
            <v>CLCIS-22P-9999</v>
          </cell>
          <cell r="B337" t="str">
            <v>SC 2.2 OPS FOR E4/5/6x00</v>
          </cell>
          <cell r="C337">
            <v>5600</v>
          </cell>
          <cell r="D337" t="str">
            <v>B</v>
          </cell>
        </row>
        <row r="338">
          <cell r="A338" t="str">
            <v>CLCIS-22S-9999</v>
          </cell>
          <cell r="B338" t="str">
            <v>SC 2.2 SAP AGENT E4/5/6x00</v>
          </cell>
          <cell r="C338">
            <v>5600</v>
          </cell>
          <cell r="D338" t="str">
            <v>B</v>
          </cell>
        </row>
        <row r="339">
          <cell r="A339" t="str">
            <v>CLCIS-22X-9999</v>
          </cell>
          <cell r="B339" t="str">
            <v>SC 2.2 INFX XPS FOR E4/5/6x00</v>
          </cell>
          <cell r="C339">
            <v>5600</v>
          </cell>
          <cell r="D339" t="str">
            <v>B</v>
          </cell>
        </row>
        <row r="340">
          <cell r="A340" t="str">
            <v>CLDVS-22I-9999</v>
          </cell>
          <cell r="B340" t="str">
            <v>SC 2.2 INFORMIX AGENT E10000</v>
          </cell>
          <cell r="C340">
            <v>2800</v>
          </cell>
          <cell r="D340" t="str">
            <v>B</v>
          </cell>
        </row>
        <row r="341">
          <cell r="A341" t="str">
            <v>CLDVS-22L-9999</v>
          </cell>
          <cell r="B341" t="str">
            <v>SC2.2 LOTUS NOTES AGENT E10000</v>
          </cell>
          <cell r="C341">
            <v>2800</v>
          </cell>
          <cell r="D341" t="str">
            <v>B</v>
          </cell>
        </row>
        <row r="342">
          <cell r="A342" t="str">
            <v>CLDVS-22N-9999</v>
          </cell>
          <cell r="B342" t="str">
            <v>SC 2.2 NETSCAPE AGENT E10000</v>
          </cell>
          <cell r="C342">
            <v>2800</v>
          </cell>
          <cell r="D342" t="str">
            <v>B</v>
          </cell>
        </row>
        <row r="343">
          <cell r="A343" t="str">
            <v>CLDVS-22O-9999</v>
          </cell>
          <cell r="B343" t="str">
            <v>SC 2.2 ORACLE AGENT E10000</v>
          </cell>
          <cell r="C343">
            <v>2800</v>
          </cell>
          <cell r="D343" t="str">
            <v>B</v>
          </cell>
        </row>
        <row r="344">
          <cell r="A344" t="str">
            <v>CLDVS-22P-9999</v>
          </cell>
          <cell r="B344" t="str">
            <v>SC 2.2 OPS FOR E10000</v>
          </cell>
          <cell r="C344">
            <v>22400</v>
          </cell>
          <cell r="D344" t="str">
            <v>B</v>
          </cell>
        </row>
        <row r="345">
          <cell r="A345" t="str">
            <v>CLDVS-22S-9999</v>
          </cell>
          <cell r="B345" t="str">
            <v>SC 2.2 SAP AGENT E10000</v>
          </cell>
          <cell r="C345">
            <v>22400</v>
          </cell>
          <cell r="D345" t="str">
            <v>B</v>
          </cell>
        </row>
        <row r="346">
          <cell r="A346" t="str">
            <v>CLDVS-22T-9999</v>
          </cell>
          <cell r="B346" t="str">
            <v>SC 2.2 TIVOLI AGENT E10000</v>
          </cell>
          <cell r="C346">
            <v>2800</v>
          </cell>
          <cell r="D346" t="str">
            <v>B</v>
          </cell>
        </row>
        <row r="347">
          <cell r="A347" t="str">
            <v>CLDVS-22X-9999</v>
          </cell>
          <cell r="B347" t="str">
            <v>SC 2.2 INFX XPS FOR E10000</v>
          </cell>
          <cell r="C347">
            <v>22400</v>
          </cell>
          <cell r="D347" t="str">
            <v>B</v>
          </cell>
        </row>
        <row r="348">
          <cell r="A348" t="str">
            <v>CLDVS-22Y-9999</v>
          </cell>
          <cell r="B348" t="str">
            <v>SC 2.2 SYBASE AGENT E10000</v>
          </cell>
          <cell r="C348">
            <v>2800</v>
          </cell>
          <cell r="D348" t="str">
            <v>B</v>
          </cell>
        </row>
        <row r="349">
          <cell r="A349" t="str">
            <v>CLFIS-229-9999</v>
          </cell>
          <cell r="B349" t="str">
            <v>SC 2.2 for Netra t1</v>
          </cell>
          <cell r="C349">
            <v>1400</v>
          </cell>
          <cell r="D349" t="str">
            <v>B</v>
          </cell>
        </row>
        <row r="350">
          <cell r="A350" t="str">
            <v>CLGIS-229-9999</v>
          </cell>
          <cell r="B350" t="str">
            <v>SC 2.2 for Netra t 1400/1405</v>
          </cell>
          <cell r="C350">
            <v>7000</v>
          </cell>
          <cell r="D350" t="str">
            <v>B</v>
          </cell>
        </row>
        <row r="351">
          <cell r="A351" t="str">
            <v>CLI-9.1-L32</v>
          </cell>
          <cell r="B351" t="str">
            <v>SUNLINK CLIENT3270 9.1, 32LIC</v>
          </cell>
          <cell r="C351">
            <v>9354</v>
          </cell>
          <cell r="D351" t="str">
            <v>B</v>
          </cell>
        </row>
        <row r="352">
          <cell r="A352" t="str">
            <v>CLI-9.1-L64</v>
          </cell>
          <cell r="B352" t="str">
            <v>SUNLINK CLIENT3270 9.1, 64LIC</v>
          </cell>
          <cell r="C352">
            <v>16114</v>
          </cell>
          <cell r="D352" t="str">
            <v>B</v>
          </cell>
        </row>
        <row r="353">
          <cell r="A353" t="str">
            <v>CLI-9.1-L8</v>
          </cell>
          <cell r="B353" t="str">
            <v>SUNLINK CLIENT3270 9.1, 8LIC</v>
          </cell>
          <cell r="C353">
            <v>2984</v>
          </cell>
          <cell r="D353" t="str">
            <v>B</v>
          </cell>
        </row>
        <row r="354">
          <cell r="A354" t="str">
            <v>CLQIS-229-9999</v>
          </cell>
          <cell r="B354" t="str">
            <v>SC 2.2 for E420R</v>
          </cell>
          <cell r="C354">
            <v>7000</v>
          </cell>
          <cell r="D354" t="str">
            <v>B</v>
          </cell>
        </row>
        <row r="355">
          <cell r="A355" t="str">
            <v>CLRIS-229-9999</v>
          </cell>
          <cell r="B355" t="str">
            <v>SC 2.2 for E220R</v>
          </cell>
          <cell r="C355">
            <v>2800</v>
          </cell>
          <cell r="D355" t="str">
            <v>B</v>
          </cell>
        </row>
        <row r="356">
          <cell r="A356" t="str">
            <v>CLTIS-229-9999</v>
          </cell>
          <cell r="B356" t="str">
            <v>SC 2.2 for Netra t 1120/1125</v>
          </cell>
          <cell r="C356">
            <v>2800</v>
          </cell>
          <cell r="D356" t="str">
            <v>B</v>
          </cell>
        </row>
        <row r="357">
          <cell r="A357" t="str">
            <v>CLUS-2.0-DOC</v>
          </cell>
          <cell r="B357" t="str">
            <v>SUN CLUSTER 2.0 DOCS</v>
          </cell>
          <cell r="C357">
            <v>700</v>
          </cell>
          <cell r="D357" t="str">
            <v>B</v>
          </cell>
        </row>
        <row r="358">
          <cell r="A358" t="str">
            <v>CMIP-RT-8.1-X-L1</v>
          </cell>
          <cell r="B358" t="str">
            <v>CMIP RT 8.1 RTU ONLY</v>
          </cell>
          <cell r="C358">
            <v>2590</v>
          </cell>
          <cell r="D358" t="str">
            <v>B</v>
          </cell>
        </row>
        <row r="359">
          <cell r="A359" t="str">
            <v>CMIP-RT-821-D</v>
          </cell>
          <cell r="B359" t="str">
            <v>CMIP 8.2.1 RT DOCUMENTATION</v>
          </cell>
          <cell r="C359">
            <v>210</v>
          </cell>
          <cell r="D359" t="str">
            <v>B</v>
          </cell>
        </row>
        <row r="360">
          <cell r="A360" t="str">
            <v>CMIP-RT-821-L1</v>
          </cell>
          <cell r="B360" t="str">
            <v>CMIP 8.2.1 RT 1 RTU</v>
          </cell>
          <cell r="C360">
            <v>2793</v>
          </cell>
          <cell r="D360" t="str">
            <v>B</v>
          </cell>
        </row>
        <row r="361">
          <cell r="A361" t="str">
            <v>CMIP-RT-821-L1H</v>
          </cell>
          <cell r="B361" t="str">
            <v>CMIP 8.2.1 HP-UX RT CD/RTU</v>
          </cell>
          <cell r="C361">
            <v>2793</v>
          </cell>
          <cell r="D361" t="str">
            <v>B</v>
          </cell>
        </row>
        <row r="362">
          <cell r="A362" t="str">
            <v>CMIP-SDE-820-CD</v>
          </cell>
          <cell r="B362" t="str">
            <v>CMIP 8.2 SDE CD ONLY</v>
          </cell>
          <cell r="C362">
            <v>49</v>
          </cell>
          <cell r="D362" t="str">
            <v>B</v>
          </cell>
        </row>
        <row r="363">
          <cell r="A363" t="str">
            <v>CMIP-SDE-821-L1</v>
          </cell>
          <cell r="B363" t="str">
            <v>CMIP 8.2.1 SDE 1 RTU</v>
          </cell>
          <cell r="C363">
            <v>6993</v>
          </cell>
          <cell r="D363" t="str">
            <v>B</v>
          </cell>
        </row>
        <row r="364">
          <cell r="A364" t="str">
            <v>CMPD9-821-9999</v>
          </cell>
          <cell r="B364" t="str">
            <v>CMIP 8.2.1 DOCS ONLY</v>
          </cell>
          <cell r="C364">
            <v>195</v>
          </cell>
          <cell r="D364" t="str">
            <v>D</v>
          </cell>
        </row>
        <row r="365">
          <cell r="A365" t="str">
            <v>CMPII-821-R999</v>
          </cell>
          <cell r="B365" t="str">
            <v>CMIP 8.2.1 INTEL RT, LIC</v>
          </cell>
          <cell r="C365">
            <v>2793</v>
          </cell>
          <cell r="D365" t="str">
            <v>B</v>
          </cell>
        </row>
        <row r="366">
          <cell r="A366" t="str">
            <v>CMPII-821-T999</v>
          </cell>
          <cell r="B366" t="str">
            <v>CMIP 8.2.1 SDE INTEL, LIC</v>
          </cell>
          <cell r="C366">
            <v>6993</v>
          </cell>
          <cell r="D366" t="str">
            <v>B</v>
          </cell>
        </row>
        <row r="367">
          <cell r="A367" t="str">
            <v>CMPIN-821-9999</v>
          </cell>
          <cell r="B367" t="str">
            <v>CMIP 8.2.1 SDE NT, LIC</v>
          </cell>
          <cell r="C367">
            <v>6993</v>
          </cell>
          <cell r="D367" t="str">
            <v>B</v>
          </cell>
        </row>
        <row r="368">
          <cell r="A368" t="str">
            <v>CMPIN-821-R999</v>
          </cell>
          <cell r="B368" t="str">
            <v>CMIP 8.2.1 NT RT, LIC</v>
          </cell>
          <cell r="C368">
            <v>2793</v>
          </cell>
          <cell r="D368" t="str">
            <v>B</v>
          </cell>
        </row>
        <row r="369">
          <cell r="A369" t="str">
            <v>CMPIS-821-R999</v>
          </cell>
          <cell r="B369" t="str">
            <v>CMIP 8.2.1 SPARC RT, LIC</v>
          </cell>
          <cell r="C369">
            <v>2793</v>
          </cell>
          <cell r="D369" t="str">
            <v>B</v>
          </cell>
        </row>
        <row r="370">
          <cell r="A370" t="str">
            <v>CMPIS-821-R9U9</v>
          </cell>
          <cell r="B370" t="str">
            <v>UG CMIP 8.2.1 RT SPARC, LIC</v>
          </cell>
          <cell r="C370">
            <v>1034</v>
          </cell>
          <cell r="D370" t="str">
            <v>D</v>
          </cell>
        </row>
        <row r="371">
          <cell r="A371" t="str">
            <v>CMPIS-821-T999</v>
          </cell>
          <cell r="B371" t="str">
            <v>CMIP 8.2.1 SDE SPARC 1 RTU</v>
          </cell>
          <cell r="C371">
            <v>6993</v>
          </cell>
          <cell r="D371" t="str">
            <v>B</v>
          </cell>
        </row>
        <row r="372">
          <cell r="A372" t="str">
            <v>CMPIS-821-T9U9</v>
          </cell>
          <cell r="B372" t="str">
            <v>UG CMIP 8.2.1 SDE SPARC, LIC</v>
          </cell>
          <cell r="C372">
            <v>2405</v>
          </cell>
          <cell r="D372" t="str">
            <v>D</v>
          </cell>
        </row>
        <row r="373">
          <cell r="A373" t="str">
            <v>CTO-INSTALL</v>
          </cell>
          <cell r="B373" t="str">
            <v>FAC INSTALL SERVICE OF INT OPT</v>
          </cell>
          <cell r="C373">
            <v>0</v>
          </cell>
          <cell r="D373" t="str">
            <v>D</v>
          </cell>
        </row>
        <row r="374">
          <cell r="A374" t="str">
            <v>DOB99-100-9999</v>
          </cell>
          <cell r="B374" t="str">
            <v>DATASHARE OPEN BACKUP SW LIC</v>
          </cell>
          <cell r="C374">
            <v>49000</v>
          </cell>
          <cell r="D374" t="str">
            <v>B</v>
          </cell>
        </row>
        <row r="375">
          <cell r="A375" t="str">
            <v>DSH99-310-9999</v>
          </cell>
          <cell r="B375" t="str">
            <v>DATASHARE CORE SW LICENSE</v>
          </cell>
          <cell r="C375">
            <v>119000</v>
          </cell>
          <cell r="D375" t="str">
            <v>B</v>
          </cell>
        </row>
        <row r="376">
          <cell r="A376" t="str">
            <v>E1-SC2.X-GOLD</v>
          </cell>
          <cell r="B376" t="str">
            <v>Spectrum Gold Package (per Node)</v>
          </cell>
          <cell r="C376">
            <v>4000</v>
          </cell>
          <cell r="D376" t="str">
            <v>D</v>
          </cell>
        </row>
        <row r="377">
          <cell r="A377" t="str">
            <v>E10000-4</v>
          </cell>
          <cell r="B377" t="str">
            <v>Enterprise E10000 BASE CABINET</v>
          </cell>
          <cell r="C377">
            <v>524000</v>
          </cell>
          <cell r="D377" t="str">
            <v>A</v>
          </cell>
        </row>
        <row r="378">
          <cell r="A378" t="str">
            <v>E10000-CTO</v>
          </cell>
          <cell r="B378" t="str">
            <v>E10000 CONFIGURE-TO-ORDER OPTS</v>
          </cell>
          <cell r="C378">
            <v>0</v>
          </cell>
          <cell r="D378" t="str">
            <v>D</v>
          </cell>
        </row>
        <row r="379">
          <cell r="A379" t="str">
            <v>E10000-D</v>
          </cell>
          <cell r="B379" t="str">
            <v>Enterprise 10000 Express CAB</v>
          </cell>
          <cell r="C379">
            <v>645600</v>
          </cell>
          <cell r="D379" t="str">
            <v>A</v>
          </cell>
        </row>
        <row r="380">
          <cell r="A380" t="str">
            <v>E10000-SC2.X-GOLD</v>
          </cell>
          <cell r="B380" t="str">
            <v>Spectrum Gold Package (per Node)</v>
          </cell>
          <cell r="C380">
            <v>0</v>
          </cell>
          <cell r="D380" t="str">
            <v>D</v>
          </cell>
        </row>
        <row r="381">
          <cell r="A381" t="str">
            <v>E3000-SC2.X-GOLD</v>
          </cell>
          <cell r="B381" t="str">
            <v>Spectrum Gold Package (per Node)</v>
          </cell>
          <cell r="C381">
            <v>10000</v>
          </cell>
          <cell r="D381" t="str">
            <v>D</v>
          </cell>
        </row>
        <row r="382">
          <cell r="A382" t="str">
            <v>E3501</v>
          </cell>
          <cell r="B382" t="str">
            <v>E3500 SERVER BASE 1*PS</v>
          </cell>
          <cell r="C382">
            <v>16500</v>
          </cell>
          <cell r="D382" t="str">
            <v>A</v>
          </cell>
        </row>
        <row r="383">
          <cell r="A383" t="str">
            <v>E3501-C62</v>
          </cell>
          <cell r="B383" t="str">
            <v>ENT 3500 BASE, 336MHZ/4MB</v>
          </cell>
          <cell r="C383">
            <v>55500</v>
          </cell>
          <cell r="D383" t="str">
            <v>A</v>
          </cell>
        </row>
        <row r="384">
          <cell r="A384" t="str">
            <v>E3501-C82</v>
          </cell>
          <cell r="B384" t="str">
            <v>ENT 3500 BASE, 400MHZ/8MB</v>
          </cell>
          <cell r="C384">
            <v>66000</v>
          </cell>
          <cell r="D384" t="str">
            <v>A</v>
          </cell>
        </row>
        <row r="385">
          <cell r="A385" t="str">
            <v>E3502-C82</v>
          </cell>
          <cell r="B385" t="str">
            <v>ENT 3500 BASE, 400MHZ/8MB, I/O</v>
          </cell>
          <cell r="C385">
            <v>87000</v>
          </cell>
          <cell r="D385" t="str">
            <v>A</v>
          </cell>
        </row>
        <row r="386">
          <cell r="A386" t="str">
            <v>E3502-C84</v>
          </cell>
          <cell r="B386" t="str">
            <v>Ent. 3500 4-Way Pkg</v>
          </cell>
          <cell r="C386">
            <v>217477</v>
          </cell>
          <cell r="D386" t="str">
            <v>A</v>
          </cell>
        </row>
        <row r="387">
          <cell r="A387" t="str">
            <v>E3502-P84</v>
          </cell>
          <cell r="B387" t="str">
            <v>Ent. 3500 4-Way Pkg</v>
          </cell>
          <cell r="C387">
            <v>217477</v>
          </cell>
          <cell r="D387" t="str">
            <v>A</v>
          </cell>
        </row>
        <row r="388">
          <cell r="A388" t="str">
            <v>E4000-SC2.X-GOLD</v>
          </cell>
          <cell r="B388" t="str">
            <v>Spectrum Gold Package (per Node)</v>
          </cell>
          <cell r="C388">
            <v>10600</v>
          </cell>
          <cell r="D388" t="str">
            <v>D</v>
          </cell>
        </row>
        <row r="389">
          <cell r="A389" t="str">
            <v>E450-SC2.X-GOLD(SC2.1)</v>
          </cell>
          <cell r="B389" t="str">
            <v>Spectrum Gold Package (per Node)</v>
          </cell>
          <cell r="C389">
            <v>6600</v>
          </cell>
          <cell r="D389" t="str">
            <v>D</v>
          </cell>
        </row>
        <row r="390">
          <cell r="A390" t="str">
            <v>E4501</v>
          </cell>
          <cell r="B390" t="str">
            <v>ENT 4500 SERVER BASE 2*PS</v>
          </cell>
          <cell r="C390">
            <v>51200</v>
          </cell>
          <cell r="D390" t="str">
            <v>A</v>
          </cell>
        </row>
        <row r="391">
          <cell r="A391" t="str">
            <v>E4502</v>
          </cell>
          <cell r="B391" t="str">
            <v>ENT 4500 SERVER BASE 2*PS, I/O</v>
          </cell>
          <cell r="C391">
            <v>69700</v>
          </cell>
          <cell r="D391" t="str">
            <v>A</v>
          </cell>
        </row>
        <row r="392">
          <cell r="A392" t="str">
            <v>E4502-C88</v>
          </cell>
          <cell r="B392" t="str">
            <v>Ent. 4500 8-Way Base Pkg</v>
          </cell>
          <cell r="C392">
            <v>521628</v>
          </cell>
          <cell r="D392" t="str">
            <v>A</v>
          </cell>
        </row>
        <row r="393">
          <cell r="A393" t="str">
            <v>E4502-P88</v>
          </cell>
          <cell r="B393" t="str">
            <v>Ent. 4500 8-Way Pkg</v>
          </cell>
          <cell r="C393">
            <v>521628</v>
          </cell>
          <cell r="D393" t="str">
            <v>A</v>
          </cell>
        </row>
        <row r="394">
          <cell r="A394" t="str">
            <v>E5000-SC2.X-GOLD</v>
          </cell>
          <cell r="B394" t="str">
            <v>Spectrum Gold Package (per Node)</v>
          </cell>
          <cell r="C394">
            <v>15300</v>
          </cell>
          <cell r="D394" t="str">
            <v>D</v>
          </cell>
        </row>
        <row r="395">
          <cell r="A395" t="str">
            <v>E5501</v>
          </cell>
          <cell r="B395" t="str">
            <v>ENT 5500 SERVER BASE 2*PS</v>
          </cell>
          <cell r="C395">
            <v>76800</v>
          </cell>
          <cell r="D395" t="str">
            <v>A</v>
          </cell>
        </row>
        <row r="396">
          <cell r="A396" t="str">
            <v>E5502</v>
          </cell>
          <cell r="B396" t="str">
            <v>ENT 5500 SERVER BASE 2*PS, I/O</v>
          </cell>
          <cell r="C396">
            <v>88400</v>
          </cell>
          <cell r="D396" t="str">
            <v>A</v>
          </cell>
        </row>
        <row r="397">
          <cell r="A397" t="str">
            <v>E5502-C88</v>
          </cell>
          <cell r="B397" t="str">
            <v>Ent. 5500 8-Way Base Pkg</v>
          </cell>
          <cell r="C397">
            <v>547228</v>
          </cell>
          <cell r="D397" t="str">
            <v>A</v>
          </cell>
        </row>
        <row r="398">
          <cell r="A398" t="str">
            <v>E5502-P88</v>
          </cell>
          <cell r="B398" t="str">
            <v>Ent. 5500 8-Way Pkg</v>
          </cell>
          <cell r="C398">
            <v>547228</v>
          </cell>
          <cell r="D398" t="str">
            <v>A</v>
          </cell>
        </row>
        <row r="399">
          <cell r="A399" t="str">
            <v>E6000-SC2.X-GOLD</v>
          </cell>
          <cell r="B399" t="str">
            <v>Spectrum Gold Package (per Node)</v>
          </cell>
          <cell r="C399">
            <v>33300</v>
          </cell>
          <cell r="D399" t="str">
            <v>D</v>
          </cell>
        </row>
        <row r="400">
          <cell r="A400" t="str">
            <v>E6501</v>
          </cell>
          <cell r="B400" t="str">
            <v>ENT 6500 SERVER BASE 2*PS</v>
          </cell>
          <cell r="C400">
            <v>192000</v>
          </cell>
          <cell r="D400" t="str">
            <v>A</v>
          </cell>
        </row>
        <row r="401">
          <cell r="A401" t="str">
            <v>E6502</v>
          </cell>
          <cell r="B401" t="str">
            <v>ENT 6500 SERVER BASE 2*PS, I/O</v>
          </cell>
          <cell r="C401">
            <v>185300</v>
          </cell>
          <cell r="D401" t="str">
            <v>A</v>
          </cell>
        </row>
        <row r="402">
          <cell r="A402" t="str">
            <v>E6502-C816</v>
          </cell>
          <cell r="B402" t="str">
            <v>Ent. 6500 16-Way Pkg</v>
          </cell>
          <cell r="C402">
            <v>1113356</v>
          </cell>
          <cell r="D402" t="str">
            <v>A</v>
          </cell>
        </row>
        <row r="403">
          <cell r="A403" t="str">
            <v>E6502-P816</v>
          </cell>
          <cell r="B403" t="str">
            <v>Ent. 6500 16-Way Pkg</v>
          </cell>
          <cell r="C403">
            <v>1113356</v>
          </cell>
          <cell r="D403" t="str">
            <v>A</v>
          </cell>
        </row>
        <row r="404">
          <cell r="A404" t="str">
            <v>EFSM9-300W9999</v>
          </cell>
          <cell r="B404" t="str">
            <v>SunScreen EFS CD, Docs, Lic</v>
          </cell>
          <cell r="C404">
            <v>20993</v>
          </cell>
          <cell r="D404" t="str">
            <v>B</v>
          </cell>
        </row>
        <row r="405">
          <cell r="A405" t="str">
            <v>EFSMS-200W9999</v>
          </cell>
          <cell r="B405" t="str">
            <v>SUNSCREEN EFS CD, DOCS, LIC</v>
          </cell>
          <cell r="C405">
            <v>13993</v>
          </cell>
          <cell r="D405" t="str">
            <v>B</v>
          </cell>
        </row>
        <row r="406">
          <cell r="A406" t="str">
            <v>EM1IS-210-9999</v>
          </cell>
          <cell r="B406" t="str">
            <v>EM 2.1 SINGLE MIS LIC MC-1</v>
          </cell>
          <cell r="C406">
            <v>21700</v>
          </cell>
          <cell r="D406" t="str">
            <v>B</v>
          </cell>
        </row>
        <row r="407">
          <cell r="A407" t="str">
            <v>EM1IS-210-99U9</v>
          </cell>
          <cell r="B407" t="str">
            <v>EM 2.1 MIS LIC. UPGRADE MC-1</v>
          </cell>
          <cell r="C407">
            <v>10850</v>
          </cell>
          <cell r="D407" t="str">
            <v>B</v>
          </cell>
        </row>
        <row r="408">
          <cell r="A408" t="str">
            <v>EM2IS-210-9999</v>
          </cell>
          <cell r="B408" t="str">
            <v>EM 2.1 SINGLE MIS LIC  MC-2</v>
          </cell>
          <cell r="C408">
            <v>35700</v>
          </cell>
          <cell r="D408" t="str">
            <v>B</v>
          </cell>
        </row>
        <row r="409">
          <cell r="A409" t="str">
            <v>EM2IS-210-99T9</v>
          </cell>
          <cell r="B409" t="str">
            <v>EM 2.1 MIS LIC MC-1 TO MC-2</v>
          </cell>
          <cell r="C409">
            <v>14000</v>
          </cell>
          <cell r="D409" t="str">
            <v>B</v>
          </cell>
        </row>
        <row r="410">
          <cell r="A410" t="str">
            <v>EM2IS-210-99U9</v>
          </cell>
          <cell r="B410" t="str">
            <v>EM 2.1 MIS LIC. UPGRADE MC-2</v>
          </cell>
          <cell r="C410">
            <v>17850</v>
          </cell>
          <cell r="D410" t="str">
            <v>B</v>
          </cell>
        </row>
        <row r="411">
          <cell r="A411" t="str">
            <v>EMAIS-210-9999</v>
          </cell>
          <cell r="B411" t="str">
            <v>EM 2.1 APPLICATION CLIENT, LIC</v>
          </cell>
          <cell r="C411">
            <v>7000</v>
          </cell>
          <cell r="D411" t="str">
            <v>B</v>
          </cell>
        </row>
        <row r="412">
          <cell r="A412" t="str">
            <v>EMAIS-210-99U9</v>
          </cell>
          <cell r="B412" t="str">
            <v>UG EM 2.1 APPLICATION CLNT LIC</v>
          </cell>
          <cell r="C412">
            <v>3500</v>
          </cell>
          <cell r="D412" t="str">
            <v>B</v>
          </cell>
        </row>
        <row r="413">
          <cell r="A413" t="str">
            <v>EMAIS-300IR999</v>
          </cell>
          <cell r="B413" t="str">
            <v>EM 3.0 Fault Mgmt App Cl. Lic.</v>
          </cell>
          <cell r="C413">
            <v>7000</v>
          </cell>
          <cell r="D413" t="str">
            <v>B</v>
          </cell>
        </row>
        <row r="414">
          <cell r="A414" t="str">
            <v>EMAIS-300IR9U9</v>
          </cell>
          <cell r="B414" t="str">
            <v>EM 3.0 Fault Mgmt App Lic Upgr</v>
          </cell>
          <cell r="C414">
            <v>2800</v>
          </cell>
          <cell r="D414" t="str">
            <v>B</v>
          </cell>
        </row>
        <row r="415">
          <cell r="A415" t="str">
            <v>EMCIS-300-N9UD</v>
          </cell>
          <cell r="B415" t="str">
            <v>EM 3.0 CD Media Up Chinese</v>
          </cell>
          <cell r="C415">
            <v>140</v>
          </cell>
          <cell r="D415" t="str">
            <v>B</v>
          </cell>
        </row>
        <row r="416">
          <cell r="A416" t="str">
            <v>EMCMS-30AI9999</v>
          </cell>
          <cell r="B416" t="str">
            <v>EM 3.0 Media</v>
          </cell>
          <cell r="C416">
            <v>140</v>
          </cell>
          <cell r="D416" t="str">
            <v>B</v>
          </cell>
        </row>
        <row r="417">
          <cell r="A417" t="str">
            <v>EMEDS-210-9999</v>
          </cell>
          <cell r="B417" t="str">
            <v>EM 2.1 ENDUSER HARDCOPY DOCS</v>
          </cell>
          <cell r="C417">
            <v>210</v>
          </cell>
          <cell r="D417" t="str">
            <v>B</v>
          </cell>
        </row>
        <row r="418">
          <cell r="A418" t="str">
            <v>EMEDS-30AIR999</v>
          </cell>
          <cell r="B418" t="str">
            <v>EM 3.0 End User Documentation</v>
          </cell>
          <cell r="C418">
            <v>210</v>
          </cell>
          <cell r="D418" t="str">
            <v>B</v>
          </cell>
        </row>
        <row r="419">
          <cell r="A419" t="str">
            <v>EMEMS-210-9999</v>
          </cell>
          <cell r="B419" t="str">
            <v>EM 2.1 MEDIA AND RELNOTES</v>
          </cell>
          <cell r="C419">
            <v>140</v>
          </cell>
          <cell r="D419" t="str">
            <v>B</v>
          </cell>
        </row>
        <row r="420">
          <cell r="A420" t="str">
            <v>EMJDS-300I9999</v>
          </cell>
          <cell r="B420" t="str">
            <v>EM 3.0 Java Toolkit Doc.</v>
          </cell>
          <cell r="C420">
            <v>490</v>
          </cell>
          <cell r="D420" t="str">
            <v>B</v>
          </cell>
        </row>
        <row r="421">
          <cell r="A421" t="str">
            <v>EMJIS-300IR999</v>
          </cell>
          <cell r="B421" t="str">
            <v>EM 3.0 Java DMK Interface Lic.</v>
          </cell>
          <cell r="C421">
            <v>12600</v>
          </cell>
          <cell r="D421" t="str">
            <v>B</v>
          </cell>
        </row>
        <row r="422">
          <cell r="A422" t="str">
            <v>EMJIS-30AIT999</v>
          </cell>
          <cell r="B422" t="str">
            <v>EM 3.0 Java Toolkit License</v>
          </cell>
          <cell r="C422">
            <v>7000</v>
          </cell>
          <cell r="D422" t="str">
            <v>B</v>
          </cell>
        </row>
        <row r="423">
          <cell r="A423" t="str">
            <v>EMKDS-210-9999</v>
          </cell>
          <cell r="B423" t="str">
            <v>EM 2.1 TOOLKIT DOC SET</v>
          </cell>
          <cell r="C423">
            <v>490</v>
          </cell>
          <cell r="D423" t="str">
            <v>B</v>
          </cell>
        </row>
        <row r="424">
          <cell r="A424" t="str">
            <v>EMKDS-30AI9999</v>
          </cell>
          <cell r="B424" t="str">
            <v>EM 3.0 Toolkit Documentation</v>
          </cell>
          <cell r="C424">
            <v>490</v>
          </cell>
          <cell r="D424" t="str">
            <v>B</v>
          </cell>
        </row>
        <row r="425">
          <cell r="A425" t="str">
            <v>EMKIS-210-T999</v>
          </cell>
          <cell r="B425" t="str">
            <v>EM 2.1 TOOLKIT LICENSE</v>
          </cell>
          <cell r="C425">
            <v>70000</v>
          </cell>
          <cell r="D425" t="str">
            <v>B</v>
          </cell>
        </row>
        <row r="426">
          <cell r="A426" t="str">
            <v>EMKIS-210-T9U9</v>
          </cell>
          <cell r="B426" t="str">
            <v>EM 2.1 TOOLKIT LIC. UPGRADE</v>
          </cell>
          <cell r="C426">
            <v>35000</v>
          </cell>
          <cell r="D426" t="str">
            <v>B</v>
          </cell>
        </row>
        <row r="427">
          <cell r="A427" t="str">
            <v>EMKIS-30AIT999</v>
          </cell>
          <cell r="B427" t="str">
            <v>EM 3.0 Toolkit License</v>
          </cell>
          <cell r="C427">
            <v>70000</v>
          </cell>
          <cell r="D427" t="str">
            <v>B</v>
          </cell>
        </row>
        <row r="428">
          <cell r="A428" t="str">
            <v>EMKIS-30AIT9U9</v>
          </cell>
          <cell r="B428" t="str">
            <v>EM 3.0 Toolkit License Upgrade</v>
          </cell>
          <cell r="C428">
            <v>31500</v>
          </cell>
          <cell r="D428" t="str">
            <v>B</v>
          </cell>
        </row>
        <row r="429">
          <cell r="A429" t="str">
            <v>EMMIS-300ID999</v>
          </cell>
          <cell r="B429" t="str">
            <v>EM 3.0 MIS Bronze License</v>
          </cell>
          <cell r="C429">
            <v>21700</v>
          </cell>
          <cell r="D429" t="str">
            <v>B</v>
          </cell>
        </row>
        <row r="430">
          <cell r="A430" t="str">
            <v>EMMIS-300ID9U9</v>
          </cell>
          <cell r="B430" t="str">
            <v>EM 3.0 MIS Bronze Lic. Upgrade</v>
          </cell>
          <cell r="C430">
            <v>9765</v>
          </cell>
          <cell r="D430" t="str">
            <v>B</v>
          </cell>
        </row>
        <row r="431">
          <cell r="A431" t="str">
            <v>EMMIS-300IE999</v>
          </cell>
          <cell r="B431" t="str">
            <v>EM 3.0 MIS Gold License</v>
          </cell>
          <cell r="C431">
            <v>35700</v>
          </cell>
          <cell r="D431" t="str">
            <v>B</v>
          </cell>
        </row>
        <row r="432">
          <cell r="A432" t="str">
            <v>EMMIS-300IE9T9</v>
          </cell>
          <cell r="B432" t="str">
            <v>EM 3.0 Silver-Gold Trade Up</v>
          </cell>
          <cell r="C432">
            <v>7000</v>
          </cell>
          <cell r="D432" t="str">
            <v>B</v>
          </cell>
        </row>
        <row r="433">
          <cell r="A433" t="str">
            <v>EMMIS-300IE9U9</v>
          </cell>
          <cell r="B433" t="str">
            <v>EM 3.0 MIS Gold Lic. Upgrade</v>
          </cell>
          <cell r="C433">
            <v>16065</v>
          </cell>
          <cell r="D433" t="str">
            <v>B</v>
          </cell>
        </row>
        <row r="434">
          <cell r="A434" t="str">
            <v>EMMIS-300IW999</v>
          </cell>
          <cell r="B434" t="str">
            <v>EM 3.0 MIS Silver License</v>
          </cell>
          <cell r="C434">
            <v>28700</v>
          </cell>
          <cell r="D434" t="str">
            <v>B</v>
          </cell>
        </row>
        <row r="435">
          <cell r="A435" t="str">
            <v>EMMIS-300IW9T9</v>
          </cell>
          <cell r="B435" t="str">
            <v>EM 3.0 Bronze-Silver Trade Up</v>
          </cell>
          <cell r="C435">
            <v>7000</v>
          </cell>
          <cell r="D435" t="str">
            <v>B</v>
          </cell>
        </row>
        <row r="436">
          <cell r="A436" t="str">
            <v>EMMIS-300IW9U9</v>
          </cell>
          <cell r="B436" t="str">
            <v>EM 3.0 MIS Silver Lic. Upgrade</v>
          </cell>
          <cell r="C436">
            <v>12915</v>
          </cell>
          <cell r="D436" t="str">
            <v>B</v>
          </cell>
        </row>
        <row r="437">
          <cell r="A437" t="str">
            <v>EMQIS-300IR999</v>
          </cell>
          <cell r="B437" t="str">
            <v>EM 3.0 TMN Q3 Interface Lic.</v>
          </cell>
          <cell r="C437">
            <v>9800</v>
          </cell>
          <cell r="D437" t="str">
            <v>B</v>
          </cell>
        </row>
        <row r="438">
          <cell r="A438" t="str">
            <v>EMQIS-300IR9U9</v>
          </cell>
          <cell r="B438" t="str">
            <v>EM 3.0 TMN Q3 Interface Upgrad</v>
          </cell>
          <cell r="C438">
            <v>4200</v>
          </cell>
          <cell r="D438" t="str">
            <v>B</v>
          </cell>
        </row>
        <row r="439">
          <cell r="A439" t="str">
            <v>EMTIS-210-9999</v>
          </cell>
          <cell r="B439" t="str">
            <v>EM 2.1 TMNQ3 INTERFACE LIC</v>
          </cell>
          <cell r="C439">
            <v>9800</v>
          </cell>
          <cell r="D439" t="str">
            <v>B</v>
          </cell>
        </row>
        <row r="440">
          <cell r="A440" t="str">
            <v>EMTIS-210-99U9</v>
          </cell>
          <cell r="B440" t="str">
            <v>EM 2.1 TMNQ3 INTERFACE UPGR.</v>
          </cell>
          <cell r="C440">
            <v>4900</v>
          </cell>
          <cell r="D440" t="str">
            <v>B</v>
          </cell>
        </row>
        <row r="441">
          <cell r="A441" t="str">
            <v>EN1VS-210-9999</v>
          </cell>
          <cell r="B441" t="str">
            <v>EM 2.1 NETWORK MGMT PKG MC-1</v>
          </cell>
          <cell r="C441">
            <v>121800</v>
          </cell>
          <cell r="D441" t="str">
            <v>B</v>
          </cell>
        </row>
        <row r="442">
          <cell r="A442" t="str">
            <v>EN2VS-210-9999</v>
          </cell>
          <cell r="B442" t="str">
            <v>EM 2.1 NETWORK MGMT PKG MC-2</v>
          </cell>
          <cell r="C442">
            <v>182000</v>
          </cell>
          <cell r="D442" t="str">
            <v>B</v>
          </cell>
        </row>
        <row r="443">
          <cell r="A443" t="str">
            <v>EN2VS-210-99T9</v>
          </cell>
          <cell r="B443" t="str">
            <v>EM 2.1 NW MGT PKG MC-1 TO MC-2</v>
          </cell>
          <cell r="C443">
            <v>60200</v>
          </cell>
          <cell r="D443" t="str">
            <v>B</v>
          </cell>
        </row>
        <row r="444">
          <cell r="A444" t="str">
            <v>ET1VS-210-9999</v>
          </cell>
          <cell r="B444" t="str">
            <v>EM 2.1 TELCO MGMT PKG MC-1</v>
          </cell>
          <cell r="C444">
            <v>163800</v>
          </cell>
          <cell r="D444" t="str">
            <v>B</v>
          </cell>
        </row>
        <row r="445">
          <cell r="A445" t="str">
            <v>ET2VS-210-9999</v>
          </cell>
          <cell r="B445" t="str">
            <v>EM 2.1 TELCO MGMT PKG MC-2</v>
          </cell>
          <cell r="C445">
            <v>224000</v>
          </cell>
          <cell r="D445" t="str">
            <v>B</v>
          </cell>
        </row>
        <row r="446">
          <cell r="A446" t="str">
            <v>ET2VS-210-99T9</v>
          </cell>
          <cell r="B446" t="str">
            <v>EM 2.1 TELCO MPKG MC-1 TO MC-2</v>
          </cell>
          <cell r="C446">
            <v>60200</v>
          </cell>
          <cell r="D446" t="str">
            <v>B</v>
          </cell>
        </row>
        <row r="447">
          <cell r="A447" t="str">
            <v>FIG-ECR-3.0G1-PU</v>
          </cell>
          <cell r="B447" t="str">
            <v>UG FW-1 3.0 IGER/RC</v>
          </cell>
          <cell r="C447">
            <v>21000</v>
          </cell>
          <cell r="D447" t="str">
            <v>B</v>
          </cell>
        </row>
        <row r="448">
          <cell r="A448" t="str">
            <v>FR-2.0.1-D</v>
          </cell>
          <cell r="B448" t="str">
            <v>FRAME RELAY 2.0.1, DOCS</v>
          </cell>
          <cell r="C448">
            <v>195</v>
          </cell>
          <cell r="D448" t="str">
            <v>D</v>
          </cell>
        </row>
        <row r="449">
          <cell r="A449" t="str">
            <v>FR-2.0.1-DT-S</v>
          </cell>
          <cell r="B449" t="str">
            <v>FRAME RELAY 2.0.1, CD LIC</v>
          </cell>
          <cell r="C449">
            <v>2093</v>
          </cell>
          <cell r="D449" t="str">
            <v>B</v>
          </cell>
        </row>
        <row r="450">
          <cell r="A450" t="str">
            <v>FR-2.0.1-ES-S</v>
          </cell>
          <cell r="B450" t="str">
            <v>FRAME RELAY 2.0.1, CD LIC</v>
          </cell>
          <cell r="C450">
            <v>3493</v>
          </cell>
          <cell r="D450" t="str">
            <v>B</v>
          </cell>
        </row>
        <row r="451">
          <cell r="A451" t="str">
            <v>FTAM-8.0.3-CD</v>
          </cell>
          <cell r="B451" t="str">
            <v>SOLSTICE FTAM 8.0.3, CD</v>
          </cell>
          <cell r="C451">
            <v>130</v>
          </cell>
          <cell r="D451" t="str">
            <v>D</v>
          </cell>
        </row>
        <row r="452">
          <cell r="A452" t="str">
            <v>FTAM-8.0.3-D</v>
          </cell>
          <cell r="B452" t="str">
            <v>SOLSTICE FTAM 8.0.3, DOC</v>
          </cell>
          <cell r="C452">
            <v>195</v>
          </cell>
          <cell r="D452" t="str">
            <v>D</v>
          </cell>
        </row>
        <row r="453">
          <cell r="A453" t="str">
            <v>FTAM-8.0.3-S</v>
          </cell>
          <cell r="B453" t="str">
            <v>SOLSTICE FTAM 8.0.3, CD LIC</v>
          </cell>
          <cell r="C453">
            <v>2405</v>
          </cell>
          <cell r="D453" t="str">
            <v>B</v>
          </cell>
        </row>
        <row r="454">
          <cell r="A454" t="str">
            <v>FTAM-8.0.3-SU</v>
          </cell>
          <cell r="B454" t="str">
            <v>UG SUNLINK FTAM 8.0.3, CD LIC</v>
          </cell>
          <cell r="C454">
            <v>1037</v>
          </cell>
          <cell r="D454" t="str">
            <v>B</v>
          </cell>
        </row>
        <row r="455">
          <cell r="A455" t="str">
            <v>FWC9S-200-R999</v>
          </cell>
          <cell r="B455" t="str">
            <v>Fast Write Cache 2.0 Media Kit</v>
          </cell>
          <cell r="C455">
            <v>150</v>
          </cell>
          <cell r="D455" t="str">
            <v>D</v>
          </cell>
        </row>
        <row r="456">
          <cell r="A456" t="str">
            <v>GDKM9-100-T999</v>
          </cell>
          <cell r="B456" t="str">
            <v>Global App Developer Kit 1.0</v>
          </cell>
          <cell r="C456">
            <v>413</v>
          </cell>
          <cell r="D456" t="str">
            <v>B</v>
          </cell>
        </row>
        <row r="457">
          <cell r="A457" t="str">
            <v>GDMD9-100-9999</v>
          </cell>
          <cell r="B457" t="str">
            <v>GDMO BUILDER 1.0, DOC</v>
          </cell>
          <cell r="C457">
            <v>195</v>
          </cell>
          <cell r="D457" t="str">
            <v>D</v>
          </cell>
        </row>
        <row r="458">
          <cell r="A458" t="str">
            <v>GDMIS-100-9999</v>
          </cell>
          <cell r="B458" t="str">
            <v>GDMO BUILDER 1.0,  LIC</v>
          </cell>
          <cell r="C458">
            <v>12586</v>
          </cell>
          <cell r="D458" t="str">
            <v>B</v>
          </cell>
        </row>
        <row r="459">
          <cell r="A459" t="str">
            <v>GDMO-1.0-D</v>
          </cell>
          <cell r="B459" t="str">
            <v>GDMO BUILDER 1.0, DOC</v>
          </cell>
          <cell r="C459">
            <v>195</v>
          </cell>
          <cell r="D459" t="str">
            <v>D</v>
          </cell>
        </row>
        <row r="460">
          <cell r="A460" t="str">
            <v>GDMO-1.0-S</v>
          </cell>
          <cell r="B460" t="str">
            <v>GDMO BUILDER 1.0, CD LIC</v>
          </cell>
          <cell r="C460">
            <v>11687</v>
          </cell>
          <cell r="D460" t="str">
            <v>B</v>
          </cell>
        </row>
        <row r="461">
          <cell r="A461" t="str">
            <v>HA-MULT</v>
          </cell>
          <cell r="B461" t="str">
            <v>HA Support Bundle</v>
          </cell>
          <cell r="C461">
            <v>12500</v>
          </cell>
          <cell r="D461" t="str">
            <v>D</v>
          </cell>
        </row>
        <row r="462">
          <cell r="A462" t="str">
            <v>HA-SUPP</v>
          </cell>
          <cell r="B462" t="str">
            <v>HA SUPPORT BUNDLE</v>
          </cell>
          <cell r="C462">
            <v>24500</v>
          </cell>
          <cell r="D462" t="str">
            <v>D</v>
          </cell>
        </row>
        <row r="463">
          <cell r="A463" t="str">
            <v>HPC-INSTALL</v>
          </cell>
          <cell r="B463" t="str">
            <v>SUN HPC INSTALLATION SERVICE</v>
          </cell>
          <cell r="C463">
            <v>2380</v>
          </cell>
          <cell r="D463" t="str">
            <v>D</v>
          </cell>
        </row>
        <row r="464">
          <cell r="A464" t="str">
            <v>HPC-INSTALL-E10000</v>
          </cell>
          <cell r="B464" t="str">
            <v>SUN HPC INSTALL FOR E10000</v>
          </cell>
          <cell r="C464">
            <v>0</v>
          </cell>
          <cell r="D464" t="str">
            <v>D</v>
          </cell>
        </row>
        <row r="465">
          <cell r="A465" t="str">
            <v>HPC10000-4-3</v>
          </cell>
          <cell r="B465" t="str">
            <v>SUN HPC10000 SERVER BASE PKG</v>
          </cell>
          <cell r="C465">
            <v>559840</v>
          </cell>
          <cell r="D465" t="str">
            <v>A</v>
          </cell>
        </row>
        <row r="466">
          <cell r="A466" t="str">
            <v>HPC3501-C82-3</v>
          </cell>
          <cell r="B466" t="str">
            <v>HPC3500 Server Base Pkg</v>
          </cell>
          <cell r="C466">
            <v>66000</v>
          </cell>
          <cell r="D466" t="str">
            <v>A</v>
          </cell>
        </row>
        <row r="467">
          <cell r="A467" t="str">
            <v>HPC450-BA-3</v>
          </cell>
          <cell r="B467" t="str">
            <v>SUN HPC 450 SERVER BASE PCKG</v>
          </cell>
          <cell r="C467">
            <v>14749</v>
          </cell>
          <cell r="D467" t="str">
            <v>H</v>
          </cell>
        </row>
        <row r="468">
          <cell r="A468" t="str">
            <v>HPC4501-3</v>
          </cell>
          <cell r="B468" t="str">
            <v>HPC4500 SERVER BASE PKG</v>
          </cell>
          <cell r="C468">
            <v>51200</v>
          </cell>
          <cell r="D468" t="str">
            <v>A</v>
          </cell>
        </row>
        <row r="469">
          <cell r="A469" t="str">
            <v>HPC5501-3</v>
          </cell>
          <cell r="B469" t="str">
            <v>HPC5500 SRV BASE PKG</v>
          </cell>
          <cell r="C469">
            <v>76800</v>
          </cell>
          <cell r="D469" t="str">
            <v>A</v>
          </cell>
        </row>
        <row r="470">
          <cell r="A470" t="str">
            <v>HPC6501-3</v>
          </cell>
          <cell r="B470" t="str">
            <v>HPC6500 SRV BASE PKG</v>
          </cell>
          <cell r="C470">
            <v>192000</v>
          </cell>
          <cell r="D470" t="str">
            <v>A</v>
          </cell>
        </row>
        <row r="471">
          <cell r="A471" t="str">
            <v>HPCIS-300-9999</v>
          </cell>
          <cell r="B471" t="str">
            <v>Sun HPC ClusterTools 3.0</v>
          </cell>
          <cell r="C471">
            <v>1050</v>
          </cell>
          <cell r="D471" t="str">
            <v>B</v>
          </cell>
        </row>
        <row r="472">
          <cell r="A472" t="str">
            <v>HPCIS-310-9999</v>
          </cell>
          <cell r="B472" t="str">
            <v>Sun HPC ClusterTools 3.1</v>
          </cell>
          <cell r="C472">
            <v>1050</v>
          </cell>
          <cell r="D472" t="str">
            <v>B</v>
          </cell>
        </row>
        <row r="473">
          <cell r="A473" t="str">
            <v>IMCI9-320-9999</v>
          </cell>
          <cell r="B473" t="str">
            <v>SIMS 3.2 CC:MAIL</v>
          </cell>
          <cell r="C473">
            <v>7000</v>
          </cell>
          <cell r="D473" t="str">
            <v>J</v>
          </cell>
        </row>
        <row r="474">
          <cell r="A474" t="str">
            <v>IMCI9-350-9999</v>
          </cell>
          <cell r="B474" t="str">
            <v>SIMS 3.5 CC:MAIL CONNECTIVITY</v>
          </cell>
          <cell r="C474">
            <v>7000</v>
          </cell>
          <cell r="D474" t="str">
            <v>J</v>
          </cell>
        </row>
        <row r="475">
          <cell r="A475" t="str">
            <v>IMMI9-320-9999</v>
          </cell>
          <cell r="B475" t="str">
            <v>SIMS 3.2 MS MAIL</v>
          </cell>
          <cell r="C475">
            <v>7000</v>
          </cell>
          <cell r="D475" t="str">
            <v>J</v>
          </cell>
        </row>
        <row r="476">
          <cell r="A476" t="str">
            <v>IMMI9-350-9999</v>
          </cell>
          <cell r="B476" t="str">
            <v>SIMS 3.5 MS MAIL CONNECTIVITY</v>
          </cell>
          <cell r="C476">
            <v>7000</v>
          </cell>
          <cell r="D476" t="str">
            <v>J</v>
          </cell>
        </row>
        <row r="477">
          <cell r="A477" t="str">
            <v>IMP99-350-E999</v>
          </cell>
          <cell r="B477" t="str">
            <v>SIMS 3.5 IMAP/POP PROXY SERVER</v>
          </cell>
          <cell r="C477">
            <v>2800</v>
          </cell>
          <cell r="D477" t="str">
            <v>J</v>
          </cell>
        </row>
        <row r="478">
          <cell r="A478" t="str">
            <v>IMPI9-320-9999</v>
          </cell>
          <cell r="B478" t="str">
            <v>SIMS 3.2 IBM PROFS</v>
          </cell>
          <cell r="C478">
            <v>14000</v>
          </cell>
          <cell r="D478" t="str">
            <v>J</v>
          </cell>
        </row>
        <row r="479">
          <cell r="A479" t="str">
            <v>IMS99-320-E9T9</v>
          </cell>
          <cell r="B479" t="str">
            <v>UG SIMS 3.2 DEP - ENT SERVER</v>
          </cell>
          <cell r="C479">
            <v>2800</v>
          </cell>
          <cell r="D479" t="str">
            <v>J</v>
          </cell>
        </row>
        <row r="480">
          <cell r="A480" t="str">
            <v>IMS99-350-HA10</v>
          </cell>
          <cell r="B480" t="str">
            <v>SUNCLUSTER 2.1 SIMS STARFIRE</v>
          </cell>
          <cell r="C480">
            <v>2800</v>
          </cell>
          <cell r="D480" t="str">
            <v>J</v>
          </cell>
        </row>
        <row r="481">
          <cell r="A481" t="str">
            <v>IMSC9-320-9999</v>
          </cell>
          <cell r="B481" t="str">
            <v>SIMS 3.2 100 ADD. MAILBOXES</v>
          </cell>
          <cell r="C481">
            <v>1680</v>
          </cell>
          <cell r="D481" t="str">
            <v>J</v>
          </cell>
        </row>
        <row r="482">
          <cell r="A482" t="str">
            <v>IMSC9-320WE999</v>
          </cell>
          <cell r="B482" t="str">
            <v>SIMS 3.2 ENT. SERVER, CD LIC</v>
          </cell>
          <cell r="C482">
            <v>4893</v>
          </cell>
          <cell r="D482" t="str">
            <v>J</v>
          </cell>
        </row>
        <row r="483">
          <cell r="A483" t="str">
            <v>IMSC9-320WE99C</v>
          </cell>
          <cell r="B483" t="str">
            <v>JAP SIMS 3.2 ENT. SVR, CD LIC</v>
          </cell>
          <cell r="C483">
            <v>4893</v>
          </cell>
          <cell r="D483" t="str">
            <v>J</v>
          </cell>
        </row>
        <row r="484">
          <cell r="A484" t="str">
            <v>IMSC9-320WW999</v>
          </cell>
          <cell r="B484" t="str">
            <v>SIMS 3.2 DEP. SERVER, CD LIC</v>
          </cell>
          <cell r="C484">
            <v>2093</v>
          </cell>
          <cell r="D484" t="str">
            <v>J</v>
          </cell>
        </row>
        <row r="485">
          <cell r="A485" t="str">
            <v>IMSC9-320WW99C</v>
          </cell>
          <cell r="B485" t="str">
            <v>JAP SIMS 3.2 DEP. SVR, CD LIC</v>
          </cell>
          <cell r="C485">
            <v>2093</v>
          </cell>
          <cell r="D485" t="str">
            <v>J</v>
          </cell>
        </row>
        <row r="486">
          <cell r="A486" t="str">
            <v>IMSC9-350-9999</v>
          </cell>
          <cell r="B486" t="str">
            <v>SIMS 3.5 10,000 ADD'L LICENSES</v>
          </cell>
          <cell r="C486">
            <v>115500</v>
          </cell>
          <cell r="D486" t="str">
            <v>J</v>
          </cell>
        </row>
        <row r="487">
          <cell r="A487" t="str">
            <v>IMSD9-320-9999</v>
          </cell>
          <cell r="B487" t="str">
            <v>SIMS 3.2 DOCUMENTATION</v>
          </cell>
          <cell r="C487">
            <v>210</v>
          </cell>
          <cell r="D487" t="str">
            <v>J</v>
          </cell>
        </row>
        <row r="488">
          <cell r="A488" t="str">
            <v>IMSD9-350-9999</v>
          </cell>
          <cell r="B488" t="str">
            <v>SIMS 3.5 DOCUMENTATION</v>
          </cell>
          <cell r="C488">
            <v>210</v>
          </cell>
          <cell r="D488" t="str">
            <v>J</v>
          </cell>
        </row>
        <row r="489">
          <cell r="A489" t="str">
            <v>IMSD9-350W999H</v>
          </cell>
          <cell r="B489" t="str">
            <v>SIMS 3.5 Korean Docs Only</v>
          </cell>
          <cell r="C489">
            <v>210</v>
          </cell>
          <cell r="D489" t="str">
            <v>J</v>
          </cell>
        </row>
        <row r="490">
          <cell r="A490" t="str">
            <v>IMSE9-350-9999</v>
          </cell>
          <cell r="B490" t="str">
            <v>SIMS 3.5 25,000 ADD'L LICENSES</v>
          </cell>
          <cell r="C490">
            <v>236250</v>
          </cell>
          <cell r="D490" t="str">
            <v>J</v>
          </cell>
        </row>
        <row r="491">
          <cell r="A491" t="str">
            <v>IMSF9-350-9999</v>
          </cell>
          <cell r="B491" t="str">
            <v>SIMS 3.5 50,000 ADD'L LICENSES</v>
          </cell>
          <cell r="C491">
            <v>420000</v>
          </cell>
          <cell r="D491" t="str">
            <v>J</v>
          </cell>
        </row>
        <row r="492">
          <cell r="A492" t="str">
            <v>IMSG9-320-9999</v>
          </cell>
          <cell r="B492" t="str">
            <v>SIMS 3.2 1000 ADD. MAILBOXES</v>
          </cell>
          <cell r="C492">
            <v>14000</v>
          </cell>
          <cell r="D492" t="str">
            <v>J</v>
          </cell>
        </row>
        <row r="493">
          <cell r="A493" t="str">
            <v>IMSG9-350-9999</v>
          </cell>
          <cell r="B493" t="str">
            <v>SIMS 3.5 ADD'L MAILBOX LICENCE</v>
          </cell>
          <cell r="C493">
            <v>630000</v>
          </cell>
          <cell r="D493" t="str">
            <v>J</v>
          </cell>
        </row>
        <row r="494">
          <cell r="A494" t="str">
            <v>IMSH9-350-9999</v>
          </cell>
          <cell r="B494" t="str">
            <v>SIMS 3.5 250,000 ADD'L LICENSE</v>
          </cell>
          <cell r="C494">
            <v>1312500</v>
          </cell>
          <cell r="D494" t="str">
            <v>J</v>
          </cell>
        </row>
        <row r="495">
          <cell r="A495" t="str">
            <v>IMSI9-350-9999</v>
          </cell>
          <cell r="B495" t="str">
            <v>SIMS 3.5 100 ADD'L MAILBOXES</v>
          </cell>
          <cell r="C495">
            <v>1680</v>
          </cell>
          <cell r="D495" t="str">
            <v>J</v>
          </cell>
        </row>
        <row r="496">
          <cell r="A496" t="str">
            <v>IMSI9-350WE999</v>
          </cell>
          <cell r="B496" t="str">
            <v>SIMS 3.5 ENTERPRISE SERVER</v>
          </cell>
          <cell r="C496">
            <v>4893</v>
          </cell>
          <cell r="D496" t="str">
            <v>J</v>
          </cell>
        </row>
        <row r="497">
          <cell r="A497" t="str">
            <v>IMSI9-350WW999</v>
          </cell>
          <cell r="B497" t="str">
            <v>SIMS 3.5 DEPARTMENTAL SERVER</v>
          </cell>
          <cell r="C497">
            <v>2093</v>
          </cell>
          <cell r="D497" t="str">
            <v>J</v>
          </cell>
        </row>
        <row r="498">
          <cell r="A498" t="str">
            <v>IMSJ9-350-9999</v>
          </cell>
          <cell r="B498" t="str">
            <v>SIMS 3.5 500,000 ADD'L LICENSE</v>
          </cell>
          <cell r="C498">
            <v>2100000</v>
          </cell>
          <cell r="D498" t="str">
            <v>J</v>
          </cell>
        </row>
        <row r="499">
          <cell r="A499" t="str">
            <v>IMSK9-320-9999</v>
          </cell>
          <cell r="B499" t="str">
            <v>SIMS 3.2 10,000 ADD. MAILBOXES</v>
          </cell>
          <cell r="C499">
            <v>126000</v>
          </cell>
          <cell r="D499" t="str">
            <v>J</v>
          </cell>
        </row>
        <row r="500">
          <cell r="A500" t="str">
            <v>IMSK9-350-9999</v>
          </cell>
          <cell r="B500" t="str">
            <v>SIMS 3.5 1 MILLION ADD'L LICS</v>
          </cell>
          <cell r="C500">
            <v>2800000</v>
          </cell>
          <cell r="D500" t="str">
            <v>J</v>
          </cell>
        </row>
        <row r="501">
          <cell r="A501" t="str">
            <v>IMSM9-350W9999</v>
          </cell>
          <cell r="B501" t="str">
            <v>SIMS 3.5 REPLACEMENT CD</v>
          </cell>
          <cell r="C501">
            <v>105</v>
          </cell>
          <cell r="D501" t="str">
            <v>J</v>
          </cell>
        </row>
        <row r="502">
          <cell r="A502" t="str">
            <v>IMSN9-320-9999</v>
          </cell>
          <cell r="B502" t="str">
            <v>SIMS 3.2 25,000 ADD. MAILBOXES</v>
          </cell>
          <cell r="C502">
            <v>280000</v>
          </cell>
          <cell r="D502" t="str">
            <v>J</v>
          </cell>
        </row>
        <row r="503">
          <cell r="A503" t="str">
            <v>IMSN9-350-9999</v>
          </cell>
          <cell r="B503" t="str">
            <v>SIMS 3.5 2.5 MILLION ADD'L LIC</v>
          </cell>
          <cell r="C503">
            <v>4550000</v>
          </cell>
          <cell r="D503" t="str">
            <v>J</v>
          </cell>
        </row>
        <row r="504">
          <cell r="A504" t="str">
            <v>IMSP9-350-9999</v>
          </cell>
          <cell r="B504" t="str">
            <v>SIMS 3.5 5 MILLION ADD'L LICS</v>
          </cell>
          <cell r="C504">
            <v>5250000</v>
          </cell>
          <cell r="D504" t="str">
            <v>J</v>
          </cell>
        </row>
        <row r="505">
          <cell r="A505" t="str">
            <v>IMSR9-320-9999</v>
          </cell>
          <cell r="B505" t="str">
            <v>SIMS 3.2 100,000 ADD. MAILBOXE</v>
          </cell>
          <cell r="C505">
            <v>840000</v>
          </cell>
          <cell r="D505" t="str">
            <v>J</v>
          </cell>
        </row>
        <row r="506">
          <cell r="A506" t="str">
            <v>IMST9-350-9999</v>
          </cell>
          <cell r="B506" t="str">
            <v>SIMS 3.5 75,000 ADD'L LICENSE</v>
          </cell>
          <cell r="C506">
            <v>551250</v>
          </cell>
          <cell r="D506" t="str">
            <v>J</v>
          </cell>
        </row>
        <row r="507">
          <cell r="A507" t="str">
            <v>IMSU9-350-9999</v>
          </cell>
          <cell r="B507" t="str">
            <v>SIMS 3.5 750,000 ADD'L LICENSE</v>
          </cell>
          <cell r="C507">
            <v>2625000</v>
          </cell>
          <cell r="D507" t="str">
            <v>J</v>
          </cell>
        </row>
        <row r="508">
          <cell r="A508" t="str">
            <v>IMSX9-350-9999</v>
          </cell>
          <cell r="B508" t="str">
            <v>SIMS 3.5 1000 Add'l Licenses</v>
          </cell>
          <cell r="C508">
            <v>14000</v>
          </cell>
          <cell r="D508" t="str">
            <v>J</v>
          </cell>
        </row>
        <row r="509">
          <cell r="A509" t="str">
            <v>INI9S-100-D999</v>
          </cell>
          <cell r="B509" t="str">
            <v>Instant Image Tier 2 License</v>
          </cell>
          <cell r="C509">
            <v>19600</v>
          </cell>
          <cell r="D509" t="str">
            <v>B</v>
          </cell>
        </row>
        <row r="510">
          <cell r="A510" t="str">
            <v>INI9S-100-E999</v>
          </cell>
          <cell r="B510" t="str">
            <v>Instant Image Tier 3 License</v>
          </cell>
          <cell r="C510">
            <v>28000</v>
          </cell>
          <cell r="D510" t="str">
            <v>B</v>
          </cell>
        </row>
        <row r="511">
          <cell r="A511" t="str">
            <v>INI9S-100-S999</v>
          </cell>
          <cell r="B511" t="str">
            <v>Instant Image Tier 4 License</v>
          </cell>
          <cell r="C511">
            <v>70000</v>
          </cell>
          <cell r="D511" t="str">
            <v>B</v>
          </cell>
        </row>
        <row r="512">
          <cell r="A512" t="str">
            <v>INI9S-100-W999</v>
          </cell>
          <cell r="B512" t="str">
            <v>Instant Image Tier 1 License</v>
          </cell>
          <cell r="C512">
            <v>4200</v>
          </cell>
          <cell r="D512" t="str">
            <v>B</v>
          </cell>
        </row>
        <row r="513">
          <cell r="A513" t="str">
            <v>INI9S-200-D999</v>
          </cell>
          <cell r="B513" t="str">
            <v>Instant Image Tier 2 License</v>
          </cell>
          <cell r="C513">
            <v>25760</v>
          </cell>
          <cell r="D513" t="str">
            <v>B</v>
          </cell>
        </row>
        <row r="514">
          <cell r="A514" t="str">
            <v>INI9S-200-E999</v>
          </cell>
          <cell r="B514" t="str">
            <v>Instant Image Tier 3 License</v>
          </cell>
          <cell r="C514">
            <v>36960</v>
          </cell>
          <cell r="D514" t="str">
            <v>B</v>
          </cell>
        </row>
        <row r="515">
          <cell r="A515" t="str">
            <v>INI9S-200-R999</v>
          </cell>
          <cell r="B515" t="str">
            <v>Instant Image 2.0 Media Kit</v>
          </cell>
          <cell r="C515">
            <v>140</v>
          </cell>
          <cell r="D515" t="str">
            <v>D</v>
          </cell>
        </row>
        <row r="516">
          <cell r="A516" t="str">
            <v>INI9S-200-S999</v>
          </cell>
          <cell r="B516" t="str">
            <v>Instant Image Tier 4 License</v>
          </cell>
          <cell r="C516">
            <v>92400</v>
          </cell>
          <cell r="D516" t="str">
            <v>B</v>
          </cell>
        </row>
        <row r="517">
          <cell r="A517" t="str">
            <v>INI9S-200-W999</v>
          </cell>
          <cell r="B517" t="str">
            <v>Instant Image Tier 1 License</v>
          </cell>
          <cell r="C517">
            <v>5460</v>
          </cell>
          <cell r="D517" t="str">
            <v>B</v>
          </cell>
        </row>
        <row r="518">
          <cell r="A518" t="str">
            <v>IPCCS-200-E999</v>
          </cell>
          <cell r="B518" t="str">
            <v>iPlanet Webtop 100 User Lic</v>
          </cell>
          <cell r="C518">
            <v>13993</v>
          </cell>
          <cell r="D518" t="str">
            <v>B</v>
          </cell>
        </row>
        <row r="519">
          <cell r="A519" t="str">
            <v>IPCGS-200-E999</v>
          </cell>
          <cell r="B519" t="str">
            <v>iPlanet Webtop 1000 User Lic</v>
          </cell>
          <cell r="C519">
            <v>69993</v>
          </cell>
          <cell r="D519" t="str">
            <v>B</v>
          </cell>
        </row>
        <row r="520">
          <cell r="A520" t="str">
            <v>IPCJS-200-E999</v>
          </cell>
          <cell r="B520" t="str">
            <v>iPlanet Webtop 5000 User Lic</v>
          </cell>
          <cell r="C520">
            <v>244993</v>
          </cell>
          <cell r="D520" t="str">
            <v>B</v>
          </cell>
        </row>
        <row r="521">
          <cell r="A521" t="str">
            <v>IPCMS-200NE999</v>
          </cell>
          <cell r="B521" t="str">
            <v>iPlanet Webtop, Med,doc,US/Can</v>
          </cell>
          <cell r="C521">
            <v>413</v>
          </cell>
          <cell r="D521" t="str">
            <v>B</v>
          </cell>
        </row>
        <row r="522">
          <cell r="A522" t="str">
            <v>IPCMS-200WE999</v>
          </cell>
          <cell r="B522" t="str">
            <v>iPlanet Webtop,Media,doc,Glbl</v>
          </cell>
          <cell r="C522">
            <v>413</v>
          </cell>
          <cell r="D522" t="str">
            <v>B</v>
          </cell>
        </row>
        <row r="523">
          <cell r="A523" t="str">
            <v>IPCNS-200-E999</v>
          </cell>
          <cell r="B523" t="str">
            <v>iPlanet Webtop 25000 User Lic</v>
          </cell>
          <cell r="C523">
            <v>699993</v>
          </cell>
          <cell r="D523" t="str">
            <v>B</v>
          </cell>
        </row>
        <row r="524">
          <cell r="A524" t="str">
            <v>IPCSS-200-E999</v>
          </cell>
          <cell r="B524" t="str">
            <v>iPlanet Webtop Site License</v>
          </cell>
          <cell r="C524">
            <v>28</v>
          </cell>
          <cell r="D524" t="str">
            <v>B</v>
          </cell>
        </row>
        <row r="525">
          <cell r="A525" t="str">
            <v>IPMCS-200-E999</v>
          </cell>
          <cell r="B525" t="str">
            <v>iPlanet Webtop Mail 100 UsrLic</v>
          </cell>
          <cell r="C525">
            <v>2093</v>
          </cell>
          <cell r="D525" t="str">
            <v>B</v>
          </cell>
        </row>
        <row r="526">
          <cell r="A526" t="str">
            <v>IPMGS-200-E999</v>
          </cell>
          <cell r="B526" t="str">
            <v>iPlanet Webtop Mail 1000 Users</v>
          </cell>
          <cell r="C526">
            <v>16793</v>
          </cell>
          <cell r="D526" t="str">
            <v>B</v>
          </cell>
        </row>
        <row r="527">
          <cell r="A527" t="str">
            <v>IPMJS-200-E999</v>
          </cell>
          <cell r="B527" t="str">
            <v>iPlanet Webtop Mail 5000 Users</v>
          </cell>
          <cell r="C527">
            <v>69993</v>
          </cell>
          <cell r="D527" t="str">
            <v>B</v>
          </cell>
        </row>
        <row r="528">
          <cell r="A528" t="str">
            <v>IPMNS-200-E999</v>
          </cell>
          <cell r="B528" t="str">
            <v>iPlanet Webtop Mail 25000 Usrs</v>
          </cell>
          <cell r="C528">
            <v>209993</v>
          </cell>
          <cell r="D528" t="str">
            <v>B</v>
          </cell>
        </row>
        <row r="529">
          <cell r="A529" t="str">
            <v>IPMSS-200-E999</v>
          </cell>
          <cell r="B529" t="str">
            <v>iPlanet Webtop Mail Site Lic</v>
          </cell>
          <cell r="C529">
            <v>8</v>
          </cell>
          <cell r="D529" t="str">
            <v>B</v>
          </cell>
        </row>
        <row r="530">
          <cell r="A530" t="str">
            <v>IPTCS-200-E9T9</v>
          </cell>
          <cell r="B530" t="str">
            <v>iPlanet Webtop Tradeup 100 Usr</v>
          </cell>
          <cell r="C530">
            <v>12593</v>
          </cell>
          <cell r="D530" t="str">
            <v>B</v>
          </cell>
        </row>
        <row r="531">
          <cell r="A531" t="str">
            <v>IPTGS-200-E9T9</v>
          </cell>
          <cell r="B531" t="str">
            <v>iPlanet Webtop Trdeup 1000 Usr</v>
          </cell>
          <cell r="C531">
            <v>55993</v>
          </cell>
          <cell r="D531" t="str">
            <v>B</v>
          </cell>
        </row>
        <row r="532">
          <cell r="A532" t="str">
            <v>IPTJS-200-E9T9</v>
          </cell>
          <cell r="B532" t="str">
            <v>iPlanet Webtop Trdeup 5000 Usr</v>
          </cell>
          <cell r="C532">
            <v>195993</v>
          </cell>
          <cell r="D532" t="str">
            <v>B</v>
          </cell>
        </row>
        <row r="533">
          <cell r="A533" t="str">
            <v>IPTNS-200-E9T9</v>
          </cell>
          <cell r="B533" t="str">
            <v>iPlanet Webtop Trdup 25000 Usr</v>
          </cell>
          <cell r="C533">
            <v>559993</v>
          </cell>
          <cell r="D533" t="str">
            <v>B</v>
          </cell>
        </row>
        <row r="534">
          <cell r="A534" t="str">
            <v>IPTSS-200-E9T9</v>
          </cell>
          <cell r="B534" t="str">
            <v>iPlanet Webtop TrdUp Site Lic</v>
          </cell>
          <cell r="C534">
            <v>22</v>
          </cell>
          <cell r="D534" t="str">
            <v>B</v>
          </cell>
        </row>
        <row r="535">
          <cell r="A535" t="str">
            <v>ISOL-2.5.1APR97-P</v>
          </cell>
          <cell r="B535" t="str">
            <v>SOL X86 2.5.1HW4/97,CD DOC LI</v>
          </cell>
          <cell r="C535">
            <v>2984</v>
          </cell>
          <cell r="D535" t="str">
            <v>D</v>
          </cell>
        </row>
        <row r="536">
          <cell r="A536" t="str">
            <v>ISOL-2.6-D-P</v>
          </cell>
          <cell r="B536" t="str">
            <v>SOLARIS 2.6 DT X86 US</v>
          </cell>
          <cell r="C536">
            <v>585</v>
          </cell>
          <cell r="D536" t="str">
            <v>D</v>
          </cell>
        </row>
        <row r="537">
          <cell r="A537" t="str">
            <v>ISOL-2.6-USL-P</v>
          </cell>
          <cell r="B537" t="str">
            <v>SOLARIS 2.6 WG SV X86 US</v>
          </cell>
          <cell r="C537">
            <v>904</v>
          </cell>
          <cell r="D537" t="str">
            <v>D</v>
          </cell>
        </row>
        <row r="538">
          <cell r="A538" t="str">
            <v>JAVAST-RTU</v>
          </cell>
          <cell r="B538" t="str">
            <v>JAVASTATION CLIENT SW RTU</v>
          </cell>
          <cell r="C538">
            <v>93</v>
          </cell>
          <cell r="D538" t="str">
            <v>G</v>
          </cell>
        </row>
        <row r="539">
          <cell r="A539" t="str">
            <v>JBLC9-200-T999</v>
          </cell>
          <cell r="B539" t="str">
            <v>Java Blend - 100 User Slim Kit</v>
          </cell>
          <cell r="C539">
            <v>100380</v>
          </cell>
          <cell r="D539" t="str">
            <v>B</v>
          </cell>
        </row>
        <row r="540">
          <cell r="A540" t="str">
            <v>JBLC9-200-TL99</v>
          </cell>
          <cell r="B540" t="str">
            <v>Java Blend  100 RTU Electronic</v>
          </cell>
          <cell r="C540">
            <v>100380</v>
          </cell>
          <cell r="D540" t="str">
            <v>B</v>
          </cell>
        </row>
        <row r="541">
          <cell r="A541" t="str">
            <v>JBLE9-200-T999</v>
          </cell>
          <cell r="B541" t="str">
            <v>Java Blend - 250 User Slim Kit</v>
          </cell>
          <cell r="C541">
            <v>221673</v>
          </cell>
          <cell r="D541" t="str">
            <v>B</v>
          </cell>
        </row>
        <row r="542">
          <cell r="A542" t="str">
            <v>JBLE9-200-TL99</v>
          </cell>
          <cell r="B542" t="str">
            <v>Java Blend  250 RTU Electronic</v>
          </cell>
          <cell r="C542">
            <v>221673</v>
          </cell>
          <cell r="D542" t="str">
            <v>B</v>
          </cell>
        </row>
        <row r="543">
          <cell r="A543" t="str">
            <v>JBLI9-200-T999</v>
          </cell>
          <cell r="B543" t="str">
            <v>Java Blend - 1 User Slim Kit</v>
          </cell>
          <cell r="C543">
            <v>1673</v>
          </cell>
          <cell r="D543" t="str">
            <v>B</v>
          </cell>
        </row>
        <row r="544">
          <cell r="A544" t="str">
            <v>JBLI9-200-TL99</v>
          </cell>
          <cell r="B544" t="str">
            <v>Java Blend - 1 RTU Electronic</v>
          </cell>
          <cell r="C544">
            <v>1673</v>
          </cell>
          <cell r="D544" t="str">
            <v>B</v>
          </cell>
        </row>
        <row r="545">
          <cell r="A545" t="str">
            <v>JBLX9-200-T999</v>
          </cell>
          <cell r="B545" t="str">
            <v>Java Blend - 10 User Slim Kit</v>
          </cell>
          <cell r="C545">
            <v>14221</v>
          </cell>
          <cell r="D545" t="str">
            <v>B</v>
          </cell>
        </row>
        <row r="546">
          <cell r="A546" t="str">
            <v>JBLX9-200-TL99</v>
          </cell>
          <cell r="B546" t="str">
            <v>Java Blend - 10 RTU Electronic</v>
          </cell>
          <cell r="C546">
            <v>14221</v>
          </cell>
          <cell r="D546" t="str">
            <v>B</v>
          </cell>
        </row>
        <row r="547">
          <cell r="A547" t="str">
            <v>JBLY9-200-T999</v>
          </cell>
          <cell r="B547" t="str">
            <v>Java Blend - 25 User Slim Kit</v>
          </cell>
          <cell r="C547">
            <v>33460</v>
          </cell>
          <cell r="D547" t="str">
            <v>B</v>
          </cell>
        </row>
        <row r="548">
          <cell r="A548" t="str">
            <v>JBLY9-200-TL99</v>
          </cell>
          <cell r="B548" t="str">
            <v>Java Blend - 25 RTU Electronic</v>
          </cell>
          <cell r="C548">
            <v>33460</v>
          </cell>
          <cell r="D548" t="str">
            <v>B</v>
          </cell>
        </row>
        <row r="549">
          <cell r="A549" t="str">
            <v>JDAG9-200-R999</v>
          </cell>
          <cell r="B549" t="str">
            <v>JDMK 2.0 1000RTU RUNTIME AGENT</v>
          </cell>
          <cell r="C549">
            <v>6993</v>
          </cell>
          <cell r="D549" t="str">
            <v>B</v>
          </cell>
        </row>
        <row r="550">
          <cell r="A550" t="str">
            <v>JDBX9-200-R999</v>
          </cell>
          <cell r="B550" t="str">
            <v>JDMK 2.0 10RTU MASTER AGENT RT</v>
          </cell>
          <cell r="C550">
            <v>6993</v>
          </cell>
          <cell r="D550" t="str">
            <v>B</v>
          </cell>
        </row>
        <row r="551">
          <cell r="A551" t="str">
            <v>JDM99-300-RO99</v>
          </cell>
          <cell r="B551" t="str">
            <v>Java DMK 3.0 Runtime Royalties</v>
          </cell>
          <cell r="C551">
            <v>700</v>
          </cell>
          <cell r="D551" t="str">
            <v>D</v>
          </cell>
        </row>
        <row r="552">
          <cell r="A552" t="str">
            <v>JDM99-320-RO99</v>
          </cell>
          <cell r="B552" t="str">
            <v>Java DMK 3.2 Runtime Royalties</v>
          </cell>
          <cell r="C552">
            <v>210</v>
          </cell>
          <cell r="D552" t="str">
            <v>D</v>
          </cell>
        </row>
        <row r="553">
          <cell r="A553" t="str">
            <v>JDM99-400-RO99</v>
          </cell>
          <cell r="B553" t="str">
            <v>JDMK 4.0 runtime royalties</v>
          </cell>
          <cell r="C553">
            <v>210</v>
          </cell>
          <cell r="D553" t="str">
            <v>D</v>
          </cell>
        </row>
        <row r="554">
          <cell r="A554" t="str">
            <v>JDMB9-320-TO99</v>
          </cell>
          <cell r="B554" t="str">
            <v>JDMK 3.2 Dev. Mngt (ED)</v>
          </cell>
          <cell r="C554">
            <v>8400</v>
          </cell>
          <cell r="D554" t="str">
            <v>B</v>
          </cell>
        </row>
        <row r="555">
          <cell r="A555" t="str">
            <v>JDMB9-400-TO99</v>
          </cell>
          <cell r="B555" t="str">
            <v>JDMK 4.0 Electronic Distrib.</v>
          </cell>
          <cell r="C555">
            <v>8400</v>
          </cell>
          <cell r="D555" t="str">
            <v>B</v>
          </cell>
        </row>
        <row r="556">
          <cell r="A556" t="str">
            <v>JDMD9-200-R999</v>
          </cell>
          <cell r="B556" t="str">
            <v>JDMK 2.0 DOCUMENTATION SET</v>
          </cell>
          <cell r="C556">
            <v>210</v>
          </cell>
          <cell r="D556" t="str">
            <v>D</v>
          </cell>
        </row>
        <row r="557">
          <cell r="A557" t="str">
            <v>JDMD9-300-M999</v>
          </cell>
          <cell r="B557" t="str">
            <v>Java DMK 3.0 Doc. only</v>
          </cell>
          <cell r="C557">
            <v>210</v>
          </cell>
          <cell r="D557" t="str">
            <v>D</v>
          </cell>
        </row>
        <row r="558">
          <cell r="A558" t="str">
            <v>JDMD9-320-M999</v>
          </cell>
          <cell r="B558" t="str">
            <v>JDMK 3.2 Documentation</v>
          </cell>
          <cell r="C558">
            <v>210</v>
          </cell>
          <cell r="D558" t="str">
            <v>D</v>
          </cell>
        </row>
        <row r="559">
          <cell r="A559" t="str">
            <v>JDMD9-400-M999</v>
          </cell>
          <cell r="B559" t="str">
            <v>JDMK 4.0 Hard-copy doc.</v>
          </cell>
          <cell r="C559">
            <v>210</v>
          </cell>
          <cell r="D559" t="str">
            <v>D</v>
          </cell>
        </row>
        <row r="560">
          <cell r="A560" t="str">
            <v>JDMI9-320-TO99</v>
          </cell>
          <cell r="B560" t="str">
            <v>JDMK 3.2 Dev. Environment</v>
          </cell>
          <cell r="C560">
            <v>8400</v>
          </cell>
          <cell r="D560" t="str">
            <v>B</v>
          </cell>
        </row>
        <row r="561">
          <cell r="A561" t="str">
            <v>JDMI9-400-TO99</v>
          </cell>
          <cell r="B561" t="str">
            <v>JDMK 4.0 Single Developer Pack</v>
          </cell>
          <cell r="C561">
            <v>8400</v>
          </cell>
          <cell r="D561" t="str">
            <v>B</v>
          </cell>
        </row>
        <row r="562">
          <cell r="A562" t="str">
            <v>JDMV9-300-TO99</v>
          </cell>
          <cell r="B562" t="str">
            <v>Java DMK Devlt Environmt Pack</v>
          </cell>
          <cell r="C562">
            <v>8400</v>
          </cell>
          <cell r="D562" t="str">
            <v>B</v>
          </cell>
        </row>
        <row r="563">
          <cell r="A563" t="str">
            <v>JDMV9-320-TO99</v>
          </cell>
          <cell r="B563" t="str">
            <v>JDMK 3.2 5 Developer Packs</v>
          </cell>
          <cell r="C563">
            <v>25200</v>
          </cell>
          <cell r="D563" t="str">
            <v>B</v>
          </cell>
        </row>
        <row r="564">
          <cell r="A564" t="str">
            <v>JDMV9-400-TO99</v>
          </cell>
          <cell r="B564" t="str">
            <v>JDMK 4.0 Five Developer Pack</v>
          </cell>
          <cell r="C564">
            <v>25200</v>
          </cell>
          <cell r="D564" t="str">
            <v>B</v>
          </cell>
        </row>
        <row r="565">
          <cell r="A565" t="str">
            <v>JESI9-110-T999</v>
          </cell>
          <cell r="B565" t="str">
            <v>JES 1.1,CD, OD,E,+media +lic</v>
          </cell>
          <cell r="C565">
            <v>14</v>
          </cell>
          <cell r="D565" t="str">
            <v>D</v>
          </cell>
        </row>
        <row r="566">
          <cell r="A566" t="str">
            <v>JESM9-110-T999</v>
          </cell>
          <cell r="B566" t="str">
            <v>JES 1.1 CD, 1RTU, OL Doc, Eng</v>
          </cell>
          <cell r="C566">
            <v>2800</v>
          </cell>
          <cell r="D566" t="str">
            <v>B</v>
          </cell>
        </row>
        <row r="567">
          <cell r="A567" t="str">
            <v>JESMS-110-TD99</v>
          </cell>
          <cell r="B567" t="str">
            <v>JES 1.1,CD,1RTU, On D, Eval</v>
          </cell>
          <cell r="C567">
            <v>0</v>
          </cell>
          <cell r="D567" t="str">
            <v>B</v>
          </cell>
        </row>
        <row r="568">
          <cell r="A568" t="str">
            <v>JESS9-110-T999</v>
          </cell>
          <cell r="B568" t="str">
            <v>JES 1.1 CD, 25+ Site L, OL D,E</v>
          </cell>
          <cell r="C568">
            <v>35000</v>
          </cell>
          <cell r="D568" t="str">
            <v>B</v>
          </cell>
        </row>
        <row r="569">
          <cell r="A569" t="str">
            <v>JESS9-110-TI99</v>
          </cell>
          <cell r="B569" t="str">
            <v>JES 1.1,CD,25+Site L, On D, E</v>
          </cell>
          <cell r="C569">
            <v>17500</v>
          </cell>
          <cell r="D569" t="str">
            <v>B</v>
          </cell>
        </row>
        <row r="570">
          <cell r="A570" t="str">
            <v>JESV9-110-T999</v>
          </cell>
          <cell r="B570" t="str">
            <v>JES 1.1 CD, 5RTU, OL Doc, Eng</v>
          </cell>
          <cell r="C570">
            <v>12250</v>
          </cell>
          <cell r="D570" t="str">
            <v>B</v>
          </cell>
        </row>
        <row r="571">
          <cell r="A571" t="str">
            <v>JESX9-110-T999</v>
          </cell>
          <cell r="B571" t="str">
            <v>JES 1.1 CD, 10 RTU, OL Doc, En</v>
          </cell>
          <cell r="C571">
            <v>21000</v>
          </cell>
          <cell r="D571" t="str">
            <v>B</v>
          </cell>
        </row>
        <row r="572">
          <cell r="A572" t="str">
            <v>JL4F9-110-T9U9</v>
          </cell>
          <cell r="B572" t="str">
            <v>JL 4 Hst B Strter 500NVU 5GVU</v>
          </cell>
          <cell r="C572">
            <v>88200</v>
          </cell>
          <cell r="D572" t="str">
            <v>B</v>
          </cell>
        </row>
        <row r="573">
          <cell r="A573" t="str">
            <v>JMQBN-100-TD99</v>
          </cell>
          <cell r="B573" t="str">
            <v>JMQ Try and Buy for NT</v>
          </cell>
          <cell r="C573">
            <v>0</v>
          </cell>
          <cell r="D573" t="str">
            <v>D</v>
          </cell>
        </row>
        <row r="574">
          <cell r="A574" t="str">
            <v>JMQBS-100-TD99</v>
          </cell>
          <cell r="B574" t="str">
            <v>JMQ Try and Buy for Solaris</v>
          </cell>
          <cell r="C574">
            <v>0</v>
          </cell>
          <cell r="D574" t="str">
            <v>D</v>
          </cell>
        </row>
        <row r="575">
          <cell r="A575" t="str">
            <v>JMQIN-100-TL99</v>
          </cell>
          <cell r="B575" t="str">
            <v>JMQ Dev Kit for NT</v>
          </cell>
          <cell r="C575">
            <v>693</v>
          </cell>
          <cell r="D575" t="str">
            <v>B</v>
          </cell>
        </row>
        <row r="576">
          <cell r="A576" t="str">
            <v>JMQIS-100-TL99</v>
          </cell>
          <cell r="B576" t="str">
            <v>JMQ Dev Kit for Solaris</v>
          </cell>
          <cell r="C576">
            <v>693</v>
          </cell>
          <cell r="D576" t="str">
            <v>B</v>
          </cell>
        </row>
        <row r="577">
          <cell r="A577" t="str">
            <v>JPCCI-110ND999</v>
          </cell>
          <cell r="B577" t="str">
            <v>JavaPC1.1, 100 RTU, 128bit</v>
          </cell>
          <cell r="C577">
            <v>12460</v>
          </cell>
          <cell r="D577" t="str">
            <v>B</v>
          </cell>
        </row>
        <row r="578">
          <cell r="A578" t="str">
            <v>JPCCI-110WD999</v>
          </cell>
          <cell r="B578" t="str">
            <v>JavaPC1.1, 100 RTU, 40bit</v>
          </cell>
          <cell r="C578">
            <v>12460</v>
          </cell>
          <cell r="D578" t="str">
            <v>B</v>
          </cell>
        </row>
        <row r="579">
          <cell r="A579" t="str">
            <v>JPCEI-110ND999</v>
          </cell>
          <cell r="B579" t="str">
            <v>JavaPC1.1, 250 RTU, 128bit</v>
          </cell>
          <cell r="C579">
            <v>28700</v>
          </cell>
          <cell r="D579" t="str">
            <v>B</v>
          </cell>
        </row>
        <row r="580">
          <cell r="A580" t="str">
            <v>JPCEI-110WD999</v>
          </cell>
          <cell r="B580" t="str">
            <v>JavaPC1.1, 250 RTU, 40bit</v>
          </cell>
          <cell r="C580">
            <v>28700</v>
          </cell>
          <cell r="D580" t="str">
            <v>B</v>
          </cell>
        </row>
        <row r="581">
          <cell r="A581" t="str">
            <v>JPCFI-110ND999</v>
          </cell>
          <cell r="B581" t="str">
            <v>JavaPC1.1, 500 RTU, 128bit</v>
          </cell>
          <cell r="C581">
            <v>53340</v>
          </cell>
          <cell r="D581" t="str">
            <v>B</v>
          </cell>
        </row>
        <row r="582">
          <cell r="A582" t="str">
            <v>JPCFI-110WD999</v>
          </cell>
          <cell r="B582" t="str">
            <v>JavaPC1.1, 500 RTU, 40bit</v>
          </cell>
          <cell r="C582">
            <v>53340</v>
          </cell>
          <cell r="D582" t="str">
            <v>B</v>
          </cell>
        </row>
        <row r="583">
          <cell r="A583" t="str">
            <v>JPCGI-110ND999</v>
          </cell>
          <cell r="B583" t="str">
            <v>JavaPC1.1, 1000 RTU, 128bit</v>
          </cell>
          <cell r="C583">
            <v>90300</v>
          </cell>
          <cell r="D583" t="str">
            <v>B</v>
          </cell>
        </row>
        <row r="584">
          <cell r="A584" t="str">
            <v>JPCGI-110WD999</v>
          </cell>
          <cell r="B584" t="str">
            <v>JavaPC1.1, 1000 RTU, 40bit</v>
          </cell>
          <cell r="C584">
            <v>90300</v>
          </cell>
          <cell r="D584" t="str">
            <v>B</v>
          </cell>
        </row>
        <row r="585">
          <cell r="A585" t="str">
            <v>JPCII-110ND999</v>
          </cell>
          <cell r="B585" t="str">
            <v>JavaPC1.1 single client,128bit</v>
          </cell>
          <cell r="C585">
            <v>139</v>
          </cell>
          <cell r="D585" t="str">
            <v>B</v>
          </cell>
        </row>
        <row r="586">
          <cell r="A586" t="str">
            <v>JPCII-110WD999</v>
          </cell>
          <cell r="B586" t="str">
            <v>JavaPC 1.1, 1 RTU, 40bit</v>
          </cell>
          <cell r="C586">
            <v>139</v>
          </cell>
          <cell r="D586" t="str">
            <v>B</v>
          </cell>
        </row>
        <row r="587">
          <cell r="A587" t="str">
            <v>JPCJI-110ND999</v>
          </cell>
          <cell r="B587" t="str">
            <v>JavaPC1.1, 5000 RTU, 128bit</v>
          </cell>
          <cell r="C587">
            <v>420000</v>
          </cell>
          <cell r="D587" t="str">
            <v>B</v>
          </cell>
        </row>
        <row r="588">
          <cell r="A588" t="str">
            <v>JPCJI-110WD999</v>
          </cell>
          <cell r="B588" t="str">
            <v>JavaPC1.1, 5000 RTU, 40bit</v>
          </cell>
          <cell r="C588">
            <v>420000</v>
          </cell>
          <cell r="D588" t="str">
            <v>B</v>
          </cell>
        </row>
        <row r="589">
          <cell r="A589" t="str">
            <v>JPCXI-110ND999</v>
          </cell>
          <cell r="B589" t="str">
            <v>JavaPC1.1, 10 RTU, 128bit</v>
          </cell>
          <cell r="C589">
            <v>1330</v>
          </cell>
          <cell r="D589" t="str">
            <v>B</v>
          </cell>
        </row>
        <row r="590">
          <cell r="A590" t="str">
            <v>JPCXI-110WD999</v>
          </cell>
          <cell r="B590" t="str">
            <v>JavaPC1.1, 10 RTU, 40bit</v>
          </cell>
          <cell r="C590">
            <v>1330</v>
          </cell>
          <cell r="D590" t="str">
            <v>B</v>
          </cell>
        </row>
        <row r="591">
          <cell r="A591" t="str">
            <v>JST-ENT</v>
          </cell>
          <cell r="B591" t="str">
            <v>JUMPSTART EX000 SERVERS</v>
          </cell>
          <cell r="C591">
            <v>0</v>
          </cell>
          <cell r="D591" t="str">
            <v>D</v>
          </cell>
        </row>
        <row r="592">
          <cell r="A592" t="str">
            <v>JWP99-200WW999</v>
          </cell>
          <cell r="B592" t="str">
            <v>Java WebSvr 2.0 CD 1 RTU intl</v>
          </cell>
          <cell r="C592">
            <v>413</v>
          </cell>
          <cell r="D592" t="str">
            <v>B</v>
          </cell>
        </row>
        <row r="593">
          <cell r="A593" t="str">
            <v>JWPBS-200WW999</v>
          </cell>
          <cell r="B593" t="str">
            <v>JAVA WbSr 2.0 Tu S Intl ESD</v>
          </cell>
          <cell r="C593">
            <v>413</v>
          </cell>
          <cell r="D593" t="str">
            <v>B</v>
          </cell>
        </row>
        <row r="594">
          <cell r="A594" t="str">
            <v>JWPBW-200WW999</v>
          </cell>
          <cell r="B594" t="str">
            <v>Jva WbSvr 2.0 Intl Win ESD</v>
          </cell>
          <cell r="C594">
            <v>413</v>
          </cell>
          <cell r="D594" t="str">
            <v>B</v>
          </cell>
        </row>
        <row r="595">
          <cell r="A595" t="str">
            <v>LMA9S-200-E999</v>
          </cell>
          <cell r="B595" t="str">
            <v>SW LIBMON 2.0 BP, RTU ATL ENG</v>
          </cell>
          <cell r="C595">
            <v>0</v>
          </cell>
          <cell r="D595" t="str">
            <v>D</v>
          </cell>
        </row>
        <row r="596">
          <cell r="A596" t="str">
            <v>LMA9S-200-E9U9</v>
          </cell>
          <cell r="B596" t="str">
            <v>SW LIBMON 2.0 BP, RTU UPGRADE</v>
          </cell>
          <cell r="C596">
            <v>489</v>
          </cell>
          <cell r="D596" t="str">
            <v>B</v>
          </cell>
        </row>
        <row r="597">
          <cell r="A597" t="str">
            <v>LMD9S-200-E999</v>
          </cell>
          <cell r="B597" t="str">
            <v>SW LIBMON 2.0 DOCS (ENG)</v>
          </cell>
          <cell r="C597">
            <v>140</v>
          </cell>
          <cell r="D597" t="str">
            <v>D</v>
          </cell>
        </row>
        <row r="598">
          <cell r="A598" t="str">
            <v>LMN9S-200-E999</v>
          </cell>
          <cell r="B598" t="str">
            <v>SW LIBMON 2.0 NON-ATL LIB ENG</v>
          </cell>
          <cell r="C598">
            <v>699</v>
          </cell>
          <cell r="D598" t="str">
            <v>B</v>
          </cell>
        </row>
        <row r="599">
          <cell r="A599" t="str">
            <v>LSB8S-551-S9T9</v>
          </cell>
          <cell r="B599" t="str">
            <v>Solstice Backup 5.5.1 Upgrade</v>
          </cell>
          <cell r="C599">
            <v>18620</v>
          </cell>
          <cell r="D599" t="str">
            <v>B</v>
          </cell>
        </row>
        <row r="600">
          <cell r="A600" t="str">
            <v>LSB9S-551-D9T9</v>
          </cell>
          <cell r="B600" t="str">
            <v>Solstice Data Backup Utility</v>
          </cell>
          <cell r="C600">
            <v>7000</v>
          </cell>
          <cell r="D600" t="str">
            <v>B</v>
          </cell>
        </row>
        <row r="601">
          <cell r="A601" t="str">
            <v>LSB9S-551-S9T9</v>
          </cell>
          <cell r="B601" t="str">
            <v>Solstice Backup 5.5.1 Upgrade</v>
          </cell>
          <cell r="C601">
            <v>18620</v>
          </cell>
          <cell r="D601" t="str">
            <v>B</v>
          </cell>
        </row>
        <row r="602">
          <cell r="A602" t="str">
            <v>LSB9S-551-W9T9</v>
          </cell>
          <cell r="B602" t="str">
            <v>Solstice Backup 5.5.1 Upgrade</v>
          </cell>
          <cell r="C602">
            <v>6440</v>
          </cell>
          <cell r="D602" t="str">
            <v>B</v>
          </cell>
        </row>
        <row r="603">
          <cell r="A603" t="str">
            <v>LSBC9-551-2023</v>
          </cell>
          <cell r="B603" t="str">
            <v>100 Client Connections</v>
          </cell>
          <cell r="C603">
            <v>25200</v>
          </cell>
          <cell r="D603" t="str">
            <v>B</v>
          </cell>
        </row>
        <row r="604">
          <cell r="A604" t="str">
            <v>LSBCS-551-99T9</v>
          </cell>
          <cell r="B604" t="str">
            <v>Autochanger Upgrade</v>
          </cell>
          <cell r="C604">
            <v>5320</v>
          </cell>
          <cell r="D604" t="str">
            <v>B</v>
          </cell>
        </row>
        <row r="605">
          <cell r="A605" t="str">
            <v>LSBDM-110-8562</v>
          </cell>
          <cell r="B605" t="str">
            <v>BusinesSuite Module Doc</v>
          </cell>
          <cell r="C605">
            <v>70</v>
          </cell>
          <cell r="D605" t="str">
            <v>D</v>
          </cell>
        </row>
        <row r="606">
          <cell r="A606" t="str">
            <v>LSBDN-200-8561</v>
          </cell>
          <cell r="B606" t="str">
            <v>BusinesSuite Module Doc</v>
          </cell>
          <cell r="C606">
            <v>70</v>
          </cell>
          <cell r="D606" t="str">
            <v>D</v>
          </cell>
        </row>
        <row r="607">
          <cell r="A607" t="str">
            <v>LSBDS-100-8566</v>
          </cell>
          <cell r="B607" t="str">
            <v>BusinesSuite Module Doc</v>
          </cell>
          <cell r="C607">
            <v>70</v>
          </cell>
          <cell r="D607" t="str">
            <v>D</v>
          </cell>
        </row>
        <row r="608">
          <cell r="A608" t="str">
            <v>LSBDS-110-8563</v>
          </cell>
          <cell r="B608" t="str">
            <v>BusinesSuite Module Doc</v>
          </cell>
          <cell r="C608">
            <v>70</v>
          </cell>
          <cell r="D608" t="str">
            <v>D</v>
          </cell>
        </row>
        <row r="609">
          <cell r="A609" t="str">
            <v>LSBDS-120-8564</v>
          </cell>
          <cell r="B609" t="str">
            <v>BusinesSuite Module Doc</v>
          </cell>
          <cell r="C609">
            <v>70</v>
          </cell>
          <cell r="D609" t="str">
            <v>D</v>
          </cell>
        </row>
        <row r="610">
          <cell r="A610" t="str">
            <v>LSBDS-140-8565</v>
          </cell>
          <cell r="B610" t="str">
            <v>BusinesSuite Module Doc</v>
          </cell>
          <cell r="C610">
            <v>70</v>
          </cell>
          <cell r="D610" t="str">
            <v>D</v>
          </cell>
        </row>
        <row r="611">
          <cell r="A611" t="str">
            <v>LSBDS-212-8560</v>
          </cell>
          <cell r="B611" t="str">
            <v>BusinesSuite Module Doc</v>
          </cell>
          <cell r="C611">
            <v>70</v>
          </cell>
          <cell r="D611" t="str">
            <v>D</v>
          </cell>
        </row>
        <row r="612">
          <cell r="A612" t="str">
            <v>LSBDS-551-8570</v>
          </cell>
          <cell r="B612" t="str">
            <v>Solstice Backup Documentation</v>
          </cell>
          <cell r="C612">
            <v>70</v>
          </cell>
          <cell r="D612" t="str">
            <v>D</v>
          </cell>
        </row>
        <row r="613">
          <cell r="A613" t="str">
            <v>LSBES-551-99T9</v>
          </cell>
          <cell r="B613" t="str">
            <v>Autochanger Upgrade</v>
          </cell>
          <cell r="C613">
            <v>10710</v>
          </cell>
          <cell r="D613" t="str">
            <v>B</v>
          </cell>
        </row>
        <row r="614">
          <cell r="A614" t="str">
            <v>LSBIM-200-3305</v>
          </cell>
          <cell r="B614" t="str">
            <v>ClientPak for Macintosh</v>
          </cell>
          <cell r="C614">
            <v>2520</v>
          </cell>
          <cell r="D614" t="str">
            <v>B</v>
          </cell>
        </row>
        <row r="615">
          <cell r="A615" t="str">
            <v>LSBIN-110-2955</v>
          </cell>
          <cell r="B615" t="str">
            <v>BusinesSuite Module</v>
          </cell>
          <cell r="C615">
            <v>1680</v>
          </cell>
          <cell r="D615" t="str">
            <v>B</v>
          </cell>
        </row>
        <row r="616">
          <cell r="A616" t="str">
            <v>LSBIN-110-2957</v>
          </cell>
          <cell r="B616" t="str">
            <v>BusinesSuite Module</v>
          </cell>
          <cell r="C616">
            <v>1680</v>
          </cell>
          <cell r="D616" t="str">
            <v>B</v>
          </cell>
        </row>
        <row r="617">
          <cell r="A617" t="str">
            <v>LSBIN-120-2959</v>
          </cell>
          <cell r="B617" t="str">
            <v>BusinesSuite Module</v>
          </cell>
          <cell r="C617">
            <v>1680</v>
          </cell>
          <cell r="D617" t="str">
            <v>B</v>
          </cell>
        </row>
        <row r="618">
          <cell r="A618" t="str">
            <v>LSBIN-130-2965</v>
          </cell>
          <cell r="B618" t="str">
            <v>BusinesSuite Module</v>
          </cell>
          <cell r="C618">
            <v>5040</v>
          </cell>
          <cell r="D618" t="str">
            <v>B</v>
          </cell>
        </row>
        <row r="619">
          <cell r="A619" t="str">
            <v>LSBIN-200-2954</v>
          </cell>
          <cell r="B619" t="str">
            <v>BusinesSuite Module</v>
          </cell>
          <cell r="C619">
            <v>1680</v>
          </cell>
          <cell r="D619" t="str">
            <v>B</v>
          </cell>
        </row>
        <row r="620">
          <cell r="A620" t="str">
            <v>LSBIN-212-2979</v>
          </cell>
          <cell r="B620" t="str">
            <v>BusinesSuite Module</v>
          </cell>
          <cell r="C620">
            <v>1680</v>
          </cell>
          <cell r="D620" t="str">
            <v>B</v>
          </cell>
        </row>
        <row r="621">
          <cell r="A621" t="str">
            <v>LSBIN-551-3304</v>
          </cell>
          <cell r="B621" t="str">
            <v>ClientPak for Windows NT</v>
          </cell>
          <cell r="C621">
            <v>2520</v>
          </cell>
          <cell r="D621" t="str">
            <v>B</v>
          </cell>
        </row>
        <row r="622">
          <cell r="A622" t="str">
            <v>LSBIS-100-2153</v>
          </cell>
          <cell r="B622" t="str">
            <v>BusinesSuite Module</v>
          </cell>
          <cell r="C622">
            <v>9450</v>
          </cell>
          <cell r="D622" t="str">
            <v>B</v>
          </cell>
        </row>
        <row r="623">
          <cell r="A623" t="str">
            <v>LSBIS-110-2152</v>
          </cell>
          <cell r="B623" t="str">
            <v>BusinesSuite Module</v>
          </cell>
          <cell r="C623">
            <v>9450</v>
          </cell>
          <cell r="D623" t="str">
            <v>B</v>
          </cell>
        </row>
        <row r="624">
          <cell r="A624" t="str">
            <v>LSBIS-110-2195</v>
          </cell>
          <cell r="B624" t="str">
            <v>BusinesSuite Module</v>
          </cell>
          <cell r="C624">
            <v>9450</v>
          </cell>
          <cell r="D624" t="str">
            <v>B</v>
          </cell>
        </row>
        <row r="625">
          <cell r="A625" t="str">
            <v>LSBIS-140-2161</v>
          </cell>
          <cell r="B625" t="str">
            <v>BusinesSuite Module</v>
          </cell>
          <cell r="C625">
            <v>18900</v>
          </cell>
          <cell r="D625" t="str">
            <v>B</v>
          </cell>
        </row>
        <row r="626">
          <cell r="A626" t="str">
            <v>LSBIS-212-2151</v>
          </cell>
          <cell r="B626" t="str">
            <v>BusinesSuite Module</v>
          </cell>
          <cell r="C626">
            <v>9450</v>
          </cell>
          <cell r="D626" t="str">
            <v>B</v>
          </cell>
        </row>
        <row r="627">
          <cell r="A627" t="str">
            <v>LSBIS-551-2008</v>
          </cell>
          <cell r="B627" t="str">
            <v>Autochanger Software Module</v>
          </cell>
          <cell r="C627">
            <v>2520</v>
          </cell>
          <cell r="D627" t="str">
            <v>B</v>
          </cell>
        </row>
        <row r="628">
          <cell r="A628" t="str">
            <v>LSBIS-551-2009</v>
          </cell>
          <cell r="B628" t="str">
            <v>Autochanger Software Module</v>
          </cell>
          <cell r="C628">
            <v>8400</v>
          </cell>
          <cell r="D628" t="str">
            <v>B</v>
          </cell>
        </row>
        <row r="629">
          <cell r="A629" t="str">
            <v>LSBIS-551-2013</v>
          </cell>
          <cell r="B629" t="str">
            <v>Autochanger Software Module</v>
          </cell>
          <cell r="C629">
            <v>5880</v>
          </cell>
          <cell r="D629" t="str">
            <v>B</v>
          </cell>
        </row>
        <row r="630">
          <cell r="A630" t="str">
            <v>LSBIS-551-2014</v>
          </cell>
          <cell r="B630" t="str">
            <v>Autochanger Software Module</v>
          </cell>
          <cell r="C630">
            <v>11690</v>
          </cell>
          <cell r="D630" t="str">
            <v>B</v>
          </cell>
        </row>
        <row r="631">
          <cell r="A631" t="str">
            <v>LSBIS-551-2025</v>
          </cell>
          <cell r="B631" t="str">
            <v>SNMP Module  for Solaris</v>
          </cell>
          <cell r="C631">
            <v>2520</v>
          </cell>
          <cell r="D631" t="str">
            <v>B</v>
          </cell>
        </row>
        <row r="632">
          <cell r="A632" t="str">
            <v>LSBIS-551-2030</v>
          </cell>
          <cell r="B632" t="str">
            <v>Archive Module, Solaris ver</v>
          </cell>
          <cell r="C632">
            <v>5880</v>
          </cell>
          <cell r="D632" t="str">
            <v>B</v>
          </cell>
        </row>
        <row r="633">
          <cell r="A633" t="str">
            <v>LSBIS-551-2041</v>
          </cell>
          <cell r="B633" t="str">
            <v>Silo Software Module</v>
          </cell>
          <cell r="C633">
            <v>36540</v>
          </cell>
          <cell r="D633" t="str">
            <v>B</v>
          </cell>
        </row>
        <row r="634">
          <cell r="A634" t="str">
            <v>LSBIS-551-2043</v>
          </cell>
          <cell r="B634" t="str">
            <v>Autochanger Software Module</v>
          </cell>
          <cell r="C634">
            <v>15610</v>
          </cell>
          <cell r="D634" t="str">
            <v>B</v>
          </cell>
        </row>
        <row r="635">
          <cell r="A635" t="str">
            <v>LSBIS-551-2044</v>
          </cell>
          <cell r="B635" t="str">
            <v>Autochanger Software Module</v>
          </cell>
          <cell r="C635">
            <v>24920</v>
          </cell>
          <cell r="D635" t="str">
            <v>B</v>
          </cell>
        </row>
        <row r="636">
          <cell r="A636" t="str">
            <v>LSBIS-551-2046</v>
          </cell>
          <cell r="B636" t="str">
            <v>Autochanger Software Module</v>
          </cell>
          <cell r="C636">
            <v>36540</v>
          </cell>
          <cell r="D636" t="str">
            <v>B</v>
          </cell>
        </row>
        <row r="637">
          <cell r="A637" t="str">
            <v>LSBIS-551-2048</v>
          </cell>
          <cell r="B637" t="str">
            <v>Silo Software Module 1-512 vol</v>
          </cell>
          <cell r="C637">
            <v>29260</v>
          </cell>
          <cell r="D637" t="str">
            <v>B</v>
          </cell>
        </row>
        <row r="638">
          <cell r="A638" t="str">
            <v>LSBIS-551-2080</v>
          </cell>
          <cell r="B638" t="str">
            <v>Network Edition Storage Node f</v>
          </cell>
          <cell r="C638">
            <v>10080</v>
          </cell>
          <cell r="D638" t="str">
            <v>B</v>
          </cell>
        </row>
        <row r="639">
          <cell r="A639" t="str">
            <v>LSBIS-551-2102</v>
          </cell>
          <cell r="B639" t="str">
            <v>Network Edition for Solaris</v>
          </cell>
          <cell r="C639">
            <v>10080</v>
          </cell>
          <cell r="D639" t="str">
            <v>B</v>
          </cell>
        </row>
        <row r="640">
          <cell r="A640" t="str">
            <v>LSBIS-551-2106</v>
          </cell>
          <cell r="B640" t="str">
            <v>Workgroup Edition for Solaris</v>
          </cell>
          <cell r="C640">
            <v>5040</v>
          </cell>
          <cell r="D640" t="str">
            <v>B</v>
          </cell>
        </row>
        <row r="641">
          <cell r="A641" t="str">
            <v>LSBIS-551-3300</v>
          </cell>
          <cell r="B641" t="str">
            <v>ClientPak for UNIX</v>
          </cell>
          <cell r="C641">
            <v>2520</v>
          </cell>
          <cell r="D641" t="str">
            <v>B</v>
          </cell>
        </row>
        <row r="642">
          <cell r="A642" t="str">
            <v>LSBIS-551-5080</v>
          </cell>
          <cell r="B642" t="str">
            <v>Power Edition Storage Node</v>
          </cell>
          <cell r="C642">
            <v>27300</v>
          </cell>
          <cell r="D642" t="str">
            <v>B</v>
          </cell>
        </row>
        <row r="643">
          <cell r="A643" t="str">
            <v>LSBIS-551-5102</v>
          </cell>
          <cell r="B643" t="str">
            <v>Power Edition for Solaris</v>
          </cell>
          <cell r="C643">
            <v>27300</v>
          </cell>
          <cell r="D643" t="str">
            <v>B</v>
          </cell>
        </row>
        <row r="644">
          <cell r="A644" t="str">
            <v>LSBIV-413-3303</v>
          </cell>
          <cell r="B644" t="str">
            <v>ClientPak for Netware</v>
          </cell>
          <cell r="C644">
            <v>2520</v>
          </cell>
          <cell r="D644" t="str">
            <v>B</v>
          </cell>
        </row>
        <row r="645">
          <cell r="A645" t="str">
            <v>LSBIW-551-3302</v>
          </cell>
          <cell r="B645" t="str">
            <v>ClientPak for PC Desktops</v>
          </cell>
          <cell r="C645">
            <v>2520</v>
          </cell>
          <cell r="D645" t="str">
            <v>B</v>
          </cell>
        </row>
        <row r="646">
          <cell r="A646" t="str">
            <v>LSBLS-551-99T9</v>
          </cell>
          <cell r="B646" t="str">
            <v>Autochanger Upgrade</v>
          </cell>
          <cell r="C646">
            <v>4690</v>
          </cell>
          <cell r="D646" t="str">
            <v>B</v>
          </cell>
        </row>
        <row r="647">
          <cell r="A647" t="str">
            <v>LSBMS-551-2088</v>
          </cell>
          <cell r="B647" t="str">
            <v>Solstice Backup Media Kit</v>
          </cell>
          <cell r="C647">
            <v>140</v>
          </cell>
          <cell r="D647" t="str">
            <v>D</v>
          </cell>
        </row>
        <row r="648">
          <cell r="A648" t="str">
            <v>LSBUS-551-89T9</v>
          </cell>
          <cell r="B648" t="str">
            <v>SIlo Upg from 512 to Unlimited</v>
          </cell>
          <cell r="C648">
            <v>8680</v>
          </cell>
          <cell r="D648" t="str">
            <v>B</v>
          </cell>
        </row>
        <row r="649">
          <cell r="A649" t="str">
            <v>LSBUS-551-99T9</v>
          </cell>
          <cell r="B649" t="str">
            <v>Autochanger Upgrade</v>
          </cell>
          <cell r="C649">
            <v>13020</v>
          </cell>
          <cell r="D649" t="str">
            <v>B</v>
          </cell>
        </row>
        <row r="650">
          <cell r="A650" t="str">
            <v>LSBV9-551-2021</v>
          </cell>
          <cell r="B650" t="str">
            <v>5 Client Connections</v>
          </cell>
          <cell r="C650">
            <v>2100</v>
          </cell>
          <cell r="D650" t="str">
            <v>B</v>
          </cell>
        </row>
        <row r="651">
          <cell r="A651" t="str">
            <v>LSBXS-551-99T9</v>
          </cell>
          <cell r="B651" t="str">
            <v>Autochanger Upgrade</v>
          </cell>
          <cell r="C651">
            <v>4760</v>
          </cell>
          <cell r="D651" t="str">
            <v>B</v>
          </cell>
        </row>
        <row r="652">
          <cell r="A652" t="str">
            <v>LSBY9-551-2022</v>
          </cell>
          <cell r="B652" t="str">
            <v>25 Client Connections</v>
          </cell>
          <cell r="C652">
            <v>8400</v>
          </cell>
          <cell r="D652" t="str">
            <v>B</v>
          </cell>
        </row>
        <row r="653">
          <cell r="A653" t="str">
            <v>LSBYS-551-99T9</v>
          </cell>
          <cell r="B653" t="str">
            <v>Autochanger Upgrade</v>
          </cell>
          <cell r="C653">
            <v>3920</v>
          </cell>
          <cell r="D653" t="str">
            <v>B</v>
          </cell>
        </row>
        <row r="654">
          <cell r="A654" t="str">
            <v>LU0-9.1-P</v>
          </cell>
          <cell r="B654" t="str">
            <v>SUNLINK LU0 9.1, CD DOC LI</v>
          </cell>
          <cell r="C654">
            <v>3894</v>
          </cell>
          <cell r="D654" t="str">
            <v>B</v>
          </cell>
        </row>
        <row r="655">
          <cell r="A655" t="str">
            <v>MCBIS-500-T999</v>
          </cell>
          <cell r="B655" t="str">
            <v>COBOL 5.0 1RTU CD O/L-DOC 1RT</v>
          </cell>
          <cell r="C655">
            <v>3500</v>
          </cell>
          <cell r="D655" t="str">
            <v>B</v>
          </cell>
        </row>
        <row r="656">
          <cell r="A656" t="str">
            <v>MCBXS-500-R999</v>
          </cell>
          <cell r="B656" t="str">
            <v>COBOL 5.0 RT 2 5RTU CD</v>
          </cell>
          <cell r="C656">
            <v>1400</v>
          </cell>
          <cell r="D656" t="str">
            <v>B</v>
          </cell>
        </row>
        <row r="657">
          <cell r="A657" t="str">
            <v>MDT-4.1-P</v>
          </cell>
          <cell r="B657" t="str">
            <v>COBOL DEV KIT 4.1, CD DOC LI</v>
          </cell>
          <cell r="C657">
            <v>3290</v>
          </cell>
          <cell r="D657" t="str">
            <v>B</v>
          </cell>
        </row>
        <row r="658">
          <cell r="A658" t="str">
            <v>MDT-4.1-PU</v>
          </cell>
          <cell r="B658" t="str">
            <v>MFCOBOL 4.1 DEVLPR TOOLKIT UPG</v>
          </cell>
          <cell r="C658">
            <v>2118</v>
          </cell>
          <cell r="D658" t="str">
            <v>B</v>
          </cell>
        </row>
        <row r="659">
          <cell r="A659" t="str">
            <v>MM-286</v>
          </cell>
          <cell r="B659" t="str">
            <v>SUNTUTOR:NIS+ ADMINISTRATION</v>
          </cell>
          <cell r="C659">
            <v>904</v>
          </cell>
          <cell r="D659" t="str">
            <v>D</v>
          </cell>
        </row>
        <row r="660">
          <cell r="A660" t="str">
            <v>MOSX-ADD-4.1-L10</v>
          </cell>
          <cell r="B660" t="str">
            <v>COBOL OSX ADD 4.1, 10LI</v>
          </cell>
          <cell r="C660">
            <v>700</v>
          </cell>
          <cell r="D660" t="str">
            <v>B</v>
          </cell>
        </row>
        <row r="661">
          <cell r="A661" t="str">
            <v>MOSX-INI-4.1-S10</v>
          </cell>
          <cell r="B661" t="str">
            <v>COBOL OSX INIT 4.1, CD 10LI</v>
          </cell>
          <cell r="C661">
            <v>980</v>
          </cell>
          <cell r="D661" t="str">
            <v>B</v>
          </cell>
        </row>
        <row r="662">
          <cell r="A662" t="str">
            <v>N03-AA</v>
          </cell>
          <cell r="B662" t="str">
            <v>Netra t 1125, Base part, ATO</v>
          </cell>
          <cell r="C662">
            <v>9793</v>
          </cell>
          <cell r="D662" t="str">
            <v>A</v>
          </cell>
        </row>
        <row r="663">
          <cell r="A663" t="str">
            <v>N03-UEC1-9N-128AE</v>
          </cell>
          <cell r="B663" t="str">
            <v>NETRA T AC, 1P 300MHZ,128MB,9G</v>
          </cell>
          <cell r="C663">
            <v>23093</v>
          </cell>
          <cell r="D663" t="str">
            <v>A</v>
          </cell>
        </row>
        <row r="664">
          <cell r="A664" t="str">
            <v>N03-UEC1-9N-128CX</v>
          </cell>
          <cell r="B664" t="str">
            <v>Netra t AC,1P/300MHz,128MB,18G</v>
          </cell>
          <cell r="C664">
            <v>19663</v>
          </cell>
          <cell r="D664" t="str">
            <v>A</v>
          </cell>
        </row>
        <row r="665">
          <cell r="A665" t="str">
            <v>N03-UEC1-9S-256AT</v>
          </cell>
          <cell r="B665" t="str">
            <v>Netra t AC,1P/300MHz,256MB,18G</v>
          </cell>
          <cell r="C665">
            <v>17229</v>
          </cell>
          <cell r="D665" t="str">
            <v>A</v>
          </cell>
        </row>
        <row r="666">
          <cell r="A666" t="str">
            <v>N03-UEC2-9N-512AE</v>
          </cell>
          <cell r="B666" t="str">
            <v>NETRA T AC, 2P 300MHZ,512MB,9G</v>
          </cell>
          <cell r="C666">
            <v>37093</v>
          </cell>
          <cell r="D666" t="str">
            <v>A</v>
          </cell>
        </row>
        <row r="667">
          <cell r="A667" t="str">
            <v>N03-UEC2-9N-512CX</v>
          </cell>
          <cell r="B667" t="str">
            <v>Netra t AC,2P/300MHz,512MB,18G</v>
          </cell>
          <cell r="C667">
            <v>24029</v>
          </cell>
          <cell r="D667" t="str">
            <v>A</v>
          </cell>
        </row>
        <row r="668">
          <cell r="A668" t="str">
            <v>N03-ULD1-9S-128AT</v>
          </cell>
          <cell r="B668" t="str">
            <v>Netrat1125,1X440MHz,128MB,18GB</v>
          </cell>
          <cell r="C668">
            <v>24675</v>
          </cell>
          <cell r="D668" t="str">
            <v>A</v>
          </cell>
        </row>
        <row r="669">
          <cell r="A669" t="str">
            <v>N03-ULD1-9S-256AT</v>
          </cell>
          <cell r="B669" t="str">
            <v>Netrat1125,1X440MHz,256MB,18GB</v>
          </cell>
          <cell r="C669">
            <v>24480</v>
          </cell>
          <cell r="D669" t="str">
            <v>A</v>
          </cell>
        </row>
        <row r="670">
          <cell r="A670" t="str">
            <v>N03-ULD2-9S-512AT</v>
          </cell>
          <cell r="B670" t="str">
            <v>Netrat1125,2X440MHz,512MB,18GB</v>
          </cell>
          <cell r="C670">
            <v>38531</v>
          </cell>
          <cell r="D670" t="str">
            <v>A</v>
          </cell>
        </row>
        <row r="671">
          <cell r="A671" t="str">
            <v>N04-AA</v>
          </cell>
          <cell r="B671" t="str">
            <v>NETRA T 1120, Base part, ATO</v>
          </cell>
          <cell r="C671">
            <v>9793</v>
          </cell>
          <cell r="D671" t="str">
            <v>A</v>
          </cell>
        </row>
        <row r="672">
          <cell r="A672" t="str">
            <v>N04-UEC1-9N-128CX</v>
          </cell>
          <cell r="B672" t="str">
            <v>Netra t DC,1P/300MHz,128MB,18G</v>
          </cell>
          <cell r="C672">
            <v>19663</v>
          </cell>
          <cell r="D672" t="str">
            <v>A</v>
          </cell>
        </row>
        <row r="673">
          <cell r="A673" t="str">
            <v>N04-UEC1-9S-128AH</v>
          </cell>
          <cell r="B673" t="str">
            <v>NETRA T 1120, 1X300, 128MB/9GB</v>
          </cell>
          <cell r="C673">
            <v>23093</v>
          </cell>
          <cell r="D673" t="str">
            <v>A</v>
          </cell>
        </row>
        <row r="674">
          <cell r="A674" t="str">
            <v>N04-UEC1-9S-256AT</v>
          </cell>
          <cell r="B674" t="str">
            <v>Netra t DC,1P/300MHz,256MB,18G</v>
          </cell>
          <cell r="C674">
            <v>17229</v>
          </cell>
          <cell r="D674" t="str">
            <v>A</v>
          </cell>
        </row>
        <row r="675">
          <cell r="A675" t="str">
            <v>N04-UEC2-9N-512CX</v>
          </cell>
          <cell r="B675" t="str">
            <v>Netra t DC,2P/300MHz,512MB,18G</v>
          </cell>
          <cell r="C675">
            <v>24029</v>
          </cell>
          <cell r="D675" t="str">
            <v>A</v>
          </cell>
        </row>
        <row r="676">
          <cell r="A676" t="str">
            <v>N04-UEC2-9S-512AH</v>
          </cell>
          <cell r="B676" t="str">
            <v>NETRA T 1120, 2X300, 512MB/9GB</v>
          </cell>
          <cell r="C676">
            <v>37093</v>
          </cell>
          <cell r="D676" t="str">
            <v>A</v>
          </cell>
        </row>
        <row r="677">
          <cell r="A677" t="str">
            <v>N04-ULD1-9S-128AT</v>
          </cell>
          <cell r="B677" t="str">
            <v>Netrat1120,1X440MHz,128MB,18GB</v>
          </cell>
          <cell r="C677">
            <v>24675</v>
          </cell>
          <cell r="D677" t="str">
            <v>A</v>
          </cell>
        </row>
        <row r="678">
          <cell r="A678" t="str">
            <v>N04-ULD1-9S-256AT</v>
          </cell>
          <cell r="B678" t="str">
            <v>Netrat1120,1X440MHz,256MB,18GB</v>
          </cell>
          <cell r="C678">
            <v>24480</v>
          </cell>
          <cell r="D678" t="str">
            <v>A</v>
          </cell>
        </row>
        <row r="679">
          <cell r="A679" t="str">
            <v>N04-ULD2-9S-512AT</v>
          </cell>
          <cell r="B679" t="str">
            <v>Netrat1120,2X440MHz,512MB,18GB</v>
          </cell>
          <cell r="C679">
            <v>38531</v>
          </cell>
          <cell r="D679" t="str">
            <v>A</v>
          </cell>
        </row>
        <row r="680">
          <cell r="A680" t="str">
            <v>N06-UGB1-9S064AH1</v>
          </cell>
          <cell r="B680" t="str">
            <v>Netra t 1 AC, 360MHz 64Mb 9Gb</v>
          </cell>
          <cell r="C680">
            <v>6993</v>
          </cell>
          <cell r="D680" t="str">
            <v>A</v>
          </cell>
        </row>
        <row r="681">
          <cell r="A681" t="str">
            <v>N06-UGB1-9S064AH5</v>
          </cell>
          <cell r="B681" t="str">
            <v>Netra t 1 AC, 360MHz 64Mb 9Gb</v>
          </cell>
          <cell r="C681">
            <v>34965</v>
          </cell>
          <cell r="D681" t="str">
            <v>A</v>
          </cell>
        </row>
        <row r="682">
          <cell r="A682" t="str">
            <v>N06-UGB1-9S064AT1</v>
          </cell>
          <cell r="B682" t="str">
            <v>Netra t1 AC, 360MHz 64Mb 18Gb</v>
          </cell>
          <cell r="C682">
            <v>6993</v>
          </cell>
          <cell r="D682" t="str">
            <v>A</v>
          </cell>
        </row>
        <row r="683">
          <cell r="A683" t="str">
            <v>N06-UGB1-9S064AT5</v>
          </cell>
          <cell r="B683" t="str">
            <v>Netra t1 AC 360MHz 64Mb 18Gb</v>
          </cell>
          <cell r="C683">
            <v>34965</v>
          </cell>
          <cell r="D683" t="str">
            <v>A</v>
          </cell>
        </row>
        <row r="684">
          <cell r="A684" t="str">
            <v>N06-UGB1-9S512AT1</v>
          </cell>
          <cell r="B684" t="str">
            <v>Netra t 1 AC,360MHz 512MB,18GB</v>
          </cell>
          <cell r="C684">
            <v>12593</v>
          </cell>
          <cell r="D684" t="str">
            <v>A</v>
          </cell>
        </row>
        <row r="685">
          <cell r="A685" t="str">
            <v>N06-UGB1-9S512AT5</v>
          </cell>
          <cell r="B685" t="str">
            <v>Netra t1 AC,360Mz,512M,18G,5pk</v>
          </cell>
          <cell r="C685">
            <v>62965</v>
          </cell>
          <cell r="D685" t="str">
            <v>A</v>
          </cell>
        </row>
        <row r="686">
          <cell r="A686" t="str">
            <v>N06-UKC1-9S100AT1</v>
          </cell>
          <cell r="B686" t="str">
            <v>t1 AC,440MHz,1GB,1x18G,1Pk</v>
          </cell>
          <cell r="C686">
            <v>20293</v>
          </cell>
          <cell r="D686" t="str">
            <v>A</v>
          </cell>
        </row>
        <row r="687">
          <cell r="A687" t="str">
            <v>N06-UKC1-9S256AH1</v>
          </cell>
          <cell r="B687" t="str">
            <v>Netra t 1 AC, 440MHz 256Mb 9Gb</v>
          </cell>
          <cell r="C687">
            <v>11613</v>
          </cell>
          <cell r="D687" t="str">
            <v>A</v>
          </cell>
        </row>
        <row r="688">
          <cell r="A688" t="str">
            <v>N06-UKC1-9S256AH5</v>
          </cell>
          <cell r="B688" t="str">
            <v>Netra t 1 AC, 440MHz 256Mb 9Gb</v>
          </cell>
          <cell r="C688">
            <v>58065</v>
          </cell>
          <cell r="D688" t="str">
            <v>A</v>
          </cell>
        </row>
        <row r="689">
          <cell r="A689" t="str">
            <v>N06-UKC1-9S256AT1</v>
          </cell>
          <cell r="B689" t="str">
            <v>Netra t1 AC 440MHz 256Mb 18Gb</v>
          </cell>
          <cell r="C689">
            <v>11613</v>
          </cell>
          <cell r="D689" t="str">
            <v>A</v>
          </cell>
        </row>
        <row r="690">
          <cell r="A690" t="str">
            <v>N06-UKC1-9S256AT5</v>
          </cell>
          <cell r="B690" t="str">
            <v>Netra t1 AC 440MHz 256Mb 18Gb</v>
          </cell>
          <cell r="C690">
            <v>58065</v>
          </cell>
          <cell r="D690" t="str">
            <v>A</v>
          </cell>
        </row>
        <row r="691">
          <cell r="A691" t="str">
            <v>N06-UKC1-9S512AT1</v>
          </cell>
          <cell r="B691" t="str">
            <v>Netra t1 AC, 440 512MB 18GB 1</v>
          </cell>
          <cell r="C691">
            <v>14833</v>
          </cell>
          <cell r="D691" t="str">
            <v>A</v>
          </cell>
        </row>
        <row r="692">
          <cell r="A692" t="str">
            <v>N06-UKC1-9S512AT5</v>
          </cell>
          <cell r="B692" t="str">
            <v>Netra t1 AC, 440 512MB 18GB 5P</v>
          </cell>
          <cell r="C692">
            <v>74165</v>
          </cell>
          <cell r="D692" t="str">
            <v>A</v>
          </cell>
        </row>
        <row r="693">
          <cell r="A693" t="str">
            <v>N07-UKC1-9S256AH1</v>
          </cell>
          <cell r="B693" t="str">
            <v>Netra t 1 DC, 440MHz 256Mb 9Gb</v>
          </cell>
          <cell r="C693">
            <v>11613</v>
          </cell>
          <cell r="D693" t="str">
            <v>A</v>
          </cell>
        </row>
        <row r="694">
          <cell r="A694" t="str">
            <v>N07-UKC1-9S256AH5</v>
          </cell>
          <cell r="B694" t="str">
            <v>Netra t 1 DC, 440MHz 256Mb 9Gb</v>
          </cell>
          <cell r="C694">
            <v>58065</v>
          </cell>
          <cell r="D694" t="str">
            <v>A</v>
          </cell>
        </row>
        <row r="695">
          <cell r="A695" t="str">
            <v>N07-UKC1-9S256AT1</v>
          </cell>
          <cell r="B695" t="str">
            <v>Netra t1 DC 440MHz 256Mb 18GB</v>
          </cell>
          <cell r="C695">
            <v>11613</v>
          </cell>
          <cell r="D695" t="str">
            <v>A</v>
          </cell>
        </row>
        <row r="696">
          <cell r="A696" t="str">
            <v>N07-UKC1-9S256AT5</v>
          </cell>
          <cell r="B696" t="str">
            <v>Netra t1 DC 440MHz 256Mb 18Gb</v>
          </cell>
          <cell r="C696">
            <v>58065</v>
          </cell>
          <cell r="D696" t="str">
            <v>A</v>
          </cell>
        </row>
        <row r="697">
          <cell r="A697" t="str">
            <v>N07-UKC1-9S512AT1</v>
          </cell>
          <cell r="B697" t="str">
            <v>Netra t1 DC,440Mz,512M,18G,1Pk</v>
          </cell>
          <cell r="C697">
            <v>14833</v>
          </cell>
          <cell r="D697" t="str">
            <v>A</v>
          </cell>
        </row>
        <row r="698">
          <cell r="A698" t="str">
            <v>N07-UKC1-9S512AT5</v>
          </cell>
          <cell r="B698" t="str">
            <v>Netra t1 DC,440Mz,512M,18G,5Pk</v>
          </cell>
          <cell r="C698">
            <v>74165</v>
          </cell>
          <cell r="D698" t="str">
            <v>A</v>
          </cell>
        </row>
        <row r="699">
          <cell r="A699" t="str">
            <v>N14-AA</v>
          </cell>
          <cell r="B699" t="str">
            <v>Netra t 1405 (AC) Base config</v>
          </cell>
          <cell r="C699">
            <v>13993</v>
          </cell>
          <cell r="D699" t="str">
            <v>A</v>
          </cell>
        </row>
        <row r="700">
          <cell r="A700" t="str">
            <v>N14-ULD1-9S-256AT</v>
          </cell>
          <cell r="B700" t="str">
            <v>Netrat1405,1X440MHz,256MB,18GB</v>
          </cell>
          <cell r="C700">
            <v>31034</v>
          </cell>
          <cell r="D700" t="str">
            <v>A</v>
          </cell>
        </row>
        <row r="701">
          <cell r="A701" t="str">
            <v>N14-ULD2-9S-512AT</v>
          </cell>
          <cell r="B701" t="str">
            <v>Netrat1405,2X440MHz,512M,2*18G</v>
          </cell>
          <cell r="C701">
            <v>48076</v>
          </cell>
          <cell r="D701" t="str">
            <v>A</v>
          </cell>
        </row>
        <row r="702">
          <cell r="A702" t="str">
            <v>N14-ULD4-9S-1024AT</v>
          </cell>
          <cell r="B702" t="str">
            <v>Netrat1405,4X440MHz,1GB,2*18GB</v>
          </cell>
          <cell r="C702">
            <v>73671</v>
          </cell>
          <cell r="D702" t="str">
            <v>A</v>
          </cell>
        </row>
        <row r="703">
          <cell r="A703" t="str">
            <v>N15-AA</v>
          </cell>
          <cell r="B703" t="str">
            <v>NETRA T 1400 (DC) Base config</v>
          </cell>
          <cell r="C703">
            <v>13993</v>
          </cell>
          <cell r="D703" t="str">
            <v>A</v>
          </cell>
        </row>
        <row r="704">
          <cell r="A704" t="str">
            <v>N15-ULD1-9S-256AT</v>
          </cell>
          <cell r="B704" t="str">
            <v>Netrat1400,1X440MHz,256MB,18GB</v>
          </cell>
          <cell r="C704">
            <v>31034</v>
          </cell>
          <cell r="D704" t="str">
            <v>A</v>
          </cell>
        </row>
        <row r="705">
          <cell r="A705" t="str">
            <v>N15-ULD2-9S-512AT</v>
          </cell>
          <cell r="B705" t="str">
            <v>Netrat1400,2X440MHz,512M,2*18G</v>
          </cell>
          <cell r="C705">
            <v>48076</v>
          </cell>
          <cell r="D705" t="str">
            <v>A</v>
          </cell>
        </row>
        <row r="706">
          <cell r="A706" t="str">
            <v>N15-ULD4-9S-1024AT</v>
          </cell>
          <cell r="B706" t="str">
            <v>Netrat1400,4X440MHz,1GB,2*18GB</v>
          </cell>
          <cell r="C706">
            <v>73671</v>
          </cell>
          <cell r="D706" t="str">
            <v>A</v>
          </cell>
        </row>
        <row r="707">
          <cell r="A707" t="str">
            <v>NDAD9-500-9999</v>
          </cell>
          <cell r="B707" t="str">
            <v>Doc set,netd 5.0</v>
          </cell>
          <cell r="C707">
            <v>350</v>
          </cell>
          <cell r="D707" t="str">
            <v>J</v>
          </cell>
        </row>
        <row r="708">
          <cell r="A708" t="str">
            <v>NDALS-500-I999</v>
          </cell>
          <cell r="B708" t="str">
            <v>NetD 5.0 App dev svr,SLRS,25ac</v>
          </cell>
          <cell r="C708">
            <v>21000</v>
          </cell>
          <cell r="D708" t="str">
            <v>J</v>
          </cell>
        </row>
        <row r="709">
          <cell r="A709" t="str">
            <v>NDARB-500-I999</v>
          </cell>
          <cell r="B709" t="str">
            <v>NetD5.0 app svr dplmt adtl RTU</v>
          </cell>
          <cell r="C709">
            <v>35000</v>
          </cell>
          <cell r="D709" t="str">
            <v>J</v>
          </cell>
        </row>
        <row r="710">
          <cell r="A710" t="str">
            <v>NDARB-500NI999</v>
          </cell>
          <cell r="B710" t="str">
            <v>NetD5.0 SEC APP SVR DEP AD/RTU</v>
          </cell>
          <cell r="C710">
            <v>7000</v>
          </cell>
          <cell r="D710" t="str">
            <v>J</v>
          </cell>
        </row>
        <row r="711">
          <cell r="A711" t="str">
            <v>NDAWS-500-I999</v>
          </cell>
          <cell r="B711" t="str">
            <v>NetD5.0 App depl svr,SLRS,1CPU</v>
          </cell>
          <cell r="C711">
            <v>35000</v>
          </cell>
          <cell r="D711" t="str">
            <v>J</v>
          </cell>
        </row>
        <row r="712">
          <cell r="A712" t="str">
            <v>NDAWS-500NI999</v>
          </cell>
          <cell r="B712" t="str">
            <v>NetD5.0 sec app svr,slrs,1CPU</v>
          </cell>
          <cell r="C712">
            <v>7000</v>
          </cell>
          <cell r="D712" t="str">
            <v>J</v>
          </cell>
        </row>
        <row r="713">
          <cell r="A713" t="str">
            <v>NDPR9-500-I999</v>
          </cell>
          <cell r="B713" t="str">
            <v>NetD5.0 addtl rtu PAC SDK 1cpu</v>
          </cell>
          <cell r="C713">
            <v>21000</v>
          </cell>
          <cell r="D713" t="str">
            <v>J</v>
          </cell>
        </row>
        <row r="714">
          <cell r="A714" t="str">
            <v>NDPRS-500-I999</v>
          </cell>
          <cell r="B714" t="str">
            <v>NetD5.0 PAC SDK Deploy SLRS</v>
          </cell>
          <cell r="C714">
            <v>21000</v>
          </cell>
          <cell r="D714" t="str">
            <v>J</v>
          </cell>
        </row>
        <row r="715">
          <cell r="A715" t="str">
            <v>NDPWS-500-I999</v>
          </cell>
          <cell r="B715" t="str">
            <v>NetD5.0 PAC SDK DVLPMT SLRS</v>
          </cell>
          <cell r="C715">
            <v>2793</v>
          </cell>
          <cell r="D715" t="str">
            <v>J</v>
          </cell>
        </row>
        <row r="716">
          <cell r="A716" t="str">
            <v>NDRL9-500-I999</v>
          </cell>
          <cell r="B716" t="str">
            <v>NetD5.0 pac sap,SLRS,1cpu</v>
          </cell>
          <cell r="C716">
            <v>14000</v>
          </cell>
          <cell r="D716" t="str">
            <v>J</v>
          </cell>
        </row>
        <row r="717">
          <cell r="A717" t="str">
            <v>NDRL9-500NI999</v>
          </cell>
          <cell r="B717" t="str">
            <v>NetD5.0SECpac sap,SLRS,add1cpu</v>
          </cell>
          <cell r="C717">
            <v>2800</v>
          </cell>
          <cell r="D717" t="str">
            <v>J</v>
          </cell>
        </row>
        <row r="718">
          <cell r="A718" t="str">
            <v>NDRLS-500-I999</v>
          </cell>
          <cell r="B718" t="str">
            <v>NetD5.0 PAC SAP SLRS 1cpu</v>
          </cell>
          <cell r="C718">
            <v>14000</v>
          </cell>
          <cell r="D718" t="str">
            <v>J</v>
          </cell>
        </row>
        <row r="719">
          <cell r="A719" t="str">
            <v>NDRLS-500NI999</v>
          </cell>
          <cell r="B719" t="str">
            <v>NetD5.0SEC PAC SAP SLRS 1CPU</v>
          </cell>
          <cell r="C719">
            <v>2800</v>
          </cell>
          <cell r="D719" t="str">
            <v>J</v>
          </cell>
        </row>
        <row r="720">
          <cell r="A720" t="str">
            <v>NDSI9-500-I999</v>
          </cell>
          <cell r="B720" t="str">
            <v>NetD App Svr Dev Stu Sgl Win nt/98</v>
          </cell>
          <cell r="C720">
            <v>1253</v>
          </cell>
          <cell r="D720" t="str">
            <v>J</v>
          </cell>
        </row>
        <row r="721">
          <cell r="A721" t="str">
            <v>NDSIN-500-T9D9</v>
          </cell>
          <cell r="B721" t="str">
            <v>EVAL CD,NETD5.0 WIN NT/98</v>
          </cell>
          <cell r="C721">
            <v>0</v>
          </cell>
          <cell r="D721" t="str">
            <v>D</v>
          </cell>
        </row>
        <row r="722">
          <cell r="A722" t="str">
            <v>NDSIS-500-T9D9</v>
          </cell>
          <cell r="B722" t="str">
            <v>EVAL CD,NETD5.0 SLRS/SPARC</v>
          </cell>
          <cell r="C722">
            <v>0</v>
          </cell>
          <cell r="D722" t="str">
            <v>D</v>
          </cell>
        </row>
        <row r="723">
          <cell r="A723" t="str">
            <v>NDSV9-500-I999</v>
          </cell>
          <cell r="B723" t="str">
            <v>NetD5.0 App dev svr 5pk nt/98</v>
          </cell>
          <cell r="C723">
            <v>5593</v>
          </cell>
          <cell r="D723" t="str">
            <v>J</v>
          </cell>
        </row>
        <row r="724">
          <cell r="A724" t="str">
            <v>NFCC9-311-9999</v>
          </cell>
          <cell r="B724" t="str">
            <v>NFSC 3.1.1, 100LIC</v>
          </cell>
          <cell r="C724">
            <v>6300</v>
          </cell>
          <cell r="D724" t="str">
            <v>B</v>
          </cell>
        </row>
        <row r="725">
          <cell r="A725" t="str">
            <v>NFCF9-311-9999</v>
          </cell>
          <cell r="B725" t="str">
            <v>NFSC 3.1.1, 500LIC</v>
          </cell>
          <cell r="C725">
            <v>28700</v>
          </cell>
          <cell r="D725" t="str">
            <v>B</v>
          </cell>
        </row>
        <row r="726">
          <cell r="A726" t="str">
            <v>NFCX9-311-9999</v>
          </cell>
          <cell r="B726" t="str">
            <v>NFSC 3.1.1, 10LIC</v>
          </cell>
          <cell r="C726">
            <v>700</v>
          </cell>
          <cell r="D726" t="str">
            <v>B</v>
          </cell>
        </row>
        <row r="727">
          <cell r="A727" t="str">
            <v>NS-ARY-A</v>
          </cell>
          <cell r="B727" t="str">
            <v>Netra st A1000/D1000 fam. CTO</v>
          </cell>
          <cell r="C727">
            <v>0</v>
          </cell>
          <cell r="D727" t="str">
            <v>A</v>
          </cell>
        </row>
        <row r="728">
          <cell r="A728" t="str">
            <v>NS-ARY-OPTIONS</v>
          </cell>
          <cell r="B728" t="str">
            <v>Netra st A1000/D1000 opt CTO</v>
          </cell>
          <cell r="C728">
            <v>0</v>
          </cell>
          <cell r="D728" t="str">
            <v>D</v>
          </cell>
        </row>
        <row r="729">
          <cell r="A729" t="str">
            <v>NS-XARY151A-72GAC</v>
          </cell>
          <cell r="B729" t="str">
            <v>Netra st A1000, 4x18GB, AC</v>
          </cell>
          <cell r="C729">
            <v>25493</v>
          </cell>
          <cell r="D729" t="str">
            <v>A</v>
          </cell>
        </row>
        <row r="730">
          <cell r="A730" t="str">
            <v>NS-XARY151A-72GDC</v>
          </cell>
          <cell r="B730" t="str">
            <v>Netra st A1000, 4x18GB, DC</v>
          </cell>
          <cell r="C730">
            <v>25493</v>
          </cell>
          <cell r="D730" t="str">
            <v>A</v>
          </cell>
        </row>
        <row r="731">
          <cell r="A731" t="str">
            <v>NS-XARY153A-72GAC</v>
          </cell>
          <cell r="B731" t="str">
            <v>Netra st D1000, 4x18GB, AC</v>
          </cell>
          <cell r="C731">
            <v>20993</v>
          </cell>
          <cell r="D731" t="str">
            <v>A</v>
          </cell>
        </row>
        <row r="732">
          <cell r="A732" t="str">
            <v>NS-XARY153A-72GDC</v>
          </cell>
          <cell r="B732" t="str">
            <v>Netra st D1000, 4x18GB, DC</v>
          </cell>
          <cell r="C732">
            <v>20993</v>
          </cell>
          <cell r="D732" t="str">
            <v>A</v>
          </cell>
        </row>
        <row r="733">
          <cell r="A733" t="str">
            <v>NS-XDSKD130-18GAC</v>
          </cell>
          <cell r="B733" t="str">
            <v>Netra st D130, 1x18GB, AC</v>
          </cell>
          <cell r="C733">
            <v>4493</v>
          </cell>
          <cell r="D733" t="str">
            <v>A</v>
          </cell>
        </row>
        <row r="734">
          <cell r="A734" t="str">
            <v>NS-XDSKD130-36GAC</v>
          </cell>
          <cell r="B734" t="str">
            <v>Netra st D130, 2x18GB, AC</v>
          </cell>
          <cell r="C734">
            <v>7193</v>
          </cell>
          <cell r="D734" t="str">
            <v>A</v>
          </cell>
        </row>
        <row r="735">
          <cell r="A735" t="str">
            <v>NS-XDSKD130-36GDC</v>
          </cell>
          <cell r="B735" t="str">
            <v>Netra st D130, 2x18GB, DC</v>
          </cell>
          <cell r="C735">
            <v>7193</v>
          </cell>
          <cell r="D735" t="str">
            <v>A</v>
          </cell>
        </row>
        <row r="736">
          <cell r="A736" t="str">
            <v>NS-XDSKD130-54GAC</v>
          </cell>
          <cell r="B736" t="str">
            <v>Netra st D130, 3x18GB, AC</v>
          </cell>
          <cell r="C736">
            <v>10043</v>
          </cell>
          <cell r="D736" t="str">
            <v>A</v>
          </cell>
        </row>
        <row r="737">
          <cell r="A737" t="str">
            <v>NS-XDSKD130-54GDC</v>
          </cell>
          <cell r="B737" t="str">
            <v>Netra st D130, 3x18GB, DC</v>
          </cell>
          <cell r="C737">
            <v>10043</v>
          </cell>
          <cell r="D737" t="str">
            <v>A</v>
          </cell>
        </row>
        <row r="738">
          <cell r="A738" t="str">
            <v>NTJMS-301NE999</v>
          </cell>
          <cell r="B738" t="str">
            <v>Netra j 3.0.1 USA/Canada</v>
          </cell>
          <cell r="C738">
            <v>2093</v>
          </cell>
          <cell r="D738" t="str">
            <v>B</v>
          </cell>
        </row>
        <row r="739">
          <cell r="A739" t="str">
            <v>NTJMS-301NE9U9</v>
          </cell>
          <cell r="B739" t="str">
            <v>Netra j 3.0.1 Upgrade USA/Can</v>
          </cell>
          <cell r="C739">
            <v>273</v>
          </cell>
          <cell r="D739" t="str">
            <v>B</v>
          </cell>
        </row>
        <row r="740">
          <cell r="A740" t="str">
            <v>NTJMS-301WE99R</v>
          </cell>
          <cell r="B740" t="str">
            <v>Netra j 3.0.1 Localized</v>
          </cell>
          <cell r="C740">
            <v>2093</v>
          </cell>
          <cell r="D740" t="str">
            <v>B</v>
          </cell>
        </row>
        <row r="741">
          <cell r="A741" t="str">
            <v>NTJMS-301WE9UR</v>
          </cell>
          <cell r="B741" t="str">
            <v>Netra j 3.0.1 Upgrade Localize</v>
          </cell>
          <cell r="C741">
            <v>273</v>
          </cell>
          <cell r="D741" t="str">
            <v>B</v>
          </cell>
        </row>
        <row r="742">
          <cell r="A742" t="str">
            <v>NWS-2.0-L25RU</v>
          </cell>
          <cell r="B742" t="str">
            <v>UG NW SERVER 2.0, 25LIC</v>
          </cell>
          <cell r="C742">
            <v>490</v>
          </cell>
          <cell r="D742" t="str">
            <v>B</v>
          </cell>
        </row>
        <row r="743">
          <cell r="A743" t="str">
            <v>ODS-1.0-4-4-21D</v>
          </cell>
          <cell r="B743" t="str">
            <v>DISKSUITE 1.0 DT, CD DOC LI</v>
          </cell>
          <cell r="C743">
            <v>1300</v>
          </cell>
          <cell r="D743" t="str">
            <v>A</v>
          </cell>
        </row>
        <row r="744">
          <cell r="A744" t="str">
            <v>OSI-7.0-4-4-21</v>
          </cell>
          <cell r="B744" t="str">
            <v>SUNLINK OSI 7.0, CD DOC LI</v>
          </cell>
          <cell r="C744">
            <v>5194</v>
          </cell>
          <cell r="D744" t="str">
            <v>B</v>
          </cell>
        </row>
        <row r="745">
          <cell r="A745" t="str">
            <v>OSI-8.0.1-P</v>
          </cell>
          <cell r="B745" t="str">
            <v>SUNLINK OSI 8.0.1, CD DOC LI</v>
          </cell>
          <cell r="C745">
            <v>2594</v>
          </cell>
          <cell r="D745" t="str">
            <v>B</v>
          </cell>
        </row>
        <row r="746">
          <cell r="A746" t="str">
            <v>OSI-8.1-PF</v>
          </cell>
          <cell r="B746" t="str">
            <v>UG SUNLINK OSI 8.1, CD DOC LI</v>
          </cell>
          <cell r="C746">
            <v>1037</v>
          </cell>
          <cell r="D746" t="str">
            <v>B</v>
          </cell>
        </row>
        <row r="747">
          <cell r="A747" t="str">
            <v>OSI-8.1.1-CD</v>
          </cell>
          <cell r="B747" t="str">
            <v>SOLSTICE OSI 8.1.1, CD</v>
          </cell>
          <cell r="C747">
            <v>130</v>
          </cell>
          <cell r="D747" t="str">
            <v>D</v>
          </cell>
        </row>
        <row r="748">
          <cell r="A748" t="str">
            <v>OSI-8.1.1-D</v>
          </cell>
          <cell r="B748" t="str">
            <v>SOLSTICE OSI 8.1.1, DOC</v>
          </cell>
          <cell r="C748">
            <v>195</v>
          </cell>
          <cell r="D748" t="str">
            <v>D</v>
          </cell>
        </row>
        <row r="749">
          <cell r="A749" t="str">
            <v>OSI-8.1.1-S</v>
          </cell>
          <cell r="B749" t="str">
            <v>SOLSTICE OSI 8.1.1, CD LIC</v>
          </cell>
          <cell r="C749">
            <v>2405</v>
          </cell>
          <cell r="D749" t="str">
            <v>B</v>
          </cell>
        </row>
        <row r="750">
          <cell r="A750" t="str">
            <v>OSI-8.1.1-SU</v>
          </cell>
          <cell r="B750" t="str">
            <v>UG SUNLIND OSI 8.1.1, CD LIC</v>
          </cell>
          <cell r="C750">
            <v>1037</v>
          </cell>
          <cell r="D750" t="str">
            <v>B</v>
          </cell>
        </row>
        <row r="751">
          <cell r="A751" t="str">
            <v>PDB-INFORMIX-SUPP</v>
          </cell>
          <cell r="B751" t="str">
            <v>INFOMRIX PDB SUPP BUNDLE 1ST</v>
          </cell>
          <cell r="C751">
            <v>37300</v>
          </cell>
          <cell r="D751" t="str">
            <v>D</v>
          </cell>
        </row>
        <row r="752">
          <cell r="A752" t="str">
            <v>PDB-ORACLE-SUPP</v>
          </cell>
          <cell r="B752" t="str">
            <v>ORACLE PDB SUPP BUNDLE 1ST CLS</v>
          </cell>
          <cell r="C752">
            <v>25300</v>
          </cell>
          <cell r="D752" t="str">
            <v>D</v>
          </cell>
        </row>
        <row r="753">
          <cell r="A753" t="str">
            <v>PPP-3.0.1-ES-P</v>
          </cell>
          <cell r="B753" t="str">
            <v>SOLS PPP 3.0.1 T2, CD DOC LI</v>
          </cell>
          <cell r="C753">
            <v>2594</v>
          </cell>
          <cell r="D753" t="str">
            <v>B</v>
          </cell>
        </row>
        <row r="754">
          <cell r="A754" t="str">
            <v>PPP-3.0.1-SS-P</v>
          </cell>
          <cell r="B754" t="str">
            <v>SOLS PPP 3.0.1 T1, CD DOC LI</v>
          </cell>
          <cell r="C754">
            <v>1294</v>
          </cell>
          <cell r="D754" t="str">
            <v>B</v>
          </cell>
        </row>
        <row r="755">
          <cell r="A755" t="str">
            <v>PTP-9.1-P</v>
          </cell>
          <cell r="B755" t="str">
            <v>SUNLINK PTP 9.1, CD DOC LI</v>
          </cell>
          <cell r="C755">
            <v>9490</v>
          </cell>
          <cell r="D755" t="str">
            <v>B</v>
          </cell>
        </row>
        <row r="756">
          <cell r="A756" t="str">
            <v>PTR-9.1-S</v>
          </cell>
          <cell r="B756" t="str">
            <v>SUNLINK PTP 9.1 RT, CD LIC</v>
          </cell>
          <cell r="C756">
            <v>3634</v>
          </cell>
          <cell r="D756" t="str">
            <v>B</v>
          </cell>
        </row>
        <row r="757">
          <cell r="A757" t="str">
            <v>PW1II-500-T9T9</v>
          </cell>
          <cell r="B757" t="str">
            <v>Tradeup to PerfWS Fortran 5 In</v>
          </cell>
          <cell r="C757">
            <v>3920</v>
          </cell>
          <cell r="D757" t="str">
            <v>B</v>
          </cell>
        </row>
        <row r="758">
          <cell r="A758" t="str">
            <v>PW1IS-500-T9T9</v>
          </cell>
          <cell r="B758" t="str">
            <v>Tradeup to PerfWS Fortran 5.0</v>
          </cell>
          <cell r="C758">
            <v>3920</v>
          </cell>
          <cell r="D758" t="str">
            <v>B</v>
          </cell>
        </row>
        <row r="759">
          <cell r="A759" t="str">
            <v>PW2II-500-T9T9</v>
          </cell>
          <cell r="B759" t="str">
            <v>Tradeup to PerfWS Fortran 5 In</v>
          </cell>
          <cell r="C759">
            <v>2940</v>
          </cell>
          <cell r="D759" t="str">
            <v>B</v>
          </cell>
        </row>
        <row r="760">
          <cell r="A760" t="str">
            <v>PW2IS-500-T9T9</v>
          </cell>
          <cell r="B760" t="str">
            <v>Tradeup to PerfWS Fortran 5</v>
          </cell>
          <cell r="C760">
            <v>2940</v>
          </cell>
          <cell r="D760" t="str">
            <v>B</v>
          </cell>
        </row>
        <row r="761">
          <cell r="A761" t="str">
            <v>PWF-3.0-D</v>
          </cell>
          <cell r="B761" t="str">
            <v>PERF. WS FORTRAN 3.0, DOC</v>
          </cell>
          <cell r="C761">
            <v>560</v>
          </cell>
          <cell r="D761" t="str">
            <v>B</v>
          </cell>
        </row>
        <row r="762">
          <cell r="A762" t="str">
            <v>PWF-3.0-S</v>
          </cell>
          <cell r="B762" t="str">
            <v>PERF. WS FORTRAN 3.0,CD DOC LI</v>
          </cell>
          <cell r="C762">
            <v>4893</v>
          </cell>
          <cell r="D762" t="str">
            <v>B</v>
          </cell>
        </row>
        <row r="763">
          <cell r="A763" t="str">
            <v>PWF-3.0-SU</v>
          </cell>
          <cell r="B763" t="str">
            <v>UG PERWS FORTRAN 3.0,CD DOC LI</v>
          </cell>
          <cell r="C763">
            <v>1470</v>
          </cell>
          <cell r="D763" t="str">
            <v>B</v>
          </cell>
        </row>
        <row r="764">
          <cell r="A764" t="str">
            <v>PWPII-500-T999</v>
          </cell>
          <cell r="B764" t="str">
            <v>PerfWS Fortran Pers.5.0 Sl-1 I</v>
          </cell>
          <cell r="C764">
            <v>2793</v>
          </cell>
          <cell r="D764" t="str">
            <v>B</v>
          </cell>
        </row>
        <row r="765">
          <cell r="A765" t="str">
            <v>PWPII-500-T9T9</v>
          </cell>
          <cell r="B765" t="str">
            <v>Tradeup to PerfWS Fortran 5 In</v>
          </cell>
          <cell r="C765">
            <v>2240</v>
          </cell>
          <cell r="D765" t="str">
            <v>B</v>
          </cell>
        </row>
        <row r="766">
          <cell r="A766" t="str">
            <v>PWPIS-500-T999</v>
          </cell>
          <cell r="B766" t="str">
            <v>PerfWS Fortran Pers.5.0 Sl-1 S</v>
          </cell>
          <cell r="C766">
            <v>2793</v>
          </cell>
          <cell r="D766" t="str">
            <v>B</v>
          </cell>
        </row>
        <row r="767">
          <cell r="A767" t="str">
            <v>PWPIS-500-T9T9</v>
          </cell>
          <cell r="B767" t="str">
            <v>Tradeup to PerfWS Fortran 5</v>
          </cell>
          <cell r="C767">
            <v>2240</v>
          </cell>
          <cell r="D767" t="str">
            <v>B</v>
          </cell>
        </row>
        <row r="768">
          <cell r="A768" t="str">
            <v>PWSCS-500-TG99</v>
          </cell>
          <cell r="B768" t="str">
            <v>Gold Perf WS Fortran 5.0 100 S</v>
          </cell>
          <cell r="C768">
            <v>293580</v>
          </cell>
          <cell r="D768" t="str">
            <v>B</v>
          </cell>
        </row>
        <row r="769">
          <cell r="A769" t="str">
            <v>PWSD9-500-T999</v>
          </cell>
          <cell r="B769" t="str">
            <v>Perf WS Fortran 5.0 Doc Set</v>
          </cell>
          <cell r="C769">
            <v>560</v>
          </cell>
          <cell r="D769" t="str">
            <v>B</v>
          </cell>
        </row>
        <row r="770">
          <cell r="A770" t="str">
            <v>PWSES-500-TG99</v>
          </cell>
          <cell r="B770" t="str">
            <v>Gold Perf WS Fortran 5.0 250 S</v>
          </cell>
          <cell r="C770">
            <v>646100</v>
          </cell>
          <cell r="D770" t="str">
            <v>B</v>
          </cell>
        </row>
        <row r="771">
          <cell r="A771" t="str">
            <v>PWSII-500-T999</v>
          </cell>
          <cell r="B771" t="str">
            <v>Perf WS Fortran 5.0 Slim 1 Int</v>
          </cell>
          <cell r="C771">
            <v>4893</v>
          </cell>
          <cell r="D771" t="str">
            <v>B</v>
          </cell>
        </row>
        <row r="772">
          <cell r="A772" t="str">
            <v>PWSII-500-T9U9</v>
          </cell>
          <cell r="B772" t="str">
            <v>PerfWS Fortran 1-User In Upgr</v>
          </cell>
          <cell r="C772">
            <v>1470</v>
          </cell>
          <cell r="D772" t="str">
            <v>B</v>
          </cell>
        </row>
        <row r="773">
          <cell r="A773" t="str">
            <v>PWSIS-500-T999</v>
          </cell>
          <cell r="B773" t="str">
            <v>Perf WS Fortran 5.0 Slim 1 SP</v>
          </cell>
          <cell r="C773">
            <v>4893</v>
          </cell>
          <cell r="D773" t="str">
            <v>B</v>
          </cell>
        </row>
        <row r="774">
          <cell r="A774" t="str">
            <v>PWSIS-500-T9U9</v>
          </cell>
          <cell r="B774" t="str">
            <v>PerfWS Fortran 1-User SP Upgr</v>
          </cell>
          <cell r="C774">
            <v>1470</v>
          </cell>
          <cell r="D774" t="str">
            <v>B</v>
          </cell>
        </row>
        <row r="775">
          <cell r="A775" t="str">
            <v>PWSIS-500-TG99</v>
          </cell>
          <cell r="B775" t="str">
            <v>Gold Perf WS Fortran 5 1-Lic S</v>
          </cell>
          <cell r="C775">
            <v>4893</v>
          </cell>
          <cell r="D775" t="str">
            <v>B</v>
          </cell>
        </row>
        <row r="776">
          <cell r="A776" t="str">
            <v>PWSMS-500-TG99</v>
          </cell>
          <cell r="B776" t="str">
            <v>Gold Perf WS Fortran 5 Base SP</v>
          </cell>
          <cell r="C776">
            <v>7000</v>
          </cell>
          <cell r="D776" t="str">
            <v>B</v>
          </cell>
        </row>
        <row r="777">
          <cell r="A777" t="str">
            <v>PWSXI-500-T999</v>
          </cell>
          <cell r="B777" t="str">
            <v>Perf WS Fortran 5.0 Slim 10 In</v>
          </cell>
          <cell r="C777">
            <v>41580</v>
          </cell>
          <cell r="D777" t="str">
            <v>B</v>
          </cell>
        </row>
        <row r="778">
          <cell r="A778" t="str">
            <v>PWSXI-500-T9U9</v>
          </cell>
          <cell r="B778" t="str">
            <v>PerfWS Fortran 10-User In Upgr</v>
          </cell>
          <cell r="C778">
            <v>13874</v>
          </cell>
          <cell r="D778" t="str">
            <v>B</v>
          </cell>
        </row>
        <row r="779">
          <cell r="A779" t="str">
            <v>PWSXS-500-T999</v>
          </cell>
          <cell r="B779" t="str">
            <v>Perf WS Fortran 5.0 Slim 10 SP</v>
          </cell>
          <cell r="C779">
            <v>41580</v>
          </cell>
          <cell r="D779" t="str">
            <v>B</v>
          </cell>
        </row>
        <row r="780">
          <cell r="A780" t="str">
            <v>PWSXS-500-T9U9</v>
          </cell>
          <cell r="B780" t="str">
            <v>PerfWS Fortran 10-User SP Upgr</v>
          </cell>
          <cell r="C780">
            <v>13874</v>
          </cell>
          <cell r="D780" t="str">
            <v>B</v>
          </cell>
        </row>
        <row r="781">
          <cell r="A781" t="str">
            <v>PWSXS-500-TG99</v>
          </cell>
          <cell r="B781" t="str">
            <v>Gold Perf WS Fortran 5.0 10 SP</v>
          </cell>
          <cell r="C781">
            <v>41580</v>
          </cell>
          <cell r="D781" t="str">
            <v>B</v>
          </cell>
        </row>
        <row r="782">
          <cell r="A782" t="str">
            <v>PWSYS-500-T999</v>
          </cell>
          <cell r="B782" t="str">
            <v>Perf WS Fortran 5.0 Slim 25 SP</v>
          </cell>
          <cell r="C782">
            <v>97860</v>
          </cell>
          <cell r="D782" t="str">
            <v>B</v>
          </cell>
        </row>
        <row r="783">
          <cell r="A783" t="str">
            <v>PWSYS-500-TG99</v>
          </cell>
          <cell r="B783" t="str">
            <v>Gold Perf WS Fortran 5.0 25 SP</v>
          </cell>
          <cell r="C783">
            <v>97860</v>
          </cell>
          <cell r="D783" t="str">
            <v>B</v>
          </cell>
        </row>
        <row r="784">
          <cell r="A784" t="str">
            <v>RJE-9.1-P</v>
          </cell>
          <cell r="B784" t="str">
            <v>SNA 3770/RJE 9.1, CD DOC</v>
          </cell>
          <cell r="C784">
            <v>3894</v>
          </cell>
          <cell r="D784" t="str">
            <v>B</v>
          </cell>
        </row>
        <row r="785">
          <cell r="A785" t="str">
            <v>RM-6.22-A</v>
          </cell>
          <cell r="B785" t="str">
            <v>RAID Mgr. 6.22 CD/Docs</v>
          </cell>
          <cell r="C785">
            <v>0</v>
          </cell>
          <cell r="D785" t="str">
            <v>D</v>
          </cell>
        </row>
        <row r="786">
          <cell r="A786" t="str">
            <v>S32-9.1-CD</v>
          </cell>
          <cell r="B786" t="str">
            <v>SNA 9.1, CD DOCS</v>
          </cell>
          <cell r="C786">
            <v>260</v>
          </cell>
          <cell r="D786" t="str">
            <v>D</v>
          </cell>
        </row>
        <row r="787">
          <cell r="A787" t="str">
            <v>S32-9.1-L128</v>
          </cell>
          <cell r="B787" t="str">
            <v>SNA 9.1, 128 SESSION LIC</v>
          </cell>
          <cell r="C787">
            <v>20313</v>
          </cell>
          <cell r="D787" t="str">
            <v>B</v>
          </cell>
        </row>
        <row r="788">
          <cell r="A788" t="str">
            <v>S32-9.1-L256</v>
          </cell>
          <cell r="B788" t="str">
            <v>SNA 9.1, 256 SESSION LIC</v>
          </cell>
          <cell r="C788">
            <v>30466</v>
          </cell>
          <cell r="D788" t="str">
            <v>B</v>
          </cell>
        </row>
        <row r="789">
          <cell r="A789" t="str">
            <v>S32-9.1-L64</v>
          </cell>
          <cell r="B789" t="str">
            <v>SNA 9.1, 64 SESSION LIC</v>
          </cell>
          <cell r="C789">
            <v>12188</v>
          </cell>
          <cell r="D789" t="str">
            <v>B</v>
          </cell>
        </row>
        <row r="790">
          <cell r="A790" t="str">
            <v>S32-9.1-S</v>
          </cell>
          <cell r="B790" t="str">
            <v>SNA3270 9.1 GATEWAY, CD LIC</v>
          </cell>
          <cell r="C790">
            <v>3634</v>
          </cell>
          <cell r="D790" t="str">
            <v>B</v>
          </cell>
        </row>
        <row r="791">
          <cell r="A791" t="str">
            <v>SCMMS-100-9999</v>
          </cell>
          <cell r="B791" t="str">
            <v>Sun StorEdge Component Manager</v>
          </cell>
          <cell r="C791">
            <v>2100</v>
          </cell>
          <cell r="D791" t="str">
            <v>B</v>
          </cell>
        </row>
        <row r="792">
          <cell r="A792" t="str">
            <v>SCMMS-100-999M</v>
          </cell>
          <cell r="B792" t="str">
            <v>Sun StorEdge Component Manager</v>
          </cell>
          <cell r="C792">
            <v>2100</v>
          </cell>
          <cell r="D792" t="str">
            <v>B</v>
          </cell>
        </row>
        <row r="793">
          <cell r="A793" t="str">
            <v>SCMMS-100-9P9M</v>
          </cell>
          <cell r="B793" t="str">
            <v>Sun StorEdge Component Manager</v>
          </cell>
          <cell r="C793">
            <v>0</v>
          </cell>
          <cell r="D793" t="str">
            <v>D</v>
          </cell>
        </row>
        <row r="794">
          <cell r="A794" t="str">
            <v>SCSC9-100-9999</v>
          </cell>
          <cell r="B794" t="str">
            <v>Calendar Svr 1.0 1000 Clients</v>
          </cell>
          <cell r="C794">
            <v>35700</v>
          </cell>
          <cell r="D794" t="str">
            <v>J</v>
          </cell>
        </row>
        <row r="795">
          <cell r="A795" t="str">
            <v>SCSD9-100WW999</v>
          </cell>
          <cell r="B795" t="str">
            <v>Calendar Server 1.0 Doc.</v>
          </cell>
          <cell r="C795">
            <v>210</v>
          </cell>
          <cell r="D795" t="str">
            <v>J</v>
          </cell>
        </row>
        <row r="796">
          <cell r="A796" t="str">
            <v>SCSE9-100-9999</v>
          </cell>
          <cell r="B796" t="str">
            <v>Calendar Svr 1.0 2500 Clients</v>
          </cell>
          <cell r="C796">
            <v>87500</v>
          </cell>
          <cell r="D796" t="str">
            <v>J</v>
          </cell>
        </row>
        <row r="797">
          <cell r="A797" t="str">
            <v>SCSF9-100-9999</v>
          </cell>
          <cell r="B797" t="str">
            <v>Calendar Svr 1.0 5000 Clients</v>
          </cell>
          <cell r="C797">
            <v>164500</v>
          </cell>
          <cell r="D797" t="str">
            <v>J</v>
          </cell>
        </row>
        <row r="798">
          <cell r="A798" t="str">
            <v>SCSG9-100-9999</v>
          </cell>
          <cell r="B798" t="str">
            <v>Calendar Svr 1.0 10,000 Client</v>
          </cell>
          <cell r="C798">
            <v>315000</v>
          </cell>
          <cell r="D798" t="str">
            <v>J</v>
          </cell>
        </row>
        <row r="799">
          <cell r="A799" t="str">
            <v>SCSH9-100-9999</v>
          </cell>
          <cell r="B799" t="str">
            <v>Calendar Svr 1.0 25,000 Client</v>
          </cell>
          <cell r="C799">
            <v>770000</v>
          </cell>
          <cell r="D799" t="str">
            <v>J</v>
          </cell>
        </row>
        <row r="800">
          <cell r="A800" t="str">
            <v>SCSJ9-100-9999</v>
          </cell>
          <cell r="B800" t="str">
            <v>Calendar Svr 1.0 50,000 Client</v>
          </cell>
          <cell r="C800">
            <v>1400000</v>
          </cell>
          <cell r="D800" t="str">
            <v>J</v>
          </cell>
        </row>
        <row r="801">
          <cell r="A801" t="str">
            <v>SCSK9-100-9999</v>
          </cell>
          <cell r="B801" t="str">
            <v>Calendar Svr 1.0 100,000 Clt</v>
          </cell>
          <cell r="C801">
            <v>2380000</v>
          </cell>
          <cell r="D801" t="str">
            <v>J</v>
          </cell>
        </row>
        <row r="802">
          <cell r="A802" t="str">
            <v>SCSL9-100-9999</v>
          </cell>
          <cell r="B802" t="str">
            <v>Calendar Server 1.0 500 Client</v>
          </cell>
          <cell r="C802">
            <v>22050</v>
          </cell>
          <cell r="D802" t="str">
            <v>J</v>
          </cell>
        </row>
        <row r="803">
          <cell r="A803" t="str">
            <v>SCSM9-100WW999</v>
          </cell>
          <cell r="B803" t="str">
            <v>Calendar Server 1.0 Media</v>
          </cell>
          <cell r="C803">
            <v>105</v>
          </cell>
          <cell r="D803" t="str">
            <v>J</v>
          </cell>
        </row>
        <row r="804">
          <cell r="A804" t="str">
            <v>SCSN9-100-9999</v>
          </cell>
          <cell r="B804" t="str">
            <v>Calendar Svr 1.0 250K Clients</v>
          </cell>
          <cell r="C804">
            <v>5600000.0000000009</v>
          </cell>
          <cell r="D804" t="str">
            <v>J</v>
          </cell>
        </row>
        <row r="805">
          <cell r="A805" t="str">
            <v>SCSP9-100-9999</v>
          </cell>
          <cell r="B805" t="str">
            <v>Calendar Svr 1.0 500K Clients</v>
          </cell>
          <cell r="C805">
            <v>10150000</v>
          </cell>
          <cell r="D805" t="str">
            <v>J</v>
          </cell>
        </row>
        <row r="806">
          <cell r="A806" t="str">
            <v>SCST9-100-9999</v>
          </cell>
          <cell r="B806" t="str">
            <v>Calendar Svr 1.0 7500 Clients</v>
          </cell>
          <cell r="C806">
            <v>241500</v>
          </cell>
          <cell r="D806" t="str">
            <v>J</v>
          </cell>
        </row>
        <row r="807">
          <cell r="A807" t="str">
            <v>SCSU9-100-9999</v>
          </cell>
          <cell r="B807" t="str">
            <v>Calendar Svr 1.0 75,000 Client</v>
          </cell>
          <cell r="C807">
            <v>1890000</v>
          </cell>
          <cell r="D807" t="str">
            <v>J</v>
          </cell>
        </row>
        <row r="808">
          <cell r="A808" t="str">
            <v>SCSV9-100-9999</v>
          </cell>
          <cell r="B808" t="str">
            <v>Calendar Server 1.0 50 Clients</v>
          </cell>
          <cell r="C808">
            <v>2450</v>
          </cell>
          <cell r="D808" t="str">
            <v>J</v>
          </cell>
        </row>
        <row r="809">
          <cell r="A809" t="str">
            <v>SCSV9-100WW999</v>
          </cell>
          <cell r="B809" t="str">
            <v>Calendar Svr 1.0 Base Pack</v>
          </cell>
          <cell r="C809">
            <v>2450</v>
          </cell>
          <cell r="D809" t="str">
            <v>J</v>
          </cell>
        </row>
        <row r="810">
          <cell r="A810" t="str">
            <v>SCSX9-100-9999</v>
          </cell>
          <cell r="B810" t="str">
            <v>Calendar Server 1.0 100 Client</v>
          </cell>
          <cell r="C810">
            <v>4900</v>
          </cell>
          <cell r="D810" t="str">
            <v>J</v>
          </cell>
        </row>
        <row r="811">
          <cell r="A811" t="str">
            <v>SDS-4.1-DOC</v>
          </cell>
          <cell r="B811" t="str">
            <v>DISKSUITE 4.1 DOCS</v>
          </cell>
          <cell r="C811">
            <v>210</v>
          </cell>
          <cell r="D811" t="str">
            <v>B</v>
          </cell>
        </row>
        <row r="812">
          <cell r="A812" t="str">
            <v>SDS-4.1-P</v>
          </cell>
          <cell r="B812" t="str">
            <v>DISKSUITE 4.1, CD DOC LI</v>
          </cell>
          <cell r="C812">
            <v>1995</v>
          </cell>
          <cell r="D812" t="str">
            <v>B</v>
          </cell>
        </row>
        <row r="813">
          <cell r="A813" t="str">
            <v>SDS-4.1-PU</v>
          </cell>
          <cell r="B813" t="str">
            <v>UG DISKSUITE 4.1, CD DOC LI</v>
          </cell>
          <cell r="C813">
            <v>700</v>
          </cell>
          <cell r="D813" t="str">
            <v>B</v>
          </cell>
        </row>
        <row r="814">
          <cell r="A814" t="str">
            <v>SDSC9-310-9999</v>
          </cell>
          <cell r="B814" t="str">
            <v>SUNDS3.1, 1 RTU 100K ENTRIES</v>
          </cell>
          <cell r="C814">
            <v>55713</v>
          </cell>
          <cell r="D814" t="str">
            <v>B</v>
          </cell>
        </row>
        <row r="815">
          <cell r="A815" t="str">
            <v>SDSD9-310-9999</v>
          </cell>
          <cell r="B815" t="str">
            <v>SUNDS3.1, DOCUMENTATION ONLY</v>
          </cell>
          <cell r="C815">
            <v>195</v>
          </cell>
          <cell r="D815" t="str">
            <v>B</v>
          </cell>
        </row>
        <row r="816">
          <cell r="A816" t="str">
            <v>SDSG9-310-9999</v>
          </cell>
          <cell r="B816" t="str">
            <v>SUNDS3.1, 1 RTU 1M ENTRIES</v>
          </cell>
          <cell r="C816">
            <v>349713</v>
          </cell>
          <cell r="D816" t="str">
            <v>B</v>
          </cell>
        </row>
        <row r="817">
          <cell r="A817" t="str">
            <v>SDSX9-310-9999</v>
          </cell>
          <cell r="B817" t="str">
            <v>SUNDS3.1, 1 RTU 10K ENTRIES</v>
          </cell>
          <cell r="C817">
            <v>6853</v>
          </cell>
          <cell r="D817" t="str">
            <v>B</v>
          </cell>
        </row>
        <row r="818">
          <cell r="A818" t="str">
            <v>SEAI9-300B999K</v>
          </cell>
          <cell r="B818" t="str">
            <v>Solaris EZ Acs Srvr 3.0 Asia</v>
          </cell>
          <cell r="C818">
            <v>833</v>
          </cell>
          <cell r="D818" t="str">
            <v>A</v>
          </cell>
        </row>
        <row r="819">
          <cell r="A819" t="str">
            <v>SFMMS-300-D999</v>
          </cell>
          <cell r="B819" t="str">
            <v>SunForum conferencing software</v>
          </cell>
          <cell r="C819">
            <v>35</v>
          </cell>
          <cell r="D819" t="str">
            <v>B</v>
          </cell>
        </row>
        <row r="820">
          <cell r="A820" t="str">
            <v>SG-ARY002A-0G</v>
          </cell>
          <cell r="B820" t="str">
            <v>A7000 CONTROLLER, DBL DRAWER</v>
          </cell>
          <cell r="C820">
            <v>216000</v>
          </cell>
          <cell r="D820" t="str">
            <v>A</v>
          </cell>
        </row>
        <row r="821">
          <cell r="A821" t="str">
            <v>SG-ARY147A-36GR4</v>
          </cell>
          <cell r="B821" t="str">
            <v>36GB D1000 FOR RACK(10K RPM)</v>
          </cell>
          <cell r="C821">
            <v>13643</v>
          </cell>
          <cell r="D821" t="str">
            <v>H</v>
          </cell>
        </row>
        <row r="822">
          <cell r="A822" t="str">
            <v>SG-ARY147A-36GR5</v>
          </cell>
          <cell r="B822" t="str">
            <v>36GB D1000 FOR RACK(10K RPM)</v>
          </cell>
          <cell r="C822">
            <v>13643</v>
          </cell>
          <cell r="D822" t="str">
            <v>H</v>
          </cell>
        </row>
        <row r="823">
          <cell r="A823" t="str">
            <v>SG-ARY154A-72GR4</v>
          </cell>
          <cell r="B823" t="str">
            <v>RACKMOUNTABLE D1000 w/ 4-18GB</v>
          </cell>
          <cell r="C823">
            <v>15743</v>
          </cell>
          <cell r="D823" t="str">
            <v>H</v>
          </cell>
        </row>
        <row r="824">
          <cell r="A824" t="str">
            <v>SG-ARY154A-72GR5</v>
          </cell>
          <cell r="B824" t="str">
            <v>RACK MOUNTABLE D1000 W/ 4X18GB</v>
          </cell>
          <cell r="C824">
            <v>15743</v>
          </cell>
          <cell r="D824" t="str">
            <v>H</v>
          </cell>
        </row>
        <row r="825">
          <cell r="A825" t="str">
            <v>SG-ARY164A-145GR4</v>
          </cell>
          <cell r="B825" t="str">
            <v>145GB D1000 Rackmount</v>
          </cell>
          <cell r="C825">
            <v>22643</v>
          </cell>
          <cell r="D825" t="str">
            <v>H</v>
          </cell>
        </row>
        <row r="826">
          <cell r="A826" t="str">
            <v>SG-ARY360A4-545G</v>
          </cell>
          <cell r="B826" t="str">
            <v>545GB A3500 (1x5, max)</v>
          </cell>
          <cell r="C826">
            <v>234525</v>
          </cell>
          <cell r="D826" t="str">
            <v>A</v>
          </cell>
        </row>
        <row r="827">
          <cell r="A827" t="str">
            <v>SG-ARY360A4-90G</v>
          </cell>
          <cell r="B827" t="str">
            <v>90GB A3500 (1x5, min)</v>
          </cell>
          <cell r="C827">
            <v>124275</v>
          </cell>
          <cell r="D827" t="str">
            <v>A</v>
          </cell>
        </row>
        <row r="828">
          <cell r="A828" t="str">
            <v>SG-ARY360B4-545G</v>
          </cell>
          <cell r="B828" t="str">
            <v>545GB A3500FC (1x5, max)</v>
          </cell>
          <cell r="C828">
            <v>248025</v>
          </cell>
          <cell r="D828" t="str">
            <v>A</v>
          </cell>
        </row>
        <row r="829">
          <cell r="A829" t="str">
            <v>SG-ARY360B4-90G</v>
          </cell>
          <cell r="B829" t="str">
            <v>90GB A3500FC (1x5, min)</v>
          </cell>
          <cell r="C829">
            <v>137775</v>
          </cell>
          <cell r="D829" t="str">
            <v>A</v>
          </cell>
        </row>
        <row r="830">
          <cell r="A830" t="str">
            <v>SG-ARY362A4-180G</v>
          </cell>
          <cell r="B830" t="str">
            <v>180GB A3500 (2x7, min)</v>
          </cell>
          <cell r="C830">
            <v>203250</v>
          </cell>
          <cell r="D830" t="str">
            <v>A</v>
          </cell>
        </row>
        <row r="831">
          <cell r="A831" t="str">
            <v>SG-ARY362B4-180G</v>
          </cell>
          <cell r="B831" t="str">
            <v>180GB A3500 (2x7, min)</v>
          </cell>
          <cell r="C831">
            <v>230250</v>
          </cell>
          <cell r="D831" t="str">
            <v>A</v>
          </cell>
        </row>
        <row r="832">
          <cell r="A832" t="str">
            <v>SG-ARY366A-72G</v>
          </cell>
          <cell r="B832" t="str">
            <v>A3500 1 CONT/2 TRAYS/9GB(10K)</v>
          </cell>
          <cell r="C832">
            <v>72590</v>
          </cell>
          <cell r="D832" t="str">
            <v>A</v>
          </cell>
        </row>
        <row r="833">
          <cell r="A833" t="str">
            <v>SG-ARY370A-91G</v>
          </cell>
          <cell r="B833" t="str">
            <v>91-GB A3500 (1x5x9-GB)</v>
          </cell>
          <cell r="C833">
            <v>85050</v>
          </cell>
          <cell r="D833" t="str">
            <v>A</v>
          </cell>
        </row>
        <row r="834">
          <cell r="A834" t="str">
            <v>SG-ARY372A-182G</v>
          </cell>
          <cell r="B834" t="str">
            <v>182-GB A3500 (2x7x9-GB)</v>
          </cell>
          <cell r="C834">
            <v>124800</v>
          </cell>
          <cell r="D834" t="str">
            <v>A</v>
          </cell>
        </row>
        <row r="835">
          <cell r="A835" t="str">
            <v>SG-ARY374A-273G</v>
          </cell>
          <cell r="B835" t="str">
            <v>273-GB A3500 w/(3x15x9-GB)</v>
          </cell>
          <cell r="C835">
            <v>236400</v>
          </cell>
          <cell r="D835" t="str">
            <v>A</v>
          </cell>
        </row>
        <row r="836">
          <cell r="A836" t="str">
            <v>SG-ARY374A4-273G</v>
          </cell>
          <cell r="B836" t="str">
            <v>180GB A3500 (2x7, min)</v>
          </cell>
          <cell r="C836">
            <v>354075</v>
          </cell>
          <cell r="D836" t="str">
            <v>A</v>
          </cell>
        </row>
        <row r="837">
          <cell r="A837" t="str">
            <v>SG-ARY374B4-273G</v>
          </cell>
          <cell r="B837" t="str">
            <v>273GB A3500FC (3x15, min)</v>
          </cell>
          <cell r="C837">
            <v>394575</v>
          </cell>
          <cell r="D837" t="str">
            <v>A</v>
          </cell>
        </row>
        <row r="838">
          <cell r="A838" t="str">
            <v>SG-ARY380A-182G</v>
          </cell>
          <cell r="B838" t="str">
            <v>182-GB A3500 (1x5x18-GB)</v>
          </cell>
          <cell r="C838">
            <v>91800</v>
          </cell>
          <cell r="D838" t="str">
            <v>A</v>
          </cell>
        </row>
        <row r="839">
          <cell r="A839" t="str">
            <v>SG-ARY380A4-1092G</v>
          </cell>
          <cell r="B839" t="str">
            <v>1092GB A3500 (1x5, max)</v>
          </cell>
          <cell r="C839">
            <v>275025</v>
          </cell>
          <cell r="D839" t="str">
            <v>A</v>
          </cell>
        </row>
        <row r="840">
          <cell r="A840" t="str">
            <v>SG-ARY380A4-182G</v>
          </cell>
          <cell r="B840" t="str">
            <v>182GB A3500 (1x5, min)</v>
          </cell>
          <cell r="C840">
            <v>131025</v>
          </cell>
          <cell r="D840" t="str">
            <v>A</v>
          </cell>
        </row>
        <row r="841">
          <cell r="A841" t="str">
            <v>SG-ARY380B4-1092G</v>
          </cell>
          <cell r="B841" t="str">
            <v>1092GB A3500FC (1x5, max)</v>
          </cell>
          <cell r="C841">
            <v>288525</v>
          </cell>
          <cell r="D841" t="str">
            <v>A</v>
          </cell>
        </row>
        <row r="842">
          <cell r="A842" t="str">
            <v>SG-ARY380B4-182G</v>
          </cell>
          <cell r="B842" t="str">
            <v>182GB A3500FC (1x5, min)</v>
          </cell>
          <cell r="C842">
            <v>144525</v>
          </cell>
          <cell r="D842" t="str">
            <v>A</v>
          </cell>
        </row>
        <row r="843">
          <cell r="A843" t="str">
            <v>SG-ARY381A-364G</v>
          </cell>
          <cell r="B843" t="str">
            <v>364-GB A3500 (1x5x36-GB)</v>
          </cell>
          <cell r="C843">
            <v>114000</v>
          </cell>
          <cell r="D843" t="str">
            <v>A</v>
          </cell>
        </row>
        <row r="844">
          <cell r="A844" t="str">
            <v>SG-ARY381A4-1456G</v>
          </cell>
          <cell r="B844" t="str">
            <v>1456GB A3500 (1x5, max)</v>
          </cell>
          <cell r="C844">
            <v>306225</v>
          </cell>
          <cell r="D844" t="str">
            <v>A</v>
          </cell>
        </row>
        <row r="845">
          <cell r="A845" t="str">
            <v>SG-ARY381A4-364G</v>
          </cell>
          <cell r="B845" t="str">
            <v>364GB A3500 (1x5, min)</v>
          </cell>
          <cell r="C845">
            <v>153225</v>
          </cell>
          <cell r="D845" t="str">
            <v>A</v>
          </cell>
        </row>
        <row r="846">
          <cell r="A846" t="str">
            <v>SG-ARY381B4-1456G</v>
          </cell>
          <cell r="B846" t="str">
            <v>1456GB A3500FC (1x5, max)</v>
          </cell>
          <cell r="C846">
            <v>319725</v>
          </cell>
          <cell r="D846" t="str">
            <v>A</v>
          </cell>
        </row>
        <row r="847">
          <cell r="A847" t="str">
            <v>SG-ARY381B4-364G</v>
          </cell>
          <cell r="B847" t="str">
            <v>364GB A3500FC (1x5, min)</v>
          </cell>
          <cell r="C847">
            <v>166725</v>
          </cell>
          <cell r="D847" t="str">
            <v>A</v>
          </cell>
        </row>
        <row r="848">
          <cell r="A848" t="str">
            <v>SG-ARY382A-364G</v>
          </cell>
          <cell r="B848" t="str">
            <v>364-GB A3500 (2x7x18-GB)</v>
          </cell>
          <cell r="C848">
            <v>138300</v>
          </cell>
          <cell r="D848" t="str">
            <v>A</v>
          </cell>
        </row>
        <row r="849">
          <cell r="A849" t="str">
            <v>SG-ARY382A4-364G</v>
          </cell>
          <cell r="B849" t="str">
            <v>364GB A3500 (2x7, min)</v>
          </cell>
          <cell r="C849">
            <v>216750</v>
          </cell>
          <cell r="D849" t="str">
            <v>A</v>
          </cell>
        </row>
        <row r="850">
          <cell r="A850" t="str">
            <v>SG-ARY382B4-364G</v>
          </cell>
          <cell r="B850" t="str">
            <v>364GB A3500FC (2x7, min)</v>
          </cell>
          <cell r="C850">
            <v>243750</v>
          </cell>
          <cell r="D850" t="str">
            <v>A</v>
          </cell>
        </row>
        <row r="851">
          <cell r="A851" t="str">
            <v>SG-ARY383A-728G</v>
          </cell>
          <cell r="B851" t="str">
            <v>728-GB A3500 (2X7X36-GB)</v>
          </cell>
          <cell r="C851">
            <v>182700</v>
          </cell>
          <cell r="D851" t="str">
            <v>A</v>
          </cell>
        </row>
        <row r="852">
          <cell r="A852" t="str">
            <v>SG-ARY383A4-728G</v>
          </cell>
          <cell r="B852" t="str">
            <v>728GB A3500 (2x7, min)</v>
          </cell>
          <cell r="C852">
            <v>261150</v>
          </cell>
          <cell r="D852" t="str">
            <v>A</v>
          </cell>
        </row>
        <row r="853">
          <cell r="A853" t="str">
            <v>SG-ARY383B4-728G</v>
          </cell>
          <cell r="B853" t="str">
            <v>728GB A3500FC (2x7, min)</v>
          </cell>
          <cell r="C853">
            <v>288150</v>
          </cell>
          <cell r="D853" t="str">
            <v>A</v>
          </cell>
        </row>
        <row r="854">
          <cell r="A854" t="str">
            <v>SG-ARY384A-546G</v>
          </cell>
          <cell r="B854" t="str">
            <v>546-GB A3500 (3x15x18-GB)</v>
          </cell>
          <cell r="C854">
            <v>256650</v>
          </cell>
          <cell r="D854" t="str">
            <v>A</v>
          </cell>
        </row>
        <row r="855">
          <cell r="A855" t="str">
            <v>SG-ARY384A4-546G</v>
          </cell>
          <cell r="B855" t="str">
            <v>546GB A3500 (3x15, min)</v>
          </cell>
          <cell r="C855">
            <v>374325</v>
          </cell>
          <cell r="D855" t="str">
            <v>A</v>
          </cell>
        </row>
        <row r="856">
          <cell r="A856" t="str">
            <v>SG-ARY384B4-546G</v>
          </cell>
          <cell r="B856" t="str">
            <v>546GB A3500FC (3x15, min)</v>
          </cell>
          <cell r="C856">
            <v>414825</v>
          </cell>
          <cell r="D856" t="str">
            <v>A</v>
          </cell>
        </row>
        <row r="857">
          <cell r="A857" t="str">
            <v>SG-ARY385A-1092G</v>
          </cell>
          <cell r="B857" t="str">
            <v>1092-GB A3500 (3x15x36-GB)</v>
          </cell>
          <cell r="C857">
            <v>323250</v>
          </cell>
          <cell r="D857" t="str">
            <v>A</v>
          </cell>
        </row>
        <row r="858">
          <cell r="A858" t="str">
            <v>SG-ARY385A4-1092G</v>
          </cell>
          <cell r="B858" t="str">
            <v>1092GB A3500 (3x15, min)</v>
          </cell>
          <cell r="C858">
            <v>440925</v>
          </cell>
          <cell r="D858" t="str">
            <v>A</v>
          </cell>
        </row>
        <row r="859">
          <cell r="A859" t="str">
            <v>SG-ARY385B4-1092G</v>
          </cell>
          <cell r="B859" t="str">
            <v>1092GB A3500FC (3x15, min)</v>
          </cell>
          <cell r="C859">
            <v>481425</v>
          </cell>
          <cell r="D859" t="str">
            <v>A</v>
          </cell>
        </row>
        <row r="860">
          <cell r="A860" t="str">
            <v>SG-ARY511A-127G</v>
          </cell>
          <cell r="B860" t="str">
            <v>127GB SUN STOREDGE A5000</v>
          </cell>
          <cell r="C860">
            <v>88200</v>
          </cell>
          <cell r="D860" t="str">
            <v>A</v>
          </cell>
        </row>
        <row r="861">
          <cell r="A861" t="str">
            <v>SG-ARY522A-200G</v>
          </cell>
          <cell r="B861" t="str">
            <v>200GB Sun StorEdge A5200</v>
          </cell>
          <cell r="C861">
            <v>132300</v>
          </cell>
          <cell r="D861" t="str">
            <v>A</v>
          </cell>
        </row>
        <row r="862">
          <cell r="A862" t="str">
            <v>SG-ARY523A-200G</v>
          </cell>
          <cell r="B862" t="str">
            <v>200GB Sun StorEdge A5200</v>
          </cell>
          <cell r="C862">
            <v>159075</v>
          </cell>
          <cell r="D862" t="str">
            <v>A</v>
          </cell>
        </row>
        <row r="863">
          <cell r="A863" t="str">
            <v>SG-ARY531A-254G</v>
          </cell>
          <cell r="B863" t="str">
            <v>254GB Sun StorEdge A5100</v>
          </cell>
          <cell r="C863">
            <v>88060</v>
          </cell>
          <cell r="D863" t="str">
            <v>A</v>
          </cell>
        </row>
        <row r="864">
          <cell r="A864" t="str">
            <v>SG-ARY543A-400G</v>
          </cell>
          <cell r="B864" t="str">
            <v>400GB Sun StorEdge A5200</v>
          </cell>
          <cell r="C864">
            <v>156075</v>
          </cell>
          <cell r="D864" t="str">
            <v>A</v>
          </cell>
        </row>
        <row r="865">
          <cell r="A865" t="str">
            <v>SG-ARY553A-509G</v>
          </cell>
          <cell r="B865" t="str">
            <v>509GB Sun StorEdge A5100</v>
          </cell>
          <cell r="C865">
            <v>111075</v>
          </cell>
          <cell r="D865" t="str">
            <v>A</v>
          </cell>
        </row>
        <row r="866">
          <cell r="A866" t="str">
            <v>SG-DSK010C-9G</v>
          </cell>
          <cell r="B866" t="str">
            <v>9.1GB/10k RPM Disk UniPack</v>
          </cell>
          <cell r="C866">
            <v>1872</v>
          </cell>
          <cell r="D866" t="str">
            <v>H</v>
          </cell>
        </row>
        <row r="867">
          <cell r="A867" t="str">
            <v>SG-MC250-L</v>
          </cell>
          <cell r="B867" t="str">
            <v>StorEdge MC /E250/A1000-Large</v>
          </cell>
          <cell r="C867">
            <v>215820</v>
          </cell>
          <cell r="D867" t="str">
            <v>H</v>
          </cell>
        </row>
        <row r="868">
          <cell r="A868" t="str">
            <v>SG-MC250-L-NR</v>
          </cell>
          <cell r="B868" t="str">
            <v>StorEdge MC /E250/A1000-Large</v>
          </cell>
          <cell r="C868">
            <v>204488</v>
          </cell>
          <cell r="D868" t="str">
            <v>H</v>
          </cell>
        </row>
        <row r="869">
          <cell r="A869" t="str">
            <v>SG-MC250-M</v>
          </cell>
          <cell r="B869" t="str">
            <v>StorEdge MC /E250/A1000-Medium</v>
          </cell>
          <cell r="C869">
            <v>141735</v>
          </cell>
          <cell r="D869" t="str">
            <v>H</v>
          </cell>
        </row>
        <row r="870">
          <cell r="A870" t="str">
            <v>SG-MC250-M-NR</v>
          </cell>
          <cell r="B870" t="str">
            <v>StorEdge MC /E250/A1000-Medium</v>
          </cell>
          <cell r="C870">
            <v>130403</v>
          </cell>
          <cell r="D870" t="str">
            <v>H</v>
          </cell>
        </row>
        <row r="871">
          <cell r="A871" t="str">
            <v>SG-MC250-S</v>
          </cell>
          <cell r="B871" t="str">
            <v>StorEdge MC /E250/A1000-Small</v>
          </cell>
          <cell r="C871">
            <v>104693</v>
          </cell>
          <cell r="D871" t="str">
            <v>H</v>
          </cell>
        </row>
        <row r="872">
          <cell r="A872" t="str">
            <v>SG-MC250-S-NR</v>
          </cell>
          <cell r="B872" t="str">
            <v>StorEdge MC /E250/A1000-Small</v>
          </cell>
          <cell r="C872">
            <v>93360</v>
          </cell>
          <cell r="D872" t="str">
            <v>H</v>
          </cell>
        </row>
        <row r="873">
          <cell r="A873" t="str">
            <v>SG-MC450-L</v>
          </cell>
          <cell r="B873" t="str">
            <v>StorEdge MC /E450/A1000-Large</v>
          </cell>
          <cell r="C873">
            <v>437438</v>
          </cell>
          <cell r="D873" t="str">
            <v>H</v>
          </cell>
        </row>
        <row r="874">
          <cell r="A874" t="str">
            <v>SG-MC450-L-NR</v>
          </cell>
          <cell r="B874" t="str">
            <v>StorEdge MC E450/A1000-Large</v>
          </cell>
          <cell r="C874">
            <v>412988</v>
          </cell>
          <cell r="D874" t="str">
            <v>H</v>
          </cell>
        </row>
        <row r="875">
          <cell r="A875" t="str">
            <v>SG-MC450-M</v>
          </cell>
          <cell r="B875" t="str">
            <v>StorEdge MC E450/A1000-Medium</v>
          </cell>
          <cell r="C875">
            <v>274883</v>
          </cell>
          <cell r="D875" t="str">
            <v>H</v>
          </cell>
        </row>
        <row r="876">
          <cell r="A876" t="str">
            <v>SG-MC450-M-NR</v>
          </cell>
          <cell r="B876" t="str">
            <v>StorEdge MC E450/A1000-Medium</v>
          </cell>
          <cell r="C876">
            <v>262658</v>
          </cell>
          <cell r="D876" t="str">
            <v>H</v>
          </cell>
        </row>
        <row r="877">
          <cell r="A877" t="str">
            <v>SG-MC450-S</v>
          </cell>
          <cell r="B877" t="str">
            <v>StorEdge MC /E450/A1000-Small</v>
          </cell>
          <cell r="C877">
            <v>200798</v>
          </cell>
          <cell r="D877" t="str">
            <v>H</v>
          </cell>
        </row>
        <row r="878">
          <cell r="A878" t="str">
            <v>SG-MC450-S-NR</v>
          </cell>
          <cell r="B878" t="str">
            <v>StorEdge MC E450/A1000 - Small</v>
          </cell>
          <cell r="C878">
            <v>188573</v>
          </cell>
          <cell r="D878" t="str">
            <v>H</v>
          </cell>
        </row>
        <row r="879">
          <cell r="A879" t="str">
            <v>SG-NSS126A-864G</v>
          </cell>
          <cell r="B879" t="str">
            <v>Transaction Processing SS</v>
          </cell>
          <cell r="C879">
            <v>462735</v>
          </cell>
          <cell r="D879" t="str">
            <v>A</v>
          </cell>
        </row>
        <row r="880">
          <cell r="A880" t="str">
            <v>SG-NSS360A-545G</v>
          </cell>
          <cell r="B880" t="str">
            <v>Transaction Processing SS</v>
          </cell>
          <cell r="C880">
            <v>485835</v>
          </cell>
          <cell r="D880" t="str">
            <v>A</v>
          </cell>
        </row>
        <row r="881">
          <cell r="A881" t="str">
            <v>SG-NSS523A-1TB</v>
          </cell>
          <cell r="B881" t="str">
            <v>High Bandwidth Storage Server</v>
          </cell>
          <cell r="C881">
            <v>977025</v>
          </cell>
          <cell r="D881" t="str">
            <v>A</v>
          </cell>
        </row>
        <row r="882">
          <cell r="A882" t="str">
            <v>SG-NSSARYLIB-2TB</v>
          </cell>
          <cell r="B882" t="str">
            <v>Backup Storage Server</v>
          </cell>
          <cell r="C882">
            <v>378330</v>
          </cell>
          <cell r="D882" t="str">
            <v>A</v>
          </cell>
        </row>
        <row r="883">
          <cell r="A883" t="str">
            <v>SG-XARY030A</v>
          </cell>
          <cell r="B883" t="str">
            <v>72" STOREDGE EXPANSION RACK</v>
          </cell>
          <cell r="C883">
            <v>10500</v>
          </cell>
          <cell r="D883" t="str">
            <v>A</v>
          </cell>
        </row>
        <row r="884">
          <cell r="A884" t="str">
            <v>SG-XARY144A-109G</v>
          </cell>
          <cell r="B884" t="str">
            <v>109GB STOREDGE A1000(10K RPM)</v>
          </cell>
          <cell r="C884">
            <v>27668</v>
          </cell>
          <cell r="D884" t="str">
            <v>H</v>
          </cell>
        </row>
        <row r="885">
          <cell r="A885" t="str">
            <v>SG-XARY144A-36G</v>
          </cell>
          <cell r="B885" t="str">
            <v>36GB STOREDGE A1000(10K RPM)</v>
          </cell>
          <cell r="C885">
            <v>15248</v>
          </cell>
          <cell r="D885" t="str">
            <v>H</v>
          </cell>
        </row>
        <row r="886">
          <cell r="A886" t="str">
            <v>SG-XARY145A-109G</v>
          </cell>
          <cell r="B886" t="str">
            <v>109GB STOREDGE D1000(10K RPM)</v>
          </cell>
          <cell r="C886">
            <v>24698</v>
          </cell>
          <cell r="D886" t="str">
            <v>H</v>
          </cell>
        </row>
        <row r="887">
          <cell r="A887" t="str">
            <v>SG-XARY145A-36G</v>
          </cell>
          <cell r="B887" t="str">
            <v>36GB STOREDGE D1000(10K RPM)</v>
          </cell>
          <cell r="C887">
            <v>12278</v>
          </cell>
          <cell r="D887" t="str">
            <v>H</v>
          </cell>
        </row>
        <row r="888">
          <cell r="A888" t="str">
            <v>SG-XARY146A-36G</v>
          </cell>
          <cell r="B888" t="str">
            <v>36GB A1000 FOR RACK(10K RPM)</v>
          </cell>
          <cell r="C888">
            <v>15248</v>
          </cell>
          <cell r="D888" t="str">
            <v>H</v>
          </cell>
        </row>
        <row r="889">
          <cell r="A889" t="str">
            <v>SG-XARY147A-36G</v>
          </cell>
          <cell r="B889" t="str">
            <v>36GB D1000 FOR RACK(10K RPM)</v>
          </cell>
          <cell r="C889">
            <v>12278</v>
          </cell>
          <cell r="D889" t="str">
            <v>H</v>
          </cell>
        </row>
        <row r="890">
          <cell r="A890" t="str">
            <v>SG-XARY151A-218G</v>
          </cell>
          <cell r="B890" t="str">
            <v>218GB STOREDGE A1000</v>
          </cell>
          <cell r="C890">
            <v>33338</v>
          </cell>
          <cell r="D890" t="str">
            <v>H</v>
          </cell>
        </row>
        <row r="891">
          <cell r="A891" t="str">
            <v>SG-XARY151A-72G</v>
          </cell>
          <cell r="B891" t="str">
            <v>72GB STOREDGE A1000</v>
          </cell>
          <cell r="C891">
            <v>17138</v>
          </cell>
          <cell r="D891" t="str">
            <v>H</v>
          </cell>
        </row>
        <row r="892">
          <cell r="A892" t="str">
            <v>SG-XARY152A-72G</v>
          </cell>
          <cell r="B892" t="str">
            <v>72GB STOREDGE A1000 FOR RACK</v>
          </cell>
          <cell r="C892">
            <v>17138</v>
          </cell>
          <cell r="D892" t="str">
            <v>H</v>
          </cell>
        </row>
        <row r="893">
          <cell r="A893" t="str">
            <v>SG-XARY153A-218G</v>
          </cell>
          <cell r="B893" t="str">
            <v>218GB STOREDGE D1000</v>
          </cell>
          <cell r="C893">
            <v>30368</v>
          </cell>
          <cell r="D893" t="str">
            <v>H</v>
          </cell>
        </row>
        <row r="894">
          <cell r="A894" t="str">
            <v>SG-XARY153A-72G</v>
          </cell>
          <cell r="B894" t="str">
            <v>72GB STOREDGE D1000</v>
          </cell>
          <cell r="C894">
            <v>14168</v>
          </cell>
          <cell r="D894" t="str">
            <v>H</v>
          </cell>
        </row>
        <row r="895">
          <cell r="A895" t="str">
            <v>SG-XARY154A-72G</v>
          </cell>
          <cell r="B895" t="str">
            <v>72GB STOREDGE D1000 FOR RACK</v>
          </cell>
          <cell r="C895">
            <v>14168</v>
          </cell>
          <cell r="D895" t="str">
            <v>H</v>
          </cell>
        </row>
        <row r="896">
          <cell r="A896" t="str">
            <v>SG-XARY161A-145G</v>
          </cell>
          <cell r="B896" t="str">
            <v>145GB A1000 Tabletop</v>
          </cell>
          <cell r="C896">
            <v>23348</v>
          </cell>
          <cell r="D896" t="str">
            <v>H</v>
          </cell>
        </row>
        <row r="897">
          <cell r="A897" t="str">
            <v>SG-XARY161A-291G</v>
          </cell>
          <cell r="B897" t="str">
            <v>291GB A1000 Tabletop</v>
          </cell>
          <cell r="C897">
            <v>37658</v>
          </cell>
          <cell r="D897" t="str">
            <v>H</v>
          </cell>
        </row>
        <row r="898">
          <cell r="A898" t="str">
            <v>SG-XARY162A-145G</v>
          </cell>
          <cell r="B898" t="str">
            <v>145GB A1000 FOR RACKmount</v>
          </cell>
          <cell r="C898">
            <v>23348</v>
          </cell>
          <cell r="D898" t="str">
            <v>H</v>
          </cell>
        </row>
        <row r="899">
          <cell r="A899" t="str">
            <v>SG-XARY163A-145G</v>
          </cell>
          <cell r="B899" t="str">
            <v>145GB D1000 Tabletop</v>
          </cell>
          <cell r="C899">
            <v>20378</v>
          </cell>
          <cell r="D899" t="str">
            <v>H</v>
          </cell>
        </row>
        <row r="900">
          <cell r="A900" t="str">
            <v>SG-XARY163A-291G</v>
          </cell>
          <cell r="B900" t="str">
            <v>291GB STOREDGE D1000 Tabletop</v>
          </cell>
          <cell r="C900">
            <v>34688</v>
          </cell>
          <cell r="D900" t="str">
            <v>H</v>
          </cell>
        </row>
        <row r="901">
          <cell r="A901" t="str">
            <v>SG-XARY164A-145G</v>
          </cell>
          <cell r="B901" t="str">
            <v>145GB D1000 Rackmount</v>
          </cell>
          <cell r="C901">
            <v>20378</v>
          </cell>
          <cell r="D901" t="str">
            <v>H</v>
          </cell>
        </row>
        <row r="902">
          <cell r="A902" t="str">
            <v>SG-XARY360A-545G</v>
          </cell>
          <cell r="B902" t="str">
            <v>545-GB A3500 (1X5X9-GB)</v>
          </cell>
          <cell r="C902">
            <v>234525</v>
          </cell>
          <cell r="D902" t="str">
            <v>A</v>
          </cell>
        </row>
        <row r="903">
          <cell r="A903" t="str">
            <v>SG-XARY360B-545G</v>
          </cell>
          <cell r="B903" t="str">
            <v>545-GB A3500FC (1x5x9-GB)</v>
          </cell>
          <cell r="C903">
            <v>248025</v>
          </cell>
          <cell r="D903" t="str">
            <v>A</v>
          </cell>
        </row>
        <row r="904">
          <cell r="A904" t="str">
            <v>SG-XARY366A-72G</v>
          </cell>
          <cell r="B904" t="str">
            <v>A3500 1 CONT/2 TRAYS/9GB(10K)</v>
          </cell>
          <cell r="C904">
            <v>72590</v>
          </cell>
          <cell r="D904" t="str">
            <v>A</v>
          </cell>
        </row>
        <row r="905">
          <cell r="A905" t="str">
            <v>SG-XARY380A-1092G</v>
          </cell>
          <cell r="B905" t="str">
            <v>1092-GB A3500 (1x5x18-GB)</v>
          </cell>
          <cell r="C905">
            <v>275025</v>
          </cell>
          <cell r="D905" t="str">
            <v>A</v>
          </cell>
        </row>
        <row r="906">
          <cell r="A906" t="str">
            <v>SG-XARY380B-1092G</v>
          </cell>
          <cell r="B906" t="str">
            <v>1092-GB A3500 (1x5x18-GB)</v>
          </cell>
          <cell r="C906">
            <v>288525</v>
          </cell>
          <cell r="D906" t="str">
            <v>A</v>
          </cell>
        </row>
        <row r="907">
          <cell r="A907" t="str">
            <v>SG-XARY381A-1456G</v>
          </cell>
          <cell r="B907" t="str">
            <v>1456-GB A3500 (1X5X36-GB)</v>
          </cell>
          <cell r="C907">
            <v>306225</v>
          </cell>
          <cell r="D907" t="str">
            <v>A</v>
          </cell>
        </row>
        <row r="908">
          <cell r="A908" t="str">
            <v>SG-XARY381B-1456G</v>
          </cell>
          <cell r="B908" t="str">
            <v>1456-GB A3500FC (1x5x36-GB)</v>
          </cell>
          <cell r="C908">
            <v>319725</v>
          </cell>
          <cell r="D908" t="str">
            <v>A</v>
          </cell>
        </row>
        <row r="909">
          <cell r="A909" t="str">
            <v>SG-XARY520A-200G</v>
          </cell>
          <cell r="B909" t="str">
            <v>200GB Sun StorEdge A5200</v>
          </cell>
          <cell r="C909">
            <v>132300</v>
          </cell>
          <cell r="D909" t="str">
            <v>A</v>
          </cell>
        </row>
        <row r="910">
          <cell r="A910" t="str">
            <v>SG-XARY520A-63G</v>
          </cell>
          <cell r="B910" t="str">
            <v>63GB Sun StorEdge A5200</v>
          </cell>
          <cell r="C910">
            <v>71400</v>
          </cell>
          <cell r="D910" t="str">
            <v>A</v>
          </cell>
        </row>
        <row r="911">
          <cell r="A911" t="str">
            <v>SG-XARY523A-1200G</v>
          </cell>
          <cell r="B911" t="str">
            <v>1200GB Sun StorEdge A5200</v>
          </cell>
          <cell r="C911">
            <v>831110</v>
          </cell>
          <cell r="D911" t="str">
            <v>A</v>
          </cell>
        </row>
        <row r="912">
          <cell r="A912" t="str">
            <v>SG-XARY523A-400G</v>
          </cell>
          <cell r="B912" t="str">
            <v>400GB Sun StorEdge A5200</v>
          </cell>
          <cell r="C912">
            <v>288470</v>
          </cell>
          <cell r="D912" t="str">
            <v>A</v>
          </cell>
        </row>
        <row r="913">
          <cell r="A913" t="str">
            <v>SG-XARY540A-127G</v>
          </cell>
          <cell r="B913" t="str">
            <v>127GB Sun StorEdge A5200</v>
          </cell>
          <cell r="C913">
            <v>73500</v>
          </cell>
          <cell r="D913" t="str">
            <v>A</v>
          </cell>
        </row>
        <row r="914">
          <cell r="A914" t="str">
            <v>SG-XARY540A-400G</v>
          </cell>
          <cell r="B914" t="str">
            <v>400GB Sun StorEdge A5200 TT</v>
          </cell>
          <cell r="C914">
            <v>138750</v>
          </cell>
          <cell r="D914" t="str">
            <v>A</v>
          </cell>
        </row>
        <row r="915">
          <cell r="A915" t="str">
            <v>SG-XARY541A-400G</v>
          </cell>
          <cell r="B915" t="str">
            <v>400GB Sun StorEdge A5200</v>
          </cell>
          <cell r="C915">
            <v>138750</v>
          </cell>
          <cell r="D915" t="str">
            <v>A</v>
          </cell>
        </row>
        <row r="916">
          <cell r="A916" t="str">
            <v>SG-XARY542A-400G</v>
          </cell>
          <cell r="B916" t="str">
            <v>400GB Sun StorEdge A5200</v>
          </cell>
          <cell r="C916">
            <v>138750</v>
          </cell>
          <cell r="D916" t="str">
            <v>A</v>
          </cell>
        </row>
        <row r="917">
          <cell r="A917" t="str">
            <v>SG-XARY543A-2400G</v>
          </cell>
          <cell r="B917" t="str">
            <v>2400GB Sun StorEdge A5200</v>
          </cell>
          <cell r="C917">
            <v>872475</v>
          </cell>
          <cell r="D917" t="str">
            <v>A</v>
          </cell>
        </row>
        <row r="918">
          <cell r="A918" t="str">
            <v>SG-XARY543A-800G</v>
          </cell>
          <cell r="B918" t="str">
            <v>800GB Sun StorEdge A5200 Cab</v>
          </cell>
          <cell r="C918">
            <v>303075</v>
          </cell>
          <cell r="D918" t="str">
            <v>A</v>
          </cell>
        </row>
        <row r="919">
          <cell r="A919" t="str">
            <v>SG-XARY550A-182G</v>
          </cell>
          <cell r="B919" t="str">
            <v>182GB Sun StorEdge A5100 TT</v>
          </cell>
          <cell r="C919">
            <v>52500</v>
          </cell>
          <cell r="D919" t="str">
            <v>A</v>
          </cell>
        </row>
        <row r="920">
          <cell r="A920" t="str">
            <v>SG-XARY550A-509G</v>
          </cell>
          <cell r="B920" t="str">
            <v>509GB Sun StorEdge A5100</v>
          </cell>
          <cell r="C920">
            <v>94350</v>
          </cell>
          <cell r="D920" t="str">
            <v>A</v>
          </cell>
        </row>
        <row r="921">
          <cell r="A921" t="str">
            <v>SG-XARY551A-509G</v>
          </cell>
          <cell r="B921" t="str">
            <v>509GB Sun StorEdge A5100</v>
          </cell>
          <cell r="C921">
            <v>94350</v>
          </cell>
          <cell r="D921" t="str">
            <v>A</v>
          </cell>
        </row>
        <row r="922">
          <cell r="A922" t="str">
            <v>SG-XARY552A-509G</v>
          </cell>
          <cell r="B922" t="str">
            <v>509GB Sun StorEdge A5100</v>
          </cell>
          <cell r="C922">
            <v>94350</v>
          </cell>
          <cell r="D922" t="str">
            <v>A</v>
          </cell>
        </row>
        <row r="923">
          <cell r="A923" t="str">
            <v>SG-XARY553A-1019G</v>
          </cell>
          <cell r="B923" t="str">
            <v>1019GB Sun StorEdge A5100</v>
          </cell>
          <cell r="C923">
            <v>214800</v>
          </cell>
          <cell r="D923" t="str">
            <v>A</v>
          </cell>
        </row>
        <row r="924">
          <cell r="A924" t="str">
            <v>SG-XARY553A-3057G</v>
          </cell>
          <cell r="B924" t="str">
            <v>3-TB Sun StorEdge A5100 Cab</v>
          </cell>
          <cell r="C924">
            <v>605700</v>
          </cell>
          <cell r="D924" t="str">
            <v>A</v>
          </cell>
        </row>
        <row r="925">
          <cell r="A925" t="str">
            <v>SG-XDSK010C-18G</v>
          </cell>
          <cell r="B925" t="str">
            <v>18.2GB/10k RPM Disk UniPack</v>
          </cell>
          <cell r="C925">
            <v>2430</v>
          </cell>
          <cell r="D925" t="str">
            <v>H</v>
          </cell>
        </row>
        <row r="926">
          <cell r="A926" t="str">
            <v>SG-XDSK010C-9G</v>
          </cell>
          <cell r="B926" t="str">
            <v>9.1GB/10k RPM Disk UniPack</v>
          </cell>
          <cell r="C926">
            <v>1872</v>
          </cell>
          <cell r="D926" t="str">
            <v>H</v>
          </cell>
        </row>
        <row r="927">
          <cell r="A927" t="str">
            <v>SG-XDSK020C-18G</v>
          </cell>
          <cell r="B927" t="str">
            <v>18.2GB/10K RPM DISK MULTIPACK</v>
          </cell>
          <cell r="C927">
            <v>4550</v>
          </cell>
          <cell r="D927" t="str">
            <v>H</v>
          </cell>
        </row>
        <row r="928">
          <cell r="A928" t="str">
            <v>SG-XDSK020C-36G</v>
          </cell>
          <cell r="B928" t="str">
            <v>36.4GB/10k RPM Disk MultiPack</v>
          </cell>
          <cell r="C928">
            <v>5850</v>
          </cell>
          <cell r="D928" t="str">
            <v>H</v>
          </cell>
        </row>
        <row r="929">
          <cell r="A929" t="str">
            <v>SG-XDSK040C-36G</v>
          </cell>
          <cell r="B929" t="str">
            <v>36.4GB/10K RPM DISK MULTIPACK</v>
          </cell>
          <cell r="C929">
            <v>7980</v>
          </cell>
          <cell r="D929" t="str">
            <v>H</v>
          </cell>
        </row>
        <row r="930">
          <cell r="A930" t="str">
            <v>SG-XDSK040C-72G</v>
          </cell>
          <cell r="B930" t="str">
            <v>72.8GB/10k RPM Disk MultiPack</v>
          </cell>
          <cell r="C930">
            <v>10350</v>
          </cell>
          <cell r="D930" t="str">
            <v>H</v>
          </cell>
        </row>
        <row r="931">
          <cell r="A931" t="str">
            <v>SG-XDSK060C-109G</v>
          </cell>
          <cell r="B931" t="str">
            <v>109.2GB/10k RPM Disk MultiPack</v>
          </cell>
          <cell r="C931">
            <v>14850</v>
          </cell>
          <cell r="D931" t="str">
            <v>H</v>
          </cell>
        </row>
        <row r="932">
          <cell r="A932" t="str">
            <v>SG-XDSK060C-54G</v>
          </cell>
          <cell r="B932" t="str">
            <v>54.6GB/10K RPM DISK MULTIPACK</v>
          </cell>
          <cell r="C932">
            <v>11410</v>
          </cell>
          <cell r="D932" t="str">
            <v>H</v>
          </cell>
        </row>
        <row r="933">
          <cell r="A933" t="str">
            <v>SG-XLIB8MM1-400G</v>
          </cell>
          <cell r="B933" t="str">
            <v>STOREDGE L400 400GB 2DR/DESK</v>
          </cell>
          <cell r="C933">
            <v>22400</v>
          </cell>
          <cell r="D933" t="str">
            <v>H</v>
          </cell>
        </row>
        <row r="934">
          <cell r="A934" t="str">
            <v>SG-XLIB8MMB-400G</v>
          </cell>
          <cell r="B934" t="str">
            <v>STOREDGE L400 400GB 1DR/DESK</v>
          </cell>
          <cell r="C934">
            <v>17500</v>
          </cell>
          <cell r="D934" t="str">
            <v>H</v>
          </cell>
        </row>
        <row r="935">
          <cell r="A935" t="str">
            <v>SG-XLIB8MMC-400G</v>
          </cell>
          <cell r="B935" t="str">
            <v>STOREDGE L400 400GB/8MM 1DR/RK</v>
          </cell>
          <cell r="C935">
            <v>17500</v>
          </cell>
          <cell r="D935" t="str">
            <v>H</v>
          </cell>
        </row>
        <row r="936">
          <cell r="A936" t="str">
            <v>SG-XLIB9840-DRV</v>
          </cell>
          <cell r="B936" t="str">
            <v>StorEdge 9840 20GB tape drive</v>
          </cell>
          <cell r="C936">
            <v>50250</v>
          </cell>
          <cell r="D936" t="str">
            <v>A</v>
          </cell>
        </row>
        <row r="937">
          <cell r="A937" t="str">
            <v>SG-XLIBDLT1-1TB-2</v>
          </cell>
          <cell r="B937" t="str">
            <v>STOREDGE L1000 1 TAPE DESKSIDE</v>
          </cell>
          <cell r="C937">
            <v>42000</v>
          </cell>
          <cell r="D937" t="str">
            <v>A</v>
          </cell>
        </row>
        <row r="938">
          <cell r="A938" t="str">
            <v>SG-XLIBDLT1-1TB-4</v>
          </cell>
          <cell r="B938" t="str">
            <v>STOREDGE L1000 PACKAGE</v>
          </cell>
          <cell r="C938">
            <v>75525</v>
          </cell>
          <cell r="D938" t="str">
            <v>A</v>
          </cell>
        </row>
        <row r="939">
          <cell r="A939" t="str">
            <v>SG-XLIBDLT1-1TB-5</v>
          </cell>
          <cell r="B939" t="str">
            <v>STOREDGE L1000 PACKAGE</v>
          </cell>
          <cell r="C939">
            <v>79380</v>
          </cell>
          <cell r="D939" t="str">
            <v>A</v>
          </cell>
        </row>
        <row r="940">
          <cell r="A940" t="str">
            <v>SG-XLIBDLT1-1TB-6</v>
          </cell>
          <cell r="B940" t="str">
            <v>SUN STOREDGE L1000 PACKAGE</v>
          </cell>
          <cell r="C940">
            <v>64875</v>
          </cell>
          <cell r="D940" t="str">
            <v>A</v>
          </cell>
        </row>
        <row r="941">
          <cell r="A941" t="str">
            <v>SG-XLIBDLT1-1TB-7</v>
          </cell>
          <cell r="B941" t="str">
            <v>STOREDGE L1000 PACKAGE</v>
          </cell>
          <cell r="C941">
            <v>69750</v>
          </cell>
          <cell r="D941" t="str">
            <v>A</v>
          </cell>
        </row>
        <row r="942">
          <cell r="A942" t="str">
            <v>SG-XLIBDLT1-280G</v>
          </cell>
          <cell r="B942" t="str">
            <v>DLT7000-Based 280GB Autoloader</v>
          </cell>
          <cell r="C942">
            <v>17150</v>
          </cell>
          <cell r="D942" t="str">
            <v>H</v>
          </cell>
        </row>
        <row r="943">
          <cell r="A943" t="str">
            <v>SG-XLIBDLT16-11TB</v>
          </cell>
          <cell r="B943" t="str">
            <v>STOREDGE L11000 11TB/16DR</v>
          </cell>
          <cell r="C943">
            <v>404600</v>
          </cell>
          <cell r="D943" t="str">
            <v>A</v>
          </cell>
        </row>
        <row r="944">
          <cell r="A944" t="str">
            <v>SG-XLIBDLT16-11TB4</v>
          </cell>
          <cell r="B944" t="str">
            <v>STOREDGE L11000 PACKAGE</v>
          </cell>
          <cell r="C944">
            <v>526200</v>
          </cell>
          <cell r="D944" t="str">
            <v>A</v>
          </cell>
        </row>
        <row r="945">
          <cell r="A945" t="str">
            <v>SG-XLIBDLT16-11TB5</v>
          </cell>
          <cell r="B945" t="str">
            <v>STOREDGE L11000 PACKAGE</v>
          </cell>
          <cell r="C945">
            <v>543750</v>
          </cell>
          <cell r="D945" t="str">
            <v>A</v>
          </cell>
        </row>
        <row r="946">
          <cell r="A946" t="str">
            <v>SG-XLIBDLT1R-1TB-2</v>
          </cell>
          <cell r="B946" t="str">
            <v>STOREDGE L1000 1TB/1DR RACKMNT</v>
          </cell>
          <cell r="C946">
            <v>42000</v>
          </cell>
          <cell r="D946" t="str">
            <v>A</v>
          </cell>
        </row>
        <row r="947">
          <cell r="A947" t="str">
            <v>SG-XLIBDLT1R-1TB-4</v>
          </cell>
          <cell r="B947" t="str">
            <v>STOREDGE L1000 PACKAGE</v>
          </cell>
          <cell r="C947">
            <v>75525</v>
          </cell>
          <cell r="D947" t="str">
            <v>A</v>
          </cell>
        </row>
        <row r="948">
          <cell r="A948" t="str">
            <v>SG-XLIBDLT1R-1TB-5</v>
          </cell>
          <cell r="B948" t="str">
            <v>STOREDGE L1000 PACKAGE</v>
          </cell>
          <cell r="C948">
            <v>79380</v>
          </cell>
          <cell r="D948" t="str">
            <v>A</v>
          </cell>
        </row>
        <row r="949">
          <cell r="A949" t="str">
            <v>SG-XLIBDLT1R-1TB-6</v>
          </cell>
          <cell r="B949" t="str">
            <v>SUN STOREDGE L1000 PACKAGE</v>
          </cell>
          <cell r="C949">
            <v>64875</v>
          </cell>
          <cell r="D949" t="str">
            <v>A</v>
          </cell>
        </row>
        <row r="950">
          <cell r="A950" t="str">
            <v>SG-XLIBDLT1R-1TB-7</v>
          </cell>
          <cell r="B950" t="str">
            <v>STOREDGE L1000 PACKAGE</v>
          </cell>
          <cell r="C950">
            <v>69750</v>
          </cell>
          <cell r="D950" t="str">
            <v>A</v>
          </cell>
        </row>
        <row r="951">
          <cell r="A951" t="str">
            <v>SG-XLIBDLT2-280G</v>
          </cell>
          <cell r="B951" t="str">
            <v>DLT7000-BASED 280GB Autoloader</v>
          </cell>
          <cell r="C951">
            <v>17150</v>
          </cell>
          <cell r="D951" t="str">
            <v>H</v>
          </cell>
        </row>
        <row r="952">
          <cell r="A952" t="str">
            <v>SG-XLIBDLT4-11TB</v>
          </cell>
          <cell r="B952" t="str">
            <v>STOREDGE L11000, 11TB/4DR</v>
          </cell>
          <cell r="C952">
            <v>245000</v>
          </cell>
          <cell r="D952" t="str">
            <v>A</v>
          </cell>
        </row>
        <row r="953">
          <cell r="A953" t="str">
            <v>SG-XLIBDLT4-11TB6</v>
          </cell>
          <cell r="B953" t="str">
            <v>STOREDGE L11000 PACKAGE</v>
          </cell>
          <cell r="C953">
            <v>284520</v>
          </cell>
          <cell r="D953" t="str">
            <v>A</v>
          </cell>
        </row>
        <row r="954">
          <cell r="A954" t="str">
            <v>SG-XLIBDLT4-11TB7</v>
          </cell>
          <cell r="B954" t="str">
            <v>STOREDGE L11000 PACKAGE</v>
          </cell>
          <cell r="C954">
            <v>301125</v>
          </cell>
          <cell r="D954" t="str">
            <v>A</v>
          </cell>
        </row>
        <row r="955">
          <cell r="A955" t="str">
            <v>SG-XLIBDLT4-1TB-2</v>
          </cell>
          <cell r="B955" t="str">
            <v>STOREDGE L1000 1TB/4DR DESKTOP</v>
          </cell>
          <cell r="C955">
            <v>75600</v>
          </cell>
          <cell r="D955" t="str">
            <v>A</v>
          </cell>
        </row>
        <row r="956">
          <cell r="A956" t="str">
            <v>SG-XLIBDLT4R-1TB-2</v>
          </cell>
          <cell r="B956" t="str">
            <v>STOREDGE L1000 1TB/4DR RACKMNT</v>
          </cell>
          <cell r="C956">
            <v>75600</v>
          </cell>
          <cell r="D956" t="str">
            <v>A</v>
          </cell>
        </row>
        <row r="957">
          <cell r="A957" t="str">
            <v>SG-XLIBL700-2POWER</v>
          </cell>
          <cell r="B957" t="str">
            <v>StorEdge L700 2nd pwr/drv twr</v>
          </cell>
          <cell r="C957">
            <v>26850</v>
          </cell>
          <cell r="D957" t="str">
            <v>A</v>
          </cell>
        </row>
        <row r="958">
          <cell r="A958" t="str">
            <v>SG-XLIBL700-BASE</v>
          </cell>
          <cell r="B958" t="str">
            <v>StorEdge L700 library base</v>
          </cell>
          <cell r="C958">
            <v>174000</v>
          </cell>
          <cell r="D958" t="str">
            <v>A</v>
          </cell>
        </row>
        <row r="959">
          <cell r="A959" t="str">
            <v>SG-XLIBL700-BASE4A</v>
          </cell>
          <cell r="B959" t="str">
            <v>StorEdge L700 Library Pakage</v>
          </cell>
          <cell r="C959">
            <v>679950</v>
          </cell>
          <cell r="D959" t="str">
            <v>A</v>
          </cell>
        </row>
        <row r="960">
          <cell r="A960" t="str">
            <v>SG-XLIBL700-BASE4B</v>
          </cell>
          <cell r="B960" t="str">
            <v>StorEdge L700 Library Pakage</v>
          </cell>
          <cell r="C960">
            <v>782280</v>
          </cell>
          <cell r="D960" t="str">
            <v>A</v>
          </cell>
        </row>
        <row r="961">
          <cell r="A961" t="str">
            <v>SG-XLIBL700-BASE5A</v>
          </cell>
          <cell r="B961" t="str">
            <v>StorEdge L700 Library Pakage</v>
          </cell>
          <cell r="C961">
            <v>697500</v>
          </cell>
          <cell r="D961" t="str">
            <v>A</v>
          </cell>
        </row>
        <row r="962">
          <cell r="A962" t="str">
            <v>SG-XLIBL700-BASE5B</v>
          </cell>
          <cell r="B962" t="str">
            <v>StorEdge L700 Library Pakage</v>
          </cell>
          <cell r="C962">
            <v>799830</v>
          </cell>
          <cell r="D962" t="str">
            <v>A</v>
          </cell>
        </row>
        <row r="963">
          <cell r="A963" t="str">
            <v>SG-XLIBL700-BASE6A</v>
          </cell>
          <cell r="B963" t="str">
            <v>StorEdge L700 Library Pakage</v>
          </cell>
          <cell r="C963">
            <v>384960</v>
          </cell>
          <cell r="D963" t="str">
            <v>A</v>
          </cell>
        </row>
        <row r="964">
          <cell r="A964" t="str">
            <v>SG-XLIBL700-BASE6B</v>
          </cell>
          <cell r="B964" t="str">
            <v>StorEdge L700 Library Pakage</v>
          </cell>
          <cell r="C964">
            <v>457860</v>
          </cell>
          <cell r="D964" t="str">
            <v>A</v>
          </cell>
        </row>
        <row r="965">
          <cell r="A965" t="str">
            <v>SG-XLIBL700-BASE7A</v>
          </cell>
          <cell r="B965" t="str">
            <v>StorEdge L700 Library Pakage</v>
          </cell>
          <cell r="C965">
            <v>401550</v>
          </cell>
          <cell r="D965" t="str">
            <v>A</v>
          </cell>
        </row>
        <row r="966">
          <cell r="A966" t="str">
            <v>SG-XLIBL700-BASE7B</v>
          </cell>
          <cell r="B966" t="str">
            <v>StorEdge L700 Library Pakage</v>
          </cell>
          <cell r="C966">
            <v>474450</v>
          </cell>
          <cell r="D966" t="str">
            <v>A</v>
          </cell>
        </row>
        <row r="967">
          <cell r="A967" t="str">
            <v>SG-XLIBL700-CAP</v>
          </cell>
          <cell r="B967" t="str">
            <v>StorEdge L700 20-cartrdge cap</v>
          </cell>
          <cell r="C967">
            <v>7500</v>
          </cell>
          <cell r="D967" t="str">
            <v>A</v>
          </cell>
        </row>
        <row r="968">
          <cell r="A968" t="str">
            <v>SG-XLIBL700-DOOR</v>
          </cell>
          <cell r="B968" t="str">
            <v>StorEdge L700 Expansion Door</v>
          </cell>
          <cell r="C968">
            <v>19500</v>
          </cell>
          <cell r="D968" t="str">
            <v>A</v>
          </cell>
        </row>
        <row r="969">
          <cell r="A969" t="str">
            <v>SG-XMED4MMCL-10</v>
          </cell>
          <cell r="B969" t="str">
            <v>4MM DDS CLEANING TAPES-10 PACK</v>
          </cell>
          <cell r="C969">
            <v>168</v>
          </cell>
          <cell r="D969" t="str">
            <v>H</v>
          </cell>
        </row>
        <row r="970">
          <cell r="A970" t="str">
            <v>SG-XMED4MMDDS210</v>
          </cell>
          <cell r="B970" t="str">
            <v>4MM 120M DDS2 TAPES - 10 PACK</v>
          </cell>
          <cell r="C970">
            <v>210</v>
          </cell>
          <cell r="D970" t="str">
            <v>H</v>
          </cell>
        </row>
        <row r="971">
          <cell r="A971" t="str">
            <v>SG-XMED4MMDDS310</v>
          </cell>
          <cell r="B971" t="str">
            <v>4MM 125M DDS3 TAPES - 10 PACK</v>
          </cell>
          <cell r="C971">
            <v>336</v>
          </cell>
          <cell r="D971" t="str">
            <v>H</v>
          </cell>
        </row>
        <row r="972">
          <cell r="A972" t="str">
            <v>SG-XMED4MMDDS410</v>
          </cell>
          <cell r="B972" t="str">
            <v>4MM 150M DDS3 TAPES - 10 PACK</v>
          </cell>
          <cell r="C972">
            <v>675</v>
          </cell>
          <cell r="D972" t="str">
            <v>H</v>
          </cell>
        </row>
        <row r="973">
          <cell r="A973" t="str">
            <v>SG-XMED8MMAME-10</v>
          </cell>
          <cell r="B973" t="str">
            <v>8MM 170M AME TAPE-PACK OF 10</v>
          </cell>
          <cell r="C973">
            <v>1085</v>
          </cell>
          <cell r="D973" t="str">
            <v>H</v>
          </cell>
        </row>
        <row r="974">
          <cell r="A974" t="str">
            <v>SG-XMED8MMAME-PK</v>
          </cell>
          <cell r="B974" t="str">
            <v>8MM AME EXAPAK</v>
          </cell>
          <cell r="C974">
            <v>1155</v>
          </cell>
          <cell r="D974" t="str">
            <v>H</v>
          </cell>
        </row>
        <row r="975">
          <cell r="A975" t="str">
            <v>SG-XMED8MMAMEC10</v>
          </cell>
          <cell r="B975" t="str">
            <v>8MM AME CLEANING TAPES-10 PACK</v>
          </cell>
          <cell r="C975">
            <v>371</v>
          </cell>
          <cell r="D975" t="str">
            <v>H</v>
          </cell>
        </row>
        <row r="976">
          <cell r="A976" t="str">
            <v>SG-XMED8MMXL-10</v>
          </cell>
          <cell r="B976" t="str">
            <v>8MM 160M XL TAPES - 10 PACK</v>
          </cell>
          <cell r="C976">
            <v>210</v>
          </cell>
          <cell r="D976" t="str">
            <v>H</v>
          </cell>
        </row>
        <row r="977">
          <cell r="A977" t="str">
            <v>SG-XMED8MMXL-PK</v>
          </cell>
          <cell r="B977" t="str">
            <v>8MM 160M EXAPACK</v>
          </cell>
          <cell r="C977">
            <v>259</v>
          </cell>
          <cell r="D977" t="str">
            <v>H</v>
          </cell>
        </row>
        <row r="978">
          <cell r="A978" t="str">
            <v>SG-XMED8MMXLCL10</v>
          </cell>
          <cell r="B978" t="str">
            <v>8MM XL CLEANING TAPES- 10 PACK</v>
          </cell>
          <cell r="C978">
            <v>280</v>
          </cell>
          <cell r="D978" t="str">
            <v>H</v>
          </cell>
        </row>
        <row r="979">
          <cell r="A979" t="str">
            <v>SG-XMED9840-20</v>
          </cell>
          <cell r="B979" t="str">
            <v>9840 media - package of 20</v>
          </cell>
          <cell r="C979">
            <v>4500</v>
          </cell>
          <cell r="D979" t="str">
            <v>H</v>
          </cell>
        </row>
        <row r="980">
          <cell r="A980" t="str">
            <v>SG-XMED9840-STRKIT</v>
          </cell>
          <cell r="B980" t="str">
            <v>9840 media starter kit</v>
          </cell>
          <cell r="C980">
            <v>16500</v>
          </cell>
          <cell r="D980" t="str">
            <v>H</v>
          </cell>
        </row>
        <row r="981">
          <cell r="A981" t="str">
            <v>SG-XMED9840CL-5</v>
          </cell>
          <cell r="B981" t="str">
            <v>9840 cleaning carts-pkg of 5</v>
          </cell>
          <cell r="C981">
            <v>900</v>
          </cell>
          <cell r="D981" t="str">
            <v>H</v>
          </cell>
        </row>
        <row r="982">
          <cell r="A982" t="str">
            <v>SG-XMEDCART-1MAG</v>
          </cell>
          <cell r="B982" t="str">
            <v>Media magazine</v>
          </cell>
          <cell r="C982">
            <v>225</v>
          </cell>
          <cell r="D982" t="str">
            <v>H</v>
          </cell>
        </row>
        <row r="983">
          <cell r="A983" t="str">
            <v>SG-XMEDDLTCIV-10</v>
          </cell>
          <cell r="B983" t="str">
            <v>DLT COMPACT IV TAPE, 10 PACK</v>
          </cell>
          <cell r="C983">
            <v>1190</v>
          </cell>
          <cell r="D983" t="str">
            <v>H</v>
          </cell>
        </row>
        <row r="984">
          <cell r="A984" t="str">
            <v>SG-XMEDDLTCL-10</v>
          </cell>
          <cell r="B984" t="str">
            <v>DLT CLEANING TAPES-10 PACK</v>
          </cell>
          <cell r="C984">
            <v>700</v>
          </cell>
          <cell r="D984" t="str">
            <v>H</v>
          </cell>
        </row>
        <row r="985">
          <cell r="A985" t="str">
            <v>SG-XTAP4MM-011A</v>
          </cell>
          <cell r="B985" t="str">
            <v>TAPE 12GB 4MM DDS-3 UNIPACK</v>
          </cell>
          <cell r="C985">
            <v>1820</v>
          </cell>
          <cell r="D985" t="str">
            <v>H</v>
          </cell>
        </row>
        <row r="986">
          <cell r="A986" t="str">
            <v>SG-XTAP4MM-012A</v>
          </cell>
          <cell r="B986" t="str">
            <v>TAPE 20GB 4MM DDS-4 UNIPACK</v>
          </cell>
          <cell r="C986">
            <v>2625</v>
          </cell>
          <cell r="D986" t="str">
            <v>H</v>
          </cell>
        </row>
        <row r="987">
          <cell r="A987" t="str">
            <v>SG-XTAP4MM-021A</v>
          </cell>
          <cell r="B987" t="str">
            <v>TAPE 12GB 4MM DDS-3 FLEXIPK</v>
          </cell>
          <cell r="C987">
            <v>2170</v>
          </cell>
          <cell r="D987" t="str">
            <v>H</v>
          </cell>
        </row>
        <row r="988">
          <cell r="A988" t="str">
            <v>SG-XTAP4MM-031A</v>
          </cell>
          <cell r="B988" t="str">
            <v>72GB 4MM DDS-3 AUTOLOADER</v>
          </cell>
          <cell r="C988">
            <v>4270</v>
          </cell>
          <cell r="D988" t="str">
            <v>H</v>
          </cell>
        </row>
        <row r="989">
          <cell r="A989" t="str">
            <v>SG-XTAP8MM-010A</v>
          </cell>
          <cell r="B989" t="str">
            <v>TAPE 7GB 8MM UNIPACK</v>
          </cell>
          <cell r="C989">
            <v>2160</v>
          </cell>
          <cell r="D989" t="str">
            <v>H</v>
          </cell>
        </row>
        <row r="990">
          <cell r="A990" t="str">
            <v>SG-XTAP8MM-011A</v>
          </cell>
          <cell r="B990" t="str">
            <v>TAPE 20GB 8MM UNIPACK</v>
          </cell>
          <cell r="C990">
            <v>4658</v>
          </cell>
          <cell r="D990" t="str">
            <v>H</v>
          </cell>
        </row>
        <row r="991">
          <cell r="A991" t="str">
            <v>SG-XTAP8MM-020A</v>
          </cell>
          <cell r="B991" t="str">
            <v>7-14GB 8MM FLEXIPACK</v>
          </cell>
          <cell r="C991">
            <v>2464</v>
          </cell>
          <cell r="D991" t="str">
            <v>H</v>
          </cell>
        </row>
        <row r="992">
          <cell r="A992" t="str">
            <v>SG-XTAP8MM-021A</v>
          </cell>
          <cell r="B992" t="str">
            <v>TAPE 20GB 8MM FLEXIPACK</v>
          </cell>
          <cell r="C992">
            <v>4995</v>
          </cell>
          <cell r="D992" t="str">
            <v>H</v>
          </cell>
        </row>
        <row r="993">
          <cell r="A993" t="str">
            <v>SG-XTAP8MM-400G</v>
          </cell>
          <cell r="B993" t="str">
            <v>STOREDGE L400 TAPE DRIVE</v>
          </cell>
          <cell r="C993">
            <v>4860</v>
          </cell>
          <cell r="D993" t="str">
            <v>H</v>
          </cell>
        </row>
        <row r="994">
          <cell r="A994" t="str">
            <v>SG-XTAPDLT-021A</v>
          </cell>
          <cell r="B994" t="str">
            <v>TAPE 35GB DLT7000 FLEXIPACK</v>
          </cell>
          <cell r="C994">
            <v>10640</v>
          </cell>
          <cell r="D994" t="str">
            <v>H</v>
          </cell>
        </row>
        <row r="995">
          <cell r="A995" t="str">
            <v>SG-XTAPDLT1-1TB</v>
          </cell>
          <cell r="B995" t="str">
            <v>DLT7000 TAPE DRIVE</v>
          </cell>
          <cell r="C995">
            <v>13300</v>
          </cell>
          <cell r="D995" t="str">
            <v>A</v>
          </cell>
        </row>
        <row r="996">
          <cell r="A996" t="str">
            <v>SG-XTAPDLT2-11TB</v>
          </cell>
          <cell r="B996" t="str">
            <v>2 DLT7000 TAPE DRIVES</v>
          </cell>
          <cell r="C996">
            <v>35000</v>
          </cell>
          <cell r="D996" t="str">
            <v>A</v>
          </cell>
        </row>
        <row r="997">
          <cell r="A997" t="str">
            <v>SG-XTAPDL7-L700</v>
          </cell>
          <cell r="B997" t="str">
            <v>DLT7000 DRIVE OPTION</v>
          </cell>
          <cell r="C997">
            <v>18000</v>
          </cell>
          <cell r="D997" t="str">
            <v>A</v>
          </cell>
        </row>
        <row r="998">
          <cell r="A998" t="str">
            <v>SG-XTAPSLR-010A</v>
          </cell>
          <cell r="B998" t="str">
            <v>TAPE 4GB SLR UNIPACK</v>
          </cell>
          <cell r="C998">
            <v>1215</v>
          </cell>
          <cell r="D998" t="str">
            <v>H</v>
          </cell>
        </row>
        <row r="999">
          <cell r="A999" t="str">
            <v>SIMS-2.0-P1</v>
          </cell>
          <cell r="B999" t="str">
            <v>SOLSTICE INTERNT MAIL SRVR 2.0</v>
          </cell>
          <cell r="C999">
            <v>693</v>
          </cell>
          <cell r="D999" t="str">
            <v>B</v>
          </cell>
        </row>
        <row r="1000">
          <cell r="A1000" t="str">
            <v>SKIP-1.1G-B</v>
          </cell>
          <cell r="B1000" t="str">
            <v>SKIP 1.1 GLOBAL, CD DOC LIC</v>
          </cell>
          <cell r="C1000">
            <v>139</v>
          </cell>
          <cell r="D1000" t="str">
            <v>B</v>
          </cell>
        </row>
        <row r="1001">
          <cell r="A1001" t="str">
            <v>SKIPWNT-3.0D-P</v>
          </cell>
          <cell r="B1001" t="str">
            <v>SKIP 3.0 WIN/NT DOM CD DOC LI</v>
          </cell>
          <cell r="C1001">
            <v>209</v>
          </cell>
          <cell r="D1001" t="str">
            <v>B</v>
          </cell>
        </row>
        <row r="1002">
          <cell r="A1002" t="str">
            <v>SKIPWNT-3.0D-P1000</v>
          </cell>
          <cell r="B1002" t="str">
            <v>SKP 3.0 WIN/NT DOM CD DOC 1K LI</v>
          </cell>
          <cell r="C1002">
            <v>57393</v>
          </cell>
          <cell r="D1002" t="str">
            <v>B</v>
          </cell>
        </row>
        <row r="1003">
          <cell r="A1003" t="str">
            <v>SKIPWNT-3.0DP10000</v>
          </cell>
          <cell r="B1003" t="str">
            <v>SKP 3.0 WIN/NT DOM CD DOC 10K L</v>
          </cell>
          <cell r="C1003">
            <v>504000</v>
          </cell>
          <cell r="D1003" t="str">
            <v>B</v>
          </cell>
        </row>
        <row r="1004">
          <cell r="A1004" t="str">
            <v>SKIPWNT-3.0E-P</v>
          </cell>
          <cell r="B1004" t="str">
            <v>SKIP 3.0 WIN/NT EC CD DOC LI</v>
          </cell>
          <cell r="C1004">
            <v>174</v>
          </cell>
          <cell r="D1004" t="str">
            <v>B</v>
          </cell>
        </row>
        <row r="1005">
          <cell r="A1005" t="str">
            <v>SKIPWNT-3.0E-P1000</v>
          </cell>
          <cell r="B1005" t="str">
            <v>SKP 3.0 WIN/NT ECT CD DOC 1K LI</v>
          </cell>
          <cell r="C1005">
            <v>57393</v>
          </cell>
          <cell r="D1005" t="str">
            <v>B</v>
          </cell>
        </row>
        <row r="1006">
          <cell r="A1006" t="str">
            <v>SKIPWNT-3.0EP10000</v>
          </cell>
          <cell r="B1006" t="str">
            <v>SKP 3.0 WIN/NT ECT CD DOC 10K L</v>
          </cell>
          <cell r="C1006">
            <v>504000</v>
          </cell>
          <cell r="D1006" t="str">
            <v>B</v>
          </cell>
        </row>
        <row r="1007">
          <cell r="A1007" t="str">
            <v>SKIPWNT-3.0G-P</v>
          </cell>
          <cell r="B1007" t="str">
            <v>SKIP 3.0 WIN/NT GLOB CD DOC LI</v>
          </cell>
          <cell r="C1007">
            <v>139</v>
          </cell>
          <cell r="D1007" t="str">
            <v>B</v>
          </cell>
        </row>
        <row r="1008">
          <cell r="A1008" t="str">
            <v>SKIPWNT-3.0G-P1000</v>
          </cell>
          <cell r="B1008" t="str">
            <v>SKP 3.0 WIN/NT GLB CD DOC 1K LI</v>
          </cell>
          <cell r="C1008">
            <v>55993</v>
          </cell>
          <cell r="D1008" t="str">
            <v>B</v>
          </cell>
        </row>
        <row r="1009">
          <cell r="A1009" t="str">
            <v>SKIPWNT-3.0GP10000</v>
          </cell>
          <cell r="B1009" t="str">
            <v>SKP 3.0 WIN/NT GBL CD DOC 10K L</v>
          </cell>
          <cell r="C1009">
            <v>490000</v>
          </cell>
          <cell r="D1009" t="str">
            <v>B</v>
          </cell>
        </row>
        <row r="1010">
          <cell r="A1010" t="str">
            <v>SKPIS-150ED999</v>
          </cell>
          <cell r="B1010" t="str">
            <v>SunScreen SKIP 1.5 Export</v>
          </cell>
          <cell r="C1010">
            <v>181</v>
          </cell>
          <cell r="D1010" t="str">
            <v>B</v>
          </cell>
        </row>
        <row r="1011">
          <cell r="A1011" t="str">
            <v>SKPIS-150ND999</v>
          </cell>
          <cell r="B1011" t="str">
            <v>SunScreen SKIP 1.5 US &amp; CANADA</v>
          </cell>
          <cell r="C1011">
            <v>209</v>
          </cell>
          <cell r="D1011" t="str">
            <v>B</v>
          </cell>
        </row>
        <row r="1012">
          <cell r="A1012" t="str">
            <v>SKPIS-150WD999</v>
          </cell>
          <cell r="B1012" t="str">
            <v>SunScreen SKIP 1.5 Global</v>
          </cell>
          <cell r="C1012">
            <v>139</v>
          </cell>
          <cell r="D1012" t="str">
            <v>B</v>
          </cell>
        </row>
        <row r="1013">
          <cell r="A1013" t="str">
            <v>SKPIW-307A9999</v>
          </cell>
          <cell r="B1013" t="str">
            <v>SKIP 3.0.7, Med/Doc NT Global40</v>
          </cell>
          <cell r="C1013">
            <v>139</v>
          </cell>
          <cell r="D1013" t="str">
            <v>B</v>
          </cell>
        </row>
        <row r="1014">
          <cell r="A1014" t="str">
            <v>SKPIW-307B9999</v>
          </cell>
          <cell r="B1014" t="str">
            <v>SKIP 3.0.7, Med/Doc NT Global56</v>
          </cell>
          <cell r="C1014">
            <v>181</v>
          </cell>
          <cell r="D1014" t="str">
            <v>B</v>
          </cell>
        </row>
        <row r="1015">
          <cell r="A1015" t="str">
            <v>SKPIW-307C9999</v>
          </cell>
          <cell r="B1015" t="str">
            <v>SKIP 3.0.7, Med/Doc NT Dom-128</v>
          </cell>
          <cell r="C1015">
            <v>209</v>
          </cell>
          <cell r="D1015" t="str">
            <v>B</v>
          </cell>
        </row>
        <row r="1016">
          <cell r="A1016" t="str">
            <v>SLS9S-100-999M</v>
          </cell>
          <cell r="B1016" t="str">
            <v>PC NetLink E4X00, E5X00, E6X00</v>
          </cell>
          <cell r="C1016">
            <v>8393</v>
          </cell>
          <cell r="D1016" t="str">
            <v>B</v>
          </cell>
        </row>
        <row r="1017">
          <cell r="A1017" t="str">
            <v>SLS9S-100-99UM</v>
          </cell>
          <cell r="B1017" t="str">
            <v>Upgrade from TAS to PC Netlink</v>
          </cell>
          <cell r="C1017">
            <v>0</v>
          </cell>
          <cell r="D1017" t="str">
            <v>D</v>
          </cell>
        </row>
        <row r="1018">
          <cell r="A1018" t="str">
            <v>SLS9S-100-E9UM</v>
          </cell>
          <cell r="B1018" t="str">
            <v>PC NetLink Inst. Base 3x00</v>
          </cell>
          <cell r="C1018">
            <v>4193</v>
          </cell>
          <cell r="D1018" t="str">
            <v>B</v>
          </cell>
        </row>
        <row r="1019">
          <cell r="A1019" t="str">
            <v>SLS9S-100-S99M</v>
          </cell>
          <cell r="B1019" t="str">
            <v>PC NetLink for E10K</v>
          </cell>
          <cell r="C1019">
            <v>13993</v>
          </cell>
          <cell r="D1019" t="str">
            <v>B</v>
          </cell>
        </row>
        <row r="1020">
          <cell r="A1020" t="str">
            <v>SLS9S-100-W99M</v>
          </cell>
          <cell r="B1020" t="str">
            <v>Solaris PC NetLink New E5-3500</v>
          </cell>
          <cell r="C1020">
            <v>0</v>
          </cell>
          <cell r="D1020" t="str">
            <v>D</v>
          </cell>
        </row>
        <row r="1021">
          <cell r="A1021" t="str">
            <v>SLS9S-100-W9UM</v>
          </cell>
          <cell r="B1021" t="str">
            <v>PC NetLink Inst Base E5-E450</v>
          </cell>
          <cell r="C1021">
            <v>2093</v>
          </cell>
          <cell r="D1021" t="str">
            <v>B</v>
          </cell>
        </row>
        <row r="1022">
          <cell r="A1022" t="str">
            <v>SLSII-110-9999</v>
          </cell>
          <cell r="B1022" t="str">
            <v>PC NetLink RTU Intel 9-32 CPU</v>
          </cell>
          <cell r="C1022">
            <v>8393</v>
          </cell>
          <cell r="D1022" t="str">
            <v>B</v>
          </cell>
        </row>
        <row r="1023">
          <cell r="A1023" t="str">
            <v>SLSII-110-C999</v>
          </cell>
          <cell r="B1023" t="str">
            <v>PC NetLink RTU Intel 33+ CPU</v>
          </cell>
          <cell r="C1023">
            <v>13993</v>
          </cell>
          <cell r="D1023" t="str">
            <v>B</v>
          </cell>
        </row>
        <row r="1024">
          <cell r="A1024" t="str">
            <v>SLSII-110-I999</v>
          </cell>
          <cell r="B1024" t="str">
            <v>PC NetLink RTU SS UC Intel 1-4</v>
          </cell>
          <cell r="C1024">
            <v>2093</v>
          </cell>
          <cell r="D1024" t="str">
            <v>B</v>
          </cell>
        </row>
        <row r="1025">
          <cell r="A1025" t="str">
            <v>SLSII-110-X999</v>
          </cell>
          <cell r="B1025" t="str">
            <v>PC NetLink RTU SS UC Intel 5-8</v>
          </cell>
          <cell r="C1025">
            <v>4193</v>
          </cell>
          <cell r="D1025" t="str">
            <v>B</v>
          </cell>
        </row>
        <row r="1026">
          <cell r="A1026" t="str">
            <v>SLSIS-110-9999</v>
          </cell>
          <cell r="B1026" t="str">
            <v>PC NetLink RTU SS UC E4x00-E60</v>
          </cell>
          <cell r="C1026">
            <v>8393</v>
          </cell>
          <cell r="D1026" t="str">
            <v>B</v>
          </cell>
        </row>
        <row r="1027">
          <cell r="A1027" t="str">
            <v>SLSIS-110-E999</v>
          </cell>
          <cell r="B1027" t="str">
            <v>PC NetLink RTU SS UC E3X00</v>
          </cell>
          <cell r="C1027">
            <v>4193</v>
          </cell>
          <cell r="D1027" t="str">
            <v>B</v>
          </cell>
        </row>
        <row r="1028">
          <cell r="A1028" t="str">
            <v>SLSIS-110-S999</v>
          </cell>
          <cell r="B1028" t="str">
            <v>PC NetLink RTU SS UC E10K</v>
          </cell>
          <cell r="C1028">
            <v>13993</v>
          </cell>
          <cell r="D1028" t="str">
            <v>B</v>
          </cell>
        </row>
        <row r="1029">
          <cell r="A1029" t="str">
            <v>SLSIS-110-W999</v>
          </cell>
          <cell r="B1029" t="str">
            <v>PC NetLink RTU SS UC E5S-E450</v>
          </cell>
          <cell r="C1029">
            <v>2093</v>
          </cell>
          <cell r="D1029" t="str">
            <v>B</v>
          </cell>
        </row>
        <row r="1030">
          <cell r="A1030" t="str">
            <v>SLSIX-110-W999</v>
          </cell>
          <cell r="B1030" t="str">
            <v>PC NetLink RTU SS UC E5S-E3500</v>
          </cell>
          <cell r="C1030">
            <v>0</v>
          </cell>
          <cell r="D1030" t="str">
            <v>D</v>
          </cell>
        </row>
        <row r="1031">
          <cell r="A1031" t="str">
            <v>SLSXS-100-99U9</v>
          </cell>
          <cell r="B1031" t="str">
            <v>Upgrade SLPC/PCNL RTU only UC</v>
          </cell>
          <cell r="C1031">
            <v>0</v>
          </cell>
          <cell r="D1031" t="str">
            <v>D</v>
          </cell>
        </row>
        <row r="1032">
          <cell r="A1032" t="str">
            <v>SMC9S-101-9999</v>
          </cell>
          <cell r="B1032" t="str">
            <v>Sun StorEdge Mgmt Console</v>
          </cell>
          <cell r="C1032">
            <v>29400</v>
          </cell>
          <cell r="D1032" t="str">
            <v>B</v>
          </cell>
        </row>
        <row r="1033">
          <cell r="A1033" t="str">
            <v>SMC9S-101-999M</v>
          </cell>
          <cell r="B1033" t="str">
            <v>Sun StorEdge Mgmt Console</v>
          </cell>
          <cell r="C1033">
            <v>29400</v>
          </cell>
          <cell r="D1033" t="str">
            <v>B</v>
          </cell>
        </row>
        <row r="1034">
          <cell r="A1034" t="str">
            <v>SMC9S-101-9P9M</v>
          </cell>
          <cell r="B1034" t="str">
            <v>Sun StorEdge Mgmt Console</v>
          </cell>
          <cell r="C1034">
            <v>0</v>
          </cell>
          <cell r="D1034" t="str">
            <v>D</v>
          </cell>
        </row>
        <row r="1035">
          <cell r="A1035" t="str">
            <v>SNCC9-311-9999</v>
          </cell>
          <cell r="B1035" t="str">
            <v>SNC 3.1.1, 100LIC</v>
          </cell>
          <cell r="C1035">
            <v>22400</v>
          </cell>
          <cell r="D1035" t="str">
            <v>B</v>
          </cell>
        </row>
        <row r="1036">
          <cell r="A1036" t="str">
            <v>SNCC9-311-99U9</v>
          </cell>
          <cell r="B1036" t="str">
            <v>UG SNC 3.1.1, 100LIC</v>
          </cell>
          <cell r="C1036">
            <v>4060</v>
          </cell>
          <cell r="D1036" t="str">
            <v>B</v>
          </cell>
        </row>
        <row r="1037">
          <cell r="A1037" t="str">
            <v>SNCF9-311-9999</v>
          </cell>
          <cell r="B1037" t="str">
            <v>SNC 3.1.1, 500LIC</v>
          </cell>
          <cell r="C1037">
            <v>84000</v>
          </cell>
          <cell r="D1037" t="str">
            <v>B</v>
          </cell>
        </row>
        <row r="1038">
          <cell r="A1038" t="str">
            <v>SNCX9-311-9999</v>
          </cell>
          <cell r="B1038" t="str">
            <v>SNC 3.1.1, 10LIC</v>
          </cell>
          <cell r="C1038">
            <v>3220</v>
          </cell>
          <cell r="D1038" t="str">
            <v>B</v>
          </cell>
        </row>
        <row r="1039">
          <cell r="A1039" t="str">
            <v>SNCX9-311-99U9</v>
          </cell>
          <cell r="B1039" t="str">
            <v>UG SNC 3.1.1, 10LIC</v>
          </cell>
          <cell r="C1039">
            <v>581</v>
          </cell>
          <cell r="D1039" t="str">
            <v>B</v>
          </cell>
        </row>
        <row r="1040">
          <cell r="A1040" t="str">
            <v>SNM-2.3-D</v>
          </cell>
          <cell r="B1040" t="str">
            <v>DOMAIN MANAGER 2.3 DOCS</v>
          </cell>
          <cell r="C1040">
            <v>195</v>
          </cell>
          <cell r="D1040" t="str">
            <v>D</v>
          </cell>
        </row>
        <row r="1041">
          <cell r="A1041" t="str">
            <v>SNM-DM-2.3-P</v>
          </cell>
          <cell r="B1041" t="str">
            <v>DOMAIN MGR 2.3 SOL 2,CD DOC LI</v>
          </cell>
          <cell r="C1041">
            <v>13993</v>
          </cell>
          <cell r="D1041" t="str">
            <v>B</v>
          </cell>
        </row>
        <row r="1042">
          <cell r="A1042" t="str">
            <v>SNM-DM-2.3-PU</v>
          </cell>
          <cell r="B1042" t="str">
            <v>UG DOMAIN MGR 2.3, CD DOC LI</v>
          </cell>
          <cell r="C1042">
            <v>5593</v>
          </cell>
          <cell r="D1042" t="str">
            <v>B</v>
          </cell>
        </row>
        <row r="1043">
          <cell r="A1043" t="str">
            <v>SNM-NM-2.3-P</v>
          </cell>
          <cell r="B1043" t="str">
            <v>SUNNET MGR 2.3 SOL 2,CD DOC LI</v>
          </cell>
          <cell r="C1043">
            <v>9793</v>
          </cell>
          <cell r="D1043" t="str">
            <v>B</v>
          </cell>
        </row>
        <row r="1044">
          <cell r="A1044" t="str">
            <v>SNM-SM-2.3-P</v>
          </cell>
          <cell r="B1044" t="str">
            <v>SITE MGR. 2.3 SOL 2, CD DOC LI</v>
          </cell>
          <cell r="C1044">
            <v>2793</v>
          </cell>
          <cell r="D1044" t="str">
            <v>B</v>
          </cell>
        </row>
        <row r="1045">
          <cell r="A1045" t="str">
            <v>SNM-SM-2.3-PU</v>
          </cell>
          <cell r="B1045" t="str">
            <v>UG SITE MGR 2.3 SOL2,CD DOC LI</v>
          </cell>
          <cell r="C1045">
            <v>1113</v>
          </cell>
          <cell r="D1045" t="str">
            <v>B</v>
          </cell>
        </row>
        <row r="1046">
          <cell r="A1046" t="str">
            <v>SNV-9.1-P</v>
          </cell>
          <cell r="B1046" t="str">
            <v>SUNLINK SNA/SNM 9.1, CD DOC LI</v>
          </cell>
          <cell r="C1046">
            <v>12994</v>
          </cell>
          <cell r="D1046" t="str">
            <v>B</v>
          </cell>
        </row>
        <row r="1047">
          <cell r="A1047" t="str">
            <v>SOL-2.5.1AUG97-D</v>
          </cell>
          <cell r="B1047" t="str">
            <v>SOLARIS 2.5.1 HW8/97 DOCS</v>
          </cell>
          <cell r="C1047">
            <v>1554</v>
          </cell>
          <cell r="D1047" t="str">
            <v>B</v>
          </cell>
        </row>
        <row r="1048">
          <cell r="A1048" t="str">
            <v>SOL-2.5.1NOV97-D</v>
          </cell>
          <cell r="B1048" t="str">
            <v>FULL ENGLISH DOCUMETATION SET</v>
          </cell>
          <cell r="C1048">
            <v>1554</v>
          </cell>
          <cell r="D1048" t="str">
            <v>B</v>
          </cell>
        </row>
        <row r="1049">
          <cell r="A1049" t="str">
            <v>SOL-2.5MAY96-D</v>
          </cell>
          <cell r="B1049" t="str">
            <v>MNL ASSY,SOL2.5.1 DOCUBOX</v>
          </cell>
          <cell r="C1049">
            <v>1554</v>
          </cell>
          <cell r="D1049" t="str">
            <v>B</v>
          </cell>
        </row>
        <row r="1050">
          <cell r="A1050" t="str">
            <v>SOL-2.6-45-ED</v>
          </cell>
          <cell r="B1050" t="str">
            <v>SOLARIS 2.6 KOREAN USERDOCS</v>
          </cell>
          <cell r="C1050">
            <v>325</v>
          </cell>
          <cell r="D1050" t="str">
            <v>B</v>
          </cell>
        </row>
        <row r="1051">
          <cell r="A1051" t="str">
            <v>SOL-2.6-D</v>
          </cell>
          <cell r="B1051" t="str">
            <v>SOLARIS 2.6 US FULL DOCS</v>
          </cell>
          <cell r="C1051">
            <v>1944</v>
          </cell>
          <cell r="D1051" t="str">
            <v>B</v>
          </cell>
        </row>
        <row r="1052">
          <cell r="A1052" t="str">
            <v>SOL-2.6-ED</v>
          </cell>
          <cell r="B1052" t="str">
            <v>SOLARIS 2.6 US USERDOCS</v>
          </cell>
          <cell r="C1052">
            <v>130</v>
          </cell>
          <cell r="D1052" t="str">
            <v>B</v>
          </cell>
        </row>
        <row r="1053">
          <cell r="A1053" t="str">
            <v>SOL-BT-2X-P20-D</v>
          </cell>
          <cell r="B1053" t="str">
            <v>ENG OPENBOOT 2.X REFGUIDE 20PK</v>
          </cell>
          <cell r="C1053">
            <v>72</v>
          </cell>
          <cell r="D1053" t="str">
            <v>B</v>
          </cell>
        </row>
        <row r="1054">
          <cell r="A1054" t="str">
            <v>SOL-BT-3X-P20-D</v>
          </cell>
          <cell r="B1054" t="str">
            <v>ENG OPENBOOT 3.X REFGUIDE 20PK</v>
          </cell>
          <cell r="C1054">
            <v>72</v>
          </cell>
          <cell r="D1054" t="str">
            <v>B</v>
          </cell>
        </row>
        <row r="1055">
          <cell r="A1055" t="str">
            <v>SOL-DTWG-LU</v>
          </cell>
          <cell r="B1055" t="str">
            <v>SOL DT TO WG SVR UPGD</v>
          </cell>
          <cell r="C1055">
            <v>2334</v>
          </cell>
          <cell r="D1055" t="str">
            <v>A</v>
          </cell>
        </row>
        <row r="1056">
          <cell r="A1056" t="str">
            <v>SOL-E450-D</v>
          </cell>
          <cell r="B1056" t="str">
            <v>E450 SOLARIS MEDIA KIT SUPP</v>
          </cell>
          <cell r="C1056">
            <v>0</v>
          </cell>
          <cell r="D1056" t="str">
            <v>D</v>
          </cell>
        </row>
        <row r="1057">
          <cell r="A1057" t="str">
            <v>SOL99-080-F9D9</v>
          </cell>
          <cell r="B1057" t="str">
            <v>Solaris 8 SA Docs - English</v>
          </cell>
          <cell r="C1057">
            <v>384</v>
          </cell>
          <cell r="D1057" t="str">
            <v>B</v>
          </cell>
        </row>
        <row r="1058">
          <cell r="A1058" t="str">
            <v>SOL99-080-MAD9</v>
          </cell>
          <cell r="B1058" t="str">
            <v>Solaris 8 EN Full Manual Set</v>
          </cell>
          <cell r="C1058">
            <v>1944</v>
          </cell>
          <cell r="D1058" t="str">
            <v>B</v>
          </cell>
        </row>
        <row r="1059">
          <cell r="A1059" t="str">
            <v>SOL99-080-R9DH</v>
          </cell>
          <cell r="B1059" t="str">
            <v>Solaris 8 User Docs, Korean</v>
          </cell>
          <cell r="C1059">
            <v>260</v>
          </cell>
          <cell r="D1059" t="str">
            <v>B</v>
          </cell>
        </row>
        <row r="1060">
          <cell r="A1060" t="str">
            <v>SOL99-080-T9D9</v>
          </cell>
          <cell r="B1060" t="str">
            <v>Solaris 8 Dev Docs - English</v>
          </cell>
          <cell r="C1060">
            <v>644</v>
          </cell>
          <cell r="D1060" t="str">
            <v>B</v>
          </cell>
        </row>
        <row r="1061">
          <cell r="A1061" t="str">
            <v>SOL9S-999WC9U9</v>
          </cell>
          <cell r="B1061" t="str">
            <v>SOLARIS 33-64CPU SRV LIC UPG</v>
          </cell>
          <cell r="C1061">
            <v>117000</v>
          </cell>
          <cell r="D1061" t="str">
            <v>A</v>
          </cell>
        </row>
        <row r="1062">
          <cell r="A1062" t="str">
            <v>SOL9S-999WD9U9</v>
          </cell>
          <cell r="B1062" t="str">
            <v>SOLARIS DESKTOP UPGRADE - 1RTU</v>
          </cell>
          <cell r="C1062">
            <v>319</v>
          </cell>
          <cell r="D1062" t="str">
            <v>A</v>
          </cell>
        </row>
        <row r="1063">
          <cell r="A1063" t="str">
            <v>SOL9S-999WI9U9</v>
          </cell>
          <cell r="B1063" t="str">
            <v>SOLARIS WG SERVER UPGRADE 1RTU</v>
          </cell>
          <cell r="C1063">
            <v>3192</v>
          </cell>
          <cell r="D1063" t="str">
            <v>A</v>
          </cell>
        </row>
        <row r="1064">
          <cell r="A1064" t="str">
            <v>SOL9S-999WL9U9</v>
          </cell>
          <cell r="B1064" t="str">
            <v>SOLARIS 17-32CPU SRV LIC UPG</v>
          </cell>
          <cell r="C1064">
            <v>42120</v>
          </cell>
          <cell r="D1064" t="str">
            <v>A</v>
          </cell>
        </row>
        <row r="1065">
          <cell r="A1065" t="str">
            <v>SOL9S-999WX9U9</v>
          </cell>
          <cell r="B1065" t="str">
            <v>SOLARIS 5-8CPU SRV LIC UPGRADE</v>
          </cell>
          <cell r="C1065">
            <v>4680</v>
          </cell>
          <cell r="D1065" t="str">
            <v>A</v>
          </cell>
        </row>
        <row r="1066">
          <cell r="A1066" t="str">
            <v>SOL9S-999WY9U9</v>
          </cell>
          <cell r="B1066" t="str">
            <v>SOLARIS 9-16CPU SRV LIC B232UPG</v>
          </cell>
          <cell r="C1066">
            <v>16510</v>
          </cell>
          <cell r="D1066" t="str">
            <v>A</v>
          </cell>
        </row>
        <row r="1067">
          <cell r="A1067" t="str">
            <v>SOLC8-070-D8UM</v>
          </cell>
          <cell r="B1067" t="str">
            <v>S7 OE 100 DESKTOP UPDATE</v>
          </cell>
          <cell r="C1067">
            <v>12870</v>
          </cell>
          <cell r="D1067" t="str">
            <v>A</v>
          </cell>
        </row>
        <row r="1068">
          <cell r="A1068" t="str">
            <v>SOLC9-999-D99M</v>
          </cell>
          <cell r="B1068" t="str">
            <v>SOLARIS DESKTOP 100 RTU's</v>
          </cell>
          <cell r="C1068">
            <v>12870</v>
          </cell>
          <cell r="D1068" t="str">
            <v>A</v>
          </cell>
        </row>
        <row r="1069">
          <cell r="A1069" t="str">
            <v>SOLD-2.5.1NOV97-45</v>
          </cell>
          <cell r="B1069" t="str">
            <v>KOREAN SOLARIS 2.5.1 11/97 DT</v>
          </cell>
          <cell r="C1069">
            <v>325</v>
          </cell>
          <cell r="D1069" t="str">
            <v>A</v>
          </cell>
        </row>
        <row r="1070">
          <cell r="A1070" t="str">
            <v>SOLD-2.6MAR98-45</v>
          </cell>
          <cell r="B1070" t="str">
            <v>SOL 2.6 HW3/98 KOREAN DT</v>
          </cell>
          <cell r="C1070">
            <v>350</v>
          </cell>
          <cell r="D1070" t="str">
            <v>A</v>
          </cell>
        </row>
        <row r="1071">
          <cell r="A1071" t="str">
            <v>SOLD9-070-9999</v>
          </cell>
          <cell r="B1071" t="str">
            <v>SOLARIS 7 FULL DOC SET</v>
          </cell>
          <cell r="C1071">
            <v>1944</v>
          </cell>
          <cell r="D1071" t="str">
            <v>B</v>
          </cell>
        </row>
        <row r="1072">
          <cell r="A1072" t="str">
            <v>SOLD9-070-R99H</v>
          </cell>
          <cell r="B1072" t="str">
            <v>SOLARIS 7 END USER DOC, KOREA</v>
          </cell>
          <cell r="C1072">
            <v>325</v>
          </cell>
          <cell r="D1072" t="str">
            <v>B</v>
          </cell>
        </row>
        <row r="1073">
          <cell r="A1073" t="str">
            <v>SOLDS-070-T99C</v>
          </cell>
          <cell r="B1073" t="str">
            <v>SOLARIS 7 DEVELOPER DOC JAPAN</v>
          </cell>
          <cell r="C1073">
            <v>774</v>
          </cell>
          <cell r="D1073" t="str">
            <v>B</v>
          </cell>
        </row>
        <row r="1074">
          <cell r="A1074" t="str">
            <v>SOLE-2.6-P</v>
          </cell>
          <cell r="B1074" t="str">
            <v>SOLARIS 2.6 ENCRYPTION KIT</v>
          </cell>
          <cell r="C1074">
            <v>130</v>
          </cell>
          <cell r="D1074" t="str">
            <v>B</v>
          </cell>
        </row>
        <row r="1075">
          <cell r="A1075" t="str">
            <v>SOLIS-92D-W9UM</v>
          </cell>
          <cell r="B1075" t="str">
            <v>SOLARIS 2YR SUBSW/UPG WGSV 4</v>
          </cell>
          <cell r="C1075">
            <v>3764</v>
          </cell>
          <cell r="D1075" t="str">
            <v>B</v>
          </cell>
        </row>
        <row r="1076">
          <cell r="A1076" t="str">
            <v>SOLL8-070-888M</v>
          </cell>
          <cell r="B1076" t="str">
            <v>solaris 7 50 user license</v>
          </cell>
          <cell r="C1076">
            <v>975</v>
          </cell>
          <cell r="D1076" t="str">
            <v>A</v>
          </cell>
        </row>
        <row r="1077">
          <cell r="A1077" t="str">
            <v>SOLL8-070-D8UM</v>
          </cell>
          <cell r="B1077" t="str">
            <v>S7 OE 50 DESKTOP UPDATE</v>
          </cell>
          <cell r="C1077">
            <v>7534</v>
          </cell>
          <cell r="D1077" t="str">
            <v>A</v>
          </cell>
        </row>
        <row r="1078">
          <cell r="A1078" t="str">
            <v>SOLL9-999-D99M</v>
          </cell>
          <cell r="B1078" t="str">
            <v>SOLARIS DESKTOP 50RTU's</v>
          </cell>
          <cell r="C1078">
            <v>7534</v>
          </cell>
          <cell r="D1078" t="str">
            <v>A</v>
          </cell>
        </row>
        <row r="1079">
          <cell r="A1079" t="str">
            <v>SOLM9-070N9999</v>
          </cell>
          <cell r="B1079" t="str">
            <v>SOLARIS 7 ENCRYPTION KIT</v>
          </cell>
          <cell r="C1079">
            <v>130</v>
          </cell>
          <cell r="D1079" t="str">
            <v>B</v>
          </cell>
        </row>
        <row r="1080">
          <cell r="A1080" t="str">
            <v>SOLMI-070WD88H</v>
          </cell>
          <cell r="B1080" t="str">
            <v>SOL 7 DT INTEL KOREAN</v>
          </cell>
          <cell r="C1080">
            <v>585</v>
          </cell>
          <cell r="D1080" t="str">
            <v>A</v>
          </cell>
        </row>
        <row r="1081">
          <cell r="A1081" t="str">
            <v>SOLMI-070WD8UH</v>
          </cell>
          <cell r="B1081" t="str">
            <v>SOL 7 DT UPG INTEL KOREAN</v>
          </cell>
          <cell r="C1081">
            <v>455</v>
          </cell>
          <cell r="D1081" t="str">
            <v>A</v>
          </cell>
        </row>
        <row r="1082">
          <cell r="A1082" t="str">
            <v>SOLMI-070WI88H</v>
          </cell>
          <cell r="B1082" t="str">
            <v>SOL 7 SVR INTEL KOREAN 1-4 CPU</v>
          </cell>
          <cell r="C1082">
            <v>904</v>
          </cell>
          <cell r="D1082" t="str">
            <v>A</v>
          </cell>
        </row>
        <row r="1083">
          <cell r="A1083" t="str">
            <v>SOLMI-070WI8UH</v>
          </cell>
          <cell r="B1083" t="str">
            <v>S7 SERVER 1-4 CPUS, INTEL</v>
          </cell>
          <cell r="C1083">
            <v>598</v>
          </cell>
          <cell r="D1083" t="str">
            <v>A</v>
          </cell>
        </row>
        <row r="1084">
          <cell r="A1084" t="str">
            <v>SOLMI-S02WD88H</v>
          </cell>
          <cell r="B1084" t="str">
            <v>2YR SLRS IN DSKTP SUB-KOREAN</v>
          </cell>
          <cell r="C1084">
            <v>319</v>
          </cell>
          <cell r="D1084" t="str">
            <v>A</v>
          </cell>
        </row>
        <row r="1085">
          <cell r="A1085" t="str">
            <v>SOLMI-S02WI88H</v>
          </cell>
          <cell r="B1085" t="str">
            <v>2YR SLRS IN SVR SUB-KOREAN</v>
          </cell>
          <cell r="C1085">
            <v>546</v>
          </cell>
          <cell r="D1085" t="str">
            <v>A</v>
          </cell>
        </row>
        <row r="1086">
          <cell r="A1086" t="str">
            <v>SOLMS-070W9999</v>
          </cell>
          <cell r="B1086" t="str">
            <v>SOLARIS 7 STD ENGLISH SVR</v>
          </cell>
          <cell r="C1086">
            <v>140</v>
          </cell>
          <cell r="D1086" t="str">
            <v>A</v>
          </cell>
        </row>
        <row r="1087">
          <cell r="A1087" t="str">
            <v>SOLMS-070W999H</v>
          </cell>
          <cell r="B1087" t="str">
            <v>SOLARIS 7 STD KOREAN SRVR</v>
          </cell>
          <cell r="C1087">
            <v>397</v>
          </cell>
          <cell r="D1087" t="str">
            <v>A</v>
          </cell>
        </row>
        <row r="1088">
          <cell r="A1088" t="str">
            <v>SOLMS-070WD99H</v>
          </cell>
          <cell r="B1088" t="str">
            <v>SOLARIS 7 STANDARD KOREAN DT</v>
          </cell>
          <cell r="C1088">
            <v>325</v>
          </cell>
          <cell r="D1088" t="str">
            <v>A</v>
          </cell>
        </row>
        <row r="1089">
          <cell r="A1089" t="str">
            <v>SOLMS-07AW999H</v>
          </cell>
          <cell r="B1089" t="str">
            <v>SOLARIS 7 10/98 KOREAN SRVR</v>
          </cell>
          <cell r="C1089">
            <v>397</v>
          </cell>
          <cell r="D1089" t="str">
            <v>A</v>
          </cell>
        </row>
        <row r="1090">
          <cell r="A1090" t="str">
            <v>SOLMS-07AWD99H</v>
          </cell>
          <cell r="B1090" t="str">
            <v>SOLARIS 7 10/98 KOREAN DT</v>
          </cell>
          <cell r="C1090">
            <v>325</v>
          </cell>
          <cell r="D1090" t="str">
            <v>A</v>
          </cell>
        </row>
        <row r="1091">
          <cell r="A1091" t="str">
            <v>SOLMS-07BW999H</v>
          </cell>
          <cell r="B1091" t="str">
            <v>Solaris 7 3/99 Korean Srvr</v>
          </cell>
          <cell r="C1091">
            <v>397</v>
          </cell>
          <cell r="D1091" t="str">
            <v>A</v>
          </cell>
        </row>
        <row r="1092">
          <cell r="A1092" t="str">
            <v>SOLMS-07BWD99H</v>
          </cell>
          <cell r="B1092" t="str">
            <v>Solaris 7 3/99 Korean DT</v>
          </cell>
          <cell r="C1092">
            <v>325</v>
          </cell>
          <cell r="D1092" t="str">
            <v>A</v>
          </cell>
        </row>
        <row r="1093">
          <cell r="A1093" t="str">
            <v>SOLMS-07CW999H</v>
          </cell>
          <cell r="B1093" t="str">
            <v>Solaris 7 5/99 Korean Srvr</v>
          </cell>
          <cell r="C1093">
            <v>397</v>
          </cell>
          <cell r="D1093" t="str">
            <v>A</v>
          </cell>
        </row>
        <row r="1094">
          <cell r="A1094" t="str">
            <v>SOLMS-07CWD99H</v>
          </cell>
          <cell r="B1094" t="str">
            <v>Solaris 7 5/99 Korean DT</v>
          </cell>
          <cell r="C1094">
            <v>325</v>
          </cell>
          <cell r="D1094" t="str">
            <v>A</v>
          </cell>
        </row>
        <row r="1095">
          <cell r="A1095" t="str">
            <v>SOLMS-07DW999H</v>
          </cell>
          <cell r="B1095" t="str">
            <v>Solaris 7 8/99 Korean Srvr</v>
          </cell>
          <cell r="C1095">
            <v>397</v>
          </cell>
          <cell r="D1095" t="str">
            <v>A</v>
          </cell>
        </row>
        <row r="1096">
          <cell r="A1096" t="str">
            <v>SOLMS-07DWD99H</v>
          </cell>
          <cell r="B1096" t="str">
            <v>Solaris 7 8/99 Korean DT</v>
          </cell>
          <cell r="C1096">
            <v>325</v>
          </cell>
          <cell r="D1096" t="str">
            <v>A</v>
          </cell>
        </row>
        <row r="1097">
          <cell r="A1097" t="str">
            <v>SOLMS-07EW999H</v>
          </cell>
          <cell r="B1097" t="str">
            <v>Solaris 7 11/99 Korean Srvr</v>
          </cell>
          <cell r="C1097">
            <v>397</v>
          </cell>
          <cell r="D1097" t="str">
            <v>A</v>
          </cell>
        </row>
        <row r="1098">
          <cell r="A1098" t="str">
            <v>SOLMS-07EWD99H</v>
          </cell>
          <cell r="B1098" t="str">
            <v>Solaris 7 11/99 Korean DT</v>
          </cell>
          <cell r="C1098">
            <v>325</v>
          </cell>
          <cell r="D1098" t="str">
            <v>A</v>
          </cell>
        </row>
        <row r="1099">
          <cell r="A1099" t="str">
            <v>SOLMS-251W999H</v>
          </cell>
          <cell r="B1099" t="str">
            <v>KOREAN SOLARIS 2.5.1 STD SV</v>
          </cell>
          <cell r="C1099">
            <v>390</v>
          </cell>
          <cell r="D1099" t="str">
            <v>A</v>
          </cell>
        </row>
        <row r="1100">
          <cell r="A1100" t="str">
            <v>SOLMS-251WD99H</v>
          </cell>
          <cell r="B1100" t="str">
            <v>KOREAN SOLARIS 2.5.1 STD DT</v>
          </cell>
          <cell r="C1100">
            <v>325</v>
          </cell>
          <cell r="D1100" t="str">
            <v>A</v>
          </cell>
        </row>
        <row r="1101">
          <cell r="A1101" t="str">
            <v>SOLMS-260W999H</v>
          </cell>
          <cell r="B1101" t="str">
            <v>SOLARIS 2.6 STD KOREAN SRVR</v>
          </cell>
          <cell r="C1101">
            <v>397</v>
          </cell>
          <cell r="D1101" t="str">
            <v>A</v>
          </cell>
        </row>
        <row r="1102">
          <cell r="A1102" t="str">
            <v>SOLMS-260WD99H</v>
          </cell>
          <cell r="B1102" t="str">
            <v>SOLARIS 2.6 STANDARD KOREAN DT</v>
          </cell>
          <cell r="C1102">
            <v>325</v>
          </cell>
          <cell r="D1102" t="str">
            <v>A</v>
          </cell>
        </row>
        <row r="1103">
          <cell r="A1103" t="str">
            <v>SOLMS-26EW999H</v>
          </cell>
          <cell r="B1103" t="str">
            <v>SOLARIS 2.6 5/98 KOREAN SRVR</v>
          </cell>
          <cell r="C1103">
            <v>397</v>
          </cell>
          <cell r="D1103" t="str">
            <v>A</v>
          </cell>
        </row>
        <row r="1104">
          <cell r="A1104" t="str">
            <v>SOLMS-26EWD99H</v>
          </cell>
          <cell r="B1104" t="str">
            <v>SOLARIS 2.6 5/98 KOREAN DT</v>
          </cell>
          <cell r="C1104">
            <v>325</v>
          </cell>
          <cell r="D1104" t="str">
            <v>A</v>
          </cell>
        </row>
        <row r="1105">
          <cell r="A1105" t="str">
            <v>SOLMS-26ZW999H</v>
          </cell>
          <cell r="B1105" t="str">
            <v>SOL 2.6 BASE 08/97 KOREAN SVR</v>
          </cell>
          <cell r="C1105">
            <v>397</v>
          </cell>
          <cell r="D1105" t="str">
            <v>A</v>
          </cell>
        </row>
        <row r="1106">
          <cell r="A1106" t="str">
            <v>SOLMS-26ZWD99H</v>
          </cell>
          <cell r="B1106" t="str">
            <v>SOL 2.6 BASE 08/97 KOREAN DT</v>
          </cell>
          <cell r="C1106">
            <v>325</v>
          </cell>
          <cell r="D1106" t="str">
            <v>A</v>
          </cell>
        </row>
        <row r="1107">
          <cell r="A1107" t="str">
            <v>SOLS-2.5.1AUG97-45</v>
          </cell>
          <cell r="B1107" t="str">
            <v>KOREAN SOLARIS 2.5.1 HW8/97 SV</v>
          </cell>
          <cell r="C1107">
            <v>390</v>
          </cell>
          <cell r="D1107" t="str">
            <v>A</v>
          </cell>
        </row>
        <row r="1108">
          <cell r="A1108" t="str">
            <v>SOLS-2.5.1NOV97-45</v>
          </cell>
          <cell r="B1108" t="str">
            <v>KOREAN SOLARIS 2.5.1 11/97 SV</v>
          </cell>
          <cell r="C1108">
            <v>390</v>
          </cell>
          <cell r="D1108" t="str">
            <v>A</v>
          </cell>
        </row>
        <row r="1109">
          <cell r="A1109" t="str">
            <v>SOLS-2.6MAR98</v>
          </cell>
          <cell r="B1109" t="str">
            <v>SOL 2.6 HW 3/98 ENG SVR</v>
          </cell>
          <cell r="C1109">
            <v>130</v>
          </cell>
          <cell r="D1109" t="str">
            <v>A</v>
          </cell>
        </row>
        <row r="1110">
          <cell r="A1110" t="str">
            <v>SOLS-2.6MAR98-45</v>
          </cell>
          <cell r="B1110" t="str">
            <v>SOL 2.6 HW 3/98 KOREAN SVR</v>
          </cell>
          <cell r="C1110">
            <v>397</v>
          </cell>
          <cell r="D1110" t="str">
            <v>A</v>
          </cell>
        </row>
        <row r="1111">
          <cell r="A1111" t="str">
            <v>SOLS8-070-888M</v>
          </cell>
          <cell r="B1111" t="str">
            <v>solaris 7 unlmtd user license</v>
          </cell>
          <cell r="C1111">
            <v>1950</v>
          </cell>
          <cell r="D1111" t="str">
            <v>A</v>
          </cell>
        </row>
        <row r="1112">
          <cell r="A1112" t="str">
            <v>SOLSA-2.5.1-P</v>
          </cell>
          <cell r="B1112" t="str">
            <v>SW,S2.5.1,SPARC/X86,SYS AB,US</v>
          </cell>
          <cell r="C1112">
            <v>293</v>
          </cell>
          <cell r="D1112" t="str">
            <v>A</v>
          </cell>
        </row>
        <row r="1113">
          <cell r="A1113" t="str">
            <v>SOLSA-2.6-P</v>
          </cell>
          <cell r="B1113" t="str">
            <v>SOLARIS 2.6 US ADMINDOCS</v>
          </cell>
          <cell r="C1113">
            <v>293</v>
          </cell>
          <cell r="D1113" t="str">
            <v>A</v>
          </cell>
        </row>
        <row r="1114">
          <cell r="A1114" t="str">
            <v>SOLSI-999-99U9</v>
          </cell>
          <cell r="B1114" t="str">
            <v>intel sol unlmtd usr upg</v>
          </cell>
          <cell r="C1114">
            <v>1684</v>
          </cell>
          <cell r="D1114" t="str">
            <v>D</v>
          </cell>
        </row>
        <row r="1115">
          <cell r="A1115" t="str">
            <v>SOLSIE-1.0-D</v>
          </cell>
          <cell r="B1115" t="str">
            <v>SOLARIS SV INTRANET EXT US DOC</v>
          </cell>
          <cell r="C1115">
            <v>390</v>
          </cell>
          <cell r="D1115" t="str">
            <v>B</v>
          </cell>
        </row>
        <row r="1116">
          <cell r="A1116" t="str">
            <v>SOLSIE-1.0-LE</v>
          </cell>
          <cell r="B1116" t="str">
            <v>SOLARIS SV INTRANET EXT LE EXP</v>
          </cell>
          <cell r="C1116">
            <v>774</v>
          </cell>
          <cell r="D1116" t="str">
            <v>A</v>
          </cell>
        </row>
        <row r="1117">
          <cell r="A1117" t="str">
            <v>SOLSIE-1.0-P</v>
          </cell>
          <cell r="B1117" t="str">
            <v>SOLARIS SV INTRANET EXT US</v>
          </cell>
          <cell r="C1117">
            <v>774</v>
          </cell>
          <cell r="D1117" t="str">
            <v>A</v>
          </cell>
        </row>
        <row r="1118">
          <cell r="A1118" t="str">
            <v>SOLSUB-DH</v>
          </cell>
          <cell r="B1118" t="str">
            <v>SOLARIS 1YR. SUBS DT HIGH</v>
          </cell>
          <cell r="C1118">
            <v>693</v>
          </cell>
          <cell r="D1118" t="str">
            <v>B</v>
          </cell>
        </row>
        <row r="1119">
          <cell r="A1119" t="str">
            <v>SOLSUB-DHU</v>
          </cell>
          <cell r="B1119" t="str">
            <v>SOLARIS 2YR SUBSW/UPG, DT HIGH</v>
          </cell>
          <cell r="C1119">
            <v>1155</v>
          </cell>
          <cell r="D1119" t="str">
            <v>B</v>
          </cell>
        </row>
        <row r="1120">
          <cell r="A1120" t="str">
            <v>SOLSUB-DHU-R10</v>
          </cell>
          <cell r="B1120" t="str">
            <v>10RTU SOLARIS SUBSW/UPG, DT HG</v>
          </cell>
          <cell r="C1120">
            <v>10150</v>
          </cell>
          <cell r="D1120" t="str">
            <v>B</v>
          </cell>
        </row>
        <row r="1121">
          <cell r="A1121" t="str">
            <v>SOLSUB-DHU-R100</v>
          </cell>
          <cell r="B1121" t="str">
            <v>100RTU SOLARIS SUBSW/UPG, DT HG</v>
          </cell>
          <cell r="C1121">
            <v>64400</v>
          </cell>
          <cell r="D1121" t="str">
            <v>B</v>
          </cell>
        </row>
        <row r="1122">
          <cell r="A1122" t="str">
            <v>SOLSUB-DHU-R50</v>
          </cell>
          <cell r="B1122" t="str">
            <v>50RTU SOLARIS SUBSW/UPG, DT HG</v>
          </cell>
          <cell r="C1122">
            <v>42000</v>
          </cell>
          <cell r="D1122" t="str">
            <v>B</v>
          </cell>
        </row>
        <row r="1123">
          <cell r="A1123" t="str">
            <v>SOLSUB-DT</v>
          </cell>
          <cell r="B1123" t="str">
            <v>SOLARIS 1YR. SUBS DT LOW</v>
          </cell>
          <cell r="C1123">
            <v>511</v>
          </cell>
          <cell r="D1123" t="str">
            <v>B</v>
          </cell>
        </row>
        <row r="1124">
          <cell r="A1124" t="str">
            <v>SOLSUB-DTU</v>
          </cell>
          <cell r="B1124" t="str">
            <v>SOLARIS 2YR SUBS W/UPG, DT LOW</v>
          </cell>
          <cell r="C1124">
            <v>693</v>
          </cell>
          <cell r="D1124" t="str">
            <v>B</v>
          </cell>
        </row>
        <row r="1125">
          <cell r="A1125" t="str">
            <v>SOLSUB-DTU-R10</v>
          </cell>
          <cell r="B1125" t="str">
            <v>10RTU SOLARIS SUBSW/UPG, DT LW</v>
          </cell>
          <cell r="C1125">
            <v>3150</v>
          </cell>
          <cell r="D1125" t="str">
            <v>B</v>
          </cell>
        </row>
        <row r="1126">
          <cell r="A1126" t="str">
            <v>SOLSUB-DTU-R100</v>
          </cell>
          <cell r="B1126" t="str">
            <v>100RTU SOLARIS SUBSW/UPG, DTLW</v>
          </cell>
          <cell r="C1126">
            <v>18060</v>
          </cell>
          <cell r="D1126" t="str">
            <v>B</v>
          </cell>
        </row>
        <row r="1127">
          <cell r="A1127" t="str">
            <v>SOLSUB-DTU-R50</v>
          </cell>
          <cell r="B1127" t="str">
            <v>50RTU SOLARIS SUBSW/UPG, DT LW</v>
          </cell>
          <cell r="C1127">
            <v>12250</v>
          </cell>
          <cell r="D1127" t="str">
            <v>B</v>
          </cell>
        </row>
        <row r="1128">
          <cell r="A1128" t="str">
            <v>SOLSUB-S8U-R10</v>
          </cell>
          <cell r="B1128" t="str">
            <v>10RTU SOLARIS 8WSV SUBS W/UPGD</v>
          </cell>
          <cell r="C1128">
            <v>33530</v>
          </cell>
          <cell r="D1128" t="str">
            <v>B</v>
          </cell>
        </row>
        <row r="1129">
          <cell r="A1129" t="str">
            <v>SOLSUB-SV-16</v>
          </cell>
          <cell r="B1129" t="str">
            <v>SOLARIS 1YR SUBS, 16CPU SERVER</v>
          </cell>
          <cell r="C1129">
            <v>14280</v>
          </cell>
          <cell r="D1129" t="str">
            <v>B</v>
          </cell>
        </row>
        <row r="1130">
          <cell r="A1130" t="str">
            <v>SOLSUB-SV-32</v>
          </cell>
          <cell r="B1130" t="str">
            <v>SOLARIS 1YR SUBS, 32CPU SERVER</v>
          </cell>
          <cell r="C1130">
            <v>29260</v>
          </cell>
          <cell r="D1130" t="str">
            <v>B</v>
          </cell>
        </row>
        <row r="1131">
          <cell r="A1131" t="str">
            <v>SOLSUB-SV-4</v>
          </cell>
          <cell r="B1131" t="str">
            <v>SOLARIS 1YR SUBS, 4CPU SERVER</v>
          </cell>
          <cell r="C1131">
            <v>2303</v>
          </cell>
          <cell r="D1131" t="str">
            <v>B</v>
          </cell>
        </row>
        <row r="1132">
          <cell r="A1132" t="str">
            <v>SOLSUB-SV-8</v>
          </cell>
          <cell r="B1132" t="str">
            <v>SOLARIS 1YR SUBS, 8CPU SERVER</v>
          </cell>
          <cell r="C1132">
            <v>5593</v>
          </cell>
          <cell r="D1132" t="str">
            <v>B</v>
          </cell>
        </row>
        <row r="1133">
          <cell r="A1133" t="str">
            <v>SOLSUB-SVU-16</v>
          </cell>
          <cell r="B1133" t="str">
            <v>SOLARIS 2YR SUBSW/UPG ENTSV 16</v>
          </cell>
          <cell r="C1133">
            <v>25200</v>
          </cell>
          <cell r="D1133" t="str">
            <v>B</v>
          </cell>
        </row>
        <row r="1134">
          <cell r="A1134" t="str">
            <v>SOLSUB-SVU-8</v>
          </cell>
          <cell r="B1134" t="str">
            <v>SOLARIS 2YR SUBSW/UPG ENTSV 8</v>
          </cell>
          <cell r="C1134">
            <v>9793</v>
          </cell>
          <cell r="D1134" t="str">
            <v>B</v>
          </cell>
        </row>
        <row r="1135">
          <cell r="A1135" t="str">
            <v>SOLX8-070-888M</v>
          </cell>
          <cell r="B1135" t="str">
            <v>solaris 7 10 user license</v>
          </cell>
          <cell r="C1135">
            <v>325</v>
          </cell>
          <cell r="D1135" t="str">
            <v>A</v>
          </cell>
        </row>
        <row r="1136">
          <cell r="A1136" t="str">
            <v>SOLX8-070-D8UM</v>
          </cell>
          <cell r="B1136" t="str">
            <v>S7 10 DESKTOP UPDATE LICENSE</v>
          </cell>
          <cell r="C1136">
            <v>2210</v>
          </cell>
          <cell r="D1136" t="str">
            <v>A</v>
          </cell>
        </row>
        <row r="1137">
          <cell r="A1137" t="str">
            <v>SOLX9-999-D99M</v>
          </cell>
          <cell r="B1137" t="str">
            <v>SOLARIS DESKTOP 10RTU's</v>
          </cell>
          <cell r="C1137">
            <v>2210</v>
          </cell>
          <cell r="D1137" t="str">
            <v>A</v>
          </cell>
        </row>
        <row r="1138">
          <cell r="A1138" t="str">
            <v>SOLXS-92D-W9UM</v>
          </cell>
          <cell r="B1138" t="str">
            <v>10RTU SOLARIS WGSV SUBS W/UPGD</v>
          </cell>
          <cell r="C1138">
            <v>12935</v>
          </cell>
          <cell r="D1138" t="str">
            <v>B</v>
          </cell>
        </row>
        <row r="1139">
          <cell r="A1139" t="str">
            <v>SOLY8-070-888M</v>
          </cell>
          <cell r="B1139" t="str">
            <v>solaris 7 25 user license</v>
          </cell>
          <cell r="C1139">
            <v>650</v>
          </cell>
          <cell r="D1139" t="str">
            <v>A</v>
          </cell>
        </row>
        <row r="1140">
          <cell r="A1140" t="str">
            <v>SOLZI-080B99YM</v>
          </cell>
          <cell r="B1140" t="str">
            <v>SW,SLRS8 media kit,INTL, ML</v>
          </cell>
          <cell r="C1140">
            <v>98</v>
          </cell>
          <cell r="D1140" t="str">
            <v>A</v>
          </cell>
        </row>
        <row r="1141">
          <cell r="A1141" t="str">
            <v>SOLZS-080B99YM</v>
          </cell>
          <cell r="B1141" t="str">
            <v>SW,SLRS8 media kit,SPARC, ML</v>
          </cell>
          <cell r="C1141">
            <v>98</v>
          </cell>
          <cell r="D1141" t="str">
            <v>A</v>
          </cell>
        </row>
        <row r="1142">
          <cell r="A1142" t="str">
            <v>SOLZS-080B9AYH</v>
          </cell>
          <cell r="B1142" t="str">
            <v>Solaris 8 Std Korean Media</v>
          </cell>
          <cell r="C1142">
            <v>397</v>
          </cell>
          <cell r="D1142" t="str">
            <v>A</v>
          </cell>
        </row>
        <row r="1143">
          <cell r="A1143" t="str">
            <v>SP40-ACR-QIC</v>
          </cell>
          <cell r="B1143" t="str">
            <v>A7000 SP40 CRC SW, TAPE DOC LI</v>
          </cell>
          <cell r="C1143">
            <v>144000</v>
          </cell>
          <cell r="D1143" t="str">
            <v>B</v>
          </cell>
        </row>
        <row r="1144">
          <cell r="A1144" t="str">
            <v>SP40-OS-QIC</v>
          </cell>
          <cell r="B1144" t="str">
            <v>A7000 OS SW, TAPE DOC LI</v>
          </cell>
          <cell r="C1144">
            <v>0</v>
          </cell>
          <cell r="D1144" t="str">
            <v>D</v>
          </cell>
        </row>
        <row r="1145">
          <cell r="A1145" t="str">
            <v>SPF-1.0G-P</v>
          </cell>
          <cell r="B1145" t="str">
            <v>SPF-200 UNLI NODE GLOB</v>
          </cell>
          <cell r="C1145">
            <v>34993</v>
          </cell>
          <cell r="D1145" t="str">
            <v>B</v>
          </cell>
        </row>
        <row r="1146">
          <cell r="A1146" t="str">
            <v>SPF-1.0G-PU</v>
          </cell>
          <cell r="B1146" t="str">
            <v>UPG SPF-100 TO SPF-200 GLBL</v>
          </cell>
          <cell r="C1146">
            <v>8400</v>
          </cell>
          <cell r="D1146" t="str">
            <v>B</v>
          </cell>
        </row>
        <row r="1147">
          <cell r="A1147" t="str">
            <v>SPFMS-100W9999</v>
          </cell>
          <cell r="B1147" t="str">
            <v>SunScreen SPF-200 Global</v>
          </cell>
          <cell r="C1147">
            <v>27993</v>
          </cell>
          <cell r="D1147" t="str">
            <v>B</v>
          </cell>
        </row>
        <row r="1148">
          <cell r="A1148" t="str">
            <v>SPFMS-100W99U9</v>
          </cell>
          <cell r="B1148" t="str">
            <v>SunScreen SPF-200 Gl. Upgrade</v>
          </cell>
          <cell r="C1148">
            <v>350</v>
          </cell>
          <cell r="D1148" t="str">
            <v>B</v>
          </cell>
        </row>
        <row r="1149">
          <cell r="A1149" t="str">
            <v>SPFMS-100W9D99</v>
          </cell>
          <cell r="B1149" t="str">
            <v>SunScreen SPF-200 Global Eval</v>
          </cell>
          <cell r="C1149">
            <v>350</v>
          </cell>
          <cell r="D1149" t="str">
            <v>B</v>
          </cell>
        </row>
        <row r="1150">
          <cell r="A1150" t="str">
            <v>SQA-RT-1.0-D</v>
          </cell>
          <cell r="B1150" t="str">
            <v>TMN/SNMP Q-A 1.0 RT, DOC</v>
          </cell>
          <cell r="C1150">
            <v>195</v>
          </cell>
          <cell r="D1150" t="str">
            <v>D</v>
          </cell>
        </row>
        <row r="1151">
          <cell r="A1151" t="str">
            <v>SQA-RT-1.0-S</v>
          </cell>
          <cell r="B1151" t="str">
            <v>TMN/SNMP Q-A 1.0 RT, CD LIC</v>
          </cell>
          <cell r="C1151">
            <v>7794</v>
          </cell>
          <cell r="D1151" t="str">
            <v>B</v>
          </cell>
        </row>
        <row r="1152">
          <cell r="A1152" t="str">
            <v>SQA-TK-1.0-D</v>
          </cell>
          <cell r="B1152" t="str">
            <v>TMN/SNMP Q-A 1.0 TK, DOC</v>
          </cell>
          <cell r="C1152">
            <v>195</v>
          </cell>
          <cell r="D1152" t="str">
            <v>D</v>
          </cell>
        </row>
        <row r="1153">
          <cell r="A1153" t="str">
            <v>SQA-TK-1.0-S</v>
          </cell>
          <cell r="B1153" t="str">
            <v>TMN/SNMP Q-A 1.0 TK, CD LIC</v>
          </cell>
          <cell r="C1153">
            <v>18850</v>
          </cell>
          <cell r="D1153" t="str">
            <v>B</v>
          </cell>
        </row>
        <row r="1154">
          <cell r="A1154" t="str">
            <v>SRM9S-120-9999</v>
          </cell>
          <cell r="B1154" t="str">
            <v>SRM 1.2 media kit</v>
          </cell>
          <cell r="C1154">
            <v>70</v>
          </cell>
          <cell r="D1154" t="str">
            <v>B</v>
          </cell>
        </row>
        <row r="1155">
          <cell r="A1155" t="str">
            <v>SRMIS-120-C999</v>
          </cell>
          <cell r="B1155" t="str">
            <v>SRM 1.2 : E10000 English</v>
          </cell>
          <cell r="C1155">
            <v>56000</v>
          </cell>
          <cell r="D1155" t="str">
            <v>B</v>
          </cell>
        </row>
        <row r="1156">
          <cell r="A1156" t="str">
            <v>SRMIS-120-I999</v>
          </cell>
          <cell r="B1156" t="str">
            <v>SRM 1.2 FOR WORKGROUP - ENG</v>
          </cell>
          <cell r="C1156">
            <v>5600</v>
          </cell>
          <cell r="D1156" t="str">
            <v>B</v>
          </cell>
        </row>
        <row r="1157">
          <cell r="A1157" t="str">
            <v>SRMIS-120-L999</v>
          </cell>
          <cell r="B1157" t="str">
            <v>SRM 1.2 : E6X00 English</v>
          </cell>
          <cell r="C1157">
            <v>21000</v>
          </cell>
          <cell r="D1157" t="str">
            <v>B</v>
          </cell>
        </row>
        <row r="1158">
          <cell r="A1158" t="str">
            <v>SRMIS-120-X999</v>
          </cell>
          <cell r="B1158" t="str">
            <v>SRM 1.2 for E3X00 - English</v>
          </cell>
          <cell r="C1158">
            <v>9800</v>
          </cell>
          <cell r="D1158" t="str">
            <v>B</v>
          </cell>
        </row>
        <row r="1159">
          <cell r="A1159" t="str">
            <v>SRMIS-120-Y999</v>
          </cell>
          <cell r="B1159" t="str">
            <v>SRM 1.2 : E4X00/E5X00 English</v>
          </cell>
          <cell r="C1159">
            <v>16800</v>
          </cell>
          <cell r="D1159" t="str">
            <v>B</v>
          </cell>
        </row>
        <row r="1160">
          <cell r="A1160" t="str">
            <v>SSHMS-200W9999</v>
          </cell>
          <cell r="B1160" t="str">
            <v>SEC. NET HA, CD, DOCS, LIC</v>
          </cell>
          <cell r="C1160">
            <v>20993</v>
          </cell>
          <cell r="D1160" t="str">
            <v>B</v>
          </cell>
        </row>
        <row r="1161">
          <cell r="A1161" t="str">
            <v>SSHMS-200WW999</v>
          </cell>
          <cell r="B1161" t="str">
            <v>SEC. NET HA W/G CD, DOCS, LIC</v>
          </cell>
          <cell r="C1161">
            <v>6293</v>
          </cell>
          <cell r="D1161" t="str">
            <v>B</v>
          </cell>
        </row>
        <row r="1162">
          <cell r="A1162" t="str">
            <v>SSNM9-300W9999</v>
          </cell>
          <cell r="B1162" t="str">
            <v>Sec. Net CD, Docs, Lic</v>
          </cell>
          <cell r="C1162">
            <v>20993</v>
          </cell>
          <cell r="D1162" t="str">
            <v>B</v>
          </cell>
        </row>
        <row r="1163">
          <cell r="A1163" t="str">
            <v>SSNM9-300W99C9</v>
          </cell>
          <cell r="B1163" t="str">
            <v>Sec. Net Competitive upgrade</v>
          </cell>
          <cell r="C1163">
            <v>6293</v>
          </cell>
          <cell r="D1163" t="str">
            <v>B</v>
          </cell>
        </row>
        <row r="1164">
          <cell r="A1164" t="str">
            <v>SSNM9-300W99T9</v>
          </cell>
          <cell r="B1164" t="str">
            <v>Sec. Net W/G UNL N CD, Docs, L</v>
          </cell>
          <cell r="C1164">
            <v>14000</v>
          </cell>
          <cell r="D1164" t="str">
            <v>B</v>
          </cell>
        </row>
        <row r="1165">
          <cell r="A1165" t="str">
            <v>SSNM9-300W9D99</v>
          </cell>
          <cell r="B1165" t="str">
            <v>Sec. Net CD, Docs, 30 day lic</v>
          </cell>
          <cell r="C1165">
            <v>280</v>
          </cell>
          <cell r="D1165" t="str">
            <v>B</v>
          </cell>
        </row>
        <row r="1166">
          <cell r="A1166" t="str">
            <v>SSNM9-300WW999</v>
          </cell>
          <cell r="B1166" t="str">
            <v>SS Sec. Net W/G CD, Docs, Lic</v>
          </cell>
          <cell r="C1166">
            <v>6293</v>
          </cell>
          <cell r="D1166" t="str">
            <v>B</v>
          </cell>
        </row>
        <row r="1167">
          <cell r="A1167" t="str">
            <v>SSNMS-200E99U9</v>
          </cell>
          <cell r="B1167" t="str">
            <v>SEC. NET EXPORT CTL UPGRADE</v>
          </cell>
          <cell r="C1167">
            <v>210</v>
          </cell>
          <cell r="D1167" t="str">
            <v>B</v>
          </cell>
        </row>
        <row r="1168">
          <cell r="A1168" t="str">
            <v>SSNMS-200N99U9</v>
          </cell>
          <cell r="B1168" t="str">
            <v>SEC. NET US/CANADA UPGRADE</v>
          </cell>
          <cell r="C1168">
            <v>210</v>
          </cell>
          <cell r="D1168" t="str">
            <v>B</v>
          </cell>
        </row>
        <row r="1169">
          <cell r="A1169" t="str">
            <v>SSNMS-200W9999</v>
          </cell>
          <cell r="B1169" t="str">
            <v>SEC. NET CD, DOCS, LIC</v>
          </cell>
          <cell r="C1169">
            <v>13993</v>
          </cell>
          <cell r="D1169" t="str">
            <v>B</v>
          </cell>
        </row>
        <row r="1170">
          <cell r="A1170" t="str">
            <v>SSNMS-200W99U9</v>
          </cell>
          <cell r="B1170" t="str">
            <v>SEC. NET UPGRADE FROM EFS</v>
          </cell>
          <cell r="C1170">
            <v>350</v>
          </cell>
          <cell r="D1170" t="str">
            <v>B</v>
          </cell>
        </row>
        <row r="1171">
          <cell r="A1171" t="str">
            <v>SSNMS-200W9D99</v>
          </cell>
          <cell r="B1171" t="str">
            <v>SEC. NET CD, DOCS, 120 DA LIC</v>
          </cell>
          <cell r="C1171">
            <v>350</v>
          </cell>
          <cell r="D1171" t="str">
            <v>B</v>
          </cell>
        </row>
        <row r="1172">
          <cell r="A1172" t="str">
            <v>SSNMS-200WW999</v>
          </cell>
          <cell r="B1172" t="str">
            <v>SEC. NET W/G CD, DOCS, LIC</v>
          </cell>
          <cell r="C1172">
            <v>4193</v>
          </cell>
          <cell r="D1172" t="str">
            <v>B</v>
          </cell>
        </row>
        <row r="1173">
          <cell r="A1173" t="str">
            <v>SSNMS-200WW9U9</v>
          </cell>
          <cell r="B1173" t="str">
            <v>SEC. NET UPGRD EFS25/100 - W/G</v>
          </cell>
          <cell r="C1173">
            <v>350</v>
          </cell>
          <cell r="D1173" t="str">
            <v>B</v>
          </cell>
        </row>
        <row r="1174">
          <cell r="A1174" t="str">
            <v>SSNS9-300W9999</v>
          </cell>
          <cell r="B1174" t="str">
            <v>Sec. Net 3.0 CD, Docs, Site Li</v>
          </cell>
          <cell r="C1174">
            <v>700000</v>
          </cell>
          <cell r="D1174" t="str">
            <v>B</v>
          </cell>
        </row>
        <row r="1175">
          <cell r="A1175" t="str">
            <v>SSNSS-200W9999</v>
          </cell>
          <cell r="B1175" t="str">
            <v>SEC. NET CD, DOCS, SITE LIC</v>
          </cell>
          <cell r="C1175">
            <v>490000</v>
          </cell>
          <cell r="D1175" t="str">
            <v>B</v>
          </cell>
        </row>
        <row r="1176">
          <cell r="A1176" t="str">
            <v>SSNX9-300W9999</v>
          </cell>
          <cell r="B1176" t="str">
            <v>Sec. Net CD, Docs, 10 Svr Lic</v>
          </cell>
          <cell r="C1176">
            <v>140000</v>
          </cell>
          <cell r="D1176" t="str">
            <v>B</v>
          </cell>
        </row>
        <row r="1177">
          <cell r="A1177" t="str">
            <v>SSNXS-200W9999</v>
          </cell>
          <cell r="B1177" t="str">
            <v>SEC. NET CD, DOCS, 10 SVR LIC</v>
          </cell>
          <cell r="C1177">
            <v>98000</v>
          </cell>
          <cell r="D1177" t="str">
            <v>B</v>
          </cell>
        </row>
        <row r="1178">
          <cell r="A1178" t="str">
            <v>SSP9S-320-SAB9</v>
          </cell>
          <cell r="B1178" t="str">
            <v>E10000 SSP SW 3.2, Web Release</v>
          </cell>
          <cell r="C1178">
            <v>0</v>
          </cell>
          <cell r="D1178" t="str">
            <v>D</v>
          </cell>
        </row>
        <row r="1179">
          <cell r="A1179" t="str">
            <v>SSP9S-320-SAM9</v>
          </cell>
          <cell r="B1179" t="str">
            <v>E10000 SSP SW 3.2, CD Release</v>
          </cell>
          <cell r="C1179">
            <v>0</v>
          </cell>
          <cell r="D1179" t="str">
            <v>D</v>
          </cell>
        </row>
        <row r="1180">
          <cell r="A1180" t="str">
            <v>SSP9S-330-SAB9</v>
          </cell>
          <cell r="B1180" t="str">
            <v>E10000 SSP SW 3.3, Web Release</v>
          </cell>
          <cell r="C1180">
            <v>0</v>
          </cell>
          <cell r="D1180" t="str">
            <v>D</v>
          </cell>
        </row>
        <row r="1181">
          <cell r="A1181" t="str">
            <v>SSP9S-330-SAM9</v>
          </cell>
          <cell r="B1181" t="str">
            <v>E10000 SSP SW 3.3, CD Release</v>
          </cell>
          <cell r="C1181">
            <v>0</v>
          </cell>
          <cell r="D1181" t="str">
            <v>D</v>
          </cell>
        </row>
        <row r="1182">
          <cell r="A1182" t="str">
            <v>STMM9-400-9999</v>
          </cell>
          <cell r="B1182" t="str">
            <v>STMN  4.0PRODUCT SET CD ONLY</v>
          </cell>
          <cell r="C1182">
            <v>130</v>
          </cell>
          <cell r="D1182" t="str">
            <v>D</v>
          </cell>
        </row>
        <row r="1183">
          <cell r="A1183" t="str">
            <v>STMN-1.0-D</v>
          </cell>
          <cell r="B1183" t="str">
            <v>SOLSTICE TMN AGENT 1.0 DOCS</v>
          </cell>
          <cell r="C1183">
            <v>195</v>
          </cell>
          <cell r="D1183" t="str">
            <v>D</v>
          </cell>
        </row>
        <row r="1184">
          <cell r="A1184" t="str">
            <v>STMN-1.0-P</v>
          </cell>
          <cell r="B1184" t="str">
            <v>SOLS. TMN AGENT 1.0, CD DOC LI</v>
          </cell>
          <cell r="C1184">
            <v>36335</v>
          </cell>
          <cell r="D1184" t="str">
            <v>B</v>
          </cell>
        </row>
        <row r="1185">
          <cell r="A1185" t="str">
            <v>STMN-PSET-CD</v>
          </cell>
          <cell r="B1185" t="str">
            <v>TMN PRODUCT SET CD ONLY</v>
          </cell>
          <cell r="C1185">
            <v>130</v>
          </cell>
          <cell r="D1185" t="str">
            <v>D</v>
          </cell>
        </row>
        <row r="1186">
          <cell r="A1186" t="str">
            <v>STVM9-130-9999</v>
          </cell>
          <cell r="B1186" t="str">
            <v>ShowMe TV 1.3, CD LI</v>
          </cell>
          <cell r="C1186">
            <v>35</v>
          </cell>
          <cell r="D1186" t="str">
            <v>B</v>
          </cell>
        </row>
        <row r="1187">
          <cell r="A1187" t="str">
            <v>SUNXTL-1.1-L1</v>
          </cell>
          <cell r="B1187" t="str">
            <v>SUNXTL 1.1, LIC</v>
          </cell>
          <cell r="C1187">
            <v>413</v>
          </cell>
          <cell r="D1187" t="str">
            <v>A</v>
          </cell>
        </row>
        <row r="1188">
          <cell r="A1188" t="str">
            <v>SUNXTL-1.1-P</v>
          </cell>
          <cell r="B1188" t="str">
            <v>SUNXTL 1.1, CD DOC LI</v>
          </cell>
          <cell r="C1188">
            <v>2093</v>
          </cell>
          <cell r="D1188" t="str">
            <v>A</v>
          </cell>
        </row>
        <row r="1189">
          <cell r="A1189" t="str">
            <v>SWITCH-1.0-B</v>
          </cell>
          <cell r="B1189" t="str">
            <v>SUNSWITCH MANAGER SOFTWARE</v>
          </cell>
          <cell r="C1189">
            <v>0</v>
          </cell>
          <cell r="D1189" t="str">
            <v>D</v>
          </cell>
        </row>
        <row r="1190">
          <cell r="A1190" t="str">
            <v>SWT-1.0.3-D</v>
          </cell>
          <cell r="B1190" t="str">
            <v>SPARCWORKS/TW 1.0.3 DOCS</v>
          </cell>
          <cell r="C1190">
            <v>195</v>
          </cell>
          <cell r="D1190" t="str">
            <v>B</v>
          </cell>
        </row>
        <row r="1191">
          <cell r="A1191" t="str">
            <v>SYMC9-210-D999</v>
          </cell>
          <cell r="B1191" t="str">
            <v>Sun MC 2.1 for 100 dsktp pack</v>
          </cell>
          <cell r="C1191">
            <v>12600</v>
          </cell>
          <cell r="D1191" t="str">
            <v>B</v>
          </cell>
        </row>
        <row r="1192">
          <cell r="A1192" t="str">
            <v>SYMC9-210-E999</v>
          </cell>
          <cell r="B1192" t="str">
            <v>Sun MC 2.1 for 100 Servers</v>
          </cell>
          <cell r="C1192">
            <v>70000</v>
          </cell>
          <cell r="D1192" t="str">
            <v>B</v>
          </cell>
        </row>
        <row r="1193">
          <cell r="A1193" t="str">
            <v>SYMC9-211-D999</v>
          </cell>
          <cell r="B1193" t="str">
            <v>Sun MC 2.1.1 for 100 dsktp pack</v>
          </cell>
          <cell r="C1193">
            <v>12600</v>
          </cell>
          <cell r="D1193" t="str">
            <v>B</v>
          </cell>
        </row>
        <row r="1194">
          <cell r="A1194" t="str">
            <v>SYMC9-211-E999</v>
          </cell>
          <cell r="B1194" t="str">
            <v>Sun MC 2.1.1 for 100 Servers</v>
          </cell>
          <cell r="C1194">
            <v>70000</v>
          </cell>
          <cell r="D1194" t="str">
            <v>B</v>
          </cell>
        </row>
        <row r="1195">
          <cell r="A1195" t="str">
            <v>SYME9-210-D999</v>
          </cell>
          <cell r="B1195" t="str">
            <v>Sun MC 2.1 for 250 dsktp pack</v>
          </cell>
          <cell r="C1195">
            <v>28000</v>
          </cell>
          <cell r="D1195" t="str">
            <v>B</v>
          </cell>
        </row>
        <row r="1196">
          <cell r="A1196" t="str">
            <v>SYME9-211-D999</v>
          </cell>
          <cell r="B1196" t="str">
            <v>Sun MC 2.1.1 for 250 dsktp pack</v>
          </cell>
          <cell r="C1196">
            <v>28000</v>
          </cell>
          <cell r="D1196" t="str">
            <v>B</v>
          </cell>
        </row>
        <row r="1197">
          <cell r="A1197" t="str">
            <v>SYMI9-210-E999</v>
          </cell>
          <cell r="B1197" t="str">
            <v>SunMC 2.1 2-Server Prod Env</v>
          </cell>
          <cell r="C1197">
            <v>3500</v>
          </cell>
          <cell r="D1197" t="str">
            <v>B</v>
          </cell>
        </row>
        <row r="1198">
          <cell r="A1198" t="str">
            <v>SYMI9-210-T999</v>
          </cell>
          <cell r="B1198" t="str">
            <v>SunMC 2.1 Single-User Dev Env</v>
          </cell>
          <cell r="C1198">
            <v>17500</v>
          </cell>
          <cell r="D1198" t="str">
            <v>B</v>
          </cell>
        </row>
        <row r="1199">
          <cell r="A1199" t="str">
            <v>SYMI9-211-E999</v>
          </cell>
          <cell r="B1199" t="str">
            <v>SunMC 2.1.1 2-Server Prod Env</v>
          </cell>
          <cell r="C1199">
            <v>3500</v>
          </cell>
          <cell r="D1199" t="str">
            <v>B</v>
          </cell>
        </row>
        <row r="1200">
          <cell r="A1200" t="str">
            <v>SYMI9-211-T999</v>
          </cell>
          <cell r="B1200" t="str">
            <v>SunMC 2.1.1 1-User Dev Env</v>
          </cell>
          <cell r="C1200">
            <v>17500</v>
          </cell>
          <cell r="D1200" t="str">
            <v>B</v>
          </cell>
        </row>
        <row r="1201">
          <cell r="A1201" t="str">
            <v>SYMM9-201-999M</v>
          </cell>
          <cell r="B1201" t="str">
            <v>SyMON 2.0.1 Media Kit</v>
          </cell>
          <cell r="C1201">
            <v>70</v>
          </cell>
          <cell r="D1201" t="str">
            <v>B</v>
          </cell>
        </row>
        <row r="1202">
          <cell r="A1202" t="str">
            <v>SYMM9-210-999M</v>
          </cell>
          <cell r="B1202" t="str">
            <v>Sun MC 2.1 Media Kit</v>
          </cell>
          <cell r="C1202">
            <v>70</v>
          </cell>
          <cell r="D1202" t="str">
            <v>B</v>
          </cell>
        </row>
        <row r="1203">
          <cell r="A1203" t="str">
            <v>SYMM9-211-999M</v>
          </cell>
          <cell r="B1203" t="str">
            <v>Sun MC 2.1.1 Media Kit</v>
          </cell>
          <cell r="C1203">
            <v>70</v>
          </cell>
          <cell r="D1203" t="str">
            <v>B</v>
          </cell>
        </row>
        <row r="1204">
          <cell r="A1204" t="str">
            <v>SYMV9-210-T999</v>
          </cell>
          <cell r="B1204" t="str">
            <v>SunMC 2.1 Five-User Dev Env</v>
          </cell>
          <cell r="C1204">
            <v>70000</v>
          </cell>
          <cell r="D1204" t="str">
            <v>B</v>
          </cell>
        </row>
        <row r="1205">
          <cell r="A1205" t="str">
            <v>SYMV9-211-T999</v>
          </cell>
          <cell r="B1205" t="str">
            <v>SunMC 2.1.1 Five-User Dev Env</v>
          </cell>
          <cell r="C1205">
            <v>70000</v>
          </cell>
          <cell r="D1205" t="str">
            <v>B</v>
          </cell>
        </row>
        <row r="1206">
          <cell r="A1206" t="str">
            <v>SYMX9-201-E999</v>
          </cell>
          <cell r="B1206" t="str">
            <v>SyMON 2.0.1 for 10 servers</v>
          </cell>
          <cell r="C1206">
            <v>14000</v>
          </cell>
          <cell r="D1206" t="str">
            <v>B</v>
          </cell>
        </row>
        <row r="1207">
          <cell r="A1207" t="str">
            <v>SYMX9-210-D999</v>
          </cell>
          <cell r="B1207" t="str">
            <v>Sun MC 2.1 for 10 dsktp pack</v>
          </cell>
          <cell r="C1207">
            <v>1400</v>
          </cell>
          <cell r="D1207" t="str">
            <v>B</v>
          </cell>
        </row>
        <row r="1208">
          <cell r="A1208" t="str">
            <v>SYMX9-210-E999</v>
          </cell>
          <cell r="B1208" t="str">
            <v>Sun MC 2.1 for 10 Servers</v>
          </cell>
          <cell r="C1208">
            <v>14000</v>
          </cell>
          <cell r="D1208" t="str">
            <v>B</v>
          </cell>
        </row>
        <row r="1209">
          <cell r="A1209" t="str">
            <v>SYMX9-211-D999</v>
          </cell>
          <cell r="B1209" t="str">
            <v>Sun MC 2.1.1 for 10 dsktp pack</v>
          </cell>
          <cell r="C1209">
            <v>1400</v>
          </cell>
          <cell r="D1209" t="str">
            <v>B</v>
          </cell>
        </row>
        <row r="1210">
          <cell r="A1210" t="str">
            <v>SYMX9-211-E999</v>
          </cell>
          <cell r="B1210" t="str">
            <v>Sun MC 2.1.1 for 10 Servers</v>
          </cell>
          <cell r="C1210">
            <v>14000</v>
          </cell>
          <cell r="D1210" t="str">
            <v>B</v>
          </cell>
        </row>
        <row r="1211">
          <cell r="A1211" t="str">
            <v>SYMY9-210-E999</v>
          </cell>
          <cell r="B1211" t="str">
            <v>Sun MC 2.1 for 25 Servers</v>
          </cell>
          <cell r="C1211">
            <v>26250</v>
          </cell>
          <cell r="D1211" t="str">
            <v>B</v>
          </cell>
        </row>
        <row r="1212">
          <cell r="A1212" t="str">
            <v>SYMY9-211-E999</v>
          </cell>
          <cell r="B1212" t="str">
            <v>Sun MC 2.1.1 for 25 Servers</v>
          </cell>
          <cell r="C1212">
            <v>26250</v>
          </cell>
          <cell r="D1212" t="str">
            <v>B</v>
          </cell>
        </row>
        <row r="1213">
          <cell r="A1213" t="str">
            <v>TAGD9-200-9999</v>
          </cell>
          <cell r="B1213" t="str">
            <v>TMN AGENT 2.0, DOC</v>
          </cell>
          <cell r="C1213">
            <v>195</v>
          </cell>
          <cell r="D1213" t="str">
            <v>D</v>
          </cell>
        </row>
        <row r="1214">
          <cell r="A1214" t="str">
            <v>TAGII-200-R999</v>
          </cell>
          <cell r="B1214" t="str">
            <v>TMN AGENT 2.0 INTEL RT, LIC</v>
          </cell>
          <cell r="C1214">
            <v>0</v>
          </cell>
          <cell r="D1214" t="str">
            <v>D</v>
          </cell>
        </row>
        <row r="1215">
          <cell r="A1215" t="str">
            <v>TAGIN-200-R999</v>
          </cell>
          <cell r="B1215" t="str">
            <v>TMN AGENT 2.0 NT RT, LIC</v>
          </cell>
          <cell r="C1215">
            <v>0</v>
          </cell>
          <cell r="D1215" t="str">
            <v>D</v>
          </cell>
        </row>
        <row r="1216">
          <cell r="A1216" t="str">
            <v>TAGIS-200-R999</v>
          </cell>
          <cell r="B1216" t="str">
            <v>TMN AGENT 2.0 SPARC RT  1 LIC</v>
          </cell>
          <cell r="C1216">
            <v>0</v>
          </cell>
          <cell r="D1216" t="str">
            <v>D</v>
          </cell>
        </row>
        <row r="1217">
          <cell r="A1217" t="str">
            <v>TAGIS-200-T999</v>
          </cell>
          <cell r="B1217" t="str">
            <v>TMN AGENT 2.0, LIC</v>
          </cell>
          <cell r="C1217">
            <v>54593</v>
          </cell>
          <cell r="D1217" t="str">
            <v>B</v>
          </cell>
        </row>
        <row r="1218">
          <cell r="A1218" t="str">
            <v>TAGIS-200-T9U9</v>
          </cell>
          <cell r="B1218" t="str">
            <v>UG TMN AGENT 2.0, LIC</v>
          </cell>
          <cell r="C1218">
            <v>20280</v>
          </cell>
          <cell r="D1218" t="str">
            <v>D</v>
          </cell>
        </row>
        <row r="1219">
          <cell r="A1219" t="str">
            <v>TAGVS-200-T999</v>
          </cell>
          <cell r="B1219" t="str">
            <v>TMN AGENT 2.0, 5 LIC</v>
          </cell>
          <cell r="C1219">
            <v>246085</v>
          </cell>
          <cell r="D1219" t="str">
            <v>B</v>
          </cell>
        </row>
        <row r="1220">
          <cell r="A1220" t="str">
            <v>TAGVS-200-T9U9</v>
          </cell>
          <cell r="B1220" t="str">
            <v>UG TMN AGENT 2.0, 5LIC</v>
          </cell>
          <cell r="C1220">
            <v>91403</v>
          </cell>
          <cell r="D1220" t="str">
            <v>D</v>
          </cell>
        </row>
        <row r="1221">
          <cell r="A1221" t="str">
            <v>TASC9-200-E999</v>
          </cell>
          <cell r="B1221" t="str">
            <v>SUNLINK PC(TAS 5.2) 100 ENT PK</v>
          </cell>
          <cell r="C1221">
            <v>11899</v>
          </cell>
          <cell r="D1221" t="str">
            <v>B</v>
          </cell>
        </row>
        <row r="1222">
          <cell r="A1222" t="str">
            <v>TASC9-200-E9U9</v>
          </cell>
          <cell r="B1222" t="str">
            <v>SUNLINK PC(TAS 5.2) 100 ENT UG</v>
          </cell>
          <cell r="C1222">
            <v>3570</v>
          </cell>
          <cell r="D1222" t="str">
            <v>B</v>
          </cell>
        </row>
        <row r="1223">
          <cell r="A1223" t="str">
            <v>TASD9-100-9999</v>
          </cell>
          <cell r="B1223" t="str">
            <v>TMN/SNMP Q-A 1.0 DOCS ONLY</v>
          </cell>
          <cell r="C1223">
            <v>195</v>
          </cell>
          <cell r="D1223" t="str">
            <v>D</v>
          </cell>
        </row>
        <row r="1224">
          <cell r="A1224" t="str">
            <v>TASF9-200-E999</v>
          </cell>
          <cell r="B1224" t="str">
            <v>SUNLINK PC(TAS 5.2) 500 ENT PK</v>
          </cell>
          <cell r="C1224">
            <v>39199</v>
          </cell>
          <cell r="D1224" t="str">
            <v>B</v>
          </cell>
        </row>
        <row r="1225">
          <cell r="A1225" t="str">
            <v>TASIS-100-R999</v>
          </cell>
          <cell r="B1225" t="str">
            <v>TMN/SNMP Q-A 1.0 1 LIC ONLY</v>
          </cell>
          <cell r="C1225">
            <v>8393</v>
          </cell>
          <cell r="D1225" t="str">
            <v>B</v>
          </cell>
        </row>
        <row r="1226">
          <cell r="A1226" t="str">
            <v>TASIS-100-T999</v>
          </cell>
          <cell r="B1226" t="str">
            <v>TMN/SNMP Q-A 1.0 TK, 1 LIC</v>
          </cell>
          <cell r="C1226">
            <v>20300</v>
          </cell>
          <cell r="D1226" t="str">
            <v>B</v>
          </cell>
        </row>
        <row r="1227">
          <cell r="A1227" t="str">
            <v>TASX9-200-E9U9</v>
          </cell>
          <cell r="B1227" t="str">
            <v>SUNLINK PC(TAS 5.2) 10 ENT UG</v>
          </cell>
          <cell r="C1227">
            <v>420</v>
          </cell>
          <cell r="D1227" t="str">
            <v>B</v>
          </cell>
        </row>
        <row r="1228">
          <cell r="A1228" t="str">
            <v>TASY9-200-E999</v>
          </cell>
          <cell r="B1228" t="str">
            <v>SUNLINK PC(TAS 5.2) 25 ENT PK</v>
          </cell>
          <cell r="C1228">
            <v>3359</v>
          </cell>
          <cell r="D1228" t="str">
            <v>B</v>
          </cell>
        </row>
        <row r="1229">
          <cell r="A1229" t="str">
            <v>TASY9-200-E9U9</v>
          </cell>
          <cell r="B1229" t="str">
            <v>SUNLINK PC(TAS 5.2) 25 ENT UG</v>
          </cell>
          <cell r="C1229">
            <v>1008</v>
          </cell>
          <cell r="D1229" t="str">
            <v>B</v>
          </cell>
        </row>
        <row r="1230">
          <cell r="A1230" t="str">
            <v>TASY9-200-W999</v>
          </cell>
          <cell r="B1230" t="str">
            <v>SUNLINK PC(TAS 5.2)WKGRP 25 PK</v>
          </cell>
          <cell r="C1230">
            <v>1400</v>
          </cell>
          <cell r="D1230" t="str">
            <v>B</v>
          </cell>
        </row>
        <row r="1231">
          <cell r="A1231" t="str">
            <v>TASY9-200-W9U9</v>
          </cell>
          <cell r="B1231" t="str">
            <v>SUNLINK PC(TAS 5.2)WKGRP 25 UG</v>
          </cell>
          <cell r="C1231">
            <v>420</v>
          </cell>
          <cell r="D1231" t="str">
            <v>B</v>
          </cell>
        </row>
        <row r="1232">
          <cell r="A1232" t="str">
            <v>TATD9-110-9999</v>
          </cell>
          <cell r="B1232" t="str">
            <v>TMN AGENT TESTER 1.1 DOC SET</v>
          </cell>
          <cell r="C1232">
            <v>195</v>
          </cell>
          <cell r="D1232" t="str">
            <v>D</v>
          </cell>
        </row>
        <row r="1233">
          <cell r="A1233" t="str">
            <v>TATIS-110-9999</v>
          </cell>
          <cell r="B1233" t="str">
            <v>TMN AGENT TESTER 1.1, LIC</v>
          </cell>
          <cell r="C1233">
            <v>20300</v>
          </cell>
          <cell r="D1233" t="str">
            <v>B</v>
          </cell>
        </row>
        <row r="1234">
          <cell r="A1234" t="str">
            <v>TATIS-110-99U9</v>
          </cell>
          <cell r="B1234" t="str">
            <v>UG TMN AGENT TESTER 1.1, LIC</v>
          </cell>
          <cell r="C1234">
            <v>7540</v>
          </cell>
          <cell r="D1234" t="str">
            <v>D</v>
          </cell>
        </row>
        <row r="1235">
          <cell r="A1235" t="str">
            <v>TMN-KIT-2.0-D</v>
          </cell>
          <cell r="B1235" t="str">
            <v>TMN AGENT 2.0, DOC</v>
          </cell>
          <cell r="C1235">
            <v>195</v>
          </cell>
          <cell r="D1235" t="str">
            <v>D</v>
          </cell>
        </row>
        <row r="1236">
          <cell r="A1236" t="str">
            <v>TMN-KIT-2.0-S</v>
          </cell>
          <cell r="B1236" t="str">
            <v>TMN AGENT 2.0, CD LIC</v>
          </cell>
          <cell r="C1236">
            <v>50694</v>
          </cell>
          <cell r="D1236" t="str">
            <v>B</v>
          </cell>
        </row>
        <row r="1237">
          <cell r="A1237" t="str">
            <v>TMN-KIT-2.0-S5</v>
          </cell>
          <cell r="B1237" t="str">
            <v>TMN AGENT 2.0, CD 5LIC</v>
          </cell>
          <cell r="C1237">
            <v>228508</v>
          </cell>
          <cell r="D1237" t="str">
            <v>B</v>
          </cell>
        </row>
        <row r="1238">
          <cell r="A1238" t="str">
            <v>TMN-KIT-2.0-S5U</v>
          </cell>
          <cell r="B1238" t="str">
            <v>UG TMN AGENT 2.0, CD 5LIC</v>
          </cell>
          <cell r="C1238">
            <v>91403</v>
          </cell>
          <cell r="D1238" t="str">
            <v>B</v>
          </cell>
        </row>
        <row r="1239">
          <cell r="A1239" t="str">
            <v>TMN-KIT-2.0-SU</v>
          </cell>
          <cell r="B1239" t="str">
            <v>UG TMN AGENT 2.0, CD LIC</v>
          </cell>
          <cell r="C1239">
            <v>20280</v>
          </cell>
          <cell r="D1239" t="str">
            <v>B</v>
          </cell>
        </row>
        <row r="1240">
          <cell r="A1240" t="str">
            <v>TMSD9-110-9999</v>
          </cell>
          <cell r="B1240" t="str">
            <v>TMN SCRIPT  1.1 DOC ONLY</v>
          </cell>
          <cell r="C1240">
            <v>195</v>
          </cell>
          <cell r="D1240" t="str">
            <v>D</v>
          </cell>
        </row>
        <row r="1241">
          <cell r="A1241" t="str">
            <v>TMSII-110-R999</v>
          </cell>
          <cell r="B1241" t="str">
            <v>TMN SCRIPT 1.1 INTEL RT, LIC</v>
          </cell>
          <cell r="C1241">
            <v>2793</v>
          </cell>
          <cell r="D1241" t="str">
            <v>B</v>
          </cell>
        </row>
        <row r="1242">
          <cell r="A1242" t="str">
            <v>TMSII-110-R9U9</v>
          </cell>
          <cell r="B1242" t="str">
            <v>TMN SCRIPT  1.1 INTEL RT UPG</v>
          </cell>
          <cell r="C1242">
            <v>1037</v>
          </cell>
          <cell r="D1242" t="str">
            <v>D</v>
          </cell>
        </row>
        <row r="1243">
          <cell r="A1243" t="str">
            <v>TMSIN-110-R999</v>
          </cell>
          <cell r="B1243" t="str">
            <v>TMN SCRIPT 1.1 NT RT, LIC</v>
          </cell>
          <cell r="C1243">
            <v>2793</v>
          </cell>
          <cell r="D1243" t="str">
            <v>B</v>
          </cell>
        </row>
        <row r="1244">
          <cell r="A1244" t="str">
            <v>TMSIS-110-R999</v>
          </cell>
          <cell r="B1244" t="str">
            <v>TMN SCRIPT  1.1 SPARC RT, LIC</v>
          </cell>
          <cell r="C1244">
            <v>2793</v>
          </cell>
          <cell r="D1244" t="str">
            <v>B</v>
          </cell>
        </row>
        <row r="1245">
          <cell r="A1245" t="str">
            <v>TMSIS-110-R9U9</v>
          </cell>
          <cell r="B1245" t="str">
            <v>UG TMN SCRIPT 1.1 SPARC RT</v>
          </cell>
          <cell r="C1245">
            <v>1037</v>
          </cell>
          <cell r="D1245" t="str">
            <v>D</v>
          </cell>
        </row>
        <row r="1246">
          <cell r="A1246" t="str">
            <v>TMSIS-110-T999</v>
          </cell>
          <cell r="B1246" t="str">
            <v>TMN SCRIPT TOOLKIT 1.1, LIC</v>
          </cell>
          <cell r="C1246">
            <v>20993</v>
          </cell>
          <cell r="D1246" t="str">
            <v>B</v>
          </cell>
        </row>
        <row r="1247">
          <cell r="A1247" t="str">
            <v>TMSIS-110-T9U9</v>
          </cell>
          <cell r="B1247" t="str">
            <v>UG TMN SCRIPT 1.1 TOOLKIT</v>
          </cell>
          <cell r="C1247">
            <v>7797</v>
          </cell>
          <cell r="D1247" t="str">
            <v>D</v>
          </cell>
        </row>
        <row r="1248">
          <cell r="A1248" t="str">
            <v>TOTNET-L100</v>
          </cell>
          <cell r="B1248" t="str">
            <v>TOTALNET 5.0, 100LIC</v>
          </cell>
          <cell r="C1248">
            <v>11700</v>
          </cell>
          <cell r="D1248" t="str">
            <v>B</v>
          </cell>
        </row>
        <row r="1249">
          <cell r="A1249" t="str">
            <v>TOTNET-L25</v>
          </cell>
          <cell r="B1249" t="str">
            <v>TOTALNET 5.0, 25LIC</v>
          </cell>
          <cell r="C1249">
            <v>3250</v>
          </cell>
          <cell r="D1249" t="str">
            <v>B</v>
          </cell>
        </row>
        <row r="1250">
          <cell r="A1250" t="str">
            <v>TOTNET-WG-L25</v>
          </cell>
          <cell r="B1250" t="str">
            <v>TOTALNET 5.0, 25LIC</v>
          </cell>
          <cell r="C1250">
            <v>1300</v>
          </cell>
          <cell r="D1250" t="str">
            <v>A</v>
          </cell>
        </row>
        <row r="1251">
          <cell r="A1251" t="str">
            <v>TRUNK-1.2-P</v>
          </cell>
          <cell r="B1251" t="str">
            <v>Sun Trunking Software v. 1.2</v>
          </cell>
          <cell r="C1251">
            <v>1393</v>
          </cell>
          <cell r="D1251" t="str">
            <v>A</v>
          </cell>
        </row>
        <row r="1252">
          <cell r="A1252" t="str">
            <v>TS2BS-251-D999</v>
          </cell>
          <cell r="B1252" t="str">
            <v>TRUSTED SOLARIS 2.5.1 DESKTOP</v>
          </cell>
          <cell r="C1252">
            <v>1164</v>
          </cell>
          <cell r="D1252" t="str">
            <v>A</v>
          </cell>
        </row>
        <row r="1253">
          <cell r="A1253" t="str">
            <v>TS2BS-251-E999</v>
          </cell>
          <cell r="B1253" t="str">
            <v>TRUSTED SOLARIS 2.5.1 SERVER</v>
          </cell>
          <cell r="C1253">
            <v>6494</v>
          </cell>
          <cell r="D1253" t="str">
            <v>A</v>
          </cell>
        </row>
        <row r="1254">
          <cell r="A1254" t="str">
            <v>TS2DS-251-9999</v>
          </cell>
          <cell r="B1254" t="str">
            <v>TRUSTED SOLARIS 2.5.1 MANUALS</v>
          </cell>
          <cell r="C1254">
            <v>455</v>
          </cell>
          <cell r="D1254" t="str">
            <v>D</v>
          </cell>
        </row>
        <row r="1255">
          <cell r="A1255" t="str">
            <v>TS72I-007-99YH</v>
          </cell>
          <cell r="B1255" t="str">
            <v>Korean Intel Trusted Solaris 7</v>
          </cell>
          <cell r="C1255">
            <v>514</v>
          </cell>
          <cell r="D1255" t="str">
            <v>A</v>
          </cell>
        </row>
        <row r="1256">
          <cell r="A1256" t="str">
            <v>TS72S-007-99YH</v>
          </cell>
          <cell r="B1256" t="str">
            <v>Korean Trusted Solaris 7 Kit</v>
          </cell>
          <cell r="C1256">
            <v>514</v>
          </cell>
          <cell r="D1256" t="str">
            <v>A</v>
          </cell>
        </row>
        <row r="1257">
          <cell r="A1257" t="str">
            <v>TS799-007-99D9</v>
          </cell>
          <cell r="B1257" t="str">
            <v>Trusted Solaris 7 Documents</v>
          </cell>
          <cell r="C1257">
            <v>1944</v>
          </cell>
          <cell r="D1257" t="str">
            <v>B</v>
          </cell>
        </row>
        <row r="1258">
          <cell r="A1258" t="str">
            <v>TS7IS-007-D9P9</v>
          </cell>
          <cell r="B1258" t="str">
            <v>Trusted Solaris 7 Upgrade SUL</v>
          </cell>
          <cell r="C1258">
            <v>319</v>
          </cell>
          <cell r="D1258" t="str">
            <v>B</v>
          </cell>
        </row>
        <row r="1259">
          <cell r="A1259" t="str">
            <v>TS7SS-007-C9P9</v>
          </cell>
          <cell r="B1259" t="str">
            <v>Trusted Solaris 7 Upgrade Srvr</v>
          </cell>
          <cell r="C1259">
            <v>117000</v>
          </cell>
          <cell r="D1259" t="str">
            <v>B</v>
          </cell>
        </row>
        <row r="1260">
          <cell r="A1260" t="str">
            <v>TS7SS-007-G9P9</v>
          </cell>
          <cell r="B1260" t="str">
            <v>Trusted Solaris 7 Upgrade Srvr</v>
          </cell>
          <cell r="C1260">
            <v>3192</v>
          </cell>
          <cell r="D1260" t="str">
            <v>B</v>
          </cell>
        </row>
        <row r="1261">
          <cell r="A1261" t="str">
            <v>TS7SS-007-L9P9</v>
          </cell>
          <cell r="B1261" t="str">
            <v>Trusted Solaris 7 Upgrade Srvr</v>
          </cell>
          <cell r="C1261">
            <v>42120</v>
          </cell>
          <cell r="D1261" t="str">
            <v>B</v>
          </cell>
        </row>
        <row r="1262">
          <cell r="A1262" t="str">
            <v>TS7SS-007-X9P9</v>
          </cell>
          <cell r="B1262" t="str">
            <v>Trusted Solaris 7 Upgrade Srvr</v>
          </cell>
          <cell r="C1262">
            <v>4680</v>
          </cell>
          <cell r="D1262" t="str">
            <v>B</v>
          </cell>
        </row>
        <row r="1263">
          <cell r="A1263" t="str">
            <v>TS7SS-007-Y9P9</v>
          </cell>
          <cell r="B1263" t="str">
            <v>Trusted Solaris 7 Upgrade Srvr</v>
          </cell>
          <cell r="C1263">
            <v>16510</v>
          </cell>
          <cell r="D1263" t="str">
            <v>B</v>
          </cell>
        </row>
        <row r="1264">
          <cell r="A1264" t="str">
            <v>U11-N6-UKC1-512AT</v>
          </cell>
          <cell r="B1264" t="str">
            <v>UG E1 Net t1AC,440MH,512MB,18B</v>
          </cell>
          <cell r="C1264">
            <v>13573</v>
          </cell>
          <cell r="D1264" t="str">
            <v>A</v>
          </cell>
        </row>
        <row r="1265">
          <cell r="A1265" t="str">
            <v>U11-N7-UKC1-512AT</v>
          </cell>
          <cell r="B1265" t="str">
            <v>UG E1 N-t1 DC,440MH,512Mb,18Gb</v>
          </cell>
          <cell r="C1265">
            <v>13573</v>
          </cell>
          <cell r="D1265" t="str">
            <v>A</v>
          </cell>
        </row>
        <row r="1266">
          <cell r="A1266" t="str">
            <v>U11A25UJD19S-512CQ</v>
          </cell>
          <cell r="B1266" t="str">
            <v>UG E1-A25 400MH/512M/9G-10RPM</v>
          </cell>
          <cell r="C1266">
            <v>24960</v>
          </cell>
          <cell r="D1266" t="str">
            <v>H</v>
          </cell>
        </row>
        <row r="1267">
          <cell r="A1267" t="str">
            <v>U11A25UJD49S-004CX</v>
          </cell>
          <cell r="B1267" t="str">
            <v>UG E1-E450 4x400MHZ 4GB 4-18GB</v>
          </cell>
          <cell r="C1267">
            <v>75293</v>
          </cell>
          <cell r="D1267" t="str">
            <v>H</v>
          </cell>
        </row>
        <row r="1268">
          <cell r="A1268" t="str">
            <v>U11A26UJC29S-002CQ</v>
          </cell>
          <cell r="B1268" t="str">
            <v>UG E1-E250 2x400MHZ,2GB,2x9GB</v>
          </cell>
          <cell r="C1268">
            <v>25793</v>
          </cell>
          <cell r="D1268" t="str">
            <v>H</v>
          </cell>
        </row>
        <row r="1269">
          <cell r="A1269" t="str">
            <v>U11A33ULD19S-256CQ</v>
          </cell>
          <cell r="B1269" t="str">
            <v>UG E1-A33 450MH,256M,9G-10k</v>
          </cell>
          <cell r="C1269">
            <v>20293</v>
          </cell>
          <cell r="D1269" t="str">
            <v>H</v>
          </cell>
        </row>
        <row r="1270">
          <cell r="A1270" t="str">
            <v>U14-A33ULD4-004CQ</v>
          </cell>
          <cell r="B1270" t="str">
            <v>UG E2-420R/4 450MHz/4GB/2-9GB</v>
          </cell>
          <cell r="C1270">
            <v>65093</v>
          </cell>
          <cell r="D1270" t="str">
            <v>H</v>
          </cell>
        </row>
        <row r="1271">
          <cell r="A1271" t="str">
            <v>U14-A34ULD2-002CQ</v>
          </cell>
          <cell r="B1271" t="str">
            <v>UG E2-E220R/2 450MHz/2GB/2-9GB</v>
          </cell>
          <cell r="C1271">
            <v>30093</v>
          </cell>
          <cell r="D1271" t="str">
            <v>H</v>
          </cell>
        </row>
        <row r="1272">
          <cell r="A1272" t="str">
            <v>U14-N6-UKC1-512AT</v>
          </cell>
          <cell r="B1272" t="str">
            <v>UG E2 Net t1AC,440MH,512MB,18B</v>
          </cell>
          <cell r="C1272">
            <v>13153</v>
          </cell>
          <cell r="D1272" t="str">
            <v>A</v>
          </cell>
        </row>
        <row r="1273">
          <cell r="A1273" t="str">
            <v>U14-N7-UKC1-512AT</v>
          </cell>
          <cell r="B1273" t="str">
            <v>UG E2 N-t1 DC,440MH,512Mb,18Gb</v>
          </cell>
          <cell r="C1273">
            <v>13153</v>
          </cell>
          <cell r="D1273" t="str">
            <v>A</v>
          </cell>
        </row>
        <row r="1274">
          <cell r="A1274" t="str">
            <v>U14A25UJD19S-512CQ</v>
          </cell>
          <cell r="B1274" t="str">
            <v>UG E2-A25 400MH/512M/9G-10RPM</v>
          </cell>
          <cell r="C1274">
            <v>24210</v>
          </cell>
          <cell r="D1274" t="str">
            <v>H</v>
          </cell>
        </row>
        <row r="1275">
          <cell r="A1275" t="str">
            <v>U14A25UJD49S-004CX</v>
          </cell>
          <cell r="B1275" t="str">
            <v>UG E2-E450 4x400MHZ 4GB 4-18GB</v>
          </cell>
          <cell r="C1275">
            <v>74243</v>
          </cell>
          <cell r="D1275" t="str">
            <v>H</v>
          </cell>
        </row>
        <row r="1276">
          <cell r="A1276" t="str">
            <v>U14A26UJC29S-002CQ</v>
          </cell>
          <cell r="B1276" t="str">
            <v>UG E2-E250 2x400MHZ,2GB,2x9GB</v>
          </cell>
          <cell r="C1276">
            <v>24743</v>
          </cell>
          <cell r="D1276" t="str">
            <v>H</v>
          </cell>
        </row>
        <row r="1277">
          <cell r="A1277" t="str">
            <v>U14A33ULD19S-256CQ</v>
          </cell>
          <cell r="B1277" t="str">
            <v>UG E2-A33 450MH,256M,9G-10k</v>
          </cell>
          <cell r="C1277">
            <v>18893</v>
          </cell>
          <cell r="D1277" t="str">
            <v>H</v>
          </cell>
        </row>
        <row r="1278">
          <cell r="A1278" t="str">
            <v>U20-N6-UKC1-512AT</v>
          </cell>
          <cell r="B1278" t="str">
            <v>UGS20 Net t1AC,440MH,512MB,18B</v>
          </cell>
          <cell r="C1278">
            <v>13993</v>
          </cell>
          <cell r="D1278" t="str">
            <v>A</v>
          </cell>
        </row>
        <row r="1279">
          <cell r="A1279" t="str">
            <v>U20-N7-UKC1-512AT</v>
          </cell>
          <cell r="B1279" t="str">
            <v>UG SS20-t1 DC,440MH,512Mb,18Gb</v>
          </cell>
          <cell r="C1279">
            <v>13993</v>
          </cell>
          <cell r="D1279" t="str">
            <v>A</v>
          </cell>
        </row>
        <row r="1280">
          <cell r="A1280" t="str">
            <v>U21-UGE1Z9S-C256CR</v>
          </cell>
          <cell r="B1280" t="str">
            <v>UG U5S 360MHz,256MB,8GB,32xCD</v>
          </cell>
          <cell r="C1280">
            <v>3571</v>
          </cell>
          <cell r="D1280" t="str">
            <v>H</v>
          </cell>
        </row>
        <row r="1281">
          <cell r="A1281" t="str">
            <v>U22-N6-UKC1-512AT</v>
          </cell>
          <cell r="B1281" t="str">
            <v>UG U5 Net t1 AC,440MH,512MB,18B</v>
          </cell>
          <cell r="C1281">
            <v>13013</v>
          </cell>
          <cell r="D1281" t="str">
            <v>A</v>
          </cell>
        </row>
        <row r="1282">
          <cell r="A1282" t="str">
            <v>U22-N7-UKC1-512AT</v>
          </cell>
          <cell r="B1282" t="str">
            <v>UG U5s N-t1 DC,440MH,512Mb,18G</v>
          </cell>
          <cell r="C1282">
            <v>13013</v>
          </cell>
          <cell r="D1282" t="str">
            <v>A</v>
          </cell>
        </row>
        <row r="1283">
          <cell r="A1283" t="str">
            <v>U22-UKC1Z9S-C128CP</v>
          </cell>
          <cell r="B1283" t="str">
            <v>UG U10S 440Mz/2,128MB,9GB,CD</v>
          </cell>
          <cell r="C1283">
            <v>5393</v>
          </cell>
          <cell r="D1283" t="str">
            <v>H</v>
          </cell>
        </row>
        <row r="1284">
          <cell r="A1284" t="str">
            <v>U22-UKC1Z9S-C512CP</v>
          </cell>
          <cell r="B1284" t="str">
            <v>UG U10S,440Mz/2,512MB,9GB,CD</v>
          </cell>
          <cell r="C1284">
            <v>7148</v>
          </cell>
          <cell r="D1284" t="str">
            <v>H</v>
          </cell>
        </row>
        <row r="1285">
          <cell r="A1285" t="str">
            <v>U25A33ULD19S-256CQ</v>
          </cell>
          <cell r="B1285" t="str">
            <v>UG E450-A33 450MH,256M,9G-10k</v>
          </cell>
          <cell r="C1285">
            <v>16093</v>
          </cell>
          <cell r="D1285" t="str">
            <v>H</v>
          </cell>
        </row>
        <row r="1286">
          <cell r="A1286" t="str">
            <v>U26A25UJD19S-512CQ</v>
          </cell>
          <cell r="B1286" t="str">
            <v>UG E250-A25 400MH/512M/9G-10RP</v>
          </cell>
          <cell r="C1286">
            <v>23460</v>
          </cell>
          <cell r="D1286" t="str">
            <v>H</v>
          </cell>
        </row>
        <row r="1287">
          <cell r="A1287" t="str">
            <v>U26A33ULD19S-256CQ</v>
          </cell>
          <cell r="B1287" t="str">
            <v>UG E250-A33 450MH,256M,9G-10k</v>
          </cell>
          <cell r="C1287">
            <v>17493</v>
          </cell>
          <cell r="D1287" t="str">
            <v>H</v>
          </cell>
        </row>
        <row r="1288">
          <cell r="A1288" t="str">
            <v>UA11-UEC1-9M-000NN</v>
          </cell>
          <cell r="B1288" t="str">
            <v>UG S1 TO U2/300, AFB</v>
          </cell>
          <cell r="C1288">
            <v>11941</v>
          </cell>
          <cell r="D1288" t="str">
            <v>H</v>
          </cell>
        </row>
        <row r="1289">
          <cell r="A1289" t="str">
            <v>UA11-UEC2-9M-000NN</v>
          </cell>
          <cell r="B1289" t="str">
            <v>UG S1 TO U2/2300, AFB</v>
          </cell>
          <cell r="C1289">
            <v>17813</v>
          </cell>
          <cell r="D1289" t="str">
            <v>H</v>
          </cell>
        </row>
        <row r="1290">
          <cell r="A1290" t="str">
            <v>UA11-UJC1-9L-000NN</v>
          </cell>
          <cell r="B1290" t="str">
            <v>UG S1 TO U2/400, AFB+</v>
          </cell>
          <cell r="C1290">
            <v>11441</v>
          </cell>
          <cell r="D1290" t="str">
            <v>H</v>
          </cell>
        </row>
        <row r="1291">
          <cell r="A1291" t="str">
            <v>UA11-UJC1-9M-000NN</v>
          </cell>
          <cell r="B1291" t="str">
            <v>UG S1 TO U2/400, AFBm6</v>
          </cell>
          <cell r="C1291">
            <v>14810</v>
          </cell>
          <cell r="D1291" t="str">
            <v>H</v>
          </cell>
        </row>
        <row r="1292">
          <cell r="A1292" t="str">
            <v>UA12-UEC1-9N-000NN</v>
          </cell>
          <cell r="B1292" t="str">
            <v>UG TO U2/300</v>
          </cell>
          <cell r="C1292">
            <v>6953</v>
          </cell>
          <cell r="D1292" t="str">
            <v>H</v>
          </cell>
        </row>
        <row r="1293">
          <cell r="A1293" t="str">
            <v>UA12-UEC2-9N-000NN</v>
          </cell>
          <cell r="B1293" t="str">
            <v>UG U1 TO U2 &amp; UE2/2300</v>
          </cell>
          <cell r="C1293">
            <v>13028</v>
          </cell>
          <cell r="D1293" t="str">
            <v>H</v>
          </cell>
        </row>
        <row r="1294">
          <cell r="A1294" t="str">
            <v>UA12-UJC1-9N-000NN</v>
          </cell>
          <cell r="B1294" t="str">
            <v>UG TO U2/400</v>
          </cell>
          <cell r="C1294">
            <v>9281</v>
          </cell>
          <cell r="D1294" t="str">
            <v>H</v>
          </cell>
        </row>
        <row r="1295">
          <cell r="A1295" t="str">
            <v>UES-1UGE1Z9P-C64AR</v>
          </cell>
          <cell r="B1295" t="str">
            <v>UG WS U5/360,PGX24, 64MB/8GB</v>
          </cell>
          <cell r="C1295">
            <v>2356</v>
          </cell>
          <cell r="D1295" t="str">
            <v>H</v>
          </cell>
        </row>
        <row r="1296">
          <cell r="A1296" t="str">
            <v>UES-1UGE1Z9PC128CR</v>
          </cell>
          <cell r="B1296" t="str">
            <v>UG WS U5/360,PGX24,128MB/8GB</v>
          </cell>
          <cell r="C1296">
            <v>2626</v>
          </cell>
          <cell r="D1296" t="str">
            <v>H</v>
          </cell>
        </row>
        <row r="1297">
          <cell r="A1297" t="str">
            <v>UES-2UKC1Z9LC128CP</v>
          </cell>
          <cell r="B1297" t="str">
            <v>UG WS U10/440,FFB2+,128MB/9G</v>
          </cell>
          <cell r="C1297">
            <v>5798</v>
          </cell>
          <cell r="D1297" t="str">
            <v>H</v>
          </cell>
        </row>
        <row r="1298">
          <cell r="A1298" t="str">
            <v>UES-2UKC1Z9LC512CP</v>
          </cell>
          <cell r="B1298" t="str">
            <v>UG WS U10/440,FFB2+,512MB/9G</v>
          </cell>
          <cell r="C1298">
            <v>7148</v>
          </cell>
          <cell r="D1298" t="str">
            <v>H</v>
          </cell>
        </row>
        <row r="1299">
          <cell r="A1299" t="str">
            <v>UES-2UKC1Z9MC256CP</v>
          </cell>
          <cell r="B1299" t="str">
            <v>UG WS U10/440,AFBM6,256MB/9G</v>
          </cell>
          <cell r="C1299">
            <v>8093</v>
          </cell>
          <cell r="D1299" t="str">
            <v>H</v>
          </cell>
        </row>
        <row r="1300">
          <cell r="A1300" t="str">
            <v>UES-2UKC1Z9PC128CP</v>
          </cell>
          <cell r="B1300" t="str">
            <v>UG WS U10/440,PGX24,128MB/9G</v>
          </cell>
          <cell r="C1300">
            <v>4853</v>
          </cell>
          <cell r="D1300" t="str">
            <v>H</v>
          </cell>
        </row>
        <row r="1301">
          <cell r="A1301" t="str">
            <v>UES-2UKC1Z9PC512CP</v>
          </cell>
          <cell r="B1301" t="str">
            <v>UG WS U10/440,PGX24,512MB/9G</v>
          </cell>
          <cell r="C1301">
            <v>6203</v>
          </cell>
          <cell r="D1301" t="str">
            <v>H</v>
          </cell>
        </row>
        <row r="1302">
          <cell r="A1302" t="str">
            <v>UES-2UKC1Z9QC256CP</v>
          </cell>
          <cell r="B1302" t="str">
            <v>UG WS U10/440,AFBM3,256MB/9G</v>
          </cell>
          <cell r="C1302">
            <v>7553</v>
          </cell>
          <cell r="D1302" t="str">
            <v>H</v>
          </cell>
        </row>
        <row r="1303">
          <cell r="A1303" t="str">
            <v>UG-1044A-1141A</v>
          </cell>
          <cell r="B1303" t="str">
            <v>UG SUN GIGABITETHERNET/P 2.0</v>
          </cell>
          <cell r="C1303">
            <v>1294</v>
          </cell>
          <cell r="D1303" t="str">
            <v>A</v>
          </cell>
        </row>
        <row r="1304">
          <cell r="A1304" t="str">
            <v>UG-1045A-1140A</v>
          </cell>
          <cell r="B1304" t="str">
            <v>UG SUN GIGABITETHERNET/S 2.0</v>
          </cell>
          <cell r="C1304">
            <v>1294</v>
          </cell>
          <cell r="D1304" t="str">
            <v>A</v>
          </cell>
        </row>
        <row r="1305">
          <cell r="A1305" t="str">
            <v>UG-260X-2761-SB1</v>
          </cell>
          <cell r="B1305" t="str">
            <v>UG (1) 260X TO A 2761A SYS BD</v>
          </cell>
          <cell r="C1305">
            <v>88000</v>
          </cell>
          <cell r="D1305" t="str">
            <v>A</v>
          </cell>
        </row>
        <row r="1306">
          <cell r="A1306" t="str">
            <v>UG-260X-2761-SB2</v>
          </cell>
          <cell r="B1306" t="str">
            <v>UG (2) 260X TO A 2761A SYS BD</v>
          </cell>
          <cell r="C1306">
            <v>80000</v>
          </cell>
          <cell r="D1306" t="str">
            <v>A</v>
          </cell>
        </row>
        <row r="1307">
          <cell r="A1307" t="str">
            <v>UG-2760A-C2761A</v>
          </cell>
          <cell r="B1307" t="str">
            <v>2760A TO 2761A CTO BOARD UPGR</v>
          </cell>
          <cell r="C1307">
            <v>52000</v>
          </cell>
          <cell r="D1307" t="str">
            <v>A</v>
          </cell>
        </row>
        <row r="1308">
          <cell r="A1308" t="str">
            <v>UG-2DLT7-L11000</v>
          </cell>
          <cell r="B1308" t="str">
            <v>UPGRADE, DLT7000 TAPE DRS (2)</v>
          </cell>
          <cell r="C1308">
            <v>21000</v>
          </cell>
          <cell r="D1308" t="str">
            <v>A</v>
          </cell>
        </row>
        <row r="1309">
          <cell r="A1309" t="str">
            <v>UG-4/1000-4DR</v>
          </cell>
          <cell r="B1309" t="str">
            <v>UG 4 X DLT4000 - DLT7000</v>
          </cell>
          <cell r="C1309">
            <v>44800</v>
          </cell>
          <cell r="D1309" t="str">
            <v>A</v>
          </cell>
        </row>
        <row r="1310">
          <cell r="A1310" t="str">
            <v>UG-4/1000-L1000-1</v>
          </cell>
          <cell r="B1310" t="str">
            <v>UG TO L1000, ONE DRIVE</v>
          </cell>
          <cell r="C1310">
            <v>33750</v>
          </cell>
          <cell r="D1310" t="str">
            <v>A</v>
          </cell>
        </row>
        <row r="1311">
          <cell r="A1311" t="str">
            <v>UG-4/1000-L1000-SP</v>
          </cell>
          <cell r="B1311" t="str">
            <v>Upgrade to L1000 PROMO</v>
          </cell>
          <cell r="C1311">
            <v>69750</v>
          </cell>
          <cell r="D1311" t="str">
            <v>A</v>
          </cell>
        </row>
        <row r="1312">
          <cell r="A1312" t="str">
            <v>UG-4/1000-L1000-VP</v>
          </cell>
          <cell r="B1312" t="str">
            <v>Upgrade to L1000 PROMO</v>
          </cell>
          <cell r="C1312">
            <v>79380</v>
          </cell>
          <cell r="D1312" t="str">
            <v>A</v>
          </cell>
        </row>
        <row r="1313">
          <cell r="A1313" t="str">
            <v>UG-5/1-CLOCKBOARD</v>
          </cell>
          <cell r="B1313" t="str">
            <v>UG to 5:1 CLOCK BOARD - Field</v>
          </cell>
          <cell r="C1313">
            <v>1600</v>
          </cell>
          <cell r="D1313" t="str">
            <v>A</v>
          </cell>
        </row>
        <row r="1314">
          <cell r="A1314" t="str">
            <v>UG-8MM-TAPE-20G</v>
          </cell>
          <cell r="B1314" t="str">
            <v>UG TO 8MM UNIPACK TAPE, 20-40G</v>
          </cell>
          <cell r="C1314">
            <v>3308</v>
          </cell>
          <cell r="D1314" t="str">
            <v>H</v>
          </cell>
        </row>
        <row r="1315">
          <cell r="A1315" t="str">
            <v>UG-A1000-109G-10K</v>
          </cell>
          <cell r="B1315" t="str">
            <v>UPG, 109GB A1000(10K RPM)</v>
          </cell>
          <cell r="C1315">
            <v>19875</v>
          </cell>
          <cell r="D1315" t="str">
            <v>H</v>
          </cell>
        </row>
        <row r="1316">
          <cell r="A1316" t="str">
            <v>UG-A1000-36G-10K</v>
          </cell>
          <cell r="B1316" t="str">
            <v>UG, 36GB A1000 (10K RPM)</v>
          </cell>
          <cell r="C1316">
            <v>11250</v>
          </cell>
          <cell r="D1316" t="str">
            <v>H</v>
          </cell>
        </row>
        <row r="1317">
          <cell r="A1317" t="str">
            <v>UG-A1000-36G-RK-2</v>
          </cell>
          <cell r="B1317" t="str">
            <v>UPG, 36GB A1000, RACK(10K RPM)</v>
          </cell>
          <cell r="C1317">
            <v>11250</v>
          </cell>
          <cell r="D1317" t="str">
            <v>H</v>
          </cell>
        </row>
        <row r="1318">
          <cell r="A1318" t="str">
            <v>UG-A1000-CONTBD</v>
          </cell>
          <cell r="B1318" t="str">
            <v>CONTROLLER BOARD UPG FOR A1000</v>
          </cell>
          <cell r="C1318">
            <v>5600</v>
          </cell>
          <cell r="D1318" t="str">
            <v>H</v>
          </cell>
        </row>
        <row r="1319">
          <cell r="A1319" t="str">
            <v>UG-A1000-RACK</v>
          </cell>
          <cell r="B1319" t="str">
            <v>UPG, STOREDGE EXPANSION RACK</v>
          </cell>
          <cell r="C1319">
            <v>7000</v>
          </cell>
          <cell r="D1319" t="str">
            <v>A</v>
          </cell>
        </row>
        <row r="1320">
          <cell r="A1320" t="str">
            <v>UG-A1K-145G-36G10K</v>
          </cell>
          <cell r="B1320" t="str">
            <v>UPG A1000 145GB(4x36GB/10KRPM)</v>
          </cell>
          <cell r="C1320">
            <v>17963</v>
          </cell>
          <cell r="D1320" t="str">
            <v>H</v>
          </cell>
        </row>
        <row r="1321">
          <cell r="A1321" t="str">
            <v>UG-A1K-145G-RK</v>
          </cell>
          <cell r="B1321" t="str">
            <v>UPG A1000 145GB Rackmount tray</v>
          </cell>
          <cell r="C1321">
            <v>17963</v>
          </cell>
          <cell r="D1321" t="str">
            <v>H</v>
          </cell>
        </row>
        <row r="1322">
          <cell r="A1322" t="str">
            <v>UG-A1K-218G-18G10K</v>
          </cell>
          <cell r="B1322" t="str">
            <v>UPG A1000 218G(12x18GB/10KRPM)</v>
          </cell>
          <cell r="C1322">
            <v>25275</v>
          </cell>
          <cell r="D1322" t="str">
            <v>H</v>
          </cell>
        </row>
        <row r="1323">
          <cell r="A1323" t="str">
            <v>UG-A1K-291G-36G10K</v>
          </cell>
          <cell r="B1323" t="str">
            <v>UPG A1000 291G (8X36GB/10KRPM)</v>
          </cell>
          <cell r="C1323">
            <v>29250</v>
          </cell>
          <cell r="D1323" t="str">
            <v>H</v>
          </cell>
        </row>
        <row r="1324">
          <cell r="A1324" t="str">
            <v>UG-A1K-72G-18G-RK</v>
          </cell>
          <cell r="B1324" t="str">
            <v>UPG, A1000-72GB Rackmount tray</v>
          </cell>
          <cell r="C1324">
            <v>13763</v>
          </cell>
          <cell r="D1324" t="str">
            <v>H</v>
          </cell>
        </row>
        <row r="1325">
          <cell r="A1325" t="str">
            <v>UG-A1K-72G-18G10K</v>
          </cell>
          <cell r="B1325" t="str">
            <v>UPG A1000 72GB (4x18GB/10KRPM)</v>
          </cell>
          <cell r="C1325">
            <v>13463</v>
          </cell>
          <cell r="D1325" t="str">
            <v>H</v>
          </cell>
        </row>
        <row r="1326">
          <cell r="A1326" t="str">
            <v>UG-A3500-545G-10K</v>
          </cell>
          <cell r="B1326" t="str">
            <v>UPGRADE, 545G A3500 (10K RPM)</v>
          </cell>
          <cell r="C1326">
            <v>171000</v>
          </cell>
          <cell r="D1326" t="str">
            <v>A</v>
          </cell>
        </row>
        <row r="1327">
          <cell r="A1327" t="str">
            <v>UG-A3500-A3500FC</v>
          </cell>
          <cell r="B1327" t="str">
            <v>Upgrade to A3500 Fibre Channel</v>
          </cell>
          <cell r="C1327">
            <v>28500</v>
          </cell>
          <cell r="D1327" t="str">
            <v>A</v>
          </cell>
        </row>
        <row r="1328">
          <cell r="A1328" t="str">
            <v>UG-A3500-CTRL</v>
          </cell>
          <cell r="B1328" t="str">
            <v>UPGRADE, A3500 CONTROLLER</v>
          </cell>
          <cell r="C1328">
            <v>26600</v>
          </cell>
          <cell r="D1328" t="str">
            <v>A</v>
          </cell>
        </row>
        <row r="1329">
          <cell r="A1329" t="str">
            <v>UG-A3500-FC-1092G</v>
          </cell>
          <cell r="B1329" t="str">
            <v>Upgrade, 1092G A3500 w/ FC-AL</v>
          </cell>
          <cell r="C1329">
            <v>204750</v>
          </cell>
          <cell r="D1329" t="str">
            <v>A</v>
          </cell>
        </row>
        <row r="1330">
          <cell r="A1330" t="str">
            <v>UG-A3500-FC-545G</v>
          </cell>
          <cell r="B1330" t="str">
            <v>UPGRADE 545-GB A3500FC</v>
          </cell>
          <cell r="C1330">
            <v>184500</v>
          </cell>
          <cell r="D1330" t="str">
            <v>A</v>
          </cell>
        </row>
        <row r="1331">
          <cell r="A1331" t="str">
            <v>UG-A3500-LITE-72G</v>
          </cell>
          <cell r="B1331" t="str">
            <v>UPGRADE, A3500 LITE, 72GB</v>
          </cell>
          <cell r="C1331">
            <v>56000</v>
          </cell>
          <cell r="D1331" t="str">
            <v>A</v>
          </cell>
        </row>
        <row r="1332">
          <cell r="A1332" t="str">
            <v>UG-A3500FC-364-10K</v>
          </cell>
          <cell r="B1332" t="str">
            <v>Upgrade to 364-GB A3500</v>
          </cell>
          <cell r="C1332">
            <v>93750</v>
          </cell>
          <cell r="D1332" t="str">
            <v>A</v>
          </cell>
        </row>
        <row r="1333">
          <cell r="A1333" t="str">
            <v>UG-A3500FCAL-1456G</v>
          </cell>
          <cell r="B1333" t="str">
            <v>Upgrade, 1456G A3500 w/ FC-AL</v>
          </cell>
          <cell r="C1333">
            <v>231750</v>
          </cell>
          <cell r="D1333" t="str">
            <v>A</v>
          </cell>
        </row>
        <row r="1334">
          <cell r="A1334" t="str">
            <v>UG-A3500SCSI-1092G</v>
          </cell>
          <cell r="B1334" t="str">
            <v>Upgrade, 1092G A3500 w/ USCSI</v>
          </cell>
          <cell r="C1334">
            <v>191250</v>
          </cell>
          <cell r="D1334" t="str">
            <v>A</v>
          </cell>
        </row>
        <row r="1335">
          <cell r="A1335" t="str">
            <v>UG-A3500SCSI-1456G</v>
          </cell>
          <cell r="B1335" t="str">
            <v>UPGRADE, 1456G A3500 w/ USCSI</v>
          </cell>
          <cell r="C1335">
            <v>218250</v>
          </cell>
          <cell r="D1335" t="str">
            <v>A</v>
          </cell>
        </row>
        <row r="1336">
          <cell r="A1336" t="str">
            <v>UG-A3K-A3500FC</v>
          </cell>
          <cell r="B1336" t="str">
            <v>Upgrade, A3500 Fibre Channel</v>
          </cell>
          <cell r="C1336">
            <v>28500</v>
          </cell>
          <cell r="D1336" t="str">
            <v>A</v>
          </cell>
        </row>
        <row r="1337">
          <cell r="A1337" t="str">
            <v>UG-A5000-1200G</v>
          </cell>
          <cell r="B1337" t="str">
            <v>Upgrade, 1200G StorEdge A5000</v>
          </cell>
          <cell r="C1337">
            <v>700000</v>
          </cell>
          <cell r="D1337" t="str">
            <v>A</v>
          </cell>
        </row>
        <row r="1338">
          <cell r="A1338" t="str">
            <v>UG-A5000-200G</v>
          </cell>
          <cell r="B1338" t="str">
            <v>Upgrade to 200G StorEdge A5200</v>
          </cell>
          <cell r="C1338">
            <v>98000</v>
          </cell>
          <cell r="D1338" t="str">
            <v>A</v>
          </cell>
        </row>
        <row r="1339">
          <cell r="A1339" t="str">
            <v>UG-A5000-200GR5</v>
          </cell>
          <cell r="B1339" t="str">
            <v>UG, 200GB StorEdge A5200</v>
          </cell>
          <cell r="C1339">
            <v>98000</v>
          </cell>
          <cell r="D1339" t="str">
            <v>A</v>
          </cell>
        </row>
        <row r="1340">
          <cell r="A1340" t="str">
            <v>UG-A5000-400G</v>
          </cell>
          <cell r="B1340" t="str">
            <v>Upgrade to 400G StorEdge A5200</v>
          </cell>
          <cell r="C1340">
            <v>224000</v>
          </cell>
          <cell r="D1340" t="str">
            <v>A</v>
          </cell>
        </row>
        <row r="1341">
          <cell r="A1341" t="str">
            <v>UG-A5000-63G</v>
          </cell>
          <cell r="B1341" t="str">
            <v>Upgrade to 63G StorEdge A5200</v>
          </cell>
          <cell r="C1341">
            <v>54600</v>
          </cell>
          <cell r="D1341" t="str">
            <v>A</v>
          </cell>
        </row>
        <row r="1342">
          <cell r="A1342" t="str">
            <v>UG-A5000-9G-LP</v>
          </cell>
          <cell r="B1342" t="str">
            <v>UPGRADE TO FC-AL 9GB 1.6" DISK</v>
          </cell>
          <cell r="C1342">
            <v>2800</v>
          </cell>
          <cell r="D1342" t="str">
            <v>A</v>
          </cell>
        </row>
        <row r="1343">
          <cell r="A1343" t="str">
            <v>UG-A5100-DISK-36G</v>
          </cell>
          <cell r="B1343" t="str">
            <v>UPG FC-AL 36.4GB 10kRPM DISK</v>
          </cell>
          <cell r="C1343">
            <v>3900</v>
          </cell>
          <cell r="D1343" t="str">
            <v>A</v>
          </cell>
        </row>
        <row r="1344">
          <cell r="A1344" t="str">
            <v>UG-A5200-DISK-18G</v>
          </cell>
          <cell r="B1344" t="str">
            <v>UPG FC-AL 18.2GB 10kRPM DISK</v>
          </cell>
          <cell r="C1344">
            <v>3000</v>
          </cell>
          <cell r="D1344" t="str">
            <v>A</v>
          </cell>
        </row>
        <row r="1345">
          <cell r="A1345" t="str">
            <v>UG-A7000-0GB</v>
          </cell>
          <cell r="B1345" t="str">
            <v>UPG TO A7000 BASE STORAGE SYS</v>
          </cell>
          <cell r="C1345">
            <v>176400</v>
          </cell>
          <cell r="D1345" t="str">
            <v>A</v>
          </cell>
        </row>
        <row r="1346">
          <cell r="A1346" t="str">
            <v>UG-A7000-18G</v>
          </cell>
          <cell r="B1346" t="str">
            <v>Upgrade, 108-GB SCA Disk Pack</v>
          </cell>
          <cell r="C1346">
            <v>35100</v>
          </cell>
          <cell r="D1346" t="str">
            <v>A</v>
          </cell>
        </row>
        <row r="1347">
          <cell r="A1347" t="str">
            <v>UG-A7000-18G-CO</v>
          </cell>
          <cell r="B1347" t="str">
            <v>Upgrade, 108-GB Disk Pack, SCA</v>
          </cell>
          <cell r="C1347">
            <v>35100</v>
          </cell>
          <cell r="D1347" t="str">
            <v>A</v>
          </cell>
        </row>
        <row r="1348">
          <cell r="A1348" t="str">
            <v>UG-A7000-9G-CO</v>
          </cell>
          <cell r="B1348" t="str">
            <v>Upgrade, Fac Gonfig 54-GB SCA</v>
          </cell>
          <cell r="C1348">
            <v>14400</v>
          </cell>
          <cell r="D1348" t="str">
            <v>A</v>
          </cell>
        </row>
        <row r="1349">
          <cell r="A1349" t="str">
            <v>UG-A7000-MEM-1GB</v>
          </cell>
          <cell r="B1349" t="str">
            <v>UPG TO 512MB SAFE CACHE MEMORY</v>
          </cell>
          <cell r="C1349">
            <v>84546</v>
          </cell>
          <cell r="D1349" t="str">
            <v>A</v>
          </cell>
        </row>
        <row r="1350">
          <cell r="A1350" t="str">
            <v>UG-A7000-USTE-2</v>
          </cell>
          <cell r="B1350" t="str">
            <v>UPGRADE, ULTRA STE,2 CONNECTOR</v>
          </cell>
          <cell r="C1350">
            <v>26676</v>
          </cell>
          <cell r="D1350" t="str">
            <v>A</v>
          </cell>
        </row>
        <row r="1351">
          <cell r="A1351" t="str">
            <v>UG-A7000-USTE-4</v>
          </cell>
          <cell r="B1351" t="str">
            <v>UPG, ULTRA STE, 4 CONNECTORS</v>
          </cell>
          <cell r="C1351">
            <v>26676</v>
          </cell>
          <cell r="D1351" t="str">
            <v>A</v>
          </cell>
        </row>
        <row r="1352">
          <cell r="A1352" t="str">
            <v>UG-A7000-USTE-8</v>
          </cell>
          <cell r="B1352" t="str">
            <v>UPG, ULTRA STE, 8 CONNECTORS</v>
          </cell>
          <cell r="C1352">
            <v>26676</v>
          </cell>
          <cell r="D1352" t="str">
            <v>A</v>
          </cell>
        </row>
        <row r="1353">
          <cell r="A1353" t="str">
            <v>UG-AX000-DISK-18G</v>
          </cell>
          <cell r="B1353" t="str">
            <v>UPG TO 18.2GB 10KRPM USCSI, 1"</v>
          </cell>
          <cell r="C1353">
            <v>1500</v>
          </cell>
          <cell r="D1353" t="str">
            <v>H</v>
          </cell>
        </row>
        <row r="1354">
          <cell r="A1354" t="str">
            <v>UG-AX000-DISK-36G</v>
          </cell>
          <cell r="B1354" t="str">
            <v>UPG TO 36.4GB 10KRPM USCSI, 1"</v>
          </cell>
          <cell r="C1354">
            <v>2625</v>
          </cell>
          <cell r="D1354" t="str">
            <v>H</v>
          </cell>
        </row>
        <row r="1355">
          <cell r="A1355" t="str">
            <v>UG-AX000-DISK-9G-2</v>
          </cell>
          <cell r="B1355" t="str">
            <v>UPG, 9GB, 10000RPM, USCSI DR</v>
          </cell>
          <cell r="C1355">
            <v>1275</v>
          </cell>
          <cell r="D1355" t="str">
            <v>H</v>
          </cell>
        </row>
        <row r="1356">
          <cell r="A1356" t="str">
            <v>UG-CAB-543A-2400G</v>
          </cell>
          <cell r="B1356" t="str">
            <v>UPG to 2400GB StorEdge A5200</v>
          </cell>
          <cell r="C1356">
            <v>732000</v>
          </cell>
          <cell r="D1356" t="str">
            <v>A</v>
          </cell>
        </row>
        <row r="1357">
          <cell r="A1357" t="str">
            <v>UG-CAB-543A-800G</v>
          </cell>
          <cell r="B1357" t="str">
            <v>UPG 800GB StorEdge A5200 CAB</v>
          </cell>
          <cell r="C1357">
            <v>214500</v>
          </cell>
          <cell r="D1357" t="str">
            <v>A</v>
          </cell>
        </row>
        <row r="1358">
          <cell r="A1358" t="str">
            <v>UG-CAB-553A-1019G</v>
          </cell>
          <cell r="B1358" t="str">
            <v>UPGRADE TO 1019GB A5100 w/72"</v>
          </cell>
          <cell r="C1358">
            <v>157500</v>
          </cell>
          <cell r="D1358" t="str">
            <v>A</v>
          </cell>
        </row>
        <row r="1359">
          <cell r="A1359" t="str">
            <v>UG-CAB-553A-3057G</v>
          </cell>
          <cell r="B1359" t="str">
            <v>UPGRADE TO 3057GB A5100 W/ 72"</v>
          </cell>
          <cell r="C1359">
            <v>479978</v>
          </cell>
          <cell r="D1359" t="str">
            <v>A</v>
          </cell>
        </row>
        <row r="1360">
          <cell r="A1360" t="str">
            <v>UG-D1000-36G-10K</v>
          </cell>
          <cell r="B1360" t="str">
            <v>UPG, 36GB  D1000 (10K RPM)</v>
          </cell>
          <cell r="C1360">
            <v>9225</v>
          </cell>
          <cell r="D1360" t="str">
            <v>H</v>
          </cell>
        </row>
        <row r="1361">
          <cell r="A1361" t="str">
            <v>UG-D1000-36G-RK-2</v>
          </cell>
          <cell r="B1361" t="str">
            <v>UPG, 36GB D1000, RACK, 10K RPM</v>
          </cell>
          <cell r="C1361">
            <v>9225</v>
          </cell>
          <cell r="D1361" t="str">
            <v>H</v>
          </cell>
        </row>
        <row r="1362">
          <cell r="A1362" t="str">
            <v>UG-D1K-145G-36G10K</v>
          </cell>
          <cell r="B1362" t="str">
            <v>UPG D1000 145GB(4x36GB/10KRPM)</v>
          </cell>
          <cell r="C1362">
            <v>14925</v>
          </cell>
          <cell r="D1362" t="str">
            <v>H</v>
          </cell>
        </row>
        <row r="1363">
          <cell r="A1363" t="str">
            <v>UG-D1K-145G-RK</v>
          </cell>
          <cell r="B1363" t="str">
            <v>UPG D1000 145GB Rackmount tray</v>
          </cell>
          <cell r="C1363">
            <v>14925</v>
          </cell>
          <cell r="D1363" t="str">
            <v>H</v>
          </cell>
        </row>
        <row r="1364">
          <cell r="A1364" t="str">
            <v>UG-D1K-218G-18G10K</v>
          </cell>
          <cell r="B1364" t="str">
            <v>UPG D1000 218G(12x18GB/10KRPM)</v>
          </cell>
          <cell r="C1364">
            <v>22275</v>
          </cell>
          <cell r="D1364" t="str">
            <v>H</v>
          </cell>
        </row>
        <row r="1365">
          <cell r="A1365" t="str">
            <v>UG-D1K-291G-36G10K</v>
          </cell>
          <cell r="B1365" t="str">
            <v>UPG D1000 291G (8X36GB/10KRPM)</v>
          </cell>
          <cell r="C1365">
            <v>26250</v>
          </cell>
          <cell r="D1365" t="str">
            <v>H</v>
          </cell>
        </row>
        <row r="1366">
          <cell r="A1366" t="str">
            <v>UG-D1K-72G-18G-RK</v>
          </cell>
          <cell r="B1366" t="str">
            <v>UPG, D1000-72GB Rackmount tray</v>
          </cell>
          <cell r="C1366">
            <v>10463</v>
          </cell>
          <cell r="D1366" t="str">
            <v>H</v>
          </cell>
        </row>
        <row r="1367">
          <cell r="A1367" t="str">
            <v>UG-D1K-72G-18G10K</v>
          </cell>
          <cell r="B1367" t="str">
            <v>UPG D1000 72GB (4x18GB/10KRPM)</v>
          </cell>
          <cell r="C1367">
            <v>10463</v>
          </cell>
          <cell r="D1367" t="str">
            <v>H</v>
          </cell>
        </row>
        <row r="1368">
          <cell r="A1368" t="str">
            <v>UG-DDS3-XTAPDDS4</v>
          </cell>
          <cell r="B1368" t="str">
            <v>UG TO 20GB 4MM DDS-4 UniPack</v>
          </cell>
          <cell r="C1368">
            <v>1875</v>
          </cell>
          <cell r="D1368" t="str">
            <v>H</v>
          </cell>
        </row>
        <row r="1369">
          <cell r="A1369" t="str">
            <v>UG-DLT4700-TO-L280</v>
          </cell>
          <cell r="B1369" t="str">
            <v>UG TO L280 STOREDGE AUTOLOADER</v>
          </cell>
          <cell r="C1369">
            <v>12460</v>
          </cell>
          <cell r="D1369" t="str">
            <v>H</v>
          </cell>
        </row>
        <row r="1370">
          <cell r="A1370" t="str">
            <v>UG-DLT7000</v>
          </cell>
          <cell r="B1370" t="str">
            <v>UG TO DLT7000 35-70GB FLEXIPAK</v>
          </cell>
          <cell r="C1370">
            <v>8400</v>
          </cell>
          <cell r="D1370" t="str">
            <v>H</v>
          </cell>
        </row>
        <row r="1371">
          <cell r="A1371" t="str">
            <v>UG-DSK-18GB10K</v>
          </cell>
          <cell r="B1371" t="str">
            <v>UG TO 18.2GB/10,000 RPM DISK</v>
          </cell>
          <cell r="C1371">
            <v>1500</v>
          </cell>
          <cell r="D1371" t="str">
            <v>H</v>
          </cell>
        </row>
        <row r="1372">
          <cell r="A1372" t="str">
            <v>UG-DSK-9GB</v>
          </cell>
          <cell r="B1372" t="str">
            <v>UPG, DISK 9.1GB/7200 USCSI</v>
          </cell>
          <cell r="C1372">
            <v>1204</v>
          </cell>
          <cell r="D1372" t="str">
            <v>H</v>
          </cell>
        </row>
        <row r="1373">
          <cell r="A1373" t="str">
            <v>UG-DSK-9GB-2</v>
          </cell>
          <cell r="B1373" t="str">
            <v>UPG, 9GB, 10000RPM, USCSI DR</v>
          </cell>
          <cell r="C1373">
            <v>1295</v>
          </cell>
          <cell r="D1373" t="str">
            <v>H</v>
          </cell>
        </row>
        <row r="1374">
          <cell r="A1374" t="str">
            <v>UG-E10K-5/1CONTRLB</v>
          </cell>
          <cell r="B1374" t="str">
            <v>5:1 E10000 Control Board ONLY</v>
          </cell>
          <cell r="C1374">
            <v>16000</v>
          </cell>
          <cell r="D1374" t="str">
            <v>A</v>
          </cell>
        </row>
        <row r="1375">
          <cell r="A1375" t="str">
            <v>UG-E3000-E3501</v>
          </cell>
          <cell r="B1375" t="str">
            <v>UG E3000 TO E3500</v>
          </cell>
          <cell r="C1375">
            <v>15750</v>
          </cell>
          <cell r="D1375" t="str">
            <v>A</v>
          </cell>
        </row>
        <row r="1376">
          <cell r="A1376" t="str">
            <v>UG-E3000-E4501</v>
          </cell>
          <cell r="B1376" t="str">
            <v>UG E3000 TO E4500</v>
          </cell>
          <cell r="C1376">
            <v>42400</v>
          </cell>
          <cell r="D1376" t="str">
            <v>A</v>
          </cell>
        </row>
        <row r="1377">
          <cell r="A1377" t="str">
            <v>UG-E3000-E5501</v>
          </cell>
          <cell r="B1377" t="str">
            <v>UG E3000 TO E5500</v>
          </cell>
          <cell r="C1377">
            <v>63200</v>
          </cell>
          <cell r="D1377" t="str">
            <v>A</v>
          </cell>
        </row>
        <row r="1378">
          <cell r="A1378" t="str">
            <v>UG-E350X-E4501</v>
          </cell>
          <cell r="B1378" t="str">
            <v>UG E350x TO E4500</v>
          </cell>
          <cell r="C1378">
            <v>42400</v>
          </cell>
          <cell r="D1378" t="str">
            <v>A</v>
          </cell>
        </row>
        <row r="1379">
          <cell r="A1379" t="str">
            <v>UG-E350X-E5501</v>
          </cell>
          <cell r="B1379" t="str">
            <v>UG E350X TO E5500</v>
          </cell>
          <cell r="C1379">
            <v>63200</v>
          </cell>
          <cell r="D1379" t="str">
            <v>A</v>
          </cell>
        </row>
        <row r="1380">
          <cell r="A1380" t="str">
            <v>UG-E4000-5/1GIGPLN</v>
          </cell>
          <cell r="B1380" t="str">
            <v>UG E4000 to 5/1 Gigaplane</v>
          </cell>
          <cell r="C1380">
            <v>15200</v>
          </cell>
          <cell r="D1380" t="str">
            <v>A</v>
          </cell>
        </row>
        <row r="1381">
          <cell r="A1381" t="str">
            <v>UG-E4000-E4501</v>
          </cell>
          <cell r="B1381" t="str">
            <v>UG E4000 TO E4501</v>
          </cell>
          <cell r="C1381">
            <v>27200</v>
          </cell>
          <cell r="D1381" t="str">
            <v>A</v>
          </cell>
        </row>
        <row r="1382">
          <cell r="A1382" t="str">
            <v>UG-E4000-E6501</v>
          </cell>
          <cell r="B1382" t="str">
            <v>UG E4000 TO E6500</v>
          </cell>
          <cell r="C1382">
            <v>127200</v>
          </cell>
          <cell r="D1382" t="str">
            <v>A</v>
          </cell>
        </row>
        <row r="1383">
          <cell r="A1383" t="str">
            <v>UG-E450X-E6501</v>
          </cell>
          <cell r="B1383" t="str">
            <v>UG E450X TO E6500</v>
          </cell>
          <cell r="C1383">
            <v>127200</v>
          </cell>
          <cell r="D1383" t="str">
            <v>A</v>
          </cell>
        </row>
        <row r="1384">
          <cell r="A1384" t="str">
            <v>UG-E5000-5/1GIGPLN</v>
          </cell>
          <cell r="B1384" t="str">
            <v>UG E5000 to 5/1 Gigaplane</v>
          </cell>
          <cell r="C1384">
            <v>17600</v>
          </cell>
          <cell r="D1384" t="str">
            <v>A</v>
          </cell>
        </row>
        <row r="1385">
          <cell r="A1385" t="str">
            <v>UG-E5000-E5501</v>
          </cell>
          <cell r="B1385" t="str">
            <v>UG E5000 TO E5501</v>
          </cell>
          <cell r="C1385">
            <v>43200</v>
          </cell>
          <cell r="D1385" t="str">
            <v>A</v>
          </cell>
        </row>
        <row r="1386">
          <cell r="A1386" t="str">
            <v>UG-E5000-E6501</v>
          </cell>
          <cell r="B1386" t="str">
            <v>UG E5000 TO E6500</v>
          </cell>
          <cell r="C1386">
            <v>108000</v>
          </cell>
          <cell r="D1386" t="str">
            <v>A</v>
          </cell>
        </row>
        <row r="1387">
          <cell r="A1387" t="str">
            <v>UG-E550X-E6501</v>
          </cell>
          <cell r="B1387" t="str">
            <v>UG E550X TO E6500</v>
          </cell>
          <cell r="C1387">
            <v>108000</v>
          </cell>
          <cell r="D1387" t="str">
            <v>A</v>
          </cell>
        </row>
        <row r="1388">
          <cell r="A1388" t="str">
            <v>UG-E5X00-E10000-4</v>
          </cell>
          <cell r="B1388" t="str">
            <v>CHASSIS UPGRADE TO E10000-4</v>
          </cell>
          <cell r="C1388">
            <v>268800</v>
          </cell>
          <cell r="D1388" t="str">
            <v>A</v>
          </cell>
        </row>
        <row r="1389">
          <cell r="A1389" t="str">
            <v>UG-E6X00-E10000-4</v>
          </cell>
          <cell r="B1389" t="str">
            <v>CHASSIS UPGRADE TO E10000-4</v>
          </cell>
          <cell r="C1389">
            <v>212800</v>
          </cell>
          <cell r="D1389" t="str">
            <v>A</v>
          </cell>
        </row>
        <row r="1390">
          <cell r="A1390" t="str">
            <v>UG-E6X00-E10000-D</v>
          </cell>
          <cell r="B1390" t="str">
            <v>E6K UG TO E10K PWR EXPRSS CAB</v>
          </cell>
          <cell r="C1390">
            <v>212800</v>
          </cell>
          <cell r="D1390" t="str">
            <v>A</v>
          </cell>
        </row>
        <row r="1391">
          <cell r="A1391" t="str">
            <v>UG-FFB-AFB-M3-V</v>
          </cell>
          <cell r="B1391" t="str">
            <v>GPX UPG TO ELITE3D M3 VERTICAL</v>
          </cell>
          <cell r="C1391">
            <v>2153</v>
          </cell>
          <cell r="D1391" t="str">
            <v>H</v>
          </cell>
        </row>
        <row r="1392">
          <cell r="A1392" t="str">
            <v>UG-FFB-AFB-M6-H</v>
          </cell>
          <cell r="B1392" t="str">
            <v>GPX UPG TO ELITE3D M6 HORIZON</v>
          </cell>
          <cell r="C1392">
            <v>3503</v>
          </cell>
          <cell r="D1392" t="str">
            <v>H</v>
          </cell>
        </row>
        <row r="1393">
          <cell r="A1393" t="str">
            <v>UG-FFB-AFB-M6-V</v>
          </cell>
          <cell r="B1393" t="str">
            <v>GPX UPG TO ELITE3D M6 VERTICAL</v>
          </cell>
          <cell r="C1393">
            <v>3503</v>
          </cell>
          <cell r="D1393" t="str">
            <v>H</v>
          </cell>
        </row>
        <row r="1394">
          <cell r="A1394" t="str">
            <v>UG-FFB-FFB3-DB-1-H</v>
          </cell>
          <cell r="B1394" t="str">
            <v>GPX UPG TO CREATOR3D SER 3 HOR</v>
          </cell>
          <cell r="C1394">
            <v>803</v>
          </cell>
          <cell r="D1394" t="str">
            <v>H</v>
          </cell>
        </row>
        <row r="1395">
          <cell r="A1395" t="str">
            <v>UG-FFB-FFB3-DB-1-V</v>
          </cell>
          <cell r="B1395" t="str">
            <v>GPX UPG TO CREATOR3D SER 3 VER</v>
          </cell>
          <cell r="C1395">
            <v>803</v>
          </cell>
          <cell r="D1395" t="str">
            <v>H</v>
          </cell>
        </row>
        <row r="1396">
          <cell r="A1396" t="str">
            <v>UG-L11000</v>
          </cell>
          <cell r="B1396" t="str">
            <v>UPGRADE, L11000 TAPE LIBRARY</v>
          </cell>
          <cell r="C1396">
            <v>210000</v>
          </cell>
          <cell r="D1396" t="str">
            <v>A</v>
          </cell>
        </row>
        <row r="1397">
          <cell r="A1397" t="str">
            <v>UG-L11000-L700-4</v>
          </cell>
          <cell r="B1397" t="str">
            <v>UPGRADE to L700 w/4 DLT7000</v>
          </cell>
          <cell r="C1397">
            <v>172800</v>
          </cell>
          <cell r="D1397" t="str">
            <v>A</v>
          </cell>
        </row>
        <row r="1398">
          <cell r="A1398" t="str">
            <v>UG-L3500-2</v>
          </cell>
          <cell r="B1398" t="str">
            <v>UG TO L3500, TWO DRIVES</v>
          </cell>
          <cell r="C1398">
            <v>75600</v>
          </cell>
          <cell r="D1398" t="str">
            <v>A</v>
          </cell>
        </row>
        <row r="1399">
          <cell r="A1399" t="str">
            <v>UG-M11XX-M1194</v>
          </cell>
          <cell r="B1399" t="str">
            <v>UG 300 to 400MHz CPU Ent 250</v>
          </cell>
          <cell r="C1399">
            <v>5940</v>
          </cell>
          <cell r="D1399" t="str">
            <v>H</v>
          </cell>
        </row>
        <row r="1400">
          <cell r="A1400" t="str">
            <v>UG-M1XXX-M1300</v>
          </cell>
          <cell r="B1400" t="str">
            <v>UG TO U2 300MHZ MODULE</v>
          </cell>
          <cell r="C1400">
            <v>1799</v>
          </cell>
          <cell r="D1400" t="str">
            <v>H</v>
          </cell>
        </row>
        <row r="1401">
          <cell r="A1401" t="str">
            <v>UG-M1XXX-M1400</v>
          </cell>
          <cell r="B1401" t="str">
            <v>UG TO 400MHZ MODULE</v>
          </cell>
          <cell r="C1401">
            <v>5940</v>
          </cell>
          <cell r="D1401" t="str">
            <v>H</v>
          </cell>
        </row>
        <row r="1402">
          <cell r="A1402" t="str">
            <v>UG-M22XX-M2244</v>
          </cell>
          <cell r="B1402" t="str">
            <v>UG TO E450 400MHZ CPU MODULE</v>
          </cell>
          <cell r="C1402">
            <v>6885</v>
          </cell>
          <cell r="D1402" t="str">
            <v>H</v>
          </cell>
        </row>
        <row r="1403">
          <cell r="A1403" t="str">
            <v>UG-M2510-M2550</v>
          </cell>
          <cell r="B1403" t="str">
            <v>UG US 250MHZ/4MB</v>
          </cell>
          <cell r="C1403">
            <v>11250</v>
          </cell>
          <cell r="D1403" t="str">
            <v>A</v>
          </cell>
        </row>
        <row r="1404">
          <cell r="A1404" t="str">
            <v>UG-M2510-M2550E10K</v>
          </cell>
          <cell r="B1404" t="str">
            <v>UG US 250MHZ/4MB E10000</v>
          </cell>
          <cell r="C1404">
            <v>11250</v>
          </cell>
          <cell r="D1404" t="str">
            <v>A</v>
          </cell>
        </row>
        <row r="1405">
          <cell r="A1405" t="str">
            <v>UG-M2510-M2560</v>
          </cell>
          <cell r="B1405" t="str">
            <v>UG US 336MHZ/4MB</v>
          </cell>
          <cell r="C1405">
            <v>18750</v>
          </cell>
          <cell r="D1405" t="str">
            <v>A</v>
          </cell>
        </row>
        <row r="1406">
          <cell r="A1406" t="str">
            <v>UG-M2510-M2580</v>
          </cell>
          <cell r="B1406" t="str">
            <v>UG 167Mhz to 400MHz/8MB</v>
          </cell>
          <cell r="C1406">
            <v>18000</v>
          </cell>
          <cell r="D1406" t="str">
            <v>A</v>
          </cell>
        </row>
        <row r="1407">
          <cell r="A1407" t="str">
            <v>UG-M2530-M2560</v>
          </cell>
          <cell r="B1407" t="str">
            <v>UG US 336MHZ/4MB</v>
          </cell>
          <cell r="C1407">
            <v>14250</v>
          </cell>
          <cell r="D1407" t="str">
            <v>A</v>
          </cell>
        </row>
        <row r="1408">
          <cell r="A1408" t="str">
            <v>UG-M2550-M2580</v>
          </cell>
          <cell r="B1408" t="str">
            <v>UG 250Mhz to 400MHz/8MB-Field</v>
          </cell>
          <cell r="C1408">
            <v>15750</v>
          </cell>
          <cell r="D1408" t="str">
            <v>A</v>
          </cell>
        </row>
        <row r="1409">
          <cell r="A1409" t="str">
            <v>UG-M2560</v>
          </cell>
          <cell r="B1409" t="str">
            <v>UG US 336MHZ/4MB</v>
          </cell>
          <cell r="C1409">
            <v>24750</v>
          </cell>
          <cell r="D1409" t="str">
            <v>A</v>
          </cell>
        </row>
        <row r="1410">
          <cell r="A1410" t="str">
            <v>UG-M2560-M2570</v>
          </cell>
          <cell r="B1410" t="str">
            <v>UG 336MHZ TO 400MHZ/4MB-FIELD</v>
          </cell>
          <cell r="C1410">
            <v>11900</v>
          </cell>
          <cell r="D1410" t="str">
            <v>A</v>
          </cell>
        </row>
        <row r="1411">
          <cell r="A1411" t="str">
            <v>UG-M2560-M2580</v>
          </cell>
          <cell r="B1411" t="str">
            <v>UG 336/400 to 400MHz/8MB-Field</v>
          </cell>
          <cell r="C1411">
            <v>13500</v>
          </cell>
          <cell r="D1411" t="str">
            <v>A</v>
          </cell>
        </row>
        <row r="1412">
          <cell r="A1412" t="str">
            <v>UG-M2580</v>
          </cell>
          <cell r="B1412" t="str">
            <v>UG SunSPARC to 400MHz/8MB</v>
          </cell>
          <cell r="C1412">
            <v>22500</v>
          </cell>
          <cell r="D1412" t="str">
            <v>A</v>
          </cell>
        </row>
        <row r="1413">
          <cell r="A1413" t="str">
            <v>UG-M300-M360-U60</v>
          </cell>
          <cell r="B1413" t="str">
            <v>ULTRA 60 MODULE UPG TO 360MHZ</v>
          </cell>
          <cell r="C1413">
            <v>5188</v>
          </cell>
          <cell r="D1413" t="str">
            <v>H</v>
          </cell>
        </row>
        <row r="1414">
          <cell r="A1414" t="str">
            <v>UG-M300-M400</v>
          </cell>
          <cell r="B1414" t="str">
            <v>Upgr 300 to 400MHz/2Mb - E2/U2</v>
          </cell>
          <cell r="C1414">
            <v>5265</v>
          </cell>
          <cell r="D1414" t="str">
            <v>H</v>
          </cell>
        </row>
        <row r="1415">
          <cell r="A1415" t="str">
            <v>UG-M400-M450</v>
          </cell>
          <cell r="B1415" t="str">
            <v>CPU UPGRADE 400MHZ TO 450MHZ</v>
          </cell>
          <cell r="C1415">
            <v>6062</v>
          </cell>
          <cell r="D1415" t="str">
            <v>H</v>
          </cell>
        </row>
        <row r="1416">
          <cell r="A1416" t="str">
            <v>UG-MEM128-MEM512</v>
          </cell>
          <cell r="B1416" t="str">
            <v>UG TO 512MB (4X128MB) MEMORY</v>
          </cell>
          <cell r="C1416">
            <v>13130</v>
          </cell>
          <cell r="D1416" t="str">
            <v>H</v>
          </cell>
        </row>
        <row r="1417">
          <cell r="A1417" t="str">
            <v>UG-MEM256-MEM1GB</v>
          </cell>
          <cell r="B1417" t="str">
            <v>7022A TO 7023A MEM UPGRADE-1GB</v>
          </cell>
          <cell r="C1417">
            <v>17990</v>
          </cell>
          <cell r="D1417" t="str">
            <v>A</v>
          </cell>
        </row>
        <row r="1418">
          <cell r="A1418" t="str">
            <v>UG-MON-FP</v>
          </cell>
          <cell r="B1418" t="str">
            <v>Upg to 18.1" TFT LCD Color Mon</v>
          </cell>
          <cell r="C1418">
            <v>4193</v>
          </cell>
          <cell r="D1418" t="str">
            <v>H</v>
          </cell>
        </row>
        <row r="1419">
          <cell r="A1419" t="str">
            <v>UG-MXXX-M1197</v>
          </cell>
          <cell r="B1419" t="str">
            <v>Upgrade CPU - Netra 440MHz CPU</v>
          </cell>
          <cell r="C1419">
            <v>6223</v>
          </cell>
          <cell r="D1419" t="str">
            <v>H</v>
          </cell>
        </row>
        <row r="1420">
          <cell r="A1420" t="str">
            <v>UG-MXXX-M300</v>
          </cell>
          <cell r="B1420" t="str">
            <v>UG US-I TO 300MHZ US-II MODULE</v>
          </cell>
          <cell r="C1420">
            <v>6075</v>
          </cell>
          <cell r="D1420" t="str">
            <v>H</v>
          </cell>
        </row>
        <row r="1421">
          <cell r="A1421" t="str">
            <v>UG-MXXX-M440</v>
          </cell>
          <cell r="B1421" t="str">
            <v>UG TO U10 440MHZ CPU MODULE</v>
          </cell>
          <cell r="C1421">
            <v>6150</v>
          </cell>
          <cell r="D1421" t="str">
            <v>H</v>
          </cell>
        </row>
        <row r="1422">
          <cell r="A1422" t="str">
            <v>UG-MXXX-M450</v>
          </cell>
          <cell r="B1422" t="str">
            <v>CPU MODULE UPG TO 450MHZ</v>
          </cell>
          <cell r="C1422">
            <v>6210</v>
          </cell>
          <cell r="D1422" t="str">
            <v>H</v>
          </cell>
        </row>
        <row r="1423">
          <cell r="A1423" t="str">
            <v>UG-MXXXX-M1194</v>
          </cell>
          <cell r="B1423" t="str">
            <v>UG 167/200/250 CPU to 400/2MHz</v>
          </cell>
          <cell r="C1423">
            <v>6757</v>
          </cell>
          <cell r="D1423" t="str">
            <v>H</v>
          </cell>
        </row>
        <row r="1424">
          <cell r="A1424" t="str">
            <v>UG-MXXXX-M2244</v>
          </cell>
          <cell r="B1424" t="str">
            <v>UG TO E450 400MHZ CPU MODULE</v>
          </cell>
          <cell r="C1424">
            <v>8775</v>
          </cell>
          <cell r="D1424" t="str">
            <v>H</v>
          </cell>
        </row>
        <row r="1425">
          <cell r="A1425" t="str">
            <v>UG-RM-541A-400G</v>
          </cell>
          <cell r="B1425" t="str">
            <v>UPG 400GB Sun StorEdge A5200</v>
          </cell>
          <cell r="C1425">
            <v>108750</v>
          </cell>
          <cell r="D1425" t="str">
            <v>A</v>
          </cell>
        </row>
        <row r="1426">
          <cell r="A1426" t="str">
            <v>UG-RM-551A-509G</v>
          </cell>
          <cell r="B1426" t="str">
            <v>UPG 509GB Sun StorEdge A5100</v>
          </cell>
          <cell r="C1426">
            <v>69000</v>
          </cell>
          <cell r="D1426" t="str">
            <v>A</v>
          </cell>
        </row>
        <row r="1427">
          <cell r="A1427" t="str">
            <v>UG-S-14UEC19S128CJ</v>
          </cell>
          <cell r="B1427" t="str">
            <v>UG TO UE2/1300,128MB,9GB,32XCD</v>
          </cell>
          <cell r="C1427">
            <v>17692</v>
          </cell>
          <cell r="D1427" t="str">
            <v>H</v>
          </cell>
        </row>
        <row r="1428">
          <cell r="A1428" t="str">
            <v>UG-S-14UJC19S128CJ</v>
          </cell>
          <cell r="B1428" t="str">
            <v>UG TO E2/1400,128MB,9GB,32xCD</v>
          </cell>
          <cell r="C1428">
            <v>14722</v>
          </cell>
          <cell r="D1428" t="str">
            <v>H</v>
          </cell>
        </row>
        <row r="1429">
          <cell r="A1429" t="str">
            <v>UG-S-UEC2-9S-256CJ</v>
          </cell>
          <cell r="B1429" t="str">
            <v>UG TO UE2/2300,256MB,9GB,32XCD</v>
          </cell>
          <cell r="C1429">
            <v>23645</v>
          </cell>
          <cell r="D1429" t="str">
            <v>H</v>
          </cell>
        </row>
        <row r="1430">
          <cell r="A1430" t="str">
            <v>UG-S-UJC2-9S-256CJ</v>
          </cell>
          <cell r="B1430" t="str">
            <v>UG TO UE2/2400,256MB,9GB,32xCD</v>
          </cell>
          <cell r="C1430">
            <v>21944</v>
          </cell>
          <cell r="D1430" t="str">
            <v>H</v>
          </cell>
        </row>
        <row r="1431">
          <cell r="A1431" t="str">
            <v>UG-SBIO-DSBIO</v>
          </cell>
          <cell r="B1431" t="str">
            <v>UG E10000 I/O BOARD</v>
          </cell>
          <cell r="C1431">
            <v>9600</v>
          </cell>
          <cell r="D1431" t="str">
            <v>A</v>
          </cell>
        </row>
        <row r="1432">
          <cell r="A1432" t="str">
            <v>UG-SF-BEZEL-KIT</v>
          </cell>
          <cell r="B1432" t="str">
            <v>UG E5x00/E6x00 Bezel - Field</v>
          </cell>
          <cell r="C1432">
            <v>800</v>
          </cell>
          <cell r="D1432" t="str">
            <v>A</v>
          </cell>
        </row>
        <row r="1433">
          <cell r="A1433" t="str">
            <v>UG-SUNSV-E3501-C62</v>
          </cell>
          <cell r="B1433" t="str">
            <v>UG TO E3500 2x336MHZ/4MB</v>
          </cell>
          <cell r="C1433">
            <v>43200</v>
          </cell>
          <cell r="D1433" t="str">
            <v>A</v>
          </cell>
        </row>
        <row r="1434">
          <cell r="A1434" t="str">
            <v>UG-SUNSV-E3501-C82</v>
          </cell>
          <cell r="B1434" t="str">
            <v>UG TO E3500 2x400MHZ/8MB</v>
          </cell>
          <cell r="C1434">
            <v>53700</v>
          </cell>
          <cell r="D1434" t="str">
            <v>A</v>
          </cell>
        </row>
        <row r="1435">
          <cell r="A1435" t="str">
            <v>UG-SUNSV-E4501</v>
          </cell>
          <cell r="B1435" t="str">
            <v>UG TO E4500</v>
          </cell>
          <cell r="C1435">
            <v>55200</v>
          </cell>
          <cell r="D1435" t="str">
            <v>A</v>
          </cell>
        </row>
        <row r="1436">
          <cell r="A1436" t="str">
            <v>UG-SUNSV-E5501</v>
          </cell>
          <cell r="B1436" t="str">
            <v>UG TO E5500</v>
          </cell>
          <cell r="C1436">
            <v>72800</v>
          </cell>
          <cell r="D1436" t="str">
            <v>A</v>
          </cell>
        </row>
        <row r="1437">
          <cell r="A1437" t="str">
            <v>UG-TAPE-SLR</v>
          </cell>
          <cell r="B1437" t="str">
            <v>UG TO EXT. 4GB SLR TAPE</v>
          </cell>
          <cell r="C1437">
            <v>945</v>
          </cell>
          <cell r="D1437" t="str">
            <v>H</v>
          </cell>
        </row>
        <row r="1438">
          <cell r="A1438" t="str">
            <v>UG-TT-540A-127G</v>
          </cell>
          <cell r="B1438" t="str">
            <v>UPG 127GB Sun StorEdge A5200</v>
          </cell>
          <cell r="C1438">
            <v>58500</v>
          </cell>
          <cell r="D1438" t="str">
            <v>A</v>
          </cell>
        </row>
        <row r="1439">
          <cell r="A1439" t="str">
            <v>UG-TT-540A-400G</v>
          </cell>
          <cell r="B1439" t="str">
            <v>UPG 400GB StorEdge A5200 TT</v>
          </cell>
          <cell r="C1439">
            <v>108750</v>
          </cell>
          <cell r="D1439" t="str">
            <v>A</v>
          </cell>
        </row>
        <row r="1440">
          <cell r="A1440" t="str">
            <v>UG-TT-550A-182G</v>
          </cell>
          <cell r="B1440" t="str">
            <v>UPGRADE TO 182GB A5100 (TT)</v>
          </cell>
          <cell r="C1440">
            <v>39000</v>
          </cell>
          <cell r="D1440" t="str">
            <v>A</v>
          </cell>
        </row>
        <row r="1441">
          <cell r="A1441" t="str">
            <v>UG-TT-550A-509G</v>
          </cell>
          <cell r="B1441" t="str">
            <v>UPGRADE TO 509GB A5100 (TT)</v>
          </cell>
          <cell r="C1441">
            <v>69000</v>
          </cell>
          <cell r="D1441" t="str">
            <v>A</v>
          </cell>
        </row>
        <row r="1442">
          <cell r="A1442" t="str">
            <v>UG-WRKGP-E3501-C62</v>
          </cell>
          <cell r="B1442" t="str">
            <v>UG Wkgrp SV TO E3500 2x336MHz</v>
          </cell>
          <cell r="C1442">
            <v>46800</v>
          </cell>
          <cell r="D1442" t="str">
            <v>A</v>
          </cell>
        </row>
        <row r="1443">
          <cell r="A1443" t="str">
            <v>UG-WRKGP-E3501-C82</v>
          </cell>
          <cell r="B1443" t="str">
            <v>UG Wkgrp SV TO E3500 2x400/8MB</v>
          </cell>
          <cell r="C1443">
            <v>57300</v>
          </cell>
          <cell r="D1443" t="str">
            <v>A</v>
          </cell>
        </row>
        <row r="1444">
          <cell r="A1444" t="str">
            <v>UG-X5239A</v>
          </cell>
          <cell r="B1444" t="str">
            <v>UPG NEBS L3 Disk 18.2GB/10K</v>
          </cell>
          <cell r="C1444">
            <v>1500</v>
          </cell>
          <cell r="D1444" t="str">
            <v>H</v>
          </cell>
        </row>
        <row r="1445">
          <cell r="A1445" t="str">
            <v>UG-XDSKD130-36GAC</v>
          </cell>
          <cell r="B1445" t="str">
            <v>UPG Netra st D130, 2x18GB, AC</v>
          </cell>
          <cell r="C1445">
            <v>5843</v>
          </cell>
          <cell r="D1445" t="str">
            <v>A</v>
          </cell>
        </row>
        <row r="1446">
          <cell r="A1446" t="str">
            <v>UG-XLIBDLT16-11TB4</v>
          </cell>
          <cell r="B1446" t="str">
            <v>Upgrade PACKAGE for L11000</v>
          </cell>
          <cell r="C1446">
            <v>420960</v>
          </cell>
          <cell r="D1446" t="str">
            <v>A</v>
          </cell>
        </row>
        <row r="1447">
          <cell r="A1447" t="str">
            <v>UG-XLIBDLT16-11TB5</v>
          </cell>
          <cell r="B1447" t="str">
            <v>Upgrade PACKAGE for L11000</v>
          </cell>
          <cell r="C1447">
            <v>435000</v>
          </cell>
          <cell r="D1447" t="str">
            <v>A</v>
          </cell>
        </row>
        <row r="1448">
          <cell r="A1448" t="str">
            <v>UG-XLIBDLT4-11TB6</v>
          </cell>
          <cell r="B1448" t="str">
            <v>Upgrade Package for L11000</v>
          </cell>
          <cell r="C1448">
            <v>227616</v>
          </cell>
          <cell r="D1448" t="str">
            <v>A</v>
          </cell>
        </row>
        <row r="1449">
          <cell r="A1449" t="str">
            <v>UG-XLIBDLT4-11TB7</v>
          </cell>
          <cell r="B1449" t="str">
            <v>Upgrade Package for L11000</v>
          </cell>
          <cell r="C1449">
            <v>240900</v>
          </cell>
          <cell r="D1449" t="str">
            <v>A</v>
          </cell>
        </row>
        <row r="1450">
          <cell r="A1450" t="str">
            <v>UG-XLIBL700-BASE4A</v>
          </cell>
          <cell r="B1450" t="str">
            <v>Upgrade Package for L700</v>
          </cell>
          <cell r="C1450">
            <v>543960</v>
          </cell>
          <cell r="D1450" t="str">
            <v>A</v>
          </cell>
        </row>
        <row r="1451">
          <cell r="A1451" t="str">
            <v>UG-XLIBL700-BASE4B</v>
          </cell>
          <cell r="B1451" t="str">
            <v>Upgrade Package for L700</v>
          </cell>
          <cell r="C1451">
            <v>625824</v>
          </cell>
          <cell r="D1451" t="str">
            <v>A</v>
          </cell>
        </row>
        <row r="1452">
          <cell r="A1452" t="str">
            <v>UG-XLIBL700-BASE5A</v>
          </cell>
          <cell r="B1452" t="str">
            <v>Upgrade Package for L700</v>
          </cell>
          <cell r="C1452">
            <v>558000</v>
          </cell>
          <cell r="D1452" t="str">
            <v>A</v>
          </cell>
        </row>
        <row r="1453">
          <cell r="A1453" t="str">
            <v>UG-XLIBL700-BASE5B</v>
          </cell>
          <cell r="B1453" t="str">
            <v>Upgrade Package for L700</v>
          </cell>
          <cell r="C1453">
            <v>639864</v>
          </cell>
          <cell r="D1453" t="str">
            <v>A</v>
          </cell>
        </row>
        <row r="1454">
          <cell r="A1454" t="str">
            <v>UG-XLIBL700-BASE6A</v>
          </cell>
          <cell r="B1454" t="str">
            <v>Upgrade Package for the L700</v>
          </cell>
          <cell r="C1454">
            <v>307968</v>
          </cell>
          <cell r="D1454" t="str">
            <v>A</v>
          </cell>
        </row>
        <row r="1455">
          <cell r="A1455" t="str">
            <v>UG-XLIBL700-BASE6B</v>
          </cell>
          <cell r="B1455" t="str">
            <v>Upgrade Package for the L700</v>
          </cell>
          <cell r="C1455">
            <v>366288</v>
          </cell>
          <cell r="D1455" t="str">
            <v>A</v>
          </cell>
        </row>
        <row r="1456">
          <cell r="A1456" t="str">
            <v>UG-XLIBL700-BASE7A</v>
          </cell>
          <cell r="B1456" t="str">
            <v>Upgrade Package for the L700</v>
          </cell>
          <cell r="C1456">
            <v>321240</v>
          </cell>
          <cell r="D1456" t="str">
            <v>A</v>
          </cell>
        </row>
        <row r="1457">
          <cell r="A1457" t="str">
            <v>UG-XLIBL700-BASE5A</v>
          </cell>
          <cell r="B1457" t="str">
            <v>Upgrade Package for the L700</v>
          </cell>
          <cell r="C1457">
            <v>379560</v>
          </cell>
          <cell r="D1457" t="str">
            <v>A</v>
          </cell>
        </row>
        <row r="1458">
          <cell r="A1458" t="str">
            <v>UG1-2UKC1Z9LC128CP</v>
          </cell>
          <cell r="B1458" t="str">
            <v>UG WS U10/440,FFB2+,128MB/9G</v>
          </cell>
          <cell r="C1458">
            <v>4583</v>
          </cell>
          <cell r="D1458" t="str">
            <v>H</v>
          </cell>
        </row>
        <row r="1459">
          <cell r="A1459" t="str">
            <v>UG1-2UKC1Z9LC512CP</v>
          </cell>
          <cell r="B1459" t="str">
            <v>UG WS U10/440,FFB2+,512MB/9G</v>
          </cell>
          <cell r="C1459">
            <v>5933</v>
          </cell>
          <cell r="D1459" t="str">
            <v>H</v>
          </cell>
        </row>
        <row r="1460">
          <cell r="A1460" t="str">
            <v>UG1-2UKC1Z9MC256CP</v>
          </cell>
          <cell r="B1460" t="str">
            <v>UG WS U10/440,AFBM6,256MB/9G</v>
          </cell>
          <cell r="C1460">
            <v>6878</v>
          </cell>
          <cell r="D1460" t="str">
            <v>H</v>
          </cell>
        </row>
        <row r="1461">
          <cell r="A1461" t="str">
            <v>UG1-2UKC1Z9MC512CP</v>
          </cell>
          <cell r="B1461" t="str">
            <v>UG WS U10/440,AFBM6,512MB/9G</v>
          </cell>
          <cell r="C1461">
            <v>7823</v>
          </cell>
          <cell r="D1461" t="str">
            <v>H</v>
          </cell>
        </row>
        <row r="1462">
          <cell r="A1462" t="str">
            <v>UG1-2UKC1Z9PC128CP</v>
          </cell>
          <cell r="B1462" t="str">
            <v>UG WS U10/440,PGX24,128MB/9G</v>
          </cell>
          <cell r="C1462">
            <v>3638</v>
          </cell>
          <cell r="D1462" t="str">
            <v>H</v>
          </cell>
        </row>
        <row r="1463">
          <cell r="A1463" t="str">
            <v>UG1-2UKC1Z9PC512CP</v>
          </cell>
          <cell r="B1463" t="str">
            <v>UG WS U10/440,PGX24,512MB/9G</v>
          </cell>
          <cell r="C1463">
            <v>4988</v>
          </cell>
          <cell r="D1463" t="str">
            <v>H</v>
          </cell>
        </row>
        <row r="1464">
          <cell r="A1464" t="str">
            <v>UG1-2UKC1Z9QC256CP</v>
          </cell>
          <cell r="B1464" t="str">
            <v>UG WS U10/440,AFBM3,256MB/9G</v>
          </cell>
          <cell r="C1464">
            <v>6338</v>
          </cell>
          <cell r="D1464" t="str">
            <v>H</v>
          </cell>
        </row>
        <row r="1465">
          <cell r="A1465" t="str">
            <v>UG1-2UKC1Z9QC512CP</v>
          </cell>
          <cell r="B1465" t="str">
            <v>UG WS U10/440,AFBM3,512MB/9G</v>
          </cell>
          <cell r="C1465">
            <v>7283</v>
          </cell>
          <cell r="D1465" t="str">
            <v>H</v>
          </cell>
        </row>
        <row r="1466">
          <cell r="A1466" t="str">
            <v>UG10-A25-BA</v>
          </cell>
          <cell r="B1466" t="str">
            <v>UG TO E450 400MHZ ENABLED BASE</v>
          </cell>
          <cell r="C1466">
            <v>10861</v>
          </cell>
          <cell r="D1466" t="str">
            <v>H</v>
          </cell>
        </row>
        <row r="1467">
          <cell r="A1467" t="str">
            <v>UG10-A26-AA</v>
          </cell>
          <cell r="B1467" t="str">
            <v>UG S10/SERVR TO E250 ZERO BASE</v>
          </cell>
          <cell r="C1467">
            <v>4158</v>
          </cell>
          <cell r="D1467" t="str">
            <v>H</v>
          </cell>
        </row>
        <row r="1468">
          <cell r="A1468" t="str">
            <v>UG10-A26-AA-R</v>
          </cell>
          <cell r="B1468" t="str">
            <v>UG S10 TO E250 RACK BASE</v>
          </cell>
          <cell r="C1468">
            <v>4158</v>
          </cell>
          <cell r="D1468" t="str">
            <v>H</v>
          </cell>
        </row>
        <row r="1469">
          <cell r="A1469" t="str">
            <v>UG10-N03-AA</v>
          </cell>
          <cell r="B1469" t="str">
            <v>UPG S10/20 to Netra t 1125 bas</v>
          </cell>
          <cell r="C1469">
            <v>8533</v>
          </cell>
          <cell r="D1469" t="str">
            <v>A</v>
          </cell>
        </row>
        <row r="1470">
          <cell r="A1470" t="str">
            <v>UG10-N04-AA</v>
          </cell>
          <cell r="B1470" t="str">
            <v>UPG S10/20 to Netra t 1120 bas</v>
          </cell>
          <cell r="C1470">
            <v>8533</v>
          </cell>
          <cell r="D1470" t="str">
            <v>A</v>
          </cell>
        </row>
        <row r="1471">
          <cell r="A1471" t="str">
            <v>UG10-UEC1-9L-128AH</v>
          </cell>
          <cell r="B1471" t="str">
            <v>UG S10 TO U2/300, C3D SER 3</v>
          </cell>
          <cell r="C1471">
            <v>12690</v>
          </cell>
          <cell r="D1471" t="str">
            <v>H</v>
          </cell>
        </row>
        <row r="1472">
          <cell r="A1472" t="str">
            <v>UG10-UEC1-9M-128AH</v>
          </cell>
          <cell r="B1472" t="str">
            <v>UG S10 TO U2/1300,AFB,128MB,9G</v>
          </cell>
          <cell r="C1472">
            <v>15518</v>
          </cell>
          <cell r="D1472" t="str">
            <v>H</v>
          </cell>
        </row>
        <row r="1473">
          <cell r="A1473" t="str">
            <v>UG10-UEC2-9L-128AH</v>
          </cell>
          <cell r="B1473" t="str">
            <v>UG S10 TO U2/2300, C3D SER 3</v>
          </cell>
          <cell r="C1473">
            <v>18765</v>
          </cell>
          <cell r="D1473" t="str">
            <v>H</v>
          </cell>
        </row>
        <row r="1474">
          <cell r="A1474" t="str">
            <v>UG10-UEC2-9M-128AH</v>
          </cell>
          <cell r="B1474" t="str">
            <v>UG S10 TO U2/2300,AFB,128MB,9G</v>
          </cell>
          <cell r="C1474">
            <v>21256</v>
          </cell>
          <cell r="D1474" t="str">
            <v>H</v>
          </cell>
        </row>
        <row r="1475">
          <cell r="A1475" t="str">
            <v>UG10-UJC1-9L-256AH</v>
          </cell>
          <cell r="B1475" t="str">
            <v>UG S10 TO U2/400, C3D SER 3</v>
          </cell>
          <cell r="C1475">
            <v>15822</v>
          </cell>
          <cell r="D1475" t="str">
            <v>H</v>
          </cell>
        </row>
        <row r="1476">
          <cell r="A1476" t="str">
            <v>UG10-UJC1-9M-256AH</v>
          </cell>
          <cell r="B1476" t="str">
            <v>UG S10 TO U2/1400,AFB,256MB,9G</v>
          </cell>
          <cell r="C1476">
            <v>19265</v>
          </cell>
          <cell r="D1476" t="str">
            <v>H</v>
          </cell>
        </row>
        <row r="1477">
          <cell r="A1477" t="str">
            <v>UG11-A33-AA</v>
          </cell>
          <cell r="B1477" t="str">
            <v>UG Ent1 to E420R Server Base</v>
          </cell>
          <cell r="C1477">
            <v>6769</v>
          </cell>
          <cell r="D1477" t="str">
            <v>H</v>
          </cell>
        </row>
        <row r="1478">
          <cell r="A1478" t="str">
            <v>UG11-A34-AA</v>
          </cell>
          <cell r="B1478" t="str">
            <v>UG Ent1 to E220R server base</v>
          </cell>
          <cell r="C1478">
            <v>1491</v>
          </cell>
          <cell r="D1478" t="str">
            <v>H</v>
          </cell>
        </row>
        <row r="1479">
          <cell r="A1479" t="str">
            <v>UG14-3UGD19L-000AQ</v>
          </cell>
          <cell r="B1479" t="str">
            <v>CHASSIS UPG TO ULT 60, 360MHZ</v>
          </cell>
          <cell r="C1479">
            <v>9443</v>
          </cell>
          <cell r="D1479" t="str">
            <v>H</v>
          </cell>
        </row>
        <row r="1480">
          <cell r="A1480" t="str">
            <v>UG14-3UGD19M-000AQ</v>
          </cell>
          <cell r="B1480" t="str">
            <v>CHASSIS UPG TO ULT 60, 360MHZ</v>
          </cell>
          <cell r="C1480">
            <v>12143</v>
          </cell>
          <cell r="D1480" t="str">
            <v>H</v>
          </cell>
        </row>
        <row r="1481">
          <cell r="A1481" t="str">
            <v>UG14-3UGD19Q-128AQ</v>
          </cell>
          <cell r="B1481" t="str">
            <v>CHASSIS UPG TO ULT 60, 360MHZ</v>
          </cell>
          <cell r="C1481">
            <v>11873</v>
          </cell>
          <cell r="D1481" t="str">
            <v>H</v>
          </cell>
        </row>
        <row r="1482">
          <cell r="A1482" t="str">
            <v>UG14-5UNC-9S-000NK</v>
          </cell>
          <cell r="B1482" t="str">
            <v>UG E2/300MHZ TO E450</v>
          </cell>
          <cell r="C1482">
            <v>13696</v>
          </cell>
          <cell r="D1482" t="str">
            <v>H</v>
          </cell>
        </row>
        <row r="1483">
          <cell r="A1483" t="str">
            <v>UG14-6UNC-9S-000NK</v>
          </cell>
          <cell r="B1483" t="str">
            <v>UG E2/300MHZ TO E250 BASE</v>
          </cell>
          <cell r="C1483">
            <v>5913</v>
          </cell>
          <cell r="D1483" t="str">
            <v>H</v>
          </cell>
        </row>
        <row r="1484">
          <cell r="A1484" t="str">
            <v>UG14-A25-9S-000-BA</v>
          </cell>
          <cell r="B1484" t="str">
            <v>UG SS20/UE1/UE2 TO E450 CHASSI</v>
          </cell>
          <cell r="C1484">
            <v>11536</v>
          </cell>
          <cell r="D1484" t="str">
            <v>H</v>
          </cell>
        </row>
        <row r="1485">
          <cell r="A1485" t="str">
            <v>UG14-A25-9S-000NK</v>
          </cell>
          <cell r="B1485" t="str">
            <v>UG E2-&gt;E450 400MH ENABLED BASE</v>
          </cell>
          <cell r="C1485">
            <v>12076</v>
          </cell>
          <cell r="D1485" t="str">
            <v>H</v>
          </cell>
        </row>
        <row r="1486">
          <cell r="A1486" t="str">
            <v>UG14-A26-9S-000-AA</v>
          </cell>
          <cell r="B1486" t="str">
            <v>UG E1/SS20-&gt;E250(CPU/DISK RQD)</v>
          </cell>
          <cell r="C1486">
            <v>3213</v>
          </cell>
          <cell r="D1486" t="str">
            <v>H</v>
          </cell>
        </row>
        <row r="1487">
          <cell r="A1487" t="str">
            <v>UG14-A26-9S-000NK</v>
          </cell>
          <cell r="B1487" t="str">
            <v>UG E1 OR E2 TO E250 (CPU REQD)</v>
          </cell>
          <cell r="C1487">
            <v>3888</v>
          </cell>
          <cell r="D1487" t="str">
            <v>H</v>
          </cell>
        </row>
        <row r="1488">
          <cell r="A1488" t="str">
            <v>UG14-A33-000-CX</v>
          </cell>
          <cell r="B1488" t="str">
            <v>UG Ent2 - E420R no mem 18GB dr</v>
          </cell>
          <cell r="C1488">
            <v>8869</v>
          </cell>
          <cell r="D1488" t="str">
            <v>H</v>
          </cell>
        </row>
        <row r="1489">
          <cell r="A1489" t="str">
            <v>UG14-A34-000-CQ</v>
          </cell>
          <cell r="B1489" t="str">
            <v>UG E2-E220R base/0MB/9GB 10k</v>
          </cell>
          <cell r="C1489">
            <v>3307</v>
          </cell>
          <cell r="D1489" t="str">
            <v>H</v>
          </cell>
        </row>
        <row r="1490">
          <cell r="A1490" t="str">
            <v>UG14-N03-AA</v>
          </cell>
          <cell r="B1490" t="str">
            <v>UP E1/E2/t1100 to Netra1125 ba</v>
          </cell>
          <cell r="C1490">
            <v>6293</v>
          </cell>
          <cell r="D1490" t="str">
            <v>A</v>
          </cell>
        </row>
        <row r="1491">
          <cell r="A1491" t="str">
            <v>UG14-N04-AA</v>
          </cell>
          <cell r="B1491" t="str">
            <v>UP E1/E2/t1100 to Netra1120 ba</v>
          </cell>
          <cell r="C1491">
            <v>6293</v>
          </cell>
          <cell r="D1491" t="str">
            <v>A</v>
          </cell>
        </row>
        <row r="1492">
          <cell r="A1492" t="str">
            <v>UG14-N14-AA</v>
          </cell>
          <cell r="B1492" t="str">
            <v>UG E1or2 - Netra t1405 AC Base</v>
          </cell>
          <cell r="C1492">
            <v>10493</v>
          </cell>
          <cell r="D1492" t="str">
            <v>A</v>
          </cell>
        </row>
        <row r="1493">
          <cell r="A1493" t="str">
            <v>UG14-N15-AA</v>
          </cell>
          <cell r="B1493" t="str">
            <v>UG E1or2 - Netra t1400 DC Base</v>
          </cell>
          <cell r="C1493">
            <v>10493</v>
          </cell>
          <cell r="D1493" t="str">
            <v>A</v>
          </cell>
        </row>
        <row r="1494">
          <cell r="A1494" t="str">
            <v>UG16-3ULD19L-000AQ</v>
          </cell>
          <cell r="B1494" t="str">
            <v>CHASSIS UPG TO ULT 60, 450MHZ</v>
          </cell>
          <cell r="C1494">
            <v>10118</v>
          </cell>
          <cell r="D1494" t="str">
            <v>H</v>
          </cell>
        </row>
        <row r="1495">
          <cell r="A1495" t="str">
            <v>UG16-3ULD19M-000AQ</v>
          </cell>
          <cell r="B1495" t="str">
            <v>CHASSIS UPG TO ULT 60, 450MHZ</v>
          </cell>
          <cell r="C1495">
            <v>12015</v>
          </cell>
          <cell r="D1495" t="str">
            <v>H</v>
          </cell>
        </row>
        <row r="1496">
          <cell r="A1496" t="str">
            <v>UG16-3ULD19Q-000AQ</v>
          </cell>
          <cell r="B1496" t="str">
            <v>CHASSIS UPG TO ULT 60, 450MHZ</v>
          </cell>
          <cell r="C1496">
            <v>11468</v>
          </cell>
          <cell r="D1496" t="str">
            <v>H</v>
          </cell>
        </row>
        <row r="1497">
          <cell r="A1497" t="str">
            <v>UG16-3ULD29Q-000AQ</v>
          </cell>
          <cell r="B1497" t="str">
            <v>CHASSIS UPG TO ULT 60, 450MHZ</v>
          </cell>
          <cell r="C1497">
            <v>16065</v>
          </cell>
          <cell r="D1497" t="str">
            <v>H</v>
          </cell>
        </row>
        <row r="1498">
          <cell r="A1498" t="str">
            <v>UG16-3ULD29Z-000AQ</v>
          </cell>
          <cell r="B1498" t="str">
            <v>CHASSIS UPG TO U60, 2x450MHz</v>
          </cell>
          <cell r="C1498">
            <v>16612</v>
          </cell>
          <cell r="D1498" t="str">
            <v>H</v>
          </cell>
        </row>
        <row r="1499">
          <cell r="A1499" t="str">
            <v>UG16-7ULD19M1024AQ</v>
          </cell>
          <cell r="B1499" t="str">
            <v>Upg to U80/450, AFB, 1024MB</v>
          </cell>
          <cell r="C1499">
            <v>24867</v>
          </cell>
          <cell r="D1499" t="str">
            <v>H</v>
          </cell>
        </row>
        <row r="1500">
          <cell r="A1500" t="str">
            <v>UG16-7ULD19T-256AQ</v>
          </cell>
          <cell r="B1500" t="str">
            <v>Upg to U80/450, PGX32, 256MB</v>
          </cell>
          <cell r="C1500">
            <v>17732</v>
          </cell>
          <cell r="D1500" t="str">
            <v>H</v>
          </cell>
        </row>
        <row r="1501">
          <cell r="A1501" t="str">
            <v>UG16-7ULD19T1024AQ</v>
          </cell>
          <cell r="B1501" t="str">
            <v>Upg to U80/450, PGX32, 1024MB</v>
          </cell>
          <cell r="C1501">
            <v>22430</v>
          </cell>
          <cell r="D1501" t="str">
            <v>H</v>
          </cell>
        </row>
        <row r="1502">
          <cell r="A1502" t="str">
            <v>UG16-7ULD29M1024AQ</v>
          </cell>
          <cell r="B1502" t="str">
            <v>Upg to U80/2x450, AFB, 1024MB</v>
          </cell>
          <cell r="C1502">
            <v>32427</v>
          </cell>
          <cell r="D1502" t="str">
            <v>H</v>
          </cell>
        </row>
        <row r="1503">
          <cell r="A1503" t="str">
            <v>UG16-7ULD29T1024AQ</v>
          </cell>
          <cell r="B1503" t="str">
            <v>Upg to U80/2x450, PGX, 1024MB</v>
          </cell>
          <cell r="C1503">
            <v>29990</v>
          </cell>
          <cell r="D1503" t="str">
            <v>H</v>
          </cell>
        </row>
        <row r="1504">
          <cell r="A1504" t="str">
            <v>UG20-3UGD19L-128AQ</v>
          </cell>
          <cell r="B1504" t="str">
            <v>UPG TO ULT 60, 360MHZ, 128MB</v>
          </cell>
          <cell r="C1504">
            <v>10118</v>
          </cell>
          <cell r="D1504" t="str">
            <v>H</v>
          </cell>
        </row>
        <row r="1505">
          <cell r="A1505" t="str">
            <v>UG20-3UGD19M-128AQ</v>
          </cell>
          <cell r="B1505" t="str">
            <v>UPG TO ULT 60, 1X360MHZ, 128MB</v>
          </cell>
          <cell r="C1505">
            <v>13149</v>
          </cell>
          <cell r="D1505" t="str">
            <v>H</v>
          </cell>
        </row>
        <row r="1506">
          <cell r="A1506" t="str">
            <v>UG20-3UGD19Q-128AQ</v>
          </cell>
          <cell r="B1506" t="str">
            <v>UPG TO ULT 60, 360MHZ, 128MB</v>
          </cell>
          <cell r="C1506">
            <v>11252</v>
          </cell>
          <cell r="D1506" t="str">
            <v>H</v>
          </cell>
        </row>
        <row r="1507">
          <cell r="A1507" t="str">
            <v>UG20-3UGD29Q-256AH</v>
          </cell>
          <cell r="B1507" t="str">
            <v>UPG TO ULT 60, 2X360MHZ, 256MB</v>
          </cell>
          <cell r="C1507">
            <v>17746</v>
          </cell>
          <cell r="D1507" t="str">
            <v>H</v>
          </cell>
        </row>
        <row r="1508">
          <cell r="A1508" t="str">
            <v>UG20-3ULD19L-256AQ</v>
          </cell>
          <cell r="B1508" t="str">
            <v>CHASSIS UPG TO ULT 60, 450MHZ</v>
          </cell>
          <cell r="C1508">
            <v>12818</v>
          </cell>
          <cell r="D1508" t="str">
            <v>H</v>
          </cell>
        </row>
        <row r="1509">
          <cell r="A1509" t="str">
            <v>UG20-3ULD19M-256AQ</v>
          </cell>
          <cell r="B1509" t="str">
            <v>CHASSIS UPG TO ULT 60, 450MHZ</v>
          </cell>
          <cell r="C1509">
            <v>14715</v>
          </cell>
          <cell r="D1509" t="str">
            <v>H</v>
          </cell>
        </row>
        <row r="1510">
          <cell r="A1510" t="str">
            <v>UG20-3ULD19M-512AQ</v>
          </cell>
          <cell r="B1510" t="str">
            <v>CHASSIS UPG TO ULT 60, 450MHZ</v>
          </cell>
          <cell r="C1510">
            <v>16173</v>
          </cell>
          <cell r="D1510" t="str">
            <v>H</v>
          </cell>
        </row>
        <row r="1511">
          <cell r="A1511" t="str">
            <v>UG20-3ULD19Q-256AQ</v>
          </cell>
          <cell r="B1511" t="str">
            <v>CHASSIS UPG TO ULT 60, 450MHZ</v>
          </cell>
          <cell r="C1511">
            <v>14168</v>
          </cell>
          <cell r="D1511" t="str">
            <v>H</v>
          </cell>
        </row>
        <row r="1512">
          <cell r="A1512" t="str">
            <v>UG20-3ULD19Q1024AQ</v>
          </cell>
          <cell r="B1512" t="str">
            <v>CHASSIS UPG TO ULT 60, 450MHZ</v>
          </cell>
          <cell r="C1512">
            <v>18866</v>
          </cell>
          <cell r="D1512" t="str">
            <v>H</v>
          </cell>
        </row>
        <row r="1513">
          <cell r="A1513" t="str">
            <v>UG20-3ULD29M-512AQ</v>
          </cell>
          <cell r="B1513" t="str">
            <v>CHASSIS UPG TO ULT 60, 450MHZ</v>
          </cell>
          <cell r="C1513">
            <v>22383</v>
          </cell>
          <cell r="D1513" t="str">
            <v>H</v>
          </cell>
        </row>
        <row r="1514">
          <cell r="A1514" t="str">
            <v>UG20-7ULD19M1024AQ</v>
          </cell>
          <cell r="B1514" t="str">
            <v>Upg to U80/450, AFB, 1024MB</v>
          </cell>
          <cell r="C1514">
            <v>25542</v>
          </cell>
          <cell r="D1514" t="str">
            <v>H</v>
          </cell>
        </row>
        <row r="1515">
          <cell r="A1515" t="str">
            <v>UG20-7ULD19T-256AQ</v>
          </cell>
          <cell r="B1515" t="str">
            <v>Upg to U80/450, PGX32, 256MB</v>
          </cell>
          <cell r="C1515">
            <v>18407</v>
          </cell>
          <cell r="D1515" t="str">
            <v>H</v>
          </cell>
        </row>
        <row r="1516">
          <cell r="A1516" t="str">
            <v>UG20-7ULD19T1024AQ</v>
          </cell>
          <cell r="B1516" t="str">
            <v>Upg to U80/450, PGX32, 1024MB</v>
          </cell>
          <cell r="C1516">
            <v>23105</v>
          </cell>
          <cell r="D1516" t="str">
            <v>H</v>
          </cell>
        </row>
        <row r="1517">
          <cell r="A1517" t="str">
            <v>UG20-7ULD29M1024AQ</v>
          </cell>
          <cell r="B1517" t="str">
            <v>UPG to U80/2450, AFBM6, 1024MB</v>
          </cell>
          <cell r="C1517">
            <v>33102</v>
          </cell>
          <cell r="D1517" t="str">
            <v>H</v>
          </cell>
        </row>
        <row r="1518">
          <cell r="A1518" t="str">
            <v>UG20-7ULD29T1024AQ</v>
          </cell>
          <cell r="B1518" t="str">
            <v>Upg to U80/2450, PGX32, 1024MB</v>
          </cell>
          <cell r="C1518">
            <v>30665</v>
          </cell>
          <cell r="D1518" t="str">
            <v>H</v>
          </cell>
        </row>
        <row r="1519">
          <cell r="A1519" t="str">
            <v>UG20-A33-AA</v>
          </cell>
          <cell r="B1519" t="str">
            <v>UG SS20 to E420R Server Base</v>
          </cell>
          <cell r="C1519">
            <v>9009</v>
          </cell>
          <cell r="D1519" t="str">
            <v>H</v>
          </cell>
        </row>
        <row r="1520">
          <cell r="A1520" t="str">
            <v>UG20-A34-AA</v>
          </cell>
          <cell r="B1520" t="str">
            <v>UG SS20 to E220R server base</v>
          </cell>
          <cell r="C1520">
            <v>3731</v>
          </cell>
          <cell r="D1520" t="str">
            <v>H</v>
          </cell>
        </row>
        <row r="1521">
          <cell r="A1521" t="str">
            <v>UG20-N14-AA</v>
          </cell>
          <cell r="B1521" t="str">
            <v>UG SS20 - Netra t1405 AC Base</v>
          </cell>
          <cell r="C1521">
            <v>12733</v>
          </cell>
          <cell r="D1521" t="str">
            <v>A</v>
          </cell>
        </row>
        <row r="1522">
          <cell r="A1522" t="str">
            <v>UG20-N15-AA</v>
          </cell>
          <cell r="B1522" t="str">
            <v>UG SS20 - Netra t1400 DC Base</v>
          </cell>
          <cell r="C1522">
            <v>12733</v>
          </cell>
          <cell r="D1522" t="str">
            <v>A</v>
          </cell>
        </row>
        <row r="1523">
          <cell r="A1523" t="str">
            <v>UG20-UEC1-9M-000NN</v>
          </cell>
          <cell r="B1523" t="str">
            <v>UG S20 TO U2/1300, AFB</v>
          </cell>
          <cell r="C1523">
            <v>21128</v>
          </cell>
          <cell r="D1523" t="str">
            <v>H</v>
          </cell>
        </row>
        <row r="1524">
          <cell r="A1524" t="str">
            <v>UG20-UJC1-9L-000NN</v>
          </cell>
          <cell r="B1524" t="str">
            <v>UG S20 TO U2/400, SER 3 C3D</v>
          </cell>
          <cell r="C1524">
            <v>12116</v>
          </cell>
          <cell r="D1524" t="str">
            <v>H</v>
          </cell>
        </row>
        <row r="1525">
          <cell r="A1525" t="str">
            <v>UG20-UJC1-9M-000NN</v>
          </cell>
          <cell r="B1525" t="str">
            <v>UG S20 TO U2/1400, AFBm6</v>
          </cell>
          <cell r="C1525">
            <v>15485</v>
          </cell>
          <cell r="D1525" t="str">
            <v>H</v>
          </cell>
        </row>
        <row r="1526">
          <cell r="A1526" t="str">
            <v>UG23-7ULD19M1024AQ</v>
          </cell>
          <cell r="B1526" t="str">
            <v>UPG to U80/450, AFBm6, 1GB Mem</v>
          </cell>
          <cell r="C1526">
            <v>23517</v>
          </cell>
          <cell r="D1526" t="str">
            <v>H</v>
          </cell>
        </row>
        <row r="1527">
          <cell r="A1527" t="str">
            <v>UG23-7ULD19N1024AQ</v>
          </cell>
          <cell r="B1527" t="str">
            <v>UPG to U80/450, 1GB Memory</v>
          </cell>
          <cell r="C1527">
            <v>20682</v>
          </cell>
          <cell r="D1527" t="str">
            <v>H</v>
          </cell>
        </row>
        <row r="1528">
          <cell r="A1528" t="str">
            <v>UG23-7ULD19T-000AQ</v>
          </cell>
          <cell r="B1528" t="str">
            <v>UPG to U80/450, PGX32, No Mem</v>
          </cell>
          <cell r="C1528">
            <v>12980</v>
          </cell>
          <cell r="D1528" t="str">
            <v>H</v>
          </cell>
        </row>
        <row r="1529">
          <cell r="A1529" t="str">
            <v>UG23-7ULD19T-256AQ</v>
          </cell>
          <cell r="B1529" t="str">
            <v>UPG to U80/450, PGX32, 256MB</v>
          </cell>
          <cell r="C1529">
            <v>16382</v>
          </cell>
          <cell r="D1529" t="str">
            <v>H</v>
          </cell>
        </row>
        <row r="1530">
          <cell r="A1530" t="str">
            <v>UG23-7ULD19T1024AQ</v>
          </cell>
          <cell r="B1530" t="str">
            <v>UPG to U80/450, PGX32, 1GB Mem</v>
          </cell>
          <cell r="C1530">
            <v>21080</v>
          </cell>
          <cell r="D1530" t="str">
            <v>H</v>
          </cell>
        </row>
        <row r="1531">
          <cell r="A1531" t="str">
            <v>UG23-7ULD29M1024AQ</v>
          </cell>
          <cell r="B1531" t="str">
            <v>UPG to U80/2450, AFBm6,1GB Mem</v>
          </cell>
          <cell r="C1531">
            <v>31077</v>
          </cell>
          <cell r="D1531" t="str">
            <v>H</v>
          </cell>
        </row>
        <row r="1532">
          <cell r="A1532" t="str">
            <v>UG23-7ULD29N1024AQ</v>
          </cell>
          <cell r="B1532" t="str">
            <v>UPG to U80/2450, 1GB Memory</v>
          </cell>
          <cell r="C1532">
            <v>28242</v>
          </cell>
          <cell r="D1532" t="str">
            <v>H</v>
          </cell>
        </row>
        <row r="1533">
          <cell r="A1533" t="str">
            <v>UG23-7ULD29T1024AQ</v>
          </cell>
          <cell r="B1533" t="str">
            <v>UPG to U80/2450, PGX32,1GB Mem</v>
          </cell>
          <cell r="C1533">
            <v>28640</v>
          </cell>
          <cell r="D1533" t="str">
            <v>H</v>
          </cell>
        </row>
        <row r="1534">
          <cell r="A1534" t="str">
            <v>UG25-A33-000-NK</v>
          </cell>
          <cell r="B1534" t="str">
            <v>UG Ent450 - E420R no mem/drive</v>
          </cell>
          <cell r="C1534">
            <v>3969</v>
          </cell>
          <cell r="D1534" t="str">
            <v>H</v>
          </cell>
        </row>
        <row r="1535">
          <cell r="A1535" t="str">
            <v>UG25-N14-AA</v>
          </cell>
          <cell r="B1535" t="str">
            <v>UG E450 - Netra t1405 AC Base</v>
          </cell>
          <cell r="C1535">
            <v>7693</v>
          </cell>
          <cell r="D1535" t="str">
            <v>A</v>
          </cell>
        </row>
        <row r="1536">
          <cell r="A1536" t="str">
            <v>UG25-N15-AA</v>
          </cell>
          <cell r="B1536" t="str">
            <v>UG E450 - Netra t1400 DC Base</v>
          </cell>
          <cell r="C1536">
            <v>7693</v>
          </cell>
          <cell r="D1536" t="str">
            <v>A</v>
          </cell>
        </row>
        <row r="1537">
          <cell r="A1537" t="str">
            <v>UG26-A33-000-NK</v>
          </cell>
          <cell r="B1537" t="str">
            <v>UG Ent250 - E420R no mem/drive</v>
          </cell>
          <cell r="C1537">
            <v>5369</v>
          </cell>
          <cell r="D1537" t="str">
            <v>H</v>
          </cell>
        </row>
        <row r="1538">
          <cell r="A1538" t="str">
            <v>UG26-N03-AA</v>
          </cell>
          <cell r="B1538" t="str">
            <v>UP Ent 250 to Netra1125 base</v>
          </cell>
          <cell r="C1538">
            <v>4893</v>
          </cell>
          <cell r="D1538" t="str">
            <v>A</v>
          </cell>
        </row>
        <row r="1539">
          <cell r="A1539" t="str">
            <v>UG26-N04-AA</v>
          </cell>
          <cell r="B1539" t="str">
            <v>UP Ent 250 to Netra1120 base</v>
          </cell>
          <cell r="C1539">
            <v>4893</v>
          </cell>
          <cell r="D1539" t="str">
            <v>A</v>
          </cell>
        </row>
        <row r="1540">
          <cell r="A1540" t="str">
            <v>UG26-N14-AA</v>
          </cell>
          <cell r="B1540" t="str">
            <v>UG E250 - Netra t1405 AC Base</v>
          </cell>
          <cell r="C1540">
            <v>9093</v>
          </cell>
          <cell r="D1540" t="str">
            <v>A</v>
          </cell>
        </row>
        <row r="1541">
          <cell r="A1541" t="str">
            <v>UG26-N15-AA</v>
          </cell>
          <cell r="B1541" t="str">
            <v>UG E250 - Netra t1400 DC Base</v>
          </cell>
          <cell r="C1541">
            <v>9093</v>
          </cell>
          <cell r="D1541" t="str">
            <v>A</v>
          </cell>
        </row>
        <row r="1542">
          <cell r="A1542" t="str">
            <v>UGES-7ULD19M1024AQ</v>
          </cell>
          <cell r="B1542" t="str">
            <v>Upg to U80/450, AFB, 1024MB</v>
          </cell>
          <cell r="C1542">
            <v>26892</v>
          </cell>
          <cell r="D1542" t="str">
            <v>H</v>
          </cell>
        </row>
        <row r="1543">
          <cell r="A1543" t="str">
            <v>UGES-7ULD19T-256AQ</v>
          </cell>
          <cell r="B1543" t="str">
            <v>Upg to U80/450, PGX32, 256MB</v>
          </cell>
          <cell r="C1543">
            <v>19757</v>
          </cell>
          <cell r="D1543" t="str">
            <v>H</v>
          </cell>
        </row>
        <row r="1544">
          <cell r="A1544" t="str">
            <v>UGES-7ULD19T1024AQ</v>
          </cell>
          <cell r="B1544" t="str">
            <v>Upg to U80/450, PGX32, 1024MB</v>
          </cell>
          <cell r="C1544">
            <v>24455</v>
          </cell>
          <cell r="D1544" t="str">
            <v>H</v>
          </cell>
        </row>
        <row r="1545">
          <cell r="A1545" t="str">
            <v>UGES-7ULD29M1024AQ</v>
          </cell>
          <cell r="B1545" t="str">
            <v>Upg to U80/2450, AFB, 1024MB</v>
          </cell>
          <cell r="C1545">
            <v>34452</v>
          </cell>
          <cell r="D1545" t="str">
            <v>H</v>
          </cell>
        </row>
        <row r="1546">
          <cell r="A1546" t="str">
            <v>UGES-7ULD29T1024AQ</v>
          </cell>
          <cell r="B1546" t="str">
            <v>Upg to U80/2450, PGX32, 1024MB</v>
          </cell>
          <cell r="C1546">
            <v>32015</v>
          </cell>
          <cell r="D1546" t="str">
            <v>H</v>
          </cell>
        </row>
        <row r="1547">
          <cell r="A1547" t="str">
            <v>UGFA-147A-36GR4</v>
          </cell>
          <cell r="B1547" t="str">
            <v>UPGRADE, 36GB D1000 (FACTORY)</v>
          </cell>
          <cell r="C1547">
            <v>9225</v>
          </cell>
          <cell r="D1547" t="str">
            <v>H</v>
          </cell>
        </row>
        <row r="1548">
          <cell r="A1548" t="str">
            <v>UGFA-147A-36GR5</v>
          </cell>
          <cell r="B1548" t="str">
            <v>UPGRADE, 36GB D1000 (FACTORY)</v>
          </cell>
          <cell r="C1548">
            <v>9225</v>
          </cell>
          <cell r="D1548" t="str">
            <v>H</v>
          </cell>
        </row>
        <row r="1549">
          <cell r="A1549" t="str">
            <v>UGFA-162A-145GR5</v>
          </cell>
          <cell r="B1549" t="str">
            <v>UPG A1000 145GB (FACTORY)</v>
          </cell>
          <cell r="C1549">
            <v>17963</v>
          </cell>
          <cell r="D1549" t="str">
            <v>H</v>
          </cell>
        </row>
        <row r="1550">
          <cell r="A1550" t="str">
            <v>UGFA-164A-145GR5</v>
          </cell>
          <cell r="B1550" t="str">
            <v>UPG D1000 145GB (FACTORY)</v>
          </cell>
          <cell r="C1550">
            <v>14925</v>
          </cell>
          <cell r="D1550" t="str">
            <v>H</v>
          </cell>
        </row>
        <row r="1551">
          <cell r="A1551" t="str">
            <v>UGFA-366A-72GR5</v>
          </cell>
          <cell r="B1551" t="str">
            <v>UPG A3500 LITE 72GB (FACTORY)</v>
          </cell>
          <cell r="C1551">
            <v>60000</v>
          </cell>
          <cell r="D1551" t="str">
            <v>A</v>
          </cell>
        </row>
        <row r="1552">
          <cell r="A1552" t="str">
            <v>UGFA-522A-200GR4</v>
          </cell>
          <cell r="B1552" t="str">
            <v>UG, 200GB StorEdge A5200 (FAC)</v>
          </cell>
          <cell r="C1552">
            <v>84750</v>
          </cell>
          <cell r="D1552" t="str">
            <v>A</v>
          </cell>
        </row>
        <row r="1553">
          <cell r="A1553" t="str">
            <v>UGFA-542A-400GR4</v>
          </cell>
          <cell r="B1553" t="str">
            <v>UPG 400GB StorEdge A5200 (FAC)</v>
          </cell>
          <cell r="C1553">
            <v>108750</v>
          </cell>
          <cell r="D1553" t="str">
            <v>A</v>
          </cell>
        </row>
        <row r="1554">
          <cell r="A1554" t="str">
            <v>UGFA-552A-509GR4</v>
          </cell>
          <cell r="B1554" t="str">
            <v>UPGRADE to 509GB A5100 (FAC)</v>
          </cell>
          <cell r="C1554">
            <v>69000</v>
          </cell>
          <cell r="D1554" t="str">
            <v>A</v>
          </cell>
        </row>
        <row r="1555">
          <cell r="A1555" t="str">
            <v>UGFA-A3500-1092G</v>
          </cell>
          <cell r="B1555" t="str">
            <v>Upgrade to 1092GB A3500 (FAC)</v>
          </cell>
          <cell r="C1555">
            <v>248250</v>
          </cell>
          <cell r="D1555" t="str">
            <v>A</v>
          </cell>
        </row>
        <row r="1556">
          <cell r="A1556" t="str">
            <v>UGFA-A3500-182G</v>
          </cell>
          <cell r="B1556" t="str">
            <v>UPG 182-GB A3500 (FACTORY)</v>
          </cell>
          <cell r="C1556">
            <v>87750</v>
          </cell>
          <cell r="D1556" t="str">
            <v>A</v>
          </cell>
        </row>
        <row r="1557">
          <cell r="A1557" t="str">
            <v>UGFA-A3500-273G</v>
          </cell>
          <cell r="B1557" t="str">
            <v>UPG 273-GB A3500  (FACTORY)</v>
          </cell>
          <cell r="C1557">
            <v>191400</v>
          </cell>
          <cell r="D1557" t="str">
            <v>A</v>
          </cell>
        </row>
        <row r="1558">
          <cell r="A1558" t="str">
            <v>UGFA-A3500-364G</v>
          </cell>
          <cell r="B1558" t="str">
            <v>Upgrade to 364-GB A3500 (FAC)</v>
          </cell>
          <cell r="C1558">
            <v>89250</v>
          </cell>
          <cell r="D1558" t="str">
            <v>A</v>
          </cell>
        </row>
        <row r="1559">
          <cell r="A1559" t="str">
            <v>UGFA-A3500-728G</v>
          </cell>
          <cell r="B1559" t="str">
            <v>Upgrade to 728GB A3500 (FAC)</v>
          </cell>
          <cell r="C1559">
            <v>137250</v>
          </cell>
          <cell r="D1559" t="str">
            <v>A</v>
          </cell>
        </row>
        <row r="1560">
          <cell r="A1560" t="str">
            <v>UGFA-A3500-91G</v>
          </cell>
          <cell r="B1560" t="str">
            <v>UPGRADE 91-GB A3500 (1x5x9-GB)</v>
          </cell>
          <cell r="C1560">
            <v>61050</v>
          </cell>
          <cell r="D1560" t="str">
            <v>A</v>
          </cell>
        </row>
        <row r="1561">
          <cell r="A1561" t="str">
            <v>UGFA-A3500-CTRL</v>
          </cell>
          <cell r="B1561" t="str">
            <v>UPG A3500 CONTROLLER (FACTORY)</v>
          </cell>
          <cell r="C1561">
            <v>23850</v>
          </cell>
          <cell r="D1561" t="str">
            <v>A</v>
          </cell>
        </row>
        <row r="1562">
          <cell r="A1562" t="str">
            <v>UGFA-A3500-FCAL</v>
          </cell>
          <cell r="B1562" t="str">
            <v>UPGRADE A3500FC CTRL (FACTORY)</v>
          </cell>
          <cell r="C1562">
            <v>37350</v>
          </cell>
          <cell r="D1562" t="str">
            <v>A</v>
          </cell>
        </row>
        <row r="1563">
          <cell r="A1563" t="str">
            <v>UGFA-A5200-200G</v>
          </cell>
          <cell r="B1563" t="str">
            <v>Upg, 200G A5200 Direct Connect</v>
          </cell>
          <cell r="C1563">
            <v>121575</v>
          </cell>
          <cell r="D1563" t="str">
            <v>A</v>
          </cell>
        </row>
        <row r="1564">
          <cell r="A1564" t="str">
            <v>UGFA-A5200-DSK-18G</v>
          </cell>
          <cell r="B1564" t="str">
            <v>UPG FC-AL 18.2GB DISK (FAC)</v>
          </cell>
          <cell r="C1564">
            <v>3000</v>
          </cell>
          <cell r="D1564" t="str">
            <v>A</v>
          </cell>
        </row>
        <row r="1565">
          <cell r="A1565" t="str">
            <v>UGFA-AX000-DSK-18G</v>
          </cell>
          <cell r="B1565" t="str">
            <v>UPGRADE 18GB 10KRPM (FACTORY)</v>
          </cell>
          <cell r="C1565">
            <v>1500</v>
          </cell>
          <cell r="D1565" t="str">
            <v>H</v>
          </cell>
        </row>
        <row r="1566">
          <cell r="A1566" t="str">
            <v>UGFA-AX000-DSK-36G</v>
          </cell>
          <cell r="B1566" t="str">
            <v>UPGRADE 36GB 10KRPM (FACTORY)</v>
          </cell>
          <cell r="C1566">
            <v>2625</v>
          </cell>
          <cell r="D1566" t="str">
            <v>H</v>
          </cell>
        </row>
        <row r="1567">
          <cell r="A1567" t="str">
            <v>UGFA-CAB-543A-400G</v>
          </cell>
          <cell r="B1567" t="str">
            <v>UPG 400GB StorEdge A5200 72"</v>
          </cell>
          <cell r="C1567">
            <v>118575</v>
          </cell>
          <cell r="D1567" t="str">
            <v>A</v>
          </cell>
        </row>
        <row r="1568">
          <cell r="A1568" t="str">
            <v>UGFA-CAB-553A-509G</v>
          </cell>
          <cell r="B1568" t="str">
            <v>UPGRADE TO 509GB A5100 (FAC)</v>
          </cell>
          <cell r="C1568">
            <v>82500</v>
          </cell>
          <cell r="D1568" t="str">
            <v>A</v>
          </cell>
        </row>
        <row r="1569">
          <cell r="A1569" t="str">
            <v>UGFA-M11XX-M1194</v>
          </cell>
          <cell r="B1569" t="str">
            <v>UG 300 to 400MHz CPU E250 FACT</v>
          </cell>
          <cell r="C1569">
            <v>5940</v>
          </cell>
          <cell r="D1569" t="str">
            <v>H</v>
          </cell>
        </row>
        <row r="1570">
          <cell r="A1570" t="str">
            <v>UGFA-M22XX-M2244</v>
          </cell>
          <cell r="B1570" t="str">
            <v>UG To E450 400Mhz CPU FACTY IN</v>
          </cell>
          <cell r="C1570">
            <v>5940</v>
          </cell>
          <cell r="D1570" t="str">
            <v>H</v>
          </cell>
        </row>
        <row r="1571">
          <cell r="A1571" t="str">
            <v>UGFA-M2510-M2560</v>
          </cell>
          <cell r="B1571" t="str">
            <v>UG FACTORY INSTALL 336MHZ/4MB</v>
          </cell>
          <cell r="C1571">
            <v>14250</v>
          </cell>
          <cell r="D1571" t="str">
            <v>A</v>
          </cell>
        </row>
        <row r="1572">
          <cell r="A1572" t="str">
            <v>UGFA-M2510-M2580</v>
          </cell>
          <cell r="B1572" t="str">
            <v>UG 167Mhz to 400MHz/8MB-Factry</v>
          </cell>
          <cell r="C1572">
            <v>18000</v>
          </cell>
          <cell r="D1572" t="str">
            <v>A</v>
          </cell>
        </row>
        <row r="1573">
          <cell r="A1573" t="str">
            <v>UGFA-M2530-M2560</v>
          </cell>
          <cell r="B1573" t="str">
            <v>UG FACTORY INSTALL 336MHZ/4MB</v>
          </cell>
          <cell r="C1573">
            <v>11250</v>
          </cell>
          <cell r="D1573" t="str">
            <v>A</v>
          </cell>
        </row>
        <row r="1574">
          <cell r="A1574" t="str">
            <v>UGFA-M2550-M2580</v>
          </cell>
          <cell r="B1574" t="str">
            <v>UG 250Mhz to 400MHz/8MB-FACTY</v>
          </cell>
          <cell r="C1574">
            <v>15750</v>
          </cell>
          <cell r="D1574" t="str">
            <v>A</v>
          </cell>
        </row>
        <row r="1575">
          <cell r="A1575" t="str">
            <v>UGFA-M2560-M2580</v>
          </cell>
          <cell r="B1575" t="str">
            <v>UG 336/400 to 400MHz/8MB-Facty</v>
          </cell>
          <cell r="C1575">
            <v>13500</v>
          </cell>
          <cell r="D1575" t="str">
            <v>A</v>
          </cell>
        </row>
        <row r="1576">
          <cell r="A1576" t="str">
            <v>UGFA-M400-M450</v>
          </cell>
          <cell r="B1576" t="str">
            <v>CPU UPGRADE 400 to 450MHZ Fact</v>
          </cell>
          <cell r="C1576">
            <v>6062</v>
          </cell>
          <cell r="D1576" t="str">
            <v>H</v>
          </cell>
        </row>
        <row r="1577">
          <cell r="A1577" t="str">
            <v>UGFA-MEM256-MEM1GB</v>
          </cell>
          <cell r="B1577" t="str">
            <v>7022A TO 7023A MEM UPGRADE-1GB</v>
          </cell>
          <cell r="C1577">
            <v>17990</v>
          </cell>
          <cell r="D1577" t="str">
            <v>A</v>
          </cell>
        </row>
        <row r="1578">
          <cell r="A1578" t="str">
            <v>UGFA-MXXX-M1197</v>
          </cell>
          <cell r="B1578" t="str">
            <v>Upgrade CPU - Netra 440MHz CPU</v>
          </cell>
          <cell r="C1578">
            <v>6223</v>
          </cell>
          <cell r="D1578" t="str">
            <v>H</v>
          </cell>
        </row>
        <row r="1579">
          <cell r="A1579" t="str">
            <v>UGFA-MXXX-M450</v>
          </cell>
          <cell r="B1579" t="str">
            <v>CPU Upgrade TO 450MHZ Factory</v>
          </cell>
          <cell r="C1579">
            <v>6440</v>
          </cell>
          <cell r="D1579" t="str">
            <v>H</v>
          </cell>
        </row>
        <row r="1580">
          <cell r="A1580" t="str">
            <v>UGFA-MXXXX-M1194</v>
          </cell>
          <cell r="B1580" t="str">
            <v>UG 167/200/250 CPU to 400/2MHz</v>
          </cell>
          <cell r="C1580">
            <v>6757</v>
          </cell>
          <cell r="D1580" t="str">
            <v>H</v>
          </cell>
        </row>
        <row r="1581">
          <cell r="A1581" t="str">
            <v>UGFA-MXXXX-M2244</v>
          </cell>
          <cell r="B1581" t="str">
            <v>UG 167/200/250MHz to 400/4 FAC</v>
          </cell>
          <cell r="C1581">
            <v>6757</v>
          </cell>
          <cell r="D1581" t="str">
            <v>H</v>
          </cell>
        </row>
        <row r="1582">
          <cell r="A1582" t="str">
            <v>UGFA-RM541A-400GR5</v>
          </cell>
          <cell r="B1582" t="str">
            <v>UPG 400GB StorEdge A5200 (FAC)</v>
          </cell>
          <cell r="C1582">
            <v>108750</v>
          </cell>
          <cell r="D1582" t="str">
            <v>A</v>
          </cell>
        </row>
        <row r="1583">
          <cell r="A1583" t="str">
            <v>UGFA-RM551A-509GR5</v>
          </cell>
          <cell r="B1583" t="str">
            <v>UPGRADE to 509GB A5100 (FAC)</v>
          </cell>
          <cell r="C1583">
            <v>69000</v>
          </cell>
          <cell r="D1583" t="str">
            <v>A</v>
          </cell>
        </row>
        <row r="1584">
          <cell r="A1584" t="str">
            <v>UGFA-SB261X-2612</v>
          </cell>
          <cell r="B1584" t="str">
            <v>UG 261X TO 2612 I/O BD W/FC-AL</v>
          </cell>
          <cell r="C1584">
            <v>4900</v>
          </cell>
          <cell r="D1584" t="str">
            <v>A</v>
          </cell>
        </row>
        <row r="1585">
          <cell r="A1585" t="str">
            <v>UGFA-SB262X-2622</v>
          </cell>
          <cell r="B1585" t="str">
            <v>UG 262X TO 2622 G I/O BD:FC-AL</v>
          </cell>
          <cell r="C1585">
            <v>5600</v>
          </cell>
          <cell r="D1585" t="str">
            <v>A</v>
          </cell>
        </row>
        <row r="1586">
          <cell r="A1586" t="str">
            <v>UGFA-SB263X-2632</v>
          </cell>
          <cell r="B1586" t="str">
            <v>UG 263X TO 2632 PCI I/O BD</v>
          </cell>
          <cell r="C1586">
            <v>7000</v>
          </cell>
          <cell r="D1586" t="str">
            <v>A</v>
          </cell>
        </row>
        <row r="1587">
          <cell r="A1587" t="str">
            <v>UGMB-A25AA-A25BA</v>
          </cell>
          <cell r="B1587" t="str">
            <v>UG E450 250/300 Board to 400MH</v>
          </cell>
          <cell r="C1587">
            <v>4590</v>
          </cell>
          <cell r="D1587" t="str">
            <v>H</v>
          </cell>
        </row>
        <row r="1588">
          <cell r="A1588" t="str">
            <v>UGN6XXN-I-3.1-1145</v>
          </cell>
          <cell r="B1588" t="str">
            <v>UPG. TO SUN NETRA ULTRA1,143MH</v>
          </cell>
          <cell r="C1588">
            <v>15253</v>
          </cell>
          <cell r="D1588" t="str">
            <v>A</v>
          </cell>
        </row>
        <row r="1589">
          <cell r="A1589" t="str">
            <v>UGN6XXN-I-3.1-1170</v>
          </cell>
          <cell r="B1589" t="str">
            <v>UPG. TO SUN NETRA ULTRA1,167MH</v>
          </cell>
          <cell r="C1589">
            <v>25053</v>
          </cell>
          <cell r="D1589" t="str">
            <v>A</v>
          </cell>
        </row>
        <row r="1590">
          <cell r="A1590" t="str">
            <v>UGS2000-E6501</v>
          </cell>
          <cell r="B1590" t="str">
            <v>UG TO E6500</v>
          </cell>
          <cell r="C1590">
            <v>125600</v>
          </cell>
          <cell r="D1590" t="str">
            <v>A</v>
          </cell>
        </row>
        <row r="1591">
          <cell r="A1591" t="str">
            <v>UGS5-UHC1Z9PB128CP</v>
          </cell>
          <cell r="B1591" t="str">
            <v>UG WS U5/333,PGX24,128MB/9GB</v>
          </cell>
          <cell r="C1591">
            <v>3773</v>
          </cell>
          <cell r="D1591" t="str">
            <v>H</v>
          </cell>
        </row>
        <row r="1592">
          <cell r="A1592" t="str">
            <v>UGS5-UHC1Z9PB256CP</v>
          </cell>
          <cell r="B1592" t="str">
            <v>UG WS U5/333,PGX24,256/9GB/CD</v>
          </cell>
          <cell r="C1592">
            <v>4178</v>
          </cell>
          <cell r="D1592" t="str">
            <v>H</v>
          </cell>
        </row>
        <row r="1593">
          <cell r="A1593" t="str">
            <v>UGSB1000-X-256M-C</v>
          </cell>
          <cell r="B1593" t="str">
            <v>UG SS1000 TO 2602CPU/MEM+256MB</v>
          </cell>
          <cell r="C1593">
            <v>14250</v>
          </cell>
          <cell r="D1593" t="str">
            <v>A</v>
          </cell>
        </row>
        <row r="1594">
          <cell r="A1594" t="str">
            <v>UGSB2000-X-0M-C</v>
          </cell>
          <cell r="B1594" t="str">
            <v>UG 1000/2000 BD TO2602 CPU/MEM</v>
          </cell>
          <cell r="C1594">
            <v>9000</v>
          </cell>
          <cell r="D1594" t="str">
            <v>A</v>
          </cell>
        </row>
        <row r="1595">
          <cell r="A1595" t="str">
            <v>UGSB2000-X-256M-C</v>
          </cell>
          <cell r="B1595" t="str">
            <v>UG SC2000 TO 2602CPU/MEM+256MB</v>
          </cell>
          <cell r="C1595">
            <v>13500</v>
          </cell>
          <cell r="D1595" t="str">
            <v>A</v>
          </cell>
        </row>
        <row r="1596">
          <cell r="A1596" t="str">
            <v>UGSB260X-2602</v>
          </cell>
          <cell r="B1596" t="str">
            <v>UG 260X TO 2602 CPU/MEM BOARD</v>
          </cell>
          <cell r="C1596">
            <v>6750</v>
          </cell>
          <cell r="D1596" t="str">
            <v>A</v>
          </cell>
        </row>
        <row r="1597">
          <cell r="A1597" t="str">
            <v>UGSB260X-C2602</v>
          </cell>
          <cell r="B1597" t="str">
            <v>UG 260X to CTO 2602 CPU Brd</v>
          </cell>
          <cell r="C1597">
            <v>6750</v>
          </cell>
          <cell r="D1597" t="str">
            <v>A</v>
          </cell>
        </row>
        <row r="1598">
          <cell r="A1598" t="str">
            <v>UGSB261X-2612</v>
          </cell>
          <cell r="B1598" t="str">
            <v>UG 261X TO 2612 I/O BD W/FC-AL</v>
          </cell>
          <cell r="C1598">
            <v>4900</v>
          </cell>
          <cell r="D1598" t="str">
            <v>A</v>
          </cell>
        </row>
        <row r="1599">
          <cell r="A1599" t="str">
            <v>UGSB261X-2632</v>
          </cell>
          <cell r="B1599" t="str">
            <v>UG 261X SBus to 2632 PCI I/O B</v>
          </cell>
          <cell r="C1599">
            <v>7700</v>
          </cell>
          <cell r="D1599" t="str">
            <v>A</v>
          </cell>
        </row>
        <row r="1600">
          <cell r="A1600" t="str">
            <v>UGSB262X-2622</v>
          </cell>
          <cell r="B1600" t="str">
            <v>UG 262X to 2622 G I/O Bd:FC-AL</v>
          </cell>
          <cell r="C1600">
            <v>5600</v>
          </cell>
          <cell r="D1600" t="str">
            <v>A</v>
          </cell>
        </row>
        <row r="1601">
          <cell r="A1601" t="str">
            <v>UGSB263X-2632</v>
          </cell>
          <cell r="B1601" t="str">
            <v>UG 263X TO 2632 PCI I/O BD</v>
          </cell>
          <cell r="C1601">
            <v>7000</v>
          </cell>
          <cell r="D1601" t="str">
            <v>A</v>
          </cell>
        </row>
        <row r="1602">
          <cell r="A1602" t="str">
            <v>UGSS2UEC1-9L-128AH</v>
          </cell>
          <cell r="B1602" t="str">
            <v>UG S20-U2/300, C3D, 128MB/9GB</v>
          </cell>
          <cell r="C1602">
            <v>13095</v>
          </cell>
          <cell r="D1602" t="str">
            <v>H</v>
          </cell>
        </row>
        <row r="1603">
          <cell r="A1603" t="str">
            <v>UGSS2UEC1-9M-128AH</v>
          </cell>
          <cell r="B1603" t="str">
            <v>UG U2/1300, AFB, 128MB, 9GB</v>
          </cell>
          <cell r="C1603">
            <v>15923</v>
          </cell>
          <cell r="D1603" t="str">
            <v>H</v>
          </cell>
        </row>
        <row r="1604">
          <cell r="A1604" t="str">
            <v>UGSS2UEC2-9L-512AH</v>
          </cell>
          <cell r="B1604" t="str">
            <v>UG U2/2300, FDB2+, 512MB, 9GB</v>
          </cell>
          <cell r="C1604">
            <v>20952</v>
          </cell>
          <cell r="D1604" t="str">
            <v>H</v>
          </cell>
        </row>
        <row r="1605">
          <cell r="A1605" t="str">
            <v>UGSS2UHC1A9PB128CP</v>
          </cell>
          <cell r="B1605" t="str">
            <v>UG WS U5/333,PGX24,128/9GB/CD</v>
          </cell>
          <cell r="C1605">
            <v>4381</v>
          </cell>
          <cell r="D1605" t="str">
            <v>H</v>
          </cell>
        </row>
        <row r="1606">
          <cell r="A1606" t="str">
            <v>UGSS2UHC1A9PB256CP</v>
          </cell>
          <cell r="B1606" t="str">
            <v>UG WS U5/333,PGX24,256/9GB/CD</v>
          </cell>
          <cell r="C1606">
            <v>4853</v>
          </cell>
          <cell r="D1606" t="str">
            <v>H</v>
          </cell>
        </row>
        <row r="1607">
          <cell r="A1607" t="str">
            <v>UGSS2UHC1Z9PB128CP</v>
          </cell>
          <cell r="B1607" t="str">
            <v>UG WS U5/333,PGX24,128/9GB/CD</v>
          </cell>
          <cell r="C1607">
            <v>4043</v>
          </cell>
          <cell r="D1607" t="str">
            <v>H</v>
          </cell>
        </row>
        <row r="1608">
          <cell r="A1608" t="str">
            <v>UGSS2UHC1Z9PB256CP</v>
          </cell>
          <cell r="B1608" t="str">
            <v>UG WS U5/333,PGX24,256/9GB/CD</v>
          </cell>
          <cell r="C1608">
            <v>4448</v>
          </cell>
          <cell r="D1608" t="str">
            <v>H</v>
          </cell>
        </row>
        <row r="1609">
          <cell r="A1609" t="str">
            <v>UGSS2UJC1-9L-256AH</v>
          </cell>
          <cell r="B1609" t="str">
            <v>UG SS2-U2/400, C3D, 256MB/9GB</v>
          </cell>
          <cell r="C1609">
            <v>16301</v>
          </cell>
          <cell r="D1609" t="str">
            <v>H</v>
          </cell>
        </row>
        <row r="1610">
          <cell r="A1610" t="str">
            <v>UGSS2UJC1-9M-256AH</v>
          </cell>
          <cell r="B1610" t="str">
            <v>UG U2/1400, AFB, 256MB, 9GB</v>
          </cell>
          <cell r="C1610">
            <v>19670</v>
          </cell>
          <cell r="D1610" t="str">
            <v>H</v>
          </cell>
        </row>
        <row r="1611">
          <cell r="A1611" t="str">
            <v>UGTOTNET-L25</v>
          </cell>
          <cell r="B1611" t="str">
            <v>UG TOTALNET 5.0, 25LIC</v>
          </cell>
          <cell r="C1611">
            <v>975</v>
          </cell>
          <cell r="D1611" t="str">
            <v>B</v>
          </cell>
        </row>
        <row r="1612">
          <cell r="A1612" t="str">
            <v>US20A25UJD19S512CQ</v>
          </cell>
          <cell r="B1612" t="str">
            <v>UG S20-A25 400MH/512M/9G-10RPM</v>
          </cell>
          <cell r="C1612">
            <v>25260</v>
          </cell>
          <cell r="D1612" t="str">
            <v>H</v>
          </cell>
        </row>
        <row r="1613">
          <cell r="A1613" t="str">
            <v>US20A33ULD19S256CQ</v>
          </cell>
          <cell r="B1613" t="str">
            <v>UG S20-A33 450MH,256M,9G-10k</v>
          </cell>
          <cell r="C1613">
            <v>20993</v>
          </cell>
          <cell r="D1613" t="str">
            <v>H</v>
          </cell>
        </row>
        <row r="1614">
          <cell r="A1614" t="str">
            <v>US20UEC1-9S-000NK</v>
          </cell>
          <cell r="B1614" t="str">
            <v>UG S20 TO UE2/1300, 32XCD</v>
          </cell>
          <cell r="C1614">
            <v>13439</v>
          </cell>
          <cell r="D1614" t="str">
            <v>H</v>
          </cell>
        </row>
        <row r="1615">
          <cell r="A1615" t="str">
            <v>US20UEC2-9S-000NK</v>
          </cell>
          <cell r="B1615" t="str">
            <v>UG S20 TO UE2/2300,32XCD</v>
          </cell>
          <cell r="C1615">
            <v>20593</v>
          </cell>
          <cell r="D1615" t="str">
            <v>H</v>
          </cell>
        </row>
        <row r="1616">
          <cell r="A1616" t="str">
            <v>US20UJC1-9S-000NK</v>
          </cell>
          <cell r="B1616" t="str">
            <v>UG S20/E1 TO E2/1400, 32xCD</v>
          </cell>
          <cell r="C1616">
            <v>12440</v>
          </cell>
          <cell r="D1616" t="str">
            <v>H</v>
          </cell>
        </row>
        <row r="1617">
          <cell r="A1617" t="str">
            <v>US20UJC2-9S-000NK</v>
          </cell>
          <cell r="B1617" t="str">
            <v>UG S20/E1 toE2/2400, no mem/dr</v>
          </cell>
          <cell r="C1617">
            <v>18650</v>
          </cell>
          <cell r="D1617" t="str">
            <v>H</v>
          </cell>
        </row>
        <row r="1618">
          <cell r="A1618" t="str">
            <v>US5-1UGE1Z9PC256CR</v>
          </cell>
          <cell r="B1618" t="str">
            <v>UG WS U5/360,PGX24,256MB/8GB</v>
          </cell>
          <cell r="C1618">
            <v>2761</v>
          </cell>
          <cell r="D1618" t="str">
            <v>H</v>
          </cell>
        </row>
        <row r="1619">
          <cell r="A1619" t="str">
            <v>US5-2UKC1Z9LC128CP</v>
          </cell>
          <cell r="B1619" t="str">
            <v>UG WS U10/440,Creator,128MB/9G</v>
          </cell>
          <cell r="C1619">
            <v>5258</v>
          </cell>
          <cell r="D1619" t="str">
            <v>H</v>
          </cell>
        </row>
        <row r="1620">
          <cell r="A1620" t="str">
            <v>US5-2UKC1Z9LC512CP</v>
          </cell>
          <cell r="B1620" t="str">
            <v>UG WS U10/440,Creator,512MB/9G</v>
          </cell>
          <cell r="C1620">
            <v>6608</v>
          </cell>
          <cell r="D1620" t="str">
            <v>H</v>
          </cell>
        </row>
        <row r="1621">
          <cell r="A1621" t="str">
            <v>US5-2UKC1Z9MC256CP</v>
          </cell>
          <cell r="B1621" t="str">
            <v>UG WS U10/440,AFBM6,256MB/9G</v>
          </cell>
          <cell r="C1621">
            <v>7553</v>
          </cell>
          <cell r="D1621" t="str">
            <v>H</v>
          </cell>
        </row>
        <row r="1622">
          <cell r="A1622" t="str">
            <v>US5-2UKC1Z9PC128CP</v>
          </cell>
          <cell r="B1622" t="str">
            <v>UG WS U10/440,PGX24,128MB/9GB</v>
          </cell>
          <cell r="C1622">
            <v>4313</v>
          </cell>
          <cell r="D1622" t="str">
            <v>H</v>
          </cell>
        </row>
        <row r="1623">
          <cell r="A1623" t="str">
            <v>US5-2UKC1Z9PC512CP</v>
          </cell>
          <cell r="B1623" t="str">
            <v>UG WS U10/440,PGX24,512MB/9GB</v>
          </cell>
          <cell r="C1623">
            <v>5663</v>
          </cell>
          <cell r="D1623" t="str">
            <v>H</v>
          </cell>
        </row>
        <row r="1624">
          <cell r="A1624" t="str">
            <v>US5-2UKC1Z9QC128CP</v>
          </cell>
          <cell r="B1624" t="str">
            <v>UG WS U10/440,AFBM3,128MB/9G</v>
          </cell>
          <cell r="C1624">
            <v>6473</v>
          </cell>
          <cell r="D1624" t="str">
            <v>H</v>
          </cell>
        </row>
        <row r="1625">
          <cell r="A1625" t="str">
            <v>US5-2UKC1Z9QC256CP</v>
          </cell>
          <cell r="B1625" t="str">
            <v>UG WS U10/440,AFBM3,256MB/9G</v>
          </cell>
          <cell r="C1625">
            <v>7013</v>
          </cell>
          <cell r="D1625" t="str">
            <v>H</v>
          </cell>
        </row>
        <row r="1626">
          <cell r="A1626" t="str">
            <v>USS-2UKC1Z9LC128CP</v>
          </cell>
          <cell r="B1626" t="str">
            <v>UG WS U10/440,FFB2+,128MB/9G</v>
          </cell>
          <cell r="C1626">
            <v>4853</v>
          </cell>
          <cell r="D1626" t="str">
            <v>H</v>
          </cell>
        </row>
        <row r="1627">
          <cell r="A1627" t="str">
            <v>USS-2UKC1Z9LC512CP</v>
          </cell>
          <cell r="B1627" t="str">
            <v>UG WS U10/440,FFB2+,512MB/9G</v>
          </cell>
          <cell r="C1627">
            <v>6203</v>
          </cell>
          <cell r="D1627" t="str">
            <v>H</v>
          </cell>
        </row>
        <row r="1628">
          <cell r="A1628" t="str">
            <v>USS-2UKC1Z9MC256CP</v>
          </cell>
          <cell r="B1628" t="str">
            <v>UG WS U10/440,AFBM6,256MB/9G</v>
          </cell>
          <cell r="C1628">
            <v>7148</v>
          </cell>
          <cell r="D1628" t="str">
            <v>H</v>
          </cell>
        </row>
        <row r="1629">
          <cell r="A1629" t="str">
            <v>USS-2UKC1Z9MC512CP</v>
          </cell>
          <cell r="B1629" t="str">
            <v>UG WS U10/440,AFBM6,512MB/9G</v>
          </cell>
          <cell r="C1629">
            <v>8093</v>
          </cell>
          <cell r="D1629" t="str">
            <v>H</v>
          </cell>
        </row>
        <row r="1630">
          <cell r="A1630" t="str">
            <v>USS-2UKC1Z9PC128CP</v>
          </cell>
          <cell r="B1630" t="str">
            <v>UG WS U10/440,PGX24,128MB/9G</v>
          </cell>
          <cell r="C1630">
            <v>3908</v>
          </cell>
          <cell r="D1630" t="str">
            <v>H</v>
          </cell>
        </row>
        <row r="1631">
          <cell r="A1631" t="str">
            <v>USS-2UKC1Z9PC512CP</v>
          </cell>
          <cell r="B1631" t="str">
            <v>UG WS U10/440,PGX24,512MB/9G</v>
          </cell>
          <cell r="C1631">
            <v>5258</v>
          </cell>
          <cell r="D1631" t="str">
            <v>H</v>
          </cell>
        </row>
        <row r="1632">
          <cell r="A1632" t="str">
            <v>USS-2UKC1Z9QC256CP</v>
          </cell>
          <cell r="B1632" t="str">
            <v>UG WS U10/440,AFBM3,256MB/9G</v>
          </cell>
          <cell r="C1632">
            <v>6608</v>
          </cell>
          <cell r="D1632" t="str">
            <v>H</v>
          </cell>
        </row>
        <row r="1633">
          <cell r="A1633" t="str">
            <v>USS-2UKC1Z9QC512CP</v>
          </cell>
          <cell r="B1633" t="str">
            <v>UG WS U10/440,AFBM3,512MB/9G</v>
          </cell>
          <cell r="C1633">
            <v>7553</v>
          </cell>
          <cell r="D1633" t="str">
            <v>H</v>
          </cell>
        </row>
        <row r="1634">
          <cell r="A1634" t="str">
            <v>USS2-3UGD19L-128AQ</v>
          </cell>
          <cell r="B1634" t="str">
            <v>UG TO U60 360 128MB/9GB</v>
          </cell>
          <cell r="C1634">
            <v>10793</v>
          </cell>
          <cell r="D1634" t="str">
            <v>H</v>
          </cell>
        </row>
        <row r="1635">
          <cell r="A1635" t="str">
            <v>USS2-3ULD19L-256AQ</v>
          </cell>
          <cell r="B1635" t="str">
            <v>CHASSIS UPG TO ULT 60, 450MHZ</v>
          </cell>
          <cell r="C1635">
            <v>13493</v>
          </cell>
          <cell r="D1635" t="str">
            <v>H</v>
          </cell>
        </row>
        <row r="1636">
          <cell r="A1636" t="str">
            <v>USS2-3ULD19Q-256AQ</v>
          </cell>
          <cell r="B1636" t="str">
            <v>CHASSIS UPG TO ULT 60, 450MHZ</v>
          </cell>
          <cell r="C1636">
            <v>14843</v>
          </cell>
          <cell r="D1636" t="str">
            <v>H</v>
          </cell>
        </row>
        <row r="1637">
          <cell r="A1637" t="str">
            <v>USS2-3ULD29L-256AQ</v>
          </cell>
          <cell r="B1637" t="str">
            <v>CHASSIS UPG TO U60, 2x450MHZ</v>
          </cell>
          <cell r="C1637">
            <v>19703</v>
          </cell>
          <cell r="D1637" t="str">
            <v>H</v>
          </cell>
        </row>
        <row r="1638">
          <cell r="A1638" t="str">
            <v>USS2-UEC2-9M-256AH</v>
          </cell>
          <cell r="B1638" t="str">
            <v>UG U2/2300, AFB, 256MB, 9GB</v>
          </cell>
          <cell r="C1638">
            <v>22673</v>
          </cell>
          <cell r="D1638" t="str">
            <v>H</v>
          </cell>
        </row>
        <row r="1639">
          <cell r="A1639" t="str">
            <v>VFS-3.2-B</v>
          </cell>
          <cell r="B1639" t="str">
            <v>VERITAS FS 3.2, CD DOC</v>
          </cell>
          <cell r="C1639">
            <v>140</v>
          </cell>
          <cell r="D1639" t="str">
            <v>D</v>
          </cell>
        </row>
        <row r="1640">
          <cell r="A1640" t="str">
            <v>VFS-3.2-DS-L</v>
          </cell>
          <cell r="B1640" t="str">
            <v>VERITAS FS 3.2 DEP SVR, LIC</v>
          </cell>
          <cell r="C1640">
            <v>9793</v>
          </cell>
          <cell r="D1640" t="str">
            <v>B</v>
          </cell>
        </row>
        <row r="1641">
          <cell r="A1641" t="str">
            <v>VFS-3.2-E10-L</v>
          </cell>
          <cell r="B1641" t="str">
            <v>VERITAS FS 3.2 E10000, LIC</v>
          </cell>
          <cell r="C1641">
            <v>60193</v>
          </cell>
          <cell r="D1641" t="str">
            <v>B</v>
          </cell>
        </row>
        <row r="1642">
          <cell r="A1642" t="str">
            <v>VFS-3.2-ES-L</v>
          </cell>
          <cell r="B1642" t="str">
            <v>VERITAS FS 3.2 EX000, LIC</v>
          </cell>
          <cell r="C1642">
            <v>18193</v>
          </cell>
          <cell r="D1642" t="str">
            <v>B</v>
          </cell>
        </row>
        <row r="1643">
          <cell r="A1643" t="str">
            <v>VFS-3.2-WS-L</v>
          </cell>
          <cell r="B1643" t="str">
            <v>VERITAS FS 3.2 WS+WGS, LIC</v>
          </cell>
          <cell r="C1643">
            <v>4193</v>
          </cell>
          <cell r="D1643" t="str">
            <v>B</v>
          </cell>
        </row>
        <row r="1644">
          <cell r="A1644" t="str">
            <v>VFSSS-999-D999</v>
          </cell>
          <cell r="B1644" t="str">
            <v>VERITAS FS DEPARTMENTAL LIC</v>
          </cell>
          <cell r="C1644">
            <v>9793</v>
          </cell>
          <cell r="D1644" t="str">
            <v>B</v>
          </cell>
        </row>
        <row r="1645">
          <cell r="A1645" t="str">
            <v>VFSSS-999-DEU9</v>
          </cell>
          <cell r="B1645" t="str">
            <v>VERITAS FS Upgrade Dep-Entprse</v>
          </cell>
          <cell r="C1645">
            <v>8400</v>
          </cell>
          <cell r="D1645" t="str">
            <v>B</v>
          </cell>
        </row>
        <row r="1646">
          <cell r="A1646" t="str">
            <v>VFSSS-999-E999</v>
          </cell>
          <cell r="B1646" t="str">
            <v>VERITAS FS ENTERPRISE LIC</v>
          </cell>
          <cell r="C1646">
            <v>18193</v>
          </cell>
          <cell r="D1646" t="str">
            <v>B</v>
          </cell>
        </row>
        <row r="1647">
          <cell r="A1647" t="str">
            <v>VFSSS-999-ESU9</v>
          </cell>
          <cell r="B1647" t="str">
            <v>VERITAS FS Ugrade Enterps-E10K</v>
          </cell>
          <cell r="C1647">
            <v>42000</v>
          </cell>
          <cell r="D1647" t="str">
            <v>B</v>
          </cell>
        </row>
        <row r="1648">
          <cell r="A1648" t="str">
            <v>VFSSS-999-S999</v>
          </cell>
          <cell r="B1648" t="str">
            <v>VERITAS FS E10000 LIC</v>
          </cell>
          <cell r="C1648">
            <v>60193</v>
          </cell>
          <cell r="D1648" t="str">
            <v>B</v>
          </cell>
        </row>
        <row r="1649">
          <cell r="A1649" t="str">
            <v>VFSSS-999-W999</v>
          </cell>
          <cell r="B1649" t="str">
            <v>VERITAS FS WORKGROUP LIC</v>
          </cell>
          <cell r="C1649">
            <v>4193</v>
          </cell>
          <cell r="D1649" t="str">
            <v>B</v>
          </cell>
        </row>
        <row r="1650">
          <cell r="A1650" t="str">
            <v>VFSSS-999-WDU9</v>
          </cell>
          <cell r="B1650" t="str">
            <v>VERITAS FS Upgrade Wkgrp-Dep</v>
          </cell>
          <cell r="C1650">
            <v>5600</v>
          </cell>
          <cell r="D1650" t="str">
            <v>B</v>
          </cell>
        </row>
        <row r="1651">
          <cell r="A1651" t="str">
            <v>VFSTS-302-9999</v>
          </cell>
          <cell r="B1651" t="str">
            <v>Veritas VM 3.0.2 Base Pack</v>
          </cell>
          <cell r="C1651">
            <v>210</v>
          </cell>
          <cell r="D1651" t="str">
            <v>D</v>
          </cell>
        </row>
        <row r="1652">
          <cell r="A1652" t="str">
            <v>VFSTS-303-9999</v>
          </cell>
          <cell r="B1652" t="str">
            <v>Veritas VM 3.0.3 Media &amp; Docs</v>
          </cell>
          <cell r="C1652">
            <v>210</v>
          </cell>
          <cell r="D1652" t="str">
            <v>D</v>
          </cell>
        </row>
        <row r="1653">
          <cell r="A1653" t="str">
            <v>VFSTS-333-9999</v>
          </cell>
          <cell r="B1653" t="str">
            <v>VERITAS FS 3.3.3 Media &amp; Doc</v>
          </cell>
          <cell r="C1653">
            <v>210</v>
          </cell>
          <cell r="D1653" t="str">
            <v>D</v>
          </cell>
        </row>
        <row r="1654">
          <cell r="A1654" t="str">
            <v>VGDCN-999-W999</v>
          </cell>
          <cell r="B1654" t="str">
            <v>Global Data Manager License</v>
          </cell>
          <cell r="C1654">
            <v>2100</v>
          </cell>
          <cell r="D1654" t="str">
            <v>B</v>
          </cell>
        </row>
        <row r="1655">
          <cell r="A1655" t="str">
            <v>VGDCS-320-9999</v>
          </cell>
          <cell r="B1655" t="str">
            <v>Global Data Manager 3.2</v>
          </cell>
          <cell r="C1655">
            <v>119</v>
          </cell>
          <cell r="D1655" t="str">
            <v>D</v>
          </cell>
        </row>
        <row r="1656">
          <cell r="A1656" t="str">
            <v>VGDCS-999-9999</v>
          </cell>
          <cell r="B1656" t="str">
            <v>Global Data Manager</v>
          </cell>
          <cell r="C1656">
            <v>7000</v>
          </cell>
          <cell r="D1656" t="str">
            <v>B</v>
          </cell>
        </row>
        <row r="1657">
          <cell r="A1657" t="str">
            <v>VGDCS-999-W999</v>
          </cell>
          <cell r="B1657" t="str">
            <v>Global Data Manager License</v>
          </cell>
          <cell r="C1657">
            <v>4200</v>
          </cell>
          <cell r="D1657" t="str">
            <v>B</v>
          </cell>
        </row>
        <row r="1658">
          <cell r="A1658" t="str">
            <v>VHSES-320-9999</v>
          </cell>
          <cell r="B1658" t="str">
            <v>Remote Storage Migrator  3.2</v>
          </cell>
          <cell r="C1658">
            <v>63</v>
          </cell>
          <cell r="D1658" t="str">
            <v>D</v>
          </cell>
        </row>
        <row r="1659">
          <cell r="A1659" t="str">
            <v>VHSSS-320-9999</v>
          </cell>
          <cell r="B1659" t="str">
            <v>HSM 3.2 Media Kit &amp; Doc</v>
          </cell>
          <cell r="C1659">
            <v>140</v>
          </cell>
          <cell r="D1659" t="str">
            <v>D</v>
          </cell>
        </row>
        <row r="1660">
          <cell r="A1660" t="str">
            <v>VHSSS-999-9999</v>
          </cell>
          <cell r="B1660" t="str">
            <v>HSM Server or Enterp Exp Lic</v>
          </cell>
          <cell r="C1660">
            <v>28000</v>
          </cell>
          <cell r="D1660" t="str">
            <v>B</v>
          </cell>
        </row>
        <row r="1661">
          <cell r="A1661" t="str">
            <v>VMGSN-999-WDES</v>
          </cell>
          <cell r="B1661" t="str">
            <v>VERITAS - MIGRATION TO SUN</v>
          </cell>
          <cell r="C1661">
            <v>0</v>
          </cell>
          <cell r="D1661" t="str">
            <v>D</v>
          </cell>
        </row>
        <row r="1662">
          <cell r="A1662" t="str">
            <v>VMR9S-260-E999</v>
          </cell>
          <cell r="B1662" t="str">
            <v>SW SVM 2.6 ENTERPRISE SRVR RTU</v>
          </cell>
          <cell r="C1662">
            <v>18193</v>
          </cell>
          <cell r="D1662" t="str">
            <v>B</v>
          </cell>
        </row>
        <row r="1663">
          <cell r="A1663" t="str">
            <v>VMR9S-260-R999</v>
          </cell>
          <cell r="B1663" t="str">
            <v>SW SVM 2.6 MEDIA DOCUMENTATION</v>
          </cell>
          <cell r="C1663">
            <v>140</v>
          </cell>
          <cell r="D1663" t="str">
            <v>D</v>
          </cell>
        </row>
        <row r="1664">
          <cell r="A1664" t="str">
            <v>VMS9S-260-R999</v>
          </cell>
          <cell r="B1664" t="str">
            <v>SW SVM 2.6 FOR A5000S</v>
          </cell>
          <cell r="C1664">
            <v>0</v>
          </cell>
          <cell r="D1664" t="str">
            <v>D</v>
          </cell>
        </row>
        <row r="1665">
          <cell r="A1665" t="str">
            <v>VNARS-999-D999</v>
          </cell>
          <cell r="B1665" t="str">
            <v>Robotic Support NBU, Tier 2</v>
          </cell>
          <cell r="C1665">
            <v>13300</v>
          </cell>
          <cell r="D1665" t="str">
            <v>B</v>
          </cell>
        </row>
        <row r="1666">
          <cell r="A1666" t="str">
            <v>VNARS-999-DA99</v>
          </cell>
          <cell r="B1666" t="str">
            <v>Robotic Support NBU, Tier 2</v>
          </cell>
          <cell r="C1666">
            <v>5320</v>
          </cell>
          <cell r="D1666" t="str">
            <v>B</v>
          </cell>
        </row>
        <row r="1667">
          <cell r="A1667" t="str">
            <v>VNARS-999-E999</v>
          </cell>
          <cell r="B1667" t="str">
            <v>Robotic Support NBU, Tier 3</v>
          </cell>
          <cell r="C1667">
            <v>23800</v>
          </cell>
          <cell r="D1667" t="str">
            <v>B</v>
          </cell>
        </row>
        <row r="1668">
          <cell r="A1668" t="str">
            <v>VNARS-999-EA99</v>
          </cell>
          <cell r="B1668" t="str">
            <v>Robotic Support NBU, Tier 3</v>
          </cell>
          <cell r="C1668">
            <v>9520</v>
          </cell>
          <cell r="D1668" t="str">
            <v>B</v>
          </cell>
        </row>
        <row r="1669">
          <cell r="A1669" t="str">
            <v>VNARS-999-S999</v>
          </cell>
          <cell r="B1669" t="str">
            <v>Robotic Support NBU, Tier 4</v>
          </cell>
          <cell r="C1669">
            <v>35000</v>
          </cell>
          <cell r="D1669" t="str">
            <v>B</v>
          </cell>
        </row>
        <row r="1670">
          <cell r="A1670" t="str">
            <v>VNARS-999-SA99</v>
          </cell>
          <cell r="B1670" t="str">
            <v>Robotic Support NBU, Tier 4</v>
          </cell>
          <cell r="C1670">
            <v>14000</v>
          </cell>
          <cell r="D1670" t="str">
            <v>B</v>
          </cell>
        </row>
        <row r="1671">
          <cell r="A1671" t="str">
            <v>VNARS-999-W999</v>
          </cell>
          <cell r="B1671" t="str">
            <v>Robotic Support NBU, Tier 1</v>
          </cell>
          <cell r="C1671">
            <v>5600</v>
          </cell>
          <cell r="D1671" t="str">
            <v>B</v>
          </cell>
        </row>
        <row r="1672">
          <cell r="A1672" t="str">
            <v>VNARS-999-WA99</v>
          </cell>
          <cell r="B1672" t="str">
            <v>Robotic Support NBU, Tier 1</v>
          </cell>
          <cell r="C1672">
            <v>2240</v>
          </cell>
          <cell r="D1672" t="str">
            <v>B</v>
          </cell>
        </row>
        <row r="1673">
          <cell r="A1673" t="str">
            <v>VNBCN-999-P999</v>
          </cell>
          <cell r="B1673" t="str">
            <v>NBU &amp; Storage Migrator (HSM)</v>
          </cell>
          <cell r="C1673">
            <v>1050</v>
          </cell>
          <cell r="D1673" t="str">
            <v>B</v>
          </cell>
        </row>
        <row r="1674">
          <cell r="A1674" t="str">
            <v>VNBCS-999-D999</v>
          </cell>
          <cell r="B1674" t="str">
            <v>NBU &amp; Storage Migrator (HSM)</v>
          </cell>
          <cell r="C1674">
            <v>1120</v>
          </cell>
          <cell r="D1674" t="str">
            <v>B</v>
          </cell>
        </row>
        <row r="1675">
          <cell r="A1675" t="str">
            <v>VNBCS-999-W999</v>
          </cell>
          <cell r="B1675" t="str">
            <v>NBU &amp; Storage Migrator (HSM)</v>
          </cell>
          <cell r="C1675">
            <v>280</v>
          </cell>
          <cell r="D1675" t="str">
            <v>B</v>
          </cell>
        </row>
        <row r="1676">
          <cell r="A1676" t="str">
            <v>VNBDS-320-9999</v>
          </cell>
          <cell r="B1676" t="str">
            <v>UNIX, Solaris DBase Extension</v>
          </cell>
          <cell r="C1676">
            <v>140</v>
          </cell>
          <cell r="D1676" t="str">
            <v>D</v>
          </cell>
        </row>
        <row r="1677">
          <cell r="A1677" t="str">
            <v>VNBDS-999-D999</v>
          </cell>
          <cell r="B1677" t="str">
            <v>UNIX Database Extension</v>
          </cell>
          <cell r="C1677">
            <v>11200</v>
          </cell>
          <cell r="D1677" t="str">
            <v>B</v>
          </cell>
        </row>
        <row r="1678">
          <cell r="A1678" t="str">
            <v>VNBDS-999-E999</v>
          </cell>
          <cell r="B1678" t="str">
            <v>UNIX Database Extension</v>
          </cell>
          <cell r="C1678">
            <v>14000</v>
          </cell>
          <cell r="D1678" t="str">
            <v>B</v>
          </cell>
        </row>
        <row r="1679">
          <cell r="A1679" t="str">
            <v>VNBDS-999-S999</v>
          </cell>
          <cell r="B1679" t="str">
            <v>UNIX Database Extension</v>
          </cell>
          <cell r="C1679">
            <v>21000</v>
          </cell>
          <cell r="D1679" t="str">
            <v>B</v>
          </cell>
        </row>
        <row r="1680">
          <cell r="A1680" t="str">
            <v>VNBDS-999-W999</v>
          </cell>
          <cell r="B1680" t="str">
            <v>UNIX Database Extension</v>
          </cell>
          <cell r="C1680">
            <v>9100</v>
          </cell>
          <cell r="D1680" t="str">
            <v>B</v>
          </cell>
        </row>
        <row r="1681">
          <cell r="A1681" t="str">
            <v>VNBEN-999-D999</v>
          </cell>
          <cell r="B1681" t="str">
            <v xml:space="preserve">NT Database Extension </v>
          </cell>
          <cell r="C1681">
            <v>2373</v>
          </cell>
          <cell r="D1681" t="str">
            <v>B</v>
          </cell>
        </row>
        <row r="1682">
          <cell r="A1682" t="str">
            <v>VNBEN-999-E999</v>
          </cell>
          <cell r="B1682" t="str">
            <v>NT Database Extension</v>
          </cell>
          <cell r="C1682">
            <v>3073</v>
          </cell>
          <cell r="D1682" t="str">
            <v>B</v>
          </cell>
        </row>
        <row r="1683">
          <cell r="A1683" t="str">
            <v>VNBEN-999-S999</v>
          </cell>
          <cell r="B1683" t="str">
            <v>NT Database Extension License</v>
          </cell>
          <cell r="C1683">
            <v>4613</v>
          </cell>
          <cell r="D1683" t="str">
            <v>B</v>
          </cell>
        </row>
        <row r="1684">
          <cell r="A1684" t="str">
            <v>VNBEN-999-W999</v>
          </cell>
          <cell r="B1684" t="str">
            <v>NT Database Extension License</v>
          </cell>
          <cell r="C1684">
            <v>1813</v>
          </cell>
          <cell r="D1684" t="str">
            <v>B</v>
          </cell>
        </row>
        <row r="1685">
          <cell r="A1685" t="str">
            <v>VNBMN-320-9999</v>
          </cell>
          <cell r="B1685" t="str">
            <v>NBU 3.2, MS-Exchange Media/Doc</v>
          </cell>
          <cell r="C1685">
            <v>63</v>
          </cell>
          <cell r="D1685" t="str">
            <v>D</v>
          </cell>
        </row>
        <row r="1686">
          <cell r="A1686" t="str">
            <v>VNBON-320-9999</v>
          </cell>
          <cell r="B1686" t="str">
            <v>NBU 3.2, Database Extension</v>
          </cell>
          <cell r="C1686">
            <v>63</v>
          </cell>
          <cell r="D1686" t="str">
            <v>D</v>
          </cell>
        </row>
        <row r="1687">
          <cell r="A1687" t="str">
            <v>VNBRN-320-9999</v>
          </cell>
          <cell r="B1687" t="str">
            <v>Database Extension 3.2</v>
          </cell>
          <cell r="C1687">
            <v>140</v>
          </cell>
          <cell r="D1687" t="str">
            <v>D</v>
          </cell>
        </row>
        <row r="1688">
          <cell r="A1688" t="str">
            <v>VNBSN-320-9999</v>
          </cell>
          <cell r="B1688" t="str">
            <v>NBU 3.2 Windows NT Media Kit</v>
          </cell>
          <cell r="C1688">
            <v>140</v>
          </cell>
          <cell r="D1688" t="str">
            <v>D</v>
          </cell>
        </row>
        <row r="1689">
          <cell r="A1689" t="str">
            <v>VNBSN-999-9999</v>
          </cell>
          <cell r="B1689" t="str">
            <v>NBU 3.2 Lic for Windows NT</v>
          </cell>
          <cell r="C1689">
            <v>5593</v>
          </cell>
          <cell r="D1689" t="str">
            <v>B</v>
          </cell>
        </row>
        <row r="1690">
          <cell r="A1690" t="str">
            <v>VNBSN-999-D999</v>
          </cell>
          <cell r="B1690" t="str">
            <v>NetBackup 3.2 NT</v>
          </cell>
          <cell r="C1690">
            <v>7700</v>
          </cell>
          <cell r="D1690" t="str">
            <v>B</v>
          </cell>
        </row>
        <row r="1691">
          <cell r="A1691" t="str">
            <v>VNBSN-999-E999</v>
          </cell>
          <cell r="B1691" t="str">
            <v>NetBackup 3.2 NT</v>
          </cell>
          <cell r="C1691">
            <v>11200</v>
          </cell>
          <cell r="D1691" t="str">
            <v>B</v>
          </cell>
        </row>
        <row r="1692">
          <cell r="A1692" t="str">
            <v>VNBSN-999-S999</v>
          </cell>
          <cell r="B1692" t="str">
            <v>NetBackup 3.2 NT</v>
          </cell>
          <cell r="C1692">
            <v>16800</v>
          </cell>
          <cell r="D1692" t="str">
            <v>B</v>
          </cell>
        </row>
        <row r="1693">
          <cell r="A1693" t="str">
            <v>VNBSN-999-W999</v>
          </cell>
          <cell r="B1693" t="str">
            <v>NetBackup 3.2 NT</v>
          </cell>
          <cell r="C1693">
            <v>7000</v>
          </cell>
          <cell r="D1693" t="str">
            <v>B</v>
          </cell>
        </row>
        <row r="1694">
          <cell r="A1694" t="str">
            <v>VNBSS-320-9999</v>
          </cell>
          <cell r="B1694" t="str">
            <v>NBU 3.2 Solaris Media Kit, Doc</v>
          </cell>
          <cell r="C1694">
            <v>280</v>
          </cell>
          <cell r="D1694" t="str">
            <v>D</v>
          </cell>
        </row>
        <row r="1695">
          <cell r="A1695" t="str">
            <v>VNBSS-999-9999</v>
          </cell>
          <cell r="B1695" t="str">
            <v>NBU 3.2 NDMP, RTU</v>
          </cell>
          <cell r="C1695">
            <v>11900</v>
          </cell>
          <cell r="D1695" t="str">
            <v>B</v>
          </cell>
        </row>
        <row r="1696">
          <cell r="A1696" t="str">
            <v>VNBSS-999-D999</v>
          </cell>
          <cell r="B1696" t="str">
            <v>NetBackup, Storage Migrator</v>
          </cell>
          <cell r="C1696">
            <v>18200</v>
          </cell>
          <cell r="D1696" t="str">
            <v>B</v>
          </cell>
        </row>
        <row r="1697">
          <cell r="A1697" t="str">
            <v>VNBSS-999-E999</v>
          </cell>
          <cell r="B1697" t="str">
            <v>NetBackup, Storage Migrator</v>
          </cell>
          <cell r="C1697">
            <v>23800</v>
          </cell>
          <cell r="D1697" t="str">
            <v>B</v>
          </cell>
        </row>
        <row r="1698">
          <cell r="A1698" t="str">
            <v>VNBSS-999-S999</v>
          </cell>
          <cell r="B1698" t="str">
            <v>NetBackup, Storage Migrator</v>
          </cell>
          <cell r="C1698">
            <v>37800</v>
          </cell>
          <cell r="D1698" t="str">
            <v>B</v>
          </cell>
        </row>
        <row r="1699">
          <cell r="A1699" t="str">
            <v>VNBSS-999-W999</v>
          </cell>
          <cell r="B1699" t="str">
            <v>NetBackup, Storage Migrator</v>
          </cell>
          <cell r="C1699">
            <v>14000</v>
          </cell>
          <cell r="D1699" t="str">
            <v>B</v>
          </cell>
        </row>
        <row r="1700">
          <cell r="A1700" t="str">
            <v>VNBSU-320-9999</v>
          </cell>
          <cell r="B1700" t="str">
            <v>NBU 3.2 UNIX Media Kit &amp; Doc</v>
          </cell>
          <cell r="C1700">
            <v>280</v>
          </cell>
          <cell r="D1700" t="str">
            <v>D</v>
          </cell>
        </row>
        <row r="1701">
          <cell r="A1701" t="str">
            <v>VNBTS-320-9999</v>
          </cell>
          <cell r="B1701" t="str">
            <v>NBU 3.2 Tivoli Media/Docs</v>
          </cell>
          <cell r="C1701">
            <v>63</v>
          </cell>
          <cell r="D1701" t="str">
            <v>D</v>
          </cell>
        </row>
        <row r="1702">
          <cell r="A1702" t="str">
            <v>VNBUE-999-S999</v>
          </cell>
          <cell r="B1702" t="str">
            <v>NetBackup 3.2 Pkg for E6500</v>
          </cell>
          <cell r="C1702">
            <v>71400</v>
          </cell>
          <cell r="D1702" t="str">
            <v>B</v>
          </cell>
        </row>
        <row r="1703">
          <cell r="A1703" t="str">
            <v>VNBUS-999-S999</v>
          </cell>
          <cell r="B1703" t="str">
            <v>NetBackup 3.2 Pkg for E10000</v>
          </cell>
          <cell r="C1703">
            <v>93800</v>
          </cell>
          <cell r="D1703" t="str">
            <v>B</v>
          </cell>
        </row>
        <row r="1704">
          <cell r="A1704" t="str">
            <v>VNDMS-320-9999</v>
          </cell>
          <cell r="B1704" t="str">
            <v>NBU 3.2 NDMP Network Appliance</v>
          </cell>
          <cell r="C1704">
            <v>63</v>
          </cell>
          <cell r="D1704" t="str">
            <v>D</v>
          </cell>
        </row>
        <row r="1705">
          <cell r="A1705" t="str">
            <v>VNEDS-320-9999</v>
          </cell>
          <cell r="B1705" t="str">
            <v>US/Canada Client Encrypt</v>
          </cell>
          <cell r="C1705">
            <v>63</v>
          </cell>
          <cell r="D1705" t="str">
            <v>D</v>
          </cell>
        </row>
        <row r="1706">
          <cell r="A1706" t="str">
            <v>VNEIS-320-9999</v>
          </cell>
          <cell r="B1706" t="str">
            <v>Client Encrypt Kit (Intl)</v>
          </cell>
          <cell r="C1706">
            <v>63</v>
          </cell>
          <cell r="D1706" t="str">
            <v>D</v>
          </cell>
        </row>
        <row r="1707">
          <cell r="A1707" t="str">
            <v>VNFBS-320-9999</v>
          </cell>
          <cell r="B1707" t="str">
            <v>NBU 3.2 FlashBackup Media/Doc</v>
          </cell>
          <cell r="C1707">
            <v>63</v>
          </cell>
          <cell r="D1707" t="str">
            <v>D</v>
          </cell>
        </row>
        <row r="1708">
          <cell r="A1708" t="str">
            <v>VNMSN-320-9999</v>
          </cell>
          <cell r="B1708" t="str">
            <v>Database Extension 3.2</v>
          </cell>
          <cell r="C1708">
            <v>63</v>
          </cell>
          <cell r="D1708" t="str">
            <v>D</v>
          </cell>
        </row>
        <row r="1709">
          <cell r="A1709" t="str">
            <v>VNPCN-320-9999</v>
          </cell>
          <cell r="B1709" t="str">
            <v>PC Client 3.2 Media Kit &amp; Doc</v>
          </cell>
          <cell r="C1709">
            <v>140</v>
          </cell>
          <cell r="D1709" t="str">
            <v>D</v>
          </cell>
        </row>
        <row r="1710">
          <cell r="A1710" t="str">
            <v>VNSSS-320-9999</v>
          </cell>
          <cell r="B1710" t="str">
            <v>NBU 3.2 Shared Storage Option</v>
          </cell>
          <cell r="C1710">
            <v>63</v>
          </cell>
          <cell r="D1710" t="str">
            <v>D</v>
          </cell>
        </row>
        <row r="1711">
          <cell r="A1711" t="str">
            <v>VNSTS-999-9999</v>
          </cell>
          <cell r="B1711" t="str">
            <v>NetBackup 3.2 Shared Storage</v>
          </cell>
          <cell r="C1711">
            <v>2800</v>
          </cell>
          <cell r="D1711" t="str">
            <v>B</v>
          </cell>
        </row>
        <row r="1712">
          <cell r="A1712" t="str">
            <v>VNTLS-999-9999</v>
          </cell>
          <cell r="B1712" t="str">
            <v>NetBackup  Tape Drive License</v>
          </cell>
          <cell r="C1712">
            <v>4200</v>
          </cell>
          <cell r="D1712" t="str">
            <v>B</v>
          </cell>
        </row>
        <row r="1713">
          <cell r="A1713" t="str">
            <v>VSSAS-999-D9U9</v>
          </cell>
          <cell r="B1713" t="str">
            <v>Veritas VM A5K Upgrd Deprtmntl</v>
          </cell>
          <cell r="C1713">
            <v>5593</v>
          </cell>
          <cell r="D1713" t="str">
            <v>B</v>
          </cell>
        </row>
        <row r="1714">
          <cell r="A1714" t="str">
            <v>VSSAS-999-E9U9</v>
          </cell>
          <cell r="B1714" t="str">
            <v>Veritas VM A5K Upgrd Entrprise</v>
          </cell>
          <cell r="C1714">
            <v>10493</v>
          </cell>
          <cell r="D1714" t="str">
            <v>B</v>
          </cell>
        </row>
        <row r="1715">
          <cell r="A1715" t="str">
            <v>VSSAS-999-S9U9</v>
          </cell>
          <cell r="B1715" t="str">
            <v>Veritas VM A5K Upgrd E10000</v>
          </cell>
          <cell r="C1715">
            <v>35693</v>
          </cell>
          <cell r="D1715" t="str">
            <v>B</v>
          </cell>
        </row>
        <row r="1716">
          <cell r="A1716" t="str">
            <v>VSSAS-999-W9U9</v>
          </cell>
          <cell r="B1716" t="str">
            <v>Veritas VM A5K Upgrd Workgrp</v>
          </cell>
          <cell r="C1716">
            <v>2513</v>
          </cell>
          <cell r="D1716" t="str">
            <v>B</v>
          </cell>
        </row>
        <row r="1717">
          <cell r="A1717" t="str">
            <v>VT-8.0.1-P</v>
          </cell>
          <cell r="B1717" t="str">
            <v>SUNLINK VT 8.0.1, CD DOC LI</v>
          </cell>
          <cell r="C1717">
            <v>2793</v>
          </cell>
          <cell r="D1717" t="str">
            <v>B</v>
          </cell>
        </row>
        <row r="1718">
          <cell r="A1718" t="str">
            <v>VVMGS-302-9999</v>
          </cell>
          <cell r="B1718" t="str">
            <v>VERITAS VM 3.0.2 for A5000s</v>
          </cell>
          <cell r="C1718">
            <v>0</v>
          </cell>
          <cell r="D1718" t="str">
            <v>D</v>
          </cell>
        </row>
        <row r="1719">
          <cell r="A1719" t="str">
            <v>VVMGS-303-9999</v>
          </cell>
          <cell r="B1719" t="str">
            <v>VERITAS VM 3.0.3 for A5x00s</v>
          </cell>
          <cell r="C1719">
            <v>0</v>
          </cell>
          <cell r="D1719" t="str">
            <v>D</v>
          </cell>
        </row>
        <row r="1720">
          <cell r="A1720" t="str">
            <v>VVMGS-999-D999</v>
          </cell>
          <cell r="B1720" t="str">
            <v>Veritas VM DEPARTMENTAL SERVER</v>
          </cell>
          <cell r="C1720">
            <v>9793</v>
          </cell>
          <cell r="D1720" t="str">
            <v>B</v>
          </cell>
        </row>
        <row r="1721">
          <cell r="A1721" t="str">
            <v>VVMGS-999-DEU9</v>
          </cell>
          <cell r="B1721" t="str">
            <v>Veritas VM Upgrade Dep-Entprse</v>
          </cell>
          <cell r="C1721">
            <v>8400</v>
          </cell>
          <cell r="D1721" t="str">
            <v>B</v>
          </cell>
        </row>
        <row r="1722">
          <cell r="A1722" t="str">
            <v>VVMGS-999-E999</v>
          </cell>
          <cell r="B1722" t="str">
            <v>Veritas VM for Entrprse Server</v>
          </cell>
          <cell r="C1722">
            <v>18193</v>
          </cell>
          <cell r="D1722" t="str">
            <v>B</v>
          </cell>
        </row>
        <row r="1723">
          <cell r="A1723" t="str">
            <v>VVMGS-999-ESU9</v>
          </cell>
          <cell r="B1723" t="str">
            <v>Veritas VM Upgrade Entprs-E10K</v>
          </cell>
          <cell r="C1723">
            <v>14000</v>
          </cell>
          <cell r="D1723" t="str">
            <v>B</v>
          </cell>
        </row>
        <row r="1724">
          <cell r="A1724" t="str">
            <v>VVMGS-999-S999</v>
          </cell>
          <cell r="B1724" t="str">
            <v>Veritas VM for E10000 Server</v>
          </cell>
          <cell r="C1724">
            <v>60193</v>
          </cell>
          <cell r="D1724" t="str">
            <v>B</v>
          </cell>
        </row>
        <row r="1725">
          <cell r="A1725" t="str">
            <v>VVMGS-999-W999</v>
          </cell>
          <cell r="B1725" t="str">
            <v>Veritas VM WORKGROUP SERVERS</v>
          </cell>
          <cell r="C1725">
            <v>4193</v>
          </cell>
          <cell r="D1725" t="str">
            <v>B</v>
          </cell>
        </row>
        <row r="1726">
          <cell r="A1726" t="str">
            <v>VVMGS-999-WDU9</v>
          </cell>
          <cell r="B1726" t="str">
            <v>Veritas VM Upgrade Wrkgrp-Dep</v>
          </cell>
          <cell r="C1726">
            <v>5600</v>
          </cell>
          <cell r="D1726" t="str">
            <v>B</v>
          </cell>
        </row>
        <row r="1727">
          <cell r="A1727" t="str">
            <v>VVSLC-999-9999</v>
          </cell>
          <cell r="B1727" t="str">
            <v>VERITAS  Software Lic</v>
          </cell>
          <cell r="C1727">
            <v>13999999</v>
          </cell>
          <cell r="D1727" t="str">
            <v>B</v>
          </cell>
        </row>
        <row r="1728">
          <cell r="A1728" t="str">
            <v>VW1II-500-T9T9</v>
          </cell>
          <cell r="B1728" t="str">
            <v>VIS WKSHOP C++ 5.0 TRDUP Intel</v>
          </cell>
          <cell r="C1728">
            <v>3920</v>
          </cell>
          <cell r="D1728" t="str">
            <v>B</v>
          </cell>
        </row>
        <row r="1729">
          <cell r="A1729" t="str">
            <v>VW1IS-500-T9T9</v>
          </cell>
          <cell r="B1729" t="str">
            <v>VIS WKSHOP C++ 5.0 TRDUP SPARC</v>
          </cell>
          <cell r="C1729">
            <v>3920</v>
          </cell>
          <cell r="D1729" t="str">
            <v>B</v>
          </cell>
        </row>
        <row r="1730">
          <cell r="A1730" t="str">
            <v>VW2II-500-T9T9</v>
          </cell>
          <cell r="B1730" t="str">
            <v>VIS WKSHOP C++ 5.0 TRDUP Intel</v>
          </cell>
          <cell r="C1730">
            <v>2940</v>
          </cell>
          <cell r="D1730" t="str">
            <v>B</v>
          </cell>
        </row>
        <row r="1731">
          <cell r="A1731" t="str">
            <v>VW2IS-500-T9T9</v>
          </cell>
          <cell r="B1731" t="str">
            <v>VIS WKSHOP C++ 5.0 TRDUP SPARC</v>
          </cell>
          <cell r="C1731">
            <v>2940</v>
          </cell>
          <cell r="D1731" t="str">
            <v>B</v>
          </cell>
        </row>
        <row r="1732">
          <cell r="A1732" t="str">
            <v>VWC-3.0-D</v>
          </cell>
          <cell r="B1732" t="str">
            <v>VISUAL WS C++ 3.0, DOC</v>
          </cell>
          <cell r="C1732">
            <v>560</v>
          </cell>
          <cell r="D1732" t="str">
            <v>B</v>
          </cell>
        </row>
        <row r="1733">
          <cell r="A1733" t="str">
            <v>VWC-3.0-S</v>
          </cell>
          <cell r="B1733" t="str">
            <v>VISUAL WS C++ 3.0, CD DOC LI</v>
          </cell>
          <cell r="C1733">
            <v>4893</v>
          </cell>
          <cell r="D1733" t="str">
            <v>B</v>
          </cell>
        </row>
        <row r="1734">
          <cell r="A1734" t="str">
            <v>VWC-3.0-S10</v>
          </cell>
          <cell r="B1734" t="str">
            <v>VISUAL WS C++ 3.0,CD DOC 10LIC</v>
          </cell>
          <cell r="C1734">
            <v>41580</v>
          </cell>
          <cell r="D1734" t="str">
            <v>B</v>
          </cell>
        </row>
        <row r="1735">
          <cell r="A1735" t="str">
            <v>VWC-3.0-SN</v>
          </cell>
          <cell r="B1735" t="str">
            <v>VISUAL WS C++ 3.0, PERSNL ED</v>
          </cell>
          <cell r="C1735">
            <v>2793</v>
          </cell>
          <cell r="D1735" t="str">
            <v>B</v>
          </cell>
        </row>
        <row r="1736">
          <cell r="A1736" t="str">
            <v>VWPII-500-T999</v>
          </cell>
          <cell r="B1736" t="str">
            <v>Vis WS C++ 5.0 Per. Ed. Intel</v>
          </cell>
          <cell r="C1736">
            <v>2793</v>
          </cell>
          <cell r="D1736" t="str">
            <v>B</v>
          </cell>
        </row>
        <row r="1737">
          <cell r="A1737" t="str">
            <v>VWPII-500-T9T9</v>
          </cell>
          <cell r="B1737" t="str">
            <v>VIS WKSHOP C++ 5.0 TRDUP Intel</v>
          </cell>
          <cell r="C1737">
            <v>2240</v>
          </cell>
          <cell r="D1737" t="str">
            <v>B</v>
          </cell>
        </row>
        <row r="1738">
          <cell r="A1738" t="str">
            <v>VWPIS-500-T999</v>
          </cell>
          <cell r="B1738" t="str">
            <v>Vis WS C++ 5.0 Per. Ed. SPARC</v>
          </cell>
          <cell r="C1738">
            <v>2793</v>
          </cell>
          <cell r="D1738" t="str">
            <v>B</v>
          </cell>
        </row>
        <row r="1739">
          <cell r="A1739" t="str">
            <v>VWPIS-500-T9T9</v>
          </cell>
          <cell r="B1739" t="str">
            <v>VIS WKSHOP C++ 5.0 TRDUP SPARC</v>
          </cell>
          <cell r="C1739">
            <v>2240</v>
          </cell>
          <cell r="D1739" t="str">
            <v>B</v>
          </cell>
        </row>
        <row r="1740">
          <cell r="A1740" t="str">
            <v>VWPIS-500-T9U9</v>
          </cell>
          <cell r="B1740" t="str">
            <v>VIS WKSHOP C++ 5.0 UPGDS SPARC</v>
          </cell>
          <cell r="C1740">
            <v>840</v>
          </cell>
          <cell r="D1740" t="str">
            <v>B</v>
          </cell>
        </row>
        <row r="1741">
          <cell r="A1741" t="str">
            <v>VWSCI-500-TG99</v>
          </cell>
          <cell r="B1741" t="str">
            <v>VIS WKSHOP C++ 5.0 GOLD Intel</v>
          </cell>
          <cell r="C1741">
            <v>293580</v>
          </cell>
          <cell r="D1741" t="str">
            <v>B</v>
          </cell>
        </row>
        <row r="1742">
          <cell r="A1742" t="str">
            <v>VWSCS-500-TG99</v>
          </cell>
          <cell r="B1742" t="str">
            <v>VIS WKSHOP C++ 5.0 GOLD SPARC</v>
          </cell>
          <cell r="C1742">
            <v>293580</v>
          </cell>
          <cell r="D1742" t="str">
            <v>B</v>
          </cell>
        </row>
        <row r="1743">
          <cell r="A1743" t="str">
            <v>VWSD9-500-T999</v>
          </cell>
          <cell r="B1743" t="str">
            <v>VWS C++ 5.0 Doc Set</v>
          </cell>
          <cell r="C1743">
            <v>560</v>
          </cell>
          <cell r="D1743" t="str">
            <v>B</v>
          </cell>
        </row>
        <row r="1744">
          <cell r="A1744" t="str">
            <v>VWSEI-500-TG99</v>
          </cell>
          <cell r="B1744" t="str">
            <v>VIS WKSHOP C++ 5.0 GOLD Intel</v>
          </cell>
          <cell r="C1744">
            <v>646100</v>
          </cell>
          <cell r="D1744" t="str">
            <v>B</v>
          </cell>
        </row>
        <row r="1745">
          <cell r="A1745" t="str">
            <v>VWSES-500-TG99</v>
          </cell>
          <cell r="B1745" t="str">
            <v>VIS WKSHOP C++ 5.0 GOLD SPARC</v>
          </cell>
          <cell r="C1745">
            <v>646100</v>
          </cell>
          <cell r="D1745" t="str">
            <v>B</v>
          </cell>
        </row>
        <row r="1746">
          <cell r="A1746" t="str">
            <v>VWSII-500-T999</v>
          </cell>
          <cell r="B1746" t="str">
            <v>Vis WS C++ 5.0 one-user Intel</v>
          </cell>
          <cell r="C1746">
            <v>4893</v>
          </cell>
          <cell r="D1746" t="str">
            <v>B</v>
          </cell>
        </row>
        <row r="1747">
          <cell r="A1747" t="str">
            <v>VWSII-500-T9U9</v>
          </cell>
          <cell r="B1747" t="str">
            <v>VIS WKSHOP C++ 5.0 UPGDS Intel</v>
          </cell>
          <cell r="C1747">
            <v>1470</v>
          </cell>
          <cell r="D1747" t="str">
            <v>B</v>
          </cell>
        </row>
        <row r="1748">
          <cell r="A1748" t="str">
            <v>VWSII-500-TG99</v>
          </cell>
          <cell r="B1748" t="str">
            <v>VIS WKSHOP C++ 5.0 GOLD Intel</v>
          </cell>
          <cell r="C1748">
            <v>4893</v>
          </cell>
          <cell r="D1748" t="str">
            <v>B</v>
          </cell>
        </row>
        <row r="1749">
          <cell r="A1749" t="str">
            <v>VWSIS-500-T999</v>
          </cell>
          <cell r="B1749" t="str">
            <v>Visual WS C++ 5.0 1-user SPARC</v>
          </cell>
          <cell r="C1749">
            <v>4893</v>
          </cell>
          <cell r="D1749" t="str">
            <v>B</v>
          </cell>
        </row>
        <row r="1750">
          <cell r="A1750" t="str">
            <v>VWSIS-500-T9U9</v>
          </cell>
          <cell r="B1750" t="str">
            <v>VIS WKSHOP C++ 5.0 UPGDS SPARC</v>
          </cell>
          <cell r="C1750">
            <v>1470</v>
          </cell>
          <cell r="D1750" t="str">
            <v>B</v>
          </cell>
        </row>
        <row r="1751">
          <cell r="A1751" t="str">
            <v>VWSIS-500-TG99</v>
          </cell>
          <cell r="B1751" t="str">
            <v>VIS WKSHOP C++ 5.0 GOLD SPARC</v>
          </cell>
          <cell r="C1751">
            <v>4893</v>
          </cell>
          <cell r="D1751" t="str">
            <v>B</v>
          </cell>
        </row>
        <row r="1752">
          <cell r="A1752" t="str">
            <v>VWSMI-500-TG99</v>
          </cell>
          <cell r="B1752" t="str">
            <v>VIS WKSHOP C++ 5.0 GOLD Intel</v>
          </cell>
          <cell r="C1752">
            <v>7000</v>
          </cell>
          <cell r="D1752" t="str">
            <v>B</v>
          </cell>
        </row>
        <row r="1753">
          <cell r="A1753" t="str">
            <v>VWSMS-500-TG99</v>
          </cell>
          <cell r="B1753" t="str">
            <v>VIS WKSHOP C++ 5.0 GOLD SPARC</v>
          </cell>
          <cell r="C1753">
            <v>7000</v>
          </cell>
          <cell r="D1753" t="str">
            <v>B</v>
          </cell>
        </row>
        <row r="1754">
          <cell r="A1754" t="str">
            <v>VWSXI-500-T999</v>
          </cell>
          <cell r="B1754" t="str">
            <v>Vis WS C++ 5.0 10-user Intel</v>
          </cell>
          <cell r="C1754">
            <v>41580</v>
          </cell>
          <cell r="D1754" t="str">
            <v>B</v>
          </cell>
        </row>
        <row r="1755">
          <cell r="A1755" t="str">
            <v>VWSXI-500-T9U9</v>
          </cell>
          <cell r="B1755" t="str">
            <v>VIS WKSHOP C++ 5.0 UPGDS Intel</v>
          </cell>
          <cell r="C1755">
            <v>13874</v>
          </cell>
          <cell r="D1755" t="str">
            <v>B</v>
          </cell>
        </row>
        <row r="1756">
          <cell r="A1756" t="str">
            <v>VWSXI-500-TG99</v>
          </cell>
          <cell r="B1756" t="str">
            <v>VIS WKSHOP C++ 5.0 GOLD Intel</v>
          </cell>
          <cell r="C1756">
            <v>41580</v>
          </cell>
          <cell r="D1756" t="str">
            <v>B</v>
          </cell>
        </row>
        <row r="1757">
          <cell r="A1757" t="str">
            <v>VWSXS-500-T999</v>
          </cell>
          <cell r="B1757" t="str">
            <v>Vis WS C++ 5.0 10-user SPARC</v>
          </cell>
          <cell r="C1757">
            <v>41580</v>
          </cell>
          <cell r="D1757" t="str">
            <v>B</v>
          </cell>
        </row>
        <row r="1758">
          <cell r="A1758" t="str">
            <v>VWSXS-500-T9U9</v>
          </cell>
          <cell r="B1758" t="str">
            <v>VIS WKSHOP C++ 5.0 UPGDS SPARC</v>
          </cell>
          <cell r="C1758">
            <v>13874</v>
          </cell>
          <cell r="D1758" t="str">
            <v>B</v>
          </cell>
        </row>
        <row r="1759">
          <cell r="A1759" t="str">
            <v>VWSXS-500-TG99</v>
          </cell>
          <cell r="B1759" t="str">
            <v>VIS WKSHOP C++ 5.0 GOLD SPARC</v>
          </cell>
          <cell r="C1759">
            <v>41580</v>
          </cell>
          <cell r="D1759" t="str">
            <v>B</v>
          </cell>
        </row>
        <row r="1760">
          <cell r="A1760" t="str">
            <v>VWSYI-500-TG99</v>
          </cell>
          <cell r="B1760" t="str">
            <v>VIS WKSHOP C++ 5.0 GOLD Intel</v>
          </cell>
          <cell r="C1760">
            <v>97860</v>
          </cell>
          <cell r="D1760" t="str">
            <v>B</v>
          </cell>
        </row>
        <row r="1761">
          <cell r="A1761" t="str">
            <v>VWSYS-500-T999</v>
          </cell>
          <cell r="B1761" t="str">
            <v>Vis WS C++ 5.0 25-user SPARC</v>
          </cell>
          <cell r="C1761">
            <v>97860</v>
          </cell>
          <cell r="D1761" t="str">
            <v>B</v>
          </cell>
        </row>
        <row r="1762">
          <cell r="A1762" t="str">
            <v>VWSYS-500-T9U9</v>
          </cell>
          <cell r="B1762" t="str">
            <v>VIS WKSHOP C++ 5.0 UPGDS SPARC</v>
          </cell>
          <cell r="C1762">
            <v>29358</v>
          </cell>
          <cell r="D1762" t="str">
            <v>B</v>
          </cell>
        </row>
        <row r="1763">
          <cell r="A1763" t="str">
            <v>VWSYS-500-TG99</v>
          </cell>
          <cell r="B1763" t="str">
            <v>VIS WKSHOP C++ 5.0 GOLD SPARC</v>
          </cell>
          <cell r="C1763">
            <v>97860</v>
          </cell>
          <cell r="D1763" t="str">
            <v>B</v>
          </cell>
        </row>
        <row r="1764">
          <cell r="A1764" t="str">
            <v>WABI-2.2-P</v>
          </cell>
          <cell r="B1764" t="str">
            <v>WABI 2.2, CD DOC LI</v>
          </cell>
          <cell r="C1764">
            <v>315</v>
          </cell>
          <cell r="D1764" t="str">
            <v>B</v>
          </cell>
        </row>
        <row r="1765">
          <cell r="A1765" t="str">
            <v>WCC-4.2-D</v>
          </cell>
          <cell r="B1765" t="str">
            <v>SPARCOMPILER C/C++ 4.2, DOC</v>
          </cell>
          <cell r="C1765">
            <v>350</v>
          </cell>
          <cell r="D1765" t="str">
            <v>B</v>
          </cell>
        </row>
        <row r="1766">
          <cell r="A1766" t="str">
            <v>WCC-4.2-S</v>
          </cell>
          <cell r="B1766" t="str">
            <v>SPARCOMP. C/C++ 4.2,CD DOC LI</v>
          </cell>
          <cell r="C1766">
            <v>1393</v>
          </cell>
          <cell r="D1766" t="str">
            <v>B</v>
          </cell>
        </row>
        <row r="1767">
          <cell r="A1767" t="str">
            <v>WCC-4.2-SU</v>
          </cell>
          <cell r="B1767" t="str">
            <v>UG SC C/C++ 4.2, CD DOC LI</v>
          </cell>
          <cell r="C1767">
            <v>420</v>
          </cell>
          <cell r="D1767" t="str">
            <v>B</v>
          </cell>
        </row>
        <row r="1768">
          <cell r="A1768" t="str">
            <v>WCCD9-500-T999</v>
          </cell>
          <cell r="B1768" t="str">
            <v>WS Compilers C/C++ 5.0 Doc Set</v>
          </cell>
          <cell r="C1768">
            <v>350</v>
          </cell>
          <cell r="D1768" t="str">
            <v>B</v>
          </cell>
        </row>
        <row r="1769">
          <cell r="A1769" t="str">
            <v>WCCII-500-T999</v>
          </cell>
          <cell r="B1769" t="str">
            <v>WS Compilers C/C++ 5.0 Sl-1 In</v>
          </cell>
          <cell r="C1769">
            <v>1393</v>
          </cell>
          <cell r="D1769" t="str">
            <v>B</v>
          </cell>
        </row>
        <row r="1770">
          <cell r="A1770" t="str">
            <v>WCCII-500-T9U9</v>
          </cell>
          <cell r="B1770" t="str">
            <v>WS Comp. C/C++ 5.0 Upg Sl-1 In</v>
          </cell>
          <cell r="C1770">
            <v>420</v>
          </cell>
          <cell r="D1770" t="str">
            <v>B</v>
          </cell>
        </row>
        <row r="1771">
          <cell r="A1771" t="str">
            <v>WCCIS-500-T999</v>
          </cell>
          <cell r="B1771" t="str">
            <v>WS Compilers C/C++ 5.0 Sl-1 SP</v>
          </cell>
          <cell r="C1771">
            <v>1393</v>
          </cell>
          <cell r="D1771" t="str">
            <v>B</v>
          </cell>
        </row>
        <row r="1772">
          <cell r="A1772" t="str">
            <v>WCCIS-500-T9U9</v>
          </cell>
          <cell r="B1772" t="str">
            <v>WS Comp. C/C++ 5.0 Upg Sl-1 SP</v>
          </cell>
          <cell r="C1772">
            <v>420</v>
          </cell>
          <cell r="D1772" t="str">
            <v>B</v>
          </cell>
        </row>
        <row r="1773">
          <cell r="A1773" t="str">
            <v>WCF-4.2-D</v>
          </cell>
          <cell r="B1773" t="str">
            <v>SPARCOMPILER FORTRAN 4.2, DOC</v>
          </cell>
          <cell r="C1773">
            <v>350</v>
          </cell>
          <cell r="D1773" t="str">
            <v>B</v>
          </cell>
        </row>
        <row r="1774">
          <cell r="A1774" t="str">
            <v>WCF-4.2-S</v>
          </cell>
          <cell r="B1774" t="str">
            <v>SC FORTRAN 4.2, CD DOC LI</v>
          </cell>
          <cell r="C1774">
            <v>1813</v>
          </cell>
          <cell r="D1774" t="str">
            <v>B</v>
          </cell>
        </row>
        <row r="1775">
          <cell r="A1775" t="str">
            <v>WCF-4.2-SU</v>
          </cell>
          <cell r="B1775" t="str">
            <v>UG SC FORTRAN 4.2, CD DOC LI</v>
          </cell>
          <cell r="C1775">
            <v>476</v>
          </cell>
          <cell r="D1775" t="str">
            <v>B</v>
          </cell>
        </row>
        <row r="1776">
          <cell r="A1776" t="str">
            <v>WCFD9-500-T999</v>
          </cell>
          <cell r="B1776" t="str">
            <v>WS Compilers Fort 5.0 Doc Set</v>
          </cell>
          <cell r="C1776">
            <v>350</v>
          </cell>
          <cell r="D1776" t="str">
            <v>B</v>
          </cell>
        </row>
        <row r="1777">
          <cell r="A1777" t="str">
            <v>WCFII-500-T999</v>
          </cell>
          <cell r="B1777" t="str">
            <v>WS Compilers Fort 5.0 Sl-1 In</v>
          </cell>
          <cell r="C1777">
            <v>1813</v>
          </cell>
          <cell r="D1777" t="str">
            <v>B</v>
          </cell>
        </row>
        <row r="1778">
          <cell r="A1778" t="str">
            <v>WCFII-500-T9U9</v>
          </cell>
          <cell r="B1778" t="str">
            <v>WS Comp. Fort 5.0 Upg Sl-1 In</v>
          </cell>
          <cell r="C1778">
            <v>476</v>
          </cell>
          <cell r="D1778" t="str">
            <v>B</v>
          </cell>
        </row>
        <row r="1779">
          <cell r="A1779" t="str">
            <v>WCFIS-500-T999</v>
          </cell>
          <cell r="B1779" t="str">
            <v>WS Compilers Fort 5.0 Sl-1 SP</v>
          </cell>
          <cell r="C1779">
            <v>1813</v>
          </cell>
          <cell r="D1779" t="str">
            <v>B</v>
          </cell>
        </row>
        <row r="1780">
          <cell r="A1780" t="str">
            <v>WCFIS-500-T9U9</v>
          </cell>
          <cell r="B1780" t="str">
            <v>WS Comp. Fort 5.0 Upg Sl-1 SP</v>
          </cell>
          <cell r="C1780">
            <v>476</v>
          </cell>
          <cell r="D1780" t="str">
            <v>B</v>
          </cell>
        </row>
        <row r="1781">
          <cell r="A1781" t="str">
            <v>WPC-3.0-D</v>
          </cell>
          <cell r="B1781" t="str">
            <v>WORKSHOP C 3.0, DOC</v>
          </cell>
          <cell r="C1781">
            <v>280</v>
          </cell>
          <cell r="D1781" t="str">
            <v>B</v>
          </cell>
        </row>
        <row r="1782">
          <cell r="A1782" t="str">
            <v>WPC-3.0-S</v>
          </cell>
          <cell r="B1782" t="str">
            <v>WORKSHOP C 3.0, CD DOC LI</v>
          </cell>
          <cell r="C1782">
            <v>2093</v>
          </cell>
          <cell r="D1782" t="str">
            <v>B</v>
          </cell>
        </row>
        <row r="1783">
          <cell r="A1783" t="str">
            <v>WPC-3.0-SU</v>
          </cell>
          <cell r="B1783" t="str">
            <v>UG WORKSHOP C 3.0, CD DOC LI</v>
          </cell>
          <cell r="C1783">
            <v>630</v>
          </cell>
          <cell r="D1783" t="str">
            <v>B</v>
          </cell>
        </row>
        <row r="1784">
          <cell r="A1784" t="str">
            <v>WPCCS-500-TG99</v>
          </cell>
          <cell r="B1784" t="str">
            <v>Gold WS Prof C 5.0 100-User SP</v>
          </cell>
          <cell r="C1784">
            <v>139580</v>
          </cell>
          <cell r="D1784" t="str">
            <v>B</v>
          </cell>
        </row>
        <row r="1785">
          <cell r="A1785" t="str">
            <v>WPCD9-500-T999</v>
          </cell>
          <cell r="B1785" t="str">
            <v>WS Professional C 5.0 Doc Set</v>
          </cell>
          <cell r="C1785">
            <v>280</v>
          </cell>
          <cell r="D1785" t="str">
            <v>B</v>
          </cell>
        </row>
        <row r="1786">
          <cell r="A1786" t="str">
            <v>WPCES-500-TG99</v>
          </cell>
          <cell r="B1786" t="str">
            <v>Gold WS Prof C 5.0 250-User SP</v>
          </cell>
          <cell r="C1786">
            <v>276500</v>
          </cell>
          <cell r="D1786" t="str">
            <v>B</v>
          </cell>
        </row>
        <row r="1787">
          <cell r="A1787" t="str">
            <v>WPCII-500-T999</v>
          </cell>
          <cell r="B1787" t="str">
            <v>WS Professional C 5.0 Sl-1 In</v>
          </cell>
          <cell r="C1787">
            <v>2093</v>
          </cell>
          <cell r="D1787" t="str">
            <v>B</v>
          </cell>
        </row>
        <row r="1788">
          <cell r="A1788" t="str">
            <v>WPCII-500-T9U9</v>
          </cell>
          <cell r="B1788" t="str">
            <v>WS Prof C 5.0 Slim-1 Intel</v>
          </cell>
          <cell r="C1788">
            <v>630</v>
          </cell>
          <cell r="D1788" t="str">
            <v>B</v>
          </cell>
        </row>
        <row r="1789">
          <cell r="A1789" t="str">
            <v>WPCIS-500-T999</v>
          </cell>
          <cell r="B1789" t="str">
            <v>WS Professional C 5.0 Sl-1 SP</v>
          </cell>
          <cell r="C1789">
            <v>2093</v>
          </cell>
          <cell r="D1789" t="str">
            <v>B</v>
          </cell>
        </row>
        <row r="1790">
          <cell r="A1790" t="str">
            <v>WPCIS-500-T9U9</v>
          </cell>
          <cell r="B1790" t="str">
            <v>WS Prof C 5.0 Slim-1 SPARC</v>
          </cell>
          <cell r="C1790">
            <v>630</v>
          </cell>
          <cell r="D1790" t="str">
            <v>B</v>
          </cell>
        </row>
        <row r="1791">
          <cell r="A1791" t="str">
            <v>WPCIS-500-TG99</v>
          </cell>
          <cell r="B1791" t="str">
            <v>Gold WS Prof C 5.0 1-User SP</v>
          </cell>
          <cell r="C1791">
            <v>2093</v>
          </cell>
          <cell r="D1791" t="str">
            <v>B</v>
          </cell>
        </row>
        <row r="1792">
          <cell r="A1792" t="str">
            <v>WPCMS-500-TG99</v>
          </cell>
          <cell r="B1792" t="str">
            <v>Gold WS Prof C 5.0 Base Pack</v>
          </cell>
          <cell r="C1792">
            <v>7000</v>
          </cell>
          <cell r="D1792" t="str">
            <v>B</v>
          </cell>
        </row>
        <row r="1793">
          <cell r="A1793" t="str">
            <v>WPCXI-500-T999</v>
          </cell>
          <cell r="B1793" t="str">
            <v>WS Professional C 5.0 Sl-10 In</v>
          </cell>
          <cell r="C1793">
            <v>17780</v>
          </cell>
          <cell r="D1793" t="str">
            <v>B</v>
          </cell>
        </row>
        <row r="1794">
          <cell r="A1794" t="str">
            <v>WPCXI-500-T9U9</v>
          </cell>
          <cell r="B1794" t="str">
            <v>WS Prof C 5.0 Slim-10 Intel</v>
          </cell>
          <cell r="C1794">
            <v>5474</v>
          </cell>
          <cell r="D1794" t="str">
            <v>B</v>
          </cell>
        </row>
        <row r="1795">
          <cell r="A1795" t="str">
            <v>WPCXS-500-T999</v>
          </cell>
          <cell r="B1795" t="str">
            <v>WS Professional C 5.0 Sl-10 SP</v>
          </cell>
          <cell r="C1795">
            <v>17780</v>
          </cell>
          <cell r="D1795" t="str">
            <v>B</v>
          </cell>
        </row>
        <row r="1796">
          <cell r="A1796" t="str">
            <v>WPCXS-500-T9U9</v>
          </cell>
          <cell r="B1796" t="str">
            <v>WS Prof C 5.0 Slim-10 SPARC</v>
          </cell>
          <cell r="C1796">
            <v>5474</v>
          </cell>
          <cell r="D1796" t="str">
            <v>B</v>
          </cell>
        </row>
        <row r="1797">
          <cell r="A1797" t="str">
            <v>WPCXS-500-TG99</v>
          </cell>
          <cell r="B1797" t="str">
            <v>Gold WS Prof C 5.0 10-User SP</v>
          </cell>
          <cell r="C1797">
            <v>17780</v>
          </cell>
          <cell r="D1797" t="str">
            <v>B</v>
          </cell>
        </row>
        <row r="1798">
          <cell r="A1798" t="str">
            <v>WPCYS-500-TG99</v>
          </cell>
          <cell r="B1798" t="str">
            <v>Gold WS Prof C 5.0 25-User SP</v>
          </cell>
          <cell r="C1798">
            <v>41860</v>
          </cell>
          <cell r="D1798" t="str">
            <v>B</v>
          </cell>
        </row>
        <row r="1799">
          <cell r="A1799" t="str">
            <v>WPP-5.0-S</v>
          </cell>
          <cell r="B1799" t="str">
            <v>WORKSHOP PASCAL 5.0, CD DOC LI</v>
          </cell>
          <cell r="C1799">
            <v>3073</v>
          </cell>
          <cell r="D1799" t="str">
            <v>B</v>
          </cell>
        </row>
        <row r="1800">
          <cell r="A1800" t="str">
            <v>WPP-5.0-SU</v>
          </cell>
          <cell r="B1800" t="str">
            <v>SW ASSY, WS PAS5.0,SKIT,UPG,1</v>
          </cell>
          <cell r="C1800">
            <v>910</v>
          </cell>
          <cell r="D1800" t="str">
            <v>B</v>
          </cell>
        </row>
        <row r="1801">
          <cell r="A1801" t="str">
            <v>WTW-2.0-S</v>
          </cell>
          <cell r="B1801" t="str">
            <v>WS TEAMWARE 2.0, CD DOC LI</v>
          </cell>
          <cell r="C1801">
            <v>1813</v>
          </cell>
          <cell r="D1801" t="str">
            <v>B</v>
          </cell>
        </row>
        <row r="1802">
          <cell r="A1802" t="str">
            <v>WTW-2.0-S10</v>
          </cell>
          <cell r="B1802" t="str">
            <v>SW ASSY,WS/TW 2.0,10USR SLIMKT</v>
          </cell>
          <cell r="C1802">
            <v>15400</v>
          </cell>
          <cell r="D1802" t="str">
            <v>B</v>
          </cell>
        </row>
        <row r="1803">
          <cell r="A1803" t="str">
            <v>WTW-2.0-SU</v>
          </cell>
          <cell r="B1803" t="str">
            <v>SW ASSY,WS/TMWR 2.0,SKIT,UPGD</v>
          </cell>
          <cell r="C1803">
            <v>476</v>
          </cell>
          <cell r="D1803" t="str">
            <v>B</v>
          </cell>
        </row>
        <row r="1804">
          <cell r="A1804" t="str">
            <v>WTWD9-210-T999</v>
          </cell>
          <cell r="B1804" t="str">
            <v>Sun WorkShop TeamWare 2.1 Doc</v>
          </cell>
          <cell r="C1804">
            <v>210</v>
          </cell>
          <cell r="D1804" t="str">
            <v>B</v>
          </cell>
        </row>
        <row r="1805">
          <cell r="A1805" t="str">
            <v>WTWII-210-T999</v>
          </cell>
          <cell r="B1805" t="str">
            <v>Sun WS TeamWare 2.1 Slim-1 In</v>
          </cell>
          <cell r="C1805">
            <v>1813</v>
          </cell>
          <cell r="D1805" t="str">
            <v>B</v>
          </cell>
        </row>
        <row r="1806">
          <cell r="A1806" t="str">
            <v>WTWII-210-T9U9</v>
          </cell>
          <cell r="B1806" t="str">
            <v>WS TeamWare 2.1 Upg. Sl-1 In</v>
          </cell>
          <cell r="C1806">
            <v>476</v>
          </cell>
          <cell r="D1806" t="str">
            <v>B</v>
          </cell>
        </row>
        <row r="1807">
          <cell r="A1807" t="str">
            <v>WTWIS-210-T999</v>
          </cell>
          <cell r="B1807" t="str">
            <v>Sun WS TeamWare 2.1 Slim-1 SP</v>
          </cell>
          <cell r="C1807">
            <v>1813</v>
          </cell>
          <cell r="D1807" t="str">
            <v>B</v>
          </cell>
        </row>
        <row r="1808">
          <cell r="A1808" t="str">
            <v>WTWIS-210-T9U9</v>
          </cell>
          <cell r="B1808" t="str">
            <v>WS TeamWare 2.1 Upg. Sl-1 SP</v>
          </cell>
          <cell r="C1808">
            <v>476</v>
          </cell>
          <cell r="D1808" t="str">
            <v>B</v>
          </cell>
        </row>
        <row r="1809">
          <cell r="A1809" t="str">
            <v>X1018A</v>
          </cell>
          <cell r="B1809" t="str">
            <v>OPT SBUS SFE FWSCSI ADAPTER</v>
          </cell>
          <cell r="C1809">
            <v>1424</v>
          </cell>
          <cell r="D1809" t="str">
            <v>A</v>
          </cell>
        </row>
        <row r="1810">
          <cell r="A1810" t="str">
            <v>X1030A</v>
          </cell>
          <cell r="B1810" t="str">
            <v>OPT SBUS PCMCIA INTERFACE</v>
          </cell>
          <cell r="C1810">
            <v>384</v>
          </cell>
          <cell r="D1810" t="str">
            <v>A</v>
          </cell>
        </row>
        <row r="1811">
          <cell r="A1811" t="str">
            <v>X1032A</v>
          </cell>
          <cell r="B1811" t="str">
            <v>OPT INT PCI 10/100BASET NIC</v>
          </cell>
          <cell r="C1811">
            <v>1294</v>
          </cell>
          <cell r="D1811" t="str">
            <v>A</v>
          </cell>
        </row>
        <row r="1812">
          <cell r="A1812" t="str">
            <v>X1033A</v>
          </cell>
          <cell r="B1812" t="str">
            <v>OPT INT PCI 10/100BASET NIC 2</v>
          </cell>
          <cell r="C1812">
            <v>904</v>
          </cell>
          <cell r="D1812" t="str">
            <v>A</v>
          </cell>
        </row>
        <row r="1813">
          <cell r="A1813" t="str">
            <v>X1034A</v>
          </cell>
          <cell r="B1813" t="str">
            <v>OPT QFE PCI CARD W/SW</v>
          </cell>
          <cell r="C1813">
            <v>2334</v>
          </cell>
          <cell r="D1813" t="str">
            <v>A</v>
          </cell>
        </row>
        <row r="1814">
          <cell r="A1814" t="str">
            <v>X1049A</v>
          </cell>
          <cell r="B1814" t="str">
            <v>OPT QUAD FASTETHERNET W/SW</v>
          </cell>
          <cell r="C1814">
            <v>2594</v>
          </cell>
          <cell r="D1814" t="str">
            <v>A</v>
          </cell>
        </row>
        <row r="1815">
          <cell r="A1815" t="str">
            <v>X1052A</v>
          </cell>
          <cell r="B1815" t="str">
            <v>SBUS FAST DFF SCSI2/BF ETH CRD</v>
          </cell>
          <cell r="C1815">
            <v>1424</v>
          </cell>
          <cell r="D1815" t="str">
            <v>A</v>
          </cell>
        </row>
        <row r="1816">
          <cell r="A1816" t="str">
            <v>X1053A</v>
          </cell>
          <cell r="B1816" t="str">
            <v>OPT SBUS FSCSI ETHER. (FSBE/S)</v>
          </cell>
          <cell r="C1816">
            <v>1424</v>
          </cell>
          <cell r="D1816" t="str">
            <v>A</v>
          </cell>
        </row>
        <row r="1817">
          <cell r="A1817" t="str">
            <v>X1055A</v>
          </cell>
          <cell r="B1817" t="str">
            <v>OPT SBUS SCSI HOST ADAPTER</v>
          </cell>
          <cell r="C1817">
            <v>644</v>
          </cell>
          <cell r="D1817" t="str">
            <v>A</v>
          </cell>
        </row>
        <row r="1818">
          <cell r="A1818" t="str">
            <v>X1059A</v>
          </cell>
          <cell r="B1818" t="str">
            <v>OPT SBUS FASTETHERNET 2.0/SW</v>
          </cell>
          <cell r="C1818">
            <v>1034</v>
          </cell>
          <cell r="D1818" t="str">
            <v>A</v>
          </cell>
        </row>
        <row r="1819">
          <cell r="A1819" t="str">
            <v>X1062A</v>
          </cell>
          <cell r="B1819" t="str">
            <v>OPT SBUS F/W DWIS/S ADAPTER</v>
          </cell>
          <cell r="C1819">
            <v>1684</v>
          </cell>
          <cell r="D1819" t="str">
            <v>A</v>
          </cell>
        </row>
        <row r="1820">
          <cell r="A1820" t="str">
            <v>X1063A</v>
          </cell>
          <cell r="B1820" t="str">
            <v>OPT SBUS F/W SWIS/S ADAPTER</v>
          </cell>
          <cell r="C1820">
            <v>1554</v>
          </cell>
          <cell r="D1820" t="str">
            <v>A</v>
          </cell>
        </row>
        <row r="1821">
          <cell r="A1821" t="str">
            <v>X1065A</v>
          </cell>
          <cell r="B1821" t="str">
            <v>OPT ULTRA DWIS/S HOST ADAPTER</v>
          </cell>
          <cell r="C1821">
            <v>1684</v>
          </cell>
          <cell r="D1821" t="str">
            <v>A</v>
          </cell>
        </row>
        <row r="1822">
          <cell r="A1822" t="str">
            <v>X1070A</v>
          </cell>
          <cell r="B1822" t="str">
            <v>HIPPI/P 1.0 Interface Board</v>
          </cell>
          <cell r="C1822">
            <v>13000</v>
          </cell>
          <cell r="D1822" t="str">
            <v>A</v>
          </cell>
        </row>
        <row r="1823">
          <cell r="A1823" t="str">
            <v>X1071A</v>
          </cell>
          <cell r="B1823" t="str">
            <v>HIPPI/P 1.1 Interface board</v>
          </cell>
          <cell r="C1823">
            <v>13000</v>
          </cell>
          <cell r="D1823" t="str">
            <v>A</v>
          </cell>
        </row>
        <row r="1824">
          <cell r="A1824" t="str">
            <v>X1073A</v>
          </cell>
          <cell r="B1824" t="str">
            <v>SC 2.1 SCI/SBUS BOARD</v>
          </cell>
          <cell r="C1824">
            <v>5850</v>
          </cell>
          <cell r="D1824" t="str">
            <v>A</v>
          </cell>
        </row>
        <row r="1825">
          <cell r="A1825" t="str">
            <v>X1074A</v>
          </cell>
          <cell r="B1825" t="str">
            <v>Cluster SCI PCI-64 adapter</v>
          </cell>
          <cell r="C1825">
            <v>5850</v>
          </cell>
          <cell r="D1825" t="str">
            <v>A</v>
          </cell>
        </row>
        <row r="1826">
          <cell r="A1826" t="str">
            <v>X1076A</v>
          </cell>
          <cell r="B1826" t="str">
            <v>A7000 SCSI ADAPT KIT W/RAID A+</v>
          </cell>
          <cell r="C1826">
            <v>0</v>
          </cell>
          <cell r="D1826" t="str">
            <v>D</v>
          </cell>
        </row>
        <row r="1827">
          <cell r="A1827" t="str">
            <v>X1089A</v>
          </cell>
          <cell r="B1827" t="str">
            <v>SUNVIDEO PCI CARD W/SW</v>
          </cell>
          <cell r="C1827">
            <v>1495</v>
          </cell>
          <cell r="D1827" t="str">
            <v>H</v>
          </cell>
        </row>
        <row r="1828">
          <cell r="A1828" t="str">
            <v>X1131A-64.2</v>
          </cell>
          <cell r="B1828" t="str">
            <v>PCI Co-processor 400MHz/64/NT</v>
          </cell>
          <cell r="C1828">
            <v>693</v>
          </cell>
          <cell r="D1828" t="str">
            <v>H</v>
          </cell>
        </row>
        <row r="1829">
          <cell r="A1829" t="str">
            <v>X1140A</v>
          </cell>
          <cell r="B1829" t="str">
            <v>SUN GIGABITETHERNET/S 2.0</v>
          </cell>
          <cell r="C1829">
            <v>2984</v>
          </cell>
          <cell r="D1829" t="str">
            <v>A</v>
          </cell>
        </row>
        <row r="1830">
          <cell r="A1830" t="str">
            <v>X1141A</v>
          </cell>
          <cell r="B1830" t="str">
            <v>SUN GIGABITETHERNET/P 2.0</v>
          </cell>
          <cell r="C1830">
            <v>2724</v>
          </cell>
          <cell r="D1830" t="str">
            <v>A</v>
          </cell>
        </row>
        <row r="1831">
          <cell r="A1831" t="str">
            <v>X1142A</v>
          </cell>
          <cell r="B1831" t="str">
            <v>OPT SBUS SAS FDDI 6.0 W/SW</v>
          </cell>
          <cell r="C1831">
            <v>3250</v>
          </cell>
          <cell r="D1831" t="str">
            <v>A</v>
          </cell>
        </row>
        <row r="1832">
          <cell r="A1832" t="str">
            <v>X1143A</v>
          </cell>
          <cell r="B1832" t="str">
            <v>OPT SBUS DAS FDDI 6.0 W/SW</v>
          </cell>
          <cell r="C1832">
            <v>4908</v>
          </cell>
          <cell r="D1832" t="str">
            <v>A</v>
          </cell>
        </row>
        <row r="1833">
          <cell r="A1833" t="str">
            <v>X1144A</v>
          </cell>
          <cell r="B1833" t="str">
            <v>OPT SBUS CARD TRI/S INCL. SW</v>
          </cell>
          <cell r="C1833">
            <v>1755</v>
          </cell>
          <cell r="D1833" t="str">
            <v>A</v>
          </cell>
        </row>
        <row r="1834">
          <cell r="A1834" t="str">
            <v>X1145A</v>
          </cell>
          <cell r="B1834" t="str">
            <v>OPT SBUS HSI/S INCL. SW</v>
          </cell>
          <cell r="C1834">
            <v>2958</v>
          </cell>
          <cell r="D1834" t="str">
            <v>A</v>
          </cell>
        </row>
        <row r="1835">
          <cell r="A1835" t="str">
            <v>X1146A</v>
          </cell>
          <cell r="B1835" t="str">
            <v>OPT SBUS SERIAL PARLLEL CNTRLR</v>
          </cell>
          <cell r="C1835">
            <v>1424</v>
          </cell>
          <cell r="D1835" t="str">
            <v>A</v>
          </cell>
        </row>
        <row r="1836">
          <cell r="A1836" t="str">
            <v>X1147A</v>
          </cell>
          <cell r="B1836" t="str">
            <v>OPT SBUS SUNATM155/MFIBER S/SW</v>
          </cell>
          <cell r="C1836">
            <v>1684</v>
          </cell>
          <cell r="D1836" t="str">
            <v>A</v>
          </cell>
        </row>
        <row r="1837">
          <cell r="A1837" t="str">
            <v>X1148A</v>
          </cell>
          <cell r="B1837" t="str">
            <v>OPT SBUS SUNATM155/UTP5 W/SW</v>
          </cell>
          <cell r="C1837">
            <v>1294</v>
          </cell>
          <cell r="D1837" t="str">
            <v>A</v>
          </cell>
        </row>
        <row r="1838">
          <cell r="A1838" t="str">
            <v>X1149A</v>
          </cell>
          <cell r="B1838" t="str">
            <v>OPT SBUS SUNATM622/MFIBER W/SW</v>
          </cell>
          <cell r="C1838">
            <v>6494</v>
          </cell>
          <cell r="D1838" t="str">
            <v>A</v>
          </cell>
        </row>
        <row r="1839">
          <cell r="A1839" t="str">
            <v>X1152A</v>
          </cell>
          <cell r="B1839" t="str">
            <v>OPT INT SUNFDDI/P SAS 2.0</v>
          </cell>
          <cell r="C1839">
            <v>2984</v>
          </cell>
          <cell r="D1839" t="str">
            <v>A</v>
          </cell>
        </row>
        <row r="1840">
          <cell r="A1840" t="str">
            <v>X1153A</v>
          </cell>
          <cell r="B1840" t="str">
            <v>OPT INT SUNFDDI/P DAS 2.0</v>
          </cell>
          <cell r="C1840">
            <v>4414</v>
          </cell>
          <cell r="D1840" t="str">
            <v>A</v>
          </cell>
        </row>
        <row r="1841">
          <cell r="A1841" t="str">
            <v>X1154A</v>
          </cell>
          <cell r="B1841" t="str">
            <v>OPT INT SUNTRI/P 2.0</v>
          </cell>
          <cell r="C1841">
            <v>1554</v>
          </cell>
          <cell r="D1841" t="str">
            <v>A</v>
          </cell>
        </row>
        <row r="1842">
          <cell r="A1842" t="str">
            <v>X1155A</v>
          </cell>
          <cell r="B1842" t="str">
            <v>OPT SUNHSI/P 2.0</v>
          </cell>
          <cell r="C1842">
            <v>2594</v>
          </cell>
          <cell r="D1842" t="str">
            <v>A</v>
          </cell>
        </row>
        <row r="1843">
          <cell r="A1843" t="str">
            <v>X1156A</v>
          </cell>
          <cell r="B1843" t="str">
            <v>OPT SUNSAI/P 2.0</v>
          </cell>
          <cell r="C1843">
            <v>1294</v>
          </cell>
          <cell r="D1843" t="str">
            <v>A</v>
          </cell>
        </row>
        <row r="1844">
          <cell r="A1844" t="str">
            <v>X1157A</v>
          </cell>
          <cell r="B1844" t="str">
            <v>OPT PCI SUNATM/P-155MMF W/SW</v>
          </cell>
          <cell r="C1844">
            <v>1424</v>
          </cell>
          <cell r="D1844" t="str">
            <v>A</v>
          </cell>
        </row>
        <row r="1845">
          <cell r="A1845" t="str">
            <v>X1158A</v>
          </cell>
          <cell r="B1845" t="str">
            <v>OPT PCI SUNATM/P-155UTP W/SW</v>
          </cell>
          <cell r="C1845">
            <v>1164</v>
          </cell>
          <cell r="D1845" t="str">
            <v>A</v>
          </cell>
        </row>
        <row r="1846">
          <cell r="A1846" t="str">
            <v>X1159A</v>
          </cell>
          <cell r="B1846" t="str">
            <v>OPT PCI SUNATM/P-622MMF W/SW</v>
          </cell>
          <cell r="C1846">
            <v>5194</v>
          </cell>
          <cell r="D1846" t="str">
            <v>A</v>
          </cell>
        </row>
        <row r="1847">
          <cell r="A1847" t="str">
            <v>X1191A</v>
          </cell>
          <cell r="B1847" t="str">
            <v>OPT PROCESSOR US 300MHZ/2MB</v>
          </cell>
          <cell r="C1847">
            <v>8450</v>
          </cell>
          <cell r="D1847" t="str">
            <v>H</v>
          </cell>
        </row>
        <row r="1848">
          <cell r="A1848" t="str">
            <v>X1192A</v>
          </cell>
          <cell r="B1848" t="str">
            <v>OPT PROCESSOR US 360MHZ/4MB</v>
          </cell>
          <cell r="C1848">
            <v>4200</v>
          </cell>
          <cell r="D1848" t="str">
            <v>H</v>
          </cell>
        </row>
        <row r="1849">
          <cell r="A1849" t="str">
            <v>X1193A</v>
          </cell>
          <cell r="B1849" t="str">
            <v>Opt 400MHz/2MB proc for E2 U2</v>
          </cell>
          <cell r="C1849">
            <v>7280</v>
          </cell>
          <cell r="D1849" t="str">
            <v>H</v>
          </cell>
        </row>
        <row r="1850">
          <cell r="A1850" t="str">
            <v>X1194A</v>
          </cell>
          <cell r="B1850" t="str">
            <v>Opt E250 srvr 400MHz/2MB CPU</v>
          </cell>
          <cell r="C1850">
            <v>8775</v>
          </cell>
          <cell r="D1850" t="str">
            <v>H</v>
          </cell>
        </row>
        <row r="1851">
          <cell r="A1851" t="str">
            <v>X1195A</v>
          </cell>
          <cell r="B1851" t="str">
            <v>OPT PROCESSOR US 450MHZ/4MB</v>
          </cell>
          <cell r="C1851">
            <v>7700</v>
          </cell>
          <cell r="D1851" t="str">
            <v>H</v>
          </cell>
        </row>
        <row r="1852">
          <cell r="A1852" t="str">
            <v>X1197A</v>
          </cell>
          <cell r="B1852" t="str">
            <v>440MHz UltraSPARC-II/4MB ecach</v>
          </cell>
          <cell r="C1852">
            <v>8890</v>
          </cell>
          <cell r="D1852" t="str">
            <v>H</v>
          </cell>
        </row>
        <row r="1853">
          <cell r="A1853" t="str">
            <v>X1311A</v>
          </cell>
          <cell r="B1853" t="str">
            <v>TC MOUNT BRACKET</v>
          </cell>
          <cell r="C1853">
            <v>0</v>
          </cell>
          <cell r="D1853" t="str">
            <v>D</v>
          </cell>
        </row>
        <row r="1854">
          <cell r="A1854" t="str">
            <v>X1312A</v>
          </cell>
          <cell r="B1854" t="str">
            <v>TERMINAL CONCENTRATOR KIT</v>
          </cell>
          <cell r="C1854">
            <v>3250</v>
          </cell>
          <cell r="D1854" t="str">
            <v>A</v>
          </cell>
        </row>
        <row r="1855">
          <cell r="A1855" t="str">
            <v>X132M</v>
          </cell>
          <cell r="B1855" t="str">
            <v>OPT MEMORY 32MB (1X32MB)</v>
          </cell>
          <cell r="C1855">
            <v>630</v>
          </cell>
          <cell r="D1855" t="str">
            <v>A</v>
          </cell>
        </row>
        <row r="1856">
          <cell r="A1856" t="str">
            <v>X180A</v>
          </cell>
          <cell r="B1856" t="str">
            <v>OTP 32-KEY I/O DEVICE</v>
          </cell>
          <cell r="C1856">
            <v>1910</v>
          </cell>
          <cell r="D1856" t="str">
            <v>H</v>
          </cell>
        </row>
        <row r="1857">
          <cell r="A1857" t="str">
            <v>X180AV4</v>
          </cell>
          <cell r="B1857" t="str">
            <v>OPT 32-KEY I/O DEVICE 240V</v>
          </cell>
          <cell r="C1857">
            <v>1910</v>
          </cell>
          <cell r="D1857" t="str">
            <v>H</v>
          </cell>
        </row>
        <row r="1858">
          <cell r="A1858" t="str">
            <v>X190A</v>
          </cell>
          <cell r="B1858" t="str">
            <v>OPT 8-DIA I/O DEVICE FOR 3D</v>
          </cell>
          <cell r="C1858">
            <v>1917</v>
          </cell>
          <cell r="D1858" t="str">
            <v>H</v>
          </cell>
        </row>
        <row r="1859">
          <cell r="A1859" t="str">
            <v>X190AV4</v>
          </cell>
          <cell r="B1859" t="str">
            <v>OPT 8-DIAL I/O DEVICE FOR 3D</v>
          </cell>
          <cell r="C1859">
            <v>1917</v>
          </cell>
          <cell r="D1859" t="str">
            <v>H</v>
          </cell>
        </row>
        <row r="1860">
          <cell r="A1860" t="str">
            <v>X2069A</v>
          </cell>
          <cell r="B1860" t="str">
            <v>Gigabit Ethernet + FC-AL Combo</v>
          </cell>
          <cell r="C1860">
            <v>4493</v>
          </cell>
          <cell r="D1860" t="str">
            <v>A</v>
          </cell>
        </row>
        <row r="1861">
          <cell r="A1861" t="str">
            <v>X2087A</v>
          </cell>
          <cell r="B1861" t="str">
            <v>U30/U60 NO-NOISE KIT,595-5364</v>
          </cell>
          <cell r="C1861">
            <v>52</v>
          </cell>
          <cell r="D1861" t="str">
            <v>H</v>
          </cell>
        </row>
        <row r="1862">
          <cell r="A1862" t="str">
            <v>X2144A</v>
          </cell>
          <cell r="B1862" t="str">
            <v>OPT SBUS CARD TRI/S INCL. SW</v>
          </cell>
          <cell r="C1862">
            <v>1755</v>
          </cell>
          <cell r="D1862" t="str">
            <v>A</v>
          </cell>
        </row>
        <row r="1863">
          <cell r="A1863" t="str">
            <v>X2154A</v>
          </cell>
          <cell r="B1863" t="str">
            <v>OPT INT SUNTRI/P 5.0</v>
          </cell>
          <cell r="C1863">
            <v>1554</v>
          </cell>
          <cell r="D1863" t="str">
            <v>A</v>
          </cell>
        </row>
        <row r="1864">
          <cell r="A1864" t="str">
            <v>X2156A</v>
          </cell>
          <cell r="B1864" t="str">
            <v>OPT SUNSAI/P 3.0</v>
          </cell>
          <cell r="C1864">
            <v>1294</v>
          </cell>
          <cell r="D1864" t="str">
            <v>A</v>
          </cell>
        </row>
        <row r="1865">
          <cell r="A1865" t="str">
            <v>X2177A</v>
          </cell>
          <cell r="B1865" t="str">
            <v>Metro Remote Dual Copy HW</v>
          </cell>
          <cell r="C1865">
            <v>62316</v>
          </cell>
          <cell r="D1865" t="str">
            <v>A</v>
          </cell>
        </row>
        <row r="1866">
          <cell r="A1866" t="str">
            <v>X2240A</v>
          </cell>
          <cell r="B1866" t="str">
            <v>OPT 300MHZ CPU W/2MB FOR E450</v>
          </cell>
          <cell r="C1866">
            <v>8450</v>
          </cell>
          <cell r="D1866" t="str">
            <v>H</v>
          </cell>
        </row>
        <row r="1867">
          <cell r="A1867" t="str">
            <v>X2244A</v>
          </cell>
          <cell r="B1867" t="str">
            <v>OPT 400MHZ CPU W/4MB FOR E450</v>
          </cell>
          <cell r="C1867">
            <v>11050</v>
          </cell>
          <cell r="D1867" t="str">
            <v>H</v>
          </cell>
        </row>
        <row r="1868">
          <cell r="A1868" t="str">
            <v>X25-9.1-D</v>
          </cell>
          <cell r="B1868" t="str">
            <v>X.25 9.1 DOC'S ONLY</v>
          </cell>
          <cell r="C1868">
            <v>195</v>
          </cell>
          <cell r="D1868" t="str">
            <v>B</v>
          </cell>
        </row>
        <row r="1869">
          <cell r="A1869" t="str">
            <v>X25-9.1-DT-S</v>
          </cell>
          <cell r="B1869" t="str">
            <v>X.5 9.1 DESKTOP SLIMKIT</v>
          </cell>
          <cell r="C1869">
            <v>2925</v>
          </cell>
          <cell r="D1869" t="str">
            <v>B</v>
          </cell>
        </row>
        <row r="1870">
          <cell r="A1870" t="str">
            <v>X25-9.1-LS-S</v>
          </cell>
          <cell r="B1870" t="str">
            <v>X.25 9.1 SERVER SLIMKIT</v>
          </cell>
          <cell r="C1870">
            <v>4290</v>
          </cell>
          <cell r="D1870" t="str">
            <v>B</v>
          </cell>
        </row>
        <row r="1871">
          <cell r="A1871" t="str">
            <v>X2550A</v>
          </cell>
          <cell r="B1871" t="str">
            <v>OPT PROCESSOR US 250MHZ/4MB</v>
          </cell>
          <cell r="C1871">
            <v>24000</v>
          </cell>
          <cell r="D1871" t="str">
            <v>A</v>
          </cell>
        </row>
        <row r="1872">
          <cell r="A1872" t="str">
            <v>X2560A</v>
          </cell>
          <cell r="B1872" t="str">
            <v>OPT PROCESSOR US 336/333MHZ/4M</v>
          </cell>
          <cell r="C1872">
            <v>28500</v>
          </cell>
          <cell r="D1872" t="str">
            <v>A</v>
          </cell>
        </row>
        <row r="1873">
          <cell r="A1873" t="str">
            <v>X2580A</v>
          </cell>
          <cell r="B1873" t="str">
            <v>OPT PROCESSOR US 400-MHZ/8MB</v>
          </cell>
          <cell r="C1873">
            <v>26250</v>
          </cell>
          <cell r="D1873" t="str">
            <v>A</v>
          </cell>
        </row>
        <row r="1874">
          <cell r="A1874" t="str">
            <v>X259I-920-9999</v>
          </cell>
          <cell r="B1874" t="str">
            <v>Sol. X25 9.2 Solaris x86</v>
          </cell>
          <cell r="C1874">
            <v>3150</v>
          </cell>
          <cell r="D1874" t="str">
            <v>B</v>
          </cell>
        </row>
        <row r="1875">
          <cell r="A1875" t="str">
            <v>X259I-920-99U9</v>
          </cell>
          <cell r="B1875" t="str">
            <v>Sol. X25 9.2 Upg Solaris x86</v>
          </cell>
          <cell r="C1875">
            <v>1253</v>
          </cell>
          <cell r="D1875" t="str">
            <v>B</v>
          </cell>
        </row>
        <row r="1876">
          <cell r="A1876" t="str">
            <v>X259S-920-D999</v>
          </cell>
          <cell r="B1876" t="str">
            <v>Solstice X25 9.2 Desktop SPARC</v>
          </cell>
          <cell r="C1876">
            <v>3150</v>
          </cell>
          <cell r="D1876" t="str">
            <v>B</v>
          </cell>
        </row>
        <row r="1877">
          <cell r="A1877" t="str">
            <v>X259S-920-D9U9</v>
          </cell>
          <cell r="B1877" t="str">
            <v>Sol. X25 9.2 Upg Desktop SPARC</v>
          </cell>
          <cell r="C1877">
            <v>1253</v>
          </cell>
          <cell r="D1877" t="str">
            <v>B</v>
          </cell>
        </row>
        <row r="1878">
          <cell r="A1878" t="str">
            <v>X259S-920-W999</v>
          </cell>
          <cell r="B1878" t="str">
            <v>Sol. X25 9.2 Sol. SPARC Server</v>
          </cell>
          <cell r="C1878">
            <v>5530</v>
          </cell>
          <cell r="D1878" t="str">
            <v>B</v>
          </cell>
        </row>
        <row r="1879">
          <cell r="A1879" t="str">
            <v>X259S-920-W9U9</v>
          </cell>
          <cell r="B1879" t="str">
            <v>Sol. X25 9.2 Upg SPARC Server</v>
          </cell>
          <cell r="C1879">
            <v>2212</v>
          </cell>
          <cell r="D1879" t="str">
            <v>B</v>
          </cell>
        </row>
        <row r="1880">
          <cell r="A1880" t="str">
            <v>X25D9-920-9999</v>
          </cell>
          <cell r="B1880" t="str">
            <v>Solstice X.25 Hard Copy Doc</v>
          </cell>
          <cell r="C1880">
            <v>210</v>
          </cell>
          <cell r="D1880" t="str">
            <v>D</v>
          </cell>
        </row>
        <row r="1881">
          <cell r="A1881" t="str">
            <v>X25M9-920-9999</v>
          </cell>
          <cell r="B1881" t="str">
            <v>Solstice X.25 9.2 CD-ROM only</v>
          </cell>
          <cell r="C1881">
            <v>140</v>
          </cell>
          <cell r="D1881" t="str">
            <v>D</v>
          </cell>
        </row>
        <row r="1882">
          <cell r="A1882" t="str">
            <v>X2602A</v>
          </cell>
          <cell r="B1882" t="str">
            <v>OPT INT CPU/MEM BD FOR EXX00</v>
          </cell>
          <cell r="C1882">
            <v>13500</v>
          </cell>
          <cell r="D1882" t="str">
            <v>A</v>
          </cell>
        </row>
        <row r="1883">
          <cell r="A1883" t="str">
            <v>X2602A-P62</v>
          </cell>
          <cell r="B1883" t="str">
            <v>OPT INT CPU/MEM BD FOR EXX00</v>
          </cell>
          <cell r="C1883">
            <v>93236</v>
          </cell>
          <cell r="D1883" t="str">
            <v>A</v>
          </cell>
        </row>
        <row r="1884">
          <cell r="A1884" t="str">
            <v>X2602A-P82</v>
          </cell>
          <cell r="B1884" t="str">
            <v>OPT INT CPU/MEM BD FOR EXX00</v>
          </cell>
          <cell r="C1884">
            <v>88736</v>
          </cell>
          <cell r="D1884" t="str">
            <v>A</v>
          </cell>
        </row>
        <row r="1885">
          <cell r="A1885" t="str">
            <v>X2602A-P83</v>
          </cell>
          <cell r="B1885" t="str">
            <v>OPT INT CPU/MEM BLDG. BLOCK</v>
          </cell>
          <cell r="C1885">
            <v>110135</v>
          </cell>
          <cell r="D1885" t="str">
            <v>A</v>
          </cell>
        </row>
        <row r="1886">
          <cell r="A1886" t="str">
            <v>X2602A-P84A</v>
          </cell>
          <cell r="B1886" t="str">
            <v>OPT INT CPU/MEM BD FOR EXX00</v>
          </cell>
          <cell r="C1886">
            <v>225464</v>
          </cell>
          <cell r="D1886" t="str">
            <v>A</v>
          </cell>
        </row>
        <row r="1887">
          <cell r="A1887" t="str">
            <v>X2602A-P85A</v>
          </cell>
          <cell r="B1887" t="str">
            <v>OPT INT CPU/MEM BD FOR EXX00</v>
          </cell>
          <cell r="C1887">
            <v>222790</v>
          </cell>
          <cell r="D1887" t="str">
            <v>A</v>
          </cell>
        </row>
        <row r="1888">
          <cell r="A1888" t="str">
            <v>X2612A</v>
          </cell>
          <cell r="B1888" t="str">
            <v>OPT INT I/O BD EXX00 W/FC-AL</v>
          </cell>
          <cell r="C1888">
            <v>9750</v>
          </cell>
          <cell r="D1888" t="str">
            <v>A</v>
          </cell>
        </row>
        <row r="1889">
          <cell r="A1889" t="str">
            <v>X2622A</v>
          </cell>
          <cell r="B1889" t="str">
            <v>OPT INT GRAPHICS I/O BD EXX00</v>
          </cell>
          <cell r="C1889">
            <v>10500</v>
          </cell>
          <cell r="D1889" t="str">
            <v>A</v>
          </cell>
        </row>
        <row r="1890">
          <cell r="A1890" t="str">
            <v>X2632A</v>
          </cell>
          <cell r="B1890" t="str">
            <v>OPT INT PCI I/O BD FOR EXX00</v>
          </cell>
          <cell r="C1890">
            <v>12000</v>
          </cell>
          <cell r="D1890" t="str">
            <v>A</v>
          </cell>
        </row>
        <row r="1891">
          <cell r="A1891" t="str">
            <v>X2652A</v>
          </cell>
          <cell r="B1891" t="str">
            <v>OPTIONAL FC-AL INTERFACE BOARD</v>
          </cell>
          <cell r="C1891">
            <v>2250</v>
          </cell>
          <cell r="D1891" t="str">
            <v>A</v>
          </cell>
        </row>
        <row r="1892">
          <cell r="A1892" t="str">
            <v>X2720A</v>
          </cell>
          <cell r="B1892" t="str">
            <v>E10000 CONTROL BOARD</v>
          </cell>
          <cell r="C1892">
            <v>32000</v>
          </cell>
          <cell r="D1892" t="str">
            <v>A</v>
          </cell>
        </row>
        <row r="1893">
          <cell r="A1893" t="str">
            <v>X2722A</v>
          </cell>
          <cell r="B1893" t="str">
            <v>E10000 Control Board, Eth hub.</v>
          </cell>
          <cell r="C1893">
            <v>32000</v>
          </cell>
          <cell r="D1893" t="str">
            <v>A</v>
          </cell>
        </row>
        <row r="1894">
          <cell r="A1894" t="str">
            <v>X2730A</v>
          </cell>
          <cell r="B1894" t="str">
            <v>E10000 I/O BOARD</v>
          </cell>
          <cell r="C1894">
            <v>12000</v>
          </cell>
          <cell r="D1894" t="str">
            <v>A</v>
          </cell>
        </row>
        <row r="1895">
          <cell r="A1895" t="str">
            <v>X2754A</v>
          </cell>
          <cell r="B1895" t="str">
            <v>E10000 Sys. Service Processor</v>
          </cell>
          <cell r="C1895">
            <v>16800</v>
          </cell>
          <cell r="D1895" t="str">
            <v>A</v>
          </cell>
        </row>
        <row r="1896">
          <cell r="A1896" t="str">
            <v>X2755A</v>
          </cell>
          <cell r="B1896" t="str">
            <v>E10000 Sys. Service Processor</v>
          </cell>
          <cell r="C1896">
            <v>24050</v>
          </cell>
          <cell r="D1896" t="str">
            <v>A</v>
          </cell>
        </row>
        <row r="1897">
          <cell r="A1897" t="str">
            <v>X311L</v>
          </cell>
          <cell r="B1897" t="str">
            <v>NORTH AMERICAN/ASIA PWR CRD KT</v>
          </cell>
          <cell r="C1897">
            <v>0</v>
          </cell>
          <cell r="D1897" t="str">
            <v>D</v>
          </cell>
        </row>
        <row r="1898">
          <cell r="A1898" t="str">
            <v>X3518A</v>
          </cell>
          <cell r="B1898" t="str">
            <v>KOREAN COUNTRY KIT</v>
          </cell>
          <cell r="C1898">
            <v>0</v>
          </cell>
          <cell r="D1898" t="str">
            <v>D</v>
          </cell>
        </row>
        <row r="1899">
          <cell r="A1899" t="str">
            <v>X3655A</v>
          </cell>
          <cell r="B1899" t="str">
            <v>TURBOGXPLUS CARD W/CABLES, DOC</v>
          </cell>
          <cell r="C1899">
            <v>1162</v>
          </cell>
          <cell r="D1899" t="str">
            <v>H</v>
          </cell>
        </row>
        <row r="1900">
          <cell r="A1900" t="str">
            <v>X3664A</v>
          </cell>
          <cell r="B1900" t="str">
            <v>ELITE3D M3 W/CBL</v>
          </cell>
          <cell r="C1900">
            <v>2594</v>
          </cell>
          <cell r="D1900" t="str">
            <v>H</v>
          </cell>
        </row>
        <row r="1901">
          <cell r="A1901" t="str">
            <v>X3665A</v>
          </cell>
          <cell r="B1901" t="str">
            <v>ELITE3D M6 VERTICAL W/CBL</v>
          </cell>
          <cell r="C1901">
            <v>3894</v>
          </cell>
          <cell r="D1901" t="str">
            <v>H</v>
          </cell>
        </row>
        <row r="1902">
          <cell r="A1902" t="str">
            <v>X3667A</v>
          </cell>
          <cell r="B1902" t="str">
            <v>ELITE3D M6 HORIZ. W/CBL</v>
          </cell>
          <cell r="C1902">
            <v>3894</v>
          </cell>
          <cell r="D1902" t="str">
            <v>H</v>
          </cell>
        </row>
        <row r="1903">
          <cell r="A1903" t="str">
            <v>X3668A</v>
          </cell>
          <cell r="B1903" t="str">
            <v>PGX32 CARD W/VIDEO ADAPTOR</v>
          </cell>
          <cell r="C1903">
            <v>398</v>
          </cell>
          <cell r="D1903" t="str">
            <v>H</v>
          </cell>
        </row>
        <row r="1904">
          <cell r="A1904" t="str">
            <v>X3670A</v>
          </cell>
          <cell r="B1904" t="str">
            <v>Creator3D series 3, vertical</v>
          </cell>
          <cell r="C1904">
            <v>1034</v>
          </cell>
          <cell r="D1904" t="str">
            <v>H</v>
          </cell>
        </row>
        <row r="1905">
          <cell r="A1905" t="str">
            <v>X3671A</v>
          </cell>
          <cell r="B1905" t="str">
            <v>CREATOR3D SERIES 3, HORIZONTAL</v>
          </cell>
          <cell r="C1905">
            <v>1034</v>
          </cell>
          <cell r="D1905" t="str">
            <v>H</v>
          </cell>
        </row>
        <row r="1906">
          <cell r="A1906" t="str">
            <v>X3683A</v>
          </cell>
          <cell r="B1906" t="str">
            <v>4800bd mouse with Sun I/O</v>
          </cell>
          <cell r="C1906">
            <v>33</v>
          </cell>
          <cell r="D1906" t="str">
            <v>H</v>
          </cell>
        </row>
        <row r="1907">
          <cell r="A1907" t="str">
            <v>X3810A</v>
          </cell>
          <cell r="B1907" t="str">
            <v>OPT CABLE SCSI 4M 68/68PIN</v>
          </cell>
          <cell r="C1907">
            <v>215</v>
          </cell>
          <cell r="D1907" t="str">
            <v>A</v>
          </cell>
        </row>
        <row r="1908">
          <cell r="A1908" t="str">
            <v>X3825A</v>
          </cell>
          <cell r="B1908" t="str">
            <v>SC 2.1 SCI CABLE (10M)</v>
          </cell>
          <cell r="C1908">
            <v>325</v>
          </cell>
          <cell r="D1908" t="str">
            <v>D</v>
          </cell>
        </row>
        <row r="1909">
          <cell r="A1909" t="str">
            <v>X3826A</v>
          </cell>
          <cell r="B1909" t="str">
            <v>SC 2.1 SCI CABLE (2M)</v>
          </cell>
          <cell r="C1909">
            <v>325</v>
          </cell>
          <cell r="D1909" t="str">
            <v>D</v>
          </cell>
        </row>
        <row r="1910">
          <cell r="A1910" t="str">
            <v>X3828A</v>
          </cell>
          <cell r="B1910" t="str">
            <v>SC 2.1 SCI CABLE (5M)</v>
          </cell>
          <cell r="C1910">
            <v>325</v>
          </cell>
          <cell r="D1910" t="str">
            <v>D</v>
          </cell>
        </row>
        <row r="1911">
          <cell r="A1911" t="str">
            <v>X3829A</v>
          </cell>
          <cell r="B1911" t="str">
            <v>SC 2.1 SCI CBL BRACK (E5/6000)</v>
          </cell>
          <cell r="C1911">
            <v>390</v>
          </cell>
          <cell r="D1911" t="str">
            <v>D</v>
          </cell>
        </row>
        <row r="1912">
          <cell r="A1912" t="str">
            <v>X3830A</v>
          </cell>
          <cell r="B1912" t="str">
            <v>4M CABLE, SCSI 68 TO VHDC</v>
          </cell>
          <cell r="C1912">
            <v>218</v>
          </cell>
          <cell r="D1912" t="str">
            <v>A</v>
          </cell>
        </row>
        <row r="1913">
          <cell r="A1913" t="str">
            <v>X3831A</v>
          </cell>
          <cell r="B1913" t="str">
            <v>10M CABLE, SCSI TO VHDC</v>
          </cell>
          <cell r="C1913">
            <v>293</v>
          </cell>
          <cell r="D1913" t="str">
            <v>A</v>
          </cell>
        </row>
        <row r="1914">
          <cell r="A1914" t="str">
            <v>X3832A</v>
          </cell>
          <cell r="B1914" t="str">
            <v>2M CABLE, SCSI 68 TO VHDC</v>
          </cell>
          <cell r="C1914">
            <v>150</v>
          </cell>
          <cell r="D1914" t="str">
            <v>H</v>
          </cell>
        </row>
        <row r="1915">
          <cell r="A1915" t="str">
            <v>X3836A</v>
          </cell>
          <cell r="B1915" t="str">
            <v>5M SERIAL CABLE</v>
          </cell>
          <cell r="C1915">
            <v>163</v>
          </cell>
          <cell r="D1915" t="str">
            <v>D</v>
          </cell>
        </row>
        <row r="1916">
          <cell r="A1916" t="str">
            <v>X3837A</v>
          </cell>
          <cell r="B1916" t="str">
            <v>OPT 5M NULL ENET CABLE</v>
          </cell>
          <cell r="C1916">
            <v>163</v>
          </cell>
          <cell r="D1916" t="str">
            <v>D</v>
          </cell>
        </row>
        <row r="1917">
          <cell r="A1917" t="str">
            <v>X3838A</v>
          </cell>
          <cell r="B1917" t="str">
            <v>OPT 6M DIFFERENTIAL SCSI CABLE</v>
          </cell>
          <cell r="C1917">
            <v>163</v>
          </cell>
          <cell r="D1917" t="str">
            <v>D</v>
          </cell>
        </row>
        <row r="1918">
          <cell r="A1918" t="str">
            <v>X3839A</v>
          </cell>
          <cell r="B1918" t="str">
            <v>OPT 8M DIFFERENTIAL SCSI CABLE</v>
          </cell>
          <cell r="C1918">
            <v>163</v>
          </cell>
          <cell r="D1918" t="str">
            <v>D</v>
          </cell>
        </row>
        <row r="1919">
          <cell r="A1919" t="str">
            <v>X3840A</v>
          </cell>
          <cell r="B1919" t="str">
            <v>SCSI CABLE,68P-68P,12M</v>
          </cell>
          <cell r="C1919">
            <v>270</v>
          </cell>
          <cell r="D1919" t="str">
            <v>A</v>
          </cell>
        </row>
        <row r="1920">
          <cell r="A1920" t="str">
            <v>X3841A</v>
          </cell>
          <cell r="B1920" t="str">
            <v>SCSI CABLE,IBM RS/6000,68P-68P</v>
          </cell>
          <cell r="C1920">
            <v>270</v>
          </cell>
          <cell r="D1920" t="str">
            <v>A</v>
          </cell>
        </row>
        <row r="1921">
          <cell r="A1921" t="str">
            <v>X3842A</v>
          </cell>
          <cell r="B1921" t="str">
            <v>BMC CABLE PAIR, 0.5M</v>
          </cell>
          <cell r="C1921">
            <v>144</v>
          </cell>
          <cell r="D1921" t="str">
            <v>A</v>
          </cell>
        </row>
        <row r="1922">
          <cell r="A1922" t="str">
            <v>X3843A</v>
          </cell>
          <cell r="B1922" t="str">
            <v>BMC CABLE PAIR, 10M</v>
          </cell>
          <cell r="C1922">
            <v>486</v>
          </cell>
          <cell r="D1922" t="str">
            <v>A</v>
          </cell>
        </row>
        <row r="1923">
          <cell r="A1923" t="str">
            <v>X3844A</v>
          </cell>
          <cell r="B1923" t="str">
            <v>BMC CABLE PAIR, 20M</v>
          </cell>
          <cell r="C1923">
            <v>684</v>
          </cell>
          <cell r="D1923" t="str">
            <v>A</v>
          </cell>
        </row>
        <row r="1924">
          <cell r="A1924" t="str">
            <v>X3845A</v>
          </cell>
          <cell r="B1924" t="str">
            <v>BMC CABLE PAIR, 30M</v>
          </cell>
          <cell r="C1924">
            <v>882</v>
          </cell>
          <cell r="D1924" t="str">
            <v>A</v>
          </cell>
        </row>
        <row r="1925">
          <cell r="A1925" t="str">
            <v>X3846A</v>
          </cell>
          <cell r="B1925" t="str">
            <v>ESCON CABLE, 13M</v>
          </cell>
          <cell r="C1925">
            <v>252</v>
          </cell>
          <cell r="D1925" t="str">
            <v>A</v>
          </cell>
        </row>
        <row r="1926">
          <cell r="A1926" t="str">
            <v>X3847A</v>
          </cell>
          <cell r="B1926" t="str">
            <v>ESCON CABLE, 31M</v>
          </cell>
          <cell r="C1926">
            <v>558</v>
          </cell>
          <cell r="D1926" t="str">
            <v>A</v>
          </cell>
        </row>
        <row r="1927">
          <cell r="A1927" t="str">
            <v>X3848A</v>
          </cell>
          <cell r="B1927" t="str">
            <v>OPT PWR CORD F.ENTERPR.(INT)</v>
          </cell>
          <cell r="C1927">
            <v>0</v>
          </cell>
          <cell r="D1927" t="str">
            <v>D</v>
          </cell>
        </row>
        <row r="1928">
          <cell r="A1928" t="str">
            <v>X3856A</v>
          </cell>
          <cell r="B1928" t="str">
            <v>CABLE-68/68PIN SCSI W/PWR CORD</v>
          </cell>
          <cell r="C1928">
            <v>61</v>
          </cell>
          <cell r="D1928" t="str">
            <v>H</v>
          </cell>
        </row>
        <row r="1929">
          <cell r="A1929" t="str">
            <v>X3857A</v>
          </cell>
          <cell r="B1929" t="str">
            <v>CABLE-50/68PIN SCSI W/PWR CORD</v>
          </cell>
          <cell r="C1929">
            <v>63</v>
          </cell>
          <cell r="D1929" t="str">
            <v>H</v>
          </cell>
        </row>
        <row r="1930">
          <cell r="A1930" t="str">
            <v>X3858A</v>
          </cell>
          <cell r="B1930" t="str">
            <v>U.S. POWER CORD FOR STOREDGE</v>
          </cell>
          <cell r="C1930">
            <v>0</v>
          </cell>
          <cell r="D1930" t="str">
            <v>D</v>
          </cell>
        </row>
        <row r="1931">
          <cell r="A1931" t="str">
            <v>X3859A</v>
          </cell>
          <cell r="B1931" t="str">
            <v>INTL. POWER CORD FOR STOREDGE</v>
          </cell>
          <cell r="C1931">
            <v>0</v>
          </cell>
          <cell r="D1931" t="str">
            <v>D</v>
          </cell>
        </row>
        <row r="1932">
          <cell r="A1932" t="str">
            <v>X3860A</v>
          </cell>
          <cell r="B1932" t="str">
            <v>OPT CABLE SCSI FOR ULTRA 2</v>
          </cell>
          <cell r="C1932">
            <v>33</v>
          </cell>
          <cell r="D1932" t="str">
            <v>A</v>
          </cell>
        </row>
        <row r="1933">
          <cell r="A1933" t="str">
            <v>X3865A</v>
          </cell>
          <cell r="B1933" t="str">
            <v>E10000 PWR CORD (14FT),FOR N.A</v>
          </cell>
          <cell r="C1933">
            <v>0</v>
          </cell>
          <cell r="D1933" t="str">
            <v>D</v>
          </cell>
        </row>
        <row r="1934">
          <cell r="A1934" t="str">
            <v>X3872A</v>
          </cell>
          <cell r="B1934" t="str">
            <v>VIDEO CONNECTOR ADAPTER HD-15</v>
          </cell>
          <cell r="C1934">
            <v>47</v>
          </cell>
          <cell r="D1934" t="str">
            <v>H</v>
          </cell>
        </row>
        <row r="1935">
          <cell r="A1935" t="str">
            <v>X3875A</v>
          </cell>
          <cell r="B1935" t="str">
            <v>E10000 AC INPUT MODULE</v>
          </cell>
          <cell r="C1935">
            <v>3900</v>
          </cell>
          <cell r="D1935" t="str">
            <v>A</v>
          </cell>
        </row>
        <row r="1936">
          <cell r="A1936" t="str">
            <v>X3876A</v>
          </cell>
          <cell r="B1936" t="str">
            <v>SC 2.1 SCI SWITCH 4-PORT</v>
          </cell>
          <cell r="C1936">
            <v>22750</v>
          </cell>
          <cell r="D1936" t="str">
            <v>A</v>
          </cell>
        </row>
        <row r="1937">
          <cell r="A1937" t="str">
            <v>X3895A</v>
          </cell>
          <cell r="B1937" t="str">
            <v>Cluster 4 port PCI switch</v>
          </cell>
          <cell r="C1937">
            <v>22750</v>
          </cell>
          <cell r="D1937" t="str">
            <v>A</v>
          </cell>
        </row>
        <row r="1938">
          <cell r="A1938" t="str">
            <v>X3901A</v>
          </cell>
          <cell r="B1938" t="str">
            <v>Cluster PCI Cable 2m</v>
          </cell>
          <cell r="C1938">
            <v>325</v>
          </cell>
          <cell r="D1938" t="str">
            <v>D</v>
          </cell>
        </row>
        <row r="1939">
          <cell r="A1939" t="str">
            <v>X3902A</v>
          </cell>
          <cell r="B1939" t="str">
            <v>PCI-SCI Cable 5m</v>
          </cell>
          <cell r="C1939">
            <v>390</v>
          </cell>
          <cell r="D1939" t="str">
            <v>D</v>
          </cell>
        </row>
        <row r="1940">
          <cell r="A1940" t="str">
            <v>X3903A</v>
          </cell>
          <cell r="B1940" t="str">
            <v>Cluster PCI Cable 7.5m</v>
          </cell>
          <cell r="C1940">
            <v>455</v>
          </cell>
          <cell r="D1940" t="str">
            <v>D</v>
          </cell>
        </row>
        <row r="1941">
          <cell r="A1941" t="str">
            <v>X400-9.0-B</v>
          </cell>
          <cell r="B1941" t="str">
            <v>SOLSTICE X.400 9.0, CD DOC</v>
          </cell>
          <cell r="C1941">
            <v>260</v>
          </cell>
          <cell r="D1941" t="str">
            <v>B</v>
          </cell>
        </row>
        <row r="1942">
          <cell r="A1942" t="str">
            <v>X400-9.0-CSITE</v>
          </cell>
          <cell r="B1942" t="str">
            <v>SOLSTICE X.400 9.0 CT. LIC</v>
          </cell>
          <cell r="C1942">
            <v>2594</v>
          </cell>
          <cell r="D1942" t="str">
            <v>B</v>
          </cell>
        </row>
        <row r="1943">
          <cell r="A1943" t="str">
            <v>X400-9.0-ES-S</v>
          </cell>
          <cell r="B1943" t="str">
            <v>SOLSTICE X.400 9.0 T2, CD LIC</v>
          </cell>
          <cell r="C1943">
            <v>16894</v>
          </cell>
          <cell r="D1943" t="str">
            <v>B</v>
          </cell>
        </row>
        <row r="1944">
          <cell r="A1944" t="str">
            <v>X400-9.0-L10</v>
          </cell>
          <cell r="B1944" t="str">
            <v>SOLSTICE X.400 9.0, LIC</v>
          </cell>
          <cell r="C1944">
            <v>1560</v>
          </cell>
          <cell r="D1944" t="str">
            <v>B</v>
          </cell>
        </row>
        <row r="1945">
          <cell r="A1945" t="str">
            <v>X400-9.0-MGMT-L</v>
          </cell>
          <cell r="B1945" t="str">
            <v>SOLSTICE X.400 9.0 MGMT, LIC</v>
          </cell>
          <cell r="C1945">
            <v>2594</v>
          </cell>
          <cell r="D1945" t="str">
            <v>B</v>
          </cell>
        </row>
        <row r="1946">
          <cell r="A1946" t="str">
            <v>X400-9.0-MIME-L</v>
          </cell>
          <cell r="B1946" t="str">
            <v>SOLSTICE X.400 9.0 MIME. LIC</v>
          </cell>
          <cell r="C1946">
            <v>2594</v>
          </cell>
          <cell r="D1946" t="str">
            <v>B</v>
          </cell>
        </row>
        <row r="1947">
          <cell r="A1947" t="str">
            <v>X400-9.0-SS-S</v>
          </cell>
          <cell r="B1947" t="str">
            <v>SOLSTICE X.400 9.0 T1, CD LIC</v>
          </cell>
          <cell r="C1947">
            <v>7144</v>
          </cell>
          <cell r="D1947" t="str">
            <v>B</v>
          </cell>
        </row>
        <row r="1948">
          <cell r="A1948" t="str">
            <v>X465A</v>
          </cell>
          <cell r="B1948" t="str">
            <v>SUN INTERFACE CONVERTER</v>
          </cell>
          <cell r="C1948">
            <v>98</v>
          </cell>
          <cell r="D1948" t="str">
            <v>D</v>
          </cell>
        </row>
        <row r="1949">
          <cell r="A1949" t="str">
            <v>X467A</v>
          </cell>
          <cell r="B1949" t="str">
            <v>OPT CABLE MII-AUI CONVERTER</v>
          </cell>
          <cell r="C1949">
            <v>384</v>
          </cell>
          <cell r="D1949" t="str">
            <v>A</v>
          </cell>
        </row>
        <row r="1950">
          <cell r="A1950" t="str">
            <v>X470A</v>
          </cell>
          <cell r="B1950" t="str">
            <v>VIDEO CONNECTOR 13W3F/HD15M</v>
          </cell>
          <cell r="C1950">
            <v>61</v>
          </cell>
          <cell r="D1950" t="str">
            <v>H</v>
          </cell>
        </row>
        <row r="1951">
          <cell r="A1951" t="str">
            <v>X471A</v>
          </cell>
          <cell r="B1951" t="str">
            <v>BAE VIDEO CONNECTOR 13W3F/HD15</v>
          </cell>
          <cell r="C1951">
            <v>59</v>
          </cell>
          <cell r="D1951" t="str">
            <v>H</v>
          </cell>
        </row>
        <row r="1952">
          <cell r="A1952" t="str">
            <v>X499A</v>
          </cell>
          <cell r="B1952" t="str">
            <v>PCI MULTIMEDIA KIT US</v>
          </cell>
          <cell r="C1952">
            <v>1993</v>
          </cell>
          <cell r="D1952" t="str">
            <v>H</v>
          </cell>
        </row>
        <row r="1953">
          <cell r="A1953" t="str">
            <v>X500-1.0-B</v>
          </cell>
          <cell r="B1953" t="str">
            <v>SOLSTICE X.500 1.0, CD DOC</v>
          </cell>
          <cell r="C1953">
            <v>260</v>
          </cell>
          <cell r="D1953" t="str">
            <v>B</v>
          </cell>
        </row>
        <row r="1954">
          <cell r="A1954" t="str">
            <v>X500-1.0-CSITE</v>
          </cell>
          <cell r="B1954" t="str">
            <v>SOLSTICE X.500 1.0 TK, LIC</v>
          </cell>
          <cell r="C1954">
            <v>2594</v>
          </cell>
          <cell r="D1954" t="str">
            <v>B</v>
          </cell>
        </row>
        <row r="1955">
          <cell r="A1955" t="str">
            <v>X500-1.0-ES-L</v>
          </cell>
          <cell r="B1955" t="str">
            <v>SOLSTICE X.500 1.0 T2, LIC</v>
          </cell>
          <cell r="C1955">
            <v>18194</v>
          </cell>
          <cell r="D1955" t="str">
            <v>B</v>
          </cell>
        </row>
        <row r="1956">
          <cell r="A1956" t="str">
            <v>X500-1.0-SS-L</v>
          </cell>
          <cell r="B1956" t="str">
            <v>SOLSTICE X.500 1.0 T1, LIC</v>
          </cell>
          <cell r="C1956">
            <v>7794</v>
          </cell>
          <cell r="D1956" t="str">
            <v>B</v>
          </cell>
        </row>
        <row r="1957">
          <cell r="A1957" t="str">
            <v>X5010A</v>
          </cell>
          <cell r="B1957" t="str">
            <v>OPT INT PCI ULTRASCSI SGL CHNL</v>
          </cell>
          <cell r="C1957">
            <v>279</v>
          </cell>
          <cell r="D1957" t="str">
            <v>H</v>
          </cell>
        </row>
        <row r="1958">
          <cell r="A1958" t="str">
            <v>X5163A</v>
          </cell>
          <cell r="B1958" t="str">
            <v>OPT INT DISKBD 18.2/7200 USCSI</v>
          </cell>
          <cell r="C1958">
            <v>5550</v>
          </cell>
          <cell r="D1958" t="str">
            <v>A</v>
          </cell>
        </row>
        <row r="1959">
          <cell r="A1959" t="str">
            <v>X5229A</v>
          </cell>
          <cell r="B1959" t="str">
            <v>OPT INT DISK 9.1GB/7200 USCSI</v>
          </cell>
          <cell r="C1959">
            <v>1484</v>
          </cell>
          <cell r="D1959" t="str">
            <v>H</v>
          </cell>
        </row>
        <row r="1960">
          <cell r="A1960" t="str">
            <v>X5234A</v>
          </cell>
          <cell r="B1960" t="str">
            <v>OPT INT DISK 9.1GB/10K USCSI</v>
          </cell>
          <cell r="C1960">
            <v>1715</v>
          </cell>
          <cell r="D1960" t="str">
            <v>H</v>
          </cell>
        </row>
        <row r="1961">
          <cell r="A1961" t="str">
            <v>X5235A</v>
          </cell>
          <cell r="B1961" t="str">
            <v>OPT INT DISK 9GB/10000 USCSI</v>
          </cell>
          <cell r="C1961">
            <v>1725</v>
          </cell>
          <cell r="D1961" t="str">
            <v>H</v>
          </cell>
        </row>
        <row r="1962">
          <cell r="A1962" t="str">
            <v>X5236A</v>
          </cell>
          <cell r="B1962" t="str">
            <v>OPT INT 9GB DRIVE FOR U5/U10</v>
          </cell>
          <cell r="C1962">
            <v>630</v>
          </cell>
          <cell r="D1962" t="str">
            <v>H</v>
          </cell>
        </row>
        <row r="1963">
          <cell r="A1963" t="str">
            <v>X5237A</v>
          </cell>
          <cell r="B1963" t="str">
            <v>Opt int Disk 18.2GB/10k USCSI</v>
          </cell>
          <cell r="C1963">
            <v>2250</v>
          </cell>
          <cell r="D1963" t="str">
            <v>H</v>
          </cell>
        </row>
        <row r="1964">
          <cell r="A1964" t="str">
            <v>X5238A</v>
          </cell>
          <cell r="B1964" t="str">
            <v>Opt int Disk 18.2GB/10k USCSI</v>
          </cell>
          <cell r="C1964">
            <v>2250</v>
          </cell>
          <cell r="D1964" t="str">
            <v>H</v>
          </cell>
        </row>
        <row r="1965">
          <cell r="A1965" t="str">
            <v>X5239A</v>
          </cell>
          <cell r="B1965" t="str">
            <v>NEBS L3 Disk 18.2GB/10k USCSI</v>
          </cell>
          <cell r="C1965">
            <v>2250</v>
          </cell>
          <cell r="D1965" t="str">
            <v>H</v>
          </cell>
        </row>
        <row r="1966">
          <cell r="A1966" t="str">
            <v>X5240A</v>
          </cell>
          <cell r="B1966" t="str">
            <v>Opt int Disk 36.4GB/10k USCSI</v>
          </cell>
          <cell r="C1966">
            <v>3975</v>
          </cell>
          <cell r="D1966" t="str">
            <v>H</v>
          </cell>
        </row>
        <row r="1967">
          <cell r="A1967" t="str">
            <v>X6003A</v>
          </cell>
          <cell r="B1967" t="str">
            <v>OPT INT FLOPPY 1.44GB FOR U2</v>
          </cell>
          <cell r="C1967">
            <v>175</v>
          </cell>
          <cell r="D1967" t="str">
            <v>H</v>
          </cell>
        </row>
        <row r="1968">
          <cell r="A1968" t="str">
            <v>X6004A</v>
          </cell>
          <cell r="B1968" t="str">
            <v>OPT INT FLOPPY DRIVE U30</v>
          </cell>
          <cell r="C1968">
            <v>175</v>
          </cell>
          <cell r="D1968" t="str">
            <v>H</v>
          </cell>
        </row>
        <row r="1969">
          <cell r="A1969" t="str">
            <v>X6005A</v>
          </cell>
          <cell r="B1969" t="str">
            <v>OPT FLOPPY INT DR TAZMO &amp; E250</v>
          </cell>
          <cell r="C1969">
            <v>175</v>
          </cell>
          <cell r="D1969" t="str">
            <v>H</v>
          </cell>
        </row>
        <row r="1970">
          <cell r="A1970" t="str">
            <v>X6062A</v>
          </cell>
          <cell r="B1970" t="str">
            <v>OPT INT TAPE 35GB DLT FOR FRST</v>
          </cell>
          <cell r="C1970">
            <v>13860</v>
          </cell>
          <cell r="D1970" t="str">
            <v>A</v>
          </cell>
        </row>
        <row r="1971">
          <cell r="A1971" t="str">
            <v>X6063A</v>
          </cell>
          <cell r="B1971" t="str">
            <v>DLT7000 TAPE DRIVE</v>
          </cell>
          <cell r="C1971">
            <v>17360</v>
          </cell>
          <cell r="D1971" t="str">
            <v>A</v>
          </cell>
        </row>
        <row r="1972">
          <cell r="A1972" t="str">
            <v>X6079A</v>
          </cell>
          <cell r="B1972" t="str">
            <v>STOREDGE L3500, 3TB/2DR</v>
          </cell>
          <cell r="C1972">
            <v>98000</v>
          </cell>
          <cell r="D1972" t="str">
            <v>A</v>
          </cell>
        </row>
        <row r="1973">
          <cell r="A1973" t="str">
            <v>X6080A</v>
          </cell>
          <cell r="B1973" t="str">
            <v>STOREDGE L3500, 3.5TB/7DR</v>
          </cell>
          <cell r="C1973">
            <v>162400</v>
          </cell>
          <cell r="D1973" t="str">
            <v>A</v>
          </cell>
        </row>
        <row r="1974">
          <cell r="A1974" t="str">
            <v>X6082A</v>
          </cell>
          <cell r="B1974" t="str">
            <v>STOREDGE L3500 PACKAGE</v>
          </cell>
          <cell r="C1974">
            <v>119400</v>
          </cell>
          <cell r="D1974" t="str">
            <v>A</v>
          </cell>
        </row>
        <row r="1975">
          <cell r="A1975" t="str">
            <v>X6083A</v>
          </cell>
          <cell r="B1975" t="str">
            <v>STOREDGE L3500 PACKAGE</v>
          </cell>
          <cell r="C1975">
            <v>123300</v>
          </cell>
          <cell r="D1975" t="str">
            <v>A</v>
          </cell>
        </row>
        <row r="1976">
          <cell r="A1976" t="str">
            <v>X6084A</v>
          </cell>
          <cell r="B1976" t="str">
            <v>STOREDGE L3500 PKG/WORKGROUP</v>
          </cell>
          <cell r="C1976">
            <v>115800</v>
          </cell>
          <cell r="D1976" t="str">
            <v>A</v>
          </cell>
        </row>
        <row r="1977">
          <cell r="A1977" t="str">
            <v>X6085A</v>
          </cell>
          <cell r="B1977" t="str">
            <v>STOREDGE L3500 PACKAGE/NETWORK</v>
          </cell>
          <cell r="C1977">
            <v>120600</v>
          </cell>
          <cell r="D1977" t="str">
            <v>A</v>
          </cell>
        </row>
        <row r="1978">
          <cell r="A1978" t="str">
            <v>X6166A</v>
          </cell>
          <cell r="B1978" t="str">
            <v>OPT INT CD 32X FOR U30/U60</v>
          </cell>
          <cell r="C1978">
            <v>350</v>
          </cell>
          <cell r="D1978" t="str">
            <v>H</v>
          </cell>
        </row>
        <row r="1979">
          <cell r="A1979" t="str">
            <v>X6167A</v>
          </cell>
          <cell r="B1979" t="str">
            <v>OPT INT CD 32X FOR U2/E2</v>
          </cell>
          <cell r="C1979">
            <v>350</v>
          </cell>
          <cell r="D1979" t="str">
            <v>H</v>
          </cell>
        </row>
        <row r="1980">
          <cell r="A1980" t="str">
            <v>X6171A</v>
          </cell>
          <cell r="B1980" t="str">
            <v>OPT INT 32X CD-ROM FOR U5/U10</v>
          </cell>
          <cell r="C1980">
            <v>210</v>
          </cell>
          <cell r="D1980" t="str">
            <v>H</v>
          </cell>
        </row>
        <row r="1981">
          <cell r="A1981" t="str">
            <v>X6206A</v>
          </cell>
          <cell r="B1981" t="str">
            <v>OPT INT TAPE 14GB/8MM</v>
          </cell>
          <cell r="C1981">
            <v>3510</v>
          </cell>
          <cell r="D1981" t="str">
            <v>A</v>
          </cell>
        </row>
        <row r="1982">
          <cell r="A1982" t="str">
            <v>X6212A</v>
          </cell>
          <cell r="B1982" t="str">
            <v>OPT INT TAPE 7GB/8MM</v>
          </cell>
          <cell r="C1982">
            <v>2030</v>
          </cell>
          <cell r="D1982" t="str">
            <v>H</v>
          </cell>
        </row>
        <row r="1983">
          <cell r="A1983" t="str">
            <v>X6213A</v>
          </cell>
          <cell r="B1983" t="str">
            <v>OPT INT TAPE 7GB/8MM</v>
          </cell>
          <cell r="C1983">
            <v>2695</v>
          </cell>
          <cell r="D1983" t="str">
            <v>A</v>
          </cell>
        </row>
        <row r="1984">
          <cell r="A1984" t="str">
            <v>X6226A</v>
          </cell>
          <cell r="B1984" t="str">
            <v>STOREDGE L400 400GB 2DR/RACK</v>
          </cell>
          <cell r="C1984">
            <v>22400</v>
          </cell>
          <cell r="D1984" t="str">
            <v>H</v>
          </cell>
        </row>
        <row r="1985">
          <cell r="A1985" t="str">
            <v>X6234A</v>
          </cell>
          <cell r="B1985" t="str">
            <v>OPT INT TAPE 20/40GB 8MM</v>
          </cell>
          <cell r="C1985">
            <v>6300</v>
          </cell>
          <cell r="D1985" t="str">
            <v>A</v>
          </cell>
        </row>
        <row r="1986">
          <cell r="A1986" t="str">
            <v>X6235A</v>
          </cell>
          <cell r="B1986" t="str">
            <v>OPT INT TAPE 20-40GB 8MM E4000</v>
          </cell>
          <cell r="C1986">
            <v>6300</v>
          </cell>
          <cell r="D1986" t="str">
            <v>A</v>
          </cell>
        </row>
        <row r="1987">
          <cell r="A1987" t="str">
            <v>X6236A</v>
          </cell>
          <cell r="B1987" t="str">
            <v>OPT INT 40GB/8MM  FLEXIPACK</v>
          </cell>
          <cell r="C1987">
            <v>4620</v>
          </cell>
          <cell r="D1987" t="str">
            <v>H</v>
          </cell>
        </row>
        <row r="1988">
          <cell r="A1988" t="str">
            <v>X6238A</v>
          </cell>
          <cell r="B1988" t="str">
            <v>OPT INT TAPE 20/40GB 8MM-EX500</v>
          </cell>
          <cell r="C1988">
            <v>6750</v>
          </cell>
          <cell r="D1988" t="str">
            <v>A</v>
          </cell>
        </row>
        <row r="1989">
          <cell r="A1989" t="str">
            <v>X6282A</v>
          </cell>
          <cell r="B1989" t="str">
            <v>OPT INT TAPE 12GB 4MM DDS-3</v>
          </cell>
          <cell r="C1989">
            <v>1610</v>
          </cell>
          <cell r="D1989" t="str">
            <v>H</v>
          </cell>
        </row>
        <row r="1990">
          <cell r="A1990" t="str">
            <v>X6283A</v>
          </cell>
          <cell r="B1990" t="str">
            <v>OPT INT TAPE 12GB 4MM EX000</v>
          </cell>
          <cell r="C1990">
            <v>1890</v>
          </cell>
          <cell r="D1990" t="str">
            <v>A</v>
          </cell>
        </row>
        <row r="1991">
          <cell r="A1991" t="str">
            <v>X6286A</v>
          </cell>
          <cell r="B1991" t="str">
            <v>OPT INT TAPE 12GB 4MM</v>
          </cell>
          <cell r="C1991">
            <v>1890</v>
          </cell>
          <cell r="D1991" t="str">
            <v>A</v>
          </cell>
        </row>
        <row r="1992">
          <cell r="A1992" t="str">
            <v>X6288A</v>
          </cell>
          <cell r="B1992" t="str">
            <v>54.3GB SCA STORAGE MODULE</v>
          </cell>
          <cell r="C1992">
            <v>26046</v>
          </cell>
          <cell r="D1992" t="str">
            <v>A</v>
          </cell>
        </row>
        <row r="1993">
          <cell r="A1993" t="str">
            <v>X6289A</v>
          </cell>
          <cell r="B1993" t="str">
            <v>108.6GB SCA Storage Package</v>
          </cell>
          <cell r="C1993">
            <v>43200</v>
          </cell>
          <cell r="D1993" t="str">
            <v>A</v>
          </cell>
        </row>
        <row r="1994">
          <cell r="A1994" t="str">
            <v>X6537A</v>
          </cell>
          <cell r="B1994" t="str">
            <v>STOREDGE A3500 CONTROLLER</v>
          </cell>
          <cell r="C1994">
            <v>36610</v>
          </cell>
          <cell r="D1994" t="str">
            <v>A</v>
          </cell>
        </row>
        <row r="1995">
          <cell r="A1995" t="str">
            <v>X6538A</v>
          </cell>
          <cell r="B1995" t="str">
            <v>StorEdge A3500FC Controller</v>
          </cell>
          <cell r="C1995">
            <v>52725</v>
          </cell>
          <cell r="D1995" t="str">
            <v>A</v>
          </cell>
        </row>
        <row r="1996">
          <cell r="A1996" t="str">
            <v>X6540A</v>
          </cell>
          <cell r="B1996" t="str">
            <v>OPT INT PCI ULTRASCSI SE CARD</v>
          </cell>
          <cell r="C1996">
            <v>975</v>
          </cell>
          <cell r="D1996" t="str">
            <v>A</v>
          </cell>
        </row>
        <row r="1997">
          <cell r="A1997" t="str">
            <v>X6541A</v>
          </cell>
          <cell r="B1997" t="str">
            <v>OPT INT PCI ULTRASCSI DIFF CRD</v>
          </cell>
          <cell r="C1997">
            <v>1872</v>
          </cell>
          <cell r="D1997" t="str">
            <v>A</v>
          </cell>
        </row>
        <row r="1998">
          <cell r="A1998" t="str">
            <v>X6601A</v>
          </cell>
          <cell r="B1998" t="str">
            <v>E450 8BAY STOR EXP KIT, 10K</v>
          </cell>
          <cell r="C1998">
            <v>1476</v>
          </cell>
          <cell r="D1998" t="str">
            <v>H</v>
          </cell>
        </row>
        <row r="1999">
          <cell r="A1999" t="str">
            <v>X6602A</v>
          </cell>
          <cell r="B1999" t="str">
            <v>OPT 8BAY H/W RAID FOR E450</v>
          </cell>
          <cell r="C1999">
            <v>4043</v>
          </cell>
          <cell r="D1999" t="str">
            <v>H</v>
          </cell>
        </row>
        <row r="2000">
          <cell r="A2000" t="str">
            <v>X6710A</v>
          </cell>
          <cell r="B2000" t="str">
            <v>FC-AL 9.1GB 10000RPM 1" DISK</v>
          </cell>
          <cell r="C2000">
            <v>4060</v>
          </cell>
          <cell r="D2000" t="str">
            <v>A</v>
          </cell>
        </row>
        <row r="2001">
          <cell r="A2001" t="str">
            <v>X6720A</v>
          </cell>
          <cell r="B2001" t="str">
            <v>FC-AL 18.2GB 10kRPM 1" DISK</v>
          </cell>
          <cell r="C2001">
            <v>4350</v>
          </cell>
          <cell r="D2001" t="str">
            <v>A</v>
          </cell>
        </row>
        <row r="2002">
          <cell r="A2002" t="str">
            <v>X6722A</v>
          </cell>
          <cell r="B2002" t="str">
            <v>FC-AL 36.4GB 10kRPM 1.6" DISK</v>
          </cell>
          <cell r="C2002">
            <v>4650</v>
          </cell>
          <cell r="D2002" t="str">
            <v>A</v>
          </cell>
        </row>
        <row r="2003">
          <cell r="A2003" t="str">
            <v>X6729A</v>
          </cell>
          <cell r="B2003" t="str">
            <v>OPT INT PCI FC-AL HOST ADAPTER</v>
          </cell>
          <cell r="C2003">
            <v>2990</v>
          </cell>
          <cell r="D2003" t="str">
            <v>A</v>
          </cell>
        </row>
        <row r="2004">
          <cell r="A2004" t="str">
            <v>X6730A</v>
          </cell>
          <cell r="B2004" t="str">
            <v>FCAL 100MB/S SBUS HOST ADAPTER</v>
          </cell>
          <cell r="C2004">
            <v>3510</v>
          </cell>
          <cell r="D2004" t="str">
            <v>A</v>
          </cell>
        </row>
        <row r="2005">
          <cell r="A2005" t="str">
            <v>X6731A</v>
          </cell>
          <cell r="B2005" t="str">
            <v>FCAL GBIC MODULE 100MB/S</v>
          </cell>
          <cell r="C2005">
            <v>780</v>
          </cell>
          <cell r="D2005" t="str">
            <v>A</v>
          </cell>
        </row>
        <row r="2006">
          <cell r="A2006" t="str">
            <v>X6732A</v>
          </cell>
          <cell r="B2006" t="str">
            <v>FCAL HUB 7 SLOT</v>
          </cell>
          <cell r="C2006">
            <v>2800</v>
          </cell>
          <cell r="D2006" t="str">
            <v>A</v>
          </cell>
        </row>
        <row r="2007">
          <cell r="A2007" t="str">
            <v>X6734A</v>
          </cell>
          <cell r="B2007" t="str">
            <v>A5000 CHASSIS INTERFACE BOARD</v>
          </cell>
          <cell r="C2007">
            <v>3220</v>
          </cell>
          <cell r="D2007" t="str">
            <v>A</v>
          </cell>
        </row>
        <row r="2008">
          <cell r="A2008" t="str">
            <v>X6735A</v>
          </cell>
          <cell r="B2008" t="str">
            <v>DUAL HUB MOUNT KIT</v>
          </cell>
          <cell r="C2008">
            <v>350</v>
          </cell>
          <cell r="D2008" t="str">
            <v>A</v>
          </cell>
        </row>
        <row r="2009">
          <cell r="A2009" t="str">
            <v>X6737A</v>
          </cell>
          <cell r="B2009" t="str">
            <v>LONG WAVE GBIC MODULE</v>
          </cell>
          <cell r="C2009">
            <v>5250</v>
          </cell>
          <cell r="D2009" t="str">
            <v>A</v>
          </cell>
        </row>
        <row r="2010">
          <cell r="A2010" t="str">
            <v>X6738A</v>
          </cell>
          <cell r="B2010" t="str">
            <v>Fast Write Cache 1.0, 32MB SBU</v>
          </cell>
          <cell r="C2010">
            <v>22500</v>
          </cell>
          <cell r="D2010" t="str">
            <v>A</v>
          </cell>
        </row>
        <row r="2011">
          <cell r="A2011" t="str">
            <v>X6739A</v>
          </cell>
          <cell r="B2011" t="str">
            <v>Fast Write Cache, 64MB PCI</v>
          </cell>
          <cell r="C2011">
            <v>22500</v>
          </cell>
          <cell r="D2011" t="str">
            <v>A</v>
          </cell>
        </row>
        <row r="2012">
          <cell r="A2012" t="str">
            <v>X6745A</v>
          </cell>
          <cell r="B2012" t="str">
            <v>Fast Write Cache, 32MB SBUS</v>
          </cell>
          <cell r="C2012">
            <v>22500</v>
          </cell>
          <cell r="D2012" t="str">
            <v>A</v>
          </cell>
        </row>
        <row r="2013">
          <cell r="A2013" t="str">
            <v>X6773A</v>
          </cell>
          <cell r="B2013" t="str">
            <v>A7000 1024MB SAFE CACHE, RMC</v>
          </cell>
          <cell r="C2013">
            <v>91386</v>
          </cell>
          <cell r="D2013" t="str">
            <v>A</v>
          </cell>
        </row>
        <row r="2014">
          <cell r="A2014" t="str">
            <v>X6778A</v>
          </cell>
          <cell r="B2014" t="str">
            <v>A7000 QUAD CH BMC ADAPT KIT</v>
          </cell>
          <cell r="C2014">
            <v>94158</v>
          </cell>
          <cell r="D2014" t="str">
            <v>A</v>
          </cell>
        </row>
        <row r="2015">
          <cell r="A2015" t="str">
            <v>X6779A</v>
          </cell>
          <cell r="B2015" t="str">
            <v>A7000 DUAL ESCON ADP KIT #2</v>
          </cell>
          <cell r="C2015">
            <v>110772</v>
          </cell>
          <cell r="D2015" t="str">
            <v>A</v>
          </cell>
        </row>
        <row r="2016">
          <cell r="A2016" t="str">
            <v>X6780A</v>
          </cell>
          <cell r="B2016" t="str">
            <v>A7000 DUAL ESCON ADP KIT #1</v>
          </cell>
          <cell r="C2016">
            <v>110772</v>
          </cell>
          <cell r="D2016" t="str">
            <v>A</v>
          </cell>
        </row>
        <row r="2017">
          <cell r="A2017" t="str">
            <v>X6796A</v>
          </cell>
          <cell r="B2017" t="str">
            <v>8 CH. ULTRA STE, 2 CONNECTOR</v>
          </cell>
          <cell r="C2017">
            <v>37476</v>
          </cell>
          <cell r="D2017" t="str">
            <v>A</v>
          </cell>
        </row>
        <row r="2018">
          <cell r="A2018" t="str">
            <v>X6797A</v>
          </cell>
          <cell r="B2018" t="str">
            <v>4 CH. ULTRA STE, 2 CONNECTOR</v>
          </cell>
          <cell r="C2018">
            <v>37476</v>
          </cell>
          <cell r="D2018" t="str">
            <v>A</v>
          </cell>
        </row>
        <row r="2019">
          <cell r="A2019" t="str">
            <v>X6798A</v>
          </cell>
          <cell r="B2019" t="str">
            <v>8 CH. ULTRA STE, 8 CONNECTOR</v>
          </cell>
          <cell r="C2019">
            <v>37476</v>
          </cell>
          <cell r="D2019" t="str">
            <v>A</v>
          </cell>
        </row>
        <row r="2020">
          <cell r="A2020" t="str">
            <v>X6901A</v>
          </cell>
          <cell r="B2020" t="str">
            <v>NETRA TELCO 19" RACKMOUNT KIT</v>
          </cell>
          <cell r="C2020">
            <v>325</v>
          </cell>
          <cell r="D2020" t="str">
            <v>A</v>
          </cell>
        </row>
        <row r="2021">
          <cell r="A2021" t="str">
            <v>X6902A</v>
          </cell>
          <cell r="B2021" t="str">
            <v>NETRA TELCO 23" RACKMOUNT KIT</v>
          </cell>
          <cell r="C2021">
            <v>325</v>
          </cell>
          <cell r="D2021" t="str">
            <v>A</v>
          </cell>
        </row>
        <row r="2022">
          <cell r="A2022" t="str">
            <v>X6903A</v>
          </cell>
          <cell r="B2022" t="str">
            <v>NETRA TELCO 24" RACKMOUNT KIT</v>
          </cell>
          <cell r="C2022">
            <v>325</v>
          </cell>
          <cell r="D2022" t="str">
            <v>A</v>
          </cell>
        </row>
        <row r="2023">
          <cell r="A2023" t="str">
            <v>X6904A</v>
          </cell>
          <cell r="B2023" t="str">
            <v>NETRA TELCO 600MM RACKMNT KIT</v>
          </cell>
          <cell r="C2023">
            <v>325</v>
          </cell>
          <cell r="D2023" t="str">
            <v>A</v>
          </cell>
        </row>
        <row r="2024">
          <cell r="A2024" t="str">
            <v>X6905A</v>
          </cell>
          <cell r="B2024" t="str">
            <v>NETRA TELCO ALARMS SW, CD</v>
          </cell>
          <cell r="C2024">
            <v>280</v>
          </cell>
          <cell r="D2024" t="str">
            <v>A</v>
          </cell>
        </row>
        <row r="2025">
          <cell r="A2025" t="str">
            <v>X6907A</v>
          </cell>
          <cell r="B2025" t="str">
            <v>23"/24" rack kit for Netra st</v>
          </cell>
          <cell r="C2025">
            <v>350</v>
          </cell>
          <cell r="D2025" t="str">
            <v>A</v>
          </cell>
        </row>
        <row r="2026">
          <cell r="A2026" t="str">
            <v>X6909A</v>
          </cell>
          <cell r="B2026" t="str">
            <v>600MM RACK KIT FOR NETRA ST</v>
          </cell>
          <cell r="C2026">
            <v>350</v>
          </cell>
          <cell r="D2026" t="str">
            <v>A</v>
          </cell>
        </row>
        <row r="2027">
          <cell r="A2027" t="str">
            <v>X6913A</v>
          </cell>
          <cell r="B2027" t="str">
            <v>NETRA T112X AIR-FILTERS-10PACK</v>
          </cell>
          <cell r="C2027">
            <v>266</v>
          </cell>
          <cell r="D2027" t="str">
            <v>A</v>
          </cell>
        </row>
        <row r="2028">
          <cell r="A2028" t="str">
            <v>X6914A</v>
          </cell>
          <cell r="B2028" t="str">
            <v>Rack Slide and Slide adaptor</v>
          </cell>
          <cell r="C2028">
            <v>329</v>
          </cell>
          <cell r="D2028" t="str">
            <v>A</v>
          </cell>
        </row>
        <row r="2029">
          <cell r="A2029" t="str">
            <v>X6917A</v>
          </cell>
          <cell r="B2029" t="str">
            <v>.5m SCSI cable/Netra st D130</v>
          </cell>
          <cell r="C2029">
            <v>188</v>
          </cell>
          <cell r="D2029" t="str">
            <v>A</v>
          </cell>
        </row>
        <row r="2030">
          <cell r="A2030" t="str">
            <v>X6918A</v>
          </cell>
          <cell r="B2030" t="str">
            <v>Front Bezel, Netra st D130</v>
          </cell>
          <cell r="C2030">
            <v>113</v>
          </cell>
          <cell r="D2030" t="str">
            <v>A</v>
          </cell>
        </row>
        <row r="2031">
          <cell r="A2031" t="str">
            <v>X6919A</v>
          </cell>
          <cell r="B2031" t="str">
            <v>Netra t1/st D130 19"rack mount</v>
          </cell>
          <cell r="C2031">
            <v>375</v>
          </cell>
          <cell r="D2031" t="str">
            <v>A</v>
          </cell>
        </row>
        <row r="2032">
          <cell r="A2032" t="str">
            <v>X6966A</v>
          </cell>
          <cell r="B2032" t="str">
            <v>Netra t 1 23" Rack-Mount kit</v>
          </cell>
          <cell r="C2032">
            <v>350</v>
          </cell>
          <cell r="D2032" t="str">
            <v>A</v>
          </cell>
        </row>
        <row r="2033">
          <cell r="A2033" t="str">
            <v>X6967A</v>
          </cell>
          <cell r="B2033" t="str">
            <v>Netra t1/st D130 24" Rack</v>
          </cell>
          <cell r="C2033">
            <v>350</v>
          </cell>
          <cell r="D2033" t="str">
            <v>A</v>
          </cell>
        </row>
        <row r="2034">
          <cell r="A2034" t="str">
            <v>X6968A</v>
          </cell>
          <cell r="B2034" t="str">
            <v>Netra t1/st D130 600mm Adaptor</v>
          </cell>
          <cell r="C2034">
            <v>350</v>
          </cell>
          <cell r="D2034" t="str">
            <v>A</v>
          </cell>
        </row>
        <row r="2035">
          <cell r="A2035" t="str">
            <v>X6971A</v>
          </cell>
          <cell r="B2035" t="str">
            <v>Netra t 1 Internal CDROM Kit</v>
          </cell>
          <cell r="C2035">
            <v>693</v>
          </cell>
          <cell r="D2035" t="str">
            <v>A</v>
          </cell>
        </row>
        <row r="2036">
          <cell r="A2036" t="str">
            <v>X6972A</v>
          </cell>
          <cell r="B2036" t="str">
            <v>Netra t 1 Alarms Software CD</v>
          </cell>
          <cell r="C2036">
            <v>70</v>
          </cell>
          <cell r="D2036" t="str">
            <v>A</v>
          </cell>
        </row>
        <row r="2037">
          <cell r="A2037" t="str">
            <v>X6973A</v>
          </cell>
          <cell r="B2037" t="str">
            <v>Netra t 1 Serial Port adapters</v>
          </cell>
          <cell r="C2037">
            <v>70</v>
          </cell>
          <cell r="D2037" t="str">
            <v>A</v>
          </cell>
        </row>
        <row r="2038">
          <cell r="A2038" t="str">
            <v>X6983A</v>
          </cell>
          <cell r="B2038" t="str">
            <v>64MB Mezzanine Memory board</v>
          </cell>
          <cell r="C2038">
            <v>798</v>
          </cell>
          <cell r="D2038" t="str">
            <v>A</v>
          </cell>
        </row>
        <row r="2039">
          <cell r="A2039" t="str">
            <v>X6985A</v>
          </cell>
          <cell r="B2039" t="str">
            <v>256MB Mezzanine Memory board</v>
          </cell>
          <cell r="C2039">
            <v>2940</v>
          </cell>
          <cell r="D2039" t="str">
            <v>A</v>
          </cell>
        </row>
        <row r="2040">
          <cell r="A2040" t="str">
            <v>X6986A</v>
          </cell>
          <cell r="B2040" t="str">
            <v>512MB Mezzanine Memory Card</v>
          </cell>
          <cell r="C2040">
            <v>5880</v>
          </cell>
          <cell r="D2040" t="str">
            <v>A</v>
          </cell>
        </row>
        <row r="2041">
          <cell r="A2041" t="str">
            <v>X7002A</v>
          </cell>
          <cell r="B2041" t="str">
            <v>OPT MEMORY 64MB (2*32MB)</v>
          </cell>
          <cell r="C2041">
            <v>664</v>
          </cell>
          <cell r="D2041" t="str">
            <v>H</v>
          </cell>
        </row>
        <row r="2042">
          <cell r="A2042" t="str">
            <v>X7003A</v>
          </cell>
          <cell r="B2042" t="str">
            <v>OPT MEMORY 128MB (2*64MB)</v>
          </cell>
          <cell r="C2042">
            <v>1264</v>
          </cell>
          <cell r="D2042" t="str">
            <v>H</v>
          </cell>
        </row>
        <row r="2043">
          <cell r="A2043" t="str">
            <v>X7004A</v>
          </cell>
          <cell r="B2043" t="str">
            <v>OPT MEMORY 256MB (2*128MB)</v>
          </cell>
          <cell r="C2043">
            <v>2400</v>
          </cell>
          <cell r="D2043" t="str">
            <v>H</v>
          </cell>
        </row>
        <row r="2044">
          <cell r="A2044" t="str">
            <v>X7005A</v>
          </cell>
          <cell r="B2044" t="str">
            <v>OPT MEMORY 512MB (2*256MB)</v>
          </cell>
          <cell r="C2044">
            <v>5200</v>
          </cell>
          <cell r="D2044" t="str">
            <v>H</v>
          </cell>
        </row>
        <row r="2045">
          <cell r="A2045" t="str">
            <v xml:space="preserve">X7016A </v>
          </cell>
          <cell r="B2045" t="str">
            <v xml:space="preserve">JAVASTATION 8MB FLASH MEMORY </v>
          </cell>
          <cell r="C2045">
            <v>358</v>
          </cell>
          <cell r="D2045" t="str">
            <v xml:space="preserve">A </v>
          </cell>
        </row>
        <row r="2046">
          <cell r="A2046" t="str">
            <v>X7020A</v>
          </cell>
          <cell r="B2046" t="str">
            <v>OPT A3500 MEMORY 64MB</v>
          </cell>
          <cell r="C2046">
            <v>2625</v>
          </cell>
          <cell r="D2046" t="str">
            <v>A</v>
          </cell>
        </row>
        <row r="2047">
          <cell r="A2047" t="str">
            <v>X7022A</v>
          </cell>
          <cell r="B2047" t="str">
            <v>OPT MEMORY 256MB (8*32MB)</v>
          </cell>
          <cell r="C2047">
            <v>5761</v>
          </cell>
          <cell r="D2047" t="str">
            <v>A</v>
          </cell>
        </row>
        <row r="2048">
          <cell r="A2048" t="str">
            <v>X7023A</v>
          </cell>
          <cell r="B2048" t="str">
            <v>OTP MEMORY 1GB (8*128MB)</v>
          </cell>
          <cell r="C2048">
            <v>22736</v>
          </cell>
          <cell r="D2048" t="str">
            <v>A</v>
          </cell>
        </row>
        <row r="2049">
          <cell r="A2049" t="str">
            <v>X7025A</v>
          </cell>
          <cell r="B2049" t="str">
            <v>E10000 MEM BOARD, UNPOPULATED</v>
          </cell>
          <cell r="C2049">
            <v>16000</v>
          </cell>
          <cell r="D2049" t="str">
            <v>A</v>
          </cell>
        </row>
        <row r="2050">
          <cell r="A2050" t="str">
            <v>X7026A</v>
          </cell>
          <cell r="B2050" t="str">
            <v>OPT MEMORY 2GB (8*256MB)</v>
          </cell>
          <cell r="C2050">
            <v>44135</v>
          </cell>
          <cell r="D2050" t="str">
            <v>A</v>
          </cell>
        </row>
        <row r="2051">
          <cell r="A2051" t="str">
            <v>X7035A</v>
          </cell>
          <cell r="B2051" t="str">
            <v>OPT 128MB MEMORY FOR SUNPCI</v>
          </cell>
          <cell r="C2051">
            <v>490</v>
          </cell>
          <cell r="D2051" t="str">
            <v>H</v>
          </cell>
        </row>
        <row r="2052">
          <cell r="A2052" t="str">
            <v>X7036A</v>
          </cell>
          <cell r="B2052" t="str">
            <v>OPT 64MB DRAM, 50NS, U5/U10</v>
          </cell>
          <cell r="C2052">
            <v>315</v>
          </cell>
          <cell r="D2052" t="str">
            <v>H</v>
          </cell>
        </row>
        <row r="2053">
          <cell r="A2053" t="str">
            <v>X7037A</v>
          </cell>
          <cell r="B2053" t="str">
            <v>OPT 128MB DRAM, 50NS, U5/U10</v>
          </cell>
          <cell r="C2053">
            <v>595</v>
          </cell>
          <cell r="D2053" t="str">
            <v>H</v>
          </cell>
        </row>
        <row r="2054">
          <cell r="A2054" t="str">
            <v>X7038A</v>
          </cell>
          <cell r="B2054" t="str">
            <v>OPT 256MB DRAM, 50NS, U5/U10</v>
          </cell>
          <cell r="C2054">
            <v>1253</v>
          </cell>
          <cell r="D2054" t="str">
            <v>H</v>
          </cell>
        </row>
        <row r="2055">
          <cell r="A2055" t="str">
            <v>X7039A</v>
          </cell>
          <cell r="B2055" t="str">
            <v>OPT 512MB DRAM, 50NS, U5/U10</v>
          </cell>
          <cell r="C2055">
            <v>2513</v>
          </cell>
          <cell r="D2055" t="str">
            <v>H</v>
          </cell>
        </row>
        <row r="2056">
          <cell r="A2056" t="str">
            <v>X7040A</v>
          </cell>
          <cell r="B2056" t="str">
            <v>OPT A1000 MEMORY 64MB</v>
          </cell>
          <cell r="C2056">
            <v>1875</v>
          </cell>
          <cell r="D2056" t="str">
            <v>H</v>
          </cell>
        </row>
        <row r="2057">
          <cell r="A2057" t="str">
            <v>X7041A</v>
          </cell>
          <cell r="B2057" t="str">
            <v>Opt 64MB Memory for SunPCI</v>
          </cell>
          <cell r="C2057">
            <v>273</v>
          </cell>
          <cell r="D2057" t="str">
            <v>H</v>
          </cell>
        </row>
        <row r="2058">
          <cell r="A2058" t="str">
            <v>X7043A</v>
          </cell>
          <cell r="B2058" t="str">
            <v>OPT MEMORY 128MB (2*64MB)</v>
          </cell>
          <cell r="C2058">
            <v>1442</v>
          </cell>
          <cell r="D2058" t="str">
            <v>H</v>
          </cell>
        </row>
        <row r="2059">
          <cell r="A2059" t="str">
            <v>X7071A</v>
          </cell>
          <cell r="B2059" t="str">
            <v>NETRA T 1400-05 19" RACK KIT</v>
          </cell>
          <cell r="C2059">
            <v>350</v>
          </cell>
          <cell r="D2059" t="str">
            <v>A</v>
          </cell>
        </row>
        <row r="2060">
          <cell r="A2060" t="str">
            <v>X7072A</v>
          </cell>
          <cell r="B2060" t="str">
            <v>NETRA T 1400-05 23" RACK KIT</v>
          </cell>
          <cell r="C2060">
            <v>350</v>
          </cell>
          <cell r="D2060" t="str">
            <v>A</v>
          </cell>
        </row>
        <row r="2061">
          <cell r="A2061" t="str">
            <v>X7073A</v>
          </cell>
          <cell r="B2061" t="str">
            <v>NETRA T 1400-05 24" RACK KIT</v>
          </cell>
          <cell r="C2061">
            <v>350</v>
          </cell>
          <cell r="D2061" t="str">
            <v>A</v>
          </cell>
        </row>
        <row r="2062">
          <cell r="A2062" t="str">
            <v>X7074A</v>
          </cell>
          <cell r="B2062" t="str">
            <v>NETRA T 1400-05 600mm RACK KIT</v>
          </cell>
          <cell r="C2062">
            <v>350</v>
          </cell>
          <cell r="D2062" t="str">
            <v>A</v>
          </cell>
        </row>
        <row r="2063">
          <cell r="A2063" t="str">
            <v>X7075A</v>
          </cell>
          <cell r="B2063" t="str">
            <v>Netra t 140x Air Filter Pack</v>
          </cell>
          <cell r="C2063">
            <v>231</v>
          </cell>
          <cell r="D2063" t="str">
            <v>A</v>
          </cell>
        </row>
        <row r="2064">
          <cell r="A2064" t="str">
            <v>X7076A</v>
          </cell>
          <cell r="B2064" t="str">
            <v>Netra t 140x Plastic Facia Kit</v>
          </cell>
          <cell r="C2064">
            <v>259</v>
          </cell>
          <cell r="D2064" t="str">
            <v>A</v>
          </cell>
        </row>
        <row r="2065">
          <cell r="A2065" t="str">
            <v>X7077A</v>
          </cell>
          <cell r="B2065" t="str">
            <v>LOM Software for Netra Servers</v>
          </cell>
          <cell r="C2065">
            <v>280</v>
          </cell>
          <cell r="D2065" t="str">
            <v>A</v>
          </cell>
        </row>
        <row r="2066">
          <cell r="A2066" t="str">
            <v>X7119A-K</v>
          </cell>
          <cell r="B2066" t="str">
            <v>19" COLOR MONITOR W/CABLE</v>
          </cell>
          <cell r="C2066">
            <v>950</v>
          </cell>
          <cell r="D2066" t="str">
            <v>D</v>
          </cell>
        </row>
        <row r="2067">
          <cell r="A2067" t="str">
            <v xml:space="preserve">X7121A-K </v>
          </cell>
          <cell r="B2067" t="str">
            <v xml:space="preserve">21" COLOR MONITOR W/CABLE </v>
          </cell>
          <cell r="C2067">
            <v>1670</v>
          </cell>
          <cell r="D2067" t="str">
            <v>D</v>
          </cell>
        </row>
        <row r="2068">
          <cell r="A2068" t="str">
            <v>X7124A-K</v>
          </cell>
          <cell r="B2068" t="str">
            <v>24" WIDE SCREEN - KOREAN VER.</v>
          </cell>
          <cell r="C2068">
            <v>3400</v>
          </cell>
          <cell r="D2068" t="str">
            <v>D</v>
          </cell>
        </row>
        <row r="2069">
          <cell r="A2069" t="str">
            <v>X7126A-K</v>
          </cell>
          <cell r="B2069" t="str">
            <v>17" ENTRY COLOR MONITOR</v>
          </cell>
          <cell r="C2069">
            <v>580</v>
          </cell>
          <cell r="D2069" t="str">
            <v>D</v>
          </cell>
        </row>
        <row r="2070">
          <cell r="A2070" t="str">
            <v>X7127A</v>
          </cell>
          <cell r="B2070" t="str">
            <v>18.1" TFT LCD COLOR MONITOR</v>
          </cell>
          <cell r="C2070">
            <v>4620</v>
          </cell>
          <cell r="D2070" t="str">
            <v>D</v>
          </cell>
        </row>
        <row r="2071">
          <cell r="A2071" t="str">
            <v>X7135A</v>
          </cell>
          <cell r="B2071" t="str">
            <v>19" FD AG COLOR MONITOR</v>
          </cell>
          <cell r="C2071">
            <v>950</v>
          </cell>
          <cell r="D2071" t="str">
            <v>D</v>
          </cell>
        </row>
        <row r="2072">
          <cell r="A2072" t="str">
            <v>X7136A</v>
          </cell>
          <cell r="B2072" t="str">
            <v>21" FD AG COLOR MONITOR</v>
          </cell>
          <cell r="C2072">
            <v>1670</v>
          </cell>
          <cell r="D2072" t="str">
            <v>D</v>
          </cell>
        </row>
        <row r="2073">
          <cell r="A2073" t="str">
            <v>X901A</v>
          </cell>
          <cell r="B2073" t="str">
            <v>OPT CABLE SCSI 0.8M 68PIN</v>
          </cell>
          <cell r="C2073">
            <v>163</v>
          </cell>
          <cell r="D2073" t="str">
            <v>D</v>
          </cell>
        </row>
        <row r="2074">
          <cell r="A2074" t="str">
            <v>X902A</v>
          </cell>
          <cell r="B2074" t="str">
            <v>OPT CABLE SCSI 2M 68PIN</v>
          </cell>
          <cell r="C2074">
            <v>163</v>
          </cell>
          <cell r="D2074" t="str">
            <v>D</v>
          </cell>
        </row>
        <row r="2075">
          <cell r="A2075" t="str">
            <v>X903A</v>
          </cell>
          <cell r="B2075" t="str">
            <v>OPT CABLE SCSI 1.2M 50/68PIN</v>
          </cell>
          <cell r="C2075">
            <v>163</v>
          </cell>
          <cell r="D2075" t="str">
            <v>D</v>
          </cell>
        </row>
        <row r="2076">
          <cell r="A2076" t="str">
            <v>X904A</v>
          </cell>
          <cell r="B2076" t="str">
            <v>OPT CABLE SCSI 2M 50/68PIN</v>
          </cell>
          <cell r="C2076">
            <v>163</v>
          </cell>
          <cell r="D2076" t="str">
            <v>D</v>
          </cell>
        </row>
        <row r="2077">
          <cell r="A2077" t="str">
            <v>X939A</v>
          </cell>
          <cell r="B2077" t="str">
            <v>Opt Int SCSI cable, U80</v>
          </cell>
          <cell r="C2077">
            <v>20</v>
          </cell>
          <cell r="D2077" t="str">
            <v>H</v>
          </cell>
        </row>
        <row r="2078">
          <cell r="A2078" t="str">
            <v>X947A</v>
          </cell>
          <cell r="B2078" t="str">
            <v>4.0m SCSI right cable/Netra st</v>
          </cell>
          <cell r="C2078">
            <v>188</v>
          </cell>
          <cell r="D2078" t="str">
            <v>A</v>
          </cell>
        </row>
        <row r="2079">
          <cell r="A2079" t="str">
            <v>X948A</v>
          </cell>
          <cell r="B2079" t="str">
            <v>19" rack brackets/Netra st A/D</v>
          </cell>
          <cell r="C2079">
            <v>225</v>
          </cell>
          <cell r="D2079" t="str">
            <v>A</v>
          </cell>
        </row>
        <row r="2080">
          <cell r="A2080" t="str">
            <v>X952A</v>
          </cell>
          <cell r="B2080" t="str">
            <v>ENTERPRISE 4000 CASTER BASE</v>
          </cell>
          <cell r="C2080">
            <v>1190</v>
          </cell>
          <cell r="D2080" t="str">
            <v>A</v>
          </cell>
        </row>
        <row r="2081">
          <cell r="A2081" t="str">
            <v>X953A</v>
          </cell>
          <cell r="B2081" t="str">
            <v>ENTERPRISE 4000 LOCK MODULE</v>
          </cell>
          <cell r="C2081">
            <v>175</v>
          </cell>
          <cell r="D2081" t="str">
            <v>A</v>
          </cell>
        </row>
        <row r="2082">
          <cell r="A2082" t="str">
            <v>X954A</v>
          </cell>
          <cell r="B2082" t="str">
            <v>OPT INT PS/300W FOR EX000</v>
          </cell>
          <cell r="C2082">
            <v>2520</v>
          </cell>
          <cell r="D2082" t="str">
            <v>A</v>
          </cell>
        </row>
        <row r="2083">
          <cell r="A2083" t="str">
            <v>X958A</v>
          </cell>
          <cell r="B2083" t="str">
            <v>OPT 2ND PERIPHERAL PS/184W</v>
          </cell>
          <cell r="C2083">
            <v>2100</v>
          </cell>
          <cell r="D2083" t="str">
            <v>A</v>
          </cell>
        </row>
        <row r="2084">
          <cell r="A2084" t="str">
            <v>X959A</v>
          </cell>
          <cell r="B2084" t="str">
            <v>2.0m SCSI right cable/Netra st</v>
          </cell>
          <cell r="C2084">
            <v>188</v>
          </cell>
          <cell r="D2084" t="str">
            <v>A</v>
          </cell>
        </row>
        <row r="2085">
          <cell r="A2085" t="str">
            <v>X9601A</v>
          </cell>
          <cell r="B2085" t="str">
            <v>ENTRSE EXP. CAB. AIR BAFFLE</v>
          </cell>
          <cell r="C2085">
            <v>70</v>
          </cell>
          <cell r="D2085" t="str">
            <v>A</v>
          </cell>
        </row>
        <row r="2086">
          <cell r="A2086" t="str">
            <v>X9602A</v>
          </cell>
          <cell r="B2086" t="str">
            <v>Ex000 Cabinet Floor Brackets</v>
          </cell>
          <cell r="C2086">
            <v>560</v>
          </cell>
          <cell r="D2086" t="str">
            <v>A</v>
          </cell>
        </row>
        <row r="2087">
          <cell r="A2087" t="str">
            <v>X9604A</v>
          </cell>
          <cell r="B2087" t="str">
            <v>SERVER CASTERS OPTION</v>
          </cell>
          <cell r="C2087">
            <v>128</v>
          </cell>
          <cell r="D2087" t="str">
            <v>H</v>
          </cell>
        </row>
        <row r="2088">
          <cell r="A2088" t="str">
            <v>X9606A</v>
          </cell>
          <cell r="B2088" t="str">
            <v>A1000/D1000 TOWER STAND</v>
          </cell>
          <cell r="C2088">
            <v>90</v>
          </cell>
          <cell r="D2088" t="str">
            <v>H</v>
          </cell>
        </row>
        <row r="2089">
          <cell r="A2089" t="str">
            <v>X9620A</v>
          </cell>
          <cell r="B2089" t="str">
            <v>OPT 2ND POWER SEQUENCER</v>
          </cell>
          <cell r="C2089">
            <v>1650</v>
          </cell>
          <cell r="D2089" t="str">
            <v>A</v>
          </cell>
        </row>
        <row r="2090">
          <cell r="A2090" t="str">
            <v>X9621A</v>
          </cell>
          <cell r="B2090" t="str">
            <v>RACK-MOUNT RAILS E4X00</v>
          </cell>
          <cell r="C2090">
            <v>675</v>
          </cell>
          <cell r="D2090" t="str">
            <v>A</v>
          </cell>
        </row>
        <row r="2091">
          <cell r="A2091" t="str">
            <v>X9622A</v>
          </cell>
          <cell r="B2091" t="str">
            <v>9" AIR BAFFLE FOR ENT CABINET</v>
          </cell>
          <cell r="C2091">
            <v>75</v>
          </cell>
          <cell r="D2091" t="str">
            <v>A</v>
          </cell>
        </row>
        <row r="2092">
          <cell r="A2092" t="str">
            <v>X9623A</v>
          </cell>
          <cell r="B2092" t="str">
            <v>A5000 DOOR FOR E5500/E6500</v>
          </cell>
          <cell r="C2092">
            <v>525</v>
          </cell>
          <cell r="D2092" t="str">
            <v>A</v>
          </cell>
        </row>
        <row r="2093">
          <cell r="A2093" t="str">
            <v>X9624A</v>
          </cell>
          <cell r="B2093" t="str">
            <v>A5000 DOOR 68" EXP CABINET</v>
          </cell>
          <cell r="C2093">
            <v>525</v>
          </cell>
          <cell r="D2093" t="str">
            <v>A</v>
          </cell>
        </row>
        <row r="2094">
          <cell r="A2094" t="str">
            <v>X9625A</v>
          </cell>
          <cell r="B2094" t="str">
            <v>6" AIR BAFFLE FOR ENT CABINET</v>
          </cell>
          <cell r="C2094">
            <v>65</v>
          </cell>
          <cell r="D2094" t="str">
            <v>A</v>
          </cell>
        </row>
        <row r="2095">
          <cell r="A2095" t="str">
            <v>X9626A</v>
          </cell>
          <cell r="B2095" t="str">
            <v>2ND SEQ. MOUNTING FOR E55/6500</v>
          </cell>
          <cell r="C2095">
            <v>195</v>
          </cell>
          <cell r="D2095" t="str">
            <v>A</v>
          </cell>
        </row>
        <row r="2096">
          <cell r="A2096" t="str">
            <v>X9640A</v>
          </cell>
          <cell r="B2096" t="str">
            <v>OPT FLEXIPACK STORAGE TRAY SYS</v>
          </cell>
          <cell r="C2096">
            <v>520</v>
          </cell>
          <cell r="D2096" t="str">
            <v>A</v>
          </cell>
        </row>
        <row r="2097">
          <cell r="A2097" t="str">
            <v>X9641A</v>
          </cell>
          <cell r="B2097" t="str">
            <v>OPT FLEXIPACK STORAGE TRAY EXP</v>
          </cell>
          <cell r="C2097">
            <v>490</v>
          </cell>
          <cell r="D2097" t="str">
            <v>A</v>
          </cell>
        </row>
        <row r="2098">
          <cell r="A2098" t="str">
            <v>X9643A</v>
          </cell>
          <cell r="B2098" t="str">
            <v>RACKMOUNT KIT FOR L280 AL</v>
          </cell>
          <cell r="C2098">
            <v>560</v>
          </cell>
          <cell r="D2098" t="str">
            <v>A</v>
          </cell>
        </row>
        <row r="2099">
          <cell r="A2099" t="str">
            <v>X9645A</v>
          </cell>
          <cell r="B2099" t="str">
            <v>UNIPACK TRAY, WITH POWER CORDS</v>
          </cell>
          <cell r="C2099">
            <v>1400</v>
          </cell>
          <cell r="D2099" t="str">
            <v>A</v>
          </cell>
        </row>
        <row r="2100">
          <cell r="A2100" t="str">
            <v>X9653A</v>
          </cell>
          <cell r="B2100" t="str">
            <v>A1000/D1000 RACKMOUNT KIT</v>
          </cell>
          <cell r="C2100">
            <v>358</v>
          </cell>
          <cell r="D2100" t="str">
            <v>H</v>
          </cell>
        </row>
        <row r="2101">
          <cell r="A2101" t="str">
            <v>X9654A</v>
          </cell>
          <cell r="B2101" t="str">
            <v>A5000 SYS CAB MOUNT KIT</v>
          </cell>
          <cell r="C2101">
            <v>350</v>
          </cell>
          <cell r="D2101" t="str">
            <v>A</v>
          </cell>
        </row>
        <row r="2102">
          <cell r="A2102" t="str">
            <v>X9655A</v>
          </cell>
          <cell r="B2102" t="str">
            <v>A5000 EXP CAB MOUNT KIT</v>
          </cell>
          <cell r="C2102">
            <v>350</v>
          </cell>
          <cell r="D2102" t="str">
            <v>A</v>
          </cell>
        </row>
        <row r="2103">
          <cell r="A2103" t="str">
            <v>X9659A</v>
          </cell>
          <cell r="B2103" t="str">
            <v>E4X00 Rail Kit for 72" Rack</v>
          </cell>
          <cell r="C2103">
            <v>585</v>
          </cell>
          <cell r="D2103" t="str">
            <v>A</v>
          </cell>
        </row>
        <row r="2104">
          <cell r="A2104" t="str">
            <v>X9660A</v>
          </cell>
          <cell r="B2104" t="str">
            <v>1RU Air Baffle for 72" Rack</v>
          </cell>
          <cell r="C2104">
            <v>130</v>
          </cell>
          <cell r="D2104" t="str">
            <v>A</v>
          </cell>
        </row>
        <row r="2105">
          <cell r="A2105" t="str">
            <v xml:space="preserve">X967A </v>
          </cell>
          <cell r="B2105" t="str">
            <v>600mm RACK KIT/NETRA xt 600</v>
          </cell>
          <cell r="C2105">
            <v>350</v>
          </cell>
          <cell r="D2105" t="str">
            <v xml:space="preserve">A </v>
          </cell>
        </row>
        <row r="2106">
          <cell r="A2106" t="str">
            <v>X9671A</v>
          </cell>
          <cell r="B2106" t="str">
            <v>E10000 FAN TRAY</v>
          </cell>
          <cell r="C2106">
            <v>2600</v>
          </cell>
          <cell r="D2106" t="str">
            <v>A</v>
          </cell>
        </row>
        <row r="2107">
          <cell r="A2107" t="str">
            <v>X9681A</v>
          </cell>
          <cell r="B2107" t="str">
            <v>E10000 POWER CONTROL</v>
          </cell>
          <cell r="C2107">
            <v>1600</v>
          </cell>
          <cell r="D2107" t="str">
            <v>A</v>
          </cell>
        </row>
        <row r="2108">
          <cell r="A2108" t="str">
            <v>X9682A</v>
          </cell>
          <cell r="B2108" t="str">
            <v>OPT POWER SUPPLY FOR E450</v>
          </cell>
          <cell r="C2108">
            <v>1532</v>
          </cell>
          <cell r="D2108" t="str">
            <v>H</v>
          </cell>
        </row>
        <row r="2109">
          <cell r="A2109" t="str">
            <v>X9683A</v>
          </cell>
          <cell r="B2109" t="str">
            <v>POWER SUPPLY OPTION FOR E250</v>
          </cell>
          <cell r="C2109">
            <v>904</v>
          </cell>
          <cell r="D2109" t="str">
            <v>H</v>
          </cell>
        </row>
        <row r="2110">
          <cell r="A2110" t="str">
            <v>X9684A</v>
          </cell>
          <cell r="B2110" t="str">
            <v>POWER SUPPLY OPT - E420R/E220R</v>
          </cell>
          <cell r="C2110">
            <v>973</v>
          </cell>
          <cell r="D2110" t="str">
            <v>H</v>
          </cell>
        </row>
        <row r="2111">
          <cell r="A2111" t="str">
            <v>X9687A</v>
          </cell>
          <cell r="B2111" t="str">
            <v>A5000 CHASSIS POWER SUPPLY</v>
          </cell>
          <cell r="C2111">
            <v>1400</v>
          </cell>
          <cell r="D2111" t="str">
            <v>A</v>
          </cell>
        </row>
        <row r="2112">
          <cell r="A2112" t="str">
            <v>X9688A</v>
          </cell>
          <cell r="B2112" t="str">
            <v>A7000 PWR CONDIT UNIT,8 KVA</v>
          </cell>
          <cell r="C2112">
            <v>28377</v>
          </cell>
          <cell r="D2112" t="str">
            <v>A</v>
          </cell>
        </row>
        <row r="2113">
          <cell r="A2113" t="str">
            <v>X9689A</v>
          </cell>
          <cell r="B2113" t="str">
            <v>OPT 2ND PERIPHERAL PS/195W</v>
          </cell>
          <cell r="C2113">
            <v>2250</v>
          </cell>
          <cell r="D2113" t="str">
            <v>A</v>
          </cell>
        </row>
        <row r="2114">
          <cell r="A2114" t="str">
            <v>X968A</v>
          </cell>
          <cell r="B2114" t="str">
            <v>ENTERPRISE 3000 FLR BRACKET</v>
          </cell>
          <cell r="C2114">
            <v>140</v>
          </cell>
          <cell r="D2114" t="str">
            <v>A</v>
          </cell>
        </row>
        <row r="2115">
          <cell r="A2115" t="str">
            <v>X9690A</v>
          </cell>
          <cell r="B2115" t="str">
            <v>E450 RACKMOUNTING KIT</v>
          </cell>
          <cell r="C2115">
            <v>1019</v>
          </cell>
          <cell r="D2115" t="str">
            <v>H</v>
          </cell>
        </row>
        <row r="2116">
          <cell r="A2116" t="str">
            <v>X9691A</v>
          </cell>
          <cell r="B2116" t="str">
            <v>E250 TOWER TO RACK CONVRSN KIT</v>
          </cell>
          <cell r="C2116">
            <v>774</v>
          </cell>
          <cell r="D2116" t="str">
            <v>H</v>
          </cell>
        </row>
        <row r="2117">
          <cell r="A2117" t="str">
            <v>X9696A</v>
          </cell>
          <cell r="B2117" t="str">
            <v>E250 RACK TO TOWER CONVRSN KIT</v>
          </cell>
          <cell r="C2117">
            <v>514</v>
          </cell>
          <cell r="D2117" t="str">
            <v>H</v>
          </cell>
        </row>
        <row r="2118">
          <cell r="A2118" t="str">
            <v>X973A</v>
          </cell>
          <cell r="B2118" t="str">
            <v>2 METER FIBRE CHANNEL CABLE</v>
          </cell>
          <cell r="C2118">
            <v>195</v>
          </cell>
          <cell r="D2118" t="str">
            <v>D</v>
          </cell>
        </row>
        <row r="2119">
          <cell r="A2119" t="str">
            <v>X978A</v>
          </cell>
          <cell r="B2119" t="str">
            <v>15 METER FIBRE CHANNEL CABLE</v>
          </cell>
          <cell r="C2119">
            <v>228</v>
          </cell>
          <cell r="D2119" t="str">
            <v>D</v>
          </cell>
        </row>
        <row r="2120">
          <cell r="A2120" t="str">
            <v>X979A</v>
          </cell>
          <cell r="B2120" t="str">
            <v>OPT CABLE DSCSI 12M</v>
          </cell>
          <cell r="C2120">
            <v>345</v>
          </cell>
          <cell r="D2120" t="str">
            <v>D</v>
          </cell>
        </row>
        <row r="2121">
          <cell r="A2121" t="str">
            <v>X9818A</v>
          </cell>
          <cell r="B2121" t="str">
            <v>OPT DOOR ASSEMBLY 72" CABINET</v>
          </cell>
          <cell r="C2121">
            <v>910</v>
          </cell>
          <cell r="D2121" t="str">
            <v>A</v>
          </cell>
        </row>
        <row r="2122">
          <cell r="A2122" t="str">
            <v>X9819A</v>
          </cell>
          <cell r="B2122" t="str">
            <v>OPT FAN ASSEMBLY 72" CABINET</v>
          </cell>
          <cell r="C2122">
            <v>1820</v>
          </cell>
          <cell r="D2122" t="str">
            <v>A</v>
          </cell>
        </row>
        <row r="2123">
          <cell r="A2123" t="str">
            <v>X985A</v>
          </cell>
          <cell r="B2123" t="str">
            <v>OPT CABLE SERIAL PORT SPLITTER</v>
          </cell>
          <cell r="C2123">
            <v>65</v>
          </cell>
          <cell r="D2123" t="str">
            <v>D</v>
          </cell>
        </row>
        <row r="2124">
          <cell r="A2124" t="str">
            <v>X991A</v>
          </cell>
          <cell r="B2124" t="str">
            <v>0.16m R/A SCSI cable/Netra st</v>
          </cell>
          <cell r="C2124">
            <v>175</v>
          </cell>
          <cell r="D2124" t="str">
            <v>A</v>
          </cell>
        </row>
        <row r="2125">
          <cell r="A2125" t="str">
            <v>X992A</v>
          </cell>
          <cell r="B2125" t="str">
            <v>2.0m SCSI left cable/Netra st</v>
          </cell>
          <cell r="C2125">
            <v>175</v>
          </cell>
          <cell r="D2125" t="str">
            <v>A</v>
          </cell>
        </row>
        <row r="2126">
          <cell r="A2126" t="str">
            <v>X993A</v>
          </cell>
          <cell r="B2126" t="str">
            <v>4.0m SCSI left cable/Netra st</v>
          </cell>
          <cell r="C2126">
            <v>175</v>
          </cell>
          <cell r="D2126" t="str">
            <v>A</v>
          </cell>
        </row>
        <row r="2127">
          <cell r="A2127" t="str">
            <v>X994A</v>
          </cell>
          <cell r="B2127" t="str">
            <v>EMI shield/air filter/Netra st</v>
          </cell>
          <cell r="C2127">
            <v>139</v>
          </cell>
          <cell r="D2127" t="str">
            <v>A</v>
          </cell>
        </row>
        <row r="2128">
          <cell r="A2128" t="str">
            <v>X995A</v>
          </cell>
          <cell r="B2128" t="str">
            <v>DC plug conn./10-pack/Netra st</v>
          </cell>
          <cell r="C2128">
            <v>42</v>
          </cell>
          <cell r="D2128" t="str">
            <v>A</v>
          </cell>
        </row>
        <row r="2129">
          <cell r="A2129" t="str">
            <v xml:space="preserve">X996A </v>
          </cell>
          <cell r="B2129" t="str">
            <v>NETRA xt 600, DC, PCI, exp.</v>
          </cell>
          <cell r="C2129">
            <v>4893</v>
          </cell>
          <cell r="D2129" t="str">
            <v xml:space="preserve">A </v>
          </cell>
        </row>
        <row r="2130">
          <cell r="A2130" t="str">
            <v xml:space="preserve">X997A </v>
          </cell>
          <cell r="B2130" t="str">
            <v>NETRA xt 600, AC, PCI, exp.</v>
          </cell>
          <cell r="C2130">
            <v>4193</v>
          </cell>
          <cell r="D2130" t="str">
            <v xml:space="preserve">A </v>
          </cell>
        </row>
        <row r="2131">
          <cell r="A2131" t="str">
            <v xml:space="preserve">X998A </v>
          </cell>
          <cell r="B2131" t="str">
            <v>AIR FILLTER FOR NETRA xt 600</v>
          </cell>
          <cell r="C2131">
            <v>35</v>
          </cell>
          <cell r="D2131" t="str">
            <v xml:space="preserve">A </v>
          </cell>
        </row>
        <row r="2132">
          <cell r="A2132" t="str">
            <v xml:space="preserve">X999A </v>
          </cell>
          <cell r="B2132" t="str">
            <v>24" RACK KIT FOR NETRA xt 600</v>
          </cell>
          <cell r="C2132">
            <v>350</v>
          </cell>
          <cell r="D2132" t="str">
            <v xml:space="preserve">A </v>
          </cell>
        </row>
        <row r="2134">
          <cell r="A2134" t="str">
            <v xml:space="preserve">UNDEV-3.0.1-45-S </v>
          </cell>
          <cell r="B2134" t="str">
            <v>SPAC WSU 301, CD+KOREAN DOC</v>
          </cell>
          <cell r="C2134">
            <v>501</v>
          </cell>
          <cell r="D2134" t="str">
            <v>D</v>
          </cell>
        </row>
        <row r="2135">
          <cell r="A2135" t="str">
            <v xml:space="preserve">UNDEV-3.0.1-SL </v>
          </cell>
          <cell r="B2135" t="str">
            <v>SPAC WSU 301, CD+KOREAN DOC, SITELI</v>
          </cell>
          <cell r="C2135">
            <v>13000</v>
          </cell>
          <cell r="D2135" t="str">
            <v>D</v>
          </cell>
        </row>
        <row r="2136">
          <cell r="A2136" t="str">
            <v xml:space="preserve">UNX25-9.1-S </v>
          </cell>
          <cell r="B2136" t="str">
            <v>SPAC X.25 9.1 SLIMKIT</v>
          </cell>
          <cell r="C2136">
            <v>1190</v>
          </cell>
          <cell r="D2136" t="str">
            <v>D</v>
          </cell>
        </row>
        <row r="2137">
          <cell r="A2137" t="str">
            <v xml:space="preserve">UNSNM-DM-2.3-L </v>
          </cell>
          <cell r="B2137" t="str">
            <v>SPAC DOMAIN MGR 2.3 SOLARIS 2</v>
          </cell>
          <cell r="C2137">
            <v>2028</v>
          </cell>
          <cell r="D2137" t="str">
            <v>D</v>
          </cell>
        </row>
        <row r="2138">
          <cell r="A2138" t="str">
            <v xml:space="preserve">UNSNM-DM-2.3-CD </v>
          </cell>
          <cell r="B2138" t="str">
            <v>SPAC DOMAIN MGR 2.3 MEDIA</v>
          </cell>
          <cell r="C2138">
            <v>338</v>
          </cell>
          <cell r="D2138" t="str">
            <v>D</v>
          </cell>
        </row>
        <row r="2140">
          <cell r="A2140" t="str">
            <v xml:space="preserve">WSUIS-500-TE99 </v>
          </cell>
          <cell r="B2140" t="str">
            <v xml:space="preserve">WS University Ed 5.0 SI-1 SP </v>
          </cell>
          <cell r="C2140">
            <v>501</v>
          </cell>
          <cell r="D2140" t="str">
            <v>N/D</v>
          </cell>
        </row>
        <row r="2141">
          <cell r="A2141" t="str">
            <v>VMR9S-999-EE99</v>
          </cell>
          <cell r="B2141" t="str">
            <v>SW VFS DEPRTMNTL &amp; ENTRPRS LIS</v>
          </cell>
          <cell r="C2141">
            <v>2899</v>
          </cell>
          <cell r="D2141" t="str">
            <v>D</v>
          </cell>
        </row>
      </sheetData>
      <sheetData sheetId="2" refreshError="1"/>
      <sheetData sheetId="3" refreshError="1"/>
      <sheetData sheetId="4"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인력현황요약"/>
      <sheetName val="지점별 인력HC"/>
      <sheetName val="피벗"/>
      <sheetName val="피벗Back Data"/>
      <sheetName val="인력기본정보"/>
      <sheetName val="주재원 정보"/>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인력기본정보"/>
    </sheetNames>
    <sheetDataSet>
      <sheetData sheetId="0"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 INV"/>
      <sheetName val="Write Down"/>
      <sheetName val="WD_Summary"/>
      <sheetName val="K"/>
      <sheetName val="LCPSECT"/>
      <sheetName val="BC_INV"/>
      <sheetName val="Write_Down"/>
      <sheetName val="BC_INV1"/>
      <sheetName val="Write_Down1"/>
    </sheetNames>
    <sheetDataSet>
      <sheetData sheetId="0" refreshError="1">
        <row r="1">
          <cell r="A1" t="str">
            <v xml:space="preserve">Inventory </v>
          </cell>
        </row>
        <row r="2">
          <cell r="A2" t="str">
            <v>Beauty Care</v>
          </cell>
        </row>
        <row r="4">
          <cell r="A4" t="str">
            <v>Translation rate</v>
          </cell>
        </row>
        <row r="5">
          <cell r="A5" t="str">
            <v>1$=･</v>
          </cell>
          <cell r="B5">
            <v>101.5</v>
          </cell>
        </row>
        <row r="6">
          <cell r="G6" t="str">
            <v>Rejoy</v>
          </cell>
          <cell r="O6" t="str">
            <v>Pantene</v>
          </cell>
          <cell r="AN6" t="str">
            <v>Vidal Sassoon</v>
          </cell>
          <cell r="BP6" t="str">
            <v>Hair Care</v>
          </cell>
          <cell r="BR6" t="str">
            <v>HC/PCC TTL</v>
          </cell>
          <cell r="BT6" t="str">
            <v>Clearasil Cream</v>
          </cell>
          <cell r="CA6" t="str">
            <v>Clearasil FW</v>
          </cell>
          <cell r="CF6" t="str">
            <v>Skin Care</v>
          </cell>
          <cell r="CH6" t="str">
            <v>Beauty Care</v>
          </cell>
        </row>
        <row r="7">
          <cell r="A7" t="str">
            <v>Brand</v>
          </cell>
          <cell r="C7" t="str">
            <v>Muse Liquid</v>
          </cell>
          <cell r="E7" t="str">
            <v>PCC TTL</v>
          </cell>
          <cell r="G7" t="str">
            <v>Sarasara</v>
          </cell>
          <cell r="I7" t="str">
            <v>Shittori</v>
          </cell>
          <cell r="K7" t="str">
            <v>A/D</v>
          </cell>
          <cell r="M7" t="str">
            <v>Rejoy TTL</v>
          </cell>
          <cell r="O7" t="str">
            <v>Tonic</v>
          </cell>
          <cell r="Q7" t="str">
            <v xml:space="preserve">Tonic </v>
          </cell>
          <cell r="S7" t="str">
            <v>Shampoo Damage</v>
          </cell>
          <cell r="U7" t="str">
            <v>Shampoo Scalp</v>
          </cell>
          <cell r="X7" t="str">
            <v>Sham.</v>
          </cell>
          <cell r="Z7" t="str">
            <v>Cond. Damage</v>
          </cell>
          <cell r="AB7" t="str">
            <v>Cond. Scalp</v>
          </cell>
          <cell r="AE7" t="str">
            <v>Cond.</v>
          </cell>
          <cell r="AG7" t="str">
            <v>Treat.</v>
          </cell>
          <cell r="AJ7" t="str">
            <v>Treat.</v>
          </cell>
          <cell r="AL7" t="str">
            <v>Pantene</v>
          </cell>
          <cell r="AN7" t="str">
            <v>Shampoo Straight</v>
          </cell>
          <cell r="AP7" t="str">
            <v>Shampoo Wavy</v>
          </cell>
          <cell r="AS7" t="str">
            <v>Sham.</v>
          </cell>
          <cell r="AU7" t="str">
            <v>Cond. Straight</v>
          </cell>
          <cell r="AW7" t="str">
            <v>Cond. Wavy</v>
          </cell>
          <cell r="AZ7" t="str">
            <v>Cond.</v>
          </cell>
          <cell r="BD7" t="str">
            <v>Mousse - OA</v>
          </cell>
          <cell r="BF7" t="str">
            <v>Mousse - Aus.</v>
          </cell>
          <cell r="BH7" t="str">
            <v>S&amp;F</v>
          </cell>
          <cell r="BI7" t="str">
            <v>Spray</v>
          </cell>
          <cell r="BL7" t="str">
            <v>Out-Bath</v>
          </cell>
          <cell r="BN7" t="str">
            <v>Vidal</v>
          </cell>
          <cell r="BP7" t="str">
            <v>Total</v>
          </cell>
          <cell r="BR7" t="str">
            <v>Total</v>
          </cell>
          <cell r="BT7" t="str">
            <v>Regula</v>
          </cell>
          <cell r="BV7" t="str">
            <v>Skin</v>
          </cell>
          <cell r="BY7" t="str">
            <v>Cream</v>
          </cell>
          <cell r="CA7" t="str">
            <v>Face Wash</v>
          </cell>
          <cell r="CD7" t="str">
            <v>FW</v>
          </cell>
          <cell r="CF7" t="str">
            <v>Total</v>
          </cell>
          <cell r="CH7" t="str">
            <v>Total</v>
          </cell>
        </row>
        <row r="8">
          <cell r="A8" t="str">
            <v>Size</v>
          </cell>
          <cell r="C8" t="str">
            <v>250ml</v>
          </cell>
          <cell r="D8" t="str">
            <v>Refill</v>
          </cell>
          <cell r="G8" t="str">
            <v>200ml</v>
          </cell>
          <cell r="H8" t="str">
            <v>600ml</v>
          </cell>
          <cell r="I8" t="str">
            <v>200ml</v>
          </cell>
          <cell r="J8" t="str">
            <v>600ml</v>
          </cell>
          <cell r="K8" t="str">
            <v>190ml</v>
          </cell>
          <cell r="L8" t="str">
            <v>550ml</v>
          </cell>
          <cell r="O8" t="str">
            <v>180ml</v>
          </cell>
          <cell r="P8" t="str">
            <v>300ml</v>
          </cell>
          <cell r="Q8" t="str">
            <v>Avg.</v>
          </cell>
          <cell r="S8" t="str">
            <v>200ml</v>
          </cell>
          <cell r="T8" t="str">
            <v>750ml</v>
          </cell>
          <cell r="U8" t="str">
            <v>200ml</v>
          </cell>
          <cell r="V8" t="str">
            <v>750ml</v>
          </cell>
          <cell r="X8" t="str">
            <v>Avg.</v>
          </cell>
          <cell r="Z8" t="str">
            <v>200g</v>
          </cell>
          <cell r="AA8" t="str">
            <v>750g</v>
          </cell>
          <cell r="AB8" t="str">
            <v>200g</v>
          </cell>
          <cell r="AC8" t="str">
            <v>750g</v>
          </cell>
          <cell r="AE8" t="str">
            <v>Avg.</v>
          </cell>
          <cell r="AG8" t="str">
            <v>180g</v>
          </cell>
          <cell r="AH8" t="str">
            <v>220g</v>
          </cell>
          <cell r="AJ8" t="str">
            <v>Avg.</v>
          </cell>
          <cell r="AL8" t="str">
            <v>Total</v>
          </cell>
          <cell r="AN8" t="str">
            <v>200ml</v>
          </cell>
          <cell r="AO8" t="str">
            <v>550ml</v>
          </cell>
          <cell r="AP8" t="str">
            <v>200ml</v>
          </cell>
          <cell r="AQ8" t="str">
            <v>550ml</v>
          </cell>
          <cell r="AS8" t="str">
            <v>Avg.</v>
          </cell>
          <cell r="AU8" t="str">
            <v>200g</v>
          </cell>
          <cell r="AV8" t="str">
            <v>550g</v>
          </cell>
          <cell r="AW8" t="str">
            <v>200g</v>
          </cell>
          <cell r="AX8" t="str">
            <v>550g</v>
          </cell>
          <cell r="AZ8" t="str">
            <v>Avg.</v>
          </cell>
          <cell r="BB8" t="str">
            <v>Treat.</v>
          </cell>
          <cell r="BD8" t="str">
            <v>Straight</v>
          </cell>
          <cell r="BE8" t="str">
            <v>Wavy</v>
          </cell>
          <cell r="BF8" t="str">
            <v>Straight</v>
          </cell>
          <cell r="BG8" t="str">
            <v>Wavy</v>
          </cell>
          <cell r="BI8" t="str">
            <v>Natural</v>
          </cell>
          <cell r="BJ8" t="str">
            <v>Hard</v>
          </cell>
          <cell r="BL8" t="str">
            <v>Avg.</v>
          </cell>
          <cell r="BN8" t="str">
            <v>Total</v>
          </cell>
          <cell r="BT8" t="str">
            <v>18g</v>
          </cell>
          <cell r="BU8" t="str">
            <v>28g</v>
          </cell>
          <cell r="BV8" t="str">
            <v>18g</v>
          </cell>
          <cell r="BW8" t="str">
            <v>28g</v>
          </cell>
          <cell r="BY8" t="str">
            <v>Avg.</v>
          </cell>
          <cell r="CA8" t="str">
            <v>Regula</v>
          </cell>
          <cell r="CB8" t="str">
            <v>Mild</v>
          </cell>
          <cell r="CD8" t="str">
            <v>Avg.</v>
          </cell>
        </row>
        <row r="9">
          <cell r="A9" t="str">
            <v>Code</v>
          </cell>
          <cell r="C9" t="str">
            <v>[JH33P]</v>
          </cell>
          <cell r="D9" t="str">
            <v>[JH38A]</v>
          </cell>
          <cell r="G9" t="str">
            <v>[RE33R]</v>
          </cell>
          <cell r="H9" t="str">
            <v>[RE38R]</v>
          </cell>
          <cell r="I9" t="str">
            <v>[RE63R]</v>
          </cell>
          <cell r="J9" t="str">
            <v>[RE68R]</v>
          </cell>
          <cell r="K9" t="str">
            <v>[RE13R]</v>
          </cell>
          <cell r="L9" t="str">
            <v>[RE21R]</v>
          </cell>
          <cell r="O9" t="str">
            <v>[PT02D]</v>
          </cell>
          <cell r="P9" t="str">
            <v>[PT04D]</v>
          </cell>
          <cell r="S9" t="str">
            <v>[PT38A]</v>
          </cell>
          <cell r="T9" t="str">
            <v>[PT39A]</v>
          </cell>
          <cell r="U9" t="str">
            <v>[PT40A]</v>
          </cell>
          <cell r="V9" t="str">
            <v>[PT41A]</v>
          </cell>
          <cell r="Z9" t="str">
            <v>[PT58A]</v>
          </cell>
          <cell r="AA9" t="str">
            <v>[PT59A]</v>
          </cell>
          <cell r="AB9" t="str">
            <v>[PT60A]</v>
          </cell>
          <cell r="AC9" t="str">
            <v>[PT61A]</v>
          </cell>
          <cell r="AG9" t="str">
            <v>[PT70B]</v>
          </cell>
          <cell r="AH9" t="str">
            <v>[PT70E]</v>
          </cell>
          <cell r="AN9" t="str">
            <v>[VS10T]</v>
          </cell>
          <cell r="AO9" t="str">
            <v>[VS11T]</v>
          </cell>
          <cell r="AP9" t="str">
            <v>[VS12T]</v>
          </cell>
          <cell r="AQ9" t="str">
            <v>[VS13T]</v>
          </cell>
          <cell r="AU9" t="str">
            <v>[VS30T]</v>
          </cell>
          <cell r="AV9" t="str">
            <v>[VS31T]</v>
          </cell>
          <cell r="AW9" t="str">
            <v>[VS32T]</v>
          </cell>
          <cell r="AX9" t="str">
            <v>[VS33T]</v>
          </cell>
          <cell r="BB9" t="str">
            <v>[VS50E]</v>
          </cell>
          <cell r="BF9" t="str">
            <v>[VS70F]</v>
          </cell>
          <cell r="BG9" t="str">
            <v>[VS71F]</v>
          </cell>
          <cell r="BH9" t="str">
            <v>[VS74A]</v>
          </cell>
          <cell r="BI9" t="str">
            <v>[VS75A]</v>
          </cell>
          <cell r="BJ9" t="str">
            <v>[VS76B]</v>
          </cell>
          <cell r="BT9" t="str">
            <v>[1802E]</v>
          </cell>
          <cell r="BU9" t="str">
            <v>[1801E]</v>
          </cell>
          <cell r="BV9" t="str">
            <v>[1803E]</v>
          </cell>
          <cell r="BW9" t="str">
            <v>[1804E]</v>
          </cell>
          <cell r="CA9" t="str">
            <v>[1852M]</v>
          </cell>
          <cell r="CB9" t="str">
            <v>[1858M]</v>
          </cell>
        </row>
        <row r="11">
          <cell r="A11" t="str">
            <v>&lt; MSU base &gt;</v>
          </cell>
        </row>
        <row r="12">
          <cell r="A12" t="str">
            <v>Beginning Inventory</v>
          </cell>
          <cell r="C12">
            <v>6</v>
          </cell>
          <cell r="D12">
            <v>9</v>
          </cell>
          <cell r="E12">
            <v>15</v>
          </cell>
          <cell r="G12">
            <v>7.2</v>
          </cell>
          <cell r="H12">
            <v>34</v>
          </cell>
          <cell r="I12">
            <v>7.9</v>
          </cell>
          <cell r="J12">
            <v>41.8</v>
          </cell>
          <cell r="K12">
            <v>6.7</v>
          </cell>
          <cell r="L12">
            <v>43.1</v>
          </cell>
          <cell r="M12">
            <v>140.70000000000002</v>
          </cell>
          <cell r="O12">
            <v>2.2999999999999998</v>
          </cell>
          <cell r="Q12">
            <v>2.2999999999999998</v>
          </cell>
          <cell r="S12">
            <v>16</v>
          </cell>
          <cell r="T12">
            <v>84.1</v>
          </cell>
          <cell r="U12">
            <v>3.8</v>
          </cell>
          <cell r="V12">
            <v>18.5</v>
          </cell>
          <cell r="X12">
            <v>122.39999999999999</v>
          </cell>
          <cell r="Z12">
            <v>12.2</v>
          </cell>
          <cell r="AA12">
            <v>54.6</v>
          </cell>
          <cell r="AB12">
            <v>6</v>
          </cell>
          <cell r="AC12">
            <v>22.3</v>
          </cell>
          <cell r="AE12">
            <v>95.1</v>
          </cell>
          <cell r="AG12">
            <v>0</v>
          </cell>
          <cell r="AH12">
            <v>25.6</v>
          </cell>
          <cell r="AJ12">
            <v>25.6</v>
          </cell>
          <cell r="AL12">
            <v>243.1</v>
          </cell>
          <cell r="AN12">
            <v>8.9</v>
          </cell>
          <cell r="AO12">
            <v>25.9</v>
          </cell>
          <cell r="AP12">
            <v>5.7</v>
          </cell>
          <cell r="AQ12">
            <v>30.1</v>
          </cell>
          <cell r="AS12">
            <v>70.599999999999994</v>
          </cell>
          <cell r="AU12">
            <v>4.0999999999999996</v>
          </cell>
          <cell r="AV12">
            <v>23</v>
          </cell>
          <cell r="AW12">
            <v>8.1</v>
          </cell>
          <cell r="AX12">
            <v>42.9</v>
          </cell>
          <cell r="AZ12">
            <v>78.099999999999994</v>
          </cell>
          <cell r="BB12">
            <v>25.6</v>
          </cell>
          <cell r="BN12">
            <v>174.29999999999998</v>
          </cell>
          <cell r="BP12">
            <v>558.1</v>
          </cell>
          <cell r="BR12">
            <v>573.1</v>
          </cell>
          <cell r="BT12">
            <v>11.5</v>
          </cell>
          <cell r="CA12">
            <v>5.8</v>
          </cell>
          <cell r="CB12">
            <v>5.2</v>
          </cell>
          <cell r="CD12">
            <v>11</v>
          </cell>
          <cell r="CF12">
            <v>22.5</v>
          </cell>
          <cell r="CH12">
            <v>595.6</v>
          </cell>
        </row>
        <row r="13">
          <cell r="A13" t="str">
            <v>Ending Inventory</v>
          </cell>
          <cell r="C13">
            <v>17.8</v>
          </cell>
          <cell r="D13">
            <v>3.8</v>
          </cell>
          <cell r="E13">
            <v>21.6</v>
          </cell>
          <cell r="G13">
            <v>7.5</v>
          </cell>
          <cell r="H13">
            <v>35.5</v>
          </cell>
          <cell r="I13">
            <v>9.1</v>
          </cell>
          <cell r="J13">
            <v>42</v>
          </cell>
          <cell r="K13">
            <v>8.1</v>
          </cell>
          <cell r="L13">
            <v>32.799999999999997</v>
          </cell>
          <cell r="M13">
            <v>135</v>
          </cell>
          <cell r="O13">
            <v>2</v>
          </cell>
          <cell r="Q13">
            <v>2</v>
          </cell>
          <cell r="S13">
            <v>8.4</v>
          </cell>
          <cell r="T13">
            <v>62.1</v>
          </cell>
          <cell r="U13">
            <v>2.8</v>
          </cell>
          <cell r="V13">
            <v>21.6</v>
          </cell>
          <cell r="X13">
            <v>94.9</v>
          </cell>
          <cell r="Z13">
            <v>8.3000000000000007</v>
          </cell>
          <cell r="AA13">
            <v>59.6</v>
          </cell>
          <cell r="AB13">
            <v>5.7</v>
          </cell>
          <cell r="AC13">
            <v>35.299999999999997</v>
          </cell>
          <cell r="AE13">
            <v>108.9</v>
          </cell>
          <cell r="AG13">
            <v>0</v>
          </cell>
          <cell r="AH13">
            <v>8.3000000000000007</v>
          </cell>
          <cell r="AJ13">
            <v>8.3000000000000007</v>
          </cell>
          <cell r="AL13">
            <v>212.10000000000002</v>
          </cell>
          <cell r="AN13">
            <v>10.5</v>
          </cell>
          <cell r="AO13">
            <v>42.3</v>
          </cell>
          <cell r="AP13">
            <v>1.6</v>
          </cell>
          <cell r="AQ13">
            <v>16.5</v>
          </cell>
          <cell r="AS13">
            <v>70.900000000000006</v>
          </cell>
          <cell r="AU13">
            <v>6.5</v>
          </cell>
          <cell r="AV13">
            <v>38.700000000000003</v>
          </cell>
          <cell r="AW13">
            <v>4.3</v>
          </cell>
          <cell r="AX13">
            <v>13.5</v>
          </cell>
          <cell r="AZ13">
            <v>63</v>
          </cell>
          <cell r="BB13">
            <v>17.899999999999999</v>
          </cell>
          <cell r="BN13">
            <v>151.80000000000001</v>
          </cell>
          <cell r="BP13">
            <v>498.90000000000003</v>
          </cell>
          <cell r="BR13">
            <v>520.5</v>
          </cell>
          <cell r="BT13">
            <v>11.32</v>
          </cell>
          <cell r="CA13">
            <v>12.6</v>
          </cell>
          <cell r="CB13">
            <v>6.7</v>
          </cell>
          <cell r="CD13">
            <v>19.3</v>
          </cell>
          <cell r="CF13">
            <v>30.62</v>
          </cell>
          <cell r="CH13">
            <v>551.12</v>
          </cell>
        </row>
        <row r="14">
          <cell r="A14" t="str">
            <v>Difference</v>
          </cell>
          <cell r="C14">
            <v>11.8</v>
          </cell>
          <cell r="D14">
            <v>-5.2</v>
          </cell>
          <cell r="E14">
            <v>6.6000000000000005</v>
          </cell>
          <cell r="G14">
            <v>0.29999999999999982</v>
          </cell>
          <cell r="H14">
            <v>1.5</v>
          </cell>
          <cell r="I14">
            <v>1.1999999999999993</v>
          </cell>
          <cell r="J14">
            <v>0.20000000000000284</v>
          </cell>
          <cell r="K14">
            <v>1.3999999999999995</v>
          </cell>
          <cell r="L14">
            <v>-10.300000000000004</v>
          </cell>
          <cell r="M14">
            <v>-5.7000000000000028</v>
          </cell>
          <cell r="O14">
            <v>-0.29999999999999982</v>
          </cell>
          <cell r="P14">
            <v>0</v>
          </cell>
          <cell r="Q14">
            <v>-0.29999999999999982</v>
          </cell>
          <cell r="S14">
            <v>-7.6</v>
          </cell>
          <cell r="T14">
            <v>-21.999999999999993</v>
          </cell>
          <cell r="U14">
            <v>-1</v>
          </cell>
          <cell r="V14">
            <v>3.1000000000000014</v>
          </cell>
          <cell r="X14">
            <v>-27.499999999999993</v>
          </cell>
          <cell r="Z14">
            <v>-3.8999999999999986</v>
          </cell>
          <cell r="AA14">
            <v>5</v>
          </cell>
          <cell r="AB14">
            <v>-0.29999999999999982</v>
          </cell>
          <cell r="AC14">
            <v>12.999999999999996</v>
          </cell>
          <cell r="AE14">
            <v>13.799999999999997</v>
          </cell>
          <cell r="AG14">
            <v>0</v>
          </cell>
          <cell r="AH14">
            <v>-17.3</v>
          </cell>
          <cell r="AJ14">
            <v>-17.3</v>
          </cell>
          <cell r="AL14">
            <v>-30.999999999999972</v>
          </cell>
          <cell r="AN14">
            <v>1.5999999999999996</v>
          </cell>
          <cell r="AO14">
            <v>16.399999999999999</v>
          </cell>
          <cell r="AP14">
            <v>-4.0999999999999996</v>
          </cell>
          <cell r="AQ14">
            <v>-13.600000000000001</v>
          </cell>
          <cell r="AS14">
            <v>0.29999999999999893</v>
          </cell>
          <cell r="AU14">
            <v>2.4000000000000004</v>
          </cell>
          <cell r="AV14">
            <v>15.700000000000003</v>
          </cell>
          <cell r="AW14">
            <v>-3.8</v>
          </cell>
          <cell r="AX14">
            <v>-29.4</v>
          </cell>
          <cell r="AZ14">
            <v>-15.099999999999998</v>
          </cell>
          <cell r="BB14">
            <v>-7.7000000000000028</v>
          </cell>
          <cell r="BD14">
            <v>0</v>
          </cell>
          <cell r="BE14">
            <v>0</v>
          </cell>
          <cell r="BF14">
            <v>0</v>
          </cell>
          <cell r="BG14">
            <v>0</v>
          </cell>
          <cell r="BH14">
            <v>0</v>
          </cell>
          <cell r="BI14">
            <v>0</v>
          </cell>
          <cell r="BJ14">
            <v>0</v>
          </cell>
          <cell r="BR14">
            <v>-52.600000000000023</v>
          </cell>
          <cell r="BT14">
            <v>-0.17999999999999972</v>
          </cell>
          <cell r="BU14">
            <v>0</v>
          </cell>
          <cell r="BV14">
            <v>0</v>
          </cell>
          <cell r="BW14">
            <v>0</v>
          </cell>
          <cell r="CA14">
            <v>6.8</v>
          </cell>
          <cell r="CB14">
            <v>1.5</v>
          </cell>
          <cell r="CD14">
            <v>8.3000000000000007</v>
          </cell>
          <cell r="CF14">
            <v>8.120000000000001</v>
          </cell>
          <cell r="CH14">
            <v>-44.480000000000018</v>
          </cell>
        </row>
        <row r="16">
          <cell r="A16" t="str">
            <v>&lt; ･/su base &gt;</v>
          </cell>
        </row>
        <row r="17">
          <cell r="A17" t="str">
            <v>RM</v>
          </cell>
          <cell r="C17">
            <v>651.5</v>
          </cell>
          <cell r="D17">
            <v>650.51754385964921</v>
          </cell>
          <cell r="G17">
            <v>302.2085561497326</v>
          </cell>
          <cell r="H17">
            <v>302.20952380952377</v>
          </cell>
          <cell r="I17">
            <v>328.2085561497326</v>
          </cell>
          <cell r="J17">
            <v>328.20952380952377</v>
          </cell>
          <cell r="K17">
            <v>357.03954802259886</v>
          </cell>
          <cell r="L17">
            <v>357.0414507772021</v>
          </cell>
          <cell r="O17">
            <v>371.42857142857144</v>
          </cell>
          <cell r="P17">
            <v>377.6824034334764</v>
          </cell>
          <cell r="S17">
            <v>292.33155080213902</v>
          </cell>
          <cell r="T17">
            <v>292.33079847908749</v>
          </cell>
          <cell r="U17">
            <v>361.51871657754009</v>
          </cell>
          <cell r="V17">
            <v>361.5209125475285</v>
          </cell>
          <cell r="Z17">
            <v>230</v>
          </cell>
          <cell r="AA17">
            <v>230</v>
          </cell>
          <cell r="AB17">
            <v>241.80748663101602</v>
          </cell>
          <cell r="AC17">
            <v>241.80988593155897</v>
          </cell>
          <cell r="AG17">
            <v>212.20833333333334</v>
          </cell>
          <cell r="AH17">
            <v>227.33170731707318</v>
          </cell>
          <cell r="AN17">
            <v>240.49197860962568</v>
          </cell>
          <cell r="AO17">
            <v>240.49222797927462</v>
          </cell>
          <cell r="AP17">
            <v>260.68983957219251</v>
          </cell>
          <cell r="AQ17">
            <v>260.68911917098444</v>
          </cell>
          <cell r="AU17">
            <v>192.7807486631016</v>
          </cell>
          <cell r="AV17">
            <v>192.78238341968913</v>
          </cell>
          <cell r="AW17">
            <v>202.56149732620321</v>
          </cell>
          <cell r="AX17">
            <v>202.559585492228</v>
          </cell>
          <cell r="BB17">
            <v>206.14880952380952</v>
          </cell>
          <cell r="BD17">
            <v>1753.0222222222221</v>
          </cell>
          <cell r="BE17">
            <v>1879.0111111111109</v>
          </cell>
          <cell r="BF17">
            <v>1692.2222222222222</v>
          </cell>
          <cell r="BG17">
            <v>1802.7777777777778</v>
          </cell>
          <cell r="BH17">
            <v>1753.8888888888889</v>
          </cell>
          <cell r="BI17">
            <v>1870</v>
          </cell>
          <cell r="BJ17">
            <v>2144</v>
          </cell>
          <cell r="BT17">
            <v>1042.5826771653542</v>
          </cell>
          <cell r="BU17">
            <v>953.88860759493673</v>
          </cell>
          <cell r="BV17">
            <v>1041.8228346456692</v>
          </cell>
          <cell r="BW17">
            <v>953.12911392405067</v>
          </cell>
          <cell r="CA17">
            <v>442.80442804428043</v>
          </cell>
          <cell r="CB17">
            <v>389.66789667896677</v>
          </cell>
        </row>
        <row r="18">
          <cell r="A18" t="str">
            <v>PM</v>
          </cell>
          <cell r="C18">
            <v>1847.1511627906978</v>
          </cell>
          <cell r="D18">
            <v>630.44736842105272</v>
          </cell>
          <cell r="G18">
            <v>253.2085561497326</v>
          </cell>
          <cell r="H18">
            <v>209.19047619047618</v>
          </cell>
          <cell r="I18">
            <v>253.2085561497326</v>
          </cell>
          <cell r="J18">
            <v>209.19047619047618</v>
          </cell>
          <cell r="K18">
            <v>267.49152542372877</v>
          </cell>
          <cell r="L18">
            <v>227.62176165803109</v>
          </cell>
          <cell r="O18">
            <v>2357.1428571428573</v>
          </cell>
          <cell r="P18">
            <v>1519.3133047210299</v>
          </cell>
          <cell r="S18">
            <v>282.26203208556149</v>
          </cell>
          <cell r="T18">
            <v>184.79087452471484</v>
          </cell>
          <cell r="U18">
            <v>282.26203208556149</v>
          </cell>
          <cell r="V18">
            <v>201.61977186311788</v>
          </cell>
          <cell r="Z18">
            <v>294.71122994652404</v>
          </cell>
          <cell r="AA18">
            <v>185.41064638783271</v>
          </cell>
          <cell r="AB18">
            <v>294.71122994652404</v>
          </cell>
          <cell r="AC18">
            <v>202.31178707224336</v>
          </cell>
          <cell r="AG18">
            <v>666.54166666666663</v>
          </cell>
          <cell r="AH18">
            <v>553.76585365853668</v>
          </cell>
          <cell r="AN18">
            <v>357.7914438502674</v>
          </cell>
          <cell r="AO18">
            <v>250.08808290155443</v>
          </cell>
          <cell r="AP18">
            <v>357.7914438502674</v>
          </cell>
          <cell r="AQ18">
            <v>250.08808290155443</v>
          </cell>
          <cell r="AU18">
            <v>357.93048128342247</v>
          </cell>
          <cell r="AV18">
            <v>251.07253886010363</v>
          </cell>
          <cell r="AW18">
            <v>357.93048128342247</v>
          </cell>
          <cell r="AX18">
            <v>251.07253886010363</v>
          </cell>
          <cell r="BB18">
            <v>685.50000000000011</v>
          </cell>
          <cell r="BD18">
            <v>0</v>
          </cell>
          <cell r="BE18">
            <v>0</v>
          </cell>
          <cell r="BF18">
            <v>0</v>
          </cell>
          <cell r="BG18">
            <v>0</v>
          </cell>
          <cell r="BH18">
            <v>0</v>
          </cell>
          <cell r="BI18">
            <v>0</v>
          </cell>
          <cell r="BJ18">
            <v>0</v>
          </cell>
          <cell r="BT18">
            <v>0</v>
          </cell>
          <cell r="BU18">
            <v>0</v>
          </cell>
          <cell r="BV18">
            <v>0</v>
          </cell>
          <cell r="BW18">
            <v>0</v>
          </cell>
          <cell r="CA18">
            <v>531.36531365313658</v>
          </cell>
          <cell r="CB18">
            <v>531.36531365313658</v>
          </cell>
        </row>
        <row r="19">
          <cell r="A19" t="str">
            <v>ME</v>
          </cell>
          <cell r="C19">
            <v>1231.6744186046512</v>
          </cell>
          <cell r="D19">
            <v>873.1578947368422</v>
          </cell>
          <cell r="G19">
            <v>164.88235294117646</v>
          </cell>
          <cell r="H19">
            <v>110.12857142857143</v>
          </cell>
          <cell r="I19">
            <v>180.12834224598927</v>
          </cell>
          <cell r="J19">
            <v>125.38095238095238</v>
          </cell>
          <cell r="K19">
            <v>167.54237288135593</v>
          </cell>
          <cell r="L19">
            <v>111.860103626943</v>
          </cell>
          <cell r="O19">
            <v>500</v>
          </cell>
          <cell r="P19">
            <v>351.93133047210301</v>
          </cell>
          <cell r="S19">
            <v>167.75935828877004</v>
          </cell>
          <cell r="T19">
            <v>102.49049429657795</v>
          </cell>
          <cell r="U19">
            <v>167.75935828877004</v>
          </cell>
          <cell r="V19">
            <v>102.49049429657795</v>
          </cell>
          <cell r="Z19">
            <v>215.21925133689837</v>
          </cell>
          <cell r="AA19">
            <v>149.95057034220534</v>
          </cell>
          <cell r="AB19">
            <v>235.88235294117646</v>
          </cell>
          <cell r="AC19">
            <v>170.60836501901142</v>
          </cell>
          <cell r="AG19">
            <v>671.04166666666663</v>
          </cell>
          <cell r="AH19">
            <v>625.02439024390242</v>
          </cell>
          <cell r="AN19">
            <v>161.78074866310158</v>
          </cell>
          <cell r="AO19">
            <v>111.860103626943</v>
          </cell>
          <cell r="AP19">
            <v>164.88235294117646</v>
          </cell>
          <cell r="AQ19">
            <v>114.95854922279793</v>
          </cell>
          <cell r="AU19">
            <v>215.21925133689837</v>
          </cell>
          <cell r="AV19">
            <v>165.30051813471502</v>
          </cell>
          <cell r="AW19">
            <v>215.21925133689837</v>
          </cell>
          <cell r="AX19">
            <v>165.30051813471502</v>
          </cell>
          <cell r="BB19">
            <v>624.0119047619047</v>
          </cell>
          <cell r="BD19">
            <v>100</v>
          </cell>
          <cell r="BE19">
            <v>100</v>
          </cell>
          <cell r="BF19">
            <v>0</v>
          </cell>
          <cell r="BG19">
            <v>0</v>
          </cell>
          <cell r="BH19">
            <v>0</v>
          </cell>
          <cell r="BI19">
            <v>0</v>
          </cell>
          <cell r="BJ19">
            <v>0</v>
          </cell>
          <cell r="BT19">
            <v>167.43044619422571</v>
          </cell>
          <cell r="BU19">
            <v>167.43037974683546</v>
          </cell>
          <cell r="BV19">
            <v>167.43044619422571</v>
          </cell>
          <cell r="BW19">
            <v>167.43037974683546</v>
          </cell>
          <cell r="CA19">
            <v>495.94095940959409</v>
          </cell>
          <cell r="CB19">
            <v>495.94095940959409</v>
          </cell>
        </row>
        <row r="20">
          <cell r="A20" t="str">
            <v>TTL</v>
          </cell>
          <cell r="C20">
            <v>3730.3255813953488</v>
          </cell>
          <cell r="D20">
            <v>2154.1228070175439</v>
          </cell>
          <cell r="G20">
            <v>720.29946524064167</v>
          </cell>
          <cell r="H20">
            <v>621.52857142857147</v>
          </cell>
          <cell r="I20">
            <v>761.5454545454545</v>
          </cell>
          <cell r="J20">
            <v>662.78095238095239</v>
          </cell>
          <cell r="K20">
            <v>792.07344632768354</v>
          </cell>
          <cell r="L20">
            <v>696.52331606217615</v>
          </cell>
          <cell r="O20">
            <v>3228.5714285714289</v>
          </cell>
          <cell r="P20">
            <v>2248.9270386266094</v>
          </cell>
          <cell r="S20">
            <v>742.35294117647049</v>
          </cell>
          <cell r="T20">
            <v>579.61216730038029</v>
          </cell>
          <cell r="U20">
            <v>811.54010695187162</v>
          </cell>
          <cell r="V20">
            <v>665.63117870722431</v>
          </cell>
          <cell r="Z20">
            <v>739.93048128342252</v>
          </cell>
          <cell r="AA20">
            <v>565.361216730038</v>
          </cell>
          <cell r="AB20">
            <v>772.40106951871655</v>
          </cell>
          <cell r="AC20">
            <v>614.7300380228138</v>
          </cell>
          <cell r="AG20">
            <v>1549.7916666666665</v>
          </cell>
          <cell r="AH20">
            <v>1406.1219512195123</v>
          </cell>
          <cell r="AN20">
            <v>760.06417112299459</v>
          </cell>
          <cell r="AO20">
            <v>602.44041450777206</v>
          </cell>
          <cell r="AP20">
            <v>783.36363636363637</v>
          </cell>
          <cell r="AQ20">
            <v>625.73575129533685</v>
          </cell>
          <cell r="AU20">
            <v>765.93048128342252</v>
          </cell>
          <cell r="AV20">
            <v>609.15544041450778</v>
          </cell>
          <cell r="AW20">
            <v>775.7112299465241</v>
          </cell>
          <cell r="AX20">
            <v>618.93264248704668</v>
          </cell>
          <cell r="BB20">
            <v>1515.6607142857142</v>
          </cell>
          <cell r="BD20">
            <v>1853.0222222222221</v>
          </cell>
          <cell r="BE20">
            <v>1979.0111111111109</v>
          </cell>
          <cell r="BF20">
            <v>1692.2222222222222</v>
          </cell>
          <cell r="BG20">
            <v>1802.7777777777778</v>
          </cell>
          <cell r="BH20">
            <v>1753.8888888888889</v>
          </cell>
          <cell r="BI20">
            <v>1870</v>
          </cell>
          <cell r="BJ20">
            <v>2144</v>
          </cell>
          <cell r="BT20">
            <v>1210.0131233595798</v>
          </cell>
          <cell r="BU20">
            <v>1121.3189873417723</v>
          </cell>
          <cell r="BV20">
            <v>1209.2532808398948</v>
          </cell>
          <cell r="BW20">
            <v>1120.5594936708862</v>
          </cell>
          <cell r="CA20">
            <v>1470.1107011070112</v>
          </cell>
          <cell r="CB20">
            <v>1416.9741697416976</v>
          </cell>
        </row>
        <row r="22">
          <cell r="A22" t="str">
            <v>&lt; $/su base &gt;</v>
          </cell>
        </row>
        <row r="23">
          <cell r="A23" t="str">
            <v>RM</v>
          </cell>
          <cell r="C23">
            <v>6.42</v>
          </cell>
          <cell r="D23">
            <v>6.41</v>
          </cell>
          <cell r="G23">
            <v>2.98</v>
          </cell>
          <cell r="H23">
            <v>2.98</v>
          </cell>
          <cell r="I23">
            <v>3.23</v>
          </cell>
          <cell r="J23">
            <v>3.23</v>
          </cell>
          <cell r="K23">
            <v>3.52</v>
          </cell>
          <cell r="L23">
            <v>3.52</v>
          </cell>
          <cell r="O23">
            <v>3.66</v>
          </cell>
          <cell r="P23">
            <v>3.72</v>
          </cell>
          <cell r="S23">
            <v>2.88</v>
          </cell>
          <cell r="T23">
            <v>2.88</v>
          </cell>
          <cell r="U23">
            <v>3.56</v>
          </cell>
          <cell r="V23">
            <v>3.56</v>
          </cell>
          <cell r="Z23">
            <v>2.27</v>
          </cell>
          <cell r="AA23">
            <v>2.27</v>
          </cell>
          <cell r="AB23">
            <v>2.38</v>
          </cell>
          <cell r="AC23">
            <v>2.38</v>
          </cell>
          <cell r="AG23">
            <v>2.09</v>
          </cell>
          <cell r="AH23">
            <v>2.2400000000000002</v>
          </cell>
          <cell r="AN23">
            <v>2.37</v>
          </cell>
          <cell r="AO23">
            <v>2.37</v>
          </cell>
          <cell r="AP23">
            <v>2.57</v>
          </cell>
          <cell r="AQ23">
            <v>2.57</v>
          </cell>
          <cell r="AU23">
            <v>1.9</v>
          </cell>
          <cell r="AV23">
            <v>1.9</v>
          </cell>
          <cell r="AW23">
            <v>2</v>
          </cell>
          <cell r="AX23">
            <v>2</v>
          </cell>
          <cell r="BB23">
            <v>2.0299999999999998</v>
          </cell>
          <cell r="BD23">
            <v>17.27</v>
          </cell>
          <cell r="BE23">
            <v>18.510000000000002</v>
          </cell>
          <cell r="BF23">
            <v>16.670000000000002</v>
          </cell>
          <cell r="BG23">
            <v>17.760000000000002</v>
          </cell>
          <cell r="BH23">
            <v>17.28</v>
          </cell>
          <cell r="BI23">
            <v>18.420000000000002</v>
          </cell>
          <cell r="BJ23">
            <v>21.12</v>
          </cell>
          <cell r="BT23">
            <v>10.27</v>
          </cell>
          <cell r="BU23">
            <v>9.4</v>
          </cell>
          <cell r="BV23">
            <v>10.26</v>
          </cell>
          <cell r="BW23">
            <v>9.39</v>
          </cell>
          <cell r="CA23">
            <v>4.3600000000000003</v>
          </cell>
          <cell r="CB23">
            <v>3.84</v>
          </cell>
        </row>
        <row r="24">
          <cell r="A24" t="str">
            <v>PM</v>
          </cell>
          <cell r="C24">
            <v>18.2</v>
          </cell>
          <cell r="D24">
            <v>6.21</v>
          </cell>
          <cell r="G24">
            <v>2.4900000000000002</v>
          </cell>
          <cell r="H24">
            <v>2.06</v>
          </cell>
          <cell r="I24">
            <v>2.4900000000000002</v>
          </cell>
          <cell r="J24">
            <v>2.06</v>
          </cell>
          <cell r="K24">
            <v>2.64</v>
          </cell>
          <cell r="L24">
            <v>2.2400000000000002</v>
          </cell>
          <cell r="O24">
            <v>23.22</v>
          </cell>
          <cell r="P24">
            <v>14.97</v>
          </cell>
          <cell r="S24">
            <v>2.78</v>
          </cell>
          <cell r="T24">
            <v>1.82</v>
          </cell>
          <cell r="U24">
            <v>2.78</v>
          </cell>
          <cell r="V24">
            <v>1.99</v>
          </cell>
          <cell r="Z24">
            <v>2.9</v>
          </cell>
          <cell r="AA24">
            <v>1.83</v>
          </cell>
          <cell r="AB24">
            <v>2.9</v>
          </cell>
          <cell r="AC24">
            <v>1.99</v>
          </cell>
          <cell r="AG24">
            <v>6.57</v>
          </cell>
          <cell r="AH24">
            <v>5.46</v>
          </cell>
          <cell r="AN24">
            <v>3.53</v>
          </cell>
          <cell r="AO24">
            <v>2.46</v>
          </cell>
          <cell r="AP24">
            <v>3.53</v>
          </cell>
          <cell r="AQ24">
            <v>2.46</v>
          </cell>
          <cell r="AU24">
            <v>3.53</v>
          </cell>
          <cell r="AV24">
            <v>2.4700000000000002</v>
          </cell>
          <cell r="AW24">
            <v>3.53</v>
          </cell>
          <cell r="AX24">
            <v>2.4700000000000002</v>
          </cell>
          <cell r="BB24">
            <v>6.75</v>
          </cell>
          <cell r="BD24">
            <v>0</v>
          </cell>
          <cell r="BE24">
            <v>0</v>
          </cell>
          <cell r="BF24">
            <v>0</v>
          </cell>
          <cell r="BG24">
            <v>0</v>
          </cell>
          <cell r="BH24">
            <v>0</v>
          </cell>
          <cell r="BI24">
            <v>0</v>
          </cell>
          <cell r="BJ24">
            <v>0</v>
          </cell>
          <cell r="BT24">
            <v>0</v>
          </cell>
          <cell r="BU24">
            <v>0</v>
          </cell>
          <cell r="BV24">
            <v>0</v>
          </cell>
          <cell r="BW24">
            <v>0</v>
          </cell>
          <cell r="CA24">
            <v>5.24</v>
          </cell>
          <cell r="CB24">
            <v>5.24</v>
          </cell>
        </row>
        <row r="25">
          <cell r="A25" t="str">
            <v>ME</v>
          </cell>
          <cell r="C25">
            <v>12.13</v>
          </cell>
          <cell r="D25">
            <v>8.6</v>
          </cell>
          <cell r="G25">
            <v>1.62</v>
          </cell>
          <cell r="H25">
            <v>1.0900000000000001</v>
          </cell>
          <cell r="I25">
            <v>1.77</v>
          </cell>
          <cell r="J25">
            <v>1.24</v>
          </cell>
          <cell r="K25">
            <v>1.65</v>
          </cell>
          <cell r="L25">
            <v>1.1000000000000001</v>
          </cell>
          <cell r="O25">
            <v>4.93</v>
          </cell>
          <cell r="P25">
            <v>3.47</v>
          </cell>
          <cell r="S25">
            <v>1.65</v>
          </cell>
          <cell r="T25">
            <v>1.01</v>
          </cell>
          <cell r="U25">
            <v>1.65</v>
          </cell>
          <cell r="V25">
            <v>1.01</v>
          </cell>
          <cell r="Z25">
            <v>2.12</v>
          </cell>
          <cell r="AA25">
            <v>1.48</v>
          </cell>
          <cell r="AB25">
            <v>2.3199999999999998</v>
          </cell>
          <cell r="AC25">
            <v>1.68</v>
          </cell>
          <cell r="AG25">
            <v>6.61</v>
          </cell>
          <cell r="AH25">
            <v>6.16</v>
          </cell>
          <cell r="AN25">
            <v>1.59</v>
          </cell>
          <cell r="AO25">
            <v>1.1000000000000001</v>
          </cell>
          <cell r="AP25">
            <v>1.62</v>
          </cell>
          <cell r="AQ25">
            <v>1.1299999999999999</v>
          </cell>
          <cell r="AU25">
            <v>2.12</v>
          </cell>
          <cell r="AV25">
            <v>1.63</v>
          </cell>
          <cell r="AW25">
            <v>2.12</v>
          </cell>
          <cell r="AX25">
            <v>1.63</v>
          </cell>
          <cell r="BB25">
            <v>6.15</v>
          </cell>
          <cell r="BD25">
            <v>0.99</v>
          </cell>
          <cell r="BE25">
            <v>0.99</v>
          </cell>
          <cell r="BF25">
            <v>0</v>
          </cell>
          <cell r="BG25">
            <v>0</v>
          </cell>
          <cell r="BH25">
            <v>0</v>
          </cell>
          <cell r="BI25">
            <v>0</v>
          </cell>
          <cell r="BJ25">
            <v>0</v>
          </cell>
          <cell r="BT25">
            <v>1.65</v>
          </cell>
          <cell r="BU25">
            <v>1.65</v>
          </cell>
          <cell r="BV25">
            <v>1.65</v>
          </cell>
          <cell r="BW25">
            <v>1.65</v>
          </cell>
          <cell r="CA25">
            <v>4.8899999999999997</v>
          </cell>
          <cell r="CB25">
            <v>4.8899999999999997</v>
          </cell>
        </row>
        <row r="26">
          <cell r="A26" t="str">
            <v>TTL</v>
          </cell>
          <cell r="C26">
            <v>36.75</v>
          </cell>
          <cell r="D26">
            <v>21.22</v>
          </cell>
          <cell r="G26">
            <v>7.0900000000000007</v>
          </cell>
          <cell r="H26">
            <v>6.13</v>
          </cell>
          <cell r="I26">
            <v>7.49</v>
          </cell>
          <cell r="J26">
            <v>6.53</v>
          </cell>
          <cell r="K26">
            <v>7.8100000000000005</v>
          </cell>
          <cell r="L26">
            <v>6.8599999999999994</v>
          </cell>
          <cell r="O26">
            <v>31.81</v>
          </cell>
          <cell r="P26">
            <v>22.16</v>
          </cell>
          <cell r="S26">
            <v>7.3100000000000005</v>
          </cell>
          <cell r="T26">
            <v>5.71</v>
          </cell>
          <cell r="U26">
            <v>7.99</v>
          </cell>
          <cell r="V26">
            <v>6.56</v>
          </cell>
          <cell r="Z26">
            <v>7.29</v>
          </cell>
          <cell r="AA26">
            <v>5.58</v>
          </cell>
          <cell r="AB26">
            <v>7.6</v>
          </cell>
          <cell r="AC26">
            <v>6.05</v>
          </cell>
          <cell r="AG26">
            <v>15.27</v>
          </cell>
          <cell r="AH26">
            <v>13.86</v>
          </cell>
          <cell r="AN26">
            <v>7.49</v>
          </cell>
          <cell r="AO26">
            <v>5.93</v>
          </cell>
          <cell r="AP26">
            <v>7.72</v>
          </cell>
          <cell r="AQ26">
            <v>6.1599999999999993</v>
          </cell>
          <cell r="AU26">
            <v>7.55</v>
          </cell>
          <cell r="AV26">
            <v>6</v>
          </cell>
          <cell r="AW26">
            <v>7.6499999999999995</v>
          </cell>
          <cell r="AX26">
            <v>6.1000000000000005</v>
          </cell>
          <cell r="BB26">
            <v>14.93</v>
          </cell>
          <cell r="BD26">
            <v>18.259999999999998</v>
          </cell>
          <cell r="BE26">
            <v>19.5</v>
          </cell>
          <cell r="BF26">
            <v>16.670000000000002</v>
          </cell>
          <cell r="BG26">
            <v>17.760000000000002</v>
          </cell>
          <cell r="BH26">
            <v>17.28</v>
          </cell>
          <cell r="BI26">
            <v>18.420000000000002</v>
          </cell>
          <cell r="BJ26">
            <v>21.12</v>
          </cell>
          <cell r="BT26">
            <v>11.92</v>
          </cell>
          <cell r="BU26">
            <v>11.05</v>
          </cell>
          <cell r="BV26">
            <v>11.91</v>
          </cell>
          <cell r="BW26">
            <v>11.040000000000001</v>
          </cell>
          <cell r="CA26">
            <v>14.490000000000002</v>
          </cell>
          <cell r="CB26">
            <v>13.969999999999999</v>
          </cell>
        </row>
        <row r="28">
          <cell r="A28" t="str">
            <v>TDC Impact</v>
          </cell>
        </row>
        <row r="29">
          <cell r="A29" t="str">
            <v>Help</v>
          </cell>
          <cell r="C29">
            <v>-143.13</v>
          </cell>
          <cell r="E29">
            <v>-143.13</v>
          </cell>
          <cell r="G29">
            <v>-0.49</v>
          </cell>
          <cell r="H29">
            <v>-1.64</v>
          </cell>
          <cell r="I29">
            <v>-2.12</v>
          </cell>
          <cell r="J29">
            <v>-0.25</v>
          </cell>
          <cell r="K29">
            <v>-2.31</v>
          </cell>
          <cell r="M29">
            <v>-6.8100000000000005</v>
          </cell>
          <cell r="Q29">
            <v>0</v>
          </cell>
          <cell r="V29">
            <v>-3.13</v>
          </cell>
          <cell r="X29">
            <v>-3.13</v>
          </cell>
          <cell r="AA29">
            <v>-7.4</v>
          </cell>
          <cell r="AC29">
            <v>-21.84</v>
          </cell>
          <cell r="AE29">
            <v>-29.240000000000002</v>
          </cell>
          <cell r="AJ29">
            <v>0</v>
          </cell>
          <cell r="AL29">
            <v>-32.370000000000005</v>
          </cell>
          <cell r="AN29">
            <v>-2.54</v>
          </cell>
          <cell r="AO29">
            <v>-18.04</v>
          </cell>
          <cell r="AS29">
            <v>-20.58</v>
          </cell>
          <cell r="AU29">
            <v>-5.09</v>
          </cell>
          <cell r="AV29">
            <v>-25.59</v>
          </cell>
          <cell r="AZ29">
            <v>-30.68</v>
          </cell>
          <cell r="BD29">
            <v>0</v>
          </cell>
          <cell r="BE29">
            <v>0</v>
          </cell>
          <cell r="BF29">
            <v>0</v>
          </cell>
          <cell r="BG29">
            <v>0</v>
          </cell>
          <cell r="BH29">
            <v>0</v>
          </cell>
          <cell r="BI29">
            <v>0</v>
          </cell>
          <cell r="BJ29">
            <v>0</v>
          </cell>
          <cell r="BN29">
            <v>-51.26</v>
          </cell>
          <cell r="BP29">
            <v>-90.44</v>
          </cell>
          <cell r="BR29">
            <v>-233.57</v>
          </cell>
          <cell r="BU29">
            <v>0</v>
          </cell>
          <cell r="BV29">
            <v>0</v>
          </cell>
          <cell r="BW29">
            <v>0</v>
          </cell>
          <cell r="CA29">
            <v>-33.25</v>
          </cell>
          <cell r="CB29">
            <v>-7.34</v>
          </cell>
          <cell r="CD29">
            <v>-40.590000000000003</v>
          </cell>
          <cell r="CF29">
            <v>-40.590000000000003</v>
          </cell>
          <cell r="CH29">
            <v>-274.15999999999997</v>
          </cell>
        </row>
        <row r="30">
          <cell r="A30" t="str">
            <v>Loss</v>
          </cell>
          <cell r="D30">
            <v>44.72</v>
          </cell>
          <cell r="E30">
            <v>44.72</v>
          </cell>
          <cell r="L30">
            <v>11.33</v>
          </cell>
          <cell r="M30">
            <v>11.33</v>
          </cell>
          <cell r="O30">
            <v>1.48</v>
          </cell>
          <cell r="Q30">
            <v>1.48</v>
          </cell>
          <cell r="S30">
            <v>12.54</v>
          </cell>
          <cell r="T30">
            <v>22.22</v>
          </cell>
          <cell r="U30">
            <v>1.65</v>
          </cell>
          <cell r="X30">
            <v>36.409999999999997</v>
          </cell>
          <cell r="Z30">
            <v>8.27</v>
          </cell>
          <cell r="AB30">
            <v>0.7</v>
          </cell>
          <cell r="AE30">
            <v>8.9699999999999989</v>
          </cell>
          <cell r="AH30">
            <v>106.57</v>
          </cell>
          <cell r="AJ30">
            <v>106.57</v>
          </cell>
          <cell r="AL30">
            <v>153.42999999999998</v>
          </cell>
          <cell r="AP30">
            <v>6.64</v>
          </cell>
          <cell r="AQ30">
            <v>15.37</v>
          </cell>
          <cell r="AS30">
            <v>22.009999999999998</v>
          </cell>
          <cell r="AW30">
            <v>8.06</v>
          </cell>
          <cell r="AX30">
            <v>47.92</v>
          </cell>
          <cell r="AZ30">
            <v>55.980000000000004</v>
          </cell>
          <cell r="BB30">
            <v>47.36</v>
          </cell>
          <cell r="BD30">
            <v>0</v>
          </cell>
          <cell r="BE30">
            <v>0</v>
          </cell>
          <cell r="BF30">
            <v>0</v>
          </cell>
          <cell r="BG30">
            <v>0</v>
          </cell>
          <cell r="BH30">
            <v>0</v>
          </cell>
          <cell r="BI30">
            <v>0</v>
          </cell>
          <cell r="BJ30">
            <v>0</v>
          </cell>
          <cell r="BN30">
            <v>125.35000000000001</v>
          </cell>
          <cell r="BP30">
            <v>290.11</v>
          </cell>
          <cell r="BR30">
            <v>334.83000000000004</v>
          </cell>
          <cell r="BT30">
            <v>0.3</v>
          </cell>
          <cell r="BU30">
            <v>0</v>
          </cell>
          <cell r="BV30">
            <v>0</v>
          </cell>
          <cell r="BW30">
            <v>0</v>
          </cell>
          <cell r="CD30">
            <v>0</v>
          </cell>
          <cell r="CF30">
            <v>0.3</v>
          </cell>
          <cell r="CH30">
            <v>335.13000000000005</v>
          </cell>
        </row>
        <row r="31">
          <cell r="CH31">
            <v>60.970000000000084</v>
          </cell>
        </row>
      </sheetData>
      <sheetData sheetId="1"/>
      <sheetData sheetId="2"/>
      <sheetData sheetId="3" refreshError="1"/>
      <sheetData sheetId="4" refreshError="1"/>
      <sheetData sheetId="5">
        <row r="1">
          <cell r="A1" t="str">
            <v xml:space="preserve">Inventory </v>
          </cell>
        </row>
      </sheetData>
      <sheetData sheetId="6"/>
      <sheetData sheetId="7">
        <row r="1">
          <cell r="A1" t="str">
            <v xml:space="preserve">Inventory </v>
          </cell>
        </row>
      </sheetData>
      <sheetData sheetId="8"/>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양식3"/>
      <sheetName val="000000"/>
      <sheetName val="표지"/>
      <sheetName val="목차"/>
      <sheetName val="비용-1"/>
      <sheetName val="비용-2"/>
      <sheetName val="비용-3"/>
      <sheetName val="비용-4"/>
      <sheetName val="비용-5"/>
      <sheetName val="비용-6"/>
      <sheetName val="비용-7"/>
      <sheetName val="비용-8"/>
      <sheetName val="비용-9"/>
      <sheetName val="비용-10"/>
      <sheetName val="비용-11"/>
      <sheetName val="비용-12"/>
      <sheetName val="비용-13"/>
      <sheetName val="비용-14"/>
      <sheetName val="영업외수지"/>
      <sheetName val="개별양식"/>
      <sheetName val="주관양식"/>
      <sheetName val="임원소속"/>
      <sheetName val="근무일수"/>
      <sheetName val="Data Selection"/>
      <sheetName val="Code"/>
      <sheetName val="리스트"/>
      <sheetName val="Total"/>
      <sheetName val="지침"/>
      <sheetName val="Result Overview"/>
      <sheetName val="Data_Selection"/>
      <sheetName val="Result_Overview"/>
      <sheetName val="집행 FAQ"/>
      <sheetName val="Media Summary"/>
      <sheetName val="투자효율"/>
      <sheetName val="수요개발과판매량"/>
      <sheetName val="Sheet1"/>
      <sheetName val="수지표"/>
      <sheetName val="셀명"/>
      <sheetName val="◀-▶"/>
      <sheetName val="Sensitivity"/>
      <sheetName val="정산이자"/>
      <sheetName val="3"/>
      <sheetName val="8"/>
      <sheetName val="10"/>
      <sheetName val="3.고객만족"/>
      <sheetName val="용도별수요격차"/>
      <sheetName val="화재 탐지 설비"/>
      <sheetName val="계정코드"/>
      <sheetName val="Sheet2"/>
      <sheetName val="TABLE"/>
      <sheetName val="판매(적용)"/>
      <sheetName val="9811"/>
      <sheetName val="팀 코드"/>
      <sheetName val="10월"/>
      <sheetName val="목표관리(조기누적)"/>
      <sheetName val="목표관리(하반기 판매실적)"/>
      <sheetName val="목표관리(누적)"/>
      <sheetName val="시산표"/>
      <sheetName val="7 (2)"/>
      <sheetName val="구분값"/>
      <sheetName val="9월 예산안"/>
      <sheetName val="합계잔액시산표"/>
      <sheetName val="DB"/>
      <sheetName val="메트로_승,하차DB"/>
      <sheetName val="역사리스트DB"/>
      <sheetName val="Data_Selection1"/>
      <sheetName val="Result_Overview1"/>
      <sheetName val="3_고객만족"/>
      <sheetName val="화재_탐지_설비"/>
      <sheetName val="팀_코드"/>
      <sheetName val="목표관리(하반기_판매실적)"/>
      <sheetName val="7_(2)"/>
      <sheetName val="집행_FAQ"/>
      <sheetName val="Media_Summary"/>
      <sheetName val="Plan"/>
      <sheetName val="일별 누적데이터"/>
      <sheetName val="INDEX"/>
      <sheetName val="드롭박스(삭제금지)"/>
      <sheetName val="BC INV"/>
      <sheetName val="hide"/>
      <sheetName val="GROUP"/>
      <sheetName val="구분"/>
      <sheetName val="기안"/>
      <sheetName val="마케팅"/>
      <sheetName val="추정손익"/>
      <sheetName val="할당"/>
      <sheetName val="실적"/>
      <sheetName val="원가"/>
      <sheetName val="제목"/>
      <sheetName val="원가,목표"/>
      <sheetName val="판매"/>
      <sheetName val="판촉"/>
      <sheetName val="협조"/>
      <sheetName val="Sheet5"/>
      <sheetName val="관경별-기투자"/>
      <sheetName val="건별세부내역(기투자)"/>
      <sheetName val="관경별-진행중"/>
      <sheetName val="건별세부내역(진행중)"/>
      <sheetName val="관경별-미발주"/>
      <sheetName val="건별세부내역(미발주)"/>
      <sheetName val="관경별-취소"/>
      <sheetName val="건별세부내역(취소)"/>
      <sheetName val="관경별-추가예산"/>
      <sheetName val="건별세부내역(추가예산)"/>
      <sheetName val="당초사업계획"/>
      <sheetName val="남부지사 진행사항"/>
      <sheetName val="남부지사 계"/>
      <sheetName val="남부지사 계(추가예산포함)"/>
      <sheetName val="택지개발검토서"/>
      <sheetName val="계획,변경,추가"/>
      <sheetName val="표"/>
      <sheetName val="월별세부내역"/>
      <sheetName val="배관투자수립지침"/>
      <sheetName val="배관투자기준"/>
      <sheetName val="관경별투자양식"/>
      <sheetName val="안전관리지침"/>
      <sheetName val="안전관리양식"/>
      <sheetName val="일반투자지침"/>
      <sheetName val="양식(일반투자)"/>
      <sheetName val="일반투자검토서"/>
      <sheetName val="51-100-PLP공"/>
      <sheetName val="Sheet1 (2)"/>
      <sheetName val="51-100-PLP"/>
      <sheetName val="6m이하 부터"/>
      <sheetName val="-2000년도 실행단가 -PE-공급관"/>
      <sheetName val="-2000년도 실행 단가-PLP-공급관"/>
      <sheetName val="-2000년도 실행 단가-PLP-본관"/>
      <sheetName val="중기투자계획"/>
      <sheetName val="건별투자(기존지역)"/>
      <sheetName val="월별투자양식(기존지역)"/>
      <sheetName val="관경별배관투자(기존지역)"/>
      <sheetName val="월별투자내역(공급안정외)"/>
      <sheetName val="건별투자내역(공급안정외)"/>
      <sheetName val="관경별배관투자(공급안정외)"/>
      <sheetName val="기타시군 표"/>
      <sheetName val="수원시 표"/>
      <sheetName val="51-100-PE"/>
      <sheetName val="Sheet3"/>
      <sheetName val="PAGE1"/>
      <sheetName val="PAGE2"/>
      <sheetName val="PAGE3"/>
      <sheetName val="PAFE4"/>
      <sheetName val="PAGE5"/>
      <sheetName val="PAGE6"/>
      <sheetName val="PAGE7"/>
      <sheetName val="PAGE8"/>
      <sheetName val="PAGE9"/>
      <sheetName val="PAGE10"/>
      <sheetName val="PAGE11"/>
      <sheetName val="PAGE12"/>
      <sheetName val="양식-작성기준"/>
      <sheetName val="양식1"/>
      <sheetName val="관경별배관투자"/>
      <sheetName val="건별투자"/>
      <sheetName val="월별투자"/>
      <sheetName val="양식5"/>
      <sheetName val="양식6"/>
      <sheetName val="양식7"/>
      <sheetName val="양식8"/>
      <sheetName val="양식9"/>
      <sheetName val="양식10"/>
      <sheetName val="양식11"/>
      <sheetName val="설문 평가"/>
      <sheetName val="대상자 분석"/>
      <sheetName val="LNG 1호선 운임"/>
      <sheetName val="12"/>
      <sheetName val="목표부여"/>
      <sheetName val="지표담당"/>
      <sheetName val="5"/>
      <sheetName val="2-2"/>
      <sheetName val="총괄수기"/>
      <sheetName val="108.수선비"/>
      <sheetName val="118.세금과공과"/>
      <sheetName val="이연법인세03"/>
      <sheetName val="99선급비용"/>
      <sheetName val="SG"/>
      <sheetName val="임대장비현황"/>
      <sheetName val="일위대가"/>
      <sheetName val="단가비교표"/>
      <sheetName val="노임단가"/>
      <sheetName val="남부지사_진행사항"/>
      <sheetName val="남부지사_계"/>
      <sheetName val="남부지사_계(추가예산포함)"/>
      <sheetName val="Sheet1_(2)"/>
      <sheetName val="6m이하_부터"/>
      <sheetName val="-2000년도_실행단가_-PE-공급관"/>
      <sheetName val="-2000년도_실행_단가-PLP-공급관"/>
      <sheetName val="-2000년도_실행_단가-PLP-본관"/>
      <sheetName val="기타시군_표"/>
      <sheetName val="수원시_표"/>
      <sheetName val="설문_평가"/>
      <sheetName val="대상자_분석"/>
      <sheetName val="LNG_1호선_운임"/>
      <sheetName val="108_수선비"/>
      <sheetName val="118_세금과공과"/>
      <sheetName val="연결임시"/>
      <sheetName val="년도별에특자금"/>
      <sheetName val="IS"/>
      <sheetName val="자금계획"/>
      <sheetName val="년도별일반차입"/>
      <sheetName val="Ref"/>
      <sheetName val="VOL1"/>
      <sheetName val="조정 FACTOR"/>
      <sheetName val="연료비"/>
      <sheetName val="항비"/>
      <sheetName val="인상율-3"/>
      <sheetName val="기본 FACTOR"/>
      <sheetName val="09건별투자"/>
      <sheetName val="투자유가증권평가손익"/>
      <sheetName val="투자자산감액손실"/>
      <sheetName val="심마니지분법평가"/>
      <sheetName val="배당금수익"/>
      <sheetName val="MB(LAB_No.2)"/>
      <sheetName val="D-04"/>
      <sheetName val="투자자산처분손익"/>
      <sheetName val="내역(한신APT)"/>
      <sheetName val="회사제시"/>
      <sheetName val="HVAC"/>
      <sheetName val="TAT"/>
      <sheetName val="YLD"/>
      <sheetName val="임대손익"/>
      <sheetName val="수요_계약_"/>
      <sheetName val="수요_공급_"/>
      <sheetName val="보급율"/>
      <sheetName val="DB_ET200(R. A)"/>
      <sheetName val="PIPE"/>
      <sheetName val="부문손익"/>
      <sheetName val="데이타"/>
      <sheetName val="식재인부"/>
      <sheetName val="Raw DB"/>
      <sheetName val="가도공"/>
      <sheetName val="Training"/>
      <sheetName val="Facility Information"/>
      <sheetName val="General"/>
      <sheetName val="Instructions"/>
      <sheetName val="People"/>
      <sheetName val="Quality"/>
      <sheetName val="Risk"/>
      <sheetName val="분산"/>
      <sheetName val="조건식"/>
      <sheetName val="우수공"/>
      <sheetName val="수금 "/>
      <sheetName val="12월정산수금현황"/>
      <sheetName val="시공관리자 및 현장소장"/>
      <sheetName val="계획물량"/>
      <sheetName val="00년"/>
      <sheetName val="04년"/>
      <sheetName val="03년"/>
      <sheetName val="05년계획"/>
      <sheetName val="05년추정"/>
      <sheetName val="02년"/>
      <sheetName val="01년"/>
      <sheetName val="품목코드"/>
      <sheetName val="예산점검표(종합)"/>
      <sheetName val="Chart"/>
      <sheetName val="Analysis"/>
      <sheetName val="전체실적"/>
      <sheetName val="2011년 Movie DB"/>
      <sheetName val="EQUIPMENT"/>
      <sheetName val="기본정보 입력"/>
      <sheetName val="55% and 70%"/>
      <sheetName val="Data_Selection2"/>
      <sheetName val="Result_Overview2"/>
      <sheetName val="Media_Summary1"/>
      <sheetName val="집행_FAQ1"/>
      <sheetName val="3_고객만족1"/>
      <sheetName val="화재_탐지_설비1"/>
      <sheetName val="팀_코드1"/>
      <sheetName val="목표관리(하반기_판매실적)1"/>
      <sheetName val="7_(2)1"/>
      <sheetName val="9월_예산안"/>
      <sheetName val="일별_누적데이터"/>
      <sheetName val="BC_INV"/>
      <sheetName val="남부지사_진행사항1"/>
      <sheetName val="남부지사_계1"/>
      <sheetName val="남부지사_계(추가예산포함)1"/>
      <sheetName val="Sheet1_(2)1"/>
      <sheetName val="6m이하_부터1"/>
      <sheetName val="-2000년도_실행단가_-PE-공급관1"/>
      <sheetName val="-2000년도_실행_단가-PLP-공급관1"/>
      <sheetName val="-2000년도_실행_단가-PLP-본관1"/>
      <sheetName val="기타시군_표1"/>
      <sheetName val="수원시_표1"/>
      <sheetName val="설문_평가1"/>
      <sheetName val="대상자_분석1"/>
      <sheetName val="LNG_1호선_운임1"/>
      <sheetName val="108_수선비1"/>
      <sheetName val="118_세금과공과1"/>
      <sheetName val="조정_FACTOR"/>
      <sheetName val="기본_FACTOR"/>
      <sheetName val="MB(LAB_No_2)"/>
      <sheetName val="DB_ET200(R__A)"/>
      <sheetName val="Raw_DB"/>
      <sheetName val="Facility_Information"/>
      <sheetName val="수금_"/>
      <sheetName val="시공관리자_및_현장소장"/>
      <sheetName val="2011년_Movie_DB"/>
      <sheetName val="55%_and_70%"/>
      <sheetName val="전체단가표"/>
      <sheetName val="GDN_일자별"/>
      <sheetName val="Asset98-CAK"/>
      <sheetName val="별내(공)"/>
      <sheetName val="갈매(공)"/>
      <sheetName val="진건(공)"/>
      <sheetName val="지금(공)"/>
      <sheetName val="갈매역세권(공)"/>
      <sheetName val="수입"/>
      <sheetName val="품질현황-보류"/>
      <sheetName val="총무-부동산현황"/>
      <sheetName val="기준"/>
      <sheetName val="HERO01"/>
      <sheetName val="현금및현금등가물"/>
      <sheetName val="지급어음(일별)"/>
      <sheetName val="조명시설"/>
      <sheetName val="판매량오차 (4)"/>
      <sheetName val="첨부1"/>
      <sheetName val="KY.LEE"/>
      <sheetName val="H11"/>
      <sheetName val="BS(4)"/>
      <sheetName val="입력"/>
      <sheetName val="코스트센터"/>
      <sheetName val="계산기초율"/>
      <sheetName val="현지법인 사업계획(총괄)"/>
      <sheetName val="이자율"/>
      <sheetName val="재공품"/>
      <sheetName val="부하"/>
      <sheetName val="MAT"/>
      <sheetName val="수주추정"/>
      <sheetName val="비용분류"/>
      <sheetName val="환율"/>
      <sheetName val="식음료"/>
      <sheetName val="기준액"/>
      <sheetName val="Config"/>
      <sheetName val="data"/>
      <sheetName val="공무부"/>
      <sheetName val="2_ 제수수료 계정코드_계정명"/>
      <sheetName val="7월24일"/>
      <sheetName val="인사총무_본사"/>
      <sheetName val="연구소"/>
      <sheetName val="생기본부"/>
      <sheetName val="유니트입출고내역"/>
      <sheetName val="업무협조요청서(20191104)"/>
      <sheetName val="#REF"/>
      <sheetName val="건설주식 취득"/>
      <sheetName val="관계회사거래내역및 채권채무잔액 99"/>
      <sheetName val="호선"/>
      <sheetName val="수출"/>
      <sheetName val="BUILDING"/>
      <sheetName val="누TB"/>
      <sheetName val="소모품비"/>
      <sheetName val="2002년계획"/>
      <sheetName val="산업현황(판매량)"/>
      <sheetName val="업종코드"/>
      <sheetName val="산업현황_판매량_"/>
      <sheetName val="수정시산표"/>
      <sheetName val="데이타(원본)"/>
      <sheetName val="3-4현"/>
      <sheetName val="참고"/>
      <sheetName val="당년매출집계"/>
      <sheetName val="예산실적비교"/>
      <sheetName val="카메라"/>
      <sheetName val="건수"/>
      <sheetName val="KY_LEE"/>
      <sheetName val="남부지사_진행사항2"/>
      <sheetName val="남부지사_계2"/>
      <sheetName val="남부지사_계(추가예산포함)2"/>
      <sheetName val="Sheet1_(2)2"/>
      <sheetName val="6m이하_부터2"/>
      <sheetName val="-2000년도_실행단가_-PE-공급관2"/>
      <sheetName val="-2000년도_실행_단가-PLP-공급관2"/>
      <sheetName val="-2000년도_실행_단가-PLP-본관2"/>
      <sheetName val="기타시군_표2"/>
      <sheetName val="수원시_표2"/>
      <sheetName val="설문_평가2"/>
      <sheetName val="대상자_분석2"/>
      <sheetName val="LNG_1호선_운임2"/>
      <sheetName val="108_수선비2"/>
      <sheetName val="118_세금과공과2"/>
      <sheetName val="조정_FACTOR1"/>
      <sheetName val="기본_FACTOR1"/>
      <sheetName val="MB(LAB_No_2)1"/>
      <sheetName val="DB_ET200(R__A)1"/>
      <sheetName val="KY_LEE1"/>
      <sheetName val="YTD"/>
      <sheetName val="Import_FX"/>
      <sheetName val="종퇴10"/>
      <sheetName val="퇴직10"/>
      <sheetName val="판매량"/>
      <sheetName val="목표관리(하반기_판매실적)2"/>
      <sheetName val="Facility_Information1"/>
      <sheetName val="Raw_DB1"/>
      <sheetName val="수금_1"/>
      <sheetName val="현지법인_사업계획(총괄)1"/>
      <sheetName val="판매량오차_(4)1"/>
      <sheetName val="현지법인_사업계획(총괄)"/>
      <sheetName val="판매량오차_(4)"/>
      <sheetName val="파생상품자산"/>
      <sheetName val="현장"/>
      <sheetName val="J-2이하"/>
      <sheetName val="총괄집계표"/>
      <sheetName val="주요재무비율"/>
      <sheetName val="제조원가"/>
      <sheetName val="Actual data"/>
      <sheetName val="추정원가"/>
      <sheetName val="안내간판"/>
      <sheetName val="인사자료총집계"/>
      <sheetName val="A"/>
      <sheetName val="1급갑"/>
      <sheetName val="분개장·원장"/>
      <sheetName val="Material"/>
      <sheetName val="Packaging"/>
      <sheetName val="방법"/>
      <sheetName val="재료집"/>
      <sheetName val="주재료"/>
      <sheetName val="부재료"/>
      <sheetName val="포장재"/>
      <sheetName val="급여상여"/>
      <sheetName val="노무비"/>
      <sheetName val="경비"/>
      <sheetName val="부서별경비"/>
      <sheetName val="배분표"/>
      <sheetName val="제조비"/>
      <sheetName val="제품별"/>
      <sheetName val="완제수불"/>
      <sheetName val="상품수불 "/>
      <sheetName val="수액원단위"/>
      <sheetName val="수액원료2"/>
      <sheetName val="수액원료3"/>
      <sheetName val="수액원료4"/>
      <sheetName val="수액포장"/>
      <sheetName val="수액포배"/>
      <sheetName val="월별손익"/>
      <sheetName val="Output"/>
      <sheetName val="상품수불_"/>
      <sheetName val="완성차 미수금"/>
      <sheetName val="Ctrl"/>
      <sheetName val="원가0204"/>
      <sheetName val="CALENDAR"/>
      <sheetName val="김영남"/>
      <sheetName val="상품수불_1"/>
      <sheetName val="완성차_미수금"/>
      <sheetName val="연차1"/>
      <sheetName val="TEMP1"/>
      <sheetName val="TEMP2"/>
      <sheetName val="영업.일"/>
      <sheetName val="생산직"/>
      <sheetName val="특수관계자 기초정보"/>
      <sheetName val="데이터유효성목록"/>
      <sheetName val="3호선"/>
      <sheetName val="지침1"/>
      <sheetName val="지침2"/>
      <sheetName val="달력"/>
      <sheetName val="일정"/>
      <sheetName val="일람표"/>
      <sheetName val="1-1"/>
      <sheetName val=" 견적서"/>
      <sheetName val="상품입고집계"/>
      <sheetName val="건설가"/>
      <sheetName val="은행"/>
      <sheetName val="취합리스트"/>
      <sheetName val="인스타그램"/>
      <sheetName val="Data_Selection3"/>
      <sheetName val="Result_Overview3"/>
      <sheetName val="3_고객만족2"/>
      <sheetName val="화재_탐지_설비2"/>
      <sheetName val="팀_코드2"/>
      <sheetName val="7_(2)2"/>
      <sheetName val="집행_FAQ2"/>
      <sheetName val="Media_Summary2"/>
      <sheetName val="9월_예산안1"/>
      <sheetName val="일별_누적데이터1"/>
      <sheetName val="BC_INV1"/>
      <sheetName val="w254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refreshError="1"/>
      <sheetData sheetId="388"/>
      <sheetData sheetId="389"/>
      <sheetData sheetId="390"/>
      <sheetData sheetId="391"/>
      <sheetData sheetId="392"/>
      <sheetData sheetId="393"/>
      <sheetData sheetId="394"/>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sheetData sheetId="462"/>
      <sheetData sheetId="463"/>
      <sheetData sheetId="464"/>
      <sheetData sheetId="465"/>
      <sheetData sheetId="466"/>
      <sheetData sheetId="467"/>
      <sheetData sheetId="468"/>
      <sheetData sheetId="469"/>
      <sheetData sheetId="470"/>
      <sheetData sheetId="471"/>
      <sheetData sheetId="472"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양식3"/>
      <sheetName val="000000"/>
      <sheetName val="표지"/>
      <sheetName val="목차"/>
      <sheetName val="비용-1"/>
      <sheetName val="비용-2"/>
      <sheetName val="비용-3"/>
      <sheetName val="비용-4"/>
      <sheetName val="비용-5"/>
      <sheetName val="비용-6"/>
      <sheetName val="비용-7"/>
      <sheetName val="비용-8"/>
      <sheetName val="비용-9"/>
      <sheetName val="비용-10"/>
      <sheetName val="비용-11"/>
      <sheetName val="비용-12"/>
      <sheetName val="비용-13"/>
      <sheetName val="비용-14"/>
      <sheetName val="영업외수지"/>
      <sheetName val="개별양식"/>
      <sheetName val="주관양식"/>
      <sheetName val="임원소속"/>
      <sheetName val="근무일수"/>
      <sheetName val="Data Selection"/>
      <sheetName val="Code"/>
      <sheetName val="리스트"/>
      <sheetName val="Total"/>
      <sheetName val="지침"/>
      <sheetName val="Result Overview"/>
      <sheetName val="Data_Selection"/>
      <sheetName val="Result_Overview"/>
      <sheetName val="Media Summary"/>
      <sheetName val="집행 FAQ"/>
      <sheetName val="투자효율"/>
      <sheetName val="수요개발과판매량"/>
      <sheetName val="Sheet1"/>
      <sheetName val="수지표"/>
      <sheetName val="셀명"/>
      <sheetName val="◀-▶"/>
      <sheetName val="Sensitivity"/>
      <sheetName val="정산이자"/>
      <sheetName val="3"/>
      <sheetName val="8"/>
      <sheetName val="10"/>
      <sheetName val="3.고객만족"/>
      <sheetName val="용도별수요격차"/>
      <sheetName val="화재 탐지 설비"/>
      <sheetName val="계정코드"/>
      <sheetName val="Sheet2"/>
      <sheetName val="TABLE"/>
      <sheetName val="판매(적용)"/>
      <sheetName val="9811"/>
      <sheetName val="팀 코드"/>
      <sheetName val="10월"/>
      <sheetName val="목표관리(조기누적)"/>
      <sheetName val="목표관리(하반기 판매실적)"/>
      <sheetName val="목표관리(누적)"/>
      <sheetName val="시산표"/>
      <sheetName val="7 (2)"/>
      <sheetName val="구분값"/>
      <sheetName val="9월 예산안"/>
      <sheetName val="합계잔액시산표"/>
      <sheetName val="메트로_승,하차DB"/>
      <sheetName val="역사리스트DB"/>
      <sheetName val="DB"/>
      <sheetName val="Plan"/>
      <sheetName val="일별 누적데이터"/>
      <sheetName val="Data_Selection1"/>
      <sheetName val="Result_Overview1"/>
      <sheetName val="3_고객만족"/>
      <sheetName val="화재_탐지_설비"/>
      <sheetName val="팀_코드"/>
      <sheetName val="목표관리(하반기_판매실적)"/>
      <sheetName val="7_(2)"/>
      <sheetName val="집행_FAQ"/>
      <sheetName val="Media_Summary"/>
      <sheetName val="INDEX"/>
      <sheetName val="드롭박스(삭제금지)"/>
      <sheetName val="BC INV"/>
      <sheetName val="hide"/>
      <sheetName val="GROUP"/>
      <sheetName val="구분"/>
      <sheetName val="기안"/>
      <sheetName val="마케팅"/>
      <sheetName val="추정손익"/>
      <sheetName val="할당"/>
      <sheetName val="실적"/>
      <sheetName val="원가"/>
      <sheetName val="제목"/>
      <sheetName val="원가,목표"/>
      <sheetName val="판매"/>
      <sheetName val="판촉"/>
      <sheetName val="협조"/>
      <sheetName val="Sheet5"/>
      <sheetName val="관경별-기투자"/>
      <sheetName val="건별세부내역(기투자)"/>
      <sheetName val="관경별-진행중"/>
      <sheetName val="건별세부내역(진행중)"/>
      <sheetName val="관경별-미발주"/>
      <sheetName val="건별세부내역(미발주)"/>
      <sheetName val="관경별-취소"/>
      <sheetName val="건별세부내역(취소)"/>
      <sheetName val="관경별-추가예산"/>
      <sheetName val="건별세부내역(추가예산)"/>
      <sheetName val="당초사업계획"/>
      <sheetName val="남부지사 진행사항"/>
      <sheetName val="남부지사 계"/>
      <sheetName val="남부지사 계(추가예산포함)"/>
      <sheetName val="택지개발검토서"/>
      <sheetName val="계획,변경,추가"/>
      <sheetName val="표"/>
      <sheetName val="월별세부내역"/>
      <sheetName val="배관투자수립지침"/>
      <sheetName val="배관투자기준"/>
      <sheetName val="관경별투자양식"/>
      <sheetName val="안전관리지침"/>
      <sheetName val="안전관리양식"/>
      <sheetName val="일반투자지침"/>
      <sheetName val="양식(일반투자)"/>
      <sheetName val="일반투자검토서"/>
      <sheetName val="51-100-PLP공"/>
      <sheetName val="Sheet1 (2)"/>
      <sheetName val="51-100-PLP"/>
      <sheetName val="6m이하 부터"/>
      <sheetName val="-2000년도 실행단가 -PE-공급관"/>
      <sheetName val="-2000년도 실행 단가-PLP-공급관"/>
      <sheetName val="-2000년도 실행 단가-PLP-본관"/>
      <sheetName val="중기투자계획"/>
      <sheetName val="건별투자(기존지역)"/>
      <sheetName val="월별투자양식(기존지역)"/>
      <sheetName val="관경별배관투자(기존지역)"/>
      <sheetName val="월별투자내역(공급안정외)"/>
      <sheetName val="건별투자내역(공급안정외)"/>
      <sheetName val="관경별배관투자(공급안정외)"/>
      <sheetName val="기타시군 표"/>
      <sheetName val="수원시 표"/>
      <sheetName val="51-100-PE"/>
      <sheetName val="Sheet3"/>
      <sheetName val="PAGE1"/>
      <sheetName val="PAGE2"/>
      <sheetName val="PAGE3"/>
      <sheetName val="PAFE4"/>
      <sheetName val="PAGE5"/>
      <sheetName val="PAGE6"/>
      <sheetName val="PAGE7"/>
      <sheetName val="PAGE8"/>
      <sheetName val="PAGE9"/>
      <sheetName val="PAGE10"/>
      <sheetName val="PAGE11"/>
      <sheetName val="PAGE12"/>
      <sheetName val="양식-작성기준"/>
      <sheetName val="양식1"/>
      <sheetName val="관경별배관투자"/>
      <sheetName val="건별투자"/>
      <sheetName val="월별투자"/>
      <sheetName val="양식5"/>
      <sheetName val="양식6"/>
      <sheetName val="양식7"/>
      <sheetName val="양식8"/>
      <sheetName val="양식9"/>
      <sheetName val="양식10"/>
      <sheetName val="양식11"/>
      <sheetName val="설문 평가"/>
      <sheetName val="대상자 분석"/>
      <sheetName val="LNG 1호선 운임"/>
      <sheetName val="12"/>
      <sheetName val="목표부여"/>
      <sheetName val="지표담당"/>
      <sheetName val="5"/>
      <sheetName val="2-2"/>
      <sheetName val="총괄수기"/>
      <sheetName val="108.수선비"/>
      <sheetName val="118.세금과공과"/>
      <sheetName val="이연법인세03"/>
      <sheetName val="99선급비용"/>
      <sheetName val="SG"/>
      <sheetName val="임대장비현황"/>
      <sheetName val="일위대가"/>
      <sheetName val="단가비교표"/>
      <sheetName val="노임단가"/>
      <sheetName val="남부지사_진행사항"/>
      <sheetName val="남부지사_계"/>
      <sheetName val="남부지사_계(추가예산포함)"/>
      <sheetName val="Sheet1_(2)"/>
      <sheetName val="6m이하_부터"/>
      <sheetName val="-2000년도_실행단가_-PE-공급관"/>
      <sheetName val="-2000년도_실행_단가-PLP-공급관"/>
      <sheetName val="-2000년도_실행_단가-PLP-본관"/>
      <sheetName val="기타시군_표"/>
      <sheetName val="수원시_표"/>
      <sheetName val="설문_평가"/>
      <sheetName val="대상자_분석"/>
      <sheetName val="LNG_1호선_운임"/>
      <sheetName val="108_수선비"/>
      <sheetName val="118_세금과공과"/>
      <sheetName val="연결임시"/>
      <sheetName val="년도별에특자금"/>
      <sheetName val="IS"/>
      <sheetName val="자금계획"/>
      <sheetName val="년도별일반차입"/>
      <sheetName val="Ref"/>
      <sheetName val="VOL1"/>
      <sheetName val="조정 FACTOR"/>
      <sheetName val="연료비"/>
      <sheetName val="항비"/>
      <sheetName val="인상율-3"/>
      <sheetName val="기본 FACTOR"/>
      <sheetName val="09건별투자"/>
      <sheetName val="투자유가증권평가손익"/>
      <sheetName val="투자자산감액손실"/>
      <sheetName val="심마니지분법평가"/>
      <sheetName val="배당금수익"/>
      <sheetName val="MB(LAB_No.2)"/>
      <sheetName val="D-04"/>
      <sheetName val="투자자산처분손익"/>
      <sheetName val="내역(한신APT)"/>
      <sheetName val="회사제시"/>
      <sheetName val="HVAC"/>
      <sheetName val="TAT"/>
      <sheetName val="YLD"/>
      <sheetName val="임대손익"/>
      <sheetName val="수요_계약_"/>
      <sheetName val="수요_공급_"/>
      <sheetName val="보급율"/>
      <sheetName val="DB_ET200(R. A)"/>
      <sheetName val="PIPE"/>
      <sheetName val="부문손익"/>
      <sheetName val="데이타"/>
      <sheetName val="식재인부"/>
      <sheetName val="Raw DB"/>
      <sheetName val="가도공"/>
      <sheetName val="Training"/>
      <sheetName val="Facility Information"/>
      <sheetName val="General"/>
      <sheetName val="Instructions"/>
      <sheetName val="People"/>
      <sheetName val="Quality"/>
      <sheetName val="Risk"/>
      <sheetName val="분산"/>
      <sheetName val="조건식"/>
      <sheetName val="우수공"/>
      <sheetName val="수금 "/>
      <sheetName val="12월정산수금현황"/>
      <sheetName val="시공관리자 및 현장소장"/>
      <sheetName val="계획물량"/>
      <sheetName val="00년"/>
      <sheetName val="04년"/>
      <sheetName val="03년"/>
      <sheetName val="05년계획"/>
      <sheetName val="05년추정"/>
      <sheetName val="02년"/>
      <sheetName val="01년"/>
      <sheetName val="품목코드"/>
      <sheetName val="예산점검표(종합)"/>
      <sheetName val="Chart"/>
      <sheetName val="Analysis"/>
      <sheetName val="전체실적"/>
      <sheetName val="2011년 Movie DB"/>
      <sheetName val="EQUIPMENT"/>
      <sheetName val="기본정보 입력"/>
      <sheetName val="55% and 70%"/>
      <sheetName val="Data_Selection2"/>
      <sheetName val="Result_Overview2"/>
      <sheetName val="Media_Summary1"/>
      <sheetName val="집행_FAQ1"/>
      <sheetName val="3_고객만족1"/>
      <sheetName val="화재_탐지_설비1"/>
      <sheetName val="팀_코드1"/>
      <sheetName val="목표관리(하반기_판매실적)1"/>
      <sheetName val="7_(2)1"/>
      <sheetName val="9월_예산안"/>
      <sheetName val="일별_누적데이터"/>
      <sheetName val="BC_INV"/>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calModule"/>
      <sheetName val="MainMenu"/>
      <sheetName val="CANADACurrencAmericaDollar"/>
      <sheetName val="CANADA Currency Canada Dollar"/>
      <sheetName val="CARRIBCLUSTECurrenAmericDollar"/>
      <sheetName val="NORTHAMERIAREACurreAmeriDolla"/>
      <sheetName val="UNITEDSTATESCurrenAmericDollar"/>
      <sheetName val="modLocal"/>
      <sheetName val="Assumption"/>
      <sheetName val="VC"/>
      <sheetName val="Raw GBU Exposures-Non RE"/>
      <sheetName val="BC INV"/>
    </sheetNames>
    <sheetDataSet>
      <sheetData sheetId="0" refreshError="1"/>
      <sheetData sheetId="1" refreshError="1"/>
      <sheetData sheetId="2" refreshError="1">
        <row r="17">
          <cell r="A17" t="str">
            <v>BDF (MDA SLS DED)</v>
          </cell>
        </row>
        <row r="18">
          <cell r="A18" t="str">
            <v>NOS</v>
          </cell>
        </row>
        <row r="33">
          <cell r="A33" t="str">
            <v>Total MDA</v>
          </cell>
        </row>
        <row r="34">
          <cell r="A34" t="str">
            <v>Total MSA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NADACurrencAmericaDollar"/>
    </sheetNames>
    <sheetDataSet>
      <sheetData sheetId="0"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 Limousine"/>
      <sheetName val="TOTAL"/>
      <sheetName val="1) Catering"/>
      <sheetName val="Pavilion"/>
      <sheetName val="Booth "/>
      <sheetName val="Staff room"/>
      <sheetName val="Electrical needs"/>
      <sheetName val="2) Cleaning"/>
      <sheetName val="3) Security Guard"/>
      <sheetName val="4) Hostesses"/>
      <sheetName val="5) Korean lunch kit"/>
      <sheetName val="6) Walkie Talkies"/>
      <sheetName val="7) Miscellaneus"/>
      <sheetName val="9) Hot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DE"/>
      <sheetName val="Deckblatt"/>
      <sheetName val="Text"/>
      <sheetName val="Boden"/>
      <sheetName val="Wand"/>
      <sheetName val="Maxima"/>
      <sheetName val="Möbel"/>
      <sheetName val="MHM Verp. Kleben"/>
      <sheetName val="MHM_Werkzeug"/>
      <sheetName val="Grundriss"/>
      <sheetName val="roter Aufkleber"/>
    </sheetNames>
    <sheetDataSet>
      <sheetData sheetId="0" refreshError="1">
        <row r="8">
          <cell r="B8" t="str">
            <v>Montagehilfsmittel + VP / Werkzeug</v>
          </cell>
        </row>
        <row r="9">
          <cell r="A9">
            <v>54952</v>
          </cell>
          <cell r="B9" t="str">
            <v>1.</v>
          </cell>
          <cell r="C9" t="str">
            <v>MHM</v>
          </cell>
          <cell r="D9" t="str">
            <v>MWZ</v>
          </cell>
          <cell r="E9">
            <v>54952</v>
          </cell>
          <cell r="F9" t="str">
            <v>Gabelhubwagen 1,15m 1,2to</v>
          </cell>
          <cell r="G9">
            <v>25</v>
          </cell>
          <cell r="H9" t="str">
            <v>-</v>
          </cell>
          <cell r="I9" t="str">
            <v>1Stk</v>
          </cell>
          <cell r="J9">
            <v>5</v>
          </cell>
          <cell r="K9">
            <v>5</v>
          </cell>
          <cell r="L9">
            <v>0</v>
          </cell>
          <cell r="M9">
            <v>10</v>
          </cell>
          <cell r="N9">
            <v>250</v>
          </cell>
          <cell r="O9">
            <v>25</v>
          </cell>
        </row>
        <row r="10">
          <cell r="A10">
            <v>54951</v>
          </cell>
          <cell r="B10" t="str">
            <v>2.</v>
          </cell>
          <cell r="C10" t="str">
            <v>MHM</v>
          </cell>
          <cell r="D10" t="str">
            <v>MWZ</v>
          </cell>
          <cell r="E10">
            <v>54951</v>
          </cell>
          <cell r="F10" t="str">
            <v>Gabelhubwagen 1,80m 1,3to</v>
          </cell>
          <cell r="G10">
            <v>25</v>
          </cell>
          <cell r="H10" t="str">
            <v>-</v>
          </cell>
          <cell r="I10" t="str">
            <v>1Stk</v>
          </cell>
          <cell r="J10">
            <v>5</v>
          </cell>
          <cell r="K10">
            <v>5</v>
          </cell>
          <cell r="L10">
            <v>0</v>
          </cell>
          <cell r="M10">
            <v>10</v>
          </cell>
          <cell r="N10">
            <v>500</v>
          </cell>
          <cell r="O10">
            <v>50</v>
          </cell>
        </row>
        <row r="11">
          <cell r="A11">
            <v>60179</v>
          </cell>
          <cell r="B11" t="str">
            <v>3.</v>
          </cell>
          <cell r="C11" t="str">
            <v>MHM</v>
          </cell>
          <cell r="D11" t="str">
            <v>MWZ</v>
          </cell>
          <cell r="E11">
            <v>60179</v>
          </cell>
          <cell r="F11" t="str">
            <v>Alu-Bockleiter 2,1-3,0m</v>
          </cell>
          <cell r="G11">
            <v>23</v>
          </cell>
          <cell r="H11" t="str">
            <v>7-10 Sprossen</v>
          </cell>
          <cell r="I11" t="str">
            <v>1Stk</v>
          </cell>
          <cell r="J11">
            <v>5</v>
          </cell>
          <cell r="K11">
            <v>5</v>
          </cell>
          <cell r="L11">
            <v>0</v>
          </cell>
          <cell r="M11">
            <v>10</v>
          </cell>
          <cell r="N11">
            <v>187.88</v>
          </cell>
          <cell r="O11">
            <v>18.788</v>
          </cell>
        </row>
        <row r="12">
          <cell r="A12">
            <v>60180</v>
          </cell>
          <cell r="B12" t="str">
            <v>4.</v>
          </cell>
          <cell r="C12" t="str">
            <v>MHM</v>
          </cell>
          <cell r="D12" t="str">
            <v>MWZ</v>
          </cell>
          <cell r="E12">
            <v>60180</v>
          </cell>
          <cell r="F12" t="str">
            <v>Alu-Bockleiter 3,2-3,8m</v>
          </cell>
          <cell r="G12">
            <v>23</v>
          </cell>
          <cell r="H12" t="str">
            <v>11-13 Sprossen</v>
          </cell>
          <cell r="I12" t="str">
            <v>1Stk</v>
          </cell>
          <cell r="J12">
            <v>5</v>
          </cell>
          <cell r="K12">
            <v>5</v>
          </cell>
          <cell r="L12">
            <v>0</v>
          </cell>
          <cell r="M12">
            <v>10</v>
          </cell>
          <cell r="N12">
            <v>232.11</v>
          </cell>
          <cell r="O12">
            <v>23.211000000000002</v>
          </cell>
        </row>
        <row r="13">
          <cell r="A13">
            <v>60181</v>
          </cell>
          <cell r="B13" t="str">
            <v>5.</v>
          </cell>
          <cell r="C13" t="str">
            <v>MHM</v>
          </cell>
          <cell r="D13" t="str">
            <v>MWZ</v>
          </cell>
          <cell r="E13">
            <v>60181</v>
          </cell>
          <cell r="F13" t="str">
            <v>Alu-Bockleiter 4,0-4,6m</v>
          </cell>
          <cell r="G13">
            <v>23</v>
          </cell>
          <cell r="H13" t="str">
            <v>14-16 Sprossen</v>
          </cell>
          <cell r="I13" t="str">
            <v>1Stk</v>
          </cell>
          <cell r="J13">
            <v>5</v>
          </cell>
          <cell r="K13">
            <v>5</v>
          </cell>
          <cell r="L13">
            <v>0</v>
          </cell>
          <cell r="M13">
            <v>10</v>
          </cell>
          <cell r="N13">
            <v>287.31</v>
          </cell>
          <cell r="O13">
            <v>28.730999999999998</v>
          </cell>
        </row>
        <row r="14">
          <cell r="A14">
            <v>54942</v>
          </cell>
          <cell r="B14" t="str">
            <v>6.</v>
          </cell>
          <cell r="C14" t="str">
            <v>MHM</v>
          </cell>
          <cell r="D14" t="str">
            <v>MWZ</v>
          </cell>
          <cell r="E14">
            <v>54942</v>
          </cell>
          <cell r="F14" t="str">
            <v>Alu-Bockleiter 4,8-5,4m</v>
          </cell>
          <cell r="G14">
            <v>23</v>
          </cell>
          <cell r="H14" t="str">
            <v>17-19 Sprossen</v>
          </cell>
          <cell r="I14" t="str">
            <v>1Stk</v>
          </cell>
          <cell r="J14">
            <v>5</v>
          </cell>
          <cell r="K14">
            <v>5</v>
          </cell>
          <cell r="L14">
            <v>0</v>
          </cell>
          <cell r="M14">
            <v>10</v>
          </cell>
          <cell r="N14">
            <v>300.12</v>
          </cell>
          <cell r="O14">
            <v>30.011999999999997</v>
          </cell>
        </row>
        <row r="15">
          <cell r="A15">
            <v>60182</v>
          </cell>
          <cell r="B15" t="str">
            <v>7.</v>
          </cell>
          <cell r="C15" t="str">
            <v>MHM</v>
          </cell>
          <cell r="D15" t="str">
            <v>MWZ</v>
          </cell>
          <cell r="E15">
            <v>60182</v>
          </cell>
          <cell r="F15" t="str">
            <v>Alu-Schiebeleiter 3,5-8,7m</v>
          </cell>
          <cell r="G15">
            <v>26</v>
          </cell>
          <cell r="H15" t="str">
            <v>3x12 Sprossen</v>
          </cell>
          <cell r="I15" t="str">
            <v>1Stk</v>
          </cell>
          <cell r="J15">
            <v>5</v>
          </cell>
          <cell r="K15">
            <v>5</v>
          </cell>
          <cell r="L15">
            <v>0</v>
          </cell>
          <cell r="M15">
            <v>10</v>
          </cell>
          <cell r="N15">
            <v>317.2</v>
          </cell>
          <cell r="O15">
            <v>31.72</v>
          </cell>
        </row>
        <row r="16">
          <cell r="A16">
            <v>54948</v>
          </cell>
          <cell r="B16" t="str">
            <v>8.</v>
          </cell>
          <cell r="C16" t="str">
            <v>MHM</v>
          </cell>
          <cell r="D16" t="str">
            <v>MWZ</v>
          </cell>
          <cell r="E16">
            <v>54948</v>
          </cell>
          <cell r="F16" t="str">
            <v>Rollgerüst 2,85x0,75m, SH 6m</v>
          </cell>
          <cell r="G16">
            <v>28</v>
          </cell>
          <cell r="H16" t="str">
            <v>Arbeitshöhe max. 8,50m</v>
          </cell>
          <cell r="I16" t="str">
            <v>1Stk</v>
          </cell>
          <cell r="J16">
            <v>5</v>
          </cell>
          <cell r="K16">
            <v>5</v>
          </cell>
          <cell r="L16">
            <v>0</v>
          </cell>
          <cell r="M16">
            <v>10</v>
          </cell>
          <cell r="N16">
            <v>3707.33</v>
          </cell>
          <cell r="O16">
            <v>370.733</v>
          </cell>
        </row>
        <row r="17">
          <cell r="A17">
            <v>59377</v>
          </cell>
          <cell r="B17" t="str">
            <v>9.</v>
          </cell>
          <cell r="C17" t="str">
            <v>MHM</v>
          </cell>
          <cell r="D17" t="str">
            <v>MWZ</v>
          </cell>
          <cell r="E17">
            <v>59377</v>
          </cell>
          <cell r="F17" t="str">
            <v>Ausleger Rollgerüst</v>
          </cell>
          <cell r="G17">
            <v>19</v>
          </cell>
          <cell r="H17" t="str">
            <v>Zubehör Rollgerüst</v>
          </cell>
          <cell r="I17" t="str">
            <v>1Stk</v>
          </cell>
          <cell r="J17">
            <v>5</v>
          </cell>
          <cell r="K17">
            <v>5</v>
          </cell>
          <cell r="L17">
            <v>0</v>
          </cell>
          <cell r="M17">
            <v>10</v>
          </cell>
          <cell r="N17">
            <v>83.88</v>
          </cell>
          <cell r="O17">
            <v>8.3879999999999999</v>
          </cell>
        </row>
        <row r="18">
          <cell r="A18">
            <v>54949</v>
          </cell>
          <cell r="B18" t="str">
            <v>10.</v>
          </cell>
          <cell r="C18" t="str">
            <v>MHM</v>
          </cell>
          <cell r="D18" t="str">
            <v>MWZ</v>
          </cell>
          <cell r="E18">
            <v>54949</v>
          </cell>
          <cell r="F18" t="str">
            <v>Hebelift Genie mit Lastgabel</v>
          </cell>
          <cell r="G18">
            <v>28</v>
          </cell>
          <cell r="H18" t="str">
            <v>Materiallift, AH 6m, manuell</v>
          </cell>
          <cell r="I18" t="str">
            <v>1Stk</v>
          </cell>
          <cell r="J18">
            <v>5</v>
          </cell>
          <cell r="K18">
            <v>5</v>
          </cell>
          <cell r="L18">
            <v>0</v>
          </cell>
          <cell r="M18">
            <v>10</v>
          </cell>
          <cell r="N18">
            <v>2148</v>
          </cell>
          <cell r="O18">
            <v>214.8</v>
          </cell>
        </row>
        <row r="19">
          <cell r="A19">
            <v>54954</v>
          </cell>
          <cell r="B19" t="str">
            <v>11.</v>
          </cell>
          <cell r="C19" t="str">
            <v>MHM</v>
          </cell>
          <cell r="D19" t="str">
            <v>MWZ</v>
          </cell>
          <cell r="E19">
            <v>54954</v>
          </cell>
          <cell r="F19" t="str">
            <v>Glassauger elektrisch</v>
          </cell>
          <cell r="G19">
            <v>21</v>
          </cell>
          <cell r="H19" t="str">
            <v>Tragkraft 400 kg</v>
          </cell>
          <cell r="I19" t="str">
            <v>1Stk</v>
          </cell>
          <cell r="J19">
            <v>5</v>
          </cell>
          <cell r="K19">
            <v>5</v>
          </cell>
          <cell r="L19">
            <v>0</v>
          </cell>
          <cell r="M19">
            <v>10</v>
          </cell>
          <cell r="N19">
            <v>4475</v>
          </cell>
          <cell r="O19">
            <v>447.5</v>
          </cell>
        </row>
        <row r="20">
          <cell r="A20">
            <v>55623</v>
          </cell>
          <cell r="B20" t="str">
            <v>12.</v>
          </cell>
          <cell r="C20" t="str">
            <v>MHM</v>
          </cell>
          <cell r="D20" t="str">
            <v>MWZ</v>
          </cell>
          <cell r="E20">
            <v>55623</v>
          </cell>
          <cell r="F20" t="str">
            <v>Biertischgarnitur</v>
          </cell>
          <cell r="G20">
            <v>17</v>
          </cell>
          <cell r="H20" t="str">
            <v>2,5m lang. 1 Tisch und 2 Bänke</v>
          </cell>
          <cell r="I20" t="str">
            <v>1Stk</v>
          </cell>
          <cell r="J20">
            <v>5</v>
          </cell>
          <cell r="K20">
            <v>5</v>
          </cell>
          <cell r="L20">
            <v>0</v>
          </cell>
          <cell r="M20">
            <v>10</v>
          </cell>
          <cell r="N20">
            <v>50</v>
          </cell>
          <cell r="O20">
            <v>5</v>
          </cell>
        </row>
        <row r="21">
          <cell r="B21" t="str">
            <v>23.</v>
          </cell>
          <cell r="C21" t="str">
            <v>MHM</v>
          </cell>
          <cell r="D21" t="str">
            <v>MHM</v>
          </cell>
        </row>
        <row r="22">
          <cell r="B22" t="str">
            <v>Montagehilfsmittel + VP / Montagematerial + EWVP</v>
          </cell>
        </row>
        <row r="23">
          <cell r="A23">
            <v>60184</v>
          </cell>
          <cell r="B23" t="str">
            <v>13.</v>
          </cell>
          <cell r="C23" t="str">
            <v>MHM</v>
          </cell>
          <cell r="D23" t="str">
            <v>MVM</v>
          </cell>
          <cell r="E23">
            <v>60184</v>
          </cell>
          <cell r="F23" t="str">
            <v>Holz-Verglsklz. 1mm 100Stk</v>
          </cell>
          <cell r="G23">
            <v>26</v>
          </cell>
          <cell r="H23" t="str">
            <v>EK: 1 Karton à 1000 Stk</v>
          </cell>
          <cell r="I23" t="str">
            <v>1Stk</v>
          </cell>
          <cell r="J23">
            <v>100</v>
          </cell>
          <cell r="K23">
            <v>5</v>
          </cell>
          <cell r="L23">
            <v>0</v>
          </cell>
          <cell r="M23">
            <v>105</v>
          </cell>
          <cell r="N23">
            <v>1.488</v>
          </cell>
          <cell r="O23">
            <v>1.5624</v>
          </cell>
        </row>
        <row r="24">
          <cell r="A24">
            <v>60185</v>
          </cell>
          <cell r="B24" t="str">
            <v>14.</v>
          </cell>
          <cell r="C24" t="str">
            <v>MHM</v>
          </cell>
          <cell r="D24" t="str">
            <v>MVM</v>
          </cell>
          <cell r="E24">
            <v>60185</v>
          </cell>
          <cell r="F24" t="str">
            <v>Holz-Verglsklz. 2mm 100Stk</v>
          </cell>
          <cell r="G24">
            <v>26</v>
          </cell>
          <cell r="H24" t="str">
            <v>EK: 1 Karton à 1000 Stk</v>
          </cell>
          <cell r="I24" t="str">
            <v>1Stk</v>
          </cell>
          <cell r="J24">
            <v>100</v>
          </cell>
          <cell r="K24">
            <v>5</v>
          </cell>
          <cell r="L24">
            <v>0</v>
          </cell>
          <cell r="M24">
            <v>105</v>
          </cell>
          <cell r="N24">
            <v>2.496</v>
          </cell>
          <cell r="O24">
            <v>2.6208</v>
          </cell>
        </row>
        <row r="25">
          <cell r="A25">
            <v>60186</v>
          </cell>
          <cell r="B25" t="str">
            <v>15.</v>
          </cell>
          <cell r="C25" t="str">
            <v>MHM</v>
          </cell>
          <cell r="D25" t="str">
            <v>MVM</v>
          </cell>
          <cell r="E25">
            <v>60186</v>
          </cell>
          <cell r="F25" t="str">
            <v>Holz-Verglsklz. 3mm 100Stk</v>
          </cell>
          <cell r="G25">
            <v>26</v>
          </cell>
          <cell r="H25" t="str">
            <v>EK: 1 Karton à 500 Stk</v>
          </cell>
          <cell r="I25" t="str">
            <v>1Stk</v>
          </cell>
          <cell r="J25">
            <v>100</v>
          </cell>
          <cell r="K25">
            <v>5</v>
          </cell>
          <cell r="L25">
            <v>0</v>
          </cell>
          <cell r="M25">
            <v>105</v>
          </cell>
          <cell r="N25">
            <v>2.6440000000000001</v>
          </cell>
          <cell r="O25">
            <v>2.7762000000000002</v>
          </cell>
        </row>
        <row r="26">
          <cell r="A26">
            <v>60187</v>
          </cell>
          <cell r="B26" t="str">
            <v>16.</v>
          </cell>
          <cell r="C26" t="str">
            <v>MHM</v>
          </cell>
          <cell r="D26" t="str">
            <v>MVM</v>
          </cell>
          <cell r="E26">
            <v>60187</v>
          </cell>
          <cell r="F26" t="str">
            <v>Holz-Verglsklz. 4mm 100Stk</v>
          </cell>
          <cell r="G26">
            <v>26</v>
          </cell>
          <cell r="H26" t="str">
            <v>EK: 1 Karton à 500 Stk</v>
          </cell>
          <cell r="I26" t="str">
            <v>1Stk</v>
          </cell>
          <cell r="J26">
            <v>100</v>
          </cell>
          <cell r="K26">
            <v>5</v>
          </cell>
          <cell r="L26">
            <v>0</v>
          </cell>
          <cell r="M26">
            <v>105</v>
          </cell>
          <cell r="N26">
            <v>2.806</v>
          </cell>
          <cell r="O26">
            <v>2.9462999999999999</v>
          </cell>
        </row>
        <row r="27">
          <cell r="A27">
            <v>60188</v>
          </cell>
          <cell r="B27" t="str">
            <v>17.</v>
          </cell>
          <cell r="C27" t="str">
            <v>MHM</v>
          </cell>
          <cell r="D27" t="str">
            <v>MVM</v>
          </cell>
          <cell r="E27">
            <v>60188</v>
          </cell>
          <cell r="F27" t="str">
            <v>Holz-Verglsklz. 5mm 100Stk</v>
          </cell>
          <cell r="G27">
            <v>26</v>
          </cell>
          <cell r="H27" t="str">
            <v>EK: 1 Karton à 500 Stk</v>
          </cell>
          <cell r="I27" t="str">
            <v>1Stk</v>
          </cell>
          <cell r="J27">
            <v>100</v>
          </cell>
          <cell r="K27">
            <v>5</v>
          </cell>
          <cell r="L27">
            <v>0</v>
          </cell>
          <cell r="M27">
            <v>105</v>
          </cell>
          <cell r="N27">
            <v>2.8940000000000001</v>
          </cell>
          <cell r="O27">
            <v>3.0387</v>
          </cell>
        </row>
        <row r="28">
          <cell r="A28">
            <v>60189</v>
          </cell>
          <cell r="B28" t="str">
            <v>18.</v>
          </cell>
          <cell r="C28" t="str">
            <v>MHM</v>
          </cell>
          <cell r="D28" t="str">
            <v>MVM</v>
          </cell>
          <cell r="E28">
            <v>60189</v>
          </cell>
          <cell r="F28" t="str">
            <v>Holz-Verglsklz. 6mm 100Stk</v>
          </cell>
          <cell r="G28">
            <v>26</v>
          </cell>
          <cell r="H28" t="str">
            <v>EK: 1 Karton à 500 Stk</v>
          </cell>
          <cell r="I28" t="str">
            <v>1Stk</v>
          </cell>
          <cell r="J28">
            <v>100</v>
          </cell>
          <cell r="K28">
            <v>5</v>
          </cell>
          <cell r="L28">
            <v>0</v>
          </cell>
          <cell r="M28">
            <v>105</v>
          </cell>
          <cell r="N28">
            <v>3.03</v>
          </cell>
          <cell r="O28">
            <v>3.1814999999999998</v>
          </cell>
        </row>
        <row r="29">
          <cell r="A29">
            <v>54969</v>
          </cell>
          <cell r="B29" t="str">
            <v>19.</v>
          </cell>
          <cell r="C29" t="str">
            <v>MHM</v>
          </cell>
          <cell r="D29" t="str">
            <v>MVM</v>
          </cell>
          <cell r="E29">
            <v>54969</v>
          </cell>
          <cell r="F29" t="str">
            <v>Klebeband einseitig, 1Ro</v>
          </cell>
          <cell r="G29">
            <v>24</v>
          </cell>
          <cell r="H29" t="str">
            <v>B 55mm, Ro=66m</v>
          </cell>
          <cell r="I29" t="str">
            <v>1Stk</v>
          </cell>
          <cell r="J29">
            <v>100</v>
          </cell>
          <cell r="K29">
            <v>5</v>
          </cell>
          <cell r="L29">
            <v>0</v>
          </cell>
          <cell r="M29">
            <v>105</v>
          </cell>
          <cell r="N29">
            <v>0.82</v>
          </cell>
          <cell r="O29">
            <v>0.86099999999999999</v>
          </cell>
        </row>
        <row r="30">
          <cell r="A30">
            <v>59490</v>
          </cell>
          <cell r="B30" t="str">
            <v>20.</v>
          </cell>
          <cell r="C30" t="str">
            <v>MHM</v>
          </cell>
          <cell r="D30" t="str">
            <v>MVM</v>
          </cell>
          <cell r="E30">
            <v>59490</v>
          </cell>
          <cell r="F30" t="str">
            <v>Klebeband doppels., 1Ro</v>
          </cell>
          <cell r="G30">
            <v>23</v>
          </cell>
          <cell r="H30" t="str">
            <v>B 45mm, B1, Ro=50m</v>
          </cell>
          <cell r="I30" t="str">
            <v>1Stk</v>
          </cell>
          <cell r="J30">
            <v>100</v>
          </cell>
          <cell r="K30">
            <v>5</v>
          </cell>
          <cell r="L30">
            <v>0</v>
          </cell>
          <cell r="M30">
            <v>105</v>
          </cell>
          <cell r="N30">
            <v>6.25</v>
          </cell>
          <cell r="O30">
            <v>6.5625</v>
          </cell>
        </row>
        <row r="31">
          <cell r="A31">
            <v>59991</v>
          </cell>
          <cell r="B31" t="str">
            <v>21.</v>
          </cell>
          <cell r="C31" t="str">
            <v>MHM</v>
          </cell>
          <cell r="D31" t="str">
            <v>MVM</v>
          </cell>
          <cell r="E31">
            <v>59991</v>
          </cell>
          <cell r="F31" t="str">
            <v>Haftgewebe, beids. kleb., 1Ro</v>
          </cell>
          <cell r="G31">
            <v>29</v>
          </cell>
          <cell r="H31" t="str">
            <v>B 1m, PEKA 1202 Bahnw., Ro=50m</v>
          </cell>
          <cell r="I31" t="str">
            <v>1Stk</v>
          </cell>
          <cell r="J31">
            <v>100</v>
          </cell>
          <cell r="K31">
            <v>5</v>
          </cell>
          <cell r="L31">
            <v>0</v>
          </cell>
          <cell r="M31">
            <v>105</v>
          </cell>
          <cell r="N31">
            <v>72</v>
          </cell>
          <cell r="O31">
            <v>75.599999999999994</v>
          </cell>
        </row>
        <row r="32">
          <cell r="A32">
            <v>54964</v>
          </cell>
          <cell r="B32" t="str">
            <v>22.</v>
          </cell>
          <cell r="C32" t="str">
            <v>MHM</v>
          </cell>
          <cell r="D32" t="str">
            <v>MVM</v>
          </cell>
          <cell r="E32">
            <v>54964</v>
          </cell>
          <cell r="F32" t="str">
            <v>Gewebeband schwarz, 1Ro</v>
          </cell>
          <cell r="G32">
            <v>23</v>
          </cell>
          <cell r="H32" t="str">
            <v>B 50mm, Ro=50m</v>
          </cell>
          <cell r="I32" t="str">
            <v>1Stk</v>
          </cell>
          <cell r="J32">
            <v>100</v>
          </cell>
          <cell r="K32">
            <v>5</v>
          </cell>
          <cell r="L32">
            <v>0</v>
          </cell>
          <cell r="M32">
            <v>105</v>
          </cell>
          <cell r="N32">
            <v>3.65</v>
          </cell>
          <cell r="O32">
            <v>3.8325</v>
          </cell>
        </row>
        <row r="33">
          <cell r="A33">
            <v>54965</v>
          </cell>
          <cell r="B33" t="str">
            <v>23.</v>
          </cell>
          <cell r="C33" t="str">
            <v>MHM</v>
          </cell>
          <cell r="D33" t="str">
            <v>MVM</v>
          </cell>
          <cell r="E33">
            <v>54965</v>
          </cell>
          <cell r="F33" t="str">
            <v>Gewebeband silber, 1Ro</v>
          </cell>
          <cell r="G33">
            <v>22</v>
          </cell>
          <cell r="H33" t="str">
            <v>B 50mm, Ro=50m</v>
          </cell>
          <cell r="I33" t="str">
            <v>1Stk</v>
          </cell>
          <cell r="J33">
            <v>100</v>
          </cell>
          <cell r="K33">
            <v>5</v>
          </cell>
          <cell r="L33">
            <v>0</v>
          </cell>
          <cell r="M33">
            <v>105</v>
          </cell>
          <cell r="N33">
            <v>3.65</v>
          </cell>
          <cell r="O33">
            <v>3.8325</v>
          </cell>
        </row>
        <row r="34">
          <cell r="A34">
            <v>54966</v>
          </cell>
          <cell r="B34" t="str">
            <v>24.</v>
          </cell>
          <cell r="C34" t="str">
            <v>MHM</v>
          </cell>
          <cell r="D34" t="str">
            <v>MVM</v>
          </cell>
          <cell r="E34">
            <v>54966</v>
          </cell>
          <cell r="F34" t="str">
            <v>Klettband Flausch weiss, 1Ro</v>
          </cell>
          <cell r="G34">
            <v>28</v>
          </cell>
          <cell r="H34" t="str">
            <v>B 20mm, Ro=25m</v>
          </cell>
          <cell r="I34" t="str">
            <v>1Stk</v>
          </cell>
          <cell r="J34">
            <v>100</v>
          </cell>
          <cell r="K34">
            <v>5</v>
          </cell>
          <cell r="L34">
            <v>0</v>
          </cell>
          <cell r="M34">
            <v>105</v>
          </cell>
          <cell r="N34">
            <v>13.4</v>
          </cell>
          <cell r="O34">
            <v>14.07</v>
          </cell>
        </row>
        <row r="35">
          <cell r="A35">
            <v>54967</v>
          </cell>
          <cell r="B35" t="str">
            <v>25.</v>
          </cell>
          <cell r="C35" t="str">
            <v>MHM</v>
          </cell>
          <cell r="D35" t="str">
            <v>MVM</v>
          </cell>
          <cell r="E35">
            <v>54967</v>
          </cell>
          <cell r="F35" t="str">
            <v>Klettband Haft weiss, 1Ro</v>
          </cell>
          <cell r="G35">
            <v>25</v>
          </cell>
          <cell r="H35" t="str">
            <v>B 20mm, Ro=25m</v>
          </cell>
          <cell r="I35" t="str">
            <v>1Stk</v>
          </cell>
          <cell r="J35">
            <v>100</v>
          </cell>
          <cell r="K35">
            <v>5</v>
          </cell>
          <cell r="L35">
            <v>0</v>
          </cell>
          <cell r="M35">
            <v>105</v>
          </cell>
          <cell r="N35">
            <v>13.4</v>
          </cell>
          <cell r="O35">
            <v>14.07</v>
          </cell>
        </row>
        <row r="36">
          <cell r="A36">
            <v>54968</v>
          </cell>
          <cell r="B36" t="str">
            <v>26.</v>
          </cell>
          <cell r="C36" t="str">
            <v>MHM</v>
          </cell>
          <cell r="D36" t="str">
            <v>MVM</v>
          </cell>
          <cell r="E36">
            <v>54968</v>
          </cell>
          <cell r="F36" t="str">
            <v>Spiegelklebebd. doppels., 1Ro</v>
          </cell>
          <cell r="G36">
            <v>29</v>
          </cell>
          <cell r="H36" t="str">
            <v>B 25mm, Ro=66m</v>
          </cell>
          <cell r="I36" t="str">
            <v>1Stk</v>
          </cell>
          <cell r="J36">
            <v>100</v>
          </cell>
          <cell r="K36">
            <v>5</v>
          </cell>
          <cell r="L36">
            <v>0</v>
          </cell>
          <cell r="M36">
            <v>105</v>
          </cell>
          <cell r="N36">
            <v>12.73</v>
          </cell>
          <cell r="O36">
            <v>13.3665</v>
          </cell>
        </row>
        <row r="37">
          <cell r="A37">
            <v>54970</v>
          </cell>
          <cell r="B37" t="str">
            <v>27.</v>
          </cell>
          <cell r="C37" t="str">
            <v>MHM</v>
          </cell>
          <cell r="D37" t="str">
            <v>MVM</v>
          </cell>
          <cell r="E37">
            <v>54970</v>
          </cell>
          <cell r="F37" t="str">
            <v>Gewebeband doppels., 1Ro</v>
          </cell>
          <cell r="G37">
            <v>24</v>
          </cell>
          <cell r="H37" t="str">
            <v>B 45mm, Bastalux 800, Ro=25m</v>
          </cell>
          <cell r="I37" t="str">
            <v>1Stk</v>
          </cell>
          <cell r="J37">
            <v>100</v>
          </cell>
          <cell r="K37">
            <v>5</v>
          </cell>
          <cell r="L37">
            <v>0</v>
          </cell>
          <cell r="M37">
            <v>105</v>
          </cell>
          <cell r="N37">
            <v>6.4</v>
          </cell>
          <cell r="O37">
            <v>6.72</v>
          </cell>
        </row>
        <row r="38">
          <cell r="A38">
            <v>54975</v>
          </cell>
          <cell r="B38" t="str">
            <v>28.</v>
          </cell>
          <cell r="C38" t="str">
            <v>MHM</v>
          </cell>
          <cell r="D38" t="str">
            <v>MVM</v>
          </cell>
          <cell r="E38">
            <v>54975</v>
          </cell>
          <cell r="F38" t="str">
            <v>Handschuhe Stoff weiss, Noppen</v>
          </cell>
          <cell r="G38">
            <v>30</v>
          </cell>
          <cell r="H38" t="str">
            <v>Gr. 9-10 mit Gumminoppen</v>
          </cell>
          <cell r="I38" t="str">
            <v>1Stk</v>
          </cell>
          <cell r="J38">
            <v>100</v>
          </cell>
          <cell r="K38">
            <v>5</v>
          </cell>
          <cell r="L38">
            <v>0</v>
          </cell>
          <cell r="M38">
            <v>105</v>
          </cell>
          <cell r="N38">
            <v>1.18</v>
          </cell>
          <cell r="O38">
            <v>1.2389999999999999</v>
          </cell>
        </row>
        <row r="39">
          <cell r="A39">
            <v>58930</v>
          </cell>
          <cell r="B39" t="str">
            <v>29.</v>
          </cell>
          <cell r="C39" t="str">
            <v>MHM</v>
          </cell>
          <cell r="D39" t="str">
            <v>MVM</v>
          </cell>
          <cell r="E39">
            <v>58930</v>
          </cell>
          <cell r="F39" t="str">
            <v xml:space="preserve">Handschuhe Stoff weiss    </v>
          </cell>
          <cell r="G39">
            <v>26</v>
          </cell>
          <cell r="H39" t="str">
            <v>Gr. 9-10 ohne Gumminoppen</v>
          </cell>
          <cell r="I39" t="str">
            <v>1Stk</v>
          </cell>
          <cell r="J39">
            <v>100</v>
          </cell>
          <cell r="K39">
            <v>5</v>
          </cell>
          <cell r="L39">
            <v>0</v>
          </cell>
          <cell r="M39">
            <v>105</v>
          </cell>
          <cell r="N39">
            <v>0.99</v>
          </cell>
          <cell r="O39">
            <v>1.0395000000000001</v>
          </cell>
        </row>
        <row r="40">
          <cell r="A40">
            <v>58939</v>
          </cell>
          <cell r="B40" t="str">
            <v>30.</v>
          </cell>
          <cell r="C40" t="str">
            <v>MHM</v>
          </cell>
          <cell r="D40" t="str">
            <v>MVM</v>
          </cell>
          <cell r="E40">
            <v>58939</v>
          </cell>
          <cell r="F40" t="str">
            <v>Absperrband, 1Ro</v>
          </cell>
          <cell r="G40">
            <v>16</v>
          </cell>
          <cell r="H40" t="str">
            <v>B 80mm, rot-weiss, Ro=500m</v>
          </cell>
          <cell r="I40" t="str">
            <v>1Stk</v>
          </cell>
          <cell r="J40">
            <v>100</v>
          </cell>
          <cell r="K40">
            <v>5</v>
          </cell>
          <cell r="L40">
            <v>0</v>
          </cell>
          <cell r="M40">
            <v>105</v>
          </cell>
          <cell r="N40">
            <v>10.85</v>
          </cell>
          <cell r="O40">
            <v>11.3925</v>
          </cell>
        </row>
        <row r="41">
          <cell r="A41">
            <v>54963</v>
          </cell>
          <cell r="B41" t="str">
            <v>31.</v>
          </cell>
          <cell r="C41" t="str">
            <v>MHM</v>
          </cell>
          <cell r="D41" t="str">
            <v>MVM</v>
          </cell>
          <cell r="E41">
            <v>54963</v>
          </cell>
          <cell r="F41" t="str">
            <v>Kunststoffreiniger, 1FL</v>
          </cell>
          <cell r="G41">
            <v>23</v>
          </cell>
          <cell r="H41" t="str">
            <v>EK: Burnus, Pack=12FL à 500ml</v>
          </cell>
          <cell r="I41" t="str">
            <v>1Stk</v>
          </cell>
          <cell r="J41">
            <v>100</v>
          </cell>
          <cell r="K41">
            <v>5</v>
          </cell>
          <cell r="L41">
            <v>0</v>
          </cell>
          <cell r="M41">
            <v>105</v>
          </cell>
          <cell r="N41">
            <v>7.13</v>
          </cell>
          <cell r="O41">
            <v>7.4864999999999995</v>
          </cell>
        </row>
        <row r="42">
          <cell r="A42">
            <v>54962</v>
          </cell>
          <cell r="B42" t="str">
            <v>32.</v>
          </cell>
          <cell r="C42" t="str">
            <v>MHM</v>
          </cell>
          <cell r="D42" t="str">
            <v>MVM</v>
          </cell>
          <cell r="E42">
            <v>54962</v>
          </cell>
          <cell r="F42" t="str">
            <v>Edelstahlreiniger, 1FL</v>
          </cell>
          <cell r="G42">
            <v>22</v>
          </cell>
          <cell r="H42" t="str">
            <v>Sprühflasche 500ml</v>
          </cell>
          <cell r="I42" t="str">
            <v>1Stk</v>
          </cell>
          <cell r="J42">
            <v>100</v>
          </cell>
          <cell r="K42">
            <v>5</v>
          </cell>
          <cell r="L42">
            <v>0</v>
          </cell>
          <cell r="M42">
            <v>105</v>
          </cell>
          <cell r="N42">
            <v>8.35</v>
          </cell>
          <cell r="O42">
            <v>8.7675000000000001</v>
          </cell>
        </row>
        <row r="43">
          <cell r="A43">
            <v>59371</v>
          </cell>
          <cell r="B43" t="str">
            <v>33.</v>
          </cell>
          <cell r="C43" t="str">
            <v>MHM</v>
          </cell>
          <cell r="D43" t="str">
            <v>MVM</v>
          </cell>
          <cell r="E43">
            <v>59371</v>
          </cell>
          <cell r="F43" t="str">
            <v>Spezialreiniger Aluminium, 1L</v>
          </cell>
          <cell r="G43">
            <v>29</v>
          </cell>
          <cell r="H43" t="str">
            <v>1 Dose = 1 Liter</v>
          </cell>
          <cell r="I43" t="str">
            <v>1Stk</v>
          </cell>
          <cell r="J43">
            <v>100</v>
          </cell>
          <cell r="K43">
            <v>5</v>
          </cell>
          <cell r="L43">
            <v>0</v>
          </cell>
          <cell r="M43">
            <v>105</v>
          </cell>
          <cell r="N43">
            <v>3.04</v>
          </cell>
          <cell r="O43">
            <v>3.1919999999999997</v>
          </cell>
        </row>
        <row r="44">
          <cell r="A44">
            <v>59372</v>
          </cell>
          <cell r="B44" t="str">
            <v>34.</v>
          </cell>
          <cell r="C44" t="str">
            <v>MHM</v>
          </cell>
          <cell r="D44" t="str">
            <v>MVM</v>
          </cell>
          <cell r="E44">
            <v>59372</v>
          </cell>
          <cell r="F44" t="str">
            <v>Zewa Küchentücher, 1Ro</v>
          </cell>
          <cell r="G44">
            <v>22</v>
          </cell>
          <cell r="H44" t="str">
            <v>Haushaltsrolle</v>
          </cell>
          <cell r="I44" t="str">
            <v>1Stk</v>
          </cell>
          <cell r="J44">
            <v>100</v>
          </cell>
          <cell r="K44">
            <v>5</v>
          </cell>
          <cell r="L44">
            <v>0</v>
          </cell>
          <cell r="M44">
            <v>105</v>
          </cell>
          <cell r="N44">
            <v>0.44</v>
          </cell>
          <cell r="O44">
            <v>0.46200000000000002</v>
          </cell>
        </row>
        <row r="45">
          <cell r="A45">
            <v>59373</v>
          </cell>
          <cell r="B45" t="str">
            <v>35.</v>
          </cell>
          <cell r="C45" t="str">
            <v>MHM</v>
          </cell>
          <cell r="D45" t="str">
            <v>MVM</v>
          </cell>
          <cell r="E45">
            <v>59373</v>
          </cell>
          <cell r="F45" t="str">
            <v>Sidolin Glasreiniger, 1Fl</v>
          </cell>
          <cell r="G45">
            <v>25</v>
          </cell>
          <cell r="H45" t="str">
            <v>Sprühflasche 500ml</v>
          </cell>
          <cell r="I45" t="str">
            <v>1Stk</v>
          </cell>
          <cell r="J45">
            <v>100</v>
          </cell>
          <cell r="K45">
            <v>5</v>
          </cell>
          <cell r="L45">
            <v>0</v>
          </cell>
          <cell r="M45">
            <v>105</v>
          </cell>
          <cell r="N45">
            <v>1.84</v>
          </cell>
          <cell r="O45">
            <v>1.9320000000000002</v>
          </cell>
        </row>
        <row r="46">
          <cell r="A46">
            <v>59374</v>
          </cell>
          <cell r="B46" t="str">
            <v>36.</v>
          </cell>
          <cell r="C46" t="str">
            <v>MHM</v>
          </cell>
          <cell r="D46" t="str">
            <v>MVM</v>
          </cell>
          <cell r="E46">
            <v>59374</v>
          </cell>
          <cell r="F46" t="str">
            <v>Sidol Kunststoffreiniger, 1Fl</v>
          </cell>
          <cell r="G46">
            <v>29</v>
          </cell>
          <cell r="H46" t="str">
            <v>Sprühflasche 500ml</v>
          </cell>
          <cell r="I46" t="str">
            <v>1Stk</v>
          </cell>
          <cell r="J46">
            <v>100</v>
          </cell>
          <cell r="K46">
            <v>5</v>
          </cell>
          <cell r="L46">
            <v>0</v>
          </cell>
          <cell r="M46">
            <v>105</v>
          </cell>
          <cell r="N46">
            <v>2.59</v>
          </cell>
          <cell r="O46">
            <v>2.7195</v>
          </cell>
        </row>
        <row r="47">
          <cell r="A47">
            <v>59375</v>
          </cell>
          <cell r="B47" t="str">
            <v>37.</v>
          </cell>
          <cell r="C47" t="str">
            <v>MHM</v>
          </cell>
          <cell r="D47" t="str">
            <v>MVM</v>
          </cell>
          <cell r="E47">
            <v>59375</v>
          </cell>
          <cell r="F47" t="str">
            <v>Spiritus, 1Fl</v>
          </cell>
          <cell r="G47">
            <v>13</v>
          </cell>
          <cell r="H47" t="str">
            <v>Flasche 750ml</v>
          </cell>
          <cell r="I47" t="str">
            <v>1Stk</v>
          </cell>
          <cell r="J47">
            <v>100</v>
          </cell>
          <cell r="K47">
            <v>5</v>
          </cell>
          <cell r="L47">
            <v>0</v>
          </cell>
          <cell r="M47">
            <v>105</v>
          </cell>
          <cell r="N47">
            <v>1.24</v>
          </cell>
          <cell r="O47">
            <v>1.3019999999999998</v>
          </cell>
        </row>
        <row r="48">
          <cell r="A48">
            <v>60190</v>
          </cell>
          <cell r="B48" t="str">
            <v>38.</v>
          </cell>
          <cell r="C48" t="str">
            <v>MHM</v>
          </cell>
          <cell r="D48" t="str">
            <v>MVM</v>
          </cell>
          <cell r="E48">
            <v>60190</v>
          </cell>
          <cell r="F48" t="str">
            <v>Müllsack 120L, 1Ro</v>
          </cell>
          <cell r="G48">
            <v>18</v>
          </cell>
          <cell r="H48" t="str">
            <v>Ro=25 Stk</v>
          </cell>
          <cell r="I48" t="str">
            <v>1Stk</v>
          </cell>
          <cell r="J48">
            <v>100</v>
          </cell>
          <cell r="K48">
            <v>5</v>
          </cell>
          <cell r="L48">
            <v>0</v>
          </cell>
          <cell r="M48">
            <v>105</v>
          </cell>
          <cell r="N48">
            <v>4.6749999999999998</v>
          </cell>
          <cell r="O48">
            <v>4.9087500000000004</v>
          </cell>
        </row>
        <row r="49">
          <cell r="A49">
            <v>54973</v>
          </cell>
          <cell r="B49" t="str">
            <v>39.</v>
          </cell>
          <cell r="C49" t="str">
            <v>MHM</v>
          </cell>
          <cell r="D49" t="str">
            <v>MVM</v>
          </cell>
          <cell r="E49">
            <v>54973</v>
          </cell>
          <cell r="F49" t="str">
            <v>PE-Folie 120my, 25x2m</v>
          </cell>
          <cell r="G49">
            <v>21</v>
          </cell>
          <cell r="H49" t="str">
            <v>50m² zum Abdecken</v>
          </cell>
          <cell r="I49" t="str">
            <v>1Stk</v>
          </cell>
          <cell r="J49">
            <v>100</v>
          </cell>
          <cell r="K49">
            <v>5</v>
          </cell>
          <cell r="L49">
            <v>0</v>
          </cell>
          <cell r="M49">
            <v>105</v>
          </cell>
          <cell r="N49">
            <v>5.33</v>
          </cell>
          <cell r="O49">
            <v>5.5964999999999998</v>
          </cell>
        </row>
        <row r="50">
          <cell r="A50">
            <v>54974</v>
          </cell>
          <cell r="B50" t="str">
            <v>40.</v>
          </cell>
          <cell r="C50" t="str">
            <v>MHM</v>
          </cell>
          <cell r="D50" t="str">
            <v>MVM</v>
          </cell>
          <cell r="E50">
            <v>54974</v>
          </cell>
          <cell r="F50" t="str">
            <v>PE-Folie 120my, 50x2m</v>
          </cell>
          <cell r="G50">
            <v>21</v>
          </cell>
          <cell r="H50" t="str">
            <v>100m² zum Abdecken</v>
          </cell>
          <cell r="I50" t="str">
            <v>1Stk</v>
          </cell>
          <cell r="J50">
            <v>100</v>
          </cell>
          <cell r="K50">
            <v>5</v>
          </cell>
          <cell r="L50">
            <v>0</v>
          </cell>
          <cell r="M50">
            <v>105</v>
          </cell>
          <cell r="N50">
            <v>10.65</v>
          </cell>
          <cell r="O50">
            <v>11.182499999999999</v>
          </cell>
        </row>
        <row r="51">
          <cell r="A51">
            <v>60191</v>
          </cell>
          <cell r="B51" t="str">
            <v>41.</v>
          </cell>
          <cell r="C51" t="str">
            <v>MHM</v>
          </cell>
          <cell r="D51" t="str">
            <v>MVM</v>
          </cell>
          <cell r="E51">
            <v>60191</v>
          </cell>
          <cell r="F51" t="str">
            <v>Lupofolie 80my, 100x1m</v>
          </cell>
          <cell r="G51">
            <v>22</v>
          </cell>
          <cell r="H51" t="str">
            <v>Luftpolsterfolie, B 1m</v>
          </cell>
          <cell r="I51" t="str">
            <v>1Stk</v>
          </cell>
          <cell r="J51">
            <v>100</v>
          </cell>
          <cell r="K51">
            <v>5</v>
          </cell>
          <cell r="L51">
            <v>0</v>
          </cell>
          <cell r="M51">
            <v>105</v>
          </cell>
          <cell r="N51">
            <v>13.95</v>
          </cell>
          <cell r="O51">
            <v>14.647500000000001</v>
          </cell>
        </row>
        <row r="52">
          <cell r="A52">
            <v>60192</v>
          </cell>
          <cell r="B52" t="str">
            <v>42.</v>
          </cell>
          <cell r="C52" t="str">
            <v>MHM</v>
          </cell>
          <cell r="D52" t="str">
            <v>MVM</v>
          </cell>
          <cell r="E52">
            <v>60192</v>
          </cell>
          <cell r="F52" t="str">
            <v>Stretchfolie 23my, 300x0,55m</v>
          </cell>
          <cell r="G52">
            <v>28</v>
          </cell>
          <cell r="H52" t="str">
            <v>-</v>
          </cell>
          <cell r="I52" t="str">
            <v>1Stk</v>
          </cell>
          <cell r="J52">
            <v>100</v>
          </cell>
          <cell r="K52">
            <v>5</v>
          </cell>
          <cell r="L52">
            <v>0</v>
          </cell>
          <cell r="M52">
            <v>105</v>
          </cell>
          <cell r="N52">
            <v>4.3899999999999997</v>
          </cell>
          <cell r="O52">
            <v>4.6094999999999997</v>
          </cell>
        </row>
        <row r="53">
          <cell r="A53">
            <v>60193</v>
          </cell>
          <cell r="B53" t="str">
            <v>43.</v>
          </cell>
          <cell r="C53" t="str">
            <v>MHM</v>
          </cell>
          <cell r="D53" t="str">
            <v>MVM</v>
          </cell>
          <cell r="E53">
            <v>60193</v>
          </cell>
          <cell r="F53" t="str">
            <v>Spannband Cordstrap, 1Ro</v>
          </cell>
          <cell r="G53">
            <v>24</v>
          </cell>
          <cell r="H53" t="str">
            <v>Compositband, B 15mm, Ro=850m</v>
          </cell>
          <cell r="I53" t="str">
            <v>1Stk</v>
          </cell>
          <cell r="J53">
            <v>100</v>
          </cell>
          <cell r="K53">
            <v>5</v>
          </cell>
          <cell r="L53">
            <v>0</v>
          </cell>
          <cell r="M53">
            <v>105</v>
          </cell>
          <cell r="N53">
            <v>31.75</v>
          </cell>
          <cell r="O53">
            <v>33.337499999999999</v>
          </cell>
        </row>
        <row r="54">
          <cell r="A54">
            <v>60194</v>
          </cell>
          <cell r="B54" t="str">
            <v>44.</v>
          </cell>
          <cell r="C54" t="str">
            <v>MHM</v>
          </cell>
          <cell r="D54" t="str">
            <v>MVM</v>
          </cell>
          <cell r="E54">
            <v>60194</v>
          </cell>
          <cell r="F54" t="str">
            <v>Verschlusskl. Cordstrap 100Stk</v>
          </cell>
          <cell r="G54">
            <v>30</v>
          </cell>
          <cell r="H54" t="str">
            <v xml:space="preserve">EK: Karton à 1000 Stk, B 16mm </v>
          </cell>
          <cell r="I54" t="str">
            <v>1Stk</v>
          </cell>
          <cell r="J54">
            <v>100</v>
          </cell>
          <cell r="K54">
            <v>5</v>
          </cell>
          <cell r="L54">
            <v>0</v>
          </cell>
          <cell r="M54">
            <v>105</v>
          </cell>
          <cell r="N54">
            <v>1.88</v>
          </cell>
          <cell r="O54">
            <v>1.9739999999999998</v>
          </cell>
        </row>
        <row r="55">
          <cell r="A55">
            <v>60195</v>
          </cell>
          <cell r="B55" t="str">
            <v>45.</v>
          </cell>
          <cell r="C55" t="str">
            <v>MHM</v>
          </cell>
          <cell r="D55" t="str">
            <v>MVM</v>
          </cell>
          <cell r="E55">
            <v>60195</v>
          </cell>
          <cell r="F55" t="str">
            <v>HK Kantenschutz 2,2m</v>
          </cell>
          <cell r="G55">
            <v>20</v>
          </cell>
          <cell r="H55" t="str">
            <v>Hartkarton 60x60x2200mm</v>
          </cell>
          <cell r="I55" t="str">
            <v>1Stk</v>
          </cell>
          <cell r="J55">
            <v>100</v>
          </cell>
          <cell r="K55">
            <v>5</v>
          </cell>
          <cell r="L55">
            <v>0</v>
          </cell>
          <cell r="M55">
            <v>105</v>
          </cell>
          <cell r="N55">
            <v>0.36499999999999999</v>
          </cell>
          <cell r="O55">
            <v>0.38324999999999998</v>
          </cell>
        </row>
        <row r="56">
          <cell r="A56">
            <v>54956</v>
          </cell>
          <cell r="B56" t="str">
            <v>46.</v>
          </cell>
          <cell r="C56" t="str">
            <v>MHM</v>
          </cell>
          <cell r="D56" t="str">
            <v>MVM</v>
          </cell>
          <cell r="E56">
            <v>54956</v>
          </cell>
          <cell r="F56" t="str">
            <v>Wellpapp-Faltkarton 2.40BC</v>
          </cell>
          <cell r="G56">
            <v>26</v>
          </cell>
          <cell r="H56" t="str">
            <v>1180x780x1065mm</v>
          </cell>
          <cell r="I56" t="str">
            <v>1Stk</v>
          </cell>
          <cell r="J56">
            <v>100</v>
          </cell>
          <cell r="K56">
            <v>5</v>
          </cell>
          <cell r="L56">
            <v>0</v>
          </cell>
          <cell r="M56">
            <v>105</v>
          </cell>
          <cell r="N56">
            <v>4.8</v>
          </cell>
          <cell r="O56">
            <v>5.04</v>
          </cell>
        </row>
        <row r="57">
          <cell r="B57" t="str">
            <v>65.</v>
          </cell>
          <cell r="C57" t="str">
            <v>BOD</v>
          </cell>
        </row>
        <row r="58">
          <cell r="B58" t="str">
            <v>Bodensystem / Podestboden variabel</v>
          </cell>
        </row>
        <row r="59">
          <cell r="A59">
            <v>55735</v>
          </cell>
          <cell r="B59" t="str">
            <v>47.</v>
          </cell>
          <cell r="C59" t="str">
            <v>BSY</v>
          </cell>
          <cell r="D59" t="str">
            <v>VAR</v>
          </cell>
          <cell r="E59">
            <v>55735</v>
          </cell>
          <cell r="F59" t="str">
            <v>Bodenplatte MPX 1x1m</v>
          </cell>
          <cell r="G59">
            <v>20</v>
          </cell>
          <cell r="H59" t="str">
            <v>999x999x38mm, Schwerlastplatte</v>
          </cell>
          <cell r="I59" t="str">
            <v>1Stk</v>
          </cell>
          <cell r="J59">
            <v>5</v>
          </cell>
          <cell r="K59">
            <v>5</v>
          </cell>
          <cell r="L59">
            <v>0</v>
          </cell>
          <cell r="M59">
            <v>10</v>
          </cell>
          <cell r="N59">
            <v>28</v>
          </cell>
          <cell r="O59">
            <v>2.8</v>
          </cell>
        </row>
        <row r="60">
          <cell r="A60">
            <v>55736</v>
          </cell>
          <cell r="B60" t="str">
            <v>48.</v>
          </cell>
          <cell r="C60" t="str">
            <v>BSY</v>
          </cell>
          <cell r="D60" t="str">
            <v>VAR</v>
          </cell>
          <cell r="E60">
            <v>55736</v>
          </cell>
          <cell r="F60" t="str">
            <v>Bodenplatte MPX 1x0,5m</v>
          </cell>
          <cell r="G60">
            <v>22</v>
          </cell>
          <cell r="H60" t="str">
            <v>999x499x38mm, Schwerlastplatte</v>
          </cell>
          <cell r="I60" t="str">
            <v>1Stk</v>
          </cell>
          <cell r="J60">
            <v>5</v>
          </cell>
          <cell r="K60">
            <v>5</v>
          </cell>
          <cell r="L60">
            <v>0</v>
          </cell>
          <cell r="M60">
            <v>10</v>
          </cell>
          <cell r="N60">
            <v>18</v>
          </cell>
          <cell r="O60">
            <v>1.8</v>
          </cell>
        </row>
        <row r="61">
          <cell r="A61">
            <v>55738</v>
          </cell>
          <cell r="B61" t="str">
            <v>49.</v>
          </cell>
          <cell r="C61" t="str">
            <v>BSY</v>
          </cell>
          <cell r="D61" t="str">
            <v>VAR</v>
          </cell>
          <cell r="E61">
            <v>55738</v>
          </cell>
          <cell r="F61" t="str">
            <v>Bodenplatte Span 1x1m</v>
          </cell>
          <cell r="G61">
            <v>21</v>
          </cell>
          <cell r="H61" t="str">
            <v>999x999x38mm, Verschnittplatte</v>
          </cell>
          <cell r="I61" t="str">
            <v>1Stk</v>
          </cell>
          <cell r="J61">
            <v>100</v>
          </cell>
          <cell r="K61">
            <v>5</v>
          </cell>
          <cell r="L61">
            <v>0</v>
          </cell>
          <cell r="M61">
            <v>105</v>
          </cell>
          <cell r="N61">
            <v>13.77</v>
          </cell>
          <cell r="O61">
            <v>14.458499999999999</v>
          </cell>
        </row>
        <row r="62">
          <cell r="A62">
            <v>55739</v>
          </cell>
          <cell r="B62" t="str">
            <v>50.</v>
          </cell>
          <cell r="C62" t="str">
            <v>BSY</v>
          </cell>
          <cell r="D62" t="str">
            <v>VAR</v>
          </cell>
          <cell r="E62">
            <v>55739</v>
          </cell>
          <cell r="F62" t="str">
            <v>Bodenplatte Span 1x0,5m</v>
          </cell>
          <cell r="G62">
            <v>23</v>
          </cell>
          <cell r="H62" t="str">
            <v>999x499x38mm, Verschnittplatte</v>
          </cell>
          <cell r="I62" t="str">
            <v>1Stk</v>
          </cell>
          <cell r="J62">
            <v>100</v>
          </cell>
          <cell r="K62">
            <v>5</v>
          </cell>
          <cell r="L62">
            <v>0</v>
          </cell>
          <cell r="M62">
            <v>105</v>
          </cell>
          <cell r="N62">
            <v>7.35</v>
          </cell>
          <cell r="O62">
            <v>7.7175000000000002</v>
          </cell>
        </row>
        <row r="63">
          <cell r="A63">
            <v>55732</v>
          </cell>
          <cell r="B63" t="str">
            <v>51.</v>
          </cell>
          <cell r="C63" t="str">
            <v>BSY</v>
          </cell>
          <cell r="D63" t="str">
            <v>VAR</v>
          </cell>
          <cell r="E63">
            <v>55732</v>
          </cell>
          <cell r="F63" t="str">
            <v>Octa  HF1  95 - 145mm</v>
          </cell>
          <cell r="G63">
            <v>21</v>
          </cell>
          <cell r="H63" t="str">
            <v xml:space="preserve">OK BP (38mm) </v>
          </cell>
          <cell r="I63" t="str">
            <v>1Stk</v>
          </cell>
          <cell r="J63">
            <v>5</v>
          </cell>
          <cell r="K63">
            <v>5</v>
          </cell>
          <cell r="L63">
            <v>0</v>
          </cell>
          <cell r="M63">
            <v>10</v>
          </cell>
          <cell r="N63">
            <v>6.75</v>
          </cell>
          <cell r="O63">
            <v>0.67500000000000004</v>
          </cell>
        </row>
        <row r="64">
          <cell r="A64">
            <v>55733</v>
          </cell>
          <cell r="B64" t="str">
            <v>52.</v>
          </cell>
          <cell r="C64" t="str">
            <v>BSY</v>
          </cell>
          <cell r="D64" t="str">
            <v>VAR</v>
          </cell>
          <cell r="E64">
            <v>55733</v>
          </cell>
          <cell r="F64" t="str">
            <v>Octa   HF5  95 - 145mm</v>
          </cell>
          <cell r="G64">
            <v>22</v>
          </cell>
          <cell r="H64" t="str">
            <v xml:space="preserve">OK BP (38mm) </v>
          </cell>
          <cell r="I64" t="str">
            <v>1Stk</v>
          </cell>
          <cell r="J64">
            <v>5</v>
          </cell>
          <cell r="K64">
            <v>5</v>
          </cell>
          <cell r="L64">
            <v>0</v>
          </cell>
          <cell r="M64">
            <v>10</v>
          </cell>
          <cell r="N64">
            <v>5.52</v>
          </cell>
          <cell r="O64">
            <v>0.55199999999999994</v>
          </cell>
        </row>
        <row r="65">
          <cell r="A65">
            <v>55734</v>
          </cell>
          <cell r="B65" t="str">
            <v>53.</v>
          </cell>
          <cell r="C65" t="str">
            <v>BSY</v>
          </cell>
          <cell r="D65" t="str">
            <v>VAR</v>
          </cell>
          <cell r="E65">
            <v>55734</v>
          </cell>
          <cell r="F65" t="str">
            <v>Octa   HF3  175 - 225mm</v>
          </cell>
          <cell r="G65">
            <v>23</v>
          </cell>
          <cell r="H65" t="str">
            <v>OK BP (38mm), Mittelfuss</v>
          </cell>
          <cell r="I65" t="str">
            <v>1Stk</v>
          </cell>
          <cell r="J65">
            <v>5</v>
          </cell>
          <cell r="K65">
            <v>5</v>
          </cell>
          <cell r="L65">
            <v>0</v>
          </cell>
          <cell r="M65">
            <v>10</v>
          </cell>
          <cell r="N65">
            <v>8.4600000000000009</v>
          </cell>
          <cell r="O65">
            <v>0.84600000000000009</v>
          </cell>
        </row>
        <row r="66">
          <cell r="B66" t="str">
            <v>74.</v>
          </cell>
          <cell r="C66" t="str">
            <v>BDE</v>
          </cell>
        </row>
        <row r="67">
          <cell r="B67" t="str">
            <v>Bodensystem / Bodenelemente</v>
          </cell>
        </row>
        <row r="68">
          <cell r="A68">
            <v>55747</v>
          </cell>
          <cell r="B68" t="str">
            <v>54.</v>
          </cell>
          <cell r="C68" t="str">
            <v>BSY</v>
          </cell>
          <cell r="D68" t="str">
            <v>BEL</v>
          </cell>
          <cell r="E68">
            <v>55747</v>
          </cell>
          <cell r="F68" t="str">
            <v>Span - Streifen 19mm</v>
          </cell>
          <cell r="G68">
            <v>20</v>
          </cell>
          <cell r="H68" t="str">
            <v>2800x200x19mm</v>
          </cell>
          <cell r="I68" t="str">
            <v>1Stk</v>
          </cell>
          <cell r="J68">
            <v>35</v>
          </cell>
          <cell r="K68">
            <v>5</v>
          </cell>
          <cell r="L68">
            <v>0</v>
          </cell>
          <cell r="M68">
            <v>40</v>
          </cell>
          <cell r="N68">
            <v>2.34</v>
          </cell>
          <cell r="O68">
            <v>0.93599999999999994</v>
          </cell>
        </row>
        <row r="69">
          <cell r="A69">
            <v>58693</v>
          </cell>
          <cell r="B69" t="str">
            <v>55.</v>
          </cell>
          <cell r="C69" t="str">
            <v>BSY</v>
          </cell>
          <cell r="D69" t="str">
            <v>BEL</v>
          </cell>
          <cell r="E69">
            <v>58693</v>
          </cell>
          <cell r="F69" t="str">
            <v>Span - Streifen 38mm</v>
          </cell>
          <cell r="G69">
            <v>20</v>
          </cell>
          <cell r="H69" t="str">
            <v>2800x250x38mm</v>
          </cell>
          <cell r="I69" t="str">
            <v>1Stk</v>
          </cell>
          <cell r="J69">
            <v>35</v>
          </cell>
          <cell r="K69">
            <v>5</v>
          </cell>
          <cell r="L69">
            <v>0</v>
          </cell>
          <cell r="M69">
            <v>40</v>
          </cell>
          <cell r="N69">
            <v>4.2</v>
          </cell>
          <cell r="O69">
            <v>1.68</v>
          </cell>
        </row>
        <row r="70">
          <cell r="A70">
            <v>55745</v>
          </cell>
          <cell r="B70" t="str">
            <v>56.</v>
          </cell>
          <cell r="C70" t="str">
            <v>BSY</v>
          </cell>
          <cell r="D70" t="str">
            <v>BEL</v>
          </cell>
          <cell r="E70">
            <v>55745</v>
          </cell>
          <cell r="F70" t="str">
            <v>Spanverlegeplatte 22mm</v>
          </cell>
          <cell r="G70">
            <v>22</v>
          </cell>
          <cell r="H70" t="str">
            <v>2050x925x22mm</v>
          </cell>
          <cell r="I70" t="str">
            <v>1Stk</v>
          </cell>
          <cell r="J70">
            <v>50</v>
          </cell>
          <cell r="K70">
            <v>5</v>
          </cell>
          <cell r="L70">
            <v>0</v>
          </cell>
          <cell r="M70">
            <v>55</v>
          </cell>
          <cell r="N70">
            <v>7.68</v>
          </cell>
          <cell r="O70">
            <v>4.2240000000000002</v>
          </cell>
        </row>
        <row r="71">
          <cell r="A71">
            <v>58694</v>
          </cell>
          <cell r="B71" t="str">
            <v>57.</v>
          </cell>
          <cell r="C71" t="str">
            <v>BSY</v>
          </cell>
          <cell r="D71" t="str">
            <v>BEL</v>
          </cell>
          <cell r="E71">
            <v>58694</v>
          </cell>
          <cell r="F71" t="str">
            <v>Spanverlegeplatte 28mm</v>
          </cell>
          <cell r="G71">
            <v>22</v>
          </cell>
          <cell r="H71" t="str">
            <v>2050x925x28mm</v>
          </cell>
          <cell r="I71" t="str">
            <v>1Stk</v>
          </cell>
          <cell r="J71">
            <v>50</v>
          </cell>
          <cell r="K71">
            <v>5</v>
          </cell>
          <cell r="L71">
            <v>0</v>
          </cell>
          <cell r="M71">
            <v>55</v>
          </cell>
          <cell r="N71">
            <v>10.130000000000001</v>
          </cell>
          <cell r="O71">
            <v>5.5715000000000012</v>
          </cell>
        </row>
        <row r="72">
          <cell r="A72">
            <v>55723</v>
          </cell>
          <cell r="B72" t="str">
            <v>58.</v>
          </cell>
          <cell r="C72" t="str">
            <v>BSY</v>
          </cell>
          <cell r="D72" t="str">
            <v>BEL</v>
          </cell>
          <cell r="E72">
            <v>55723</v>
          </cell>
          <cell r="F72" t="str">
            <v>Standeinfasskante Alu 3,0m</v>
          </cell>
          <cell r="G72">
            <v>26</v>
          </cell>
          <cell r="H72" t="str">
            <v>3000x40x25mm, Aluprofil</v>
          </cell>
          <cell r="I72" t="str">
            <v>1Stk</v>
          </cell>
          <cell r="J72">
            <v>75</v>
          </cell>
          <cell r="K72">
            <v>5</v>
          </cell>
          <cell r="L72">
            <v>0</v>
          </cell>
          <cell r="M72">
            <v>80</v>
          </cell>
          <cell r="N72">
            <v>8.5</v>
          </cell>
          <cell r="O72">
            <v>6.8</v>
          </cell>
        </row>
        <row r="73">
          <cell r="A73">
            <v>55726</v>
          </cell>
          <cell r="B73" t="str">
            <v>59.</v>
          </cell>
          <cell r="C73" t="str">
            <v>BSY</v>
          </cell>
          <cell r="D73" t="str">
            <v>BEL</v>
          </cell>
          <cell r="E73">
            <v>55726</v>
          </cell>
          <cell r="F73" t="str">
            <v>Standeinfasswinkel Alu 0,25m</v>
          </cell>
          <cell r="G73">
            <v>28</v>
          </cell>
          <cell r="H73" t="str">
            <v>250x250x40x25mm, Aluprofil - Ecke</v>
          </cell>
          <cell r="I73" t="str">
            <v>1Stk</v>
          </cell>
          <cell r="J73">
            <v>75</v>
          </cell>
          <cell r="K73">
            <v>5</v>
          </cell>
          <cell r="L73">
            <v>0</v>
          </cell>
          <cell r="M73">
            <v>80</v>
          </cell>
          <cell r="N73">
            <v>5.5</v>
          </cell>
          <cell r="O73">
            <v>4.4000000000000004</v>
          </cell>
        </row>
        <row r="74">
          <cell r="B74" t="str">
            <v>83.</v>
          </cell>
          <cell r="C74" t="str">
            <v>WSY</v>
          </cell>
          <cell r="D74" t="str">
            <v>RAH</v>
          </cell>
        </row>
        <row r="75">
          <cell r="B75" t="str">
            <v>Wandsystem RT 125 / Rahmen</v>
          </cell>
        </row>
        <row r="76">
          <cell r="A76">
            <v>55653</v>
          </cell>
          <cell r="B76" t="str">
            <v>60.</v>
          </cell>
          <cell r="C76" t="str">
            <v>WSY</v>
          </cell>
          <cell r="D76" t="str">
            <v>WRA</v>
          </cell>
          <cell r="E76">
            <v>55653</v>
          </cell>
          <cell r="F76" t="str">
            <v>W-Rahmen 1000</v>
          </cell>
          <cell r="G76">
            <v>13</v>
          </cell>
          <cell r="H76" t="str">
            <v>2500x1000x93mm</v>
          </cell>
          <cell r="I76" t="str">
            <v>1Stk</v>
          </cell>
          <cell r="J76">
            <v>10</v>
          </cell>
          <cell r="K76">
            <v>5</v>
          </cell>
          <cell r="L76">
            <v>0</v>
          </cell>
          <cell r="M76">
            <v>15</v>
          </cell>
          <cell r="N76">
            <v>90</v>
          </cell>
          <cell r="O76">
            <v>13.5</v>
          </cell>
        </row>
        <row r="77">
          <cell r="A77">
            <v>55654</v>
          </cell>
          <cell r="B77" t="str">
            <v>61.</v>
          </cell>
          <cell r="C77" t="str">
            <v>WSY</v>
          </cell>
          <cell r="D77" t="str">
            <v>WRA</v>
          </cell>
          <cell r="E77">
            <v>55654</v>
          </cell>
          <cell r="F77" t="str">
            <v>W-Rahmen 750</v>
          </cell>
          <cell r="G77">
            <v>12</v>
          </cell>
          <cell r="H77" t="str">
            <v>2500x750x93mm</v>
          </cell>
          <cell r="I77" t="str">
            <v>1Stk</v>
          </cell>
          <cell r="J77">
            <v>10</v>
          </cell>
          <cell r="K77">
            <v>5</v>
          </cell>
          <cell r="L77">
            <v>0</v>
          </cell>
          <cell r="M77">
            <v>15</v>
          </cell>
          <cell r="N77">
            <v>85</v>
          </cell>
          <cell r="O77">
            <v>12.75</v>
          </cell>
        </row>
        <row r="78">
          <cell r="A78">
            <v>55655</v>
          </cell>
          <cell r="B78" t="str">
            <v>62.</v>
          </cell>
          <cell r="C78" t="str">
            <v>WSY</v>
          </cell>
          <cell r="D78" t="str">
            <v>WRA</v>
          </cell>
          <cell r="E78">
            <v>55655</v>
          </cell>
          <cell r="F78" t="str">
            <v>W-Rahmen 500</v>
          </cell>
          <cell r="G78">
            <v>12</v>
          </cell>
          <cell r="H78" t="str">
            <v>2500x500x93mm</v>
          </cell>
          <cell r="I78" t="str">
            <v>1Stk</v>
          </cell>
          <cell r="J78">
            <v>10</v>
          </cell>
          <cell r="K78">
            <v>5</v>
          </cell>
          <cell r="L78">
            <v>0</v>
          </cell>
          <cell r="M78">
            <v>15</v>
          </cell>
          <cell r="N78">
            <v>80</v>
          </cell>
          <cell r="O78">
            <v>12</v>
          </cell>
        </row>
        <row r="79">
          <cell r="A79">
            <v>55656</v>
          </cell>
          <cell r="B79" t="str">
            <v>63.</v>
          </cell>
          <cell r="C79" t="str">
            <v>WSY</v>
          </cell>
          <cell r="D79" t="str">
            <v>WRA</v>
          </cell>
          <cell r="E79">
            <v>55656</v>
          </cell>
          <cell r="F79" t="str">
            <v>W-Rahmen Ecke 90°, 109mm</v>
          </cell>
          <cell r="G79">
            <v>24</v>
          </cell>
          <cell r="H79" t="str">
            <v>2500x109x109mm</v>
          </cell>
          <cell r="I79" t="str">
            <v>1Stk</v>
          </cell>
          <cell r="J79">
            <v>10</v>
          </cell>
          <cell r="K79">
            <v>5</v>
          </cell>
          <cell r="L79">
            <v>0</v>
          </cell>
          <cell r="M79">
            <v>15</v>
          </cell>
          <cell r="N79">
            <v>79.88</v>
          </cell>
          <cell r="O79">
            <v>11.981999999999998</v>
          </cell>
        </row>
        <row r="80">
          <cell r="A80">
            <v>55657</v>
          </cell>
          <cell r="B80" t="str">
            <v>64.</v>
          </cell>
          <cell r="C80" t="str">
            <v>WSY</v>
          </cell>
          <cell r="D80" t="str">
            <v>WRA</v>
          </cell>
          <cell r="E80">
            <v>55657</v>
          </cell>
          <cell r="F80" t="str">
            <v>W-Rahmen T-Stück, 125mm</v>
          </cell>
          <cell r="G80">
            <v>23</v>
          </cell>
          <cell r="H80" t="str">
            <v>2500x125x93mm</v>
          </cell>
          <cell r="I80" t="str">
            <v>1Stk</v>
          </cell>
          <cell r="J80">
            <v>10</v>
          </cell>
          <cell r="K80">
            <v>5</v>
          </cell>
          <cell r="L80">
            <v>0</v>
          </cell>
          <cell r="M80">
            <v>15</v>
          </cell>
          <cell r="N80">
            <v>90.78</v>
          </cell>
          <cell r="O80">
            <v>13.617000000000001</v>
          </cell>
        </row>
        <row r="81">
          <cell r="A81">
            <v>55658</v>
          </cell>
          <cell r="B81" t="str">
            <v>65.</v>
          </cell>
          <cell r="C81" t="str">
            <v>WSY</v>
          </cell>
          <cell r="D81" t="str">
            <v>WRA</v>
          </cell>
          <cell r="E81">
            <v>55658</v>
          </cell>
          <cell r="F81" t="str">
            <v>W-Rahmen Ecke 135°, 284mm</v>
          </cell>
          <cell r="G81">
            <v>25</v>
          </cell>
          <cell r="H81" t="str">
            <v>2500x284x183mm</v>
          </cell>
          <cell r="I81" t="str">
            <v>1Stk</v>
          </cell>
          <cell r="J81">
            <v>10</v>
          </cell>
          <cell r="K81">
            <v>5</v>
          </cell>
          <cell r="L81">
            <v>0</v>
          </cell>
          <cell r="M81">
            <v>15</v>
          </cell>
          <cell r="N81">
            <v>92.09</v>
          </cell>
          <cell r="O81">
            <v>13.813500000000001</v>
          </cell>
        </row>
        <row r="82">
          <cell r="A82">
            <v>55659</v>
          </cell>
          <cell r="B82" t="str">
            <v>66.</v>
          </cell>
          <cell r="C82" t="str">
            <v>WSY</v>
          </cell>
          <cell r="D82" t="str">
            <v>WRA</v>
          </cell>
          <cell r="E82">
            <v>55659</v>
          </cell>
          <cell r="F82" t="str">
            <v>W-Rahmen Y-Stück, 284mm</v>
          </cell>
          <cell r="G82">
            <v>23</v>
          </cell>
          <cell r="H82" t="str">
            <v>2500x284x273mm</v>
          </cell>
          <cell r="I82" t="str">
            <v>1Stk</v>
          </cell>
          <cell r="J82">
            <v>10</v>
          </cell>
          <cell r="K82">
            <v>5</v>
          </cell>
          <cell r="L82">
            <v>0</v>
          </cell>
          <cell r="M82">
            <v>15</v>
          </cell>
          <cell r="N82">
            <v>109.47</v>
          </cell>
          <cell r="O82">
            <v>16.420500000000001</v>
          </cell>
        </row>
        <row r="83">
          <cell r="A83">
            <v>55660</v>
          </cell>
          <cell r="B83" t="str">
            <v>67.</v>
          </cell>
          <cell r="C83" t="str">
            <v>WSY</v>
          </cell>
          <cell r="D83" t="str">
            <v>WRA</v>
          </cell>
          <cell r="E83">
            <v>55660</v>
          </cell>
          <cell r="F83" t="str">
            <v>W-Rahmen Ausgleich, 125mm</v>
          </cell>
          <cell r="G83">
            <v>25</v>
          </cell>
          <cell r="H83" t="str">
            <v>2500x125x93mm</v>
          </cell>
          <cell r="I83" t="str">
            <v>1Stk</v>
          </cell>
          <cell r="J83">
            <v>10</v>
          </cell>
          <cell r="K83">
            <v>5</v>
          </cell>
          <cell r="L83">
            <v>0</v>
          </cell>
          <cell r="M83">
            <v>15</v>
          </cell>
          <cell r="N83">
            <v>68.204728476821188</v>
          </cell>
          <cell r="O83">
            <v>10.230709271523178</v>
          </cell>
        </row>
        <row r="84">
          <cell r="A84">
            <v>55661</v>
          </cell>
          <cell r="B84" t="str">
            <v>68.</v>
          </cell>
          <cell r="C84" t="str">
            <v>WSY</v>
          </cell>
          <cell r="D84" t="str">
            <v>WRA</v>
          </cell>
          <cell r="E84">
            <v>55661</v>
          </cell>
          <cell r="F84" t="str">
            <v>W-Rahmen Endstück, 109mm</v>
          </cell>
          <cell r="G84">
            <v>24</v>
          </cell>
          <cell r="H84" t="str">
            <v>2500x109x93mm</v>
          </cell>
          <cell r="I84" t="str">
            <v>1Stk</v>
          </cell>
          <cell r="J84">
            <v>10</v>
          </cell>
          <cell r="K84">
            <v>5</v>
          </cell>
          <cell r="L84">
            <v>0</v>
          </cell>
          <cell r="M84">
            <v>15</v>
          </cell>
          <cell r="N84">
            <v>87.24</v>
          </cell>
          <cell r="O84">
            <v>13.085999999999999</v>
          </cell>
        </row>
        <row r="85">
          <cell r="B85" t="str">
            <v>94.</v>
          </cell>
          <cell r="C85" t="str">
            <v>WSY</v>
          </cell>
          <cell r="D85" t="str">
            <v>DUR</v>
          </cell>
        </row>
        <row r="86">
          <cell r="B86" t="str">
            <v>Wandsystem RT 125 / Türen</v>
          </cell>
        </row>
        <row r="87">
          <cell r="A87">
            <v>55699</v>
          </cell>
          <cell r="B87" t="str">
            <v>69.</v>
          </cell>
          <cell r="C87" t="str">
            <v>WSY</v>
          </cell>
          <cell r="D87" t="str">
            <v>TUR</v>
          </cell>
          <cell r="E87">
            <v>55699</v>
          </cell>
          <cell r="F87" t="str">
            <v>Holz-Tür weiss</v>
          </cell>
          <cell r="G87">
            <v>14</v>
          </cell>
          <cell r="H87" t="str">
            <v>2500x1000x125mm, komplett</v>
          </cell>
          <cell r="I87" t="str">
            <v>1Stk</v>
          </cell>
          <cell r="J87">
            <v>10</v>
          </cell>
          <cell r="K87">
            <v>5</v>
          </cell>
          <cell r="L87">
            <v>5</v>
          </cell>
          <cell r="M87">
            <v>20</v>
          </cell>
          <cell r="N87">
            <v>429.63749999999999</v>
          </cell>
          <cell r="O87">
            <v>85.927499999999995</v>
          </cell>
        </row>
        <row r="88">
          <cell r="A88">
            <v>55700</v>
          </cell>
          <cell r="B88" t="str">
            <v>70.</v>
          </cell>
          <cell r="C88" t="str">
            <v>WSY</v>
          </cell>
          <cell r="D88" t="str">
            <v>TUR</v>
          </cell>
          <cell r="E88">
            <v>55700</v>
          </cell>
          <cell r="F88" t="str">
            <v>Holz-Tür ws. m. Glasausschnitt</v>
          </cell>
          <cell r="G88">
            <v>30</v>
          </cell>
          <cell r="H88" t="str">
            <v>2500x1000x125mm, komplett</v>
          </cell>
          <cell r="I88" t="str">
            <v>1Stk</v>
          </cell>
          <cell r="J88">
            <v>10</v>
          </cell>
          <cell r="K88">
            <v>5</v>
          </cell>
          <cell r="L88">
            <v>5</v>
          </cell>
          <cell r="M88">
            <v>20</v>
          </cell>
          <cell r="N88">
            <v>527.85749999999996</v>
          </cell>
          <cell r="O88">
            <v>105.5715</v>
          </cell>
        </row>
        <row r="89">
          <cell r="A89">
            <v>55701</v>
          </cell>
          <cell r="B89" t="str">
            <v>71.</v>
          </cell>
          <cell r="C89" t="str">
            <v>WSY</v>
          </cell>
          <cell r="D89" t="str">
            <v>TUR</v>
          </cell>
          <cell r="E89">
            <v>55701</v>
          </cell>
          <cell r="F89" t="str">
            <v>Glastür weiss, DIN R</v>
          </cell>
          <cell r="G89">
            <v>20</v>
          </cell>
          <cell r="H89" t="str">
            <v>2500x1000x125mm, komplett</v>
          </cell>
          <cell r="I89" t="str">
            <v>1Stk</v>
          </cell>
          <cell r="J89">
            <v>10</v>
          </cell>
          <cell r="K89">
            <v>5</v>
          </cell>
          <cell r="L89">
            <v>0</v>
          </cell>
          <cell r="M89">
            <v>15</v>
          </cell>
          <cell r="N89">
            <v>580.125</v>
          </cell>
          <cell r="O89">
            <v>87.018749999999997</v>
          </cell>
        </row>
        <row r="90">
          <cell r="A90">
            <v>55721</v>
          </cell>
          <cell r="B90" t="str">
            <v>72.</v>
          </cell>
          <cell r="C90" t="str">
            <v>WSY</v>
          </cell>
          <cell r="D90" t="str">
            <v>TUR</v>
          </cell>
          <cell r="E90">
            <v>55721</v>
          </cell>
          <cell r="F90" t="str">
            <v>Durchgangsrahmen weiss</v>
          </cell>
          <cell r="G90">
            <v>22</v>
          </cell>
          <cell r="H90" t="str">
            <v>2500x1000x125mm</v>
          </cell>
          <cell r="I90" t="str">
            <v>1Stk</v>
          </cell>
          <cell r="J90">
            <v>10</v>
          </cell>
          <cell r="K90">
            <v>5</v>
          </cell>
          <cell r="L90">
            <v>0</v>
          </cell>
          <cell r="M90">
            <v>15</v>
          </cell>
          <cell r="N90">
            <v>198</v>
          </cell>
          <cell r="O90">
            <v>29.7</v>
          </cell>
        </row>
        <row r="91">
          <cell r="A91">
            <v>55703</v>
          </cell>
          <cell r="B91" t="str">
            <v>73.</v>
          </cell>
          <cell r="C91" t="str">
            <v>WSY</v>
          </cell>
          <cell r="D91" t="str">
            <v>TUR</v>
          </cell>
          <cell r="E91">
            <v>55703</v>
          </cell>
          <cell r="F91" t="str">
            <v>Holz-Tür lichtgrau</v>
          </cell>
          <cell r="G91">
            <v>18</v>
          </cell>
          <cell r="H91" t="str">
            <v>2500x1000x125mm, komplett</v>
          </cell>
          <cell r="I91" t="str">
            <v>1Stk</v>
          </cell>
          <cell r="J91">
            <v>10</v>
          </cell>
          <cell r="K91">
            <v>5</v>
          </cell>
          <cell r="L91">
            <v>5</v>
          </cell>
          <cell r="M91">
            <v>20</v>
          </cell>
          <cell r="N91">
            <v>451.125</v>
          </cell>
          <cell r="O91">
            <v>90.224999999999994</v>
          </cell>
        </row>
        <row r="92">
          <cell r="A92">
            <v>55705</v>
          </cell>
          <cell r="B92" t="str">
            <v>74.</v>
          </cell>
          <cell r="C92" t="str">
            <v>WSY</v>
          </cell>
          <cell r="D92" t="str">
            <v>TUR</v>
          </cell>
          <cell r="E92">
            <v>55705</v>
          </cell>
          <cell r="F92" t="str">
            <v>Glastür lichtgrau, DIN R</v>
          </cell>
          <cell r="G92">
            <v>24</v>
          </cell>
          <cell r="H92" t="str">
            <v>2500x1000x125mm, komplett</v>
          </cell>
          <cell r="I92" t="str">
            <v>1Stk</v>
          </cell>
          <cell r="J92">
            <v>10</v>
          </cell>
          <cell r="K92">
            <v>5</v>
          </cell>
          <cell r="L92">
            <v>0</v>
          </cell>
          <cell r="M92">
            <v>15</v>
          </cell>
          <cell r="N92">
            <v>609.26250000000005</v>
          </cell>
          <cell r="O92">
            <v>91.389375000000001</v>
          </cell>
        </row>
        <row r="93">
          <cell r="A93">
            <v>55707</v>
          </cell>
          <cell r="B93" t="str">
            <v>75.</v>
          </cell>
          <cell r="C93" t="str">
            <v>WSY</v>
          </cell>
          <cell r="D93" t="str">
            <v>TUR</v>
          </cell>
          <cell r="E93">
            <v>55707</v>
          </cell>
          <cell r="F93" t="str">
            <v>Holz-Tür anthrazit</v>
          </cell>
          <cell r="G93">
            <v>18</v>
          </cell>
          <cell r="H93" t="str">
            <v>2500x1000x125mm, komplett</v>
          </cell>
          <cell r="I93" t="str">
            <v>1Stk</v>
          </cell>
          <cell r="J93">
            <v>10</v>
          </cell>
          <cell r="K93">
            <v>5</v>
          </cell>
          <cell r="L93">
            <v>5</v>
          </cell>
          <cell r="M93">
            <v>20</v>
          </cell>
          <cell r="N93">
            <v>473.685</v>
          </cell>
          <cell r="O93">
            <v>94.737000000000009</v>
          </cell>
        </row>
        <row r="94">
          <cell r="A94">
            <v>55708</v>
          </cell>
          <cell r="B94" t="str">
            <v>76.</v>
          </cell>
          <cell r="C94" t="str">
            <v>WSY</v>
          </cell>
          <cell r="D94" t="str">
            <v>TUR</v>
          </cell>
          <cell r="E94">
            <v>55708</v>
          </cell>
          <cell r="F94" t="str">
            <v>Holz-Tür az m. Glasausschnitt</v>
          </cell>
          <cell r="G94">
            <v>29</v>
          </cell>
          <cell r="H94" t="str">
            <v>2500x1000x125mm, komplett</v>
          </cell>
          <cell r="I94" t="str">
            <v>1Stk</v>
          </cell>
          <cell r="J94">
            <v>10</v>
          </cell>
          <cell r="K94">
            <v>5</v>
          </cell>
          <cell r="L94">
            <v>5</v>
          </cell>
          <cell r="M94">
            <v>20</v>
          </cell>
          <cell r="N94">
            <v>554.91750000000002</v>
          </cell>
          <cell r="O94">
            <v>110.98350000000001</v>
          </cell>
        </row>
        <row r="95">
          <cell r="A95">
            <v>55709</v>
          </cell>
          <cell r="B95" t="str">
            <v>77.</v>
          </cell>
          <cell r="C95" t="str">
            <v>WSY</v>
          </cell>
          <cell r="D95" t="str">
            <v>TUR</v>
          </cell>
          <cell r="E95">
            <v>55709</v>
          </cell>
          <cell r="F95" t="str">
            <v>Glastür anthrazit, DIN R</v>
          </cell>
          <cell r="G95">
            <v>24</v>
          </cell>
          <cell r="H95" t="str">
            <v>2500x1000x125mm, komplett</v>
          </cell>
          <cell r="I95" t="str">
            <v>1Stk</v>
          </cell>
          <cell r="J95">
            <v>10</v>
          </cell>
          <cell r="K95">
            <v>5</v>
          </cell>
          <cell r="L95">
            <v>0</v>
          </cell>
          <cell r="M95">
            <v>15</v>
          </cell>
          <cell r="N95">
            <v>639.71249999999998</v>
          </cell>
          <cell r="O95">
            <v>95.956874999999997</v>
          </cell>
        </row>
        <row r="96">
          <cell r="A96">
            <v>55720</v>
          </cell>
          <cell r="B96" t="str">
            <v>78.</v>
          </cell>
          <cell r="C96" t="str">
            <v>WSY</v>
          </cell>
          <cell r="D96" t="str">
            <v>TUR</v>
          </cell>
          <cell r="E96">
            <v>55720</v>
          </cell>
          <cell r="F96" t="str">
            <v>Durchgangsrahmen anthrazit</v>
          </cell>
          <cell r="G96">
            <v>26</v>
          </cell>
          <cell r="H96" t="str">
            <v>2500x1000x125mm</v>
          </cell>
          <cell r="I96" t="str">
            <v>1Stk</v>
          </cell>
          <cell r="J96">
            <v>10</v>
          </cell>
          <cell r="K96">
            <v>5</v>
          </cell>
          <cell r="L96">
            <v>0</v>
          </cell>
          <cell r="M96">
            <v>15</v>
          </cell>
          <cell r="N96">
            <v>207.9</v>
          </cell>
          <cell r="O96">
            <v>31.184999999999999</v>
          </cell>
        </row>
        <row r="97">
          <cell r="B97" t="str">
            <v>109.</v>
          </cell>
          <cell r="C97" t="str">
            <v>WSY</v>
          </cell>
          <cell r="D97" t="str">
            <v>BPW</v>
          </cell>
        </row>
        <row r="98">
          <cell r="B98" t="str">
            <v>Wandsystem RT 125 / Beplankung weiss</v>
          </cell>
        </row>
        <row r="99">
          <cell r="A99">
            <v>55662</v>
          </cell>
          <cell r="B99" t="str">
            <v>79.</v>
          </cell>
          <cell r="C99" t="str">
            <v>WSY</v>
          </cell>
          <cell r="D99" t="str">
            <v>BPW</v>
          </cell>
          <cell r="E99">
            <v>55662</v>
          </cell>
          <cell r="F99" t="str">
            <v xml:space="preserve">Beplankung 1000 weiss </v>
          </cell>
          <cell r="G99">
            <v>22</v>
          </cell>
          <cell r="H99" t="str">
            <v>2496x996x16mm</v>
          </cell>
          <cell r="I99" t="str">
            <v>1Stk</v>
          </cell>
          <cell r="J99">
            <v>50</v>
          </cell>
          <cell r="K99">
            <v>5</v>
          </cell>
          <cell r="L99">
            <v>0</v>
          </cell>
          <cell r="M99">
            <v>55</v>
          </cell>
          <cell r="N99">
            <v>26.754524757333332</v>
          </cell>
          <cell r="O99">
            <v>14.714988616533333</v>
          </cell>
        </row>
        <row r="100">
          <cell r="A100">
            <v>55663</v>
          </cell>
          <cell r="B100" t="str">
            <v>80.</v>
          </cell>
          <cell r="C100" t="str">
            <v>WSY</v>
          </cell>
          <cell r="D100" t="str">
            <v>BPW</v>
          </cell>
          <cell r="E100">
            <v>55663</v>
          </cell>
          <cell r="F100" t="str">
            <v xml:space="preserve">Beplankung 750 weiss </v>
          </cell>
          <cell r="G100">
            <v>21</v>
          </cell>
          <cell r="H100" t="str">
            <v>2496x746x16mm</v>
          </cell>
          <cell r="I100" t="str">
            <v>1Stk</v>
          </cell>
          <cell r="J100">
            <v>50</v>
          </cell>
          <cell r="K100">
            <v>5</v>
          </cell>
          <cell r="L100">
            <v>0</v>
          </cell>
          <cell r="M100">
            <v>55</v>
          </cell>
          <cell r="N100">
            <v>23.773322090666664</v>
          </cell>
          <cell r="O100">
            <v>13.075327149866665</v>
          </cell>
        </row>
        <row r="101">
          <cell r="A101">
            <v>55664</v>
          </cell>
          <cell r="B101" t="str">
            <v>81.</v>
          </cell>
          <cell r="C101" t="str">
            <v>WSY</v>
          </cell>
          <cell r="D101" t="str">
            <v>BPW</v>
          </cell>
          <cell r="E101">
            <v>55664</v>
          </cell>
          <cell r="F101" t="str">
            <v xml:space="preserve">Beplankung 500 weiss </v>
          </cell>
          <cell r="G101">
            <v>21</v>
          </cell>
          <cell r="H101" t="str">
            <v>2496x496x16mm</v>
          </cell>
          <cell r="I101" t="str">
            <v>1Stk</v>
          </cell>
          <cell r="J101">
            <v>50</v>
          </cell>
          <cell r="K101">
            <v>5</v>
          </cell>
          <cell r="L101">
            <v>0</v>
          </cell>
          <cell r="M101">
            <v>55</v>
          </cell>
          <cell r="N101">
            <v>16.978786090666667</v>
          </cell>
          <cell r="O101">
            <v>9.3383323498666666</v>
          </cell>
        </row>
        <row r="102">
          <cell r="A102">
            <v>55665</v>
          </cell>
          <cell r="B102" t="str">
            <v>82.</v>
          </cell>
          <cell r="C102" t="str">
            <v>WSY</v>
          </cell>
          <cell r="D102" t="str">
            <v>BPW</v>
          </cell>
          <cell r="E102">
            <v>55665</v>
          </cell>
          <cell r="F102" t="str">
            <v>Beplankung Ecke 90° weiss</v>
          </cell>
          <cell r="G102">
            <v>25</v>
          </cell>
          <cell r="H102" t="str">
            <v>2469x123x123mm</v>
          </cell>
          <cell r="I102" t="str">
            <v>1Stk</v>
          </cell>
          <cell r="J102">
            <v>50</v>
          </cell>
          <cell r="K102">
            <v>5</v>
          </cell>
          <cell r="L102">
            <v>0</v>
          </cell>
          <cell r="M102">
            <v>55</v>
          </cell>
          <cell r="N102">
            <v>37.492125045333339</v>
          </cell>
          <cell r="O102">
            <v>20.620668774933339</v>
          </cell>
        </row>
        <row r="103">
          <cell r="A103">
            <v>55666</v>
          </cell>
          <cell r="B103" t="str">
            <v>83.</v>
          </cell>
          <cell r="C103" t="str">
            <v>WSY</v>
          </cell>
          <cell r="D103" t="str">
            <v>BPW</v>
          </cell>
          <cell r="E103">
            <v>55666</v>
          </cell>
          <cell r="F103" t="str">
            <v>Bepl. T-Stk &amp; Ausgleich weiss</v>
          </cell>
          <cell r="G103">
            <v>29</v>
          </cell>
          <cell r="H103" t="str">
            <v>2496x123x16mm</v>
          </cell>
          <cell r="I103" t="str">
            <v>1Stk</v>
          </cell>
          <cell r="J103">
            <v>50</v>
          </cell>
          <cell r="K103">
            <v>5</v>
          </cell>
          <cell r="L103">
            <v>0</v>
          </cell>
          <cell r="M103">
            <v>55</v>
          </cell>
          <cell r="N103">
            <v>9.3021250453333337</v>
          </cell>
          <cell r="O103">
            <v>5.1161687749333336</v>
          </cell>
        </row>
        <row r="104">
          <cell r="A104">
            <v>55667</v>
          </cell>
          <cell r="B104" t="str">
            <v>84.</v>
          </cell>
          <cell r="C104" t="str">
            <v>WSY</v>
          </cell>
          <cell r="D104" t="str">
            <v>BPW</v>
          </cell>
          <cell r="E104">
            <v>55667</v>
          </cell>
          <cell r="F104" t="str">
            <v>Bepl. Ecke 135° innen, weiss</v>
          </cell>
          <cell r="G104">
            <v>28</v>
          </cell>
          <cell r="H104" t="str">
            <v>2469x119x119x16mm</v>
          </cell>
          <cell r="I104" t="str">
            <v>1Stk</v>
          </cell>
          <cell r="J104">
            <v>50</v>
          </cell>
          <cell r="K104">
            <v>5</v>
          </cell>
          <cell r="L104">
            <v>0</v>
          </cell>
          <cell r="M104">
            <v>55</v>
          </cell>
          <cell r="N104">
            <v>41.710344938666672</v>
          </cell>
          <cell r="O104">
            <v>22.940689716266672</v>
          </cell>
        </row>
        <row r="105">
          <cell r="A105">
            <v>55668</v>
          </cell>
          <cell r="B105" t="str">
            <v>85.</v>
          </cell>
          <cell r="C105" t="str">
            <v>WSY</v>
          </cell>
          <cell r="D105" t="str">
            <v>BPW</v>
          </cell>
          <cell r="E105">
            <v>55668</v>
          </cell>
          <cell r="F105" t="str">
            <v>Bepl. Ecke 135° außen, weiss</v>
          </cell>
          <cell r="G105">
            <v>28</v>
          </cell>
          <cell r="H105" t="str">
            <v>2469x171x171x16mm</v>
          </cell>
          <cell r="I105" t="str">
            <v>1Stk</v>
          </cell>
          <cell r="J105">
            <v>50</v>
          </cell>
          <cell r="K105">
            <v>5</v>
          </cell>
          <cell r="L105">
            <v>0</v>
          </cell>
          <cell r="M105">
            <v>55</v>
          </cell>
          <cell r="N105">
            <v>40.244445248000005</v>
          </cell>
          <cell r="O105">
            <v>22.134444886400001</v>
          </cell>
        </row>
        <row r="106">
          <cell r="A106">
            <v>55669</v>
          </cell>
          <cell r="B106" t="str">
            <v>86.</v>
          </cell>
          <cell r="C106" t="str">
            <v>WSY</v>
          </cell>
          <cell r="D106" t="str">
            <v>BPW</v>
          </cell>
          <cell r="E106">
            <v>55669</v>
          </cell>
          <cell r="F106" t="str">
            <v>Beplankung Y-Stk weiss</v>
          </cell>
          <cell r="G106">
            <v>22</v>
          </cell>
          <cell r="H106" t="str">
            <v>2469x85x85x16mm</v>
          </cell>
          <cell r="I106" t="str">
            <v>1Stk</v>
          </cell>
          <cell r="J106">
            <v>50</v>
          </cell>
          <cell r="K106">
            <v>5</v>
          </cell>
          <cell r="L106">
            <v>0</v>
          </cell>
          <cell r="M106">
            <v>55</v>
          </cell>
          <cell r="N106">
            <v>40.785484480000001</v>
          </cell>
          <cell r="O106">
            <v>22.432016464</v>
          </cell>
        </row>
        <row r="107">
          <cell r="A107">
            <v>55670</v>
          </cell>
          <cell r="B107" t="str">
            <v>87.</v>
          </cell>
          <cell r="C107" t="str">
            <v>WSY</v>
          </cell>
          <cell r="D107" t="str">
            <v>BPW</v>
          </cell>
          <cell r="E107">
            <v>55670</v>
          </cell>
          <cell r="F107" t="str">
            <v>Bepl.  Endstück links, weiss</v>
          </cell>
          <cell r="G107">
            <v>28</v>
          </cell>
          <cell r="H107" t="str">
            <v>2469x123x16mm</v>
          </cell>
          <cell r="I107" t="str">
            <v>1Stk</v>
          </cell>
          <cell r="J107">
            <v>50</v>
          </cell>
          <cell r="K107">
            <v>5</v>
          </cell>
          <cell r="L107">
            <v>0</v>
          </cell>
          <cell r="M107">
            <v>55</v>
          </cell>
          <cell r="N107">
            <v>22.885458378666666</v>
          </cell>
          <cell r="O107">
            <v>12.587002108266665</v>
          </cell>
        </row>
        <row r="108">
          <cell r="A108">
            <v>55671</v>
          </cell>
          <cell r="B108" t="str">
            <v>88.</v>
          </cell>
          <cell r="C108" t="str">
            <v>WSY</v>
          </cell>
          <cell r="D108" t="str">
            <v>BPW</v>
          </cell>
          <cell r="E108">
            <v>55671</v>
          </cell>
          <cell r="F108" t="str">
            <v>Bepl.  Endstück rechts, weiss</v>
          </cell>
          <cell r="G108">
            <v>29</v>
          </cell>
          <cell r="H108" t="str">
            <v>2469x123x16mm</v>
          </cell>
          <cell r="I108" t="str">
            <v>1Stk</v>
          </cell>
          <cell r="J108">
            <v>50</v>
          </cell>
          <cell r="K108">
            <v>5</v>
          </cell>
          <cell r="L108">
            <v>0</v>
          </cell>
          <cell r="M108">
            <v>55</v>
          </cell>
          <cell r="N108">
            <v>22.885458378666666</v>
          </cell>
          <cell r="O108">
            <v>12.587002108266665</v>
          </cell>
        </row>
        <row r="109">
          <cell r="A109">
            <v>55672</v>
          </cell>
          <cell r="B109" t="str">
            <v>89.</v>
          </cell>
          <cell r="C109" t="str">
            <v>WSY</v>
          </cell>
          <cell r="D109" t="str">
            <v>BPW</v>
          </cell>
          <cell r="E109">
            <v>55672</v>
          </cell>
          <cell r="F109" t="str">
            <v>Bepl.  Endstück mitte, weiss</v>
          </cell>
          <cell r="G109">
            <v>28</v>
          </cell>
          <cell r="H109" t="str">
            <v>2469x93x16mm</v>
          </cell>
          <cell r="I109" t="str">
            <v>1Stk</v>
          </cell>
          <cell r="J109">
            <v>50</v>
          </cell>
          <cell r="K109">
            <v>5</v>
          </cell>
          <cell r="L109">
            <v>0</v>
          </cell>
          <cell r="M109">
            <v>55</v>
          </cell>
          <cell r="N109">
            <v>13.446647392000001</v>
          </cell>
          <cell r="O109">
            <v>7.3956560656000008</v>
          </cell>
        </row>
        <row r="110">
          <cell r="A110">
            <v>55715</v>
          </cell>
          <cell r="B110" t="str">
            <v>90.</v>
          </cell>
          <cell r="C110" t="str">
            <v>WSY</v>
          </cell>
          <cell r="D110" t="str">
            <v>BPW</v>
          </cell>
          <cell r="E110">
            <v>55715</v>
          </cell>
          <cell r="F110" t="str">
            <v>Bepl.  Endstück 125 weiss</v>
          </cell>
          <cell r="G110">
            <v>25</v>
          </cell>
          <cell r="H110" t="str">
            <v>2469x125x16mm</v>
          </cell>
          <cell r="I110" t="str">
            <v>1Stk</v>
          </cell>
          <cell r="J110">
            <v>50</v>
          </cell>
          <cell r="K110">
            <v>5</v>
          </cell>
          <cell r="L110">
            <v>0</v>
          </cell>
          <cell r="M110">
            <v>55</v>
          </cell>
          <cell r="N110">
            <v>13.446647392000001</v>
          </cell>
          <cell r="O110">
            <v>7.3956560656000008</v>
          </cell>
        </row>
        <row r="111">
          <cell r="B111" t="str">
            <v>123.</v>
          </cell>
          <cell r="C111" t="str">
            <v>WSY</v>
          </cell>
          <cell r="D111" t="str">
            <v>BPL</v>
          </cell>
        </row>
        <row r="112">
          <cell r="B112" t="str">
            <v>Wandsystem RT 125 / Beplankung lichtgrau</v>
          </cell>
        </row>
        <row r="113">
          <cell r="A113">
            <v>55673</v>
          </cell>
          <cell r="B113" t="str">
            <v>91.</v>
          </cell>
          <cell r="C113" t="str">
            <v>WSY</v>
          </cell>
          <cell r="D113" t="str">
            <v>BPL</v>
          </cell>
          <cell r="E113">
            <v>55673</v>
          </cell>
          <cell r="F113" t="str">
            <v>Beplankung  1000 lichtgrau</v>
          </cell>
          <cell r="G113">
            <v>26</v>
          </cell>
          <cell r="H113" t="str">
            <v>2496x996x16mm</v>
          </cell>
          <cell r="I113" t="str">
            <v>1Stk</v>
          </cell>
          <cell r="J113">
            <v>50</v>
          </cell>
          <cell r="K113">
            <v>5</v>
          </cell>
          <cell r="L113">
            <v>0</v>
          </cell>
          <cell r="M113">
            <v>55</v>
          </cell>
          <cell r="N113">
            <v>28.842778197333335</v>
          </cell>
          <cell r="O113">
            <v>15.863528008533333</v>
          </cell>
        </row>
        <row r="114">
          <cell r="A114">
            <v>55674</v>
          </cell>
          <cell r="B114" t="str">
            <v>92.</v>
          </cell>
          <cell r="C114" t="str">
            <v>WSY</v>
          </cell>
          <cell r="D114" t="str">
            <v>BPL</v>
          </cell>
          <cell r="E114">
            <v>55674</v>
          </cell>
          <cell r="F114" t="str">
            <v>Beplankung  750 lichtgrau</v>
          </cell>
          <cell r="G114">
            <v>25</v>
          </cell>
          <cell r="H114" t="str">
            <v>2496x746x16mm</v>
          </cell>
          <cell r="I114" t="str">
            <v>1Stk</v>
          </cell>
          <cell r="J114">
            <v>50</v>
          </cell>
          <cell r="K114">
            <v>5</v>
          </cell>
          <cell r="L114">
            <v>0</v>
          </cell>
          <cell r="M114">
            <v>55</v>
          </cell>
          <cell r="N114">
            <v>25.337415530666664</v>
          </cell>
          <cell r="O114">
            <v>13.935578541866667</v>
          </cell>
        </row>
        <row r="115">
          <cell r="A115">
            <v>55675</v>
          </cell>
          <cell r="B115" t="str">
            <v>93.</v>
          </cell>
          <cell r="C115" t="str">
            <v>WSY</v>
          </cell>
          <cell r="D115" t="str">
            <v>BPL</v>
          </cell>
          <cell r="E115">
            <v>55675</v>
          </cell>
          <cell r="F115" t="str">
            <v>Beplankung  500 lichtgrau</v>
          </cell>
          <cell r="G115">
            <v>25</v>
          </cell>
          <cell r="H115" t="str">
            <v>2496x496x16mm</v>
          </cell>
          <cell r="I115" t="str">
            <v>1Stk</v>
          </cell>
          <cell r="J115">
            <v>50</v>
          </cell>
          <cell r="K115">
            <v>5</v>
          </cell>
          <cell r="L115">
            <v>0</v>
          </cell>
          <cell r="M115">
            <v>55</v>
          </cell>
          <cell r="N115">
            <v>18.018719530666669</v>
          </cell>
          <cell r="O115">
            <v>9.9102957418666673</v>
          </cell>
        </row>
        <row r="116">
          <cell r="A116">
            <v>55676</v>
          </cell>
          <cell r="B116" t="str">
            <v>94.</v>
          </cell>
          <cell r="C116" t="str">
            <v>WSY</v>
          </cell>
          <cell r="D116" t="str">
            <v>BPL</v>
          </cell>
          <cell r="E116">
            <v>55676</v>
          </cell>
          <cell r="F116" t="str">
            <v>Beplankung  Ecke 90° lg.</v>
          </cell>
          <cell r="G116">
            <v>24</v>
          </cell>
          <cell r="H116" t="str">
            <v>2469x123x123mm</v>
          </cell>
          <cell r="I116" t="str">
            <v>1Stk</v>
          </cell>
          <cell r="J116">
            <v>50</v>
          </cell>
          <cell r="K116">
            <v>5</v>
          </cell>
          <cell r="L116">
            <v>0</v>
          </cell>
          <cell r="M116">
            <v>55</v>
          </cell>
          <cell r="N116">
            <v>37.75001176533334</v>
          </cell>
          <cell r="O116">
            <v>20.762506470933335</v>
          </cell>
        </row>
        <row r="117">
          <cell r="A117">
            <v>55677</v>
          </cell>
          <cell r="B117" t="str">
            <v>95.</v>
          </cell>
          <cell r="C117" t="str">
            <v>WSY</v>
          </cell>
          <cell r="D117" t="str">
            <v>BPL</v>
          </cell>
          <cell r="E117">
            <v>55677</v>
          </cell>
          <cell r="F117" t="str">
            <v>Bepl. T-Stk &amp; Ausgleich lg.</v>
          </cell>
          <cell r="G117">
            <v>27</v>
          </cell>
          <cell r="H117" t="str">
            <v>2496x123x16mm</v>
          </cell>
          <cell r="I117" t="str">
            <v>1Stk</v>
          </cell>
          <cell r="J117">
            <v>50</v>
          </cell>
          <cell r="K117">
            <v>5</v>
          </cell>
          <cell r="L117">
            <v>0</v>
          </cell>
          <cell r="M117">
            <v>55</v>
          </cell>
          <cell r="N117">
            <v>9.5600117653333321</v>
          </cell>
          <cell r="O117">
            <v>5.2580064709333332</v>
          </cell>
        </row>
        <row r="118">
          <cell r="A118">
            <v>55678</v>
          </cell>
          <cell r="B118" t="str">
            <v>96.</v>
          </cell>
          <cell r="C118" t="str">
            <v>WSY</v>
          </cell>
          <cell r="D118" t="str">
            <v>BPL</v>
          </cell>
          <cell r="E118">
            <v>55678</v>
          </cell>
          <cell r="F118" t="str">
            <v>Bepl. Ecke 135° innen, lg.</v>
          </cell>
          <cell r="G118">
            <v>26</v>
          </cell>
          <cell r="H118" t="str">
            <v>2469x119x119x16mm</v>
          </cell>
          <cell r="I118" t="str">
            <v>1Stk</v>
          </cell>
          <cell r="J118">
            <v>50</v>
          </cell>
          <cell r="K118">
            <v>5</v>
          </cell>
          <cell r="L118">
            <v>0</v>
          </cell>
          <cell r="M118">
            <v>55</v>
          </cell>
          <cell r="N118">
            <v>42.209345258666673</v>
          </cell>
          <cell r="O118">
            <v>23.21513989226667</v>
          </cell>
        </row>
        <row r="119">
          <cell r="A119">
            <v>55679</v>
          </cell>
          <cell r="B119" t="str">
            <v>97.</v>
          </cell>
          <cell r="C119" t="str">
            <v>WSY</v>
          </cell>
          <cell r="D119" t="str">
            <v>BPL</v>
          </cell>
          <cell r="E119">
            <v>55679</v>
          </cell>
          <cell r="F119" t="str">
            <v>Bepl. Ecke 135° außen, lg.</v>
          </cell>
          <cell r="G119">
            <v>26</v>
          </cell>
          <cell r="H119" t="str">
            <v>2469x171x171x16mm</v>
          </cell>
          <cell r="I119" t="str">
            <v>1Stk</v>
          </cell>
          <cell r="J119">
            <v>50</v>
          </cell>
          <cell r="K119">
            <v>5</v>
          </cell>
          <cell r="L119">
            <v>0</v>
          </cell>
          <cell r="M119">
            <v>55</v>
          </cell>
          <cell r="N119">
            <v>40.961496128000007</v>
          </cell>
          <cell r="O119">
            <v>22.528822870400003</v>
          </cell>
        </row>
        <row r="120">
          <cell r="A120">
            <v>55680</v>
          </cell>
          <cell r="B120" t="str">
            <v>98.</v>
          </cell>
          <cell r="C120" t="str">
            <v>WSY</v>
          </cell>
          <cell r="D120" t="str">
            <v>BPL</v>
          </cell>
          <cell r="E120">
            <v>55680</v>
          </cell>
          <cell r="F120" t="str">
            <v>Beplankung Y-Stk lichtgrau</v>
          </cell>
          <cell r="G120">
            <v>26</v>
          </cell>
          <cell r="H120" t="str">
            <v>2469x85x85x16mm</v>
          </cell>
          <cell r="I120" t="str">
            <v>1Stk</v>
          </cell>
          <cell r="J120">
            <v>50</v>
          </cell>
          <cell r="K120">
            <v>5</v>
          </cell>
          <cell r="L120">
            <v>0</v>
          </cell>
          <cell r="M120">
            <v>55</v>
          </cell>
          <cell r="N120">
            <v>41.141913279999997</v>
          </cell>
          <cell r="O120">
            <v>22.628052303999997</v>
          </cell>
        </row>
        <row r="121">
          <cell r="A121">
            <v>55681</v>
          </cell>
          <cell r="B121" t="str">
            <v>99.</v>
          </cell>
          <cell r="C121" t="str">
            <v>WSY</v>
          </cell>
          <cell r="D121" t="str">
            <v>BPL</v>
          </cell>
          <cell r="E121">
            <v>55681</v>
          </cell>
          <cell r="F121" t="str">
            <v>Bepl.  Endstück links, lg.</v>
          </cell>
          <cell r="G121">
            <v>26</v>
          </cell>
          <cell r="H121" t="str">
            <v>2469x123x16mm</v>
          </cell>
          <cell r="I121" t="str">
            <v>1Stk</v>
          </cell>
          <cell r="J121">
            <v>50</v>
          </cell>
          <cell r="K121">
            <v>5</v>
          </cell>
          <cell r="L121">
            <v>0</v>
          </cell>
          <cell r="M121">
            <v>55</v>
          </cell>
          <cell r="N121">
            <v>23.143345098666664</v>
          </cell>
          <cell r="O121">
            <v>12.728839804266665</v>
          </cell>
        </row>
        <row r="122">
          <cell r="A122">
            <v>55682</v>
          </cell>
          <cell r="B122" t="str">
            <v>100.</v>
          </cell>
          <cell r="C122" t="str">
            <v>WSY</v>
          </cell>
          <cell r="D122" t="str">
            <v>BPL</v>
          </cell>
          <cell r="E122">
            <v>55682</v>
          </cell>
          <cell r="F122" t="str">
            <v>Bepl.  Endstück rechts, lg.</v>
          </cell>
          <cell r="G122">
            <v>27</v>
          </cell>
          <cell r="H122" t="str">
            <v>2469x123x16mm</v>
          </cell>
          <cell r="I122" t="str">
            <v>1Stk</v>
          </cell>
          <cell r="J122">
            <v>50</v>
          </cell>
          <cell r="K122">
            <v>5</v>
          </cell>
          <cell r="L122">
            <v>0</v>
          </cell>
          <cell r="M122">
            <v>55</v>
          </cell>
          <cell r="N122">
            <v>23.143345098666664</v>
          </cell>
          <cell r="O122">
            <v>12.728839804266665</v>
          </cell>
        </row>
        <row r="123">
          <cell r="A123">
            <v>55683</v>
          </cell>
          <cell r="B123" t="str">
            <v>101.</v>
          </cell>
          <cell r="C123" t="str">
            <v>WSY</v>
          </cell>
          <cell r="D123" t="str">
            <v>BPL</v>
          </cell>
          <cell r="E123">
            <v>55683</v>
          </cell>
          <cell r="F123" t="str">
            <v>Bepl.  Endstück mitte, lg.</v>
          </cell>
          <cell r="G123">
            <v>26</v>
          </cell>
          <cell r="H123" t="str">
            <v>2469x93x16mm</v>
          </cell>
          <cell r="I123" t="str">
            <v>1Stk</v>
          </cell>
          <cell r="J123">
            <v>50</v>
          </cell>
          <cell r="K123">
            <v>5</v>
          </cell>
          <cell r="L123">
            <v>0</v>
          </cell>
          <cell r="M123">
            <v>55</v>
          </cell>
          <cell r="N123">
            <v>13.641634912000001</v>
          </cell>
          <cell r="O123">
            <v>7.5028992016000009</v>
          </cell>
        </row>
        <row r="124">
          <cell r="B124" t="str">
            <v>BPA</v>
          </cell>
          <cell r="C124" t="str">
            <v>BPA</v>
          </cell>
          <cell r="D124" t="str">
            <v>BPA</v>
          </cell>
        </row>
        <row r="125">
          <cell r="B125" t="str">
            <v>Wandsystem RT 125 / Beplankung anthrazit</v>
          </cell>
        </row>
        <row r="126">
          <cell r="A126">
            <v>55684</v>
          </cell>
          <cell r="B126" t="str">
            <v>102.</v>
          </cell>
          <cell r="C126" t="str">
            <v>WSY</v>
          </cell>
          <cell r="D126" t="str">
            <v>BPA</v>
          </cell>
          <cell r="E126">
            <v>55684</v>
          </cell>
          <cell r="F126" t="str">
            <v>Beplankung  1000 anthrazit</v>
          </cell>
          <cell r="G126">
            <v>26</v>
          </cell>
          <cell r="H126" t="str">
            <v>2496x996x16mm</v>
          </cell>
          <cell r="I126" t="str">
            <v>1Stk</v>
          </cell>
          <cell r="J126">
            <v>50</v>
          </cell>
          <cell r="K126">
            <v>5</v>
          </cell>
          <cell r="L126">
            <v>0</v>
          </cell>
          <cell r="M126">
            <v>55</v>
          </cell>
          <cell r="N126">
            <v>33.671864277333341</v>
          </cell>
          <cell r="O126">
            <v>18.519525352533336</v>
          </cell>
        </row>
        <row r="127">
          <cell r="A127">
            <v>55685</v>
          </cell>
          <cell r="B127" t="str">
            <v>103.</v>
          </cell>
          <cell r="C127" t="str">
            <v>WSY</v>
          </cell>
          <cell r="D127" t="str">
            <v>BPA</v>
          </cell>
          <cell r="E127">
            <v>55685</v>
          </cell>
          <cell r="F127" t="str">
            <v>Beplankung  750 anthrazit</v>
          </cell>
          <cell r="G127">
            <v>25</v>
          </cell>
          <cell r="H127" t="str">
            <v>2496x746x16mm</v>
          </cell>
          <cell r="I127" t="str">
            <v>1Stk</v>
          </cell>
          <cell r="J127">
            <v>50</v>
          </cell>
          <cell r="K127">
            <v>5</v>
          </cell>
          <cell r="L127">
            <v>0</v>
          </cell>
          <cell r="M127">
            <v>55</v>
          </cell>
          <cell r="N127">
            <v>28.954381610666669</v>
          </cell>
          <cell r="O127">
            <v>15.924909885866668</v>
          </cell>
        </row>
        <row r="128">
          <cell r="A128">
            <v>55686</v>
          </cell>
          <cell r="B128" t="str">
            <v>104.</v>
          </cell>
          <cell r="C128" t="str">
            <v>WSY</v>
          </cell>
          <cell r="D128" t="str">
            <v>BPA</v>
          </cell>
          <cell r="E128">
            <v>55686</v>
          </cell>
          <cell r="F128" t="str">
            <v>Beplankung  500 anthrazit</v>
          </cell>
          <cell r="G128">
            <v>25</v>
          </cell>
          <cell r="H128" t="str">
            <v>2496x496x16mm</v>
          </cell>
          <cell r="I128" t="str">
            <v>1Stk</v>
          </cell>
          <cell r="J128">
            <v>50</v>
          </cell>
          <cell r="K128">
            <v>5</v>
          </cell>
          <cell r="L128">
            <v>0</v>
          </cell>
          <cell r="M128">
            <v>55</v>
          </cell>
          <cell r="N128">
            <v>20.423565610666667</v>
          </cell>
          <cell r="O128">
            <v>11.232961085866666</v>
          </cell>
        </row>
        <row r="129">
          <cell r="A129">
            <v>55687</v>
          </cell>
          <cell r="B129" t="str">
            <v>105.</v>
          </cell>
          <cell r="C129" t="str">
            <v>WSY</v>
          </cell>
          <cell r="D129" t="str">
            <v>BPA</v>
          </cell>
          <cell r="E129">
            <v>55687</v>
          </cell>
          <cell r="F129" t="str">
            <v>Beplankung  Ecke 90° anthrazit</v>
          </cell>
          <cell r="G129">
            <v>30</v>
          </cell>
          <cell r="H129" t="str">
            <v>2469x123x123mm</v>
          </cell>
          <cell r="I129" t="str">
            <v>1Stk</v>
          </cell>
          <cell r="J129">
            <v>50</v>
          </cell>
          <cell r="K129">
            <v>5</v>
          </cell>
          <cell r="L129">
            <v>0</v>
          </cell>
          <cell r="M129">
            <v>55</v>
          </cell>
          <cell r="N129">
            <v>38.34637480533334</v>
          </cell>
          <cell r="O129">
            <v>21.090506142933336</v>
          </cell>
        </row>
        <row r="130">
          <cell r="A130">
            <v>55688</v>
          </cell>
          <cell r="B130" t="str">
            <v>106.</v>
          </cell>
          <cell r="C130" t="str">
            <v>WSY</v>
          </cell>
          <cell r="D130" t="str">
            <v>BPA</v>
          </cell>
          <cell r="E130">
            <v>55688</v>
          </cell>
          <cell r="F130" t="str">
            <v>Bepl. T-Stk &amp; Ausgleich az.</v>
          </cell>
          <cell r="G130">
            <v>27</v>
          </cell>
          <cell r="H130" t="str">
            <v>2496x123x16mm</v>
          </cell>
          <cell r="I130" t="str">
            <v>1Stk</v>
          </cell>
          <cell r="J130">
            <v>50</v>
          </cell>
          <cell r="K130">
            <v>5</v>
          </cell>
          <cell r="L130">
            <v>0</v>
          </cell>
          <cell r="M130">
            <v>55</v>
          </cell>
          <cell r="N130">
            <v>10.156374805333332</v>
          </cell>
          <cell r="O130">
            <v>5.5860061429333321</v>
          </cell>
        </row>
        <row r="131">
          <cell r="A131">
            <v>55689</v>
          </cell>
          <cell r="B131" t="str">
            <v>107.</v>
          </cell>
          <cell r="C131" t="str">
            <v>WSY</v>
          </cell>
          <cell r="D131" t="str">
            <v>BPA</v>
          </cell>
          <cell r="E131">
            <v>55689</v>
          </cell>
          <cell r="F131" t="str">
            <v>Bepl. Ecke 135° innen, az.</v>
          </cell>
          <cell r="G131">
            <v>26</v>
          </cell>
          <cell r="H131" t="str">
            <v>2469x119x119x16mm</v>
          </cell>
          <cell r="I131" t="str">
            <v>1Stk</v>
          </cell>
          <cell r="J131">
            <v>50</v>
          </cell>
          <cell r="K131">
            <v>5</v>
          </cell>
          <cell r="L131">
            <v>0</v>
          </cell>
          <cell r="M131">
            <v>55</v>
          </cell>
          <cell r="N131">
            <v>43.363283498666675</v>
          </cell>
          <cell r="O131">
            <v>23.849805924266672</v>
          </cell>
        </row>
        <row r="132">
          <cell r="A132">
            <v>55690</v>
          </cell>
          <cell r="B132" t="str">
            <v>108.</v>
          </cell>
          <cell r="C132" t="str">
            <v>WSY</v>
          </cell>
          <cell r="D132" t="str">
            <v>BPA</v>
          </cell>
          <cell r="E132">
            <v>55690</v>
          </cell>
          <cell r="F132" t="str">
            <v>Bepl. Ecke 135° außen, az.</v>
          </cell>
          <cell r="G132">
            <v>26</v>
          </cell>
          <cell r="H132" t="str">
            <v>2469x171x171x16mm</v>
          </cell>
          <cell r="I132" t="str">
            <v>1Stk</v>
          </cell>
          <cell r="J132">
            <v>50</v>
          </cell>
          <cell r="K132">
            <v>5</v>
          </cell>
          <cell r="L132">
            <v>0</v>
          </cell>
          <cell r="M132">
            <v>55</v>
          </cell>
          <cell r="N132">
            <v>42.619676288000008</v>
          </cell>
          <cell r="O132">
            <v>23.440821958400008</v>
          </cell>
        </row>
        <row r="133">
          <cell r="A133">
            <v>55691</v>
          </cell>
          <cell r="B133" t="str">
            <v>109.</v>
          </cell>
          <cell r="C133" t="str">
            <v>WSY</v>
          </cell>
          <cell r="D133" t="str">
            <v>BPA</v>
          </cell>
          <cell r="E133">
            <v>55691</v>
          </cell>
          <cell r="F133" t="str">
            <v>Beplankung Y-Stk anthrazit</v>
          </cell>
          <cell r="G133">
            <v>26</v>
          </cell>
          <cell r="H133" t="str">
            <v>2469x85x85x16mm</v>
          </cell>
          <cell r="I133" t="str">
            <v>1Stk</v>
          </cell>
          <cell r="J133">
            <v>50</v>
          </cell>
          <cell r="K133">
            <v>5</v>
          </cell>
          <cell r="L133">
            <v>0</v>
          </cell>
          <cell r="M133">
            <v>55</v>
          </cell>
          <cell r="N133">
            <v>41.966154879999998</v>
          </cell>
          <cell r="O133">
            <v>23.081385184000002</v>
          </cell>
        </row>
        <row r="134">
          <cell r="A134">
            <v>55692</v>
          </cell>
          <cell r="B134" t="str">
            <v>110.</v>
          </cell>
          <cell r="C134" t="str">
            <v>WSY</v>
          </cell>
          <cell r="D134" t="str">
            <v>BPA</v>
          </cell>
          <cell r="E134">
            <v>55692</v>
          </cell>
          <cell r="F134" t="str">
            <v>Bepl. Endstück links, az.</v>
          </cell>
          <cell r="G134">
            <v>25</v>
          </cell>
          <cell r="H134" t="str">
            <v>2469x123x16mm</v>
          </cell>
          <cell r="I134" t="str">
            <v>1Stk</v>
          </cell>
          <cell r="J134">
            <v>50</v>
          </cell>
          <cell r="K134">
            <v>5</v>
          </cell>
          <cell r="L134">
            <v>0</v>
          </cell>
          <cell r="M134">
            <v>55</v>
          </cell>
          <cell r="N134">
            <v>23.739708138666664</v>
          </cell>
          <cell r="O134">
            <v>13.056839476266667</v>
          </cell>
        </row>
        <row r="135">
          <cell r="A135">
            <v>55693</v>
          </cell>
          <cell r="B135" t="str">
            <v>111.</v>
          </cell>
          <cell r="C135" t="str">
            <v>WSY</v>
          </cell>
          <cell r="D135" t="str">
            <v>BPA</v>
          </cell>
          <cell r="E135">
            <v>55693</v>
          </cell>
          <cell r="F135" t="str">
            <v>Bepl. Endstück rechts, az.</v>
          </cell>
          <cell r="G135">
            <v>26</v>
          </cell>
          <cell r="H135" t="str">
            <v>2469x123x16mm</v>
          </cell>
          <cell r="I135" t="str">
            <v>1Stk</v>
          </cell>
          <cell r="J135">
            <v>50</v>
          </cell>
          <cell r="K135">
            <v>5</v>
          </cell>
          <cell r="L135">
            <v>0</v>
          </cell>
          <cell r="M135">
            <v>55</v>
          </cell>
          <cell r="N135">
            <v>23.739708138666664</v>
          </cell>
          <cell r="O135">
            <v>13.056839476266667</v>
          </cell>
        </row>
        <row r="136">
          <cell r="A136">
            <v>55694</v>
          </cell>
          <cell r="B136" t="str">
            <v>112.</v>
          </cell>
          <cell r="C136" t="str">
            <v>WSY</v>
          </cell>
          <cell r="D136" t="str">
            <v>BPA</v>
          </cell>
          <cell r="E136">
            <v>55694</v>
          </cell>
          <cell r="F136" t="str">
            <v>Bepl. Endstück mitte, az.</v>
          </cell>
          <cell r="G136">
            <v>25</v>
          </cell>
          <cell r="H136" t="str">
            <v>2469x93x16mm</v>
          </cell>
          <cell r="I136" t="str">
            <v>1Stk</v>
          </cell>
          <cell r="J136">
            <v>50</v>
          </cell>
          <cell r="K136">
            <v>5</v>
          </cell>
          <cell r="L136">
            <v>0</v>
          </cell>
          <cell r="M136">
            <v>55</v>
          </cell>
          <cell r="N136">
            <v>14.092543552000002</v>
          </cell>
          <cell r="O136">
            <v>7.750898953600001</v>
          </cell>
        </row>
        <row r="137">
          <cell r="B137" t="str">
            <v>149.</v>
          </cell>
          <cell r="C137" t="str">
            <v>WSZ</v>
          </cell>
        </row>
        <row r="138">
          <cell r="B138" t="str">
            <v>Wandsystem RT 40</v>
          </cell>
        </row>
        <row r="139">
          <cell r="B139" t="str">
            <v>113.</v>
          </cell>
          <cell r="C139" t="str">
            <v>WSZ</v>
          </cell>
          <cell r="J139" t="str">
            <v xml:space="preserve"> </v>
          </cell>
          <cell r="K139">
            <v>5</v>
          </cell>
          <cell r="L139" t="str">
            <v xml:space="preserve"> </v>
          </cell>
          <cell r="M139" t="str">
            <v xml:space="preserve"> </v>
          </cell>
          <cell r="N139" t="str">
            <v xml:space="preserve"> </v>
          </cell>
          <cell r="O139" t="e">
            <v>#VALUE!</v>
          </cell>
        </row>
        <row r="140">
          <cell r="B140" t="str">
            <v>152.</v>
          </cell>
          <cell r="C140" t="str">
            <v>MAX</v>
          </cell>
          <cell r="D140" t="str">
            <v>2PT</v>
          </cell>
        </row>
        <row r="141">
          <cell r="B141" t="str">
            <v>Maxima / 2 Punkt Träger</v>
          </cell>
        </row>
        <row r="142">
          <cell r="A142">
            <v>59299</v>
          </cell>
          <cell r="B142" t="str">
            <v>114.</v>
          </cell>
          <cell r="C142" t="str">
            <v>MAX</v>
          </cell>
          <cell r="D142" t="str">
            <v>2PT</v>
          </cell>
          <cell r="E142">
            <v>59299</v>
          </cell>
          <cell r="F142" t="str">
            <v>2-Punktträger 2890mm</v>
          </cell>
          <cell r="G142">
            <v>20</v>
          </cell>
          <cell r="H142" t="str">
            <v xml:space="preserve"> </v>
          </cell>
          <cell r="I142" t="str">
            <v>1Stk</v>
          </cell>
          <cell r="J142">
            <v>5</v>
          </cell>
          <cell r="K142">
            <v>5</v>
          </cell>
          <cell r="L142">
            <v>0</v>
          </cell>
          <cell r="M142">
            <v>10</v>
          </cell>
          <cell r="N142">
            <v>141.07</v>
          </cell>
          <cell r="O142">
            <v>14.106999999999998</v>
          </cell>
        </row>
        <row r="143">
          <cell r="A143">
            <v>59300</v>
          </cell>
          <cell r="B143" t="str">
            <v>115.</v>
          </cell>
          <cell r="C143" t="str">
            <v>MAX</v>
          </cell>
          <cell r="D143" t="str">
            <v>2PT</v>
          </cell>
          <cell r="E143">
            <v>59300</v>
          </cell>
          <cell r="F143" t="str">
            <v>2-Punktträger 3880mm</v>
          </cell>
          <cell r="G143">
            <v>20</v>
          </cell>
          <cell r="H143" t="str">
            <v xml:space="preserve"> </v>
          </cell>
          <cell r="I143" t="str">
            <v>1Stk</v>
          </cell>
          <cell r="J143">
            <v>5</v>
          </cell>
          <cell r="K143">
            <v>5</v>
          </cell>
          <cell r="L143">
            <v>0</v>
          </cell>
          <cell r="M143">
            <v>10</v>
          </cell>
          <cell r="N143">
            <v>178.6</v>
          </cell>
          <cell r="O143">
            <v>17.86</v>
          </cell>
        </row>
        <row r="144">
          <cell r="A144">
            <v>59301</v>
          </cell>
          <cell r="B144" t="str">
            <v>116.</v>
          </cell>
          <cell r="C144" t="str">
            <v>MAX</v>
          </cell>
          <cell r="D144" t="str">
            <v>2PT</v>
          </cell>
          <cell r="E144">
            <v>59301</v>
          </cell>
          <cell r="F144" t="str">
            <v>2-Punktträger 4870mm</v>
          </cell>
          <cell r="G144">
            <v>20</v>
          </cell>
          <cell r="H144" t="str">
            <v xml:space="preserve"> </v>
          </cell>
          <cell r="I144" t="str">
            <v>1Stk</v>
          </cell>
          <cell r="J144">
            <v>5</v>
          </cell>
          <cell r="K144">
            <v>5</v>
          </cell>
          <cell r="L144">
            <v>0</v>
          </cell>
          <cell r="M144">
            <v>10</v>
          </cell>
          <cell r="N144">
            <v>209.89</v>
          </cell>
          <cell r="O144">
            <v>20.988999999999997</v>
          </cell>
        </row>
        <row r="145">
          <cell r="A145">
            <v>59302</v>
          </cell>
          <cell r="B145" t="str">
            <v>117.</v>
          </cell>
          <cell r="C145" t="str">
            <v>MAX</v>
          </cell>
          <cell r="D145" t="str">
            <v>2PT</v>
          </cell>
          <cell r="E145">
            <v>59302</v>
          </cell>
          <cell r="F145" t="str">
            <v>2-Punktträger 5860mm</v>
          </cell>
          <cell r="G145">
            <v>20</v>
          </cell>
          <cell r="H145" t="str">
            <v xml:space="preserve"> </v>
          </cell>
          <cell r="I145" t="str">
            <v>1Stk</v>
          </cell>
          <cell r="J145">
            <v>5</v>
          </cell>
          <cell r="K145">
            <v>5</v>
          </cell>
          <cell r="L145">
            <v>0</v>
          </cell>
          <cell r="M145">
            <v>10</v>
          </cell>
          <cell r="N145">
            <v>254.05</v>
          </cell>
          <cell r="O145">
            <v>25.405000000000001</v>
          </cell>
        </row>
        <row r="146">
          <cell r="B146" t="str">
            <v>158.</v>
          </cell>
          <cell r="C146" t="str">
            <v>MAX</v>
          </cell>
          <cell r="D146" t="str">
            <v>3PT</v>
          </cell>
        </row>
        <row r="147">
          <cell r="B147" t="str">
            <v>Maxima / 3 Punkt Träger</v>
          </cell>
        </row>
        <row r="148">
          <cell r="A148">
            <v>55766</v>
          </cell>
          <cell r="B148" t="str">
            <v>118.</v>
          </cell>
          <cell r="C148" t="str">
            <v>MAX</v>
          </cell>
          <cell r="D148" t="str">
            <v>3PT</v>
          </cell>
          <cell r="E148">
            <v>55766</v>
          </cell>
          <cell r="F148" t="str">
            <v xml:space="preserve">Dreiecksträger 2342mm </v>
          </cell>
          <cell r="G148">
            <v>22</v>
          </cell>
          <cell r="H148" t="str">
            <v>M 99901 inkl. Endplatte</v>
          </cell>
          <cell r="I148" t="str">
            <v>1Stk</v>
          </cell>
          <cell r="J148">
            <v>5</v>
          </cell>
          <cell r="K148">
            <v>5</v>
          </cell>
          <cell r="L148">
            <v>0</v>
          </cell>
          <cell r="M148">
            <v>10</v>
          </cell>
          <cell r="N148">
            <v>239.42</v>
          </cell>
          <cell r="O148">
            <v>23.941999999999997</v>
          </cell>
        </row>
        <row r="149">
          <cell r="A149">
            <v>55767</v>
          </cell>
          <cell r="B149" t="str">
            <v>119.</v>
          </cell>
          <cell r="C149" t="str">
            <v>MAX</v>
          </cell>
          <cell r="D149" t="str">
            <v>3PT</v>
          </cell>
          <cell r="E149">
            <v>55767</v>
          </cell>
          <cell r="F149" t="str">
            <v>Dreiecksträger 3332mm</v>
          </cell>
          <cell r="G149">
            <v>21</v>
          </cell>
          <cell r="H149" t="str">
            <v>M 440.01 inkl. Endplatte</v>
          </cell>
          <cell r="I149" t="str">
            <v>1Stk</v>
          </cell>
          <cell r="J149">
            <v>5</v>
          </cell>
          <cell r="K149">
            <v>5</v>
          </cell>
          <cell r="L149">
            <v>0</v>
          </cell>
          <cell r="M149">
            <v>10</v>
          </cell>
          <cell r="N149">
            <v>301.02</v>
          </cell>
          <cell r="O149">
            <v>30.101999999999997</v>
          </cell>
        </row>
        <row r="150">
          <cell r="A150">
            <v>55768</v>
          </cell>
          <cell r="B150" t="str">
            <v>120.</v>
          </cell>
          <cell r="C150" t="str">
            <v>MAX</v>
          </cell>
          <cell r="D150" t="str">
            <v>3PT</v>
          </cell>
          <cell r="E150">
            <v>55768</v>
          </cell>
          <cell r="F150" t="str">
            <v>Dreiecksträger 4322mm</v>
          </cell>
          <cell r="G150">
            <v>21</v>
          </cell>
          <cell r="H150" t="str">
            <v>M 450.01 inkl. Endplatte</v>
          </cell>
          <cell r="I150" t="str">
            <v>1Stk</v>
          </cell>
          <cell r="J150">
            <v>5</v>
          </cell>
          <cell r="K150">
            <v>5</v>
          </cell>
          <cell r="L150">
            <v>0</v>
          </cell>
          <cell r="M150">
            <v>10</v>
          </cell>
          <cell r="N150">
            <v>347.4</v>
          </cell>
          <cell r="O150">
            <v>34.74</v>
          </cell>
        </row>
        <row r="151">
          <cell r="A151">
            <v>55769</v>
          </cell>
          <cell r="B151" t="str">
            <v>121.</v>
          </cell>
          <cell r="C151" t="str">
            <v>MAX</v>
          </cell>
          <cell r="D151" t="str">
            <v>3PT</v>
          </cell>
          <cell r="E151">
            <v>55769</v>
          </cell>
          <cell r="F151" t="str">
            <v>Dreiecksträger 4972mm</v>
          </cell>
          <cell r="G151">
            <v>21</v>
          </cell>
          <cell r="H151" t="str">
            <v>M 441.01 inkl. Endplatte</v>
          </cell>
          <cell r="I151" t="str">
            <v>1Stk</v>
          </cell>
          <cell r="J151">
            <v>5</v>
          </cell>
          <cell r="K151">
            <v>5</v>
          </cell>
          <cell r="L151">
            <v>0</v>
          </cell>
          <cell r="M151">
            <v>10</v>
          </cell>
          <cell r="N151">
            <v>391.82</v>
          </cell>
          <cell r="O151">
            <v>39.181999999999995</v>
          </cell>
        </row>
        <row r="152">
          <cell r="A152">
            <v>55770</v>
          </cell>
          <cell r="B152" t="str">
            <v>122.</v>
          </cell>
          <cell r="C152" t="str">
            <v>MAX</v>
          </cell>
          <cell r="D152" t="str">
            <v>3PT</v>
          </cell>
          <cell r="E152">
            <v>55770</v>
          </cell>
          <cell r="F152" t="str">
            <v>Dreiecksträger 6372mm</v>
          </cell>
          <cell r="G152">
            <v>21</v>
          </cell>
          <cell r="H152" t="str">
            <v>M 451.01 inkl. Endplatte</v>
          </cell>
          <cell r="I152" t="str">
            <v>1Stk</v>
          </cell>
          <cell r="J152">
            <v>5</v>
          </cell>
          <cell r="K152">
            <v>5</v>
          </cell>
          <cell r="L152">
            <v>0</v>
          </cell>
          <cell r="M152">
            <v>10</v>
          </cell>
          <cell r="N152">
            <v>493.5</v>
          </cell>
          <cell r="O152">
            <v>49.35</v>
          </cell>
        </row>
        <row r="153">
          <cell r="A153">
            <v>59305</v>
          </cell>
          <cell r="B153" t="str">
            <v>123.</v>
          </cell>
          <cell r="C153" t="str">
            <v>MAX</v>
          </cell>
          <cell r="D153" t="str">
            <v>3PT</v>
          </cell>
          <cell r="E153">
            <v>59305</v>
          </cell>
          <cell r="F153" t="str">
            <v>Dreiecksträger Eckverb. 90°</v>
          </cell>
          <cell r="G153">
            <v>27</v>
          </cell>
          <cell r="H153" t="str">
            <v>M 520.21</v>
          </cell>
          <cell r="I153" t="str">
            <v>1Stk</v>
          </cell>
          <cell r="J153">
            <v>5</v>
          </cell>
          <cell r="K153">
            <v>5</v>
          </cell>
          <cell r="L153">
            <v>0</v>
          </cell>
          <cell r="M153">
            <v>10</v>
          </cell>
          <cell r="N153">
            <v>188.35</v>
          </cell>
          <cell r="O153">
            <v>18.835000000000001</v>
          </cell>
        </row>
        <row r="154">
          <cell r="B154" t="str">
            <v>166.</v>
          </cell>
          <cell r="C154" t="str">
            <v>MAX</v>
          </cell>
          <cell r="D154" t="str">
            <v>STU</v>
          </cell>
        </row>
        <row r="155">
          <cell r="B155" t="str">
            <v>Maxima / Stützen</v>
          </cell>
        </row>
        <row r="156">
          <cell r="A156">
            <v>55752</v>
          </cell>
          <cell r="B156" t="str">
            <v>124.</v>
          </cell>
          <cell r="C156" t="str">
            <v>MAX</v>
          </cell>
          <cell r="D156" t="str">
            <v>STU</v>
          </cell>
          <cell r="E156">
            <v>55752</v>
          </cell>
          <cell r="F156" t="str">
            <v>Rundprofil 120, 2980mm</v>
          </cell>
          <cell r="G156">
            <v>22</v>
          </cell>
          <cell r="H156" t="str">
            <v>inkl. VF Länge 3000 mm</v>
          </cell>
          <cell r="I156" t="str">
            <v>1Stk</v>
          </cell>
          <cell r="J156">
            <v>5</v>
          </cell>
          <cell r="K156">
            <v>5</v>
          </cell>
          <cell r="L156">
            <v>0</v>
          </cell>
          <cell r="M156">
            <v>10</v>
          </cell>
          <cell r="N156">
            <v>89.52</v>
          </cell>
          <cell r="O156">
            <v>8.952</v>
          </cell>
        </row>
        <row r="157">
          <cell r="A157">
            <v>55753</v>
          </cell>
          <cell r="B157" t="str">
            <v>125.</v>
          </cell>
          <cell r="C157" t="str">
            <v>MAX</v>
          </cell>
          <cell r="D157" t="str">
            <v>STU</v>
          </cell>
          <cell r="E157">
            <v>55753</v>
          </cell>
          <cell r="F157" t="str">
            <v>Rundprofil 120, 3980mm</v>
          </cell>
          <cell r="G157">
            <v>22</v>
          </cell>
          <cell r="H157" t="str">
            <v>inkl. VF Länge 4000 mm</v>
          </cell>
          <cell r="I157" t="str">
            <v>1Stk</v>
          </cell>
          <cell r="J157">
            <v>5</v>
          </cell>
          <cell r="K157">
            <v>5</v>
          </cell>
          <cell r="L157">
            <v>0</v>
          </cell>
          <cell r="M157">
            <v>10</v>
          </cell>
          <cell r="N157">
            <v>133.97</v>
          </cell>
          <cell r="O157">
            <v>13.397</v>
          </cell>
        </row>
        <row r="158">
          <cell r="A158">
            <v>55754</v>
          </cell>
          <cell r="B158" t="str">
            <v>126.</v>
          </cell>
          <cell r="C158" t="str">
            <v>MAX</v>
          </cell>
          <cell r="D158" t="str">
            <v>STU</v>
          </cell>
          <cell r="E158">
            <v>55754</v>
          </cell>
          <cell r="F158" t="str">
            <v>Rundprofil 120, 4980mm</v>
          </cell>
          <cell r="G158">
            <v>22</v>
          </cell>
          <cell r="H158" t="str">
            <v>inkl. VF Länge 5000 mm</v>
          </cell>
          <cell r="I158" t="str">
            <v>1Stk</v>
          </cell>
          <cell r="J158">
            <v>5</v>
          </cell>
          <cell r="K158">
            <v>5</v>
          </cell>
          <cell r="L158">
            <v>0</v>
          </cell>
          <cell r="M158">
            <v>10</v>
          </cell>
          <cell r="N158">
            <v>133.97</v>
          </cell>
          <cell r="O158">
            <v>13.397</v>
          </cell>
        </row>
        <row r="159">
          <cell r="A159">
            <v>55755</v>
          </cell>
          <cell r="B159" t="str">
            <v>127.</v>
          </cell>
          <cell r="C159" t="str">
            <v>MAX</v>
          </cell>
          <cell r="D159" t="str">
            <v>STU</v>
          </cell>
          <cell r="E159">
            <v>55755</v>
          </cell>
          <cell r="F159" t="str">
            <v>Rundprofil 120, 5980mm</v>
          </cell>
          <cell r="G159">
            <v>22</v>
          </cell>
          <cell r="H159" t="str">
            <v>inkl. VF Länge 6000 mm</v>
          </cell>
          <cell r="I159" t="str">
            <v>1Stk</v>
          </cell>
          <cell r="J159">
            <v>5</v>
          </cell>
          <cell r="K159">
            <v>5</v>
          </cell>
          <cell r="L159">
            <v>0</v>
          </cell>
          <cell r="M159">
            <v>10</v>
          </cell>
          <cell r="N159">
            <v>156.18</v>
          </cell>
          <cell r="O159">
            <v>15.618000000000002</v>
          </cell>
        </row>
        <row r="160">
          <cell r="B160" t="str">
            <v>172.</v>
          </cell>
          <cell r="C160" t="str">
            <v>MAX</v>
          </cell>
          <cell r="D160" t="str">
            <v>MZU</v>
          </cell>
        </row>
        <row r="161">
          <cell r="B161" t="str">
            <v>Maxima / Zubehör</v>
          </cell>
        </row>
        <row r="162">
          <cell r="A162">
            <v>55756</v>
          </cell>
          <cell r="B162" t="str">
            <v>128.</v>
          </cell>
          <cell r="C162" t="str">
            <v>MAX</v>
          </cell>
          <cell r="D162" t="str">
            <v>MZU</v>
          </cell>
          <cell r="E162">
            <v>55756</v>
          </cell>
          <cell r="F162" t="str">
            <v>Anschlusskopf RP 410mm</v>
          </cell>
          <cell r="G162">
            <v>22</v>
          </cell>
          <cell r="H162" t="str">
            <v>M 110.01</v>
          </cell>
          <cell r="I162" t="str">
            <v>1Stk</v>
          </cell>
          <cell r="J162">
            <v>5</v>
          </cell>
          <cell r="K162">
            <v>5</v>
          </cell>
          <cell r="L162">
            <v>0</v>
          </cell>
          <cell r="M162">
            <v>10</v>
          </cell>
          <cell r="N162">
            <v>100.39</v>
          </cell>
          <cell r="O162">
            <v>10.039</v>
          </cell>
        </row>
        <row r="163">
          <cell r="A163">
            <v>55751</v>
          </cell>
          <cell r="B163" t="str">
            <v>129.</v>
          </cell>
          <cell r="C163" t="str">
            <v>MAX</v>
          </cell>
          <cell r="D163" t="str">
            <v>MZU</v>
          </cell>
          <cell r="E163">
            <v>55751</v>
          </cell>
          <cell r="F163" t="str">
            <v>Verstellfuß Rundprofil 120</v>
          </cell>
          <cell r="G163">
            <v>26</v>
          </cell>
          <cell r="H163" t="str">
            <v>M 280.37</v>
          </cell>
          <cell r="I163" t="str">
            <v>1Stk</v>
          </cell>
          <cell r="J163">
            <v>5</v>
          </cell>
          <cell r="K163">
            <v>5</v>
          </cell>
          <cell r="L163">
            <v>0</v>
          </cell>
          <cell r="M163">
            <v>10</v>
          </cell>
          <cell r="N163">
            <v>18</v>
          </cell>
          <cell r="O163">
            <v>1.8</v>
          </cell>
        </row>
        <row r="164">
          <cell r="A164">
            <v>55772</v>
          </cell>
          <cell r="B164" t="str">
            <v>130.</v>
          </cell>
          <cell r="C164" t="str">
            <v>MAX</v>
          </cell>
          <cell r="D164" t="str">
            <v>MZU</v>
          </cell>
          <cell r="E164">
            <v>55772</v>
          </cell>
          <cell r="F164" t="str">
            <v>Einhängeteil eins. 3Pkttrg.</v>
          </cell>
          <cell r="G164">
            <v>27</v>
          </cell>
          <cell r="H164" t="str">
            <v>M 55637</v>
          </cell>
          <cell r="I164" t="str">
            <v>1Stk</v>
          </cell>
          <cell r="J164">
            <v>5</v>
          </cell>
          <cell r="K164">
            <v>5</v>
          </cell>
          <cell r="L164">
            <v>0</v>
          </cell>
          <cell r="M164">
            <v>10</v>
          </cell>
          <cell r="N164">
            <v>35.049999999999997</v>
          </cell>
          <cell r="O164">
            <v>3.5049999999999999</v>
          </cell>
        </row>
        <row r="165">
          <cell r="A165">
            <v>55771</v>
          </cell>
          <cell r="B165" t="str">
            <v>131.</v>
          </cell>
          <cell r="C165" t="str">
            <v>MAX</v>
          </cell>
          <cell r="D165" t="str">
            <v>MZU</v>
          </cell>
          <cell r="E165">
            <v>55771</v>
          </cell>
          <cell r="F165" t="str">
            <v>Einhängeteil beids. 3Pkttrg.</v>
          </cell>
          <cell r="G165">
            <v>28</v>
          </cell>
          <cell r="H165" t="str">
            <v>M 555.37</v>
          </cell>
          <cell r="I165" t="str">
            <v>1Stk</v>
          </cell>
          <cell r="J165">
            <v>5</v>
          </cell>
          <cell r="K165">
            <v>5</v>
          </cell>
          <cell r="L165">
            <v>0</v>
          </cell>
          <cell r="M165">
            <v>10</v>
          </cell>
          <cell r="N165">
            <v>47.88</v>
          </cell>
          <cell r="O165">
            <v>4.7880000000000003</v>
          </cell>
        </row>
        <row r="166">
          <cell r="B166" t="str">
            <v>178.</v>
          </cell>
          <cell r="C166" t="str">
            <v>MAL</v>
          </cell>
          <cell r="D166" t="str">
            <v>P12</v>
          </cell>
        </row>
        <row r="167">
          <cell r="B167" t="str">
            <v>Maxima Light / Profil 120</v>
          </cell>
        </row>
        <row r="168">
          <cell r="A168">
            <v>59556</v>
          </cell>
          <cell r="B168" t="str">
            <v>132.</v>
          </cell>
          <cell r="C168" t="str">
            <v>MAL</v>
          </cell>
          <cell r="D168" t="str">
            <v>P12</v>
          </cell>
          <cell r="E168">
            <v>59556</v>
          </cell>
          <cell r="F168" t="str">
            <v>Vierkantstütze 120, 2500mm</v>
          </cell>
          <cell r="G168">
            <v>26</v>
          </cell>
          <cell r="H168" t="str">
            <v>2480 mm + VF</v>
          </cell>
          <cell r="I168" t="str">
            <v>1Stk</v>
          </cell>
          <cell r="J168">
            <v>5</v>
          </cell>
          <cell r="K168">
            <v>5</v>
          </cell>
          <cell r="L168">
            <v>0</v>
          </cell>
          <cell r="M168">
            <v>10</v>
          </cell>
          <cell r="N168">
            <v>83.51</v>
          </cell>
          <cell r="O168">
            <v>8.3510000000000009</v>
          </cell>
        </row>
        <row r="169">
          <cell r="A169">
            <v>58692</v>
          </cell>
          <cell r="B169" t="str">
            <v>133.</v>
          </cell>
          <cell r="C169" t="str">
            <v>MAL</v>
          </cell>
          <cell r="D169" t="str">
            <v>P12</v>
          </cell>
          <cell r="E169">
            <v>58692</v>
          </cell>
          <cell r="F169" t="str">
            <v>Vierkantstütze 120, 3000mm</v>
          </cell>
          <cell r="G169">
            <v>26</v>
          </cell>
          <cell r="H169" t="str">
            <v>2980 mm + VF</v>
          </cell>
          <cell r="I169" t="str">
            <v>1Stk</v>
          </cell>
          <cell r="J169">
            <v>5</v>
          </cell>
          <cell r="K169">
            <v>5</v>
          </cell>
          <cell r="L169">
            <v>0</v>
          </cell>
          <cell r="M169">
            <v>10</v>
          </cell>
          <cell r="N169">
            <v>95.94</v>
          </cell>
          <cell r="O169">
            <v>9.5939999999999994</v>
          </cell>
        </row>
        <row r="170">
          <cell r="A170">
            <v>55757</v>
          </cell>
          <cell r="B170" t="str">
            <v>134.</v>
          </cell>
          <cell r="C170" t="str">
            <v>MAL</v>
          </cell>
          <cell r="D170" t="str">
            <v>P12</v>
          </cell>
          <cell r="E170">
            <v>55757</v>
          </cell>
          <cell r="F170" t="str">
            <v>Vierkantstütze 120, 4000mm</v>
          </cell>
          <cell r="G170">
            <v>26</v>
          </cell>
          <cell r="H170" t="str">
            <v xml:space="preserve"> 3980 mm + VF</v>
          </cell>
          <cell r="I170" t="str">
            <v>1Stk</v>
          </cell>
          <cell r="J170">
            <v>5</v>
          </cell>
          <cell r="K170">
            <v>5</v>
          </cell>
          <cell r="L170">
            <v>0</v>
          </cell>
          <cell r="M170">
            <v>10</v>
          </cell>
          <cell r="N170">
            <v>120.31</v>
          </cell>
          <cell r="O170">
            <v>12.030999999999999</v>
          </cell>
        </row>
        <row r="171">
          <cell r="A171">
            <v>55758</v>
          </cell>
          <cell r="B171" t="str">
            <v>135.</v>
          </cell>
          <cell r="C171" t="str">
            <v>MAL</v>
          </cell>
          <cell r="D171" t="str">
            <v>P12</v>
          </cell>
          <cell r="E171">
            <v>55758</v>
          </cell>
          <cell r="F171" t="str">
            <v>Vierkantstütze 120, 4500mm</v>
          </cell>
          <cell r="G171">
            <v>26</v>
          </cell>
          <cell r="H171" t="str">
            <v xml:space="preserve"> 4480 mm + VF</v>
          </cell>
          <cell r="I171" t="str">
            <v>1Stk</v>
          </cell>
          <cell r="J171">
            <v>5</v>
          </cell>
          <cell r="K171">
            <v>5</v>
          </cell>
          <cell r="L171">
            <v>0</v>
          </cell>
          <cell r="M171">
            <v>10</v>
          </cell>
          <cell r="N171">
            <v>132.74</v>
          </cell>
          <cell r="O171">
            <v>13.274000000000001</v>
          </cell>
        </row>
        <row r="172">
          <cell r="A172">
            <v>55759</v>
          </cell>
          <cell r="B172" t="str">
            <v>136.</v>
          </cell>
          <cell r="C172" t="str">
            <v>MAL</v>
          </cell>
          <cell r="D172" t="str">
            <v>P12</v>
          </cell>
          <cell r="E172">
            <v>55759</v>
          </cell>
          <cell r="F172" t="str">
            <v>Vierkantstütze 120, 5500mm</v>
          </cell>
          <cell r="G172">
            <v>26</v>
          </cell>
          <cell r="H172" t="str">
            <v xml:space="preserve"> 5480 mm + VF</v>
          </cell>
          <cell r="I172" t="str">
            <v>1Stk</v>
          </cell>
          <cell r="J172">
            <v>5</v>
          </cell>
          <cell r="K172">
            <v>5</v>
          </cell>
          <cell r="L172">
            <v>0</v>
          </cell>
          <cell r="M172">
            <v>10</v>
          </cell>
          <cell r="N172">
            <v>157.63999999999999</v>
          </cell>
          <cell r="O172">
            <v>15.763999999999999</v>
          </cell>
        </row>
        <row r="173">
          <cell r="A173">
            <v>55857</v>
          </cell>
          <cell r="B173" t="str">
            <v>137.</v>
          </cell>
          <cell r="C173" t="str">
            <v>MAL</v>
          </cell>
          <cell r="D173" t="str">
            <v>P12</v>
          </cell>
          <cell r="E173">
            <v>55857</v>
          </cell>
          <cell r="F173" t="str">
            <v>Vierkantzarge 120, 415mm</v>
          </cell>
          <cell r="G173">
            <v>24</v>
          </cell>
          <cell r="H173" t="str">
            <v>inkl. 2x SPS</v>
          </cell>
          <cell r="I173" t="str">
            <v>1Stk</v>
          </cell>
          <cell r="J173">
            <v>5</v>
          </cell>
          <cell r="K173">
            <v>5</v>
          </cell>
          <cell r="L173">
            <v>0</v>
          </cell>
          <cell r="M173">
            <v>10</v>
          </cell>
          <cell r="N173">
            <v>46.38</v>
          </cell>
          <cell r="O173">
            <v>4.6379999999999999</v>
          </cell>
        </row>
        <row r="174">
          <cell r="A174">
            <v>55858</v>
          </cell>
          <cell r="B174" t="str">
            <v>138.</v>
          </cell>
          <cell r="C174" t="str">
            <v>MAL</v>
          </cell>
          <cell r="D174" t="str">
            <v>P12</v>
          </cell>
          <cell r="E174">
            <v>55858</v>
          </cell>
          <cell r="F174" t="str">
            <v>Vierkantzarge 120, 850mm</v>
          </cell>
          <cell r="G174">
            <v>24</v>
          </cell>
          <cell r="H174" t="str">
            <v>inkl. 2x SPS</v>
          </cell>
          <cell r="I174" t="str">
            <v>1Stk</v>
          </cell>
          <cell r="J174">
            <v>5</v>
          </cell>
          <cell r="K174">
            <v>5</v>
          </cell>
          <cell r="L174">
            <v>0</v>
          </cell>
          <cell r="M174">
            <v>10</v>
          </cell>
          <cell r="N174">
            <v>57.19</v>
          </cell>
          <cell r="O174">
            <v>5.7189999999999994</v>
          </cell>
        </row>
        <row r="175">
          <cell r="A175">
            <v>55859</v>
          </cell>
          <cell r="B175" t="str">
            <v>139.</v>
          </cell>
          <cell r="C175" t="str">
            <v>MAL</v>
          </cell>
          <cell r="D175" t="str">
            <v>P12</v>
          </cell>
          <cell r="E175">
            <v>55859</v>
          </cell>
          <cell r="F175" t="str">
            <v>Vierkantzarge 120, 910mm</v>
          </cell>
          <cell r="G175">
            <v>24</v>
          </cell>
          <cell r="H175" t="str">
            <v>inkl. 2x SPS</v>
          </cell>
          <cell r="I175" t="str">
            <v>1Stk</v>
          </cell>
          <cell r="J175">
            <v>5</v>
          </cell>
          <cell r="K175">
            <v>5</v>
          </cell>
          <cell r="L175">
            <v>0</v>
          </cell>
          <cell r="M175">
            <v>10</v>
          </cell>
          <cell r="N175">
            <v>58.69</v>
          </cell>
          <cell r="O175">
            <v>5.8689999999999998</v>
          </cell>
        </row>
        <row r="176">
          <cell r="A176">
            <v>59349</v>
          </cell>
          <cell r="B176" t="str">
            <v>140.</v>
          </cell>
          <cell r="C176" t="str">
            <v>MAL</v>
          </cell>
          <cell r="D176" t="str">
            <v>P12</v>
          </cell>
          <cell r="E176">
            <v>59349</v>
          </cell>
          <cell r="F176" t="str">
            <v>Vierkantzarge 120, 1405mm</v>
          </cell>
          <cell r="G176">
            <v>25</v>
          </cell>
          <cell r="H176" t="str">
            <v>inkl. 2x SPS</v>
          </cell>
          <cell r="I176" t="str">
            <v>1Stk</v>
          </cell>
          <cell r="J176">
            <v>5</v>
          </cell>
          <cell r="K176">
            <v>5</v>
          </cell>
          <cell r="L176">
            <v>0</v>
          </cell>
          <cell r="M176">
            <v>10</v>
          </cell>
          <cell r="N176">
            <v>70.989999999999995</v>
          </cell>
          <cell r="O176">
            <v>7.0990000000000002</v>
          </cell>
        </row>
        <row r="177">
          <cell r="A177">
            <v>55781</v>
          </cell>
          <cell r="B177" t="str">
            <v>141.</v>
          </cell>
          <cell r="C177" t="str">
            <v>MAL</v>
          </cell>
          <cell r="D177" t="str">
            <v>P12</v>
          </cell>
          <cell r="E177">
            <v>55781</v>
          </cell>
          <cell r="F177" t="str">
            <v>Vierkantzarge 120, 1900mm</v>
          </cell>
          <cell r="G177">
            <v>25</v>
          </cell>
          <cell r="H177" t="str">
            <v>inkl. 2x SPS</v>
          </cell>
          <cell r="I177" t="str">
            <v>1Stk</v>
          </cell>
          <cell r="J177">
            <v>5</v>
          </cell>
          <cell r="K177">
            <v>5</v>
          </cell>
          <cell r="L177">
            <v>0</v>
          </cell>
          <cell r="M177">
            <v>10</v>
          </cell>
          <cell r="N177">
            <v>83.3</v>
          </cell>
          <cell r="O177">
            <v>8.33</v>
          </cell>
        </row>
        <row r="178">
          <cell r="A178">
            <v>55782</v>
          </cell>
          <cell r="B178" t="str">
            <v>142.</v>
          </cell>
          <cell r="C178" t="str">
            <v>MAL</v>
          </cell>
          <cell r="D178" t="str">
            <v>P12</v>
          </cell>
          <cell r="E178">
            <v>55782</v>
          </cell>
          <cell r="F178" t="str">
            <v>Vierkantzarge 120, 2395mm</v>
          </cell>
          <cell r="G178">
            <v>25</v>
          </cell>
          <cell r="H178" t="str">
            <v>inkl. 2x SPS</v>
          </cell>
          <cell r="I178" t="str">
            <v>1Stk</v>
          </cell>
          <cell r="J178">
            <v>5</v>
          </cell>
          <cell r="K178">
            <v>5</v>
          </cell>
          <cell r="L178">
            <v>0</v>
          </cell>
          <cell r="M178">
            <v>10</v>
          </cell>
          <cell r="N178">
            <v>95.61</v>
          </cell>
          <cell r="O178">
            <v>9.5609999999999999</v>
          </cell>
        </row>
        <row r="179">
          <cell r="A179">
            <v>55783</v>
          </cell>
          <cell r="B179" t="str">
            <v>143.</v>
          </cell>
          <cell r="C179" t="str">
            <v>MAL</v>
          </cell>
          <cell r="D179" t="str">
            <v>P12</v>
          </cell>
          <cell r="E179">
            <v>55783</v>
          </cell>
          <cell r="F179" t="str">
            <v>Vierkantzarge 120, 2890mm</v>
          </cell>
          <cell r="G179">
            <v>25</v>
          </cell>
          <cell r="H179" t="str">
            <v>inkl. 2x SPS</v>
          </cell>
          <cell r="I179" t="str">
            <v>1Stk</v>
          </cell>
          <cell r="J179">
            <v>5</v>
          </cell>
          <cell r="K179">
            <v>5</v>
          </cell>
          <cell r="L179">
            <v>0</v>
          </cell>
          <cell r="M179">
            <v>10</v>
          </cell>
          <cell r="N179">
            <v>107.92</v>
          </cell>
          <cell r="O179">
            <v>10.792</v>
          </cell>
        </row>
        <row r="180">
          <cell r="A180">
            <v>59557</v>
          </cell>
          <cell r="B180" t="str">
            <v>144.</v>
          </cell>
          <cell r="C180" t="str">
            <v>MAL</v>
          </cell>
          <cell r="D180" t="str">
            <v>P12</v>
          </cell>
          <cell r="E180">
            <v>59557</v>
          </cell>
          <cell r="F180" t="str">
            <v>Vierkantzarge 120, 3400m</v>
          </cell>
          <cell r="G180">
            <v>24</v>
          </cell>
          <cell r="H180" t="str">
            <v>inkl. 2x SPS</v>
          </cell>
          <cell r="I180" t="str">
            <v>1Stk</v>
          </cell>
          <cell r="J180">
            <v>5</v>
          </cell>
          <cell r="K180">
            <v>5</v>
          </cell>
          <cell r="L180">
            <v>0</v>
          </cell>
          <cell r="M180">
            <v>10</v>
          </cell>
          <cell r="N180">
            <v>119.55</v>
          </cell>
          <cell r="O180">
            <v>11.955</v>
          </cell>
        </row>
        <row r="181">
          <cell r="A181">
            <v>55784</v>
          </cell>
          <cell r="B181" t="str">
            <v>145.</v>
          </cell>
          <cell r="C181" t="str">
            <v>MAL</v>
          </cell>
          <cell r="D181" t="str">
            <v>P12</v>
          </cell>
          <cell r="E181">
            <v>55784</v>
          </cell>
          <cell r="F181" t="str">
            <v>Vierkantzarge 120, 3880mm</v>
          </cell>
          <cell r="G181">
            <v>25</v>
          </cell>
          <cell r="H181" t="str">
            <v>inkl. 2x SPS</v>
          </cell>
          <cell r="I181" t="str">
            <v>1Stk</v>
          </cell>
          <cell r="J181">
            <v>5</v>
          </cell>
          <cell r="K181">
            <v>5</v>
          </cell>
          <cell r="L181">
            <v>0</v>
          </cell>
          <cell r="M181">
            <v>10</v>
          </cell>
          <cell r="N181">
            <v>132.53</v>
          </cell>
          <cell r="O181">
            <v>13.253</v>
          </cell>
        </row>
        <row r="182">
          <cell r="A182">
            <v>55785</v>
          </cell>
          <cell r="B182" t="str">
            <v>146.</v>
          </cell>
          <cell r="C182" t="str">
            <v>MAL</v>
          </cell>
          <cell r="D182" t="str">
            <v>P12</v>
          </cell>
          <cell r="E182">
            <v>55785</v>
          </cell>
          <cell r="F182" t="str">
            <v>Vierkantzarge 120, 4870mm</v>
          </cell>
          <cell r="G182">
            <v>25</v>
          </cell>
          <cell r="H182" t="str">
            <v>inkl. 2x SPS</v>
          </cell>
          <cell r="I182" t="str">
            <v>1Stk</v>
          </cell>
          <cell r="J182">
            <v>5</v>
          </cell>
          <cell r="K182">
            <v>5</v>
          </cell>
          <cell r="L182">
            <v>0</v>
          </cell>
          <cell r="M182">
            <v>10</v>
          </cell>
          <cell r="N182">
            <v>157.15</v>
          </cell>
          <cell r="O182">
            <v>15.715</v>
          </cell>
        </row>
        <row r="183">
          <cell r="A183">
            <v>59312</v>
          </cell>
          <cell r="B183" t="str">
            <v>147.</v>
          </cell>
          <cell r="C183" t="str">
            <v>MAL</v>
          </cell>
          <cell r="D183" t="str">
            <v>P12</v>
          </cell>
          <cell r="E183">
            <v>59312</v>
          </cell>
          <cell r="F183" t="str">
            <v>Vierkantzarge 120, 5365mm</v>
          </cell>
          <cell r="G183">
            <v>25</v>
          </cell>
          <cell r="H183" t="str">
            <v>inkl. 2x SPS</v>
          </cell>
          <cell r="I183" t="str">
            <v>1Stk</v>
          </cell>
          <cell r="J183">
            <v>5</v>
          </cell>
          <cell r="K183">
            <v>5</v>
          </cell>
          <cell r="L183">
            <v>0</v>
          </cell>
          <cell r="M183">
            <v>10</v>
          </cell>
          <cell r="N183">
            <v>169.49</v>
          </cell>
          <cell r="O183">
            <v>16.949000000000002</v>
          </cell>
        </row>
        <row r="184">
          <cell r="A184">
            <v>55786</v>
          </cell>
          <cell r="B184" t="str">
            <v>148.</v>
          </cell>
          <cell r="C184" t="str">
            <v>MAL</v>
          </cell>
          <cell r="D184" t="str">
            <v>P12</v>
          </cell>
          <cell r="E184">
            <v>55786</v>
          </cell>
          <cell r="F184" t="str">
            <v>Vierkantzarge 120, 5860mm</v>
          </cell>
          <cell r="G184">
            <v>25</v>
          </cell>
          <cell r="H184" t="str">
            <v>inkl. 2x SPS</v>
          </cell>
          <cell r="I184" t="str">
            <v>1Stk</v>
          </cell>
          <cell r="J184">
            <v>5</v>
          </cell>
          <cell r="K184">
            <v>5</v>
          </cell>
          <cell r="L184">
            <v>0</v>
          </cell>
          <cell r="M184">
            <v>10</v>
          </cell>
          <cell r="N184">
            <v>181.8</v>
          </cell>
          <cell r="O184">
            <v>18.18</v>
          </cell>
        </row>
        <row r="185">
          <cell r="A185">
            <v>55787</v>
          </cell>
          <cell r="B185" t="str">
            <v>149.</v>
          </cell>
          <cell r="C185" t="str">
            <v>MAL</v>
          </cell>
          <cell r="D185" t="str">
            <v>P12</v>
          </cell>
          <cell r="E185">
            <v>55787</v>
          </cell>
          <cell r="F185" t="str">
            <v>Vierkantzarge 120, 6850mm</v>
          </cell>
          <cell r="G185">
            <v>25</v>
          </cell>
          <cell r="H185" t="str">
            <v>inkl. 2x SPS</v>
          </cell>
          <cell r="I185" t="str">
            <v>1Stk</v>
          </cell>
          <cell r="J185">
            <v>5</v>
          </cell>
          <cell r="K185">
            <v>5</v>
          </cell>
          <cell r="L185">
            <v>0</v>
          </cell>
          <cell r="M185">
            <v>10</v>
          </cell>
          <cell r="N185">
            <v>208.17</v>
          </cell>
          <cell r="O185">
            <v>20.816999999999997</v>
          </cell>
        </row>
        <row r="186">
          <cell r="A186">
            <v>59559</v>
          </cell>
          <cell r="B186" t="str">
            <v>150.</v>
          </cell>
          <cell r="C186" t="str">
            <v>MAL</v>
          </cell>
          <cell r="D186" t="str">
            <v>P12</v>
          </cell>
          <cell r="E186">
            <v>59559</v>
          </cell>
          <cell r="F186" t="str">
            <v>Verstellfuss 120</v>
          </cell>
          <cell r="G186">
            <v>16</v>
          </cell>
          <cell r="H186" t="str">
            <v>M 285.37</v>
          </cell>
          <cell r="I186" t="str">
            <v>1Stk</v>
          </cell>
          <cell r="J186">
            <v>10</v>
          </cell>
          <cell r="K186">
            <v>5</v>
          </cell>
          <cell r="L186">
            <v>0</v>
          </cell>
          <cell r="M186">
            <v>15</v>
          </cell>
          <cell r="N186">
            <v>16.5</v>
          </cell>
          <cell r="O186">
            <v>2.4750000000000001</v>
          </cell>
        </row>
        <row r="187">
          <cell r="A187">
            <v>59317</v>
          </cell>
          <cell r="B187" t="str">
            <v>151.</v>
          </cell>
          <cell r="C187" t="str">
            <v>MAL</v>
          </cell>
          <cell r="D187" t="str">
            <v>P12</v>
          </cell>
          <cell r="E187">
            <v>59317</v>
          </cell>
          <cell r="F187" t="str">
            <v>SPS Adapter 120</v>
          </cell>
          <cell r="G187">
            <v>15</v>
          </cell>
          <cell r="H187" t="str">
            <v>M 1102.00</v>
          </cell>
          <cell r="I187" t="str">
            <v>1Stk</v>
          </cell>
          <cell r="J187">
            <v>10</v>
          </cell>
          <cell r="K187">
            <v>5</v>
          </cell>
          <cell r="L187">
            <v>0</v>
          </cell>
          <cell r="M187">
            <v>15</v>
          </cell>
          <cell r="N187">
            <v>12.18</v>
          </cell>
          <cell r="O187">
            <v>1.827</v>
          </cell>
        </row>
        <row r="188">
          <cell r="A188">
            <v>59315</v>
          </cell>
          <cell r="B188" t="str">
            <v>152.</v>
          </cell>
          <cell r="C188" t="str">
            <v>MAL</v>
          </cell>
          <cell r="D188" t="str">
            <v>P12</v>
          </cell>
          <cell r="E188">
            <v>59315</v>
          </cell>
          <cell r="F188" t="str">
            <v>Eckverbinder 120</v>
          </cell>
          <cell r="G188">
            <v>16</v>
          </cell>
          <cell r="H188" t="str">
            <v>M 1410.01</v>
          </cell>
          <cell r="I188" t="str">
            <v>1Stk</v>
          </cell>
          <cell r="J188">
            <v>10</v>
          </cell>
          <cell r="K188">
            <v>5</v>
          </cell>
          <cell r="L188">
            <v>0</v>
          </cell>
          <cell r="M188">
            <v>15</v>
          </cell>
          <cell r="N188">
            <v>31.08</v>
          </cell>
          <cell r="O188">
            <v>4.6619999999999999</v>
          </cell>
        </row>
        <row r="189">
          <cell r="A189">
            <v>58940</v>
          </cell>
          <cell r="B189" t="str">
            <v>153.</v>
          </cell>
          <cell r="C189" t="str">
            <v>MAL</v>
          </cell>
          <cell r="D189" t="str">
            <v>P12</v>
          </cell>
          <cell r="E189">
            <v>58940</v>
          </cell>
          <cell r="F189" t="str">
            <v>Endplatte 120</v>
          </cell>
          <cell r="G189">
            <v>13</v>
          </cell>
          <cell r="H189" t="str">
            <v>M 274.21</v>
          </cell>
          <cell r="I189" t="str">
            <v>1Stk</v>
          </cell>
          <cell r="J189">
            <v>10</v>
          </cell>
          <cell r="K189">
            <v>5</v>
          </cell>
          <cell r="L189">
            <v>0</v>
          </cell>
          <cell r="M189">
            <v>15</v>
          </cell>
          <cell r="N189">
            <v>9.7799999999999994</v>
          </cell>
          <cell r="O189">
            <v>1.4669999999999999</v>
          </cell>
        </row>
        <row r="190">
          <cell r="A190">
            <v>59304</v>
          </cell>
          <cell r="B190" t="str">
            <v>154.</v>
          </cell>
          <cell r="C190" t="str">
            <v>MAL</v>
          </cell>
          <cell r="D190" t="str">
            <v>P12</v>
          </cell>
          <cell r="E190">
            <v>59304</v>
          </cell>
          <cell r="F190" t="str">
            <v>Verstellfuss Grundplatte 120</v>
          </cell>
          <cell r="G190">
            <v>28</v>
          </cell>
          <cell r="H190" t="str">
            <v>M 1057.33</v>
          </cell>
          <cell r="I190" t="str">
            <v>1Stk</v>
          </cell>
          <cell r="J190">
            <v>10</v>
          </cell>
          <cell r="K190">
            <v>5</v>
          </cell>
          <cell r="L190">
            <v>0</v>
          </cell>
          <cell r="M190">
            <v>15</v>
          </cell>
          <cell r="N190">
            <v>6.36</v>
          </cell>
          <cell r="O190">
            <v>0.95400000000000007</v>
          </cell>
        </row>
        <row r="191">
          <cell r="A191">
            <v>55835</v>
          </cell>
          <cell r="B191" t="str">
            <v>155.</v>
          </cell>
          <cell r="C191" t="str">
            <v>MAL</v>
          </cell>
          <cell r="D191" t="str">
            <v>P12</v>
          </cell>
          <cell r="E191">
            <v>55835</v>
          </cell>
          <cell r="F191" t="str">
            <v>Glashalter Doppelvergl. 120</v>
          </cell>
          <cell r="G191">
            <v>27</v>
          </cell>
          <cell r="H191" t="str">
            <v>M 1397</v>
          </cell>
          <cell r="I191" t="str">
            <v>1Stk</v>
          </cell>
          <cell r="J191">
            <v>10</v>
          </cell>
          <cell r="K191">
            <v>5</v>
          </cell>
          <cell r="L191">
            <v>0</v>
          </cell>
          <cell r="M191">
            <v>15</v>
          </cell>
          <cell r="N191">
            <v>22.44</v>
          </cell>
          <cell r="O191">
            <v>3.3660000000000001</v>
          </cell>
        </row>
        <row r="192">
          <cell r="B192" t="str">
            <v>198.</v>
          </cell>
          <cell r="C192" t="str">
            <v>MAL</v>
          </cell>
          <cell r="D192" t="str">
            <v>P08</v>
          </cell>
        </row>
        <row r="193">
          <cell r="B193" t="str">
            <v>Maxima Light / Profil 80</v>
          </cell>
        </row>
        <row r="194">
          <cell r="A194">
            <v>55763</v>
          </cell>
          <cell r="B194" t="str">
            <v>156.</v>
          </cell>
          <cell r="C194" t="str">
            <v>MAL</v>
          </cell>
          <cell r="D194" t="str">
            <v>P08</v>
          </cell>
          <cell r="E194">
            <v>55763</v>
          </cell>
          <cell r="F194" t="str">
            <v>Vierkantstütze 80, 2500mm</v>
          </cell>
          <cell r="G194">
            <v>25</v>
          </cell>
          <cell r="H194" t="str">
            <v>2480 mm + VF</v>
          </cell>
          <cell r="I194" t="str">
            <v>1Stk</v>
          </cell>
          <cell r="J194">
            <v>5</v>
          </cell>
          <cell r="K194">
            <v>5</v>
          </cell>
          <cell r="L194">
            <v>0</v>
          </cell>
          <cell r="M194">
            <v>10</v>
          </cell>
          <cell r="N194">
            <v>67.22</v>
          </cell>
          <cell r="O194">
            <v>6.7220000000000004</v>
          </cell>
        </row>
        <row r="195">
          <cell r="A195">
            <v>58678</v>
          </cell>
          <cell r="B195" t="str">
            <v>157.</v>
          </cell>
          <cell r="C195" t="str">
            <v>MAL</v>
          </cell>
          <cell r="D195" t="str">
            <v>P08</v>
          </cell>
          <cell r="E195">
            <v>58678</v>
          </cell>
          <cell r="F195" t="str">
            <v>Vierkantstütze 80, 3000mm</v>
          </cell>
          <cell r="G195">
            <v>25</v>
          </cell>
          <cell r="H195" t="str">
            <v>2980 mm + VF</v>
          </cell>
          <cell r="I195" t="str">
            <v>1Stk</v>
          </cell>
          <cell r="J195">
            <v>5</v>
          </cell>
          <cell r="K195">
            <v>5</v>
          </cell>
          <cell r="L195">
            <v>0</v>
          </cell>
          <cell r="M195">
            <v>10</v>
          </cell>
          <cell r="N195">
            <v>77.2</v>
          </cell>
          <cell r="O195">
            <v>7.72</v>
          </cell>
        </row>
        <row r="196">
          <cell r="A196">
            <v>55760</v>
          </cell>
          <cell r="B196" t="str">
            <v>158.</v>
          </cell>
          <cell r="C196" t="str">
            <v>MAL</v>
          </cell>
          <cell r="D196" t="str">
            <v>P08</v>
          </cell>
          <cell r="E196">
            <v>55760</v>
          </cell>
          <cell r="F196" t="str">
            <v>Vierkantstütze 80, 3150mm</v>
          </cell>
          <cell r="G196">
            <v>25</v>
          </cell>
          <cell r="H196" t="str">
            <v>3130 mm + VF</v>
          </cell>
          <cell r="I196" t="str">
            <v>1Stk</v>
          </cell>
          <cell r="J196">
            <v>5</v>
          </cell>
          <cell r="K196">
            <v>5</v>
          </cell>
          <cell r="L196">
            <v>0</v>
          </cell>
          <cell r="M196">
            <v>10</v>
          </cell>
          <cell r="N196">
            <v>80.2</v>
          </cell>
          <cell r="O196">
            <v>8.02</v>
          </cell>
        </row>
        <row r="197">
          <cell r="A197">
            <v>55761</v>
          </cell>
          <cell r="B197" t="str">
            <v>159.</v>
          </cell>
          <cell r="C197" t="str">
            <v>MAL</v>
          </cell>
          <cell r="D197" t="str">
            <v>P08</v>
          </cell>
          <cell r="E197">
            <v>55761</v>
          </cell>
          <cell r="F197" t="str">
            <v>Vierkantstütze 80, 3500mm</v>
          </cell>
          <cell r="G197">
            <v>25</v>
          </cell>
          <cell r="H197" t="str">
            <v>3480 mm + VF</v>
          </cell>
          <cell r="I197" t="str">
            <v>1Stk</v>
          </cell>
          <cell r="J197">
            <v>5</v>
          </cell>
          <cell r="K197">
            <v>5</v>
          </cell>
          <cell r="L197">
            <v>0</v>
          </cell>
          <cell r="M197">
            <v>10</v>
          </cell>
          <cell r="N197">
            <v>87.19</v>
          </cell>
          <cell r="O197">
            <v>8.7189999999999994</v>
          </cell>
        </row>
        <row r="198">
          <cell r="A198">
            <v>55762</v>
          </cell>
          <cell r="B198" t="str">
            <v>160.</v>
          </cell>
          <cell r="C198" t="str">
            <v>MAL</v>
          </cell>
          <cell r="D198" t="str">
            <v>P08</v>
          </cell>
          <cell r="E198">
            <v>55762</v>
          </cell>
          <cell r="F198" t="str">
            <v>Vierkantstütze 80, 4500mm</v>
          </cell>
          <cell r="G198">
            <v>25</v>
          </cell>
          <cell r="H198" t="str">
            <v>4480 mm + VF</v>
          </cell>
          <cell r="I198" t="str">
            <v>1Stk</v>
          </cell>
          <cell r="J198">
            <v>5</v>
          </cell>
          <cell r="K198">
            <v>5</v>
          </cell>
          <cell r="L198">
            <v>0</v>
          </cell>
          <cell r="M198">
            <v>10</v>
          </cell>
          <cell r="N198">
            <v>107.16</v>
          </cell>
          <cell r="O198">
            <v>10.715999999999999</v>
          </cell>
        </row>
        <row r="199">
          <cell r="A199">
            <v>55788</v>
          </cell>
          <cell r="B199" t="str">
            <v>161.</v>
          </cell>
          <cell r="C199" t="str">
            <v>MAL</v>
          </cell>
          <cell r="D199" t="str">
            <v>P08</v>
          </cell>
          <cell r="E199">
            <v>55788</v>
          </cell>
          <cell r="F199" t="str">
            <v>Vierkantzarge 80, 415mm</v>
          </cell>
          <cell r="G199">
            <v>23</v>
          </cell>
          <cell r="H199" t="str">
            <v>inkl. 2x SPS</v>
          </cell>
          <cell r="I199" t="str">
            <v>1Stk</v>
          </cell>
          <cell r="J199">
            <v>5</v>
          </cell>
          <cell r="K199">
            <v>5</v>
          </cell>
          <cell r="L199">
            <v>0</v>
          </cell>
          <cell r="M199">
            <v>10</v>
          </cell>
          <cell r="N199">
            <v>36.19</v>
          </cell>
          <cell r="O199">
            <v>3.6189999999999998</v>
          </cell>
        </row>
        <row r="200">
          <cell r="A200">
            <v>55789</v>
          </cell>
          <cell r="B200" t="str">
            <v>162.</v>
          </cell>
          <cell r="C200" t="str">
            <v>MAL</v>
          </cell>
          <cell r="D200" t="str">
            <v>P08</v>
          </cell>
          <cell r="E200">
            <v>55789</v>
          </cell>
          <cell r="F200" t="str">
            <v>Vierkantzarge 80, 490mm</v>
          </cell>
          <cell r="G200">
            <v>23</v>
          </cell>
          <cell r="H200" t="str">
            <v>inkl. 2x SPS</v>
          </cell>
          <cell r="I200" t="str">
            <v>1Stk</v>
          </cell>
          <cell r="J200">
            <v>5</v>
          </cell>
          <cell r="K200">
            <v>5</v>
          </cell>
          <cell r="L200">
            <v>0</v>
          </cell>
          <cell r="M200">
            <v>10</v>
          </cell>
          <cell r="N200">
            <v>37.68</v>
          </cell>
          <cell r="O200">
            <v>3.7680000000000002</v>
          </cell>
        </row>
        <row r="201">
          <cell r="A201">
            <v>55790</v>
          </cell>
          <cell r="B201" t="str">
            <v>163.</v>
          </cell>
          <cell r="C201" t="str">
            <v>MAL</v>
          </cell>
          <cell r="D201" t="str">
            <v>P08</v>
          </cell>
          <cell r="E201">
            <v>55790</v>
          </cell>
          <cell r="F201" t="str">
            <v>Vierkantzarge 80, 910mm</v>
          </cell>
          <cell r="G201">
            <v>23</v>
          </cell>
          <cell r="H201" t="str">
            <v>inkl. 2x SPS</v>
          </cell>
          <cell r="I201" t="str">
            <v>1Stk</v>
          </cell>
          <cell r="J201">
            <v>5</v>
          </cell>
          <cell r="K201">
            <v>5</v>
          </cell>
          <cell r="L201">
            <v>0</v>
          </cell>
          <cell r="M201">
            <v>10</v>
          </cell>
          <cell r="N201">
            <v>46.07</v>
          </cell>
          <cell r="O201">
            <v>4.6070000000000002</v>
          </cell>
        </row>
        <row r="202">
          <cell r="A202">
            <v>55856</v>
          </cell>
          <cell r="B202" t="str">
            <v>164.</v>
          </cell>
          <cell r="C202" t="str">
            <v>MAL</v>
          </cell>
          <cell r="D202" t="str">
            <v>P08</v>
          </cell>
          <cell r="E202">
            <v>55856</v>
          </cell>
          <cell r="F202" t="str">
            <v>Vierkantzarge 80, 920mm</v>
          </cell>
          <cell r="G202">
            <v>23</v>
          </cell>
          <cell r="H202" t="str">
            <v>inkl. 2x SPS</v>
          </cell>
          <cell r="I202" t="str">
            <v>1Stk</v>
          </cell>
          <cell r="J202">
            <v>5</v>
          </cell>
          <cell r="K202">
            <v>5</v>
          </cell>
          <cell r="L202">
            <v>0</v>
          </cell>
          <cell r="M202">
            <v>10</v>
          </cell>
          <cell r="N202">
            <v>46.27</v>
          </cell>
          <cell r="O202">
            <v>4.6270000000000007</v>
          </cell>
        </row>
        <row r="203">
          <cell r="A203">
            <v>55791</v>
          </cell>
          <cell r="B203" t="str">
            <v>165.</v>
          </cell>
          <cell r="C203" t="str">
            <v>MAL</v>
          </cell>
          <cell r="D203" t="str">
            <v>P08</v>
          </cell>
          <cell r="E203">
            <v>55791</v>
          </cell>
          <cell r="F203" t="str">
            <v>Vierkantzarge 80, 1405mm</v>
          </cell>
          <cell r="G203">
            <v>24</v>
          </cell>
          <cell r="H203" t="str">
            <v>inkl. 2x SPS</v>
          </cell>
          <cell r="I203" t="str">
            <v>1Stk</v>
          </cell>
          <cell r="J203">
            <v>5</v>
          </cell>
          <cell r="K203">
            <v>5</v>
          </cell>
          <cell r="L203">
            <v>0</v>
          </cell>
          <cell r="M203">
            <v>10</v>
          </cell>
          <cell r="N203">
            <v>56.96</v>
          </cell>
          <cell r="O203">
            <v>5.6960000000000006</v>
          </cell>
        </row>
        <row r="204">
          <cell r="A204">
            <v>55792</v>
          </cell>
          <cell r="B204" t="str">
            <v>166.</v>
          </cell>
          <cell r="C204" t="str">
            <v>MAL</v>
          </cell>
          <cell r="D204" t="str">
            <v>P08</v>
          </cell>
          <cell r="E204">
            <v>55792</v>
          </cell>
          <cell r="F204" t="str">
            <v>Vierkantzarge 80, 1900mm</v>
          </cell>
          <cell r="G204">
            <v>24</v>
          </cell>
          <cell r="H204" t="str">
            <v>inkl. 2x SPS</v>
          </cell>
          <cell r="I204" t="str">
            <v>1Stk</v>
          </cell>
          <cell r="J204">
            <v>5</v>
          </cell>
          <cell r="K204">
            <v>5</v>
          </cell>
          <cell r="L204">
            <v>0</v>
          </cell>
          <cell r="M204">
            <v>10</v>
          </cell>
          <cell r="N204">
            <v>65.84</v>
          </cell>
          <cell r="O204">
            <v>6.5840000000000005</v>
          </cell>
        </row>
        <row r="205">
          <cell r="A205">
            <v>55793</v>
          </cell>
          <cell r="B205" t="str">
            <v>167.</v>
          </cell>
          <cell r="C205" t="str">
            <v>MAL</v>
          </cell>
          <cell r="D205" t="str">
            <v>P08</v>
          </cell>
          <cell r="E205">
            <v>55793</v>
          </cell>
          <cell r="F205" t="str">
            <v>Vierkantzarge 80, 2395mm</v>
          </cell>
          <cell r="G205">
            <v>24</v>
          </cell>
          <cell r="H205" t="str">
            <v>inkl. 2x SPS</v>
          </cell>
          <cell r="I205" t="str">
            <v>1Stk</v>
          </cell>
          <cell r="J205">
            <v>5</v>
          </cell>
          <cell r="K205">
            <v>5</v>
          </cell>
          <cell r="L205">
            <v>0</v>
          </cell>
          <cell r="M205">
            <v>10</v>
          </cell>
          <cell r="N205">
            <v>75.72</v>
          </cell>
          <cell r="O205">
            <v>7.5720000000000001</v>
          </cell>
        </row>
        <row r="206">
          <cell r="A206">
            <v>55794</v>
          </cell>
          <cell r="B206" t="str">
            <v>168.</v>
          </cell>
          <cell r="C206" t="str">
            <v>MAL</v>
          </cell>
          <cell r="D206" t="str">
            <v>P08</v>
          </cell>
          <cell r="E206">
            <v>55794</v>
          </cell>
          <cell r="F206" t="str">
            <v>Vierkantzarge 80, 2890mm</v>
          </cell>
          <cell r="G206">
            <v>24</v>
          </cell>
          <cell r="H206" t="str">
            <v>inkl. 2x SPS</v>
          </cell>
          <cell r="I206" t="str">
            <v>1Stk</v>
          </cell>
          <cell r="J206">
            <v>5</v>
          </cell>
          <cell r="K206">
            <v>5</v>
          </cell>
          <cell r="L206">
            <v>0</v>
          </cell>
          <cell r="M206">
            <v>10</v>
          </cell>
          <cell r="N206">
            <v>85.61</v>
          </cell>
          <cell r="O206">
            <v>8.5609999999999999</v>
          </cell>
        </row>
        <row r="207">
          <cell r="A207">
            <v>55861</v>
          </cell>
          <cell r="B207" t="str">
            <v>169.</v>
          </cell>
          <cell r="C207" t="str">
            <v>MAL</v>
          </cell>
          <cell r="D207" t="str">
            <v>P08</v>
          </cell>
          <cell r="E207">
            <v>55861</v>
          </cell>
          <cell r="F207" t="str">
            <v>Vierkantzarge 80, 3385mm</v>
          </cell>
          <cell r="G207">
            <v>24</v>
          </cell>
          <cell r="H207" t="str">
            <v>inkl. 2x SPS</v>
          </cell>
          <cell r="I207" t="str">
            <v>1Stk</v>
          </cell>
          <cell r="J207">
            <v>5</v>
          </cell>
          <cell r="K207">
            <v>5</v>
          </cell>
          <cell r="L207">
            <v>0</v>
          </cell>
          <cell r="M207">
            <v>10</v>
          </cell>
          <cell r="N207">
            <v>95.01</v>
          </cell>
          <cell r="O207">
            <v>9.5009999999999994</v>
          </cell>
        </row>
        <row r="208">
          <cell r="A208">
            <v>55795</v>
          </cell>
          <cell r="B208" t="str">
            <v>170.</v>
          </cell>
          <cell r="C208" t="str">
            <v>MAL</v>
          </cell>
          <cell r="D208" t="str">
            <v>P08</v>
          </cell>
          <cell r="E208">
            <v>55795</v>
          </cell>
          <cell r="F208" t="str">
            <v>Vierkantzarge 80, 3880mm</v>
          </cell>
          <cell r="G208">
            <v>24</v>
          </cell>
          <cell r="H208" t="str">
            <v>inkl. 2x SPS</v>
          </cell>
          <cell r="I208" t="str">
            <v>1Stk</v>
          </cell>
          <cell r="J208">
            <v>5</v>
          </cell>
          <cell r="K208">
            <v>5</v>
          </cell>
          <cell r="L208">
            <v>0</v>
          </cell>
          <cell r="M208">
            <v>10</v>
          </cell>
          <cell r="N208">
            <v>104.9</v>
          </cell>
          <cell r="O208">
            <v>10.49</v>
          </cell>
        </row>
        <row r="209">
          <cell r="A209">
            <v>55862</v>
          </cell>
          <cell r="B209" t="str">
            <v>171.</v>
          </cell>
          <cell r="C209" t="str">
            <v>MAL</v>
          </cell>
          <cell r="D209" t="str">
            <v>P08</v>
          </cell>
          <cell r="E209">
            <v>55862</v>
          </cell>
          <cell r="F209" t="str">
            <v>Vierkantzarge 80, 4375mm</v>
          </cell>
          <cell r="G209">
            <v>24</v>
          </cell>
          <cell r="H209" t="str">
            <v>inkl. 2x SPS</v>
          </cell>
          <cell r="I209" t="str">
            <v>1Stk</v>
          </cell>
          <cell r="J209">
            <v>5</v>
          </cell>
          <cell r="K209">
            <v>5</v>
          </cell>
          <cell r="L209">
            <v>0</v>
          </cell>
          <cell r="M209">
            <v>10</v>
          </cell>
          <cell r="N209">
            <v>114.78</v>
          </cell>
          <cell r="O209">
            <v>11.478</v>
          </cell>
        </row>
        <row r="210">
          <cell r="A210">
            <v>55860</v>
          </cell>
          <cell r="B210" t="str">
            <v>172.</v>
          </cell>
          <cell r="C210" t="str">
            <v>MAL</v>
          </cell>
          <cell r="D210" t="str">
            <v>P08</v>
          </cell>
          <cell r="E210">
            <v>55860</v>
          </cell>
          <cell r="F210" t="str">
            <v>Vierkantzarge 80, 4870mm</v>
          </cell>
          <cell r="G210">
            <v>24</v>
          </cell>
          <cell r="H210" t="str">
            <v>inkl. 2x SPS</v>
          </cell>
          <cell r="I210" t="str">
            <v>1Stk</v>
          </cell>
          <cell r="J210">
            <v>5</v>
          </cell>
          <cell r="K210">
            <v>5</v>
          </cell>
          <cell r="L210">
            <v>0</v>
          </cell>
          <cell r="M210">
            <v>10</v>
          </cell>
          <cell r="N210">
            <v>124.66</v>
          </cell>
          <cell r="O210">
            <v>12.465999999999999</v>
          </cell>
        </row>
        <row r="211">
          <cell r="A211">
            <v>59311</v>
          </cell>
          <cell r="B211" t="str">
            <v>173.</v>
          </cell>
          <cell r="C211" t="str">
            <v>MAL</v>
          </cell>
          <cell r="D211" t="str">
            <v>P08</v>
          </cell>
          <cell r="E211">
            <v>59311</v>
          </cell>
          <cell r="F211" t="str">
            <v>Vierkantzarge 80, 5365mm</v>
          </cell>
          <cell r="G211">
            <v>24</v>
          </cell>
          <cell r="H211" t="str">
            <v>inkl. 2x SPS</v>
          </cell>
          <cell r="I211" t="str">
            <v>1Stk</v>
          </cell>
          <cell r="J211">
            <v>5</v>
          </cell>
          <cell r="K211">
            <v>5</v>
          </cell>
          <cell r="L211">
            <v>0</v>
          </cell>
          <cell r="M211">
            <v>10</v>
          </cell>
          <cell r="N211">
            <v>131.71</v>
          </cell>
          <cell r="O211">
            <v>13.171000000000001</v>
          </cell>
        </row>
        <row r="212">
          <cell r="A212">
            <v>58674</v>
          </cell>
          <cell r="B212" t="str">
            <v>174.</v>
          </cell>
          <cell r="C212" t="str">
            <v>MAL</v>
          </cell>
          <cell r="D212" t="str">
            <v>P08</v>
          </cell>
          <cell r="E212">
            <v>58674</v>
          </cell>
          <cell r="F212" t="str">
            <v>Vierkantzarge 80, 5860mm</v>
          </cell>
          <cell r="G212">
            <v>24</v>
          </cell>
          <cell r="H212" t="str">
            <v>inkl. 2x SPS</v>
          </cell>
          <cell r="I212" t="str">
            <v>1Stk</v>
          </cell>
          <cell r="J212">
            <v>5</v>
          </cell>
          <cell r="K212">
            <v>5</v>
          </cell>
          <cell r="L212">
            <v>0</v>
          </cell>
          <cell r="M212">
            <v>10</v>
          </cell>
          <cell r="N212">
            <v>140.81</v>
          </cell>
          <cell r="O212">
            <v>14.081</v>
          </cell>
        </row>
        <row r="213">
          <cell r="A213">
            <v>59365</v>
          </cell>
          <cell r="B213" t="str">
            <v>175.</v>
          </cell>
          <cell r="C213" t="str">
            <v>MAL</v>
          </cell>
          <cell r="D213" t="str">
            <v>P08</v>
          </cell>
          <cell r="E213">
            <v>59365</v>
          </cell>
          <cell r="F213" t="str">
            <v>Verstellfuss 80</v>
          </cell>
          <cell r="G213">
            <v>15</v>
          </cell>
          <cell r="H213" t="str">
            <v>M 1038.37</v>
          </cell>
          <cell r="I213" t="str">
            <v>1Stk</v>
          </cell>
          <cell r="J213">
            <v>10</v>
          </cell>
          <cell r="K213">
            <v>5</v>
          </cell>
          <cell r="L213">
            <v>0</v>
          </cell>
          <cell r="M213">
            <v>15</v>
          </cell>
          <cell r="N213">
            <v>12.78</v>
          </cell>
          <cell r="O213">
            <v>1.9169999999999998</v>
          </cell>
        </row>
        <row r="214">
          <cell r="A214">
            <v>59316</v>
          </cell>
          <cell r="B214" t="str">
            <v>176.</v>
          </cell>
          <cell r="C214" t="str">
            <v>MAL</v>
          </cell>
          <cell r="D214" t="str">
            <v>P08</v>
          </cell>
          <cell r="E214">
            <v>59316</v>
          </cell>
          <cell r="F214" t="str">
            <v>SPS Adapter 80</v>
          </cell>
          <cell r="G214">
            <v>14</v>
          </cell>
          <cell r="H214" t="str">
            <v>M 1101.00</v>
          </cell>
          <cell r="I214" t="str">
            <v>1Stk</v>
          </cell>
          <cell r="J214">
            <v>10</v>
          </cell>
          <cell r="K214">
            <v>5</v>
          </cell>
          <cell r="L214">
            <v>0</v>
          </cell>
          <cell r="M214">
            <v>15</v>
          </cell>
          <cell r="N214">
            <v>8.64</v>
          </cell>
          <cell r="O214">
            <v>1.2960000000000003</v>
          </cell>
        </row>
        <row r="215">
          <cell r="A215">
            <v>55849</v>
          </cell>
          <cell r="B215" t="str">
            <v>177.</v>
          </cell>
          <cell r="C215" t="str">
            <v>MAL</v>
          </cell>
          <cell r="D215" t="str">
            <v>P08</v>
          </cell>
          <cell r="E215">
            <v>55849</v>
          </cell>
          <cell r="F215" t="str">
            <v>Eckverbinder 80</v>
          </cell>
          <cell r="G215">
            <v>15</v>
          </cell>
          <cell r="H215" t="str">
            <v>M 1401.20</v>
          </cell>
          <cell r="I215" t="str">
            <v>1Stk</v>
          </cell>
          <cell r="J215">
            <v>10</v>
          </cell>
          <cell r="K215">
            <v>5</v>
          </cell>
          <cell r="L215">
            <v>0</v>
          </cell>
          <cell r="M215">
            <v>15</v>
          </cell>
          <cell r="N215">
            <v>22.2</v>
          </cell>
          <cell r="O215">
            <v>3.33</v>
          </cell>
        </row>
        <row r="216">
          <cell r="A216">
            <v>55846</v>
          </cell>
          <cell r="B216" t="str">
            <v>178.</v>
          </cell>
          <cell r="C216" t="str">
            <v>MAL</v>
          </cell>
          <cell r="D216" t="str">
            <v>P08</v>
          </cell>
          <cell r="E216">
            <v>55846</v>
          </cell>
          <cell r="F216" t="str">
            <v>Endplatte 80</v>
          </cell>
          <cell r="G216">
            <v>12</v>
          </cell>
          <cell r="H216" t="str">
            <v>M 1035.21</v>
          </cell>
          <cell r="I216" t="str">
            <v>1Stk</v>
          </cell>
          <cell r="J216">
            <v>10</v>
          </cell>
          <cell r="K216">
            <v>5</v>
          </cell>
          <cell r="L216">
            <v>0</v>
          </cell>
          <cell r="M216">
            <v>15</v>
          </cell>
          <cell r="N216">
            <v>10.68</v>
          </cell>
          <cell r="O216">
            <v>1.6019999999999999</v>
          </cell>
        </row>
        <row r="217">
          <cell r="A217">
            <v>59307</v>
          </cell>
          <cell r="B217" t="str">
            <v>179.</v>
          </cell>
          <cell r="C217" t="str">
            <v>MAL</v>
          </cell>
          <cell r="D217" t="str">
            <v>P08</v>
          </cell>
          <cell r="E217">
            <v>59307</v>
          </cell>
          <cell r="F217" t="str">
            <v>Gelenk-Endplatte 80</v>
          </cell>
          <cell r="G217">
            <v>19</v>
          </cell>
          <cell r="H217" t="str">
            <v>M 1260.21</v>
          </cell>
          <cell r="I217" t="str">
            <v>1Stk</v>
          </cell>
          <cell r="J217">
            <v>10</v>
          </cell>
          <cell r="K217">
            <v>5</v>
          </cell>
          <cell r="L217">
            <v>0</v>
          </cell>
          <cell r="M217">
            <v>15</v>
          </cell>
          <cell r="N217">
            <v>9.48</v>
          </cell>
          <cell r="O217">
            <v>1.4220000000000002</v>
          </cell>
        </row>
        <row r="218">
          <cell r="A218">
            <v>59310</v>
          </cell>
          <cell r="B218" t="str">
            <v>180.</v>
          </cell>
          <cell r="C218" t="str">
            <v>MAL</v>
          </cell>
          <cell r="D218" t="str">
            <v>P08</v>
          </cell>
          <cell r="E218">
            <v>59310</v>
          </cell>
          <cell r="F218" t="str">
            <v>2D-Gelenk-Endplatte 80</v>
          </cell>
          <cell r="G218">
            <v>22</v>
          </cell>
          <cell r="H218" t="str">
            <v>M 1261.21</v>
          </cell>
          <cell r="I218" t="str">
            <v>1Stk</v>
          </cell>
          <cell r="J218">
            <v>10</v>
          </cell>
          <cell r="K218">
            <v>5</v>
          </cell>
          <cell r="L218">
            <v>0</v>
          </cell>
          <cell r="M218">
            <v>15</v>
          </cell>
          <cell r="N218">
            <v>13.86</v>
          </cell>
          <cell r="O218">
            <v>2.0789999999999997</v>
          </cell>
        </row>
        <row r="219">
          <cell r="A219">
            <v>58960</v>
          </cell>
          <cell r="B219" t="str">
            <v>181.</v>
          </cell>
          <cell r="C219" t="str">
            <v>MAL</v>
          </cell>
          <cell r="D219" t="str">
            <v>P08</v>
          </cell>
          <cell r="E219">
            <v>58960</v>
          </cell>
          <cell r="F219" t="str">
            <v>Verstellfussgrundplatte 80</v>
          </cell>
          <cell r="G219">
            <v>26</v>
          </cell>
          <cell r="H219" t="str">
            <v>M 1037.33</v>
          </cell>
          <cell r="I219" t="str">
            <v>1Stk</v>
          </cell>
          <cell r="J219">
            <v>10</v>
          </cell>
          <cell r="K219">
            <v>5</v>
          </cell>
          <cell r="L219">
            <v>0</v>
          </cell>
          <cell r="M219">
            <v>15</v>
          </cell>
          <cell r="N219">
            <v>5.64</v>
          </cell>
          <cell r="O219">
            <v>0.84599999999999997</v>
          </cell>
        </row>
        <row r="220">
          <cell r="A220">
            <v>55834</v>
          </cell>
          <cell r="B220" t="str">
            <v>182.</v>
          </cell>
          <cell r="C220" t="str">
            <v>MAL</v>
          </cell>
          <cell r="D220" t="str">
            <v>P08</v>
          </cell>
          <cell r="E220">
            <v>55834</v>
          </cell>
          <cell r="F220" t="str">
            <v>Glashalter Einfachglas 80</v>
          </cell>
          <cell r="G220">
            <v>25</v>
          </cell>
          <cell r="H220" t="str">
            <v>M 1395.90</v>
          </cell>
          <cell r="I220" t="str">
            <v>1Stk</v>
          </cell>
          <cell r="J220">
            <v>10</v>
          </cell>
          <cell r="K220">
            <v>5</v>
          </cell>
          <cell r="L220">
            <v>0</v>
          </cell>
          <cell r="M220">
            <v>15</v>
          </cell>
          <cell r="N220">
            <v>16.14</v>
          </cell>
          <cell r="O220">
            <v>2.4210000000000003</v>
          </cell>
        </row>
        <row r="221">
          <cell r="B221" t="str">
            <v>219.</v>
          </cell>
          <cell r="C221" t="str">
            <v>MAL</v>
          </cell>
          <cell r="D221" t="str">
            <v>P06</v>
          </cell>
        </row>
        <row r="222">
          <cell r="B222" t="str">
            <v>Maxima Light / Profil 60</v>
          </cell>
        </row>
        <row r="223">
          <cell r="A223">
            <v>55801</v>
          </cell>
          <cell r="B223" t="str">
            <v>183.</v>
          </cell>
          <cell r="C223" t="str">
            <v>MAL</v>
          </cell>
          <cell r="D223" t="str">
            <v>P06</v>
          </cell>
          <cell r="E223">
            <v>55801</v>
          </cell>
          <cell r="F223" t="str">
            <v>Vierkantzarge 60, 415mm</v>
          </cell>
          <cell r="G223">
            <v>23</v>
          </cell>
          <cell r="H223" t="str">
            <v>inkl. 2x SPS</v>
          </cell>
          <cell r="I223" t="str">
            <v>1Stk</v>
          </cell>
          <cell r="J223">
            <v>5</v>
          </cell>
          <cell r="K223">
            <v>5</v>
          </cell>
          <cell r="L223">
            <v>0</v>
          </cell>
          <cell r="M223">
            <v>10</v>
          </cell>
          <cell r="N223">
            <v>33.909999999999997</v>
          </cell>
          <cell r="O223">
            <v>3.3909999999999996</v>
          </cell>
        </row>
        <row r="224">
          <cell r="A224">
            <v>55796</v>
          </cell>
          <cell r="B224" t="str">
            <v>184.</v>
          </cell>
          <cell r="C224" t="str">
            <v>MAL</v>
          </cell>
          <cell r="D224" t="str">
            <v>P06</v>
          </cell>
          <cell r="E224">
            <v>55796</v>
          </cell>
          <cell r="F224" t="str">
            <v>Vierkantzarge 60, 910mm</v>
          </cell>
          <cell r="G224">
            <v>23</v>
          </cell>
          <cell r="H224" t="str">
            <v>inkl. 2x SPS</v>
          </cell>
          <cell r="I224" t="str">
            <v>1Stk</v>
          </cell>
          <cell r="J224">
            <v>5</v>
          </cell>
          <cell r="K224">
            <v>5</v>
          </cell>
          <cell r="L224">
            <v>0</v>
          </cell>
          <cell r="M224">
            <v>10</v>
          </cell>
          <cell r="N224">
            <v>41.66</v>
          </cell>
          <cell r="O224">
            <v>4.1659999999999995</v>
          </cell>
        </row>
        <row r="225">
          <cell r="A225">
            <v>55797</v>
          </cell>
          <cell r="B225" t="str">
            <v>185.</v>
          </cell>
          <cell r="C225" t="str">
            <v>MAL</v>
          </cell>
          <cell r="D225" t="str">
            <v>P06</v>
          </cell>
          <cell r="E225">
            <v>55797</v>
          </cell>
          <cell r="F225" t="str">
            <v>Vierkantzarge 60, 1405mm</v>
          </cell>
          <cell r="G225">
            <v>24</v>
          </cell>
          <cell r="H225" t="str">
            <v>inkl. 2x SPS</v>
          </cell>
          <cell r="I225" t="str">
            <v>1Stk</v>
          </cell>
          <cell r="J225">
            <v>5</v>
          </cell>
          <cell r="K225">
            <v>5</v>
          </cell>
          <cell r="L225">
            <v>0</v>
          </cell>
          <cell r="M225">
            <v>10</v>
          </cell>
          <cell r="N225">
            <v>49.41</v>
          </cell>
          <cell r="O225">
            <v>4.9409999999999998</v>
          </cell>
        </row>
        <row r="226">
          <cell r="A226">
            <v>59309</v>
          </cell>
          <cell r="B226" t="str">
            <v>186.</v>
          </cell>
          <cell r="C226" t="str">
            <v>MAL</v>
          </cell>
          <cell r="D226" t="str">
            <v>P06</v>
          </cell>
          <cell r="E226">
            <v>59309</v>
          </cell>
          <cell r="F226" t="str">
            <v>Vierkantzarge 60, 1900mm</v>
          </cell>
          <cell r="G226">
            <v>24</v>
          </cell>
          <cell r="H226" t="str">
            <v>inkl. 2x SPS</v>
          </cell>
          <cell r="I226" t="str">
            <v>1Stk</v>
          </cell>
          <cell r="J226">
            <v>5</v>
          </cell>
          <cell r="K226">
            <v>5</v>
          </cell>
          <cell r="L226">
            <v>0</v>
          </cell>
          <cell r="M226">
            <v>10</v>
          </cell>
          <cell r="N226">
            <v>57.15</v>
          </cell>
          <cell r="O226">
            <v>5.7149999999999999</v>
          </cell>
        </row>
        <row r="227">
          <cell r="A227">
            <v>55799</v>
          </cell>
          <cell r="B227" t="str">
            <v>187.</v>
          </cell>
          <cell r="C227" t="str">
            <v>MAL</v>
          </cell>
          <cell r="D227" t="str">
            <v>P06</v>
          </cell>
          <cell r="E227">
            <v>55799</v>
          </cell>
          <cell r="F227" t="str">
            <v>Vierkantzarge 60, 2395mm</v>
          </cell>
          <cell r="G227">
            <v>24</v>
          </cell>
          <cell r="H227" t="str">
            <v>inkl. 2x SPS</v>
          </cell>
          <cell r="I227" t="str">
            <v>1Stk</v>
          </cell>
          <cell r="J227">
            <v>5</v>
          </cell>
          <cell r="K227">
            <v>5</v>
          </cell>
          <cell r="L227">
            <v>0</v>
          </cell>
          <cell r="M227">
            <v>10</v>
          </cell>
          <cell r="N227">
            <v>64.900000000000006</v>
          </cell>
          <cell r="O227">
            <v>6.49</v>
          </cell>
        </row>
        <row r="228">
          <cell r="A228">
            <v>55866</v>
          </cell>
          <cell r="B228" t="str">
            <v>188.</v>
          </cell>
          <cell r="C228" t="str">
            <v>MAL</v>
          </cell>
          <cell r="D228" t="str">
            <v>P06</v>
          </cell>
          <cell r="E228">
            <v>55866</v>
          </cell>
          <cell r="F228" t="str">
            <v>Vierkantzarge 60, 2435mm</v>
          </cell>
          <cell r="G228">
            <v>24</v>
          </cell>
          <cell r="H228" t="str">
            <v>inkl. 2x SPS</v>
          </cell>
          <cell r="I228" t="str">
            <v>1Stk</v>
          </cell>
          <cell r="J228">
            <v>5</v>
          </cell>
          <cell r="K228">
            <v>5</v>
          </cell>
          <cell r="L228">
            <v>0</v>
          </cell>
          <cell r="M228">
            <v>10</v>
          </cell>
          <cell r="N228">
            <v>65.52</v>
          </cell>
          <cell r="O228">
            <v>6.5519999999999996</v>
          </cell>
        </row>
        <row r="229">
          <cell r="A229">
            <v>55800</v>
          </cell>
          <cell r="B229" t="str">
            <v>189.</v>
          </cell>
          <cell r="C229" t="str">
            <v>MAL</v>
          </cell>
          <cell r="D229" t="str">
            <v>P06</v>
          </cell>
          <cell r="E229">
            <v>55800</v>
          </cell>
          <cell r="F229" t="str">
            <v>Vierkantzarge 60, 2890mm</v>
          </cell>
          <cell r="G229">
            <v>24</v>
          </cell>
          <cell r="H229" t="str">
            <v>inkl. 2x SPS</v>
          </cell>
          <cell r="I229" t="str">
            <v>1Stk</v>
          </cell>
          <cell r="J229">
            <v>5</v>
          </cell>
          <cell r="K229">
            <v>5</v>
          </cell>
          <cell r="L229">
            <v>0</v>
          </cell>
          <cell r="M229">
            <v>10</v>
          </cell>
          <cell r="N229">
            <v>72.64</v>
          </cell>
          <cell r="O229">
            <v>7.2639999999999993</v>
          </cell>
        </row>
        <row r="230">
          <cell r="A230">
            <v>55865</v>
          </cell>
          <cell r="B230" t="str">
            <v>190.</v>
          </cell>
          <cell r="C230" t="str">
            <v>MAL</v>
          </cell>
          <cell r="D230" t="str">
            <v>P06</v>
          </cell>
          <cell r="E230">
            <v>55865</v>
          </cell>
          <cell r="F230" t="str">
            <v>Vierkantzarge 60, 3385mm</v>
          </cell>
          <cell r="G230">
            <v>24</v>
          </cell>
          <cell r="H230" t="str">
            <v>inkl. 2x SPS</v>
          </cell>
          <cell r="I230" t="str">
            <v>1Stk</v>
          </cell>
          <cell r="J230">
            <v>5</v>
          </cell>
          <cell r="K230">
            <v>5</v>
          </cell>
          <cell r="L230">
            <v>0</v>
          </cell>
          <cell r="M230">
            <v>10</v>
          </cell>
          <cell r="N230">
            <v>80.39</v>
          </cell>
          <cell r="O230">
            <v>8.0389999999999997</v>
          </cell>
        </row>
        <row r="231">
          <cell r="A231">
            <v>55864</v>
          </cell>
          <cell r="B231" t="str">
            <v>191.</v>
          </cell>
          <cell r="C231" t="str">
            <v>MAL</v>
          </cell>
          <cell r="D231" t="str">
            <v>P06</v>
          </cell>
          <cell r="E231">
            <v>55864</v>
          </cell>
          <cell r="F231" t="str">
            <v>Vierkantzarge 60, 3880mm</v>
          </cell>
          <cell r="G231">
            <v>24</v>
          </cell>
          <cell r="H231" t="str">
            <v>inkl. 2x SPS</v>
          </cell>
          <cell r="I231" t="str">
            <v>1Stk</v>
          </cell>
          <cell r="J231">
            <v>5</v>
          </cell>
          <cell r="K231">
            <v>5</v>
          </cell>
          <cell r="L231">
            <v>0</v>
          </cell>
          <cell r="M231">
            <v>10</v>
          </cell>
          <cell r="N231">
            <v>88.13</v>
          </cell>
          <cell r="O231">
            <v>8.8129999999999988</v>
          </cell>
        </row>
        <row r="232">
          <cell r="A232">
            <v>55863</v>
          </cell>
          <cell r="B232" t="str">
            <v>192.</v>
          </cell>
          <cell r="C232" t="str">
            <v>MAL</v>
          </cell>
          <cell r="D232" t="str">
            <v>P06</v>
          </cell>
          <cell r="E232">
            <v>55863</v>
          </cell>
          <cell r="F232" t="str">
            <v>Vierkantzarge 60, 4870mm</v>
          </cell>
          <cell r="G232">
            <v>24</v>
          </cell>
          <cell r="H232" t="str">
            <v>inkl. 2x SPS</v>
          </cell>
          <cell r="I232" t="str">
            <v>1Stk</v>
          </cell>
          <cell r="J232">
            <v>5</v>
          </cell>
          <cell r="K232">
            <v>5</v>
          </cell>
          <cell r="L232">
            <v>0</v>
          </cell>
          <cell r="M232">
            <v>10</v>
          </cell>
          <cell r="N232">
            <v>103.63</v>
          </cell>
          <cell r="O232">
            <v>10.363</v>
          </cell>
        </row>
        <row r="233">
          <cell r="A233">
            <v>59314</v>
          </cell>
          <cell r="B233" t="str">
            <v>193.</v>
          </cell>
          <cell r="C233" t="str">
            <v>MAL</v>
          </cell>
          <cell r="D233" t="str">
            <v>P06</v>
          </cell>
          <cell r="E233">
            <v>59314</v>
          </cell>
          <cell r="F233" t="str">
            <v>SPS Adapter 60</v>
          </cell>
          <cell r="G233">
            <v>14</v>
          </cell>
          <cell r="H233" t="str">
            <v>M 1100.00</v>
          </cell>
          <cell r="I233" t="str">
            <v>1Stk</v>
          </cell>
          <cell r="J233">
            <v>10</v>
          </cell>
          <cell r="K233">
            <v>5</v>
          </cell>
          <cell r="L233">
            <v>0</v>
          </cell>
          <cell r="M233">
            <v>15</v>
          </cell>
          <cell r="N233">
            <v>8.4</v>
          </cell>
          <cell r="O233">
            <v>1.26</v>
          </cell>
        </row>
        <row r="234">
          <cell r="A234">
            <v>59313</v>
          </cell>
          <cell r="B234" t="str">
            <v>194.</v>
          </cell>
          <cell r="C234" t="str">
            <v>MAL</v>
          </cell>
          <cell r="D234" t="str">
            <v>P06</v>
          </cell>
          <cell r="E234">
            <v>59313</v>
          </cell>
          <cell r="F234" t="str">
            <v>Endplatte 60</v>
          </cell>
          <cell r="G234">
            <v>12</v>
          </cell>
          <cell r="H234" t="str">
            <v>M 1065.21</v>
          </cell>
          <cell r="I234" t="str">
            <v>1Stk</v>
          </cell>
          <cell r="J234">
            <v>10</v>
          </cell>
          <cell r="K234">
            <v>5</v>
          </cell>
          <cell r="L234">
            <v>0</v>
          </cell>
          <cell r="M234">
            <v>15</v>
          </cell>
          <cell r="N234">
            <v>12.78</v>
          </cell>
          <cell r="O234">
            <v>1.9169999999999998</v>
          </cell>
        </row>
        <row r="235">
          <cell r="B235" t="str">
            <v>253.</v>
          </cell>
          <cell r="C235" t="str">
            <v>MAL</v>
          </cell>
          <cell r="D235" t="str">
            <v>ZML</v>
          </cell>
        </row>
        <row r="236">
          <cell r="B236" t="str">
            <v xml:space="preserve">Maxima Light / Zubehör </v>
          </cell>
        </row>
        <row r="237">
          <cell r="A237">
            <v>55841</v>
          </cell>
          <cell r="B237" t="str">
            <v>195.</v>
          </cell>
          <cell r="C237" t="str">
            <v>MAL</v>
          </cell>
          <cell r="D237" t="str">
            <v>ZML</v>
          </cell>
          <cell r="E237">
            <v>55841</v>
          </cell>
          <cell r="F237" t="str">
            <v>Diagonalstrebe 990mm</v>
          </cell>
          <cell r="G237">
            <v>20</v>
          </cell>
          <cell r="H237" t="str">
            <v>M 535.21</v>
          </cell>
          <cell r="I237" t="str">
            <v>1Stk</v>
          </cell>
          <cell r="J237">
            <v>10</v>
          </cell>
          <cell r="K237">
            <v>5</v>
          </cell>
          <cell r="L237">
            <v>0</v>
          </cell>
          <cell r="M237">
            <v>15</v>
          </cell>
          <cell r="N237">
            <v>14.46</v>
          </cell>
          <cell r="O237">
            <v>2.169</v>
          </cell>
        </row>
        <row r="238">
          <cell r="A238">
            <v>59308</v>
          </cell>
          <cell r="B238" t="str">
            <v>196.</v>
          </cell>
          <cell r="C238" t="str">
            <v>MAL</v>
          </cell>
          <cell r="D238" t="str">
            <v>ZML</v>
          </cell>
          <cell r="E238">
            <v>59308</v>
          </cell>
          <cell r="F238" t="str">
            <v>Hammerkopfschr. M8,0x23 / HM</v>
          </cell>
          <cell r="G238">
            <v>28</v>
          </cell>
          <cell r="H238" t="str">
            <v>M 815.37</v>
          </cell>
          <cell r="I238" t="str">
            <v>1Stk</v>
          </cell>
          <cell r="J238">
            <v>50</v>
          </cell>
          <cell r="K238">
            <v>5</v>
          </cell>
          <cell r="L238">
            <v>0</v>
          </cell>
          <cell r="M238">
            <v>55</v>
          </cell>
          <cell r="N238">
            <v>1.1100000000000001</v>
          </cell>
          <cell r="O238">
            <v>0.61050000000000004</v>
          </cell>
        </row>
        <row r="239">
          <cell r="A239">
            <v>55844</v>
          </cell>
          <cell r="B239" t="str">
            <v>197.</v>
          </cell>
          <cell r="C239" t="str">
            <v>MAL</v>
          </cell>
          <cell r="D239" t="str">
            <v>ZML</v>
          </cell>
          <cell r="E239">
            <v>55844</v>
          </cell>
          <cell r="F239" t="str">
            <v xml:space="preserve">Hammerkopfschr. M10x23/ 6KM  </v>
          </cell>
          <cell r="G239">
            <v>29</v>
          </cell>
          <cell r="H239" t="str">
            <v>M 810.37</v>
          </cell>
          <cell r="I239" t="str">
            <v>1Stk</v>
          </cell>
          <cell r="J239">
            <v>50</v>
          </cell>
          <cell r="K239">
            <v>5</v>
          </cell>
          <cell r="L239">
            <v>0</v>
          </cell>
          <cell r="M239">
            <v>55</v>
          </cell>
          <cell r="N239">
            <v>0.96</v>
          </cell>
          <cell r="O239">
            <v>0.52800000000000002</v>
          </cell>
        </row>
        <row r="240">
          <cell r="A240">
            <v>55780</v>
          </cell>
          <cell r="B240" t="str">
            <v>198.</v>
          </cell>
          <cell r="C240" t="str">
            <v>MAL</v>
          </cell>
          <cell r="D240" t="str">
            <v>ZML</v>
          </cell>
          <cell r="E240">
            <v>55780</v>
          </cell>
          <cell r="F240" t="str">
            <v>Fussplatte 120, 455mm</v>
          </cell>
          <cell r="G240">
            <v>21</v>
          </cell>
          <cell r="H240" t="str">
            <v>M 825.21</v>
          </cell>
          <cell r="I240" t="str">
            <v>1Stk</v>
          </cell>
          <cell r="J240">
            <v>10</v>
          </cell>
          <cell r="K240">
            <v>5</v>
          </cell>
          <cell r="L240">
            <v>0</v>
          </cell>
          <cell r="M240">
            <v>15</v>
          </cell>
          <cell r="N240">
            <v>48.06</v>
          </cell>
          <cell r="O240">
            <v>7.2090000000000005</v>
          </cell>
        </row>
        <row r="241">
          <cell r="A241">
            <v>55832</v>
          </cell>
          <cell r="B241" t="str">
            <v>199.</v>
          </cell>
          <cell r="C241" t="str">
            <v>MAL</v>
          </cell>
          <cell r="D241" t="str">
            <v>ZML</v>
          </cell>
          <cell r="E241">
            <v>55832</v>
          </cell>
          <cell r="F241" t="str">
            <v>Anschlussteil Rundstütze</v>
          </cell>
          <cell r="G241">
            <v>24</v>
          </cell>
          <cell r="H241" t="str">
            <v>M 1435</v>
          </cell>
          <cell r="I241" t="str">
            <v>1Stk</v>
          </cell>
          <cell r="J241">
            <v>10</v>
          </cell>
          <cell r="K241">
            <v>5</v>
          </cell>
          <cell r="L241">
            <v>0</v>
          </cell>
          <cell r="M241">
            <v>15</v>
          </cell>
          <cell r="N241">
            <v>4.6829999999999998</v>
          </cell>
          <cell r="O241">
            <v>0.70245000000000002</v>
          </cell>
        </row>
        <row r="242">
          <cell r="A242">
            <v>55833</v>
          </cell>
          <cell r="B242" t="str">
            <v>200.</v>
          </cell>
          <cell r="C242" t="str">
            <v>MAL</v>
          </cell>
          <cell r="D242" t="str">
            <v>ZML</v>
          </cell>
          <cell r="E242">
            <v>55833</v>
          </cell>
          <cell r="F242" t="str">
            <v xml:space="preserve">Universal Anschlussteil </v>
          </cell>
          <cell r="G242">
            <v>24</v>
          </cell>
          <cell r="H242" t="str">
            <v>M 537</v>
          </cell>
          <cell r="I242" t="str">
            <v>1Stk</v>
          </cell>
          <cell r="J242">
            <v>10</v>
          </cell>
          <cell r="K242">
            <v>5</v>
          </cell>
          <cell r="L242">
            <v>0</v>
          </cell>
          <cell r="M242">
            <v>15</v>
          </cell>
          <cell r="N242">
            <v>4.26</v>
          </cell>
          <cell r="O242">
            <v>0.63900000000000001</v>
          </cell>
        </row>
        <row r="243">
          <cell r="A243">
            <v>55852</v>
          </cell>
          <cell r="B243" t="str">
            <v>201.</v>
          </cell>
          <cell r="C243" t="str">
            <v>MAL</v>
          </cell>
          <cell r="D243" t="str">
            <v>ZML</v>
          </cell>
          <cell r="E243">
            <v>55852</v>
          </cell>
          <cell r="F243" t="str">
            <v>Trägeranschlussteil 250mm</v>
          </cell>
          <cell r="G243">
            <v>25</v>
          </cell>
          <cell r="H243" t="str">
            <v>M 500.01</v>
          </cell>
          <cell r="I243" t="str">
            <v>1Stk</v>
          </cell>
          <cell r="J243">
            <v>10</v>
          </cell>
          <cell r="K243">
            <v>5</v>
          </cell>
          <cell r="L243">
            <v>0</v>
          </cell>
          <cell r="M243">
            <v>15</v>
          </cell>
          <cell r="N243">
            <v>51.24</v>
          </cell>
          <cell r="O243">
            <v>7.6859999999999999</v>
          </cell>
        </row>
        <row r="244">
          <cell r="A244">
            <v>59306</v>
          </cell>
          <cell r="B244" t="str">
            <v>202.</v>
          </cell>
          <cell r="C244" t="str">
            <v>MAL</v>
          </cell>
          <cell r="D244" t="str">
            <v>ZML</v>
          </cell>
          <cell r="E244">
            <v>59306</v>
          </cell>
          <cell r="F244" t="str">
            <v>Trägeranschlussteil 110mm</v>
          </cell>
          <cell r="G244">
            <v>25</v>
          </cell>
          <cell r="H244" t="str">
            <v>M 510.01</v>
          </cell>
          <cell r="I244" t="str">
            <v>1Stk</v>
          </cell>
          <cell r="J244">
            <v>10</v>
          </cell>
          <cell r="K244">
            <v>5</v>
          </cell>
          <cell r="L244">
            <v>0</v>
          </cell>
          <cell r="M244">
            <v>15</v>
          </cell>
          <cell r="N244">
            <v>51.24</v>
          </cell>
          <cell r="O244">
            <v>7.6859999999999999</v>
          </cell>
        </row>
        <row r="245">
          <cell r="A245">
            <v>59363</v>
          </cell>
          <cell r="B245" t="str">
            <v>203.</v>
          </cell>
          <cell r="C245" t="str">
            <v>MAL</v>
          </cell>
          <cell r="D245" t="str">
            <v>ZML</v>
          </cell>
          <cell r="E245">
            <v>59363</v>
          </cell>
          <cell r="F245" t="str">
            <v>Trägeranschlussteil justierbar</v>
          </cell>
          <cell r="G245">
            <v>30</v>
          </cell>
          <cell r="H245" t="str">
            <v>M 531.21</v>
          </cell>
          <cell r="I245" t="str">
            <v>1Stk</v>
          </cell>
          <cell r="J245">
            <v>10</v>
          </cell>
          <cell r="K245">
            <v>5</v>
          </cell>
          <cell r="L245">
            <v>0</v>
          </cell>
          <cell r="M245">
            <v>15</v>
          </cell>
          <cell r="N245">
            <v>74.88</v>
          </cell>
          <cell r="O245">
            <v>11.231999999999998</v>
          </cell>
        </row>
        <row r="246">
          <cell r="A246">
            <v>55842</v>
          </cell>
          <cell r="B246" t="str">
            <v>204.</v>
          </cell>
          <cell r="C246" t="str">
            <v>MAL</v>
          </cell>
          <cell r="D246" t="str">
            <v>ZML</v>
          </cell>
          <cell r="E246">
            <v>55842</v>
          </cell>
          <cell r="F246" t="str">
            <v>Schrauben Set zur Verlängerung</v>
          </cell>
          <cell r="G246">
            <v>30</v>
          </cell>
          <cell r="H246" t="str">
            <v>M 550</v>
          </cell>
          <cell r="I246" t="str">
            <v>1Stk</v>
          </cell>
          <cell r="J246">
            <v>10</v>
          </cell>
          <cell r="K246">
            <v>5</v>
          </cell>
          <cell r="L246">
            <v>0</v>
          </cell>
          <cell r="M246">
            <v>15</v>
          </cell>
          <cell r="N246">
            <v>9.84</v>
          </cell>
          <cell r="O246">
            <v>1.476</v>
          </cell>
        </row>
        <row r="247">
          <cell r="A247">
            <v>55850</v>
          </cell>
          <cell r="B247" t="str">
            <v>205.</v>
          </cell>
          <cell r="C247" t="str">
            <v>MAL</v>
          </cell>
          <cell r="D247" t="str">
            <v>ZML</v>
          </cell>
          <cell r="E247">
            <v>55850</v>
          </cell>
          <cell r="F247" t="str">
            <v>Abdeckplatte Kreuzverband</v>
          </cell>
          <cell r="G247">
            <v>25</v>
          </cell>
          <cell r="H247" t="str">
            <v>M 1415.00</v>
          </cell>
          <cell r="I247" t="str">
            <v>1Stk</v>
          </cell>
          <cell r="J247">
            <v>10</v>
          </cell>
          <cell r="K247">
            <v>5</v>
          </cell>
          <cell r="L247">
            <v>0</v>
          </cell>
          <cell r="M247">
            <v>15</v>
          </cell>
          <cell r="N247">
            <v>2.58</v>
          </cell>
          <cell r="O247">
            <v>0.38700000000000001</v>
          </cell>
        </row>
        <row r="248">
          <cell r="A248">
            <v>55180</v>
          </cell>
          <cell r="B248" t="str">
            <v>206.</v>
          </cell>
          <cell r="C248" t="str">
            <v>MAL</v>
          </cell>
          <cell r="D248" t="str">
            <v>ZML</v>
          </cell>
          <cell r="E248">
            <v>55180</v>
          </cell>
          <cell r="F248" t="str">
            <v>Vorhang weiss</v>
          </cell>
          <cell r="G248">
            <v>13</v>
          </cell>
          <cell r="H248" t="str">
            <v>1930 x 950 mm</v>
          </cell>
          <cell r="I248" t="str">
            <v>1Stk</v>
          </cell>
          <cell r="J248">
            <v>10</v>
          </cell>
          <cell r="K248">
            <v>5</v>
          </cell>
          <cell r="L248">
            <v>0</v>
          </cell>
          <cell r="M248">
            <v>15</v>
          </cell>
          <cell r="N248">
            <v>36.799999999999997</v>
          </cell>
          <cell r="O248">
            <v>5.52</v>
          </cell>
        </row>
        <row r="249">
          <cell r="A249">
            <v>55181</v>
          </cell>
          <cell r="B249" t="str">
            <v>207.</v>
          </cell>
          <cell r="C249" t="str">
            <v>MAL</v>
          </cell>
          <cell r="D249" t="str">
            <v>ZML</v>
          </cell>
          <cell r="E249">
            <v>55181</v>
          </cell>
          <cell r="F249" t="str">
            <v>Vorhang grau</v>
          </cell>
          <cell r="G249">
            <v>12</v>
          </cell>
          <cell r="H249" t="str">
            <v>1931 x 950 mm</v>
          </cell>
          <cell r="I249" t="str">
            <v>1Stk</v>
          </cell>
          <cell r="J249">
            <v>10</v>
          </cell>
          <cell r="K249">
            <v>5</v>
          </cell>
          <cell r="L249">
            <v>0</v>
          </cell>
          <cell r="M249">
            <v>15</v>
          </cell>
          <cell r="N249">
            <v>36.799999999999997</v>
          </cell>
          <cell r="O249">
            <v>5.52</v>
          </cell>
        </row>
        <row r="250">
          <cell r="A250">
            <v>59437</v>
          </cell>
          <cell r="B250" t="str">
            <v>208.</v>
          </cell>
          <cell r="C250" t="str">
            <v>MAL</v>
          </cell>
          <cell r="D250" t="str">
            <v>ZML</v>
          </cell>
          <cell r="E250">
            <v>59437</v>
          </cell>
          <cell r="F250" t="str">
            <v>Kunststoff-Feder 415mm</v>
          </cell>
          <cell r="G250">
            <v>22</v>
          </cell>
          <cell r="H250" t="str">
            <v>-</v>
          </cell>
          <cell r="I250" t="str">
            <v>1Stk</v>
          </cell>
          <cell r="J250">
            <v>35</v>
          </cell>
          <cell r="K250">
            <v>5</v>
          </cell>
          <cell r="L250">
            <v>0</v>
          </cell>
          <cell r="M250">
            <v>40</v>
          </cell>
          <cell r="N250">
            <v>3.2</v>
          </cell>
          <cell r="O250">
            <v>1.28</v>
          </cell>
        </row>
        <row r="251">
          <cell r="A251">
            <v>59435</v>
          </cell>
          <cell r="B251" t="str">
            <v>209.</v>
          </cell>
          <cell r="C251" t="str">
            <v>MAL</v>
          </cell>
          <cell r="D251" t="str">
            <v>ZML</v>
          </cell>
          <cell r="E251">
            <v>59435</v>
          </cell>
          <cell r="F251" t="str">
            <v>Kunststoff-Feder 910mm</v>
          </cell>
          <cell r="G251">
            <v>22</v>
          </cell>
          <cell r="H251" t="str">
            <v>-</v>
          </cell>
          <cell r="I251" t="str">
            <v>1Stk</v>
          </cell>
          <cell r="J251">
            <v>35</v>
          </cell>
          <cell r="K251">
            <v>5</v>
          </cell>
          <cell r="L251">
            <v>0</v>
          </cell>
          <cell r="M251">
            <v>40</v>
          </cell>
          <cell r="N251">
            <v>5.15</v>
          </cell>
          <cell r="O251">
            <v>2.06</v>
          </cell>
        </row>
        <row r="252">
          <cell r="A252">
            <v>59434</v>
          </cell>
          <cell r="B252" t="str">
            <v>210.</v>
          </cell>
          <cell r="C252" t="str">
            <v>MAL</v>
          </cell>
          <cell r="D252" t="str">
            <v>ZML</v>
          </cell>
          <cell r="E252">
            <v>59434</v>
          </cell>
          <cell r="F252" t="str">
            <v>Kunststoff-Feder 1405mm</v>
          </cell>
          <cell r="G252">
            <v>23</v>
          </cell>
          <cell r="H252" t="str">
            <v>-</v>
          </cell>
          <cell r="I252" t="str">
            <v>1Stk</v>
          </cell>
          <cell r="J252">
            <v>35</v>
          </cell>
          <cell r="K252">
            <v>5</v>
          </cell>
          <cell r="L252">
            <v>0</v>
          </cell>
          <cell r="M252">
            <v>40</v>
          </cell>
          <cell r="N252">
            <v>8.9</v>
          </cell>
          <cell r="O252">
            <v>3.56</v>
          </cell>
        </row>
        <row r="253">
          <cell r="A253">
            <v>59433</v>
          </cell>
          <cell r="B253" t="str">
            <v>211.</v>
          </cell>
          <cell r="C253" t="str">
            <v>MAL</v>
          </cell>
          <cell r="D253" t="str">
            <v>ZML</v>
          </cell>
          <cell r="E253">
            <v>59433</v>
          </cell>
          <cell r="F253" t="str">
            <v>Kunststoff-Feder 1900mm</v>
          </cell>
          <cell r="G253">
            <v>23</v>
          </cell>
          <cell r="H253" t="str">
            <v>-</v>
          </cell>
          <cell r="I253" t="str">
            <v>1Stk</v>
          </cell>
          <cell r="J253">
            <v>35</v>
          </cell>
          <cell r="K253">
            <v>5</v>
          </cell>
          <cell r="L253">
            <v>0</v>
          </cell>
          <cell r="M253">
            <v>40</v>
          </cell>
          <cell r="N253">
            <v>9.3000000000000007</v>
          </cell>
          <cell r="O253">
            <v>3.72</v>
          </cell>
        </row>
        <row r="254">
          <cell r="A254">
            <v>59432</v>
          </cell>
          <cell r="B254" t="str">
            <v>212.</v>
          </cell>
          <cell r="C254" t="str">
            <v>MAL</v>
          </cell>
          <cell r="D254" t="str">
            <v>ZML</v>
          </cell>
          <cell r="E254">
            <v>59432</v>
          </cell>
          <cell r="F254" t="str">
            <v>Kunststoff-Feder 2395mm</v>
          </cell>
          <cell r="G254">
            <v>23</v>
          </cell>
          <cell r="H254" t="str">
            <v>-</v>
          </cell>
          <cell r="I254" t="str">
            <v>1Stk</v>
          </cell>
          <cell r="J254">
            <v>35</v>
          </cell>
          <cell r="K254">
            <v>5</v>
          </cell>
          <cell r="L254">
            <v>0</v>
          </cell>
          <cell r="M254">
            <v>40</v>
          </cell>
          <cell r="N254">
            <v>12.5</v>
          </cell>
          <cell r="O254">
            <v>5</v>
          </cell>
        </row>
        <row r="255">
          <cell r="A255">
            <v>59431</v>
          </cell>
          <cell r="B255" t="str">
            <v>213.</v>
          </cell>
          <cell r="C255" t="str">
            <v>MAL</v>
          </cell>
          <cell r="D255" t="str">
            <v>ZML</v>
          </cell>
          <cell r="E255">
            <v>59431</v>
          </cell>
          <cell r="F255" t="str">
            <v>Kunststoff-Feder 2890mm</v>
          </cell>
          <cell r="G255">
            <v>23</v>
          </cell>
          <cell r="H255" t="str">
            <v>-</v>
          </cell>
          <cell r="I255" t="str">
            <v>1Stk</v>
          </cell>
          <cell r="J255">
            <v>35</v>
          </cell>
          <cell r="K255">
            <v>5</v>
          </cell>
          <cell r="L255">
            <v>0</v>
          </cell>
          <cell r="M255">
            <v>40</v>
          </cell>
          <cell r="N255">
            <v>12.95</v>
          </cell>
          <cell r="O255">
            <v>5.18</v>
          </cell>
        </row>
        <row r="256">
          <cell r="A256">
            <v>59449</v>
          </cell>
          <cell r="B256" t="str">
            <v>214.</v>
          </cell>
          <cell r="C256" t="str">
            <v>MAL</v>
          </cell>
          <cell r="D256" t="str">
            <v>ZML</v>
          </cell>
          <cell r="E256">
            <v>59449</v>
          </cell>
          <cell r="F256" t="str">
            <v>Kunststoff-Feder 2000mm</v>
          </cell>
          <cell r="G256">
            <v>23</v>
          </cell>
          <cell r="H256" t="str">
            <v>-</v>
          </cell>
          <cell r="I256" t="str">
            <v>1Stk</v>
          </cell>
          <cell r="J256">
            <v>35</v>
          </cell>
          <cell r="K256">
            <v>5</v>
          </cell>
          <cell r="L256">
            <v>0</v>
          </cell>
          <cell r="M256">
            <v>40</v>
          </cell>
          <cell r="N256">
            <v>13.44</v>
          </cell>
          <cell r="O256">
            <v>5.3760000000000003</v>
          </cell>
        </row>
        <row r="257">
          <cell r="A257">
            <v>59452</v>
          </cell>
          <cell r="B257" t="str">
            <v>215.</v>
          </cell>
          <cell r="C257" t="str">
            <v>MAL</v>
          </cell>
          <cell r="D257" t="str">
            <v>ZML</v>
          </cell>
          <cell r="E257">
            <v>59452</v>
          </cell>
          <cell r="F257" t="str">
            <v>Hafa-Feder 415mm</v>
          </cell>
          <cell r="G257">
            <v>16</v>
          </cell>
          <cell r="H257" t="str">
            <v>-</v>
          </cell>
          <cell r="I257" t="str">
            <v>1Stk</v>
          </cell>
          <cell r="J257">
            <v>50</v>
          </cell>
          <cell r="K257">
            <v>5</v>
          </cell>
          <cell r="L257">
            <v>0</v>
          </cell>
          <cell r="M257">
            <v>55</v>
          </cell>
          <cell r="N257">
            <v>0.59</v>
          </cell>
          <cell r="O257">
            <v>0.32449999999999996</v>
          </cell>
        </row>
        <row r="258">
          <cell r="A258">
            <v>59453</v>
          </cell>
          <cell r="B258" t="str">
            <v>216.</v>
          </cell>
          <cell r="C258" t="str">
            <v>MAL</v>
          </cell>
          <cell r="D258" t="str">
            <v>ZML</v>
          </cell>
          <cell r="E258">
            <v>59453</v>
          </cell>
          <cell r="F258" t="str">
            <v>Hafa-Feder 910mm</v>
          </cell>
          <cell r="G258">
            <v>16</v>
          </cell>
          <cell r="H258" t="str">
            <v>-</v>
          </cell>
          <cell r="I258" t="str">
            <v>1Stk</v>
          </cell>
          <cell r="J258">
            <v>50</v>
          </cell>
          <cell r="K258">
            <v>5</v>
          </cell>
          <cell r="L258">
            <v>0</v>
          </cell>
          <cell r="M258">
            <v>55</v>
          </cell>
          <cell r="N258">
            <v>1.29</v>
          </cell>
          <cell r="O258">
            <v>0.70950000000000002</v>
          </cell>
        </row>
        <row r="259">
          <cell r="A259">
            <v>59454</v>
          </cell>
          <cell r="B259" t="str">
            <v>217.</v>
          </cell>
          <cell r="C259" t="str">
            <v>MAL</v>
          </cell>
          <cell r="D259" t="str">
            <v>ZML</v>
          </cell>
          <cell r="E259">
            <v>59454</v>
          </cell>
          <cell r="F259" t="str">
            <v>Hafa-Feder 1405mm</v>
          </cell>
          <cell r="G259">
            <v>17</v>
          </cell>
          <cell r="H259" t="str">
            <v>-</v>
          </cell>
          <cell r="I259" t="str">
            <v>1Stk</v>
          </cell>
          <cell r="J259">
            <v>50</v>
          </cell>
          <cell r="K259">
            <v>5</v>
          </cell>
          <cell r="L259">
            <v>0</v>
          </cell>
          <cell r="M259">
            <v>55</v>
          </cell>
          <cell r="N259">
            <v>2.0084</v>
          </cell>
          <cell r="O259">
            <v>1.1046199999999999</v>
          </cell>
        </row>
        <row r="260">
          <cell r="A260">
            <v>59455</v>
          </cell>
          <cell r="B260" t="str">
            <v>218.</v>
          </cell>
          <cell r="C260" t="str">
            <v>MAL</v>
          </cell>
          <cell r="D260" t="str">
            <v>ZML</v>
          </cell>
          <cell r="E260">
            <v>59455</v>
          </cell>
          <cell r="F260" t="str">
            <v>Hafa-Feder 1900mm</v>
          </cell>
          <cell r="G260">
            <v>17</v>
          </cell>
          <cell r="H260" t="str">
            <v>-</v>
          </cell>
          <cell r="I260" t="str">
            <v>1Stk</v>
          </cell>
          <cell r="J260">
            <v>50</v>
          </cell>
          <cell r="K260">
            <v>5</v>
          </cell>
          <cell r="L260">
            <v>0</v>
          </cell>
          <cell r="M260">
            <v>55</v>
          </cell>
          <cell r="N260">
            <v>2.7099000000000002</v>
          </cell>
          <cell r="O260">
            <v>1.490445</v>
          </cell>
        </row>
        <row r="261">
          <cell r="A261">
            <v>59456</v>
          </cell>
          <cell r="B261" t="str">
            <v>219.</v>
          </cell>
          <cell r="C261" t="str">
            <v>MAL</v>
          </cell>
          <cell r="D261" t="str">
            <v>ZML</v>
          </cell>
          <cell r="E261">
            <v>59456</v>
          </cell>
          <cell r="F261" t="str">
            <v>Hafa-Feder 2395mm</v>
          </cell>
          <cell r="G261">
            <v>17</v>
          </cell>
          <cell r="H261" t="str">
            <v>-</v>
          </cell>
          <cell r="I261" t="str">
            <v>1Stk</v>
          </cell>
          <cell r="J261">
            <v>50</v>
          </cell>
          <cell r="K261">
            <v>5</v>
          </cell>
          <cell r="L261">
            <v>0</v>
          </cell>
          <cell r="M261">
            <v>55</v>
          </cell>
          <cell r="N261">
            <v>3.4085000000000001</v>
          </cell>
          <cell r="O261">
            <v>1.8746750000000001</v>
          </cell>
        </row>
        <row r="262">
          <cell r="A262">
            <v>59451</v>
          </cell>
          <cell r="B262" t="str">
            <v>220.</v>
          </cell>
          <cell r="C262" t="str">
            <v>MAL</v>
          </cell>
          <cell r="D262" t="str">
            <v>ZML</v>
          </cell>
          <cell r="E262">
            <v>59451</v>
          </cell>
          <cell r="F262" t="str">
            <v>Hafa-Feder 2890mm 2tlg.</v>
          </cell>
          <cell r="G262">
            <v>23</v>
          </cell>
          <cell r="H262" t="str">
            <v>-</v>
          </cell>
          <cell r="I262" t="str">
            <v>1Stk</v>
          </cell>
          <cell r="J262">
            <v>50</v>
          </cell>
          <cell r="K262">
            <v>5</v>
          </cell>
          <cell r="L262">
            <v>0</v>
          </cell>
          <cell r="M262">
            <v>55</v>
          </cell>
          <cell r="N262">
            <v>4.1016000000000004</v>
          </cell>
          <cell r="O262">
            <v>2.2558800000000003</v>
          </cell>
        </row>
        <row r="263">
          <cell r="A263">
            <v>55827</v>
          </cell>
          <cell r="B263" t="str">
            <v>221.</v>
          </cell>
          <cell r="C263" t="str">
            <v>MAL</v>
          </cell>
          <cell r="D263" t="str">
            <v>ZML</v>
          </cell>
          <cell r="E263">
            <v>55827</v>
          </cell>
          <cell r="F263" t="str">
            <v>Glashalter 8mm m. Verstellfuss</v>
          </cell>
          <cell r="G263">
            <v>30</v>
          </cell>
          <cell r="H263" t="str">
            <v>M 1446.39</v>
          </cell>
          <cell r="I263" t="str">
            <v>1Stk</v>
          </cell>
          <cell r="J263">
            <v>10</v>
          </cell>
          <cell r="K263">
            <v>5</v>
          </cell>
          <cell r="L263">
            <v>0</v>
          </cell>
          <cell r="M263">
            <v>15</v>
          </cell>
          <cell r="N263">
            <v>13.98</v>
          </cell>
          <cell r="O263">
            <v>2.097</v>
          </cell>
        </row>
        <row r="264">
          <cell r="A264">
            <v>55826</v>
          </cell>
          <cell r="B264" t="str">
            <v>222.</v>
          </cell>
          <cell r="C264" t="str">
            <v>MAL</v>
          </cell>
          <cell r="D264" t="str">
            <v>ZML</v>
          </cell>
          <cell r="E264">
            <v>55826</v>
          </cell>
          <cell r="F264" t="str">
            <v>Glashalter 8mm o. Verstellfuss</v>
          </cell>
          <cell r="G264">
            <v>30</v>
          </cell>
          <cell r="H264" t="str">
            <v>M 1445.39</v>
          </cell>
          <cell r="I264" t="str">
            <v>1Stk</v>
          </cell>
          <cell r="J264">
            <v>10</v>
          </cell>
          <cell r="K264">
            <v>5</v>
          </cell>
          <cell r="L264">
            <v>0</v>
          </cell>
          <cell r="M264">
            <v>15</v>
          </cell>
          <cell r="N264">
            <v>12.78</v>
          </cell>
          <cell r="O264">
            <v>1.9169999999999998</v>
          </cell>
        </row>
        <row r="265">
          <cell r="A265">
            <v>55848</v>
          </cell>
          <cell r="B265" t="str">
            <v>223.</v>
          </cell>
          <cell r="C265" t="str">
            <v>MAL</v>
          </cell>
          <cell r="D265" t="str">
            <v>ZML</v>
          </cell>
          <cell r="E265">
            <v>55848</v>
          </cell>
          <cell r="F265" t="str">
            <v>Trägersicherung 4-Kantprofil</v>
          </cell>
          <cell r="G265">
            <v>28</v>
          </cell>
          <cell r="H265" t="str">
            <v>M 1105.00</v>
          </cell>
          <cell r="I265" t="str">
            <v>1Stk</v>
          </cell>
          <cell r="J265">
            <v>10</v>
          </cell>
          <cell r="K265">
            <v>5</v>
          </cell>
          <cell r="L265">
            <v>0</v>
          </cell>
          <cell r="M265">
            <v>15</v>
          </cell>
          <cell r="N265">
            <v>8.58</v>
          </cell>
          <cell r="O265">
            <v>1.2869999999999999</v>
          </cell>
        </row>
        <row r="266">
          <cell r="A266">
            <v>55825</v>
          </cell>
          <cell r="B266" t="str">
            <v>224.</v>
          </cell>
          <cell r="C266" t="str">
            <v>MAL</v>
          </cell>
          <cell r="D266" t="str">
            <v>ZML</v>
          </cell>
          <cell r="E266">
            <v>55825</v>
          </cell>
          <cell r="F266" t="str">
            <v>Plattenhalter 8-10mm</v>
          </cell>
          <cell r="G266">
            <v>20</v>
          </cell>
          <cell r="H266" t="str">
            <v>M 1392.90</v>
          </cell>
          <cell r="I266" t="str">
            <v>1Stk</v>
          </cell>
          <cell r="J266">
            <v>10</v>
          </cell>
          <cell r="K266">
            <v>5</v>
          </cell>
          <cell r="L266">
            <v>0</v>
          </cell>
          <cell r="M266">
            <v>15</v>
          </cell>
          <cell r="N266">
            <v>6.42</v>
          </cell>
          <cell r="O266">
            <v>0.96299999999999997</v>
          </cell>
        </row>
        <row r="267">
          <cell r="A267">
            <v>55824</v>
          </cell>
          <cell r="B267" t="str">
            <v>225.</v>
          </cell>
          <cell r="C267" t="str">
            <v>MAL</v>
          </cell>
          <cell r="D267" t="str">
            <v>ZML</v>
          </cell>
          <cell r="E267">
            <v>55824</v>
          </cell>
          <cell r="F267" t="str">
            <v>Plattenhalter 5-6mm</v>
          </cell>
          <cell r="G267">
            <v>19</v>
          </cell>
          <cell r="H267" t="str">
            <v>M 1391.90</v>
          </cell>
          <cell r="I267" t="str">
            <v>1Stk</v>
          </cell>
          <cell r="J267">
            <v>10</v>
          </cell>
          <cell r="K267">
            <v>5</v>
          </cell>
          <cell r="L267">
            <v>0</v>
          </cell>
          <cell r="M267">
            <v>15</v>
          </cell>
          <cell r="N267">
            <v>6.24</v>
          </cell>
          <cell r="O267">
            <v>0.93600000000000005</v>
          </cell>
        </row>
        <row r="268">
          <cell r="A268">
            <v>55831</v>
          </cell>
          <cell r="B268" t="str">
            <v>226.</v>
          </cell>
          <cell r="C268" t="str">
            <v>MAL</v>
          </cell>
          <cell r="D268" t="str">
            <v>ZML</v>
          </cell>
          <cell r="E268">
            <v>55831</v>
          </cell>
          <cell r="F268" t="str">
            <v>Hammerkopfs. m. Hutmutter M8</v>
          </cell>
          <cell r="G268">
            <v>28</v>
          </cell>
          <cell r="H268" t="str">
            <v>M 1476.37</v>
          </cell>
          <cell r="I268" t="str">
            <v>1Stk</v>
          </cell>
          <cell r="J268">
            <v>50</v>
          </cell>
          <cell r="K268">
            <v>5</v>
          </cell>
          <cell r="L268">
            <v>0</v>
          </cell>
          <cell r="M268">
            <v>55</v>
          </cell>
          <cell r="N268">
            <v>1.62</v>
          </cell>
          <cell r="O268">
            <v>0.89100000000000013</v>
          </cell>
        </row>
        <row r="269">
          <cell r="A269">
            <v>55830</v>
          </cell>
          <cell r="B269" t="str">
            <v>227.</v>
          </cell>
          <cell r="C269" t="str">
            <v>MAL</v>
          </cell>
          <cell r="D269" t="str">
            <v>ZML</v>
          </cell>
          <cell r="E269">
            <v>55830</v>
          </cell>
          <cell r="F269" t="str">
            <v>Hammerkopfs. m. Mutter M8</v>
          </cell>
          <cell r="G269">
            <v>25</v>
          </cell>
          <cell r="H269" t="str">
            <v>M 1475.37</v>
          </cell>
          <cell r="I269" t="str">
            <v>1Stk</v>
          </cell>
          <cell r="J269">
            <v>50</v>
          </cell>
          <cell r="K269">
            <v>5</v>
          </cell>
          <cell r="L269">
            <v>0</v>
          </cell>
          <cell r="M269">
            <v>55</v>
          </cell>
          <cell r="N269">
            <v>1.44</v>
          </cell>
          <cell r="O269">
            <v>0.79200000000000004</v>
          </cell>
        </row>
        <row r="270">
          <cell r="A270">
            <v>55828</v>
          </cell>
          <cell r="B270" t="str">
            <v>228.</v>
          </cell>
          <cell r="C270" t="str">
            <v>MAL</v>
          </cell>
          <cell r="D270" t="str">
            <v>ZML</v>
          </cell>
          <cell r="E270">
            <v>55828</v>
          </cell>
          <cell r="F270" t="str">
            <v>Hammerkopfs. Systemnut M8</v>
          </cell>
          <cell r="G270">
            <v>25</v>
          </cell>
          <cell r="H270" t="str">
            <v>M 1470.37</v>
          </cell>
          <cell r="I270" t="str">
            <v>1Stk</v>
          </cell>
          <cell r="J270">
            <v>50</v>
          </cell>
          <cell r="K270">
            <v>5</v>
          </cell>
          <cell r="L270">
            <v>0</v>
          </cell>
          <cell r="M270">
            <v>55</v>
          </cell>
          <cell r="N270">
            <v>1.1399999999999999</v>
          </cell>
          <cell r="O270">
            <v>0.627</v>
          </cell>
        </row>
        <row r="271">
          <cell r="A271">
            <v>55829</v>
          </cell>
          <cell r="B271" t="str">
            <v>229.</v>
          </cell>
          <cell r="C271" t="str">
            <v>MAL</v>
          </cell>
          <cell r="D271" t="str">
            <v>ZML</v>
          </cell>
          <cell r="E271">
            <v>55829</v>
          </cell>
          <cell r="F271" t="str">
            <v>Hammerkopfs. Systemnut M8, vz.</v>
          </cell>
          <cell r="G271">
            <v>30</v>
          </cell>
          <cell r="H271" t="str">
            <v>M 1471.37</v>
          </cell>
          <cell r="I271" t="str">
            <v>1Stk</v>
          </cell>
          <cell r="J271">
            <v>50</v>
          </cell>
          <cell r="K271">
            <v>5</v>
          </cell>
          <cell r="L271">
            <v>0</v>
          </cell>
          <cell r="M271">
            <v>55</v>
          </cell>
          <cell r="N271">
            <v>1.32</v>
          </cell>
          <cell r="O271">
            <v>0.72600000000000009</v>
          </cell>
        </row>
        <row r="272">
          <cell r="A272">
            <v>55845</v>
          </cell>
          <cell r="B272" t="str">
            <v>230.</v>
          </cell>
          <cell r="C272" t="str">
            <v>MAL</v>
          </cell>
          <cell r="D272" t="str">
            <v>ZML</v>
          </cell>
          <cell r="E272">
            <v>55845</v>
          </cell>
          <cell r="F272" t="str">
            <v>Befestigungswinkel Alu Stütze</v>
          </cell>
          <cell r="G272">
            <v>29</v>
          </cell>
          <cell r="H272" t="str">
            <v>M 536.00</v>
          </cell>
          <cell r="I272" t="str">
            <v>1Stk</v>
          </cell>
          <cell r="J272">
            <v>50</v>
          </cell>
          <cell r="K272">
            <v>5</v>
          </cell>
          <cell r="L272">
            <v>0</v>
          </cell>
          <cell r="M272">
            <v>55</v>
          </cell>
          <cell r="N272">
            <v>4.5</v>
          </cell>
          <cell r="O272">
            <v>2.4750000000000001</v>
          </cell>
        </row>
        <row r="273">
          <cell r="A273">
            <v>59295</v>
          </cell>
          <cell r="B273" t="str">
            <v>231.</v>
          </cell>
          <cell r="C273" t="str">
            <v>MAL</v>
          </cell>
          <cell r="D273" t="str">
            <v>ZML</v>
          </cell>
          <cell r="E273">
            <v>59295</v>
          </cell>
          <cell r="F273" t="str">
            <v>Gelenk-Anschlussteil Strebe</v>
          </cell>
          <cell r="G273">
            <v>27</v>
          </cell>
          <cell r="H273" t="str">
            <v>M 1270.21</v>
          </cell>
          <cell r="I273" t="str">
            <v>1Stk</v>
          </cell>
          <cell r="J273">
            <v>10</v>
          </cell>
          <cell r="K273">
            <v>5</v>
          </cell>
          <cell r="L273">
            <v>0</v>
          </cell>
          <cell r="M273">
            <v>15</v>
          </cell>
          <cell r="N273">
            <v>9.6</v>
          </cell>
          <cell r="O273">
            <v>1.44</v>
          </cell>
        </row>
        <row r="274">
          <cell r="A274">
            <v>59296</v>
          </cell>
          <cell r="B274" t="str">
            <v>232.</v>
          </cell>
          <cell r="C274" t="str">
            <v>MAL</v>
          </cell>
          <cell r="D274" t="str">
            <v>ZML</v>
          </cell>
          <cell r="E274">
            <v>59296</v>
          </cell>
          <cell r="F274" t="str">
            <v>Abdeckhalbkugel Gelenk</v>
          </cell>
          <cell r="G274">
            <v>22</v>
          </cell>
          <cell r="H274" t="str">
            <v>M 1275.33</v>
          </cell>
          <cell r="I274" t="str">
            <v>1Stk</v>
          </cell>
          <cell r="J274">
            <v>10</v>
          </cell>
          <cell r="K274">
            <v>5</v>
          </cell>
          <cell r="L274">
            <v>0</v>
          </cell>
          <cell r="M274">
            <v>15</v>
          </cell>
          <cell r="N274">
            <v>1.68</v>
          </cell>
          <cell r="O274">
            <v>0.252</v>
          </cell>
        </row>
        <row r="275">
          <cell r="A275">
            <v>55836</v>
          </cell>
          <cell r="B275" t="str">
            <v>233.</v>
          </cell>
          <cell r="C275" t="str">
            <v>MAL</v>
          </cell>
          <cell r="D275" t="str">
            <v>ZML</v>
          </cell>
          <cell r="E275">
            <v>55836</v>
          </cell>
          <cell r="F275" t="str">
            <v>Banner Befestigungsgarnitur</v>
          </cell>
          <cell r="G275">
            <v>27</v>
          </cell>
          <cell r="H275" t="str">
            <v>M 1369.37</v>
          </cell>
          <cell r="I275" t="str">
            <v>1Stk</v>
          </cell>
          <cell r="J275">
            <v>10</v>
          </cell>
          <cell r="K275">
            <v>5</v>
          </cell>
          <cell r="L275">
            <v>0</v>
          </cell>
          <cell r="M275">
            <v>15</v>
          </cell>
          <cell r="N275">
            <v>5.22</v>
          </cell>
          <cell r="O275">
            <v>0.78299999999999992</v>
          </cell>
        </row>
        <row r="276">
          <cell r="A276">
            <v>59297</v>
          </cell>
          <cell r="B276" t="str">
            <v>234.</v>
          </cell>
          <cell r="C276" t="str">
            <v>MAL</v>
          </cell>
          <cell r="D276" t="str">
            <v>ZML</v>
          </cell>
          <cell r="E276">
            <v>59297</v>
          </cell>
          <cell r="F276" t="str">
            <v>Winkel Seilbefestigung</v>
          </cell>
          <cell r="G276">
            <v>22</v>
          </cell>
          <cell r="H276" t="str">
            <v>M 1107.21</v>
          </cell>
          <cell r="I276" t="str">
            <v>1Stk</v>
          </cell>
          <cell r="J276">
            <v>10</v>
          </cell>
          <cell r="K276">
            <v>5</v>
          </cell>
          <cell r="L276">
            <v>0</v>
          </cell>
          <cell r="M276">
            <v>15</v>
          </cell>
          <cell r="N276">
            <v>16.739999999999998</v>
          </cell>
          <cell r="O276">
            <v>2.5109999999999997</v>
          </cell>
        </row>
        <row r="277">
          <cell r="A277">
            <v>55843</v>
          </cell>
          <cell r="B277" t="str">
            <v>235.</v>
          </cell>
          <cell r="C277" t="str">
            <v>MAL</v>
          </cell>
          <cell r="D277" t="str">
            <v>ZML</v>
          </cell>
          <cell r="E277">
            <v>55843</v>
          </cell>
          <cell r="F277" t="str">
            <v>Aufhängung Oberschrank 400mm</v>
          </cell>
          <cell r="G277">
            <v>28</v>
          </cell>
          <cell r="H277" t="str">
            <v>Aluprofil</v>
          </cell>
          <cell r="I277" t="str">
            <v>1Stk</v>
          </cell>
          <cell r="J277">
            <v>10</v>
          </cell>
          <cell r="K277">
            <v>5</v>
          </cell>
          <cell r="L277">
            <v>0</v>
          </cell>
          <cell r="M277">
            <v>15</v>
          </cell>
          <cell r="N277">
            <v>4.9800000000000004</v>
          </cell>
          <cell r="O277">
            <v>0.747</v>
          </cell>
        </row>
        <row r="278">
          <cell r="A278">
            <v>55821</v>
          </cell>
          <cell r="B278" t="str">
            <v>236.</v>
          </cell>
          <cell r="C278" t="str">
            <v>MAL</v>
          </cell>
          <cell r="D278" t="str">
            <v>ZML</v>
          </cell>
          <cell r="E278">
            <v>55821</v>
          </cell>
          <cell r="F278" t="str">
            <v>Halteprofil 415 mm</v>
          </cell>
          <cell r="G278">
            <v>18</v>
          </cell>
          <cell r="H278" t="str">
            <v>M 1358.01</v>
          </cell>
          <cell r="I278" t="str">
            <v>1Stk</v>
          </cell>
          <cell r="J278">
            <v>10</v>
          </cell>
          <cell r="K278">
            <v>5</v>
          </cell>
          <cell r="L278">
            <v>0</v>
          </cell>
          <cell r="M278">
            <v>15</v>
          </cell>
          <cell r="N278">
            <v>3.8</v>
          </cell>
          <cell r="O278">
            <v>0.56999999999999995</v>
          </cell>
        </row>
        <row r="279">
          <cell r="A279">
            <v>59560</v>
          </cell>
          <cell r="B279" t="str">
            <v>237.</v>
          </cell>
          <cell r="C279" t="str">
            <v>MAL</v>
          </cell>
          <cell r="D279" t="str">
            <v>ZML</v>
          </cell>
          <cell r="E279">
            <v>59560</v>
          </cell>
          <cell r="F279" t="str">
            <v>Halteprofil  1405 mm</v>
          </cell>
          <cell r="G279">
            <v>20</v>
          </cell>
          <cell r="H279" t="str">
            <v>M 1358.01</v>
          </cell>
          <cell r="I279" t="str">
            <v>1Stk</v>
          </cell>
          <cell r="J279">
            <v>10</v>
          </cell>
          <cell r="K279">
            <v>5</v>
          </cell>
          <cell r="L279">
            <v>0</v>
          </cell>
          <cell r="M279">
            <v>15</v>
          </cell>
          <cell r="N279">
            <v>9.09</v>
          </cell>
          <cell r="O279">
            <v>1.3634999999999999</v>
          </cell>
        </row>
        <row r="280">
          <cell r="A280">
            <v>58959</v>
          </cell>
          <cell r="B280" t="str">
            <v>238.</v>
          </cell>
          <cell r="C280" t="str">
            <v>MAL</v>
          </cell>
          <cell r="D280" t="str">
            <v>ZML</v>
          </cell>
          <cell r="E280">
            <v>58959</v>
          </cell>
          <cell r="F280" t="str">
            <v>Halteprofil 2890 mm</v>
          </cell>
          <cell r="G280">
            <v>19</v>
          </cell>
          <cell r="H280" t="str">
            <v>M 1358.01</v>
          </cell>
          <cell r="I280" t="str">
            <v>1Stk</v>
          </cell>
          <cell r="J280">
            <v>10</v>
          </cell>
          <cell r="K280">
            <v>5</v>
          </cell>
          <cell r="L280">
            <v>0</v>
          </cell>
          <cell r="M280">
            <v>15</v>
          </cell>
          <cell r="N280">
            <v>25.02</v>
          </cell>
          <cell r="O280">
            <v>3.7530000000000001</v>
          </cell>
        </row>
        <row r="281">
          <cell r="A281">
            <v>58958</v>
          </cell>
          <cell r="B281" t="str">
            <v>239.</v>
          </cell>
          <cell r="C281" t="str">
            <v>MAL</v>
          </cell>
          <cell r="D281" t="str">
            <v>ZML</v>
          </cell>
          <cell r="E281">
            <v>58958</v>
          </cell>
          <cell r="F281" t="str">
            <v>Halteprofil 3385 mm</v>
          </cell>
          <cell r="G281">
            <v>19</v>
          </cell>
          <cell r="H281" t="str">
            <v>M1358.01</v>
          </cell>
          <cell r="I281" t="str">
            <v>1Stk</v>
          </cell>
          <cell r="J281">
            <v>10</v>
          </cell>
          <cell r="K281">
            <v>5</v>
          </cell>
          <cell r="L281">
            <v>0</v>
          </cell>
          <cell r="M281">
            <v>15</v>
          </cell>
          <cell r="N281">
            <v>27.08</v>
          </cell>
          <cell r="O281">
            <v>4.0620000000000003</v>
          </cell>
        </row>
        <row r="282">
          <cell r="A282">
            <v>58957</v>
          </cell>
          <cell r="B282" t="str">
            <v>240.</v>
          </cell>
          <cell r="C282" t="str">
            <v>MAL</v>
          </cell>
          <cell r="D282" t="str">
            <v>ZML</v>
          </cell>
          <cell r="E282">
            <v>58957</v>
          </cell>
          <cell r="F282" t="str">
            <v>Halteprofil 3880 mm</v>
          </cell>
          <cell r="G282">
            <v>19</v>
          </cell>
          <cell r="H282" t="str">
            <v>M 1358.01</v>
          </cell>
          <cell r="I282" t="str">
            <v>1Stk</v>
          </cell>
          <cell r="J282">
            <v>10</v>
          </cell>
          <cell r="K282">
            <v>5</v>
          </cell>
          <cell r="L282">
            <v>0</v>
          </cell>
          <cell r="M282">
            <v>15</v>
          </cell>
          <cell r="N282">
            <v>27.08</v>
          </cell>
          <cell r="O282">
            <v>4.0620000000000003</v>
          </cell>
        </row>
        <row r="283">
          <cell r="A283">
            <v>55837</v>
          </cell>
          <cell r="B283" t="str">
            <v>241.</v>
          </cell>
          <cell r="C283" t="str">
            <v>MAL</v>
          </cell>
          <cell r="D283" t="str">
            <v>ZML</v>
          </cell>
          <cell r="E283">
            <v>55837</v>
          </cell>
          <cell r="F283" t="str">
            <v xml:space="preserve">Stoff-Clips </v>
          </cell>
          <cell r="G283">
            <v>12</v>
          </cell>
          <cell r="H283" t="str">
            <v>M 1448.35</v>
          </cell>
          <cell r="I283" t="str">
            <v>1Stk</v>
          </cell>
          <cell r="J283">
            <v>50</v>
          </cell>
          <cell r="K283">
            <v>5</v>
          </cell>
          <cell r="L283">
            <v>0</v>
          </cell>
          <cell r="M283">
            <v>55</v>
          </cell>
          <cell r="N283">
            <v>1.2</v>
          </cell>
          <cell r="O283">
            <v>0.66</v>
          </cell>
        </row>
        <row r="284">
          <cell r="A284">
            <v>55823</v>
          </cell>
          <cell r="B284" t="str">
            <v>242.</v>
          </cell>
          <cell r="C284" t="str">
            <v>MAL</v>
          </cell>
          <cell r="D284" t="str">
            <v>ZML</v>
          </cell>
          <cell r="E284">
            <v>55823</v>
          </cell>
          <cell r="F284" t="str">
            <v xml:space="preserve">Universalhalteprofil </v>
          </cell>
          <cell r="G284">
            <v>21</v>
          </cell>
          <cell r="H284" t="str">
            <v>M 1360.01</v>
          </cell>
          <cell r="I284" t="str">
            <v>1Stk</v>
          </cell>
          <cell r="J284">
            <v>10</v>
          </cell>
          <cell r="K284">
            <v>5</v>
          </cell>
          <cell r="L284">
            <v>0</v>
          </cell>
          <cell r="M284">
            <v>15</v>
          </cell>
          <cell r="N284">
            <v>63.3</v>
          </cell>
          <cell r="O284">
            <v>9.4949999999999992</v>
          </cell>
        </row>
        <row r="285">
          <cell r="A285">
            <v>55822</v>
          </cell>
          <cell r="B285" t="str">
            <v>243.</v>
          </cell>
          <cell r="C285" t="str">
            <v>MAL</v>
          </cell>
          <cell r="D285" t="str">
            <v>ZML</v>
          </cell>
          <cell r="E285">
            <v>55822</v>
          </cell>
          <cell r="F285" t="str">
            <v>Sicherungs-Clip Banner</v>
          </cell>
          <cell r="G285">
            <v>22</v>
          </cell>
          <cell r="H285" t="str">
            <v>M 1358 / 1.21</v>
          </cell>
          <cell r="I285" t="str">
            <v>1Stk</v>
          </cell>
          <cell r="J285">
            <v>10</v>
          </cell>
          <cell r="K285">
            <v>5</v>
          </cell>
          <cell r="L285">
            <v>0</v>
          </cell>
          <cell r="M285">
            <v>15</v>
          </cell>
          <cell r="N285">
            <v>1.02</v>
          </cell>
          <cell r="O285">
            <v>0.153</v>
          </cell>
        </row>
        <row r="286">
          <cell r="A286">
            <v>59558</v>
          </cell>
          <cell r="B286" t="str">
            <v>244.</v>
          </cell>
          <cell r="C286" t="str">
            <v>MAL</v>
          </cell>
          <cell r="D286" t="str">
            <v>ZML</v>
          </cell>
          <cell r="E286">
            <v>59558</v>
          </cell>
          <cell r="F286" t="str">
            <v>Sicherungs-Clip Universal</v>
          </cell>
          <cell r="G286">
            <v>25</v>
          </cell>
          <cell r="H286" t="str">
            <v>M 1360 / 1</v>
          </cell>
          <cell r="I286" t="str">
            <v>1Stk</v>
          </cell>
          <cell r="J286">
            <v>10</v>
          </cell>
          <cell r="K286">
            <v>5</v>
          </cell>
          <cell r="L286">
            <v>0</v>
          </cell>
          <cell r="M286">
            <v>15</v>
          </cell>
          <cell r="N286">
            <v>1.17</v>
          </cell>
          <cell r="O286">
            <v>0.17549999999999996</v>
          </cell>
        </row>
        <row r="287">
          <cell r="B287" t="str">
            <v>305.</v>
          </cell>
          <cell r="C287" t="str">
            <v>MAL</v>
          </cell>
          <cell r="D287" t="str">
            <v>WFV</v>
          </cell>
        </row>
        <row r="288">
          <cell r="B288" t="str">
            <v>Maxima Light / Wandfüllung vertikal</v>
          </cell>
        </row>
        <row r="289">
          <cell r="A289">
            <v>55802</v>
          </cell>
          <cell r="B289" t="str">
            <v>245.</v>
          </cell>
          <cell r="C289" t="str">
            <v>MAL</v>
          </cell>
          <cell r="D289" t="str">
            <v>WFV</v>
          </cell>
          <cell r="E289">
            <v>55802</v>
          </cell>
          <cell r="F289" t="str">
            <v>Vert. Wandflg. ws., 2360x910</v>
          </cell>
          <cell r="G289">
            <v>28</v>
          </cell>
          <cell r="H289" t="str">
            <v>2360x910x16mm</v>
          </cell>
          <cell r="I289" t="str">
            <v>1Stk</v>
          </cell>
          <cell r="J289">
            <v>25</v>
          </cell>
          <cell r="K289">
            <v>5</v>
          </cell>
          <cell r="L289">
            <v>0</v>
          </cell>
          <cell r="M289">
            <v>30</v>
          </cell>
          <cell r="N289">
            <v>24.67</v>
          </cell>
          <cell r="O289">
            <v>7.4009999999999998</v>
          </cell>
        </row>
        <row r="290">
          <cell r="A290">
            <v>55804</v>
          </cell>
          <cell r="B290" t="str">
            <v>246.</v>
          </cell>
          <cell r="C290" t="str">
            <v>MAL</v>
          </cell>
          <cell r="D290" t="str">
            <v>WFV</v>
          </cell>
          <cell r="E290">
            <v>55804</v>
          </cell>
          <cell r="F290" t="str">
            <v>Vert.Wandflg. ws., 2360x415</v>
          </cell>
          <cell r="G290">
            <v>27</v>
          </cell>
          <cell r="H290" t="str">
            <v>2360x415x16mm</v>
          </cell>
          <cell r="I290" t="str">
            <v>1Stk</v>
          </cell>
          <cell r="J290">
            <v>25</v>
          </cell>
          <cell r="K290">
            <v>5</v>
          </cell>
          <cell r="L290">
            <v>0</v>
          </cell>
          <cell r="M290">
            <v>30</v>
          </cell>
          <cell r="N290">
            <v>14.21</v>
          </cell>
          <cell r="O290">
            <v>4.2629999999999999</v>
          </cell>
        </row>
        <row r="291">
          <cell r="A291">
            <v>55810</v>
          </cell>
          <cell r="B291" t="str">
            <v>247.</v>
          </cell>
          <cell r="C291" t="str">
            <v>MAL</v>
          </cell>
          <cell r="D291" t="str">
            <v>WFV</v>
          </cell>
          <cell r="E291">
            <v>55810</v>
          </cell>
          <cell r="F291" t="str">
            <v>Wandadapterst. ws., 2360x80</v>
          </cell>
          <cell r="G291">
            <v>27</v>
          </cell>
          <cell r="H291" t="str">
            <v>2360x80x16mm</v>
          </cell>
          <cell r="I291" t="str">
            <v>1Stk</v>
          </cell>
          <cell r="J291">
            <v>25</v>
          </cell>
          <cell r="K291">
            <v>5</v>
          </cell>
          <cell r="L291">
            <v>0</v>
          </cell>
          <cell r="M291">
            <v>30</v>
          </cell>
          <cell r="N291">
            <v>11.504200000000001</v>
          </cell>
          <cell r="O291">
            <v>3.4512600000000004</v>
          </cell>
        </row>
        <row r="292">
          <cell r="A292">
            <v>55803</v>
          </cell>
          <cell r="B292" t="str">
            <v>248.</v>
          </cell>
          <cell r="C292" t="str">
            <v>MAL</v>
          </cell>
          <cell r="D292" t="str">
            <v>WFV</v>
          </cell>
          <cell r="E292">
            <v>55803</v>
          </cell>
          <cell r="F292" t="str">
            <v>Vert.Wandflg. ws., 325x910</v>
          </cell>
          <cell r="G292">
            <v>26</v>
          </cell>
          <cell r="H292" t="str">
            <v>325x910x16mm</v>
          </cell>
          <cell r="I292" t="str">
            <v>1Stk</v>
          </cell>
          <cell r="J292">
            <v>25</v>
          </cell>
          <cell r="K292">
            <v>5</v>
          </cell>
          <cell r="L292">
            <v>0</v>
          </cell>
          <cell r="M292">
            <v>30</v>
          </cell>
          <cell r="N292">
            <v>3.34</v>
          </cell>
          <cell r="O292">
            <v>1.0019999999999998</v>
          </cell>
        </row>
        <row r="293">
          <cell r="A293">
            <v>55805</v>
          </cell>
          <cell r="B293" t="str">
            <v>249.</v>
          </cell>
          <cell r="C293" t="str">
            <v>MAL</v>
          </cell>
          <cell r="D293" t="str">
            <v>WFV</v>
          </cell>
          <cell r="E293">
            <v>55805</v>
          </cell>
          <cell r="F293" t="str">
            <v>Vert.Wandflg. ws., 430x910</v>
          </cell>
          <cell r="G293">
            <v>26</v>
          </cell>
          <cell r="H293" t="str">
            <v>430x910x16mm</v>
          </cell>
          <cell r="I293" t="str">
            <v>1Stk</v>
          </cell>
          <cell r="J293">
            <v>25</v>
          </cell>
          <cell r="K293">
            <v>5</v>
          </cell>
          <cell r="L293">
            <v>0</v>
          </cell>
          <cell r="M293">
            <v>30</v>
          </cell>
          <cell r="N293">
            <v>3.69</v>
          </cell>
          <cell r="O293">
            <v>1.107</v>
          </cell>
        </row>
        <row r="294">
          <cell r="A294">
            <v>55806</v>
          </cell>
          <cell r="B294" t="str">
            <v>250.</v>
          </cell>
          <cell r="C294" t="str">
            <v>MAL</v>
          </cell>
          <cell r="D294" t="str">
            <v>WFV</v>
          </cell>
          <cell r="E294">
            <v>55806</v>
          </cell>
          <cell r="F294" t="str">
            <v>Vert. Wandflg. az., 2360x910</v>
          </cell>
          <cell r="G294">
            <v>28</v>
          </cell>
          <cell r="H294" t="str">
            <v>2360x910x16mm</v>
          </cell>
          <cell r="I294" t="str">
            <v>1Stk</v>
          </cell>
          <cell r="J294">
            <v>25</v>
          </cell>
          <cell r="K294">
            <v>5</v>
          </cell>
          <cell r="L294">
            <v>0</v>
          </cell>
          <cell r="M294">
            <v>30</v>
          </cell>
          <cell r="N294">
            <v>33.747399999999999</v>
          </cell>
          <cell r="O294">
            <v>10.124220000000001</v>
          </cell>
        </row>
        <row r="295">
          <cell r="A295">
            <v>55808</v>
          </cell>
          <cell r="B295" t="str">
            <v>251.</v>
          </cell>
          <cell r="C295" t="str">
            <v>MAL</v>
          </cell>
          <cell r="D295" t="str">
            <v>WFV</v>
          </cell>
          <cell r="E295">
            <v>55808</v>
          </cell>
          <cell r="F295" t="str">
            <v>Vert. Wandflg. az., 2360x415</v>
          </cell>
          <cell r="G295">
            <v>28</v>
          </cell>
          <cell r="H295" t="str">
            <v>2360x415x16mm</v>
          </cell>
          <cell r="I295" t="str">
            <v>1Stk</v>
          </cell>
          <cell r="J295">
            <v>25</v>
          </cell>
          <cell r="K295">
            <v>5</v>
          </cell>
          <cell r="L295">
            <v>0</v>
          </cell>
          <cell r="M295">
            <v>30</v>
          </cell>
          <cell r="N295">
            <v>21.387699999999999</v>
          </cell>
          <cell r="O295">
            <v>6.4163099999999993</v>
          </cell>
        </row>
        <row r="296">
          <cell r="A296">
            <v>55811</v>
          </cell>
          <cell r="B296" t="str">
            <v>252.</v>
          </cell>
          <cell r="C296" t="str">
            <v>MAL</v>
          </cell>
          <cell r="D296" t="str">
            <v>WFV</v>
          </cell>
          <cell r="E296">
            <v>55811</v>
          </cell>
          <cell r="F296" t="str">
            <v>Wandadapterst. az., 2360x80</v>
          </cell>
          <cell r="G296">
            <v>27</v>
          </cell>
          <cell r="H296" t="str">
            <v>2360x80x16mm</v>
          </cell>
          <cell r="I296" t="str">
            <v>1Stk</v>
          </cell>
          <cell r="J296">
            <v>25</v>
          </cell>
          <cell r="K296">
            <v>5</v>
          </cell>
          <cell r="L296">
            <v>0</v>
          </cell>
          <cell r="M296">
            <v>30</v>
          </cell>
          <cell r="N296">
            <v>12.28</v>
          </cell>
          <cell r="O296">
            <v>3.6839999999999997</v>
          </cell>
        </row>
        <row r="297">
          <cell r="A297">
            <v>55807</v>
          </cell>
          <cell r="B297" t="str">
            <v>253.</v>
          </cell>
          <cell r="C297" t="str">
            <v>MAL</v>
          </cell>
          <cell r="D297" t="str">
            <v>WFV</v>
          </cell>
          <cell r="E297">
            <v>55807</v>
          </cell>
          <cell r="F297" t="str">
            <v>Vert. Wandflg. az., 325x910</v>
          </cell>
          <cell r="G297">
            <v>27</v>
          </cell>
          <cell r="H297" t="str">
            <v>325x910x16mm</v>
          </cell>
          <cell r="I297" t="str">
            <v>1Stk</v>
          </cell>
          <cell r="J297">
            <v>25</v>
          </cell>
          <cell r="K297">
            <v>5</v>
          </cell>
          <cell r="L297">
            <v>0</v>
          </cell>
          <cell r="M297">
            <v>30</v>
          </cell>
          <cell r="N297">
            <v>6.91</v>
          </cell>
          <cell r="O297">
            <v>2.073</v>
          </cell>
        </row>
        <row r="298">
          <cell r="A298">
            <v>55809</v>
          </cell>
          <cell r="B298" t="str">
            <v>254.</v>
          </cell>
          <cell r="C298" t="str">
            <v>MAL</v>
          </cell>
          <cell r="D298" t="str">
            <v>WFV</v>
          </cell>
          <cell r="E298">
            <v>55809</v>
          </cell>
          <cell r="F298" t="str">
            <v>Vert. Wandflg. az., 430x910</v>
          </cell>
          <cell r="G298">
            <v>27</v>
          </cell>
          <cell r="H298" t="str">
            <v>430x910x16mm</v>
          </cell>
          <cell r="I298" t="str">
            <v>1Stk</v>
          </cell>
          <cell r="J298">
            <v>25</v>
          </cell>
          <cell r="K298">
            <v>5</v>
          </cell>
          <cell r="L298">
            <v>0</v>
          </cell>
          <cell r="M298">
            <v>30</v>
          </cell>
          <cell r="N298">
            <v>4.6100000000000003</v>
          </cell>
          <cell r="O298">
            <v>1.383</v>
          </cell>
        </row>
        <row r="299">
          <cell r="B299" t="str">
            <v>317.</v>
          </cell>
          <cell r="C299" t="str">
            <v>MAL</v>
          </cell>
          <cell r="D299" t="str">
            <v>WFH</v>
          </cell>
        </row>
        <row r="300">
          <cell r="B300" t="str">
            <v>Maxima Light / Wandfüllung horizontal</v>
          </cell>
        </row>
        <row r="301">
          <cell r="A301">
            <v>59356</v>
          </cell>
          <cell r="B301" t="str">
            <v>255.</v>
          </cell>
          <cell r="C301" t="str">
            <v>MAL</v>
          </cell>
          <cell r="D301" t="str">
            <v>WFH</v>
          </cell>
          <cell r="E301">
            <v>59356</v>
          </cell>
          <cell r="F301" t="str">
            <v>Horiz.Wandflg. ws., 415x458</v>
          </cell>
          <cell r="G301">
            <v>27</v>
          </cell>
          <cell r="H301" t="str">
            <v>415x460x16mm</v>
          </cell>
          <cell r="I301" t="str">
            <v>1Stk</v>
          </cell>
          <cell r="J301">
            <v>25</v>
          </cell>
          <cell r="K301">
            <v>5</v>
          </cell>
          <cell r="L301">
            <v>0</v>
          </cell>
          <cell r="M301">
            <v>30</v>
          </cell>
          <cell r="N301">
            <v>3.69</v>
          </cell>
          <cell r="O301">
            <v>1.107</v>
          </cell>
        </row>
        <row r="302">
          <cell r="A302">
            <v>59355</v>
          </cell>
          <cell r="B302" t="str">
            <v>256.</v>
          </cell>
          <cell r="C302" t="str">
            <v>MAL</v>
          </cell>
          <cell r="D302" t="str">
            <v>WFH</v>
          </cell>
          <cell r="E302">
            <v>59355</v>
          </cell>
          <cell r="F302" t="str">
            <v>Horiz.Wandflg. ws., 910x458</v>
          </cell>
          <cell r="G302">
            <v>27</v>
          </cell>
          <cell r="H302" t="str">
            <v>910x460x16mm</v>
          </cell>
          <cell r="I302" t="str">
            <v>1Stk</v>
          </cell>
          <cell r="J302">
            <v>25</v>
          </cell>
          <cell r="K302">
            <v>5</v>
          </cell>
          <cell r="L302">
            <v>0</v>
          </cell>
          <cell r="M302">
            <v>30</v>
          </cell>
          <cell r="N302">
            <v>5.96</v>
          </cell>
          <cell r="O302">
            <v>1.788</v>
          </cell>
        </row>
        <row r="303">
          <cell r="A303">
            <v>59354</v>
          </cell>
          <cell r="B303" t="str">
            <v>257.</v>
          </cell>
          <cell r="C303" t="str">
            <v>MAL</v>
          </cell>
          <cell r="D303" t="str">
            <v>WFH</v>
          </cell>
          <cell r="E303">
            <v>59354</v>
          </cell>
          <cell r="F303" t="str">
            <v>Horiz.Wandflg. ws., 1405x458</v>
          </cell>
          <cell r="G303">
            <v>28</v>
          </cell>
          <cell r="H303" t="str">
            <v>1405x460x16mm</v>
          </cell>
          <cell r="I303" t="str">
            <v>1Stk</v>
          </cell>
          <cell r="J303">
            <v>25</v>
          </cell>
          <cell r="K303">
            <v>5</v>
          </cell>
          <cell r="L303">
            <v>0</v>
          </cell>
          <cell r="M303">
            <v>30</v>
          </cell>
          <cell r="N303">
            <v>9.57</v>
          </cell>
          <cell r="O303">
            <v>2.8710000000000004</v>
          </cell>
        </row>
        <row r="304">
          <cell r="A304">
            <v>59353</v>
          </cell>
          <cell r="B304" t="str">
            <v>258.</v>
          </cell>
          <cell r="C304" t="str">
            <v>MAL</v>
          </cell>
          <cell r="D304" t="str">
            <v>WFH</v>
          </cell>
          <cell r="E304">
            <v>59353</v>
          </cell>
          <cell r="F304" t="str">
            <v>Horiz.Wandflg. ws., 1900x458</v>
          </cell>
          <cell r="G304">
            <v>28</v>
          </cell>
          <cell r="H304" t="str">
            <v>1900x460x16mm</v>
          </cell>
          <cell r="I304" t="str">
            <v>1Stk</v>
          </cell>
          <cell r="J304">
            <v>25</v>
          </cell>
          <cell r="K304">
            <v>5</v>
          </cell>
          <cell r="L304">
            <v>0</v>
          </cell>
          <cell r="M304">
            <v>30</v>
          </cell>
          <cell r="N304">
            <v>12.58</v>
          </cell>
          <cell r="O304">
            <v>3.7739999999999996</v>
          </cell>
        </row>
        <row r="305">
          <cell r="A305">
            <v>59352</v>
          </cell>
          <cell r="B305" t="str">
            <v>259.</v>
          </cell>
          <cell r="C305" t="str">
            <v>MAL</v>
          </cell>
          <cell r="D305" t="str">
            <v>WFH</v>
          </cell>
          <cell r="E305">
            <v>59352</v>
          </cell>
          <cell r="F305" t="str">
            <v>Horiz.Wandflg. ws., 2395x458</v>
          </cell>
          <cell r="G305">
            <v>28</v>
          </cell>
          <cell r="H305" t="str">
            <v>2395x460x16mm</v>
          </cell>
          <cell r="I305" t="str">
            <v>1Stk</v>
          </cell>
          <cell r="J305">
            <v>25</v>
          </cell>
          <cell r="K305">
            <v>5</v>
          </cell>
          <cell r="L305">
            <v>0</v>
          </cell>
          <cell r="M305">
            <v>30</v>
          </cell>
          <cell r="N305">
            <v>17.010000000000002</v>
          </cell>
          <cell r="O305">
            <v>5.1030000000000006</v>
          </cell>
        </row>
        <row r="306">
          <cell r="A306">
            <v>59351</v>
          </cell>
          <cell r="B306" t="str">
            <v>260.</v>
          </cell>
          <cell r="C306" t="str">
            <v>MAL</v>
          </cell>
          <cell r="D306" t="str">
            <v>WFH</v>
          </cell>
          <cell r="E306">
            <v>59351</v>
          </cell>
          <cell r="F306" t="str">
            <v>Horiz.Wandflg. ws., 2890x458</v>
          </cell>
          <cell r="G306">
            <v>28</v>
          </cell>
          <cell r="H306" t="str">
            <v>2890x460x16mm</v>
          </cell>
          <cell r="I306" t="str">
            <v>1Stk</v>
          </cell>
          <cell r="J306">
            <v>25</v>
          </cell>
          <cell r="K306">
            <v>5</v>
          </cell>
          <cell r="L306">
            <v>0</v>
          </cell>
          <cell r="M306">
            <v>30</v>
          </cell>
          <cell r="N306">
            <v>16.920000000000002</v>
          </cell>
          <cell r="O306">
            <v>5.0760000000000005</v>
          </cell>
        </row>
        <row r="307">
          <cell r="A307">
            <v>59450</v>
          </cell>
          <cell r="B307" t="str">
            <v>261.</v>
          </cell>
          <cell r="C307" t="str">
            <v>MAL</v>
          </cell>
          <cell r="D307" t="str">
            <v>WFH</v>
          </cell>
          <cell r="E307">
            <v>59450</v>
          </cell>
          <cell r="F307" t="str">
            <v>Blende über Türe ws., 910x285</v>
          </cell>
          <cell r="G307">
            <v>29</v>
          </cell>
          <cell r="H307" t="str">
            <v>910x285x16mm</v>
          </cell>
          <cell r="I307" t="str">
            <v>1Stk</v>
          </cell>
          <cell r="J307">
            <v>25</v>
          </cell>
          <cell r="K307">
            <v>5</v>
          </cell>
          <cell r="L307">
            <v>0</v>
          </cell>
          <cell r="M307">
            <v>30</v>
          </cell>
          <cell r="N307">
            <v>5.3785999999999996</v>
          </cell>
          <cell r="O307">
            <v>1.6135799999999998</v>
          </cell>
        </row>
        <row r="308">
          <cell r="B308" t="str">
            <v>326.</v>
          </cell>
          <cell r="C308" t="str">
            <v>MAL</v>
          </cell>
          <cell r="D308" t="str">
            <v>TUM</v>
          </cell>
        </row>
        <row r="309">
          <cell r="B309" t="str">
            <v>Maxima Light / Türen</v>
          </cell>
        </row>
        <row r="310">
          <cell r="A310">
            <v>55818</v>
          </cell>
          <cell r="B310" t="str">
            <v>262.</v>
          </cell>
          <cell r="C310" t="str">
            <v>MAL</v>
          </cell>
          <cell r="D310" t="str">
            <v>TUR</v>
          </cell>
          <cell r="E310">
            <v>55818</v>
          </cell>
          <cell r="F310" t="str">
            <v>Tür mit Blockrahmen anthrazit</v>
          </cell>
          <cell r="G310">
            <v>29</v>
          </cell>
          <cell r="H310" t="str">
            <v>2035x910x40mm</v>
          </cell>
          <cell r="I310" t="str">
            <v>1Stk</v>
          </cell>
          <cell r="J310">
            <v>10</v>
          </cell>
          <cell r="K310">
            <v>5</v>
          </cell>
          <cell r="L310">
            <v>5</v>
          </cell>
          <cell r="M310">
            <v>20</v>
          </cell>
          <cell r="N310">
            <v>367.5</v>
          </cell>
          <cell r="O310">
            <v>73.5</v>
          </cell>
        </row>
        <row r="311">
          <cell r="A311">
            <v>55816</v>
          </cell>
          <cell r="B311" t="str">
            <v>263.</v>
          </cell>
          <cell r="C311" t="str">
            <v>MAL</v>
          </cell>
          <cell r="D311" t="str">
            <v>TUR</v>
          </cell>
          <cell r="E311">
            <v>55816</v>
          </cell>
          <cell r="F311" t="str">
            <v>Tür mit Blockrahmen weiss</v>
          </cell>
          <cell r="G311">
            <v>25</v>
          </cell>
          <cell r="H311" t="str">
            <v>2035x910x40mm</v>
          </cell>
          <cell r="I311" t="str">
            <v>1Stk</v>
          </cell>
          <cell r="J311">
            <v>10</v>
          </cell>
          <cell r="K311">
            <v>5</v>
          </cell>
          <cell r="L311">
            <v>5</v>
          </cell>
          <cell r="M311">
            <v>20</v>
          </cell>
          <cell r="N311">
            <v>350</v>
          </cell>
          <cell r="O311">
            <v>70</v>
          </cell>
        </row>
        <row r="312">
          <cell r="A312">
            <v>55820</v>
          </cell>
          <cell r="B312" t="str">
            <v>264.</v>
          </cell>
          <cell r="C312" t="str">
            <v>MAL</v>
          </cell>
          <cell r="D312" t="str">
            <v>TUR</v>
          </cell>
          <cell r="E312">
            <v>55820</v>
          </cell>
          <cell r="F312" t="str">
            <v>Falttüre weiss</v>
          </cell>
          <cell r="G312">
            <v>14</v>
          </cell>
          <cell r="H312" t="str">
            <v>1930x910mm, W.525.30</v>
          </cell>
          <cell r="I312" t="str">
            <v>1Stk</v>
          </cell>
          <cell r="J312">
            <v>10</v>
          </cell>
          <cell r="K312">
            <v>5</v>
          </cell>
          <cell r="L312">
            <v>0</v>
          </cell>
          <cell r="M312">
            <v>15</v>
          </cell>
          <cell r="N312">
            <v>495.75</v>
          </cell>
          <cell r="O312">
            <v>74.362499999999997</v>
          </cell>
        </row>
        <row r="313">
          <cell r="B313" t="str">
            <v>331.</v>
          </cell>
          <cell r="C313" t="str">
            <v>KON</v>
          </cell>
        </row>
        <row r="314">
          <cell r="B314" t="str">
            <v>Konstruktionselemente</v>
          </cell>
        </row>
        <row r="315">
          <cell r="A315">
            <v>60243</v>
          </cell>
          <cell r="B315" t="str">
            <v>265.</v>
          </cell>
          <cell r="C315" t="str">
            <v>KON</v>
          </cell>
          <cell r="E315">
            <v>60243</v>
          </cell>
          <cell r="F315" t="str">
            <v>Rampe B2m, Podestboden variabel</v>
          </cell>
          <cell r="I315" t="str">
            <v>1Stk</v>
          </cell>
          <cell r="J315">
            <v>10</v>
          </cell>
          <cell r="K315">
            <v>5</v>
          </cell>
          <cell r="L315">
            <v>0</v>
          </cell>
          <cell r="M315">
            <v>15</v>
          </cell>
          <cell r="O315">
            <v>0</v>
          </cell>
        </row>
        <row r="316">
          <cell r="A316">
            <v>60244</v>
          </cell>
          <cell r="B316" t="str">
            <v>266.</v>
          </cell>
          <cell r="C316" t="str">
            <v>KON</v>
          </cell>
          <cell r="E316">
            <v>60244</v>
          </cell>
          <cell r="F316" t="str">
            <v>Rampe B1m, Podestboden variabel</v>
          </cell>
          <cell r="I316" t="str">
            <v>1Stk</v>
          </cell>
          <cell r="J316">
            <v>10</v>
          </cell>
          <cell r="K316">
            <v>5</v>
          </cell>
          <cell r="L316">
            <v>0</v>
          </cell>
          <cell r="M316">
            <v>15</v>
          </cell>
          <cell r="O316">
            <v>0</v>
          </cell>
        </row>
        <row r="317">
          <cell r="B317" t="str">
            <v>334.</v>
          </cell>
          <cell r="C317" t="str">
            <v>MOB</v>
          </cell>
          <cell r="D317" t="str">
            <v>RT2</v>
          </cell>
        </row>
        <row r="318">
          <cell r="B318" t="str">
            <v>Mobiliar / Möbel RT2000</v>
          </cell>
        </row>
        <row r="319">
          <cell r="A319">
            <v>55486</v>
          </cell>
          <cell r="B319" t="str">
            <v>267.</v>
          </cell>
          <cell r="C319" t="str">
            <v>MOB</v>
          </cell>
          <cell r="D319" t="str">
            <v>RT2</v>
          </cell>
          <cell r="E319">
            <v>55486</v>
          </cell>
          <cell r="F319" t="str">
            <v>Theke gerade, RT2000</v>
          </cell>
          <cell r="G319">
            <v>20</v>
          </cell>
          <cell r="H319" t="str">
            <v>1185x991x730, grau/Dunkelgrau</v>
          </cell>
          <cell r="I319" t="str">
            <v>1Stk</v>
          </cell>
          <cell r="J319">
            <v>5</v>
          </cell>
          <cell r="K319">
            <v>5</v>
          </cell>
          <cell r="L319">
            <v>5</v>
          </cell>
          <cell r="M319">
            <v>15</v>
          </cell>
          <cell r="N319">
            <v>347.67</v>
          </cell>
          <cell r="O319">
            <v>52.150500000000001</v>
          </cell>
        </row>
        <row r="320">
          <cell r="A320">
            <v>55488</v>
          </cell>
          <cell r="B320" t="str">
            <v>268.</v>
          </cell>
          <cell r="C320" t="str">
            <v>MOB</v>
          </cell>
          <cell r="D320" t="str">
            <v>RT2</v>
          </cell>
          <cell r="E320">
            <v>55488</v>
          </cell>
          <cell r="F320" t="str">
            <v>Theke Radius 45°, RT2000</v>
          </cell>
          <cell r="G320">
            <v>24</v>
          </cell>
          <cell r="H320" t="str">
            <v>1185x1000x730, grau/Dunkelgrau</v>
          </cell>
          <cell r="I320" t="str">
            <v>1Stk</v>
          </cell>
          <cell r="J320">
            <v>5</v>
          </cell>
          <cell r="K320">
            <v>5</v>
          </cell>
          <cell r="L320">
            <v>5</v>
          </cell>
          <cell r="M320">
            <v>15</v>
          </cell>
          <cell r="N320">
            <v>465.27</v>
          </cell>
          <cell r="O320">
            <v>69.790499999999994</v>
          </cell>
        </row>
        <row r="321">
          <cell r="A321">
            <v>55487</v>
          </cell>
          <cell r="B321" t="str">
            <v>269.</v>
          </cell>
          <cell r="C321" t="str">
            <v>MOB</v>
          </cell>
          <cell r="D321" t="str">
            <v>RT2</v>
          </cell>
          <cell r="E321">
            <v>55487</v>
          </cell>
          <cell r="F321" t="str">
            <v>Theke Radius 225°, RT2000</v>
          </cell>
          <cell r="G321">
            <v>25</v>
          </cell>
          <cell r="H321" t="str">
            <v>1185x1080x730, grau/Dunkelgrau</v>
          </cell>
          <cell r="I321" t="str">
            <v>1Stk</v>
          </cell>
          <cell r="J321">
            <v>5</v>
          </cell>
          <cell r="K321">
            <v>5</v>
          </cell>
          <cell r="L321">
            <v>5</v>
          </cell>
          <cell r="M321">
            <v>15</v>
          </cell>
          <cell r="N321">
            <v>455.04</v>
          </cell>
          <cell r="O321">
            <v>68.256</v>
          </cell>
        </row>
        <row r="322">
          <cell r="A322">
            <v>55489</v>
          </cell>
          <cell r="B322" t="str">
            <v>270.</v>
          </cell>
          <cell r="C322" t="str">
            <v>MOB</v>
          </cell>
          <cell r="D322" t="str">
            <v>RT2</v>
          </cell>
          <cell r="E322">
            <v>55489</v>
          </cell>
          <cell r="F322" t="str">
            <v>Theke gerade m. Spüle, RT2000</v>
          </cell>
          <cell r="G322">
            <v>29</v>
          </cell>
          <cell r="H322" t="str">
            <v>1185x991x730, grau/Dunkelgrau</v>
          </cell>
          <cell r="I322" t="str">
            <v>1Stk</v>
          </cell>
          <cell r="J322">
            <v>5</v>
          </cell>
          <cell r="K322">
            <v>5</v>
          </cell>
          <cell r="L322">
            <v>5</v>
          </cell>
          <cell r="M322">
            <v>15</v>
          </cell>
          <cell r="N322">
            <v>602.29999999999995</v>
          </cell>
          <cell r="O322">
            <v>90.344999999999999</v>
          </cell>
        </row>
        <row r="323">
          <cell r="A323">
            <v>55481</v>
          </cell>
          <cell r="B323" t="str">
            <v>271.</v>
          </cell>
          <cell r="C323" t="str">
            <v>MOB</v>
          </cell>
          <cell r="D323" t="str">
            <v>RT2</v>
          </cell>
          <cell r="E323">
            <v>55481</v>
          </cell>
          <cell r="F323" t="str">
            <v>Kü.-Oberschrank 1/1, RT2000</v>
          </cell>
          <cell r="G323">
            <v>27</v>
          </cell>
          <cell r="H323" t="str">
            <v>600x921x340, grau, ohne Türen</v>
          </cell>
          <cell r="I323" t="str">
            <v>1Stk</v>
          </cell>
          <cell r="J323">
            <v>5</v>
          </cell>
          <cell r="K323">
            <v>5</v>
          </cell>
          <cell r="L323">
            <v>5</v>
          </cell>
          <cell r="M323">
            <v>15</v>
          </cell>
          <cell r="N323">
            <v>125.26</v>
          </cell>
          <cell r="O323">
            <v>18.789000000000001</v>
          </cell>
        </row>
        <row r="324">
          <cell r="A324">
            <v>55482</v>
          </cell>
          <cell r="B324" t="str">
            <v>272.</v>
          </cell>
          <cell r="C324" t="str">
            <v>MOB</v>
          </cell>
          <cell r="D324" t="str">
            <v>RT2</v>
          </cell>
          <cell r="E324">
            <v>55482</v>
          </cell>
          <cell r="F324" t="str">
            <v>Kü.-Oberschrank 1/2, RT2000</v>
          </cell>
          <cell r="G324">
            <v>27</v>
          </cell>
          <cell r="H324" t="str">
            <v>600x413x340, grau, ohne Türen</v>
          </cell>
          <cell r="I324" t="str">
            <v>1Stk</v>
          </cell>
          <cell r="J324">
            <v>5</v>
          </cell>
          <cell r="K324">
            <v>5</v>
          </cell>
          <cell r="L324">
            <v>5</v>
          </cell>
          <cell r="M324">
            <v>15</v>
          </cell>
          <cell r="N324">
            <v>98.67</v>
          </cell>
          <cell r="O324">
            <v>14.8005</v>
          </cell>
        </row>
        <row r="325">
          <cell r="A325">
            <v>55478</v>
          </cell>
          <cell r="B325" t="str">
            <v>273.</v>
          </cell>
          <cell r="C325" t="str">
            <v>MOB</v>
          </cell>
          <cell r="D325" t="str">
            <v>RT2</v>
          </cell>
          <cell r="E325">
            <v>55478</v>
          </cell>
          <cell r="F325" t="str">
            <v>Kü.-Unterschrank 1/1, RT2000</v>
          </cell>
          <cell r="G325">
            <v>28</v>
          </cell>
          <cell r="H325" t="str">
            <v>850x921x600mm, grau</v>
          </cell>
          <cell r="I325" t="str">
            <v>1Stk</v>
          </cell>
          <cell r="J325">
            <v>5</v>
          </cell>
          <cell r="K325">
            <v>5</v>
          </cell>
          <cell r="L325">
            <v>5</v>
          </cell>
          <cell r="M325">
            <v>15</v>
          </cell>
          <cell r="N325">
            <v>311.88</v>
          </cell>
          <cell r="O325">
            <v>46.781999999999996</v>
          </cell>
        </row>
        <row r="326">
          <cell r="A326">
            <v>55479</v>
          </cell>
          <cell r="B326" t="str">
            <v>274.</v>
          </cell>
          <cell r="C326" t="str">
            <v>MOB</v>
          </cell>
          <cell r="D326" t="str">
            <v>RT2</v>
          </cell>
          <cell r="E326">
            <v>55479</v>
          </cell>
          <cell r="F326" t="str">
            <v>Kü.-Unterschrank 1/2, RT2000</v>
          </cell>
          <cell r="G326">
            <v>28</v>
          </cell>
          <cell r="H326" t="str">
            <v>850x413x600mm, grau</v>
          </cell>
          <cell r="I326" t="str">
            <v>1Stk</v>
          </cell>
          <cell r="J326">
            <v>5</v>
          </cell>
          <cell r="K326">
            <v>5</v>
          </cell>
          <cell r="L326">
            <v>5</v>
          </cell>
          <cell r="M326">
            <v>15</v>
          </cell>
          <cell r="N326">
            <v>280.18</v>
          </cell>
          <cell r="O326">
            <v>42.027000000000001</v>
          </cell>
        </row>
        <row r="327">
          <cell r="A327">
            <v>55480</v>
          </cell>
          <cell r="B327" t="str">
            <v>275.</v>
          </cell>
          <cell r="C327" t="str">
            <v>MOB</v>
          </cell>
          <cell r="D327" t="str">
            <v>RT2</v>
          </cell>
          <cell r="E327">
            <v>55480</v>
          </cell>
          <cell r="F327" t="str">
            <v>Kü.-Spülschrank 1/1, RT2000</v>
          </cell>
          <cell r="G327">
            <v>27</v>
          </cell>
          <cell r="H327" t="str">
            <v>850x921x600mm, grau</v>
          </cell>
          <cell r="I327" t="str">
            <v>1Stk</v>
          </cell>
          <cell r="J327">
            <v>5</v>
          </cell>
          <cell r="K327">
            <v>5</v>
          </cell>
          <cell r="L327">
            <v>5</v>
          </cell>
          <cell r="M327">
            <v>15</v>
          </cell>
          <cell r="N327">
            <v>364.55</v>
          </cell>
          <cell r="O327">
            <v>54.682499999999997</v>
          </cell>
        </row>
        <row r="328">
          <cell r="A328">
            <v>55490</v>
          </cell>
          <cell r="B328" t="str">
            <v>276.</v>
          </cell>
          <cell r="C328" t="str">
            <v>MOB</v>
          </cell>
          <cell r="D328" t="str">
            <v>RT2</v>
          </cell>
          <cell r="E328">
            <v>55490</v>
          </cell>
          <cell r="F328" t="str">
            <v>Aktenschrank, RT2000</v>
          </cell>
          <cell r="G328">
            <v>20</v>
          </cell>
          <cell r="H328" t="str">
            <v>1930x467x580, grau</v>
          </cell>
          <cell r="I328" t="str">
            <v>1Stk</v>
          </cell>
          <cell r="J328">
            <v>5</v>
          </cell>
          <cell r="K328">
            <v>5</v>
          </cell>
          <cell r="L328">
            <v>5</v>
          </cell>
          <cell r="M328">
            <v>15</v>
          </cell>
          <cell r="N328">
            <v>340.52</v>
          </cell>
          <cell r="O328">
            <v>51.077999999999996</v>
          </cell>
        </row>
        <row r="329">
          <cell r="A329">
            <v>55491</v>
          </cell>
          <cell r="B329" t="str">
            <v>277.</v>
          </cell>
          <cell r="C329" t="str">
            <v>MOB</v>
          </cell>
          <cell r="D329" t="str">
            <v>RT2</v>
          </cell>
          <cell r="E329">
            <v>55491</v>
          </cell>
          <cell r="F329" t="str">
            <v>Lagerregal, RT2000</v>
          </cell>
          <cell r="G329">
            <v>18</v>
          </cell>
          <cell r="H329" t="str">
            <v>1930x944x380, grau</v>
          </cell>
          <cell r="I329" t="str">
            <v>1Stk</v>
          </cell>
          <cell r="J329">
            <v>5</v>
          </cell>
          <cell r="K329">
            <v>5</v>
          </cell>
          <cell r="L329">
            <v>5</v>
          </cell>
          <cell r="M329">
            <v>15</v>
          </cell>
          <cell r="N329">
            <v>337.45</v>
          </cell>
          <cell r="O329">
            <v>50.6175</v>
          </cell>
        </row>
        <row r="330">
          <cell r="A330">
            <v>55492</v>
          </cell>
          <cell r="B330" t="str">
            <v>278.</v>
          </cell>
          <cell r="C330" t="str">
            <v>MOB</v>
          </cell>
          <cell r="D330" t="str">
            <v>RT2</v>
          </cell>
          <cell r="E330">
            <v>55492</v>
          </cell>
          <cell r="F330" t="str">
            <v>Schliessfachs. 4trg., RT2000</v>
          </cell>
          <cell r="G330">
            <v>28</v>
          </cell>
          <cell r="H330" t="str">
            <v>1930x370x580, grau</v>
          </cell>
          <cell r="I330" t="str">
            <v>1Stk</v>
          </cell>
          <cell r="J330">
            <v>5</v>
          </cell>
          <cell r="K330">
            <v>5</v>
          </cell>
          <cell r="L330">
            <v>5</v>
          </cell>
          <cell r="M330">
            <v>15</v>
          </cell>
          <cell r="N330">
            <v>337.45</v>
          </cell>
          <cell r="O330">
            <v>50.6175</v>
          </cell>
        </row>
        <row r="331">
          <cell r="A331">
            <v>55493</v>
          </cell>
          <cell r="B331" t="str">
            <v>279.</v>
          </cell>
          <cell r="C331" t="str">
            <v>MOB</v>
          </cell>
          <cell r="D331" t="str">
            <v>RT2</v>
          </cell>
          <cell r="E331">
            <v>55493</v>
          </cell>
          <cell r="F331" t="str">
            <v>Garderobenschrank, RT2000</v>
          </cell>
          <cell r="G331">
            <v>25</v>
          </cell>
          <cell r="H331" t="str">
            <v>1930x467x580, grau</v>
          </cell>
          <cell r="I331" t="str">
            <v>1Stk</v>
          </cell>
          <cell r="J331">
            <v>5</v>
          </cell>
          <cell r="K331">
            <v>5</v>
          </cell>
          <cell r="L331">
            <v>5</v>
          </cell>
          <cell r="M331">
            <v>15</v>
          </cell>
          <cell r="N331">
            <v>340.52</v>
          </cell>
          <cell r="O331">
            <v>51.077999999999996</v>
          </cell>
        </row>
        <row r="332">
          <cell r="A332">
            <v>55483</v>
          </cell>
          <cell r="B332" t="str">
            <v>280.</v>
          </cell>
          <cell r="C332" t="str">
            <v>MOB</v>
          </cell>
          <cell r="D332" t="str">
            <v>RT2</v>
          </cell>
          <cell r="E332">
            <v>55483</v>
          </cell>
          <cell r="F332" t="str">
            <v>Sideboard, RT2000</v>
          </cell>
          <cell r="G332">
            <v>17</v>
          </cell>
          <cell r="H332" t="str">
            <v>600x923x420 mit Schiebetüren</v>
          </cell>
          <cell r="I332" t="str">
            <v>1Stk</v>
          </cell>
          <cell r="J332">
            <v>5</v>
          </cell>
          <cell r="K332">
            <v>5</v>
          </cell>
          <cell r="L332">
            <v>5</v>
          </cell>
          <cell r="M332">
            <v>15</v>
          </cell>
          <cell r="N332">
            <v>268.42</v>
          </cell>
          <cell r="O332">
            <v>40.263000000000005</v>
          </cell>
        </row>
        <row r="333">
          <cell r="A333">
            <v>55485</v>
          </cell>
          <cell r="B333" t="str">
            <v>281.</v>
          </cell>
          <cell r="C333" t="str">
            <v>MOB</v>
          </cell>
          <cell r="D333" t="str">
            <v>RT2</v>
          </cell>
          <cell r="E333">
            <v>55485</v>
          </cell>
          <cell r="F333" t="str">
            <v>Tisch 700x1400, RT2000</v>
          </cell>
          <cell r="G333">
            <v>22</v>
          </cell>
          <cell r="H333" t="str">
            <v>700x1400x28, grau, Chromfüsse</v>
          </cell>
          <cell r="I333" t="str">
            <v>1Stk</v>
          </cell>
          <cell r="J333">
            <v>5</v>
          </cell>
          <cell r="K333">
            <v>5</v>
          </cell>
          <cell r="L333">
            <v>5</v>
          </cell>
          <cell r="M333">
            <v>15</v>
          </cell>
          <cell r="N333">
            <v>159.52000000000001</v>
          </cell>
          <cell r="O333">
            <v>23.928000000000001</v>
          </cell>
        </row>
        <row r="334">
          <cell r="A334">
            <v>55484</v>
          </cell>
          <cell r="B334" t="str">
            <v>282.</v>
          </cell>
          <cell r="C334" t="str">
            <v>MOB</v>
          </cell>
          <cell r="D334" t="str">
            <v>RT2</v>
          </cell>
          <cell r="E334">
            <v>55484</v>
          </cell>
          <cell r="F334" t="str">
            <v>Tisch 700x700, RT2000, dgrau</v>
          </cell>
          <cell r="G334">
            <v>28</v>
          </cell>
          <cell r="H334" t="str">
            <v>700x700x28, grau, Chromfüsse</v>
          </cell>
          <cell r="I334" t="str">
            <v>1Stk</v>
          </cell>
          <cell r="J334">
            <v>5</v>
          </cell>
          <cell r="K334">
            <v>5</v>
          </cell>
          <cell r="L334">
            <v>5</v>
          </cell>
          <cell r="M334">
            <v>15</v>
          </cell>
          <cell r="N334">
            <v>104.81</v>
          </cell>
          <cell r="O334">
            <v>15.721500000000001</v>
          </cell>
        </row>
        <row r="335">
          <cell r="B335" t="str">
            <v>436.</v>
          </cell>
          <cell r="C335" t="str">
            <v>SOM</v>
          </cell>
          <cell r="D335" t="str">
            <v xml:space="preserve"> </v>
          </cell>
        </row>
        <row r="336">
          <cell r="B336" t="str">
            <v>Mobiliar / RT Xyz</v>
          </cell>
        </row>
        <row r="337">
          <cell r="B337" t="str">
            <v>283.</v>
          </cell>
          <cell r="C337" t="str">
            <v>MOB</v>
          </cell>
          <cell r="D337" t="str">
            <v>XYZ</v>
          </cell>
          <cell r="K337">
            <v>5</v>
          </cell>
        </row>
        <row r="338">
          <cell r="B338" t="str">
            <v>436.</v>
          </cell>
          <cell r="C338" t="str">
            <v>SOM</v>
          </cell>
          <cell r="D338" t="str">
            <v xml:space="preserve"> </v>
          </cell>
        </row>
        <row r="339">
          <cell r="B339" t="str">
            <v>Temporäres Mietmaterial</v>
          </cell>
        </row>
        <row r="340">
          <cell r="A340">
            <v>55651</v>
          </cell>
          <cell r="B340" t="str">
            <v>284.</v>
          </cell>
          <cell r="C340" t="str">
            <v>TMI</v>
          </cell>
          <cell r="D340" t="str">
            <v>SOA</v>
          </cell>
          <cell r="E340">
            <v>55651</v>
          </cell>
          <cell r="F340" t="str">
            <v>Schliessfachsäule BU/MPX</v>
          </cell>
          <cell r="G340">
            <v>24</v>
          </cell>
          <cell r="H340" t="str">
            <v xml:space="preserve">1930x320x550mm </v>
          </cell>
          <cell r="I340" t="str">
            <v>1Stk</v>
          </cell>
          <cell r="J340">
            <v>5</v>
          </cell>
          <cell r="K340">
            <v>5</v>
          </cell>
          <cell r="L340">
            <v>0</v>
          </cell>
          <cell r="M340">
            <v>10</v>
          </cell>
          <cell r="N340">
            <v>182.97</v>
          </cell>
          <cell r="O340">
            <v>18.297000000000001</v>
          </cell>
        </row>
        <row r="341">
          <cell r="A341">
            <v>55647</v>
          </cell>
          <cell r="B341" t="str">
            <v>285.</v>
          </cell>
          <cell r="C341" t="str">
            <v>TMI</v>
          </cell>
          <cell r="D341" t="str">
            <v>SOA</v>
          </cell>
          <cell r="E341">
            <v>55647</v>
          </cell>
          <cell r="F341" t="str">
            <v>Garderobenschrank re. BU/MPX</v>
          </cell>
          <cell r="G341">
            <v>28</v>
          </cell>
          <cell r="H341" t="str">
            <v xml:space="preserve">1930x453x550mm </v>
          </cell>
          <cell r="I341" t="str">
            <v>1Stk</v>
          </cell>
          <cell r="J341">
            <v>5</v>
          </cell>
          <cell r="K341">
            <v>5</v>
          </cell>
          <cell r="L341">
            <v>0</v>
          </cell>
          <cell r="M341">
            <v>10</v>
          </cell>
          <cell r="N341">
            <v>255.64</v>
          </cell>
          <cell r="O341">
            <v>25.563999999999997</v>
          </cell>
        </row>
        <row r="342">
          <cell r="A342">
            <v>55648</v>
          </cell>
          <cell r="B342" t="str">
            <v>286.</v>
          </cell>
          <cell r="C342" t="str">
            <v>TMI</v>
          </cell>
          <cell r="D342" t="str">
            <v>SOA</v>
          </cell>
          <cell r="E342">
            <v>55648</v>
          </cell>
          <cell r="F342" t="str">
            <v>Garderobenschrank li. BU/MPX</v>
          </cell>
          <cell r="G342">
            <v>28</v>
          </cell>
          <cell r="H342" t="str">
            <v xml:space="preserve">1930x453x550mm </v>
          </cell>
          <cell r="I342" t="str">
            <v>1Stk</v>
          </cell>
          <cell r="J342">
            <v>5</v>
          </cell>
          <cell r="K342">
            <v>5</v>
          </cell>
          <cell r="L342">
            <v>0</v>
          </cell>
          <cell r="M342">
            <v>10</v>
          </cell>
          <cell r="N342">
            <v>255.64</v>
          </cell>
          <cell r="O342">
            <v>25.563999999999997</v>
          </cell>
        </row>
        <row r="343">
          <cell r="A343">
            <v>55645</v>
          </cell>
          <cell r="B343" t="str">
            <v>287.</v>
          </cell>
          <cell r="C343" t="str">
            <v>TMI</v>
          </cell>
          <cell r="D343" t="str">
            <v>SOA</v>
          </cell>
          <cell r="E343">
            <v>55645</v>
          </cell>
          <cell r="F343" t="str">
            <v>Aktenschrank re. BU/MPX</v>
          </cell>
          <cell r="G343">
            <v>23</v>
          </cell>
          <cell r="H343" t="str">
            <v xml:space="preserve">1930x453x550mm </v>
          </cell>
          <cell r="I343" t="str">
            <v>1Stk</v>
          </cell>
          <cell r="J343">
            <v>5</v>
          </cell>
          <cell r="K343">
            <v>5</v>
          </cell>
          <cell r="L343">
            <v>0</v>
          </cell>
          <cell r="M343">
            <v>10</v>
          </cell>
          <cell r="N343">
            <v>306.77</v>
          </cell>
          <cell r="O343">
            <v>30.677</v>
          </cell>
        </row>
        <row r="344">
          <cell r="A344">
            <v>55646</v>
          </cell>
          <cell r="B344" t="str">
            <v>288.</v>
          </cell>
          <cell r="C344" t="str">
            <v>TMI</v>
          </cell>
          <cell r="D344" t="str">
            <v>SOA</v>
          </cell>
          <cell r="E344">
            <v>55646</v>
          </cell>
          <cell r="F344" t="str">
            <v>Aktenschrank li. BU/MPX</v>
          </cell>
          <cell r="G344">
            <v>23</v>
          </cell>
          <cell r="H344" t="str">
            <v xml:space="preserve">1930x453x550mm </v>
          </cell>
          <cell r="I344" t="str">
            <v>1Stk</v>
          </cell>
          <cell r="J344">
            <v>5</v>
          </cell>
          <cell r="K344">
            <v>5</v>
          </cell>
          <cell r="L344">
            <v>0</v>
          </cell>
          <cell r="M344">
            <v>10</v>
          </cell>
          <cell r="N344">
            <v>306.77</v>
          </cell>
          <cell r="O344">
            <v>30.677</v>
          </cell>
        </row>
        <row r="345">
          <cell r="A345">
            <v>55644</v>
          </cell>
          <cell r="B345" t="str">
            <v>289.</v>
          </cell>
          <cell r="C345" t="str">
            <v>TMI</v>
          </cell>
          <cell r="D345" t="str">
            <v>SOA</v>
          </cell>
          <cell r="E345">
            <v>55644</v>
          </cell>
          <cell r="F345" t="str">
            <v>Sideboard BU/MPX</v>
          </cell>
          <cell r="G345">
            <v>16</v>
          </cell>
          <cell r="H345" t="str">
            <v xml:space="preserve">750x800x400mm </v>
          </cell>
          <cell r="I345" t="str">
            <v>1Stk</v>
          </cell>
          <cell r="J345">
            <v>5</v>
          </cell>
          <cell r="K345">
            <v>5</v>
          </cell>
          <cell r="L345">
            <v>0</v>
          </cell>
          <cell r="M345">
            <v>10</v>
          </cell>
          <cell r="N345">
            <v>204.51</v>
          </cell>
          <cell r="O345">
            <v>20.451000000000001</v>
          </cell>
        </row>
        <row r="346">
          <cell r="A346">
            <v>55649</v>
          </cell>
          <cell r="B346" t="str">
            <v>290.</v>
          </cell>
          <cell r="C346" t="str">
            <v>TMI</v>
          </cell>
          <cell r="D346" t="str">
            <v>SOA</v>
          </cell>
          <cell r="E346">
            <v>55649</v>
          </cell>
          <cell r="F346" t="str">
            <v>Rollcontainer BU/MPX</v>
          </cell>
          <cell r="G346">
            <v>20</v>
          </cell>
          <cell r="H346" t="str">
            <v xml:space="preserve">640x445x500mm </v>
          </cell>
          <cell r="I346" t="str">
            <v>1Stk</v>
          </cell>
          <cell r="J346">
            <v>5</v>
          </cell>
          <cell r="K346">
            <v>5</v>
          </cell>
          <cell r="L346">
            <v>0</v>
          </cell>
          <cell r="M346">
            <v>10</v>
          </cell>
          <cell r="N346">
            <v>230.08</v>
          </cell>
          <cell r="O346">
            <v>23.008000000000003</v>
          </cell>
        </row>
        <row r="347">
          <cell r="A347">
            <v>55587</v>
          </cell>
          <cell r="B347" t="str">
            <v>291.</v>
          </cell>
          <cell r="C347" t="str">
            <v>TMI</v>
          </cell>
          <cell r="D347" t="str">
            <v>SOA</v>
          </cell>
          <cell r="E347">
            <v>55587</v>
          </cell>
          <cell r="F347" t="str">
            <v>Rollcontainer Ikea / BU</v>
          </cell>
          <cell r="G347">
            <v>23</v>
          </cell>
          <cell r="H347" t="str">
            <v>520x400x605mm</v>
          </cell>
          <cell r="I347" t="str">
            <v>1Stk</v>
          </cell>
          <cell r="J347">
            <v>5</v>
          </cell>
          <cell r="K347">
            <v>5</v>
          </cell>
          <cell r="L347">
            <v>0</v>
          </cell>
          <cell r="M347">
            <v>10</v>
          </cell>
          <cell r="N347">
            <v>45</v>
          </cell>
          <cell r="O347">
            <v>4.5</v>
          </cell>
        </row>
        <row r="348">
          <cell r="A348">
            <v>55588</v>
          </cell>
          <cell r="B348" t="str">
            <v>292.</v>
          </cell>
          <cell r="C348" t="str">
            <v>TMI</v>
          </cell>
          <cell r="D348" t="str">
            <v>SOA</v>
          </cell>
          <cell r="E348">
            <v>55588</v>
          </cell>
          <cell r="F348" t="str">
            <v>Prospektregal lichtgrau</v>
          </cell>
          <cell r="G348">
            <v>23</v>
          </cell>
          <cell r="H348" t="str">
            <v>1930x948x350mm</v>
          </cell>
          <cell r="I348" t="str">
            <v>1Stk</v>
          </cell>
          <cell r="J348">
            <v>5</v>
          </cell>
          <cell r="K348">
            <v>5</v>
          </cell>
          <cell r="L348">
            <v>0</v>
          </cell>
          <cell r="M348">
            <v>10</v>
          </cell>
          <cell r="N348">
            <v>125.5</v>
          </cell>
          <cell r="O348">
            <v>12.55</v>
          </cell>
        </row>
        <row r="349">
          <cell r="A349">
            <v>55628</v>
          </cell>
          <cell r="B349" t="str">
            <v>293.</v>
          </cell>
          <cell r="C349" t="str">
            <v>TMI</v>
          </cell>
          <cell r="D349" t="str">
            <v>SOA</v>
          </cell>
          <cell r="E349">
            <v>55628</v>
          </cell>
          <cell r="F349" t="str">
            <v>Schreibtisch BU/MPX</v>
          </cell>
          <cell r="G349">
            <v>19</v>
          </cell>
          <cell r="H349" t="str">
            <v xml:space="preserve">750x1400x700 </v>
          </cell>
          <cell r="I349" t="str">
            <v>1Stk</v>
          </cell>
          <cell r="J349">
            <v>5</v>
          </cell>
          <cell r="K349">
            <v>5</v>
          </cell>
          <cell r="L349">
            <v>0</v>
          </cell>
          <cell r="M349">
            <v>10</v>
          </cell>
          <cell r="N349">
            <v>230.08</v>
          </cell>
          <cell r="O349">
            <v>23.008000000000003</v>
          </cell>
        </row>
        <row r="350">
          <cell r="A350">
            <v>55627</v>
          </cell>
          <cell r="B350" t="str">
            <v>294.</v>
          </cell>
          <cell r="C350" t="str">
            <v>TMI</v>
          </cell>
          <cell r="D350" t="str">
            <v>SOA</v>
          </cell>
          <cell r="E350">
            <v>55627</v>
          </cell>
          <cell r="F350" t="str">
            <v>Schreibmaschinentisch BU/MPX</v>
          </cell>
          <cell r="G350">
            <v>28</v>
          </cell>
          <cell r="H350" t="str">
            <v>680x950x600</v>
          </cell>
          <cell r="I350" t="str">
            <v>1Stk</v>
          </cell>
          <cell r="J350">
            <v>5</v>
          </cell>
          <cell r="K350">
            <v>5</v>
          </cell>
          <cell r="L350">
            <v>0</v>
          </cell>
          <cell r="M350">
            <v>10</v>
          </cell>
          <cell r="N350">
            <v>153.38999999999999</v>
          </cell>
          <cell r="O350">
            <v>15.338999999999999</v>
          </cell>
        </row>
        <row r="351">
          <cell r="A351">
            <v>55626</v>
          </cell>
          <cell r="B351" t="str">
            <v>295.</v>
          </cell>
          <cell r="C351" t="str">
            <v>TMI</v>
          </cell>
          <cell r="D351" t="str">
            <v>SOA</v>
          </cell>
          <cell r="E351">
            <v>55626</v>
          </cell>
          <cell r="F351" t="str">
            <v>Tischplatte 1700 grau o. Fuß</v>
          </cell>
          <cell r="G351">
            <v>28</v>
          </cell>
          <cell r="H351" t="str">
            <v>1700x700</v>
          </cell>
          <cell r="I351" t="str">
            <v>1Stk</v>
          </cell>
          <cell r="J351">
            <v>5</v>
          </cell>
          <cell r="K351">
            <v>5</v>
          </cell>
          <cell r="L351">
            <v>0</v>
          </cell>
          <cell r="M351">
            <v>10</v>
          </cell>
          <cell r="N351">
            <v>101.23</v>
          </cell>
          <cell r="O351">
            <v>10.123000000000001</v>
          </cell>
        </row>
        <row r="352">
          <cell r="A352">
            <v>55629</v>
          </cell>
          <cell r="B352" t="str">
            <v>296.</v>
          </cell>
          <cell r="C352" t="str">
            <v>TMI</v>
          </cell>
          <cell r="D352" t="str">
            <v>SOA</v>
          </cell>
          <cell r="E352">
            <v>55629</v>
          </cell>
          <cell r="F352" t="str">
            <v>Tischplatte 1400x700 BU/MPX</v>
          </cell>
          <cell r="G352">
            <v>27</v>
          </cell>
          <cell r="H352" t="str">
            <v>Kante abgeschr. o. Fußg.</v>
          </cell>
          <cell r="I352" t="str">
            <v>1Stk</v>
          </cell>
          <cell r="J352">
            <v>5</v>
          </cell>
          <cell r="K352">
            <v>5</v>
          </cell>
          <cell r="L352">
            <v>0</v>
          </cell>
          <cell r="M352">
            <v>10</v>
          </cell>
          <cell r="N352">
            <v>255.64</v>
          </cell>
          <cell r="O352">
            <v>25.563999999999997</v>
          </cell>
        </row>
        <row r="353">
          <cell r="A353">
            <v>55630</v>
          </cell>
          <cell r="B353" t="str">
            <v>297.</v>
          </cell>
          <cell r="C353" t="str">
            <v>TMI</v>
          </cell>
          <cell r="D353" t="str">
            <v>SOA</v>
          </cell>
          <cell r="E353">
            <v>55630</v>
          </cell>
          <cell r="F353" t="str">
            <v>Tischplatte 700x700 BU/MPX</v>
          </cell>
          <cell r="G353">
            <v>26</v>
          </cell>
          <cell r="H353" t="str">
            <v>Kante abgeschr. o. Fußg.</v>
          </cell>
          <cell r="I353" t="str">
            <v>1Stk</v>
          </cell>
          <cell r="J353">
            <v>5</v>
          </cell>
          <cell r="K353">
            <v>5</v>
          </cell>
          <cell r="L353">
            <v>0</v>
          </cell>
          <cell r="M353">
            <v>10</v>
          </cell>
          <cell r="N353">
            <v>53.68</v>
          </cell>
          <cell r="O353">
            <v>5.3679999999999994</v>
          </cell>
        </row>
        <row r="354">
          <cell r="A354">
            <v>55633</v>
          </cell>
          <cell r="B354" t="str">
            <v>298.</v>
          </cell>
          <cell r="C354" t="str">
            <v>TMI</v>
          </cell>
          <cell r="D354" t="str">
            <v>SOA</v>
          </cell>
          <cell r="E354">
            <v>55633</v>
          </cell>
          <cell r="F354" t="str">
            <v>Tischplatte  2000x700 BU/MPX</v>
          </cell>
          <cell r="G354">
            <v>28</v>
          </cell>
          <cell r="H354" t="str">
            <v>Kante abgeschr. o. Fußg.</v>
          </cell>
          <cell r="I354" t="str">
            <v>1Stk</v>
          </cell>
          <cell r="J354">
            <v>5</v>
          </cell>
          <cell r="K354">
            <v>5</v>
          </cell>
          <cell r="L354">
            <v>0</v>
          </cell>
          <cell r="M354">
            <v>10</v>
          </cell>
          <cell r="N354">
            <v>81.8</v>
          </cell>
          <cell r="O354">
            <v>8.18</v>
          </cell>
        </row>
        <row r="355">
          <cell r="A355">
            <v>55634</v>
          </cell>
          <cell r="B355" t="str">
            <v>299.</v>
          </cell>
          <cell r="C355" t="str">
            <v>TMI</v>
          </cell>
          <cell r="D355" t="str">
            <v>SOA</v>
          </cell>
          <cell r="E355">
            <v>55634</v>
          </cell>
          <cell r="F355" t="str">
            <v>Tischplatte 2200x800 BU/MPX</v>
          </cell>
          <cell r="G355">
            <v>27</v>
          </cell>
          <cell r="H355" t="str">
            <v>Kante abgeschr. o. Fußg.</v>
          </cell>
          <cell r="I355" t="str">
            <v>1Stk</v>
          </cell>
          <cell r="J355">
            <v>5</v>
          </cell>
          <cell r="K355">
            <v>5</v>
          </cell>
          <cell r="L355">
            <v>0</v>
          </cell>
          <cell r="M355">
            <v>10</v>
          </cell>
          <cell r="N355">
            <v>204.51</v>
          </cell>
          <cell r="O355">
            <v>20.451000000000001</v>
          </cell>
        </row>
        <row r="356">
          <cell r="A356">
            <v>55635</v>
          </cell>
          <cell r="B356" t="str">
            <v>300.</v>
          </cell>
          <cell r="C356" t="str">
            <v>TMI</v>
          </cell>
          <cell r="D356" t="str">
            <v>SOA</v>
          </cell>
          <cell r="E356">
            <v>55635</v>
          </cell>
          <cell r="F356" t="str">
            <v>Tischplatte rund 1100 BU/MPX</v>
          </cell>
          <cell r="G356">
            <v>28</v>
          </cell>
          <cell r="H356" t="str">
            <v>D-1100x40</v>
          </cell>
          <cell r="I356" t="str">
            <v>1Stk</v>
          </cell>
          <cell r="J356">
            <v>5</v>
          </cell>
          <cell r="K356">
            <v>5</v>
          </cell>
          <cell r="L356">
            <v>0</v>
          </cell>
          <cell r="M356">
            <v>10</v>
          </cell>
          <cell r="N356">
            <v>107.37</v>
          </cell>
          <cell r="O356">
            <v>10.737</v>
          </cell>
        </row>
        <row r="357">
          <cell r="A357">
            <v>55640</v>
          </cell>
          <cell r="B357" t="str">
            <v>301.</v>
          </cell>
          <cell r="C357" t="str">
            <v>TMI</v>
          </cell>
          <cell r="D357" t="str">
            <v>SOA</v>
          </cell>
          <cell r="E357">
            <v>55640</v>
          </cell>
          <cell r="F357" t="str">
            <v>Tischfüsse Kusch doppel</v>
          </cell>
          <cell r="G357">
            <v>23</v>
          </cell>
          <cell r="H357" t="str">
            <v>Doppelgestell - 2x pro Tisch</v>
          </cell>
          <cell r="I357" t="str">
            <v>1Stk</v>
          </cell>
          <cell r="J357">
            <v>5</v>
          </cell>
          <cell r="K357">
            <v>5</v>
          </cell>
          <cell r="L357">
            <v>0</v>
          </cell>
          <cell r="M357">
            <v>10</v>
          </cell>
          <cell r="N357">
            <v>127.82</v>
          </cell>
          <cell r="O357">
            <v>12.781999999999998</v>
          </cell>
        </row>
        <row r="358">
          <cell r="A358">
            <v>55641</v>
          </cell>
          <cell r="B358" t="str">
            <v>302.</v>
          </cell>
          <cell r="C358" t="str">
            <v>TMI</v>
          </cell>
          <cell r="D358" t="str">
            <v>SOA</v>
          </cell>
          <cell r="E358">
            <v>55641</v>
          </cell>
          <cell r="F358" t="str">
            <v>Tischfüsse Kusch 4-fach</v>
          </cell>
          <cell r="G358">
            <v>23</v>
          </cell>
          <cell r="H358" t="str">
            <v>4-fach-Gestell</v>
          </cell>
          <cell r="I358" t="str">
            <v>1Stk</v>
          </cell>
          <cell r="J358">
            <v>5</v>
          </cell>
          <cell r="K358">
            <v>5</v>
          </cell>
          <cell r="L358">
            <v>0</v>
          </cell>
          <cell r="M358">
            <v>10</v>
          </cell>
          <cell r="N358">
            <v>127.82</v>
          </cell>
          <cell r="O358">
            <v>12.781999999999998</v>
          </cell>
        </row>
        <row r="359">
          <cell r="A359">
            <v>55582</v>
          </cell>
          <cell r="B359" t="str">
            <v>303.</v>
          </cell>
          <cell r="C359" t="str">
            <v>TMI</v>
          </cell>
          <cell r="D359" t="str">
            <v>SOA</v>
          </cell>
          <cell r="E359">
            <v>55582</v>
          </cell>
          <cell r="F359" t="str">
            <v>Tischbein Häfele</v>
          </cell>
          <cell r="G359">
            <v>16</v>
          </cell>
          <cell r="H359" t="str">
            <v>Chrom,  4er Set</v>
          </cell>
          <cell r="I359" t="str">
            <v>1Stk</v>
          </cell>
          <cell r="J359">
            <v>5</v>
          </cell>
          <cell r="K359">
            <v>5</v>
          </cell>
          <cell r="L359">
            <v>0</v>
          </cell>
          <cell r="M359">
            <v>10</v>
          </cell>
          <cell r="N359">
            <v>25.56</v>
          </cell>
          <cell r="O359">
            <v>2.556</v>
          </cell>
        </row>
        <row r="360">
          <cell r="A360">
            <v>55611</v>
          </cell>
          <cell r="B360" t="str">
            <v>304.</v>
          </cell>
          <cell r="C360" t="str">
            <v>TMI</v>
          </cell>
          <cell r="D360" t="str">
            <v>SOA</v>
          </cell>
          <cell r="E360">
            <v>55611</v>
          </cell>
          <cell r="F360" t="str">
            <v>Rednerpult silber</v>
          </cell>
          <cell r="G360">
            <v>17</v>
          </cell>
          <cell r="H360" t="str">
            <v>1200x800x460mm, silber</v>
          </cell>
          <cell r="I360" t="str">
            <v>1Stk</v>
          </cell>
          <cell r="J360">
            <v>5</v>
          </cell>
          <cell r="K360">
            <v>5</v>
          </cell>
          <cell r="L360">
            <v>0</v>
          </cell>
          <cell r="M360">
            <v>10</v>
          </cell>
          <cell r="N360">
            <v>76.69</v>
          </cell>
          <cell r="O360">
            <v>7.6689999999999996</v>
          </cell>
        </row>
        <row r="361">
          <cell r="A361">
            <v>59533</v>
          </cell>
          <cell r="B361" t="str">
            <v>305.</v>
          </cell>
          <cell r="C361" t="str">
            <v>TMI</v>
          </cell>
          <cell r="D361" t="str">
            <v>SOA</v>
          </cell>
          <cell r="E361">
            <v>59533</v>
          </cell>
          <cell r="F361" t="str">
            <v>PC-Arbeitsplatz zweier</v>
          </cell>
          <cell r="G361">
            <v>22</v>
          </cell>
          <cell r="H361" t="str">
            <v>von Kunde Hailer</v>
          </cell>
          <cell r="I361" t="str">
            <v>1Stk</v>
          </cell>
          <cell r="J361">
            <v>5</v>
          </cell>
          <cell r="K361">
            <v>5</v>
          </cell>
          <cell r="L361">
            <v>0</v>
          </cell>
          <cell r="M361">
            <v>10</v>
          </cell>
          <cell r="N361">
            <v>2100</v>
          </cell>
          <cell r="O361">
            <v>210</v>
          </cell>
        </row>
        <row r="362">
          <cell r="A362">
            <v>59534</v>
          </cell>
          <cell r="B362" t="str">
            <v>306.</v>
          </cell>
          <cell r="C362" t="str">
            <v>TMI</v>
          </cell>
          <cell r="D362" t="str">
            <v>SOA</v>
          </cell>
          <cell r="E362">
            <v>59534</v>
          </cell>
          <cell r="F362" t="str">
            <v>Infotheke groß</v>
          </cell>
          <cell r="G362">
            <v>14</v>
          </cell>
          <cell r="H362" t="str">
            <v>von Kunde Hailer</v>
          </cell>
          <cell r="I362" t="str">
            <v>1Stk</v>
          </cell>
          <cell r="J362">
            <v>5</v>
          </cell>
          <cell r="K362">
            <v>5</v>
          </cell>
          <cell r="L362">
            <v>0</v>
          </cell>
          <cell r="M362">
            <v>10</v>
          </cell>
          <cell r="N362">
            <v>1100</v>
          </cell>
          <cell r="O362">
            <v>110</v>
          </cell>
        </row>
        <row r="363">
          <cell r="A363">
            <v>59536</v>
          </cell>
          <cell r="B363" t="str">
            <v>307.</v>
          </cell>
          <cell r="C363" t="str">
            <v>TMI</v>
          </cell>
          <cell r="D363" t="str">
            <v>SOA</v>
          </cell>
          <cell r="E363">
            <v>59536</v>
          </cell>
          <cell r="F363" t="str">
            <v>Infotheke Klein</v>
          </cell>
          <cell r="G363">
            <v>15</v>
          </cell>
          <cell r="H363" t="str">
            <v>von Kunde Hailer</v>
          </cell>
          <cell r="I363" t="str">
            <v>1Stk</v>
          </cell>
          <cell r="J363">
            <v>5</v>
          </cell>
          <cell r="K363">
            <v>5</v>
          </cell>
          <cell r="L363">
            <v>0</v>
          </cell>
          <cell r="M363">
            <v>10</v>
          </cell>
          <cell r="N363">
            <v>700</v>
          </cell>
          <cell r="O363">
            <v>70</v>
          </cell>
        </row>
        <row r="364">
          <cell r="A364">
            <v>55600</v>
          </cell>
          <cell r="B364" t="str">
            <v>308.</v>
          </cell>
          <cell r="C364" t="str">
            <v>TMI</v>
          </cell>
          <cell r="D364" t="str">
            <v>SOA</v>
          </cell>
          <cell r="E364">
            <v>55600</v>
          </cell>
          <cell r="F364" t="str">
            <v>Garderobenständer (Wiking)</v>
          </cell>
          <cell r="G364">
            <v>26</v>
          </cell>
          <cell r="H364" t="str">
            <v>H1700mm</v>
          </cell>
          <cell r="I364" t="str">
            <v>1Stk</v>
          </cell>
          <cell r="J364">
            <v>5</v>
          </cell>
          <cell r="K364">
            <v>5</v>
          </cell>
          <cell r="L364">
            <v>0</v>
          </cell>
          <cell r="M364">
            <v>10</v>
          </cell>
          <cell r="N364">
            <v>46.01</v>
          </cell>
          <cell r="O364">
            <v>4.601</v>
          </cell>
        </row>
        <row r="365">
          <cell r="A365">
            <v>55601</v>
          </cell>
          <cell r="B365" t="str">
            <v>309.</v>
          </cell>
          <cell r="C365" t="str">
            <v>TMI</v>
          </cell>
          <cell r="D365" t="str">
            <v>SOA</v>
          </cell>
          <cell r="E365">
            <v>55601</v>
          </cell>
          <cell r="F365" t="str">
            <v>Wandspiegel m. 4 Haltekl.</v>
          </cell>
          <cell r="G365">
            <v>25</v>
          </cell>
          <cell r="H365" t="str">
            <v>667x462mm</v>
          </cell>
          <cell r="I365" t="str">
            <v>1Stk</v>
          </cell>
          <cell r="J365">
            <v>5</v>
          </cell>
          <cell r="K365">
            <v>5</v>
          </cell>
          <cell r="L365">
            <v>0</v>
          </cell>
          <cell r="M365">
            <v>10</v>
          </cell>
          <cell r="N365">
            <v>13</v>
          </cell>
          <cell r="O365">
            <v>1.3</v>
          </cell>
        </row>
        <row r="366">
          <cell r="A366">
            <v>55610</v>
          </cell>
          <cell r="B366" t="str">
            <v>310.</v>
          </cell>
          <cell r="C366" t="str">
            <v>TMI</v>
          </cell>
          <cell r="D366" t="str">
            <v>SOA</v>
          </cell>
          <cell r="E366">
            <v>55610</v>
          </cell>
          <cell r="F366" t="str">
            <v>Sonnenschirm grün mit Fuß</v>
          </cell>
          <cell r="G366">
            <v>25</v>
          </cell>
          <cell r="H366" t="str">
            <v>mit Betonfuß</v>
          </cell>
          <cell r="I366" t="str">
            <v>1Stk</v>
          </cell>
          <cell r="J366">
            <v>5</v>
          </cell>
          <cell r="K366">
            <v>5</v>
          </cell>
          <cell r="L366">
            <v>0</v>
          </cell>
          <cell r="M366">
            <v>10</v>
          </cell>
          <cell r="N366">
            <v>102.25</v>
          </cell>
          <cell r="O366">
            <v>10.225</v>
          </cell>
        </row>
        <row r="367">
          <cell r="A367">
            <v>55652</v>
          </cell>
          <cell r="B367" t="str">
            <v>311.</v>
          </cell>
          <cell r="C367" t="str">
            <v>TMI</v>
          </cell>
          <cell r="D367" t="str">
            <v>SOA</v>
          </cell>
          <cell r="E367">
            <v>55652</v>
          </cell>
          <cell r="F367" t="str">
            <v>Klappstuhl BU MPX chrom</v>
          </cell>
          <cell r="G367">
            <v>23</v>
          </cell>
          <cell r="H367" t="str">
            <v>-</v>
          </cell>
          <cell r="I367" t="str">
            <v>1Stk</v>
          </cell>
          <cell r="J367">
            <v>5</v>
          </cell>
          <cell r="K367">
            <v>5</v>
          </cell>
          <cell r="L367">
            <v>0</v>
          </cell>
          <cell r="M367">
            <v>10</v>
          </cell>
          <cell r="N367">
            <v>77.709999999999994</v>
          </cell>
          <cell r="O367">
            <v>7.770999999999999</v>
          </cell>
        </row>
        <row r="368">
          <cell r="A368">
            <v>55605</v>
          </cell>
          <cell r="B368" t="str">
            <v>312.</v>
          </cell>
          <cell r="C368" t="str">
            <v>TMI</v>
          </cell>
          <cell r="D368" t="str">
            <v>SOA</v>
          </cell>
          <cell r="E368">
            <v>55605</v>
          </cell>
          <cell r="F368" t="str">
            <v>Metallbügel 990 Octanorm MBS</v>
          </cell>
          <cell r="G368">
            <v>28</v>
          </cell>
          <cell r="H368" t="str">
            <v>Lichte 990mm v. Hängeschrank</v>
          </cell>
          <cell r="I368" t="str">
            <v>1Stk</v>
          </cell>
          <cell r="J368">
            <v>5</v>
          </cell>
          <cell r="K368">
            <v>5</v>
          </cell>
          <cell r="L368">
            <v>0</v>
          </cell>
          <cell r="M368">
            <v>10</v>
          </cell>
          <cell r="N368">
            <v>13.84</v>
          </cell>
          <cell r="O368">
            <v>1.3840000000000001</v>
          </cell>
        </row>
        <row r="369">
          <cell r="A369">
            <v>55606</v>
          </cell>
          <cell r="B369" t="str">
            <v>313.</v>
          </cell>
          <cell r="C369" t="str">
            <v>TMI</v>
          </cell>
          <cell r="D369" t="str">
            <v>SOA</v>
          </cell>
          <cell r="E369">
            <v>55606</v>
          </cell>
          <cell r="F369" t="str">
            <v>Metallbügel 700 Octanorm MBS</v>
          </cell>
          <cell r="G369">
            <v>28</v>
          </cell>
          <cell r="H369" t="str">
            <v>Lichte 700mm  v. Hängeschrank</v>
          </cell>
          <cell r="I369" t="str">
            <v>1Stk</v>
          </cell>
          <cell r="J369">
            <v>5</v>
          </cell>
          <cell r="K369">
            <v>5</v>
          </cell>
          <cell r="L369">
            <v>0</v>
          </cell>
          <cell r="M369">
            <v>10</v>
          </cell>
          <cell r="N369">
            <v>12.78</v>
          </cell>
          <cell r="O369">
            <v>1.278</v>
          </cell>
        </row>
        <row r="370">
          <cell r="A370">
            <v>55607</v>
          </cell>
          <cell r="B370" t="str">
            <v>314.</v>
          </cell>
          <cell r="C370" t="str">
            <v>TMI</v>
          </cell>
          <cell r="D370" t="str">
            <v>SOA</v>
          </cell>
          <cell r="E370">
            <v>55607</v>
          </cell>
          <cell r="F370" t="str">
            <v>Metallbügel 490 Octanorm MBS</v>
          </cell>
          <cell r="G370">
            <v>28</v>
          </cell>
          <cell r="H370" t="str">
            <v>Lichte 490mm  v. Hängeschrank</v>
          </cell>
          <cell r="I370" t="str">
            <v>1Stk</v>
          </cell>
          <cell r="J370">
            <v>5</v>
          </cell>
          <cell r="K370">
            <v>5</v>
          </cell>
          <cell r="L370">
            <v>0</v>
          </cell>
          <cell r="M370">
            <v>10</v>
          </cell>
          <cell r="N370">
            <v>12.78</v>
          </cell>
          <cell r="O370">
            <v>1.278</v>
          </cell>
        </row>
        <row r="371">
          <cell r="A371">
            <v>59581</v>
          </cell>
          <cell r="B371" t="str">
            <v>315.</v>
          </cell>
          <cell r="C371" t="str">
            <v>TMI</v>
          </cell>
          <cell r="D371" t="str">
            <v>SOA</v>
          </cell>
          <cell r="E371">
            <v>59581</v>
          </cell>
          <cell r="F371" t="str">
            <v>Holz-Pendeltür weiss</v>
          </cell>
          <cell r="G371">
            <v>20</v>
          </cell>
          <cell r="H371" t="str">
            <v>komplett</v>
          </cell>
          <cell r="I371" t="str">
            <v>1Stk</v>
          </cell>
          <cell r="J371">
            <v>5</v>
          </cell>
          <cell r="K371">
            <v>5</v>
          </cell>
          <cell r="L371">
            <v>0</v>
          </cell>
          <cell r="M371">
            <v>10</v>
          </cell>
          <cell r="N371">
            <v>830</v>
          </cell>
          <cell r="O371">
            <v>83</v>
          </cell>
        </row>
        <row r="372">
          <cell r="A372">
            <v>60208</v>
          </cell>
          <cell r="B372" t="str">
            <v>316.</v>
          </cell>
          <cell r="C372" t="str">
            <v>TMI</v>
          </cell>
          <cell r="D372" t="str">
            <v>SOA</v>
          </cell>
          <cell r="E372">
            <v>60208</v>
          </cell>
          <cell r="F372" t="str">
            <v>Holz-Pendeltür ws. Trittschutz</v>
          </cell>
          <cell r="G372">
            <v>30</v>
          </cell>
          <cell r="H372" t="str">
            <v>komplett (Trittschutz Stahl)</v>
          </cell>
          <cell r="I372" t="str">
            <v>1Stk</v>
          </cell>
          <cell r="J372">
            <v>5</v>
          </cell>
          <cell r="K372">
            <v>5</v>
          </cell>
          <cell r="L372">
            <v>0</v>
          </cell>
          <cell r="M372">
            <v>10</v>
          </cell>
          <cell r="N372">
            <v>830</v>
          </cell>
          <cell r="O372">
            <v>83</v>
          </cell>
        </row>
        <row r="373">
          <cell r="B373" t="str">
            <v>475.</v>
          </cell>
          <cell r="C373" t="str">
            <v>OCT</v>
          </cell>
        </row>
        <row r="374">
          <cell r="B374" t="str">
            <v>Sonstiges Mietmaterial</v>
          </cell>
        </row>
        <row r="375">
          <cell r="A375">
            <v>58938</v>
          </cell>
          <cell r="B375" t="str">
            <v>317.</v>
          </cell>
          <cell r="C375" t="str">
            <v>SOM</v>
          </cell>
          <cell r="D375" t="str">
            <v xml:space="preserve"> </v>
          </cell>
          <cell r="E375">
            <v>58938</v>
          </cell>
          <cell r="F375" t="str">
            <v>Absperrgurtsystem</v>
          </cell>
          <cell r="G375">
            <v>17</v>
          </cell>
          <cell r="H375" t="str">
            <v>Gurt rot, Gurtlänge 2,3m</v>
          </cell>
          <cell r="I375" t="str">
            <v>1Stk</v>
          </cell>
          <cell r="J375">
            <v>5</v>
          </cell>
          <cell r="K375">
            <v>5</v>
          </cell>
          <cell r="L375">
            <v>0</v>
          </cell>
          <cell r="M375">
            <v>10</v>
          </cell>
          <cell r="N375">
            <v>151</v>
          </cell>
          <cell r="O375">
            <v>15.1</v>
          </cell>
        </row>
        <row r="376">
          <cell r="B376" t="str">
            <v>439.</v>
          </cell>
          <cell r="C376" t="str">
            <v>TMI</v>
          </cell>
          <cell r="D376" t="str">
            <v>RAR</v>
          </cell>
        </row>
        <row r="377">
          <cell r="B377" t="str">
            <v>Recycling (Rücklaufverwertung)</v>
          </cell>
        </row>
        <row r="378">
          <cell r="B378" t="str">
            <v>318.</v>
          </cell>
          <cell r="C378" t="str">
            <v>REC</v>
          </cell>
          <cell r="D378" t="str">
            <v xml:space="preserve"> </v>
          </cell>
          <cell r="J378">
            <v>0</v>
          </cell>
          <cell r="K378">
            <v>5</v>
          </cell>
          <cell r="L378">
            <v>0</v>
          </cell>
          <cell r="M378">
            <v>0</v>
          </cell>
          <cell r="O378">
            <v>0</v>
          </cell>
        </row>
        <row r="380">
          <cell r="B380" t="str">
            <v>Octa MBS</v>
          </cell>
        </row>
        <row r="381">
          <cell r="A381">
            <v>55192</v>
          </cell>
          <cell r="B381" t="str">
            <v>319.</v>
          </cell>
          <cell r="C381" t="str">
            <v>OCV</v>
          </cell>
          <cell r="D381" t="str">
            <v>DEK</v>
          </cell>
          <cell r="E381">
            <v>55192</v>
          </cell>
          <cell r="F381" t="str">
            <v>Deckenraster grau, 968/968</v>
          </cell>
          <cell r="H381" t="str">
            <v>968x968x25mm</v>
          </cell>
          <cell r="I381" t="str">
            <v>1Stk</v>
          </cell>
          <cell r="J381">
            <v>5</v>
          </cell>
          <cell r="K381">
            <v>5</v>
          </cell>
          <cell r="L381">
            <v>0</v>
          </cell>
          <cell r="M381">
            <v>10</v>
          </cell>
          <cell r="N381">
            <v>33.7453</v>
          </cell>
          <cell r="O381">
            <v>3.3745299999999996</v>
          </cell>
        </row>
        <row r="382">
          <cell r="A382">
            <v>55193</v>
          </cell>
          <cell r="B382" t="str">
            <v>320.</v>
          </cell>
          <cell r="C382" t="str">
            <v>OCV</v>
          </cell>
          <cell r="D382" t="str">
            <v>DEK</v>
          </cell>
          <cell r="E382">
            <v>55193</v>
          </cell>
          <cell r="F382" t="str">
            <v>Deckenraster grau, 968/473</v>
          </cell>
          <cell r="H382" t="str">
            <v>968x473x25mm</v>
          </cell>
          <cell r="I382" t="str">
            <v>1Stk</v>
          </cell>
          <cell r="J382">
            <v>5</v>
          </cell>
          <cell r="K382">
            <v>5</v>
          </cell>
          <cell r="L382">
            <v>0</v>
          </cell>
          <cell r="M382">
            <v>10</v>
          </cell>
          <cell r="N382">
            <v>24.899899999999999</v>
          </cell>
          <cell r="O382">
            <v>2.4899900000000001</v>
          </cell>
        </row>
        <row r="383">
          <cell r="A383">
            <v>55194</v>
          </cell>
          <cell r="B383" t="str">
            <v>321.</v>
          </cell>
          <cell r="C383" t="str">
            <v>OCV</v>
          </cell>
          <cell r="D383" t="str">
            <v>DEK</v>
          </cell>
          <cell r="E383">
            <v>55194</v>
          </cell>
          <cell r="F383" t="str">
            <v>Deckenraster grau, 473/473</v>
          </cell>
          <cell r="H383" t="str">
            <v>473x473x25mm</v>
          </cell>
          <cell r="I383" t="str">
            <v>1Stk</v>
          </cell>
          <cell r="J383">
            <v>5</v>
          </cell>
          <cell r="K383">
            <v>5</v>
          </cell>
          <cell r="L383">
            <v>0</v>
          </cell>
          <cell r="M383">
            <v>10</v>
          </cell>
          <cell r="N383">
            <v>17.895199999999999</v>
          </cell>
          <cell r="O383">
            <v>1.78952</v>
          </cell>
        </row>
        <row r="384">
          <cell r="A384">
            <v>55195</v>
          </cell>
          <cell r="B384" t="str">
            <v>322.</v>
          </cell>
          <cell r="C384" t="str">
            <v>OCV</v>
          </cell>
          <cell r="D384" t="str">
            <v>DEK</v>
          </cell>
          <cell r="E384">
            <v>55195</v>
          </cell>
          <cell r="F384" t="str">
            <v>Deckenraster diagonal, 955/955</v>
          </cell>
          <cell r="H384" t="str">
            <v>955x955x25mm, diagonal</v>
          </cell>
          <cell r="I384" t="str">
            <v>1Stk</v>
          </cell>
          <cell r="J384">
            <v>5</v>
          </cell>
          <cell r="K384">
            <v>5</v>
          </cell>
          <cell r="L384">
            <v>0</v>
          </cell>
          <cell r="M384">
            <v>10</v>
          </cell>
          <cell r="N384">
            <v>22.087800000000001</v>
          </cell>
          <cell r="O384">
            <v>2.20878</v>
          </cell>
        </row>
        <row r="385">
          <cell r="A385">
            <v>59540</v>
          </cell>
          <cell r="B385" t="str">
            <v>323.</v>
          </cell>
          <cell r="C385" t="str">
            <v>OCV</v>
          </cell>
          <cell r="D385" t="str">
            <v>DEK</v>
          </cell>
          <cell r="E385">
            <v>59540</v>
          </cell>
          <cell r="F385" t="str">
            <v>Deckenraster grau, 986x986 mm</v>
          </cell>
          <cell r="H385" t="str">
            <v>mit abgeschnittener Ecke</v>
          </cell>
          <cell r="I385" t="str">
            <v>1Stk</v>
          </cell>
          <cell r="J385">
            <v>5</v>
          </cell>
          <cell r="K385">
            <v>5</v>
          </cell>
          <cell r="L385">
            <v>0</v>
          </cell>
          <cell r="M385">
            <v>10</v>
          </cell>
          <cell r="N385">
            <v>33.75</v>
          </cell>
          <cell r="O385">
            <v>3.375</v>
          </cell>
        </row>
        <row r="386">
          <cell r="A386">
            <v>59541</v>
          </cell>
          <cell r="B386" t="str">
            <v>324.</v>
          </cell>
          <cell r="C386" t="str">
            <v>OCV</v>
          </cell>
          <cell r="D386" t="str">
            <v>DEK</v>
          </cell>
          <cell r="E386">
            <v>59541</v>
          </cell>
          <cell r="F386" t="str">
            <v>Deckenraster grau, 986x680</v>
          </cell>
          <cell r="H386" t="str">
            <v xml:space="preserve"> </v>
          </cell>
          <cell r="I386" t="str">
            <v>1Stk</v>
          </cell>
          <cell r="J386">
            <v>5</v>
          </cell>
          <cell r="K386">
            <v>5</v>
          </cell>
          <cell r="L386">
            <v>0</v>
          </cell>
          <cell r="M386">
            <v>10</v>
          </cell>
          <cell r="N386">
            <v>24.89</v>
          </cell>
          <cell r="O386">
            <v>2.4889999999999999</v>
          </cell>
        </row>
        <row r="387">
          <cell r="A387">
            <v>59542</v>
          </cell>
          <cell r="B387" t="str">
            <v>325.</v>
          </cell>
          <cell r="C387" t="str">
            <v>OCV</v>
          </cell>
          <cell r="D387" t="str">
            <v>DEK</v>
          </cell>
          <cell r="E387">
            <v>59542</v>
          </cell>
          <cell r="F387" t="str">
            <v>Deckenraster grau, 680x470</v>
          </cell>
          <cell r="H387" t="str">
            <v xml:space="preserve"> </v>
          </cell>
          <cell r="I387" t="str">
            <v>1Stk</v>
          </cell>
          <cell r="J387">
            <v>5</v>
          </cell>
          <cell r="K387">
            <v>5</v>
          </cell>
          <cell r="L387">
            <v>0</v>
          </cell>
          <cell r="M387">
            <v>10</v>
          </cell>
          <cell r="N387">
            <v>33.75</v>
          </cell>
          <cell r="O387">
            <v>3.375</v>
          </cell>
        </row>
        <row r="388">
          <cell r="A388">
            <v>59543</v>
          </cell>
          <cell r="B388" t="str">
            <v>326.</v>
          </cell>
          <cell r="C388" t="str">
            <v>OCV</v>
          </cell>
          <cell r="D388" t="str">
            <v>DEK</v>
          </cell>
          <cell r="E388">
            <v>59543</v>
          </cell>
          <cell r="F388" t="str">
            <v>Deckenrastr, grau ,</v>
          </cell>
          <cell r="H388" t="str">
            <v>kleines Dreieck 47 x47  mm</v>
          </cell>
          <cell r="I388" t="str">
            <v>1Stk</v>
          </cell>
          <cell r="J388">
            <v>5</v>
          </cell>
          <cell r="K388">
            <v>5</v>
          </cell>
          <cell r="L388">
            <v>0</v>
          </cell>
          <cell r="M388">
            <v>10</v>
          </cell>
          <cell r="N388">
            <v>33.75</v>
          </cell>
          <cell r="O388">
            <v>3.375</v>
          </cell>
        </row>
        <row r="389">
          <cell r="A389">
            <v>55224</v>
          </cell>
          <cell r="B389" t="str">
            <v>327.</v>
          </cell>
          <cell r="C389" t="str">
            <v>OCV</v>
          </cell>
          <cell r="D389" t="str">
            <v>DEK</v>
          </cell>
          <cell r="E389">
            <v>55224</v>
          </cell>
          <cell r="F389" t="str">
            <v>Rasterhaken 175mm Draht</v>
          </cell>
          <cell r="H389" t="str">
            <v>175mm, Draht E236</v>
          </cell>
          <cell r="I389" t="str">
            <v>1Stk</v>
          </cell>
          <cell r="J389">
            <v>25</v>
          </cell>
          <cell r="K389">
            <v>5</v>
          </cell>
          <cell r="L389">
            <v>0</v>
          </cell>
          <cell r="M389">
            <v>30</v>
          </cell>
          <cell r="N389">
            <v>0.1227</v>
          </cell>
          <cell r="O389">
            <v>3.6810000000000002E-2</v>
          </cell>
        </row>
        <row r="390">
          <cell r="A390">
            <v>55226</v>
          </cell>
          <cell r="B390" t="str">
            <v>328.</v>
          </cell>
          <cell r="C390" t="str">
            <v>OCV</v>
          </cell>
          <cell r="D390" t="str">
            <v>DEK</v>
          </cell>
          <cell r="E390">
            <v>55226</v>
          </cell>
          <cell r="F390" t="str">
            <v>Rasterhaken 175mm flach</v>
          </cell>
          <cell r="H390" t="str">
            <v>175mm,  flach E231</v>
          </cell>
          <cell r="I390" t="str">
            <v>1Stk</v>
          </cell>
          <cell r="J390">
            <v>25</v>
          </cell>
          <cell r="K390">
            <v>5</v>
          </cell>
          <cell r="L390">
            <v>0</v>
          </cell>
          <cell r="M390">
            <v>30</v>
          </cell>
          <cell r="N390">
            <v>0.27610000000000001</v>
          </cell>
          <cell r="O390">
            <v>8.2830000000000015E-2</v>
          </cell>
        </row>
        <row r="391">
          <cell r="A391">
            <v>55166</v>
          </cell>
          <cell r="B391" t="str">
            <v>329.</v>
          </cell>
          <cell r="C391" t="str">
            <v>OCV</v>
          </cell>
          <cell r="D391" t="str">
            <v>EIG</v>
          </cell>
          <cell r="E391">
            <v>55166</v>
          </cell>
          <cell r="F391" t="str">
            <v>Faltture wei?, 950er</v>
          </cell>
          <cell r="H391" t="str">
            <v>95 x2   mm</v>
          </cell>
          <cell r="I391" t="str">
            <v>1Stk</v>
          </cell>
          <cell r="J391">
            <v>5</v>
          </cell>
          <cell r="K391">
            <v>5</v>
          </cell>
          <cell r="L391">
            <v>0</v>
          </cell>
          <cell r="M391">
            <v>10</v>
          </cell>
          <cell r="N391">
            <v>327.22680000000003</v>
          </cell>
          <cell r="O391">
            <v>32.722679999999997</v>
          </cell>
        </row>
        <row r="392">
          <cell r="A392">
            <v>55155</v>
          </cell>
          <cell r="B392" t="str">
            <v>330.</v>
          </cell>
          <cell r="C392" t="str">
            <v>OCV</v>
          </cell>
          <cell r="D392" t="str">
            <v>EIG</v>
          </cell>
          <cell r="E392">
            <v>55155</v>
          </cell>
          <cell r="F392" t="str">
            <v>Turblatt DIN L</v>
          </cell>
          <cell r="H392" t="str">
            <v>zu W 51 , 194 x83 mm,  BB</v>
          </cell>
          <cell r="I392" t="str">
            <v>1Stk</v>
          </cell>
          <cell r="J392">
            <v>5</v>
          </cell>
          <cell r="K392">
            <v>5</v>
          </cell>
          <cell r="L392">
            <v>0</v>
          </cell>
          <cell r="M392">
            <v>10</v>
          </cell>
          <cell r="N392">
            <v>95.611599999999996</v>
          </cell>
          <cell r="O392">
            <v>9.5611599999999992</v>
          </cell>
        </row>
        <row r="393">
          <cell r="A393">
            <v>55156</v>
          </cell>
          <cell r="B393" t="str">
            <v>331.</v>
          </cell>
          <cell r="C393" t="str">
            <v>OCV</v>
          </cell>
          <cell r="D393" t="str">
            <v>EIG</v>
          </cell>
          <cell r="E393">
            <v>55156</v>
          </cell>
          <cell r="F393" t="str">
            <v>Turblatt DIN R</v>
          </cell>
          <cell r="H393" t="str">
            <v>zu W 51 , 194 x83 mm,  BB</v>
          </cell>
          <cell r="I393" t="str">
            <v>1Stk</v>
          </cell>
          <cell r="J393">
            <v>5</v>
          </cell>
          <cell r="K393">
            <v>5</v>
          </cell>
          <cell r="L393">
            <v>0</v>
          </cell>
          <cell r="M393">
            <v>10</v>
          </cell>
          <cell r="N393">
            <v>95.611599999999996</v>
          </cell>
          <cell r="O393">
            <v>9.5611599999999992</v>
          </cell>
        </row>
        <row r="394">
          <cell r="A394">
            <v>55160</v>
          </cell>
          <cell r="B394" t="str">
            <v>332.</v>
          </cell>
          <cell r="C394" t="str">
            <v>OCV</v>
          </cell>
          <cell r="D394" t="str">
            <v>EIG</v>
          </cell>
          <cell r="E394">
            <v>55160</v>
          </cell>
          <cell r="F394" t="str">
            <v>Drehturrahmen wei?</v>
          </cell>
          <cell r="H394" t="str">
            <v>2   x95 mm, W 51 /Z</v>
          </cell>
          <cell r="I394" t="str">
            <v>1Stk</v>
          </cell>
          <cell r="J394">
            <v>5</v>
          </cell>
          <cell r="K394">
            <v>5</v>
          </cell>
          <cell r="L394">
            <v>0</v>
          </cell>
          <cell r="M394">
            <v>10</v>
          </cell>
          <cell r="N394">
            <v>113.72150000000001</v>
          </cell>
          <cell r="O394">
            <v>11.372150000000001</v>
          </cell>
        </row>
        <row r="395">
          <cell r="A395">
            <v>55161</v>
          </cell>
          <cell r="B395" t="str">
            <v>333.</v>
          </cell>
          <cell r="C395" t="str">
            <v>OCV</v>
          </cell>
          <cell r="D395" t="str">
            <v>EIG</v>
          </cell>
          <cell r="E395">
            <v>55161</v>
          </cell>
          <cell r="F395" t="str">
            <v>Drehturrahmen grau</v>
          </cell>
          <cell r="H395" t="str">
            <v>2   x95 mm grau, W 51 /Z</v>
          </cell>
          <cell r="I395" t="str">
            <v>1Stk</v>
          </cell>
          <cell r="J395">
            <v>5</v>
          </cell>
          <cell r="K395">
            <v>5</v>
          </cell>
          <cell r="L395">
            <v>0</v>
          </cell>
          <cell r="M395">
            <v>10</v>
          </cell>
          <cell r="N395">
            <v>109.98399999999999</v>
          </cell>
          <cell r="O395">
            <v>10.998399999999998</v>
          </cell>
        </row>
        <row r="396">
          <cell r="A396">
            <v>55162</v>
          </cell>
          <cell r="B396" t="str">
            <v>334.</v>
          </cell>
          <cell r="C396" t="str">
            <v>OCV</v>
          </cell>
          <cell r="D396" t="str">
            <v>EIG</v>
          </cell>
          <cell r="E396">
            <v>55162</v>
          </cell>
          <cell r="F396" t="str">
            <v>Drehturrahmen silber</v>
          </cell>
          <cell r="H396" t="str">
            <v>2   x95 mm, silber, W 51 /Z</v>
          </cell>
          <cell r="I396" t="str">
            <v>1Stk</v>
          </cell>
          <cell r="J396">
            <v>5</v>
          </cell>
          <cell r="K396">
            <v>5</v>
          </cell>
          <cell r="L396">
            <v>0</v>
          </cell>
          <cell r="M396">
            <v>10</v>
          </cell>
          <cell r="N396">
            <v>102.3095</v>
          </cell>
          <cell r="O396">
            <v>10.23095</v>
          </cell>
        </row>
        <row r="397">
          <cell r="A397">
            <v>55164</v>
          </cell>
          <cell r="B397" t="str">
            <v>335.</v>
          </cell>
          <cell r="C397" t="str">
            <v>OCV</v>
          </cell>
          <cell r="D397" t="str">
            <v>EIG</v>
          </cell>
          <cell r="E397">
            <v>55164</v>
          </cell>
          <cell r="F397" t="str">
            <v>Druckergarnitur wei?</v>
          </cell>
          <cell r="H397" t="str">
            <v>Hewi, kompl. M. BB-Rosette</v>
          </cell>
          <cell r="I397" t="str">
            <v>1Stk</v>
          </cell>
          <cell r="J397">
            <v>5</v>
          </cell>
          <cell r="K397">
            <v>5</v>
          </cell>
          <cell r="L397">
            <v>0</v>
          </cell>
          <cell r="M397">
            <v>10</v>
          </cell>
          <cell r="N397">
            <v>16.3613</v>
          </cell>
          <cell r="O397">
            <v>1.6361300000000001</v>
          </cell>
        </row>
        <row r="398">
          <cell r="A398">
            <v>55165</v>
          </cell>
          <cell r="B398" t="str">
            <v>336.</v>
          </cell>
          <cell r="C398" t="str">
            <v>OCV</v>
          </cell>
          <cell r="D398" t="str">
            <v>EIG</v>
          </cell>
          <cell r="E398">
            <v>55165</v>
          </cell>
          <cell r="F398" t="str">
            <v>Druckergarnitur grau</v>
          </cell>
          <cell r="H398" t="str">
            <v>Hewi, kompl. M. BB-Rosette</v>
          </cell>
          <cell r="I398" t="str">
            <v>1Stk</v>
          </cell>
          <cell r="J398">
            <v>5</v>
          </cell>
          <cell r="K398">
            <v>5</v>
          </cell>
          <cell r="L398">
            <v>0</v>
          </cell>
          <cell r="M398">
            <v>10</v>
          </cell>
          <cell r="N398">
            <v>16.3613</v>
          </cell>
          <cell r="O398">
            <v>1.6361300000000001</v>
          </cell>
        </row>
        <row r="399">
          <cell r="A399">
            <v>55343</v>
          </cell>
          <cell r="B399" t="str">
            <v>337.</v>
          </cell>
          <cell r="C399" t="str">
            <v>OCV</v>
          </cell>
          <cell r="D399" t="str">
            <v>EIG</v>
          </cell>
          <cell r="E399">
            <v>55343</v>
          </cell>
          <cell r="F399" t="str">
            <v>Faltture grau</v>
          </cell>
          <cell r="H399" t="str">
            <v>95 er</v>
          </cell>
          <cell r="I399" t="str">
            <v>1Stk</v>
          </cell>
          <cell r="J399">
            <v>5</v>
          </cell>
          <cell r="K399">
            <v>5</v>
          </cell>
          <cell r="L399">
            <v>0</v>
          </cell>
          <cell r="M399">
            <v>10</v>
          </cell>
          <cell r="N399">
            <v>327.22680000000003</v>
          </cell>
          <cell r="O399">
            <v>32.722679999999997</v>
          </cell>
        </row>
        <row r="400">
          <cell r="A400">
            <v>55171</v>
          </cell>
          <cell r="B400" t="str">
            <v>338.</v>
          </cell>
          <cell r="C400" t="str">
            <v>OCV</v>
          </cell>
          <cell r="D400" t="str">
            <v>EIG</v>
          </cell>
          <cell r="E400">
            <v>55171</v>
          </cell>
          <cell r="F400" t="str">
            <v>Vorhangbugel wei?</v>
          </cell>
          <cell r="H400" t="str">
            <v>99 mm, 1 5mm tief</v>
          </cell>
          <cell r="I400" t="str">
            <v>1Stk</v>
          </cell>
          <cell r="J400">
            <v>5</v>
          </cell>
          <cell r="K400">
            <v>5</v>
          </cell>
          <cell r="L400">
            <v>0</v>
          </cell>
          <cell r="M400">
            <v>10</v>
          </cell>
          <cell r="N400">
            <v>27.4922</v>
          </cell>
          <cell r="O400">
            <v>2.7492200000000002</v>
          </cell>
        </row>
        <row r="401">
          <cell r="A401">
            <v>55172</v>
          </cell>
          <cell r="B401" t="str">
            <v>339.</v>
          </cell>
          <cell r="C401" t="str">
            <v>OCV</v>
          </cell>
          <cell r="D401" t="str">
            <v>EIG</v>
          </cell>
          <cell r="E401">
            <v>55172</v>
          </cell>
          <cell r="F401" t="str">
            <v>Vorhangbugel grau</v>
          </cell>
          <cell r="H401" t="str">
            <v>99 mm, 1 5mm tief</v>
          </cell>
          <cell r="I401" t="str">
            <v>1Stk</v>
          </cell>
          <cell r="J401">
            <v>5</v>
          </cell>
          <cell r="K401">
            <v>5</v>
          </cell>
          <cell r="L401">
            <v>0</v>
          </cell>
          <cell r="M401">
            <v>10</v>
          </cell>
          <cell r="N401">
            <v>27.4922</v>
          </cell>
          <cell r="O401">
            <v>2.7492200000000002</v>
          </cell>
        </row>
        <row r="402">
          <cell r="A402">
            <v>55173</v>
          </cell>
          <cell r="B402" t="str">
            <v>340.</v>
          </cell>
          <cell r="C402" t="str">
            <v>OCV</v>
          </cell>
          <cell r="D402" t="str">
            <v>EIG</v>
          </cell>
          <cell r="E402">
            <v>55173</v>
          </cell>
          <cell r="F402" t="str">
            <v>Vorhangbugel silber</v>
          </cell>
          <cell r="H402" t="str">
            <v>99 mm, silber, 1 5mm tief</v>
          </cell>
          <cell r="I402" t="str">
            <v>1Stk</v>
          </cell>
          <cell r="J402">
            <v>5</v>
          </cell>
          <cell r="K402">
            <v>5</v>
          </cell>
          <cell r="L402">
            <v>0</v>
          </cell>
          <cell r="M402">
            <v>10</v>
          </cell>
          <cell r="N402">
            <v>27.4922</v>
          </cell>
          <cell r="O402">
            <v>2.7492200000000002</v>
          </cell>
        </row>
        <row r="403">
          <cell r="A403">
            <v>55174</v>
          </cell>
          <cell r="B403" t="str">
            <v>341.</v>
          </cell>
          <cell r="C403" t="str">
            <v>OCV</v>
          </cell>
          <cell r="D403" t="str">
            <v>EIG</v>
          </cell>
          <cell r="E403">
            <v>55174</v>
          </cell>
          <cell r="F403" t="str">
            <v>Glasdrehtur klar ESG, 950er</v>
          </cell>
          <cell r="H403" t="str">
            <v>193 x95 , kompl</v>
          </cell>
          <cell r="I403" t="str">
            <v>1Stk</v>
          </cell>
          <cell r="J403">
            <v>5</v>
          </cell>
          <cell r="K403">
            <v>5</v>
          </cell>
          <cell r="L403">
            <v>0</v>
          </cell>
          <cell r="M403">
            <v>10</v>
          </cell>
          <cell r="N403">
            <v>142.13910000000001</v>
          </cell>
          <cell r="O403">
            <v>14.21391</v>
          </cell>
        </row>
        <row r="404">
          <cell r="A404">
            <v>55175</v>
          </cell>
          <cell r="B404" t="str">
            <v>342.</v>
          </cell>
          <cell r="C404" t="str">
            <v>OCV</v>
          </cell>
          <cell r="D404" t="str">
            <v>EIG</v>
          </cell>
          <cell r="E404">
            <v>55175</v>
          </cell>
          <cell r="F404" t="str">
            <v>Glasdrehtur grau ESG, 950er</v>
          </cell>
          <cell r="H404" t="str">
            <v>193 x95  , komplett</v>
          </cell>
          <cell r="I404" t="str">
            <v>1Stk</v>
          </cell>
          <cell r="J404">
            <v>5</v>
          </cell>
          <cell r="K404">
            <v>5</v>
          </cell>
          <cell r="L404">
            <v>0</v>
          </cell>
          <cell r="M404">
            <v>10</v>
          </cell>
          <cell r="N404">
            <v>347.67849999999999</v>
          </cell>
          <cell r="O404">
            <v>34.767849999999996</v>
          </cell>
        </row>
        <row r="405">
          <cell r="A405">
            <v>59537</v>
          </cell>
          <cell r="B405" t="str">
            <v>343.</v>
          </cell>
          <cell r="C405" t="str">
            <v>OCV</v>
          </cell>
          <cell r="D405" t="str">
            <v>EIG</v>
          </cell>
          <cell r="E405">
            <v>59537</v>
          </cell>
          <cell r="F405" t="str">
            <v>Drückergarnitur</v>
          </cell>
          <cell r="H405" t="str">
            <v>für Glastüre, grau</v>
          </cell>
          <cell r="I405" t="str">
            <v>1Stk</v>
          </cell>
          <cell r="J405">
            <v>5</v>
          </cell>
          <cell r="K405">
            <v>5</v>
          </cell>
          <cell r="L405">
            <v>0</v>
          </cell>
          <cell r="M405">
            <v>10</v>
          </cell>
          <cell r="N405">
            <v>16.36</v>
          </cell>
          <cell r="O405">
            <v>1.6359999999999999</v>
          </cell>
        </row>
        <row r="406">
          <cell r="A406">
            <v>55344</v>
          </cell>
          <cell r="B406" t="str">
            <v>344.</v>
          </cell>
          <cell r="C406" t="str">
            <v>OCV</v>
          </cell>
          <cell r="D406" t="str">
            <v>KTL</v>
          </cell>
          <cell r="E406">
            <v>55344</v>
          </cell>
          <cell r="F406" t="str">
            <v>Halterung U-P</v>
          </cell>
          <cell r="H406" t="str">
            <v>95 x15x15x15 Alu</v>
          </cell>
          <cell r="I406" t="str">
            <v>1Stk</v>
          </cell>
          <cell r="J406">
            <v>5</v>
          </cell>
          <cell r="K406">
            <v>5</v>
          </cell>
          <cell r="L406">
            <v>0</v>
          </cell>
          <cell r="M406">
            <v>10</v>
          </cell>
          <cell r="N406">
            <v>1.2782</v>
          </cell>
          <cell r="O406">
            <v>0.12781999999999999</v>
          </cell>
        </row>
        <row r="407">
          <cell r="A407">
            <v>55345</v>
          </cell>
          <cell r="B407" t="str">
            <v>345.</v>
          </cell>
          <cell r="C407" t="str">
            <v>OCV</v>
          </cell>
          <cell r="D407" t="str">
            <v>KTL</v>
          </cell>
          <cell r="E407">
            <v>55345</v>
          </cell>
          <cell r="F407" t="str">
            <v>Halterung U-P</v>
          </cell>
          <cell r="H407" t="str">
            <v>455x15x15x15 Alu</v>
          </cell>
          <cell r="I407" t="str">
            <v>1Stk</v>
          </cell>
          <cell r="J407">
            <v>5</v>
          </cell>
          <cell r="K407">
            <v>5</v>
          </cell>
          <cell r="L407">
            <v>0</v>
          </cell>
          <cell r="M407">
            <v>10</v>
          </cell>
          <cell r="N407">
            <v>0.92030000000000001</v>
          </cell>
          <cell r="O407">
            <v>9.2030000000000001E-2</v>
          </cell>
        </row>
        <row r="408">
          <cell r="A408">
            <v>55274</v>
          </cell>
          <cell r="B408" t="str">
            <v>346.</v>
          </cell>
          <cell r="C408" t="str">
            <v>OCV</v>
          </cell>
          <cell r="D408" t="str">
            <v>SON</v>
          </cell>
          <cell r="E408">
            <v>55274</v>
          </cell>
          <cell r="F408" t="str">
            <v>Rechen wei?, 495er, 3 Haken</v>
          </cell>
          <cell r="H408" t="str">
            <v>Achse 495, 3 Haken</v>
          </cell>
          <cell r="I408" t="str">
            <v>1Stk</v>
          </cell>
          <cell r="J408">
            <v>5</v>
          </cell>
          <cell r="K408">
            <v>5</v>
          </cell>
          <cell r="L408">
            <v>0</v>
          </cell>
          <cell r="M408">
            <v>10</v>
          </cell>
          <cell r="N408">
            <v>15.0831</v>
          </cell>
          <cell r="O408">
            <v>1.5083099999999998</v>
          </cell>
        </row>
        <row r="409">
          <cell r="A409">
            <v>55275</v>
          </cell>
          <cell r="B409" t="str">
            <v>347.</v>
          </cell>
          <cell r="C409" t="str">
            <v>OCV</v>
          </cell>
          <cell r="D409" t="str">
            <v>SON</v>
          </cell>
          <cell r="E409">
            <v>55275</v>
          </cell>
          <cell r="F409" t="str">
            <v>Rechen wei?, 700er, 4 Haken</v>
          </cell>
          <cell r="H409" t="str">
            <v>Achse 7  , 4 Haken</v>
          </cell>
          <cell r="I409" t="str">
            <v>1Stk</v>
          </cell>
          <cell r="J409">
            <v>5</v>
          </cell>
          <cell r="K409">
            <v>5</v>
          </cell>
          <cell r="L409">
            <v>0</v>
          </cell>
          <cell r="M409">
            <v>10</v>
          </cell>
          <cell r="N409">
            <v>17.895199999999999</v>
          </cell>
          <cell r="O409">
            <v>1.78952</v>
          </cell>
        </row>
        <row r="410">
          <cell r="A410">
            <v>55276</v>
          </cell>
          <cell r="B410" t="str">
            <v>348.</v>
          </cell>
          <cell r="C410" t="str">
            <v>OCV</v>
          </cell>
          <cell r="D410" t="str">
            <v>SON</v>
          </cell>
          <cell r="E410">
            <v>55276</v>
          </cell>
          <cell r="F410" t="str">
            <v>Rechen wei?, 900er, 6 Haken</v>
          </cell>
          <cell r="H410" t="str">
            <v>Achse 9  , 6 Haken</v>
          </cell>
          <cell r="I410" t="str">
            <v>1Stk</v>
          </cell>
          <cell r="J410">
            <v>5</v>
          </cell>
          <cell r="K410">
            <v>5</v>
          </cell>
          <cell r="L410">
            <v>0</v>
          </cell>
          <cell r="M410">
            <v>10</v>
          </cell>
          <cell r="N410">
            <v>23.008099999999999</v>
          </cell>
          <cell r="O410">
            <v>2.3008099999999998</v>
          </cell>
        </row>
        <row r="411">
          <cell r="A411">
            <v>55277</v>
          </cell>
          <cell r="B411" t="str">
            <v>349.</v>
          </cell>
          <cell r="C411" t="str">
            <v>OCV</v>
          </cell>
          <cell r="D411" t="str">
            <v>SON</v>
          </cell>
          <cell r="E411">
            <v>55277</v>
          </cell>
          <cell r="F411" t="str">
            <v>Rechen silber, 495er, 3 Haken</v>
          </cell>
          <cell r="H411" t="str">
            <v>Achse 495, 3 Haken</v>
          </cell>
          <cell r="I411" t="str">
            <v>1Stk</v>
          </cell>
          <cell r="J411">
            <v>5</v>
          </cell>
          <cell r="K411">
            <v>5</v>
          </cell>
          <cell r="L411">
            <v>0</v>
          </cell>
          <cell r="M411">
            <v>10</v>
          </cell>
          <cell r="N411">
            <v>14.6996</v>
          </cell>
          <cell r="O411">
            <v>1.4699600000000002</v>
          </cell>
        </row>
        <row r="412">
          <cell r="A412">
            <v>55278</v>
          </cell>
          <cell r="B412" t="str">
            <v>350.</v>
          </cell>
          <cell r="C412" t="str">
            <v>OCV</v>
          </cell>
          <cell r="D412" t="str">
            <v>SON</v>
          </cell>
          <cell r="E412">
            <v>55278</v>
          </cell>
          <cell r="F412" t="str">
            <v>Rechen silber, 700er, 4 Haken</v>
          </cell>
          <cell r="H412" t="str">
            <v>Achse 7  , 4 Haken</v>
          </cell>
          <cell r="I412" t="str">
            <v>1Stk</v>
          </cell>
          <cell r="J412">
            <v>5</v>
          </cell>
          <cell r="K412">
            <v>5</v>
          </cell>
          <cell r="L412">
            <v>0</v>
          </cell>
          <cell r="M412">
            <v>10</v>
          </cell>
          <cell r="N412">
            <v>17.895199999999999</v>
          </cell>
          <cell r="O412">
            <v>1.78952</v>
          </cell>
        </row>
        <row r="413">
          <cell r="A413">
            <v>55279</v>
          </cell>
          <cell r="B413" t="str">
            <v>351.</v>
          </cell>
          <cell r="C413" t="str">
            <v>OCV</v>
          </cell>
          <cell r="D413" t="str">
            <v>SON</v>
          </cell>
          <cell r="E413">
            <v>55279</v>
          </cell>
          <cell r="F413" t="str">
            <v>Rechen silber, 990er, 6 Haken</v>
          </cell>
          <cell r="H413" t="str">
            <v>Achse 99 , 6 Haken</v>
          </cell>
          <cell r="I413" t="str">
            <v>1Stk</v>
          </cell>
          <cell r="J413">
            <v>5</v>
          </cell>
          <cell r="K413">
            <v>5</v>
          </cell>
          <cell r="L413">
            <v>0</v>
          </cell>
          <cell r="M413">
            <v>10</v>
          </cell>
          <cell r="N413">
            <v>23.008099999999999</v>
          </cell>
          <cell r="O413">
            <v>2.3008099999999998</v>
          </cell>
        </row>
        <row r="414">
          <cell r="A414">
            <v>55280</v>
          </cell>
          <cell r="B414" t="str">
            <v>352.</v>
          </cell>
          <cell r="C414" t="str">
            <v>OCV</v>
          </cell>
          <cell r="D414" t="str">
            <v>SON</v>
          </cell>
          <cell r="E414">
            <v>55280</v>
          </cell>
          <cell r="F414" t="str">
            <v>Rechen silber, 1400er, 8 Haken</v>
          </cell>
          <cell r="H414" t="str">
            <v>Achse 14  , 8 Haken</v>
          </cell>
          <cell r="I414" t="str">
            <v>1Stk</v>
          </cell>
          <cell r="J414">
            <v>5</v>
          </cell>
          <cell r="K414">
            <v>5</v>
          </cell>
          <cell r="L414">
            <v>0</v>
          </cell>
          <cell r="M414">
            <v>10</v>
          </cell>
          <cell r="N414">
            <v>27.993200000000002</v>
          </cell>
          <cell r="O414">
            <v>2.7993200000000003</v>
          </cell>
        </row>
        <row r="415">
          <cell r="A415">
            <v>55281</v>
          </cell>
          <cell r="B415" t="str">
            <v>353.</v>
          </cell>
          <cell r="C415" t="str">
            <v>OCV</v>
          </cell>
          <cell r="D415" t="str">
            <v>SON</v>
          </cell>
          <cell r="E415">
            <v>55281</v>
          </cell>
          <cell r="F415" t="str">
            <v>Rechen grau, 990er, 6 Haken</v>
          </cell>
          <cell r="H415" t="str">
            <v>Achse 99 , 6 Haken</v>
          </cell>
          <cell r="I415" t="str">
            <v>1Stk</v>
          </cell>
          <cell r="J415">
            <v>5</v>
          </cell>
          <cell r="K415">
            <v>5</v>
          </cell>
          <cell r="L415">
            <v>0</v>
          </cell>
          <cell r="M415">
            <v>10</v>
          </cell>
          <cell r="N415">
            <v>23.008099999999999</v>
          </cell>
          <cell r="O415">
            <v>2.3008099999999998</v>
          </cell>
        </row>
        <row r="416">
          <cell r="A416">
            <v>55282</v>
          </cell>
          <cell r="B416" t="str">
            <v>354.</v>
          </cell>
          <cell r="C416" t="str">
            <v>OCV</v>
          </cell>
          <cell r="D416" t="str">
            <v>SON</v>
          </cell>
          <cell r="E416">
            <v>55282</v>
          </cell>
          <cell r="F416" t="str">
            <v>Rechen lackiert, 495er, 3 Hake</v>
          </cell>
          <cell r="H416" t="str">
            <v>Achse 495, 3 Haken</v>
          </cell>
          <cell r="I416" t="str">
            <v>1Stk</v>
          </cell>
          <cell r="J416">
            <v>5</v>
          </cell>
          <cell r="K416">
            <v>5</v>
          </cell>
          <cell r="L416">
            <v>0</v>
          </cell>
          <cell r="M416">
            <v>10</v>
          </cell>
          <cell r="N416">
            <v>14.495100000000001</v>
          </cell>
          <cell r="O416">
            <v>1.4495100000000003</v>
          </cell>
        </row>
        <row r="417">
          <cell r="A417">
            <v>55284</v>
          </cell>
          <cell r="B417" t="str">
            <v>355.</v>
          </cell>
          <cell r="C417" t="str">
            <v>OCV</v>
          </cell>
          <cell r="D417" t="str">
            <v>SON</v>
          </cell>
          <cell r="E417">
            <v>55284</v>
          </cell>
          <cell r="F417" t="str">
            <v>Rechen lackiert, 990er, 6 Hake</v>
          </cell>
          <cell r="H417" t="str">
            <v>Achse 99 , 6 Haken</v>
          </cell>
          <cell r="I417" t="str">
            <v>1Stk</v>
          </cell>
          <cell r="J417">
            <v>5</v>
          </cell>
          <cell r="K417">
            <v>5</v>
          </cell>
          <cell r="L417">
            <v>0</v>
          </cell>
          <cell r="M417">
            <v>10</v>
          </cell>
          <cell r="N417">
            <v>23.008099999999999</v>
          </cell>
          <cell r="O417">
            <v>2.3008099999999998</v>
          </cell>
        </row>
        <row r="418">
          <cell r="A418">
            <v>55285</v>
          </cell>
          <cell r="B418" t="str">
            <v>356.</v>
          </cell>
          <cell r="C418" t="str">
            <v>OCV</v>
          </cell>
          <cell r="D418" t="str">
            <v>SON</v>
          </cell>
          <cell r="E418">
            <v>55285</v>
          </cell>
          <cell r="F418" t="str">
            <v>Rechen lackiert,1400er 8 Haken</v>
          </cell>
          <cell r="H418" t="str">
            <v>Achse 14  , 8 Haken</v>
          </cell>
          <cell r="I418" t="str">
            <v>1Stk</v>
          </cell>
          <cell r="J418">
            <v>5</v>
          </cell>
          <cell r="K418">
            <v>5</v>
          </cell>
          <cell r="L418">
            <v>0</v>
          </cell>
          <cell r="M418">
            <v>10</v>
          </cell>
          <cell r="N418">
            <v>27.993200000000002</v>
          </cell>
          <cell r="O418">
            <v>2.7993200000000003</v>
          </cell>
        </row>
        <row r="419">
          <cell r="A419">
            <v>55289</v>
          </cell>
          <cell r="B419" t="str">
            <v>357.</v>
          </cell>
          <cell r="C419" t="str">
            <v>OCV</v>
          </cell>
          <cell r="D419" t="str">
            <v>SON</v>
          </cell>
          <cell r="E419">
            <v>55289</v>
          </cell>
          <cell r="F419" t="str">
            <v>Bildtafelhalter, wei?</v>
          </cell>
          <cell r="H419" t="str">
            <v>weiss, Bildtafelhalter</v>
          </cell>
          <cell r="I419" t="str">
            <v>1Stk</v>
          </cell>
          <cell r="J419">
            <v>5</v>
          </cell>
          <cell r="K419">
            <v>5</v>
          </cell>
          <cell r="L419">
            <v>0</v>
          </cell>
          <cell r="M419">
            <v>10</v>
          </cell>
          <cell r="N419">
            <v>5.9513999999999996</v>
          </cell>
          <cell r="O419">
            <v>0.59514</v>
          </cell>
        </row>
        <row r="420">
          <cell r="A420">
            <v>55290</v>
          </cell>
          <cell r="B420" t="str">
            <v>358.</v>
          </cell>
          <cell r="C420" t="str">
            <v>OCV</v>
          </cell>
          <cell r="D420" t="str">
            <v>SON</v>
          </cell>
          <cell r="E420">
            <v>55290</v>
          </cell>
          <cell r="F420" t="str">
            <v>Bildtafelhalter, grau</v>
          </cell>
          <cell r="H420" t="str">
            <v>grau, Bildtafelhalter</v>
          </cell>
          <cell r="I420" t="str">
            <v>1Stk</v>
          </cell>
          <cell r="J420">
            <v>5</v>
          </cell>
          <cell r="K420">
            <v>5</v>
          </cell>
          <cell r="L420">
            <v>0</v>
          </cell>
          <cell r="M420">
            <v>10</v>
          </cell>
          <cell r="N420">
            <v>5.9513999999999996</v>
          </cell>
          <cell r="O420">
            <v>0.59514</v>
          </cell>
        </row>
        <row r="421">
          <cell r="A421">
            <v>55292</v>
          </cell>
          <cell r="B421" t="str">
            <v>359.</v>
          </cell>
          <cell r="C421" t="str">
            <v>OCV</v>
          </cell>
          <cell r="D421" t="str">
            <v>SON</v>
          </cell>
          <cell r="E421">
            <v>55292</v>
          </cell>
          <cell r="F421" t="str">
            <v>E 711 wei?, 200er</v>
          </cell>
          <cell r="H421" t="str">
            <v>2  mm, Trager</v>
          </cell>
          <cell r="I421" t="str">
            <v>1Stk</v>
          </cell>
          <cell r="J421">
            <v>5</v>
          </cell>
          <cell r="K421">
            <v>5</v>
          </cell>
          <cell r="L421">
            <v>0</v>
          </cell>
          <cell r="M421">
            <v>10</v>
          </cell>
          <cell r="N421">
            <v>7.2398999999999996</v>
          </cell>
          <cell r="O421">
            <v>0.72399000000000002</v>
          </cell>
        </row>
        <row r="422">
          <cell r="A422">
            <v>55293</v>
          </cell>
          <cell r="B422" t="str">
            <v>360.</v>
          </cell>
          <cell r="C422" t="str">
            <v>OCV</v>
          </cell>
          <cell r="D422" t="str">
            <v>SON</v>
          </cell>
          <cell r="E422">
            <v>55293</v>
          </cell>
          <cell r="F422" t="str">
            <v>E 711 silber, 200er</v>
          </cell>
          <cell r="H422" t="str">
            <v>2  mm, Trager</v>
          </cell>
          <cell r="I422" t="str">
            <v>1Stk</v>
          </cell>
          <cell r="J422">
            <v>5</v>
          </cell>
          <cell r="K422">
            <v>5</v>
          </cell>
          <cell r="L422">
            <v>0</v>
          </cell>
          <cell r="M422">
            <v>10</v>
          </cell>
          <cell r="N422">
            <v>5.7674000000000003</v>
          </cell>
          <cell r="O422">
            <v>0.57674000000000003</v>
          </cell>
        </row>
        <row r="423">
          <cell r="A423">
            <v>55294</v>
          </cell>
          <cell r="B423" t="str">
            <v>361.</v>
          </cell>
          <cell r="C423" t="str">
            <v>OCV</v>
          </cell>
          <cell r="D423" t="str">
            <v>SON</v>
          </cell>
          <cell r="E423">
            <v>55294</v>
          </cell>
          <cell r="F423" t="str">
            <v>E 712 wei?, 250er</v>
          </cell>
          <cell r="H423" t="str">
            <v>25 mm, Trager</v>
          </cell>
          <cell r="I423" t="str">
            <v>1Stk</v>
          </cell>
          <cell r="J423">
            <v>5</v>
          </cell>
          <cell r="K423">
            <v>5</v>
          </cell>
          <cell r="L423">
            <v>0</v>
          </cell>
          <cell r="M423">
            <v>10</v>
          </cell>
          <cell r="N423">
            <v>7.3268000000000004</v>
          </cell>
          <cell r="O423">
            <v>0.73268</v>
          </cell>
        </row>
        <row r="424">
          <cell r="A424">
            <v>55296</v>
          </cell>
          <cell r="B424" t="str">
            <v>362.</v>
          </cell>
          <cell r="C424" t="str">
            <v>OCV</v>
          </cell>
          <cell r="D424" t="str">
            <v>SON</v>
          </cell>
          <cell r="E424">
            <v>55296</v>
          </cell>
          <cell r="F424" t="str">
            <v>E 713 wei?, 300er</v>
          </cell>
          <cell r="H424" t="str">
            <v>3  mm, Trager</v>
          </cell>
          <cell r="I424" t="str">
            <v>1Stk</v>
          </cell>
          <cell r="J424">
            <v>5</v>
          </cell>
          <cell r="K424">
            <v>5</v>
          </cell>
          <cell r="L424">
            <v>0</v>
          </cell>
          <cell r="M424">
            <v>10</v>
          </cell>
          <cell r="N424">
            <v>8.6204000000000001</v>
          </cell>
          <cell r="O424">
            <v>0.86204000000000003</v>
          </cell>
        </row>
        <row r="425">
          <cell r="A425">
            <v>55297</v>
          </cell>
          <cell r="B425" t="str">
            <v>363.</v>
          </cell>
          <cell r="C425" t="str">
            <v>OCV</v>
          </cell>
          <cell r="D425" t="str">
            <v>SON</v>
          </cell>
          <cell r="E425">
            <v>55297</v>
          </cell>
          <cell r="F425" t="str">
            <v>E 710 wei?, 150er</v>
          </cell>
          <cell r="H425" t="str">
            <v>15 mm, Trager,</v>
          </cell>
          <cell r="I425" t="str">
            <v>1Stk</v>
          </cell>
          <cell r="J425">
            <v>5</v>
          </cell>
          <cell r="K425">
            <v>5</v>
          </cell>
          <cell r="L425">
            <v>0</v>
          </cell>
          <cell r="M425">
            <v>10</v>
          </cell>
          <cell r="N425">
            <v>6.9330999999999996</v>
          </cell>
          <cell r="O425">
            <v>0.69330999999999987</v>
          </cell>
        </row>
        <row r="426">
          <cell r="A426">
            <v>55300</v>
          </cell>
          <cell r="B426" t="str">
            <v>364.</v>
          </cell>
          <cell r="C426" t="str">
            <v>OCV</v>
          </cell>
          <cell r="D426" t="str">
            <v>SON</v>
          </cell>
          <cell r="E426">
            <v>55300</v>
          </cell>
          <cell r="F426" t="str">
            <v>E 715 wei?, 400er</v>
          </cell>
          <cell r="H426" t="str">
            <v>4  mm, Trager</v>
          </cell>
          <cell r="I426" t="str">
            <v>1Stk</v>
          </cell>
          <cell r="J426">
            <v>5</v>
          </cell>
          <cell r="K426">
            <v>5</v>
          </cell>
          <cell r="L426">
            <v>0</v>
          </cell>
          <cell r="M426">
            <v>10</v>
          </cell>
          <cell r="N426">
            <v>9.9702000000000002</v>
          </cell>
          <cell r="O426">
            <v>0.99702000000000002</v>
          </cell>
        </row>
        <row r="427">
          <cell r="A427">
            <v>55301</v>
          </cell>
          <cell r="B427" t="str">
            <v>365.</v>
          </cell>
          <cell r="C427" t="str">
            <v>OCV</v>
          </cell>
          <cell r="D427" t="str">
            <v>SON</v>
          </cell>
          <cell r="E427">
            <v>55301</v>
          </cell>
          <cell r="F427" t="str">
            <v>E 708 wei?, 100er + AS</v>
          </cell>
          <cell r="H427" t="str">
            <v>1  mm, Trager,  mit AS</v>
          </cell>
          <cell r="I427" t="str">
            <v>1Stk</v>
          </cell>
          <cell r="J427">
            <v>5</v>
          </cell>
          <cell r="K427">
            <v>5</v>
          </cell>
          <cell r="L427">
            <v>0</v>
          </cell>
          <cell r="M427">
            <v>10</v>
          </cell>
          <cell r="N427">
            <v>3.8654000000000002</v>
          </cell>
          <cell r="O427">
            <v>0.38654000000000005</v>
          </cell>
        </row>
        <row r="428">
          <cell r="A428">
            <v>55336</v>
          </cell>
          <cell r="B428" t="str">
            <v>366.</v>
          </cell>
          <cell r="C428" t="str">
            <v>OCV</v>
          </cell>
          <cell r="D428" t="str">
            <v>SON</v>
          </cell>
          <cell r="E428">
            <v>55336</v>
          </cell>
          <cell r="F428" t="str">
            <v>S 201 grau 2325</v>
          </cell>
          <cell r="H428" t="str">
            <v>5-fach</v>
          </cell>
          <cell r="I428" t="str">
            <v>1Stk</v>
          </cell>
          <cell r="J428">
            <v>5</v>
          </cell>
          <cell r="K428">
            <v>5</v>
          </cell>
          <cell r="L428">
            <v>0</v>
          </cell>
          <cell r="M428">
            <v>10</v>
          </cell>
          <cell r="N428">
            <v>35.2791</v>
          </cell>
          <cell r="O428">
            <v>3.5279099999999999</v>
          </cell>
        </row>
        <row r="429">
          <cell r="A429">
            <v>55337</v>
          </cell>
          <cell r="B429" t="str">
            <v>367.</v>
          </cell>
          <cell r="C429" t="str">
            <v>OCV</v>
          </cell>
          <cell r="D429" t="str">
            <v>SON</v>
          </cell>
          <cell r="E429">
            <v>55337</v>
          </cell>
          <cell r="F429" t="str">
            <v>S 201 grau 2325</v>
          </cell>
          <cell r="H429" t="str">
            <v>5-fach VF+Schloss</v>
          </cell>
          <cell r="I429" t="str">
            <v>1Stk</v>
          </cell>
          <cell r="J429">
            <v>5</v>
          </cell>
          <cell r="K429">
            <v>5</v>
          </cell>
          <cell r="L429">
            <v>0</v>
          </cell>
          <cell r="M429">
            <v>10</v>
          </cell>
          <cell r="N429">
            <v>35.2791</v>
          </cell>
          <cell r="O429">
            <v>3.5279099999999999</v>
          </cell>
        </row>
        <row r="430">
          <cell r="A430">
            <v>55338</v>
          </cell>
          <cell r="B430" t="str">
            <v>368.</v>
          </cell>
          <cell r="C430" t="str">
            <v>OCV</v>
          </cell>
          <cell r="D430" t="str">
            <v>SON</v>
          </cell>
          <cell r="E430">
            <v>55338</v>
          </cell>
          <cell r="F430" t="str">
            <v>S 308 weiss 2500</v>
          </cell>
          <cell r="H430" t="str">
            <v>3-fach VF</v>
          </cell>
          <cell r="I430" t="str">
            <v>1Stk</v>
          </cell>
          <cell r="J430">
            <v>5</v>
          </cell>
          <cell r="K430">
            <v>5</v>
          </cell>
          <cell r="L430">
            <v>0</v>
          </cell>
          <cell r="M430">
            <v>10</v>
          </cell>
          <cell r="N430">
            <v>35.4495</v>
          </cell>
          <cell r="O430">
            <v>3.54495</v>
          </cell>
        </row>
        <row r="431">
          <cell r="A431">
            <v>55339</v>
          </cell>
          <cell r="B431" t="str">
            <v>369.</v>
          </cell>
          <cell r="C431" t="str">
            <v>OCV</v>
          </cell>
          <cell r="D431" t="str">
            <v>SON</v>
          </cell>
          <cell r="E431">
            <v>55339</v>
          </cell>
          <cell r="F431" t="str">
            <v>S 203 weiss 2500</v>
          </cell>
          <cell r="H431" t="str">
            <v>4-fach VF</v>
          </cell>
          <cell r="I431" t="str">
            <v>1Stk</v>
          </cell>
          <cell r="J431">
            <v>5</v>
          </cell>
          <cell r="K431">
            <v>5</v>
          </cell>
          <cell r="L431">
            <v>0</v>
          </cell>
          <cell r="M431">
            <v>10</v>
          </cell>
          <cell r="N431">
            <v>29.654900000000001</v>
          </cell>
          <cell r="O431">
            <v>2.9654900000000004</v>
          </cell>
        </row>
        <row r="432">
          <cell r="A432">
            <v>55340</v>
          </cell>
          <cell r="B432" t="str">
            <v>370.</v>
          </cell>
          <cell r="C432" t="str">
            <v>OCV</v>
          </cell>
          <cell r="D432" t="str">
            <v>SON</v>
          </cell>
          <cell r="E432">
            <v>55340</v>
          </cell>
          <cell r="F432" t="str">
            <v>S 308 grau 2500</v>
          </cell>
          <cell r="H432" t="str">
            <v>3-fach VF</v>
          </cell>
          <cell r="I432" t="str">
            <v>1Stk</v>
          </cell>
          <cell r="J432">
            <v>5</v>
          </cell>
          <cell r="K432">
            <v>5</v>
          </cell>
          <cell r="L432">
            <v>0</v>
          </cell>
          <cell r="M432">
            <v>10</v>
          </cell>
          <cell r="N432">
            <v>35.4495</v>
          </cell>
          <cell r="O432">
            <v>3.54495</v>
          </cell>
        </row>
        <row r="433">
          <cell r="A433">
            <v>55341</v>
          </cell>
          <cell r="B433" t="str">
            <v>371.</v>
          </cell>
          <cell r="C433" t="str">
            <v>OCV</v>
          </cell>
          <cell r="D433" t="str">
            <v>SON</v>
          </cell>
          <cell r="E433">
            <v>55341</v>
          </cell>
          <cell r="F433" t="str">
            <v>S128 wei? 175mm</v>
          </cell>
          <cell r="H433" t="str">
            <v>8-fach ohne AS 175mm</v>
          </cell>
          <cell r="I433" t="str">
            <v>1Stk</v>
          </cell>
          <cell r="J433">
            <v>5</v>
          </cell>
          <cell r="K433">
            <v>5</v>
          </cell>
          <cell r="L433">
            <v>0</v>
          </cell>
          <cell r="M433">
            <v>10</v>
          </cell>
          <cell r="N433">
            <v>3.3744999999999998</v>
          </cell>
          <cell r="O433">
            <v>0.33744999999999997</v>
          </cell>
        </row>
        <row r="434">
          <cell r="A434">
            <v>55342</v>
          </cell>
          <cell r="B434" t="str">
            <v>372.</v>
          </cell>
          <cell r="C434" t="str">
            <v>OCV</v>
          </cell>
          <cell r="D434" t="str">
            <v>SON</v>
          </cell>
          <cell r="E434">
            <v>55342</v>
          </cell>
          <cell r="F434" t="str">
            <v>S201 wei? 175mm</v>
          </cell>
          <cell r="H434" t="str">
            <v>5-Fach mit AS 175 mm</v>
          </cell>
          <cell r="I434" t="str">
            <v>1Stk</v>
          </cell>
          <cell r="J434">
            <v>5</v>
          </cell>
          <cell r="K434">
            <v>5</v>
          </cell>
          <cell r="L434">
            <v>0</v>
          </cell>
          <cell r="M434">
            <v>10</v>
          </cell>
          <cell r="N434">
            <v>3.6756000000000002</v>
          </cell>
          <cell r="O434">
            <v>0.36756</v>
          </cell>
        </row>
        <row r="435">
          <cell r="A435">
            <v>55346</v>
          </cell>
          <cell r="B435" t="str">
            <v>373.</v>
          </cell>
          <cell r="C435" t="str">
            <v>OCV</v>
          </cell>
          <cell r="D435" t="str">
            <v>SON</v>
          </cell>
          <cell r="E435">
            <v>55346</v>
          </cell>
          <cell r="F435" t="str">
            <v>E 713 silber</v>
          </cell>
          <cell r="H435" t="str">
            <v>3  mm Trager</v>
          </cell>
          <cell r="I435" t="str">
            <v>1Stk</v>
          </cell>
          <cell r="J435">
            <v>5</v>
          </cell>
          <cell r="K435">
            <v>5</v>
          </cell>
          <cell r="L435">
            <v>0</v>
          </cell>
          <cell r="M435">
            <v>10</v>
          </cell>
          <cell r="N435">
            <v>8.6204000000000001</v>
          </cell>
          <cell r="O435">
            <v>0.86204000000000003</v>
          </cell>
        </row>
        <row r="436">
          <cell r="A436">
            <v>55347</v>
          </cell>
          <cell r="B436" t="str">
            <v>374.</v>
          </cell>
          <cell r="C436" t="str">
            <v>OCV</v>
          </cell>
          <cell r="D436" t="str">
            <v>SON</v>
          </cell>
          <cell r="E436">
            <v>55347</v>
          </cell>
          <cell r="F436" t="str">
            <v>E 815 weiss</v>
          </cell>
          <cell r="H436" t="str">
            <v>Gader.stangentrager</v>
          </cell>
          <cell r="I436" t="str">
            <v>1Stk</v>
          </cell>
          <cell r="J436">
            <v>5</v>
          </cell>
          <cell r="K436">
            <v>5</v>
          </cell>
          <cell r="L436">
            <v>0</v>
          </cell>
          <cell r="M436">
            <v>10</v>
          </cell>
          <cell r="N436">
            <v>7.9249999999999998</v>
          </cell>
          <cell r="O436">
            <v>0.79249999999999998</v>
          </cell>
        </row>
        <row r="437">
          <cell r="A437">
            <v>55368</v>
          </cell>
          <cell r="B437" t="str">
            <v>375.</v>
          </cell>
          <cell r="C437" t="str">
            <v>OCV</v>
          </cell>
          <cell r="D437" t="str">
            <v>SON</v>
          </cell>
          <cell r="E437">
            <v>55368</v>
          </cell>
          <cell r="F437" t="str">
            <v>S201 grau 175mm</v>
          </cell>
          <cell r="H437" t="str">
            <v>5-fach mit AS</v>
          </cell>
          <cell r="I437" t="str">
            <v>1Stk</v>
          </cell>
          <cell r="J437">
            <v>5</v>
          </cell>
          <cell r="K437">
            <v>5</v>
          </cell>
          <cell r="L437">
            <v>0</v>
          </cell>
          <cell r="M437">
            <v>10</v>
          </cell>
          <cell r="N437">
            <v>5.4566999999999997</v>
          </cell>
          <cell r="O437">
            <v>0.54566999999999988</v>
          </cell>
        </row>
        <row r="438">
          <cell r="A438">
            <v>55369</v>
          </cell>
          <cell r="B438" t="str">
            <v>376.</v>
          </cell>
          <cell r="C438" t="str">
            <v>OCV</v>
          </cell>
          <cell r="D438" t="str">
            <v>SON</v>
          </cell>
          <cell r="E438">
            <v>55369</v>
          </cell>
          <cell r="F438" t="str">
            <v>E 710 grau 150</v>
          </cell>
          <cell r="H438" t="str">
            <v>15 mm Trager</v>
          </cell>
          <cell r="I438" t="str">
            <v>1Stk</v>
          </cell>
          <cell r="J438">
            <v>5</v>
          </cell>
          <cell r="K438">
            <v>5</v>
          </cell>
          <cell r="L438">
            <v>0</v>
          </cell>
          <cell r="M438">
            <v>10</v>
          </cell>
          <cell r="N438">
            <v>5.3992000000000004</v>
          </cell>
          <cell r="O438">
            <v>0.53992000000000007</v>
          </cell>
        </row>
        <row r="439">
          <cell r="A439">
            <v>55370</v>
          </cell>
          <cell r="B439" t="str">
            <v>377.</v>
          </cell>
          <cell r="C439" t="str">
            <v>OCV</v>
          </cell>
          <cell r="D439" t="str">
            <v>SON</v>
          </cell>
          <cell r="E439">
            <v>55370</v>
          </cell>
          <cell r="F439" t="str">
            <v>E 711 grau 200</v>
          </cell>
          <cell r="H439" t="str">
            <v>2  mm Trager</v>
          </cell>
          <cell r="I439" t="str">
            <v>1Stk</v>
          </cell>
          <cell r="J439">
            <v>5</v>
          </cell>
          <cell r="K439">
            <v>5</v>
          </cell>
          <cell r="L439">
            <v>0</v>
          </cell>
          <cell r="M439">
            <v>10</v>
          </cell>
          <cell r="N439">
            <v>7.2398999999999996</v>
          </cell>
          <cell r="O439">
            <v>0.72399000000000002</v>
          </cell>
        </row>
        <row r="440">
          <cell r="A440">
            <v>55371</v>
          </cell>
          <cell r="B440" t="str">
            <v>378.</v>
          </cell>
          <cell r="C440" t="str">
            <v>OCV</v>
          </cell>
          <cell r="D440" t="str">
            <v>SON</v>
          </cell>
          <cell r="E440">
            <v>55371</v>
          </cell>
          <cell r="F440" t="str">
            <v>E 712 grau 250</v>
          </cell>
          <cell r="H440" t="str">
            <v>25 mm, Trager</v>
          </cell>
          <cell r="I440" t="str">
            <v>1Stk</v>
          </cell>
          <cell r="J440">
            <v>5</v>
          </cell>
          <cell r="K440">
            <v>5</v>
          </cell>
          <cell r="L440">
            <v>0</v>
          </cell>
          <cell r="M440">
            <v>10</v>
          </cell>
          <cell r="N440">
            <v>7.2398999999999996</v>
          </cell>
          <cell r="O440">
            <v>0.72399000000000002</v>
          </cell>
        </row>
        <row r="441">
          <cell r="A441">
            <v>55373</v>
          </cell>
          <cell r="B441" t="str">
            <v>379.</v>
          </cell>
          <cell r="C441" t="str">
            <v>OCV</v>
          </cell>
          <cell r="D441" t="str">
            <v>SON</v>
          </cell>
          <cell r="E441">
            <v>55373</v>
          </cell>
          <cell r="F441" t="str">
            <v>E 715 grau 400</v>
          </cell>
          <cell r="H441" t="str">
            <v>4  mm, Trager</v>
          </cell>
          <cell r="I441" t="str">
            <v>1Stk</v>
          </cell>
          <cell r="J441">
            <v>5</v>
          </cell>
          <cell r="K441">
            <v>5</v>
          </cell>
          <cell r="L441">
            <v>0</v>
          </cell>
          <cell r="M441">
            <v>10</v>
          </cell>
          <cell r="N441">
            <v>9.9702000000000002</v>
          </cell>
          <cell r="O441">
            <v>0.99702000000000002</v>
          </cell>
        </row>
        <row r="442">
          <cell r="A442">
            <v>55374</v>
          </cell>
          <cell r="B442" t="str">
            <v>380.</v>
          </cell>
          <cell r="C442" t="str">
            <v>OCV</v>
          </cell>
          <cell r="D442" t="str">
            <v>SON</v>
          </cell>
          <cell r="E442">
            <v>55374</v>
          </cell>
          <cell r="F442" t="str">
            <v>Z 600 weiss glatt 165</v>
          </cell>
          <cell r="H442" t="str">
            <v>165x175</v>
          </cell>
          <cell r="I442" t="str">
            <v>1Stk</v>
          </cell>
          <cell r="J442">
            <v>5</v>
          </cell>
          <cell r="K442">
            <v>5</v>
          </cell>
          <cell r="L442">
            <v>0</v>
          </cell>
          <cell r="M442">
            <v>10</v>
          </cell>
          <cell r="N442">
            <v>5.78</v>
          </cell>
          <cell r="O442">
            <v>0.57800000000000007</v>
          </cell>
        </row>
        <row r="443">
          <cell r="A443">
            <v>55375</v>
          </cell>
          <cell r="B443" t="str">
            <v>381.</v>
          </cell>
          <cell r="C443" t="str">
            <v>OCV</v>
          </cell>
          <cell r="D443" t="str">
            <v>SON</v>
          </cell>
          <cell r="E443">
            <v>55375</v>
          </cell>
          <cell r="F443" t="str">
            <v>Z 508 weiss 165</v>
          </cell>
          <cell r="H443" t="str">
            <v>165x175</v>
          </cell>
          <cell r="I443" t="str">
            <v>1Stk</v>
          </cell>
          <cell r="J443">
            <v>5</v>
          </cell>
          <cell r="K443">
            <v>5</v>
          </cell>
          <cell r="L443">
            <v>0</v>
          </cell>
          <cell r="M443">
            <v>10</v>
          </cell>
          <cell r="N443">
            <v>4.2958999999999996</v>
          </cell>
          <cell r="O443">
            <v>0.42958999999999997</v>
          </cell>
        </row>
        <row r="444">
          <cell r="A444">
            <v>55376</v>
          </cell>
          <cell r="B444" t="str">
            <v>382.</v>
          </cell>
          <cell r="C444" t="str">
            <v>OCV</v>
          </cell>
          <cell r="D444" t="str">
            <v>SON</v>
          </cell>
          <cell r="E444">
            <v>55376</v>
          </cell>
          <cell r="F444" t="str">
            <v>Z 600 weiss glatt 250</v>
          </cell>
          <cell r="H444" t="str">
            <v>25 x175</v>
          </cell>
          <cell r="I444" t="str">
            <v>1Stk</v>
          </cell>
          <cell r="J444">
            <v>5</v>
          </cell>
          <cell r="K444">
            <v>5</v>
          </cell>
          <cell r="L444">
            <v>0</v>
          </cell>
          <cell r="M444">
            <v>10</v>
          </cell>
          <cell r="N444">
            <v>8.7577999999999996</v>
          </cell>
          <cell r="O444">
            <v>0.87578</v>
          </cell>
        </row>
        <row r="445">
          <cell r="A445">
            <v>55377</v>
          </cell>
          <cell r="B445" t="str">
            <v>383.</v>
          </cell>
          <cell r="C445" t="str">
            <v>OCV</v>
          </cell>
          <cell r="D445" t="str">
            <v>SON</v>
          </cell>
          <cell r="E445">
            <v>55377</v>
          </cell>
          <cell r="F445" t="str">
            <v>Z 508 weiss 250</v>
          </cell>
          <cell r="H445" t="str">
            <v>25 x175</v>
          </cell>
          <cell r="I445" t="str">
            <v>1Stk</v>
          </cell>
          <cell r="J445">
            <v>5</v>
          </cell>
          <cell r="K445">
            <v>5</v>
          </cell>
          <cell r="L445">
            <v>0</v>
          </cell>
          <cell r="M445">
            <v>10</v>
          </cell>
          <cell r="N445">
            <v>6.5088999999999997</v>
          </cell>
          <cell r="O445">
            <v>0.65088999999999997</v>
          </cell>
        </row>
        <row r="446">
          <cell r="A446">
            <v>59538</v>
          </cell>
          <cell r="B446" t="str">
            <v>384.</v>
          </cell>
          <cell r="C446" t="str">
            <v>OCV</v>
          </cell>
          <cell r="D446" t="str">
            <v>SON</v>
          </cell>
          <cell r="E446">
            <v>59538</v>
          </cell>
          <cell r="F446" t="str">
            <v>Garderobenrechen grau 700 mm</v>
          </cell>
          <cell r="H446" t="str">
            <v xml:space="preserve"> </v>
          </cell>
          <cell r="I446" t="str">
            <v>1Stk</v>
          </cell>
          <cell r="J446">
            <v>5</v>
          </cell>
          <cell r="K446">
            <v>5</v>
          </cell>
          <cell r="L446">
            <v>0</v>
          </cell>
          <cell r="M446">
            <v>10</v>
          </cell>
          <cell r="N446">
            <v>17.899999999999999</v>
          </cell>
          <cell r="O446">
            <v>1.79</v>
          </cell>
        </row>
        <row r="447">
          <cell r="A447">
            <v>59544</v>
          </cell>
          <cell r="B447" t="str">
            <v>385.</v>
          </cell>
          <cell r="C447" t="str">
            <v>OCV</v>
          </cell>
          <cell r="D447" t="str">
            <v>SON</v>
          </cell>
          <cell r="E447">
            <v>59544</v>
          </cell>
          <cell r="F447" t="str">
            <v>Träger, silber. 110mm, E708</v>
          </cell>
          <cell r="H447" t="str">
            <v xml:space="preserve"> </v>
          </cell>
          <cell r="I447" t="str">
            <v>1Stk</v>
          </cell>
          <cell r="J447">
            <v>5</v>
          </cell>
          <cell r="K447">
            <v>5</v>
          </cell>
          <cell r="L447">
            <v>0</v>
          </cell>
          <cell r="M447">
            <v>10</v>
          </cell>
          <cell r="N447">
            <v>7.6</v>
          </cell>
          <cell r="O447">
            <v>0.76</v>
          </cell>
        </row>
        <row r="448">
          <cell r="A448">
            <v>55001</v>
          </cell>
          <cell r="B448" t="str">
            <v>386.</v>
          </cell>
          <cell r="C448" t="str">
            <v>OCV</v>
          </cell>
          <cell r="D448" t="str">
            <v>STG</v>
          </cell>
          <cell r="E448">
            <v>55001</v>
          </cell>
          <cell r="F448" t="str">
            <v>S 308 grau 3000mm</v>
          </cell>
          <cell r="H448" t="str">
            <v>3   ,  3-f, incl. VF</v>
          </cell>
          <cell r="I448" t="str">
            <v>1Stk</v>
          </cell>
          <cell r="J448">
            <v>5</v>
          </cell>
          <cell r="K448">
            <v>5</v>
          </cell>
          <cell r="L448">
            <v>0</v>
          </cell>
          <cell r="M448">
            <v>10</v>
          </cell>
          <cell r="N448">
            <v>42.539499999999997</v>
          </cell>
          <cell r="O448">
            <v>4.2539499999999997</v>
          </cell>
        </row>
        <row r="449">
          <cell r="A449">
            <v>54996</v>
          </cell>
          <cell r="B449" t="str">
            <v>387.</v>
          </cell>
          <cell r="C449" t="str">
            <v>OCV</v>
          </cell>
          <cell r="D449" t="str">
            <v>STG</v>
          </cell>
          <cell r="E449">
            <v>54996</v>
          </cell>
          <cell r="F449" t="str">
            <v>S 201 grau 2500mm</v>
          </cell>
          <cell r="H449" t="str">
            <v>25  ,  5-f, incl. VF</v>
          </cell>
          <cell r="I449" t="str">
            <v>1Stk</v>
          </cell>
          <cell r="J449">
            <v>5</v>
          </cell>
          <cell r="K449">
            <v>5</v>
          </cell>
          <cell r="L449">
            <v>0</v>
          </cell>
          <cell r="M449">
            <v>10</v>
          </cell>
          <cell r="N449">
            <v>26.893999999999998</v>
          </cell>
          <cell r="O449">
            <v>2.6894</v>
          </cell>
        </row>
        <row r="450">
          <cell r="A450">
            <v>54997</v>
          </cell>
          <cell r="B450" t="str">
            <v>388.</v>
          </cell>
          <cell r="C450" t="str">
            <v>OCV</v>
          </cell>
          <cell r="D450" t="str">
            <v>STG</v>
          </cell>
          <cell r="E450">
            <v>54997</v>
          </cell>
          <cell r="F450" t="str">
            <v>S 203 grau 2500mm</v>
          </cell>
          <cell r="H450" t="str">
            <v>25  ,  4-f, incl. VF</v>
          </cell>
          <cell r="I450" t="str">
            <v>1Stk</v>
          </cell>
          <cell r="J450">
            <v>5</v>
          </cell>
          <cell r="K450">
            <v>5</v>
          </cell>
          <cell r="L450">
            <v>0</v>
          </cell>
          <cell r="M450">
            <v>10</v>
          </cell>
          <cell r="N450">
            <v>29.654900000000001</v>
          </cell>
          <cell r="O450">
            <v>2.9654900000000004</v>
          </cell>
        </row>
        <row r="451">
          <cell r="A451">
            <v>54998</v>
          </cell>
          <cell r="B451" t="str">
            <v>389.</v>
          </cell>
          <cell r="C451" t="str">
            <v>OCV</v>
          </cell>
          <cell r="D451" t="str">
            <v>STG</v>
          </cell>
          <cell r="E451">
            <v>54998</v>
          </cell>
          <cell r="F451" t="str">
            <v>S 201 grau 2020mm</v>
          </cell>
          <cell r="H451" t="str">
            <v>2 2 ,  5-f, incl. VF</v>
          </cell>
          <cell r="I451" t="str">
            <v>1Stk</v>
          </cell>
          <cell r="J451">
            <v>5</v>
          </cell>
          <cell r="K451">
            <v>5</v>
          </cell>
          <cell r="L451">
            <v>0</v>
          </cell>
          <cell r="M451">
            <v>10</v>
          </cell>
          <cell r="N451">
            <v>26.8428</v>
          </cell>
          <cell r="O451">
            <v>2.6842799999999998</v>
          </cell>
        </row>
        <row r="452">
          <cell r="A452">
            <v>54999</v>
          </cell>
          <cell r="B452" t="str">
            <v>390.</v>
          </cell>
          <cell r="C452" t="str">
            <v>OCV</v>
          </cell>
          <cell r="D452" t="str">
            <v>STG</v>
          </cell>
          <cell r="E452">
            <v>54999</v>
          </cell>
          <cell r="F452" t="str">
            <v>S 201 grau 3000mm</v>
          </cell>
          <cell r="H452" t="str">
            <v>3   ,  5-f, incl. VF</v>
          </cell>
          <cell r="I452" t="str">
            <v>1Stk</v>
          </cell>
          <cell r="J452">
            <v>5</v>
          </cell>
          <cell r="K452">
            <v>5</v>
          </cell>
          <cell r="L452">
            <v>0</v>
          </cell>
          <cell r="M452">
            <v>10</v>
          </cell>
          <cell r="N452">
            <v>40.6477</v>
          </cell>
          <cell r="O452">
            <v>4.0647699999999993</v>
          </cell>
        </row>
        <row r="453">
          <cell r="A453">
            <v>55000</v>
          </cell>
          <cell r="B453" t="str">
            <v>391.</v>
          </cell>
          <cell r="C453" t="str">
            <v>OCV</v>
          </cell>
          <cell r="D453" t="str">
            <v>STG</v>
          </cell>
          <cell r="E453">
            <v>55000</v>
          </cell>
          <cell r="F453" t="str">
            <v>S 201 grau 2325/175er</v>
          </cell>
          <cell r="H453" t="str">
            <v>25  ,  incl. VF</v>
          </cell>
          <cell r="I453" t="str">
            <v>1Stk</v>
          </cell>
          <cell r="J453">
            <v>5</v>
          </cell>
          <cell r="K453">
            <v>5</v>
          </cell>
          <cell r="L453">
            <v>0</v>
          </cell>
          <cell r="M453">
            <v>10</v>
          </cell>
          <cell r="N453">
            <v>38.346899999999998</v>
          </cell>
          <cell r="O453">
            <v>3.8346900000000002</v>
          </cell>
        </row>
        <row r="454">
          <cell r="A454">
            <v>54991</v>
          </cell>
          <cell r="B454" t="str">
            <v>392.</v>
          </cell>
          <cell r="C454" t="str">
            <v>OCV</v>
          </cell>
          <cell r="D454" t="str">
            <v>STG</v>
          </cell>
          <cell r="E454">
            <v>54991</v>
          </cell>
          <cell r="F454" t="str">
            <v>S 108 grau 3000mm</v>
          </cell>
          <cell r="H454" t="str">
            <v>3   ,  8-f, incl. VF</v>
          </cell>
          <cell r="I454" t="str">
            <v>1Stk</v>
          </cell>
          <cell r="J454">
            <v>5</v>
          </cell>
          <cell r="K454">
            <v>5</v>
          </cell>
          <cell r="L454">
            <v>0</v>
          </cell>
          <cell r="M454">
            <v>10</v>
          </cell>
          <cell r="N454">
            <v>55.8842</v>
          </cell>
          <cell r="O454">
            <v>5.5884200000000002</v>
          </cell>
        </row>
        <row r="455">
          <cell r="A455">
            <v>54992</v>
          </cell>
          <cell r="B455" t="str">
            <v>393.</v>
          </cell>
          <cell r="C455" t="str">
            <v>OCV</v>
          </cell>
          <cell r="D455" t="str">
            <v>STG</v>
          </cell>
          <cell r="E455">
            <v>54992</v>
          </cell>
          <cell r="F455" t="str">
            <v>S 118 grau 2020mm</v>
          </cell>
          <cell r="H455" t="str">
            <v>2 2 ,  8-f, incl. VF</v>
          </cell>
          <cell r="I455" t="str">
            <v>1Stk</v>
          </cell>
          <cell r="J455">
            <v>5</v>
          </cell>
          <cell r="K455">
            <v>5</v>
          </cell>
          <cell r="L455">
            <v>0</v>
          </cell>
          <cell r="M455">
            <v>10</v>
          </cell>
          <cell r="N455">
            <v>41.65</v>
          </cell>
          <cell r="O455">
            <v>4.165</v>
          </cell>
        </row>
        <row r="456">
          <cell r="A456">
            <v>54993</v>
          </cell>
          <cell r="B456" t="str">
            <v>394.</v>
          </cell>
          <cell r="C456" t="str">
            <v>OCV</v>
          </cell>
          <cell r="D456" t="str">
            <v>STG</v>
          </cell>
          <cell r="E456">
            <v>54993</v>
          </cell>
          <cell r="F456" t="str">
            <v>S 108 grau 2325mm</v>
          </cell>
          <cell r="H456" t="str">
            <v>2325,  8-f,  incl. VF+SP</v>
          </cell>
          <cell r="I456" t="str">
            <v>1Stk</v>
          </cell>
          <cell r="J456">
            <v>5</v>
          </cell>
          <cell r="K456">
            <v>5</v>
          </cell>
          <cell r="L456">
            <v>0</v>
          </cell>
          <cell r="M456">
            <v>10</v>
          </cell>
          <cell r="N456">
            <v>21.627600000000001</v>
          </cell>
          <cell r="O456">
            <v>2.16276</v>
          </cell>
        </row>
        <row r="457">
          <cell r="A457">
            <v>54994</v>
          </cell>
          <cell r="B457" t="str">
            <v>395.</v>
          </cell>
          <cell r="C457" t="str">
            <v>OCV</v>
          </cell>
          <cell r="D457" t="str">
            <v>STG</v>
          </cell>
          <cell r="E457">
            <v>54994</v>
          </cell>
          <cell r="F457" t="str">
            <v>S 108 grau 2500mm</v>
          </cell>
          <cell r="H457" t="str">
            <v>25  ,  8-f, incl. VF</v>
          </cell>
          <cell r="I457" t="str">
            <v>1Stk</v>
          </cell>
          <cell r="J457">
            <v>5</v>
          </cell>
          <cell r="K457">
            <v>5</v>
          </cell>
          <cell r="L457">
            <v>0</v>
          </cell>
          <cell r="M457">
            <v>10</v>
          </cell>
          <cell r="N457">
            <v>30.370699999999999</v>
          </cell>
          <cell r="O457">
            <v>3.0370699999999999</v>
          </cell>
        </row>
        <row r="458">
          <cell r="A458">
            <v>54995</v>
          </cell>
          <cell r="B458" t="str">
            <v>396.</v>
          </cell>
          <cell r="C458" t="str">
            <v>OCV</v>
          </cell>
          <cell r="D458" t="str">
            <v>STG</v>
          </cell>
          <cell r="E458">
            <v>54995</v>
          </cell>
          <cell r="F458" t="str">
            <v>S 128 grau 175mm</v>
          </cell>
          <cell r="H458" t="str">
            <v>175,  8-f, incl. AS</v>
          </cell>
          <cell r="I458" t="str">
            <v>1Stk</v>
          </cell>
          <cell r="J458">
            <v>5</v>
          </cell>
          <cell r="K458">
            <v>5</v>
          </cell>
          <cell r="L458">
            <v>0</v>
          </cell>
          <cell r="M458">
            <v>10</v>
          </cell>
          <cell r="N458">
            <v>3.3336000000000001</v>
          </cell>
          <cell r="O458">
            <v>0.33335999999999999</v>
          </cell>
        </row>
        <row r="459">
          <cell r="A459">
            <v>54989</v>
          </cell>
          <cell r="B459" t="str">
            <v>397.</v>
          </cell>
          <cell r="C459" t="str">
            <v>OCV</v>
          </cell>
          <cell r="D459" t="str">
            <v>STW</v>
          </cell>
          <cell r="E459">
            <v>54989</v>
          </cell>
          <cell r="F459" t="str">
            <v>S 308 wei? 3000mm</v>
          </cell>
          <cell r="H459" t="str">
            <v>3   ,  3-f, incl. VF</v>
          </cell>
          <cell r="I459" t="str">
            <v>1Stk</v>
          </cell>
          <cell r="J459">
            <v>5</v>
          </cell>
          <cell r="K459">
            <v>5</v>
          </cell>
          <cell r="L459">
            <v>0</v>
          </cell>
          <cell r="M459">
            <v>10</v>
          </cell>
          <cell r="N459">
            <v>50.357100000000003</v>
          </cell>
          <cell r="O459">
            <v>5.0357099999999999</v>
          </cell>
        </row>
        <row r="460">
          <cell r="A460">
            <v>54984</v>
          </cell>
          <cell r="B460" t="str">
            <v>398.</v>
          </cell>
          <cell r="C460" t="str">
            <v>OCV</v>
          </cell>
          <cell r="D460" t="str">
            <v>STW</v>
          </cell>
          <cell r="E460">
            <v>54984</v>
          </cell>
          <cell r="F460" t="str">
            <v>S 201 wei? 2500mm</v>
          </cell>
          <cell r="H460" t="str">
            <v>25  ,  5-fa, incl. VF</v>
          </cell>
          <cell r="I460" t="str">
            <v>1Stk</v>
          </cell>
          <cell r="J460">
            <v>5</v>
          </cell>
          <cell r="K460">
            <v>5</v>
          </cell>
          <cell r="L460">
            <v>0</v>
          </cell>
          <cell r="M460">
            <v>10</v>
          </cell>
          <cell r="N460">
            <v>35.176900000000003</v>
          </cell>
          <cell r="O460">
            <v>3.51769</v>
          </cell>
        </row>
        <row r="461">
          <cell r="A461">
            <v>54985</v>
          </cell>
          <cell r="B461" t="str">
            <v>399.</v>
          </cell>
          <cell r="C461" t="str">
            <v>OCV</v>
          </cell>
          <cell r="D461" t="str">
            <v>STW</v>
          </cell>
          <cell r="E461">
            <v>54985</v>
          </cell>
          <cell r="F461" t="str">
            <v>S 201 wei? 3000mm</v>
          </cell>
          <cell r="H461" t="str">
            <v>3   ,  5-f, incl. VF</v>
          </cell>
          <cell r="I461" t="str">
            <v>1Stk</v>
          </cell>
          <cell r="J461">
            <v>5</v>
          </cell>
          <cell r="K461">
            <v>5</v>
          </cell>
          <cell r="L461">
            <v>0</v>
          </cell>
          <cell r="M461">
            <v>10</v>
          </cell>
          <cell r="N461">
            <v>35.176900000000003</v>
          </cell>
          <cell r="O461">
            <v>3.51769</v>
          </cell>
        </row>
        <row r="462">
          <cell r="A462">
            <v>54986</v>
          </cell>
          <cell r="B462" t="str">
            <v>400.</v>
          </cell>
          <cell r="C462" t="str">
            <v>OCV</v>
          </cell>
          <cell r="D462" t="str">
            <v>STW</v>
          </cell>
          <cell r="E462">
            <v>54986</v>
          </cell>
          <cell r="F462" t="str">
            <v>S 201 wei? 2325/175er</v>
          </cell>
          <cell r="H462" t="str">
            <v>25  ,  5-fach incl. VF</v>
          </cell>
          <cell r="I462" t="str">
            <v>1Stk</v>
          </cell>
          <cell r="J462">
            <v>5</v>
          </cell>
          <cell r="K462">
            <v>5</v>
          </cell>
          <cell r="L462">
            <v>0</v>
          </cell>
          <cell r="M462">
            <v>10</v>
          </cell>
          <cell r="N462">
            <v>35.2791</v>
          </cell>
          <cell r="O462">
            <v>3.5279099999999999</v>
          </cell>
        </row>
        <row r="463">
          <cell r="A463">
            <v>54987</v>
          </cell>
          <cell r="B463" t="str">
            <v>401.</v>
          </cell>
          <cell r="C463" t="str">
            <v>OCV</v>
          </cell>
          <cell r="D463" t="str">
            <v>STW</v>
          </cell>
          <cell r="E463">
            <v>54987</v>
          </cell>
          <cell r="F463" t="str">
            <v>S 201 wei? 2020mm</v>
          </cell>
          <cell r="H463" t="str">
            <v>2 2 ,  5-f, incl. VF</v>
          </cell>
          <cell r="I463" t="str">
            <v>1Stk</v>
          </cell>
          <cell r="J463">
            <v>5</v>
          </cell>
          <cell r="K463">
            <v>5</v>
          </cell>
          <cell r="L463">
            <v>0</v>
          </cell>
          <cell r="M463">
            <v>10</v>
          </cell>
          <cell r="N463">
            <v>28.2029</v>
          </cell>
          <cell r="O463">
            <v>2.82029</v>
          </cell>
        </row>
        <row r="464">
          <cell r="A464">
            <v>54977</v>
          </cell>
          <cell r="B464" t="str">
            <v>402.</v>
          </cell>
          <cell r="C464" t="str">
            <v>OCV</v>
          </cell>
          <cell r="D464" t="str">
            <v>STW</v>
          </cell>
          <cell r="E464">
            <v>54977</v>
          </cell>
          <cell r="F464" t="str">
            <v>S 108 wei? 1000mm</v>
          </cell>
          <cell r="H464" t="str">
            <v>1   ,  8-f, incl. VF+AS</v>
          </cell>
          <cell r="I464" t="str">
            <v>1Stk</v>
          </cell>
          <cell r="J464">
            <v>5</v>
          </cell>
          <cell r="K464">
            <v>5</v>
          </cell>
          <cell r="L464">
            <v>0</v>
          </cell>
          <cell r="M464">
            <v>10</v>
          </cell>
          <cell r="N464">
            <v>31.649000000000001</v>
          </cell>
          <cell r="O464">
            <v>3.1649000000000003</v>
          </cell>
        </row>
        <row r="465">
          <cell r="A465">
            <v>54979</v>
          </cell>
          <cell r="B465" t="str">
            <v>403.</v>
          </cell>
          <cell r="C465" t="str">
            <v>OCV</v>
          </cell>
          <cell r="D465" t="str">
            <v>STW</v>
          </cell>
          <cell r="E465">
            <v>54979</v>
          </cell>
          <cell r="F465" t="str">
            <v>S 108 wei? 3000mm</v>
          </cell>
          <cell r="H465" t="str">
            <v>3   ,  8-f, incl. VF</v>
          </cell>
          <cell r="I465" t="str">
            <v>1Stk</v>
          </cell>
          <cell r="J465">
            <v>5</v>
          </cell>
          <cell r="K465">
            <v>5</v>
          </cell>
          <cell r="L465">
            <v>0</v>
          </cell>
          <cell r="M465">
            <v>10</v>
          </cell>
          <cell r="N465">
            <v>68.64</v>
          </cell>
          <cell r="O465">
            <v>6.8639999999999999</v>
          </cell>
        </row>
        <row r="466">
          <cell r="A466">
            <v>54980</v>
          </cell>
          <cell r="B466" t="str">
            <v>404.</v>
          </cell>
          <cell r="C466" t="str">
            <v>OCV</v>
          </cell>
          <cell r="D466" t="str">
            <v>STW</v>
          </cell>
          <cell r="E466">
            <v>54980</v>
          </cell>
          <cell r="F466" t="str">
            <v>S 108 wei? 2020mm</v>
          </cell>
          <cell r="H466" t="str">
            <v>2 2 ,  8-f, incl. VF</v>
          </cell>
          <cell r="I466" t="str">
            <v>1Stk</v>
          </cell>
          <cell r="J466">
            <v>5</v>
          </cell>
          <cell r="K466">
            <v>5</v>
          </cell>
          <cell r="L466">
            <v>0</v>
          </cell>
          <cell r="M466">
            <v>10</v>
          </cell>
          <cell r="N466">
            <v>32.952800000000003</v>
          </cell>
          <cell r="O466">
            <v>3.29528</v>
          </cell>
        </row>
        <row r="467">
          <cell r="A467">
            <v>54981</v>
          </cell>
          <cell r="B467" t="str">
            <v>405.</v>
          </cell>
          <cell r="C467" t="str">
            <v>OCV</v>
          </cell>
          <cell r="D467" t="str">
            <v>STW</v>
          </cell>
          <cell r="E467">
            <v>54981</v>
          </cell>
          <cell r="F467" t="str">
            <v>S 118 wei? 2325mm</v>
          </cell>
          <cell r="H467" t="str">
            <v>2325,  8-f, incl. VF+Schloss</v>
          </cell>
          <cell r="I467" t="str">
            <v>1Stk</v>
          </cell>
          <cell r="J467">
            <v>5</v>
          </cell>
          <cell r="K467">
            <v>5</v>
          </cell>
          <cell r="L467">
            <v>0</v>
          </cell>
          <cell r="M467">
            <v>10</v>
          </cell>
          <cell r="N467">
            <v>21.627600000000001</v>
          </cell>
          <cell r="O467">
            <v>2.16276</v>
          </cell>
        </row>
        <row r="468">
          <cell r="A468">
            <v>54982</v>
          </cell>
          <cell r="B468" t="str">
            <v>406.</v>
          </cell>
          <cell r="C468" t="str">
            <v>OCV</v>
          </cell>
          <cell r="D468" t="str">
            <v>STW</v>
          </cell>
          <cell r="E468">
            <v>54982</v>
          </cell>
          <cell r="F468" t="str">
            <v>S 118 wei? 2500mm</v>
          </cell>
          <cell r="H468" t="str">
            <v>25  ,  8-f, incl. VF</v>
          </cell>
          <cell r="I468" t="str">
            <v>1Stk</v>
          </cell>
          <cell r="J468">
            <v>5</v>
          </cell>
          <cell r="K468">
            <v>5</v>
          </cell>
          <cell r="L468">
            <v>0</v>
          </cell>
          <cell r="M468">
            <v>10</v>
          </cell>
          <cell r="N468">
            <v>30.370699999999999</v>
          </cell>
          <cell r="O468">
            <v>3.0370699999999999</v>
          </cell>
        </row>
        <row r="469">
          <cell r="A469">
            <v>54983</v>
          </cell>
          <cell r="B469" t="str">
            <v>407.</v>
          </cell>
          <cell r="C469" t="str">
            <v>OCV</v>
          </cell>
          <cell r="D469" t="str">
            <v>STW</v>
          </cell>
          <cell r="E469">
            <v>54983</v>
          </cell>
          <cell r="F469" t="str">
            <v>S 128 wei? 175mm</v>
          </cell>
          <cell r="H469" t="str">
            <v>175,  8-f, incl. AS</v>
          </cell>
          <cell r="I469" t="str">
            <v>1Stk</v>
          </cell>
          <cell r="J469">
            <v>5</v>
          </cell>
          <cell r="K469">
            <v>5</v>
          </cell>
          <cell r="L469">
            <v>0</v>
          </cell>
          <cell r="M469">
            <v>10</v>
          </cell>
          <cell r="N469">
            <v>3.3744999999999998</v>
          </cell>
          <cell r="O469">
            <v>0.33744999999999997</v>
          </cell>
        </row>
        <row r="470">
          <cell r="A470">
            <v>55232</v>
          </cell>
          <cell r="B470" t="str">
            <v>408.</v>
          </cell>
          <cell r="C470" t="str">
            <v>OCV</v>
          </cell>
          <cell r="D470" t="str">
            <v>WAF</v>
          </cell>
          <cell r="E470">
            <v>55232</v>
          </cell>
          <cell r="F470" t="str">
            <v>Glasfg. 2225x940mm, l.grau</v>
          </cell>
          <cell r="H470" t="str">
            <v>2225x94 x8mm</v>
          </cell>
          <cell r="I470" t="str">
            <v>1Stk</v>
          </cell>
          <cell r="J470">
            <v>5</v>
          </cell>
          <cell r="K470">
            <v>5</v>
          </cell>
          <cell r="L470">
            <v>0</v>
          </cell>
          <cell r="M470">
            <v>10</v>
          </cell>
          <cell r="N470">
            <v>100.4</v>
          </cell>
          <cell r="O470">
            <v>10.039999999999999</v>
          </cell>
        </row>
        <row r="471">
          <cell r="A471">
            <v>55234</v>
          </cell>
          <cell r="B471" t="str">
            <v>409.</v>
          </cell>
          <cell r="C471" t="str">
            <v>OCV</v>
          </cell>
          <cell r="D471" t="str">
            <v>WAF</v>
          </cell>
          <cell r="E471">
            <v>55234</v>
          </cell>
          <cell r="F471" t="str">
            <v>Glasfg. 2225x650mm, l.grau</v>
          </cell>
          <cell r="H471" t="str">
            <v>2225x65 x8mm</v>
          </cell>
          <cell r="I471" t="str">
            <v>1Stk</v>
          </cell>
          <cell r="J471">
            <v>5</v>
          </cell>
          <cell r="K471">
            <v>5</v>
          </cell>
          <cell r="L471">
            <v>0</v>
          </cell>
          <cell r="M471">
            <v>10</v>
          </cell>
          <cell r="N471">
            <v>71.900000000000006</v>
          </cell>
          <cell r="O471">
            <v>7.19</v>
          </cell>
        </row>
        <row r="472">
          <cell r="A472">
            <v>55235</v>
          </cell>
          <cell r="B472" t="str">
            <v>410.</v>
          </cell>
          <cell r="C472" t="str">
            <v>OCV</v>
          </cell>
          <cell r="D472" t="str">
            <v>WAF</v>
          </cell>
          <cell r="E472">
            <v>55235</v>
          </cell>
          <cell r="F472" t="str">
            <v>Glasfg. 2225x445mm, l.grau</v>
          </cell>
          <cell r="H472" t="str">
            <v>2225x445x8mm</v>
          </cell>
          <cell r="I472" t="str">
            <v>1Stk</v>
          </cell>
          <cell r="J472">
            <v>5</v>
          </cell>
          <cell r="K472">
            <v>5</v>
          </cell>
          <cell r="L472">
            <v>0</v>
          </cell>
          <cell r="M472">
            <v>10</v>
          </cell>
          <cell r="N472">
            <v>51.45</v>
          </cell>
          <cell r="O472">
            <v>5.1449999999999996</v>
          </cell>
        </row>
        <row r="473">
          <cell r="A473">
            <v>55240</v>
          </cell>
          <cell r="B473" t="str">
            <v>411.</v>
          </cell>
          <cell r="C473" t="str">
            <v>OCV</v>
          </cell>
          <cell r="D473" t="str">
            <v>WAF</v>
          </cell>
          <cell r="E473">
            <v>55240</v>
          </cell>
          <cell r="F473" t="str">
            <v>Glasfg. 2225x940mm, klar</v>
          </cell>
          <cell r="H473" t="str">
            <v>2225x94 x8mm, AKP</v>
          </cell>
          <cell r="I473" t="str">
            <v>1Stk</v>
          </cell>
          <cell r="J473">
            <v>5</v>
          </cell>
          <cell r="K473">
            <v>5</v>
          </cell>
          <cell r="L473">
            <v>0</v>
          </cell>
          <cell r="M473">
            <v>10</v>
          </cell>
          <cell r="N473">
            <v>63.911499999999997</v>
          </cell>
          <cell r="O473">
            <v>6.3911499999999997</v>
          </cell>
        </row>
        <row r="474">
          <cell r="A474">
            <v>55241</v>
          </cell>
          <cell r="B474" t="str">
            <v>412.</v>
          </cell>
          <cell r="C474" t="str">
            <v>OCV</v>
          </cell>
          <cell r="D474" t="str">
            <v>WAF</v>
          </cell>
          <cell r="E474">
            <v>55241</v>
          </cell>
          <cell r="F474" t="str">
            <v>Glasfg. 2225x650mm, klar</v>
          </cell>
          <cell r="H474" t="str">
            <v>2225x65 x8mm, AKP</v>
          </cell>
          <cell r="I474" t="str">
            <v>1Stk</v>
          </cell>
          <cell r="J474">
            <v>5</v>
          </cell>
          <cell r="K474">
            <v>5</v>
          </cell>
          <cell r="L474">
            <v>0</v>
          </cell>
          <cell r="M474">
            <v>10</v>
          </cell>
          <cell r="N474">
            <v>53.685600000000001</v>
          </cell>
          <cell r="O474">
            <v>5.3685599999999996</v>
          </cell>
        </row>
        <row r="475">
          <cell r="A475">
            <v>55242</v>
          </cell>
          <cell r="B475" t="str">
            <v>413.</v>
          </cell>
          <cell r="C475" t="str">
            <v>OCV</v>
          </cell>
          <cell r="D475" t="str">
            <v>WAF</v>
          </cell>
          <cell r="E475">
            <v>55242</v>
          </cell>
          <cell r="F475" t="str">
            <v>Glasfg. 2225x445mm, klar</v>
          </cell>
          <cell r="H475" t="str">
            <v>2225x445x8mm, AKP</v>
          </cell>
          <cell r="I475" t="str">
            <v>1Stk</v>
          </cell>
          <cell r="J475">
            <v>5</v>
          </cell>
          <cell r="K475">
            <v>5</v>
          </cell>
          <cell r="L475">
            <v>0</v>
          </cell>
          <cell r="M475">
            <v>10</v>
          </cell>
          <cell r="N475">
            <v>32.35</v>
          </cell>
          <cell r="O475">
            <v>3.2349999999999999</v>
          </cell>
        </row>
        <row r="476">
          <cell r="A476">
            <v>55248</v>
          </cell>
          <cell r="B476" t="str">
            <v>414.</v>
          </cell>
          <cell r="C476" t="str">
            <v>OCV</v>
          </cell>
          <cell r="D476" t="str">
            <v>WAF</v>
          </cell>
          <cell r="E476">
            <v>55248</v>
          </cell>
          <cell r="F476" t="str">
            <v>Halterung U-P 950er</v>
          </cell>
          <cell r="H476" t="str">
            <v>95 x2 x15x2 mm, weiss</v>
          </cell>
          <cell r="I476" t="str">
            <v>1Stk</v>
          </cell>
          <cell r="J476">
            <v>5</v>
          </cell>
          <cell r="K476">
            <v>5</v>
          </cell>
          <cell r="L476">
            <v>0</v>
          </cell>
          <cell r="M476">
            <v>10</v>
          </cell>
          <cell r="N476">
            <v>1.2782</v>
          </cell>
          <cell r="O476">
            <v>0.12781999999999999</v>
          </cell>
        </row>
        <row r="477">
          <cell r="A477">
            <v>55249</v>
          </cell>
          <cell r="B477" t="str">
            <v>415.</v>
          </cell>
          <cell r="C477" t="str">
            <v>OCV</v>
          </cell>
          <cell r="D477" t="str">
            <v>WAF</v>
          </cell>
          <cell r="E477">
            <v>55249</v>
          </cell>
          <cell r="F477" t="str">
            <v>Halterung U-P 660er</v>
          </cell>
          <cell r="H477" t="str">
            <v>66 x2 x15x2 mm, weiss</v>
          </cell>
          <cell r="I477" t="str">
            <v>1Stk</v>
          </cell>
          <cell r="J477">
            <v>5</v>
          </cell>
          <cell r="K477">
            <v>5</v>
          </cell>
          <cell r="L477">
            <v>0</v>
          </cell>
          <cell r="M477">
            <v>10</v>
          </cell>
          <cell r="N477">
            <v>1.0226</v>
          </cell>
          <cell r="O477">
            <v>0.10225999999999999</v>
          </cell>
        </row>
        <row r="478">
          <cell r="A478">
            <v>55250</v>
          </cell>
          <cell r="B478" t="str">
            <v>416.</v>
          </cell>
          <cell r="C478" t="str">
            <v>OCV</v>
          </cell>
          <cell r="D478" t="str">
            <v>WAF</v>
          </cell>
          <cell r="E478">
            <v>55250</v>
          </cell>
          <cell r="F478" t="str">
            <v>Halterung U-P 455er</v>
          </cell>
          <cell r="H478" t="str">
            <v>455x2 x15x2 mm, Alu</v>
          </cell>
          <cell r="I478" t="str">
            <v>1Stk</v>
          </cell>
          <cell r="J478">
            <v>5</v>
          </cell>
          <cell r="K478">
            <v>5</v>
          </cell>
          <cell r="L478">
            <v>0</v>
          </cell>
          <cell r="M478">
            <v>10</v>
          </cell>
          <cell r="N478">
            <v>0.92030000000000001</v>
          </cell>
          <cell r="O478">
            <v>9.2030000000000001E-2</v>
          </cell>
        </row>
        <row r="479">
          <cell r="A479">
            <v>55253</v>
          </cell>
          <cell r="B479" t="str">
            <v>417.</v>
          </cell>
          <cell r="C479" t="str">
            <v>OCV</v>
          </cell>
          <cell r="D479" t="str">
            <v>WAF</v>
          </cell>
          <cell r="E479">
            <v>55253</v>
          </cell>
          <cell r="F479" t="str">
            <v>Fullung l.grau, 2234x1359x16</v>
          </cell>
          <cell r="H479" t="str">
            <v>2234x1359x16mm</v>
          </cell>
          <cell r="I479" t="str">
            <v>1Stk</v>
          </cell>
          <cell r="J479">
            <v>5</v>
          </cell>
          <cell r="K479">
            <v>5</v>
          </cell>
          <cell r="L479">
            <v>0</v>
          </cell>
          <cell r="M479">
            <v>10</v>
          </cell>
          <cell r="N479">
            <v>31.8126</v>
          </cell>
          <cell r="O479">
            <v>3.18126</v>
          </cell>
        </row>
        <row r="480">
          <cell r="A480">
            <v>55254</v>
          </cell>
          <cell r="B480" t="str">
            <v>418.</v>
          </cell>
          <cell r="C480" t="str">
            <v>OCV</v>
          </cell>
          <cell r="D480" t="str">
            <v>WAF</v>
          </cell>
          <cell r="E480">
            <v>55254</v>
          </cell>
          <cell r="F480" t="str">
            <v>Fullung l.grau, 2234x949x16</v>
          </cell>
          <cell r="H480" t="str">
            <v>2234x949x16mm</v>
          </cell>
          <cell r="I480" t="str">
            <v>1Stk</v>
          </cell>
          <cell r="J480">
            <v>5</v>
          </cell>
          <cell r="K480">
            <v>5</v>
          </cell>
          <cell r="L480">
            <v>0</v>
          </cell>
          <cell r="M480">
            <v>10</v>
          </cell>
          <cell r="N480">
            <v>23.775099999999998</v>
          </cell>
          <cell r="O480">
            <v>2.3775099999999996</v>
          </cell>
        </row>
        <row r="481">
          <cell r="A481">
            <v>55255</v>
          </cell>
          <cell r="B481" t="str">
            <v>419.</v>
          </cell>
          <cell r="C481" t="str">
            <v>OCV</v>
          </cell>
          <cell r="D481" t="str">
            <v>WAF</v>
          </cell>
          <cell r="E481">
            <v>55255</v>
          </cell>
          <cell r="F481" t="str">
            <v>Fullung l.grau, 2234x659x16</v>
          </cell>
          <cell r="H481" t="str">
            <v>2234x659x16mm</v>
          </cell>
          <cell r="I481" t="str">
            <v>1Stk</v>
          </cell>
          <cell r="J481">
            <v>5</v>
          </cell>
          <cell r="K481">
            <v>5</v>
          </cell>
          <cell r="L481">
            <v>0</v>
          </cell>
          <cell r="M481">
            <v>10</v>
          </cell>
          <cell r="N481">
            <v>18.406500000000001</v>
          </cell>
          <cell r="O481">
            <v>1.8406499999999999</v>
          </cell>
        </row>
        <row r="482">
          <cell r="A482">
            <v>55256</v>
          </cell>
          <cell r="B482" t="str">
            <v>420.</v>
          </cell>
          <cell r="C482" t="str">
            <v>OCV</v>
          </cell>
          <cell r="D482" t="str">
            <v>WAF</v>
          </cell>
          <cell r="E482">
            <v>55256</v>
          </cell>
          <cell r="F482" t="str">
            <v>Fullung l.grau, 2234x454x16</v>
          </cell>
          <cell r="H482" t="str">
            <v>2234x454x16mm</v>
          </cell>
          <cell r="I482" t="str">
            <v>1Stk</v>
          </cell>
          <cell r="J482">
            <v>5</v>
          </cell>
          <cell r="K482">
            <v>5</v>
          </cell>
          <cell r="L482">
            <v>0</v>
          </cell>
          <cell r="M482">
            <v>10</v>
          </cell>
          <cell r="N482">
            <v>13.5748</v>
          </cell>
          <cell r="O482">
            <v>1.3574799999999998</v>
          </cell>
        </row>
        <row r="483">
          <cell r="A483">
            <v>55257</v>
          </cell>
          <cell r="B483" t="str">
            <v>421.</v>
          </cell>
          <cell r="C483" t="str">
            <v>OCV</v>
          </cell>
          <cell r="D483" t="str">
            <v>WAF</v>
          </cell>
          <cell r="E483">
            <v>55257</v>
          </cell>
          <cell r="F483" t="str">
            <v>Fullung l.grau, 949x304x16</v>
          </cell>
          <cell r="H483" t="str">
            <v>949x3 4x16mm</v>
          </cell>
          <cell r="I483" t="str">
            <v>1Stk</v>
          </cell>
          <cell r="J483">
            <v>5</v>
          </cell>
          <cell r="K483">
            <v>5</v>
          </cell>
          <cell r="L483">
            <v>0</v>
          </cell>
          <cell r="M483">
            <v>10</v>
          </cell>
          <cell r="N483">
            <v>6.7491000000000003</v>
          </cell>
          <cell r="O483">
            <v>0.67491000000000001</v>
          </cell>
        </row>
        <row r="484">
          <cell r="A484">
            <v>55259</v>
          </cell>
          <cell r="B484" t="str">
            <v>422.</v>
          </cell>
          <cell r="C484" t="str">
            <v>OCV</v>
          </cell>
          <cell r="D484" t="str">
            <v>WAF</v>
          </cell>
          <cell r="E484">
            <v>55259</v>
          </cell>
          <cell r="F484" t="str">
            <v>Fullung wei?, 2234x1359x16</v>
          </cell>
          <cell r="H484" t="str">
            <v>2234x1359x16mm</v>
          </cell>
          <cell r="I484" t="str">
            <v>1Stk</v>
          </cell>
          <cell r="J484">
            <v>5</v>
          </cell>
          <cell r="K484">
            <v>5</v>
          </cell>
          <cell r="L484">
            <v>0</v>
          </cell>
          <cell r="M484">
            <v>10</v>
          </cell>
          <cell r="N484">
            <v>29.5015</v>
          </cell>
          <cell r="O484">
            <v>2.9501499999999998</v>
          </cell>
        </row>
        <row r="485">
          <cell r="A485">
            <v>55260</v>
          </cell>
          <cell r="B485" t="str">
            <v>423.</v>
          </cell>
          <cell r="C485" t="str">
            <v>OCV</v>
          </cell>
          <cell r="D485" t="str">
            <v>WAF</v>
          </cell>
          <cell r="E485">
            <v>55260</v>
          </cell>
          <cell r="F485" t="str">
            <v>Fullung wei?, 2234x949x16</v>
          </cell>
          <cell r="H485" t="str">
            <v>2234x949x16mm</v>
          </cell>
          <cell r="I485" t="str">
            <v>1Stk</v>
          </cell>
          <cell r="J485">
            <v>5</v>
          </cell>
          <cell r="K485">
            <v>5</v>
          </cell>
          <cell r="L485">
            <v>0</v>
          </cell>
          <cell r="M485">
            <v>10</v>
          </cell>
          <cell r="N485">
            <v>22.011099999999999</v>
          </cell>
          <cell r="O485">
            <v>2.2011099999999999</v>
          </cell>
        </row>
        <row r="486">
          <cell r="A486">
            <v>55261</v>
          </cell>
          <cell r="B486" t="str">
            <v>424.</v>
          </cell>
          <cell r="C486" t="str">
            <v>OCV</v>
          </cell>
          <cell r="D486" t="str">
            <v>WAF</v>
          </cell>
          <cell r="E486">
            <v>55261</v>
          </cell>
          <cell r="F486" t="str">
            <v>Fullung wei?, 2234x454x16</v>
          </cell>
          <cell r="H486" t="str">
            <v>2234x454x16mm</v>
          </cell>
          <cell r="I486" t="str">
            <v>1Stk</v>
          </cell>
          <cell r="J486">
            <v>5</v>
          </cell>
          <cell r="K486">
            <v>5</v>
          </cell>
          <cell r="L486">
            <v>0</v>
          </cell>
          <cell r="M486">
            <v>10</v>
          </cell>
          <cell r="N486">
            <v>12.731199999999999</v>
          </cell>
          <cell r="O486">
            <v>1.27312</v>
          </cell>
        </row>
        <row r="487">
          <cell r="A487">
            <v>55262</v>
          </cell>
          <cell r="B487" t="str">
            <v>425.</v>
          </cell>
          <cell r="C487" t="str">
            <v>OCV</v>
          </cell>
          <cell r="D487" t="str">
            <v>WAF</v>
          </cell>
          <cell r="E487">
            <v>55262</v>
          </cell>
          <cell r="F487" t="str">
            <v>Fullung wei?, 949x304x16</v>
          </cell>
          <cell r="H487" t="str">
            <v>949x3 4x16mm</v>
          </cell>
          <cell r="I487" t="str">
            <v>1Stk</v>
          </cell>
          <cell r="J487">
            <v>5</v>
          </cell>
          <cell r="K487">
            <v>5</v>
          </cell>
          <cell r="L487">
            <v>0</v>
          </cell>
          <cell r="M487">
            <v>10</v>
          </cell>
          <cell r="N487">
            <v>6.4934000000000003</v>
          </cell>
          <cell r="O487">
            <v>0.64934000000000003</v>
          </cell>
        </row>
        <row r="488">
          <cell r="A488">
            <v>55263</v>
          </cell>
          <cell r="B488" t="str">
            <v>426.</v>
          </cell>
          <cell r="C488" t="str">
            <v>OCV</v>
          </cell>
          <cell r="D488" t="str">
            <v>WAF</v>
          </cell>
          <cell r="E488">
            <v>55263</v>
          </cell>
          <cell r="F488" t="str">
            <v>Fullung wei?, 2234x659x16</v>
          </cell>
          <cell r="H488" t="str">
            <v>2234x659x16mm</v>
          </cell>
          <cell r="I488" t="str">
            <v>1Stk</v>
          </cell>
          <cell r="J488">
            <v>5</v>
          </cell>
          <cell r="K488">
            <v>5</v>
          </cell>
          <cell r="L488">
            <v>0</v>
          </cell>
          <cell r="M488">
            <v>10</v>
          </cell>
          <cell r="N488">
            <v>14.7508</v>
          </cell>
          <cell r="O488">
            <v>1.4750800000000002</v>
          </cell>
        </row>
        <row r="489">
          <cell r="A489">
            <v>55265</v>
          </cell>
          <cell r="B489" t="str">
            <v>427.</v>
          </cell>
          <cell r="C489" t="str">
            <v>OCV</v>
          </cell>
          <cell r="D489" t="str">
            <v>WAF</v>
          </cell>
          <cell r="E489">
            <v>55265</v>
          </cell>
          <cell r="F489" t="str">
            <v>Fullung wei?, 2254x1364x3,5</v>
          </cell>
          <cell r="H489" t="str">
            <v>2254x1364x3,5mm</v>
          </cell>
          <cell r="I489" t="str">
            <v>1Stk</v>
          </cell>
          <cell r="J489">
            <v>5</v>
          </cell>
          <cell r="K489">
            <v>5</v>
          </cell>
          <cell r="L489">
            <v>0</v>
          </cell>
          <cell r="M489">
            <v>10</v>
          </cell>
          <cell r="N489">
            <v>13.0891</v>
          </cell>
          <cell r="O489">
            <v>1.30891</v>
          </cell>
        </row>
        <row r="490">
          <cell r="A490">
            <v>55266</v>
          </cell>
          <cell r="B490" t="str">
            <v>428.</v>
          </cell>
          <cell r="C490" t="str">
            <v>OCV</v>
          </cell>
          <cell r="D490" t="str">
            <v>WAF</v>
          </cell>
          <cell r="E490">
            <v>55266</v>
          </cell>
          <cell r="F490" t="str">
            <v>Fullung l.grau, 2254x964x3,5</v>
          </cell>
          <cell r="H490" t="str">
            <v>2254x964x3,5mm</v>
          </cell>
          <cell r="I490" t="str">
            <v>1Stk</v>
          </cell>
          <cell r="J490">
            <v>5</v>
          </cell>
          <cell r="K490">
            <v>5</v>
          </cell>
          <cell r="L490">
            <v>0</v>
          </cell>
          <cell r="M490">
            <v>10</v>
          </cell>
          <cell r="N490">
            <v>9.9191000000000003</v>
          </cell>
          <cell r="O490">
            <v>0.99191000000000007</v>
          </cell>
        </row>
        <row r="491">
          <cell r="A491">
            <v>55267</v>
          </cell>
          <cell r="B491" t="str">
            <v>429.</v>
          </cell>
          <cell r="C491" t="str">
            <v>OCV</v>
          </cell>
          <cell r="D491" t="str">
            <v>WAF</v>
          </cell>
          <cell r="E491">
            <v>55267</v>
          </cell>
          <cell r="F491" t="str">
            <v>Fullung wei?, 2254x964x3,5</v>
          </cell>
          <cell r="H491" t="str">
            <v>2254x964x3,5mm</v>
          </cell>
          <cell r="I491" t="str">
            <v>1Stk</v>
          </cell>
          <cell r="J491">
            <v>5</v>
          </cell>
          <cell r="K491">
            <v>5</v>
          </cell>
          <cell r="L491">
            <v>0</v>
          </cell>
          <cell r="M491">
            <v>10</v>
          </cell>
          <cell r="N491">
            <v>9.9191000000000003</v>
          </cell>
          <cell r="O491">
            <v>0.99191000000000007</v>
          </cell>
        </row>
        <row r="492">
          <cell r="A492">
            <v>55268</v>
          </cell>
          <cell r="B492" t="str">
            <v>430.</v>
          </cell>
          <cell r="C492" t="str">
            <v>OCV</v>
          </cell>
          <cell r="D492" t="str">
            <v>WAF</v>
          </cell>
          <cell r="E492">
            <v>55268</v>
          </cell>
          <cell r="F492" t="str">
            <v>Fullung l.grau, 2254x674x3,5</v>
          </cell>
          <cell r="H492" t="str">
            <v>2254x674x3,5mm</v>
          </cell>
          <cell r="I492" t="str">
            <v>1Stk</v>
          </cell>
          <cell r="J492">
            <v>5</v>
          </cell>
          <cell r="K492">
            <v>5</v>
          </cell>
          <cell r="L492">
            <v>0</v>
          </cell>
          <cell r="M492">
            <v>10</v>
          </cell>
          <cell r="N492">
            <v>7.2603</v>
          </cell>
          <cell r="O492">
            <v>0.72602999999999995</v>
          </cell>
        </row>
        <row r="493">
          <cell r="A493">
            <v>55269</v>
          </cell>
          <cell r="B493" t="str">
            <v>431.</v>
          </cell>
          <cell r="C493" t="str">
            <v>OCV</v>
          </cell>
          <cell r="D493" t="str">
            <v>WAF</v>
          </cell>
          <cell r="E493">
            <v>55269</v>
          </cell>
          <cell r="F493" t="str">
            <v>Fullung wei?, 2254x674x3,5</v>
          </cell>
          <cell r="H493" t="str">
            <v>2254x674x3,5mm</v>
          </cell>
          <cell r="I493" t="str">
            <v>1Stk</v>
          </cell>
          <cell r="J493">
            <v>5</v>
          </cell>
          <cell r="K493">
            <v>5</v>
          </cell>
          <cell r="L493">
            <v>0</v>
          </cell>
          <cell r="M493">
            <v>10</v>
          </cell>
          <cell r="N493">
            <v>7.2603</v>
          </cell>
          <cell r="O493">
            <v>0.72602999999999995</v>
          </cell>
        </row>
        <row r="494">
          <cell r="A494">
            <v>55270</v>
          </cell>
          <cell r="B494" t="str">
            <v>432.</v>
          </cell>
          <cell r="C494" t="str">
            <v>OCV</v>
          </cell>
          <cell r="D494" t="str">
            <v>WAF</v>
          </cell>
          <cell r="E494">
            <v>55270</v>
          </cell>
          <cell r="F494" t="str">
            <v>Fullung l.grau, 2254x469x3,5</v>
          </cell>
          <cell r="H494" t="str">
            <v>2254x469x3,5mm</v>
          </cell>
          <cell r="I494" t="str">
            <v>1Stk</v>
          </cell>
          <cell r="J494">
            <v>5</v>
          </cell>
          <cell r="K494">
            <v>5</v>
          </cell>
          <cell r="L494">
            <v>0</v>
          </cell>
          <cell r="M494">
            <v>10</v>
          </cell>
          <cell r="N494">
            <v>5.6753</v>
          </cell>
          <cell r="O494">
            <v>0.56752999999999998</v>
          </cell>
        </row>
        <row r="495">
          <cell r="A495">
            <v>55271</v>
          </cell>
          <cell r="B495" t="str">
            <v>433.</v>
          </cell>
          <cell r="C495" t="str">
            <v>OCV</v>
          </cell>
          <cell r="D495" t="str">
            <v>WAF</v>
          </cell>
          <cell r="E495">
            <v>55271</v>
          </cell>
          <cell r="F495" t="str">
            <v>Fullung wei?, 2254x469x3,5</v>
          </cell>
          <cell r="H495" t="str">
            <v>2254x469x3,5mm</v>
          </cell>
          <cell r="I495" t="str">
            <v>1Stk</v>
          </cell>
          <cell r="J495">
            <v>5</v>
          </cell>
          <cell r="K495">
            <v>5</v>
          </cell>
          <cell r="L495">
            <v>0</v>
          </cell>
          <cell r="M495">
            <v>10</v>
          </cell>
          <cell r="N495">
            <v>5.6753</v>
          </cell>
          <cell r="O495">
            <v>0.56752999999999998</v>
          </cell>
        </row>
        <row r="496">
          <cell r="A496">
            <v>55272</v>
          </cell>
          <cell r="B496" t="str">
            <v>434.</v>
          </cell>
          <cell r="C496" t="str">
            <v>OCV</v>
          </cell>
          <cell r="D496" t="str">
            <v>WAF</v>
          </cell>
          <cell r="E496">
            <v>55272</v>
          </cell>
          <cell r="F496" t="str">
            <v>Fullung l.grau, 964x324x3,5</v>
          </cell>
          <cell r="H496" t="str">
            <v>964x324x3,5mm</v>
          </cell>
          <cell r="I496" t="str">
            <v>1Stk</v>
          </cell>
          <cell r="J496">
            <v>5</v>
          </cell>
          <cell r="K496">
            <v>5</v>
          </cell>
          <cell r="L496">
            <v>0</v>
          </cell>
          <cell r="M496">
            <v>10</v>
          </cell>
          <cell r="N496">
            <v>2.3519000000000001</v>
          </cell>
          <cell r="O496">
            <v>0.23519000000000001</v>
          </cell>
        </row>
        <row r="497">
          <cell r="A497">
            <v>55273</v>
          </cell>
          <cell r="B497" t="str">
            <v>435.</v>
          </cell>
          <cell r="C497" t="str">
            <v>OCV</v>
          </cell>
          <cell r="D497" t="str">
            <v>WAF</v>
          </cell>
          <cell r="E497">
            <v>55273</v>
          </cell>
          <cell r="F497" t="str">
            <v>Fullung wei?, 964x324x3,5</v>
          </cell>
          <cell r="H497" t="str">
            <v>964x324x3,5mm</v>
          </cell>
          <cell r="I497" t="str">
            <v>1Stk</v>
          </cell>
          <cell r="J497">
            <v>5</v>
          </cell>
          <cell r="K497">
            <v>5</v>
          </cell>
          <cell r="L497">
            <v>0</v>
          </cell>
          <cell r="M497">
            <v>10</v>
          </cell>
          <cell r="N497">
            <v>2.3519000000000001</v>
          </cell>
          <cell r="O497">
            <v>0.23519000000000001</v>
          </cell>
        </row>
        <row r="498">
          <cell r="A498">
            <v>55060</v>
          </cell>
          <cell r="B498" t="str">
            <v>436.</v>
          </cell>
          <cell r="C498" t="str">
            <v>OCV</v>
          </cell>
          <cell r="D498" t="str">
            <v>ZAG</v>
          </cell>
          <cell r="E498">
            <v>55060</v>
          </cell>
          <cell r="F498" t="str">
            <v>Z 508 grau, 1940er</v>
          </cell>
          <cell r="H498" t="str">
            <v>194 /175mm</v>
          </cell>
          <cell r="I498" t="str">
            <v>1Stk</v>
          </cell>
          <cell r="J498">
            <v>5</v>
          </cell>
          <cell r="K498">
            <v>5</v>
          </cell>
          <cell r="L498">
            <v>0</v>
          </cell>
          <cell r="M498">
            <v>10</v>
          </cell>
          <cell r="N498">
            <v>56.088700000000003</v>
          </cell>
          <cell r="O498">
            <v>5.6088700000000005</v>
          </cell>
        </row>
        <row r="499">
          <cell r="A499">
            <v>55061</v>
          </cell>
          <cell r="B499" t="str">
            <v>437.</v>
          </cell>
          <cell r="C499" t="str">
            <v>OCV</v>
          </cell>
          <cell r="D499" t="str">
            <v>ZAG</v>
          </cell>
          <cell r="E499">
            <v>55061</v>
          </cell>
          <cell r="F499" t="str">
            <v>Z 508 grau, 1445er</v>
          </cell>
          <cell r="H499" t="str">
            <v>1445/175mm</v>
          </cell>
          <cell r="I499" t="str">
            <v>1Stk</v>
          </cell>
          <cell r="J499">
            <v>5</v>
          </cell>
          <cell r="K499">
            <v>5</v>
          </cell>
          <cell r="L499">
            <v>0</v>
          </cell>
          <cell r="M499">
            <v>10</v>
          </cell>
          <cell r="N499">
            <v>45.9651</v>
          </cell>
          <cell r="O499">
            <v>4.5965100000000003</v>
          </cell>
        </row>
        <row r="500">
          <cell r="A500">
            <v>55062</v>
          </cell>
          <cell r="B500" t="str">
            <v>438.</v>
          </cell>
          <cell r="C500" t="str">
            <v>OCV</v>
          </cell>
          <cell r="D500" t="str">
            <v>ZAG</v>
          </cell>
          <cell r="E500">
            <v>55062</v>
          </cell>
          <cell r="F500" t="str">
            <v>Z 529 grau, 1360er</v>
          </cell>
          <cell r="H500" t="str">
            <v>136 /175mm</v>
          </cell>
          <cell r="I500" t="str">
            <v>1Stk</v>
          </cell>
          <cell r="J500">
            <v>5</v>
          </cell>
          <cell r="K500">
            <v>5</v>
          </cell>
          <cell r="L500">
            <v>0</v>
          </cell>
          <cell r="M500">
            <v>10</v>
          </cell>
          <cell r="N500">
            <v>41.542499999999997</v>
          </cell>
          <cell r="O500">
            <v>4.1542499999999993</v>
          </cell>
        </row>
        <row r="501">
          <cell r="A501">
            <v>55063</v>
          </cell>
          <cell r="B501" t="str">
            <v>439.</v>
          </cell>
          <cell r="C501" t="str">
            <v>OCV</v>
          </cell>
          <cell r="D501" t="str">
            <v>ZAG</v>
          </cell>
          <cell r="E501">
            <v>55063</v>
          </cell>
          <cell r="F501" t="str">
            <v>Z 524 grau, 950er</v>
          </cell>
          <cell r="H501" t="str">
            <v>95 /175mm</v>
          </cell>
          <cell r="I501" t="str">
            <v>1Stk</v>
          </cell>
          <cell r="J501">
            <v>5</v>
          </cell>
          <cell r="K501">
            <v>5</v>
          </cell>
          <cell r="L501">
            <v>0</v>
          </cell>
          <cell r="M501">
            <v>10</v>
          </cell>
          <cell r="N501">
            <v>29.251000000000001</v>
          </cell>
          <cell r="O501">
            <v>2.9251</v>
          </cell>
        </row>
        <row r="502">
          <cell r="A502">
            <v>55064</v>
          </cell>
          <cell r="B502" t="str">
            <v>440.</v>
          </cell>
          <cell r="C502" t="str">
            <v>OCV</v>
          </cell>
          <cell r="D502" t="str">
            <v>ZAG</v>
          </cell>
          <cell r="E502">
            <v>55064</v>
          </cell>
          <cell r="F502" t="str">
            <v>Z 519 grau, 660er</v>
          </cell>
          <cell r="H502" t="str">
            <v>66 /175mm</v>
          </cell>
          <cell r="I502" t="str">
            <v>1Stk</v>
          </cell>
          <cell r="J502">
            <v>5</v>
          </cell>
          <cell r="K502">
            <v>5</v>
          </cell>
          <cell r="L502">
            <v>0</v>
          </cell>
          <cell r="M502">
            <v>10</v>
          </cell>
          <cell r="N502">
            <v>23.744399999999999</v>
          </cell>
          <cell r="O502">
            <v>2.3744399999999999</v>
          </cell>
        </row>
        <row r="503">
          <cell r="A503">
            <v>55065</v>
          </cell>
          <cell r="B503" t="str">
            <v>441.</v>
          </cell>
          <cell r="C503" t="str">
            <v>OCV</v>
          </cell>
          <cell r="D503" t="str">
            <v>ZAG</v>
          </cell>
          <cell r="E503">
            <v>55065</v>
          </cell>
          <cell r="F503" t="str">
            <v>Z 514 grau, 455er</v>
          </cell>
          <cell r="H503" t="str">
            <v>455/175mm</v>
          </cell>
          <cell r="I503" t="str">
            <v>1Stk</v>
          </cell>
          <cell r="J503">
            <v>5</v>
          </cell>
          <cell r="K503">
            <v>5</v>
          </cell>
          <cell r="L503">
            <v>0</v>
          </cell>
          <cell r="M503">
            <v>10</v>
          </cell>
          <cell r="N503">
            <v>21.765699999999999</v>
          </cell>
          <cell r="O503">
            <v>2.1765699999999999</v>
          </cell>
        </row>
        <row r="504">
          <cell r="A504">
            <v>55066</v>
          </cell>
          <cell r="B504" t="str">
            <v>442.</v>
          </cell>
          <cell r="C504" t="str">
            <v>OCV</v>
          </cell>
          <cell r="D504" t="str">
            <v>ZAG</v>
          </cell>
          <cell r="E504">
            <v>55066</v>
          </cell>
          <cell r="F504" t="str">
            <v>Z 508 grau, 165er</v>
          </cell>
          <cell r="H504" t="str">
            <v>165/175mm</v>
          </cell>
          <cell r="I504" t="str">
            <v>1Stk</v>
          </cell>
          <cell r="J504">
            <v>5</v>
          </cell>
          <cell r="K504">
            <v>5</v>
          </cell>
          <cell r="L504">
            <v>0</v>
          </cell>
          <cell r="M504">
            <v>10</v>
          </cell>
          <cell r="N504">
            <v>14.853</v>
          </cell>
          <cell r="O504">
            <v>1.4853000000000001</v>
          </cell>
        </row>
        <row r="505">
          <cell r="A505">
            <v>55069</v>
          </cell>
          <cell r="B505" t="str">
            <v>443.</v>
          </cell>
          <cell r="C505" t="str">
            <v>OCV</v>
          </cell>
          <cell r="D505" t="str">
            <v>ZAG</v>
          </cell>
          <cell r="E505">
            <v>55069</v>
          </cell>
          <cell r="F505" t="str">
            <v>Z 600 grau, 1940er</v>
          </cell>
          <cell r="H505" t="str">
            <v>194 /175mm, glatt</v>
          </cell>
          <cell r="I505" t="str">
            <v>1Stk</v>
          </cell>
          <cell r="J505">
            <v>5</v>
          </cell>
          <cell r="K505">
            <v>5</v>
          </cell>
          <cell r="L505">
            <v>0</v>
          </cell>
          <cell r="M505">
            <v>10</v>
          </cell>
          <cell r="N505">
            <v>72.143299999999996</v>
          </cell>
          <cell r="O505">
            <v>7.2143300000000004</v>
          </cell>
        </row>
        <row r="506">
          <cell r="A506">
            <v>55070</v>
          </cell>
          <cell r="B506" t="str">
            <v>444.</v>
          </cell>
          <cell r="C506" t="str">
            <v>OCV</v>
          </cell>
          <cell r="D506" t="str">
            <v>ZAG</v>
          </cell>
          <cell r="E506">
            <v>55070</v>
          </cell>
          <cell r="F506" t="str">
            <v>Z 600 grau, 1445er</v>
          </cell>
          <cell r="H506" t="str">
            <v>1445/175mm, glatt</v>
          </cell>
          <cell r="I506" t="str">
            <v>1Stk</v>
          </cell>
          <cell r="J506">
            <v>5</v>
          </cell>
          <cell r="K506">
            <v>5</v>
          </cell>
          <cell r="L506">
            <v>0</v>
          </cell>
          <cell r="M506">
            <v>10</v>
          </cell>
          <cell r="N506">
            <v>49.135100000000001</v>
          </cell>
          <cell r="O506">
            <v>4.9135099999999996</v>
          </cell>
        </row>
        <row r="507">
          <cell r="A507">
            <v>55071</v>
          </cell>
          <cell r="B507" t="str">
            <v>445.</v>
          </cell>
          <cell r="C507" t="str">
            <v>OCV</v>
          </cell>
          <cell r="D507" t="str">
            <v>ZAG</v>
          </cell>
          <cell r="E507">
            <v>55071</v>
          </cell>
          <cell r="F507" t="str">
            <v>Z 630 grau, 1360er</v>
          </cell>
          <cell r="H507" t="str">
            <v>136 /175mm, glatt</v>
          </cell>
          <cell r="I507" t="str">
            <v>1Stk</v>
          </cell>
          <cell r="J507">
            <v>5</v>
          </cell>
          <cell r="K507">
            <v>5</v>
          </cell>
          <cell r="L507">
            <v>0</v>
          </cell>
          <cell r="M507">
            <v>10</v>
          </cell>
          <cell r="N507">
            <v>43.874000000000002</v>
          </cell>
          <cell r="O507">
            <v>4.3874000000000004</v>
          </cell>
        </row>
        <row r="508">
          <cell r="A508">
            <v>55072</v>
          </cell>
          <cell r="B508" t="str">
            <v>446.</v>
          </cell>
          <cell r="C508" t="str">
            <v>OCV</v>
          </cell>
          <cell r="D508" t="str">
            <v>ZAG</v>
          </cell>
          <cell r="E508">
            <v>55072</v>
          </cell>
          <cell r="F508" t="str">
            <v>Z 625 grau, 950er</v>
          </cell>
          <cell r="H508" t="str">
            <v>95 /175mm, glatt</v>
          </cell>
          <cell r="I508" t="str">
            <v>1Stk</v>
          </cell>
          <cell r="J508">
            <v>5</v>
          </cell>
          <cell r="K508">
            <v>5</v>
          </cell>
          <cell r="L508">
            <v>0</v>
          </cell>
          <cell r="M508">
            <v>10</v>
          </cell>
          <cell r="N508">
            <v>36.107399999999998</v>
          </cell>
          <cell r="O508">
            <v>3.6107399999999994</v>
          </cell>
        </row>
        <row r="509">
          <cell r="A509">
            <v>55073</v>
          </cell>
          <cell r="B509" t="str">
            <v>447.</v>
          </cell>
          <cell r="C509" t="str">
            <v>OCV</v>
          </cell>
          <cell r="D509" t="str">
            <v>ZAG</v>
          </cell>
          <cell r="E509">
            <v>55073</v>
          </cell>
          <cell r="F509" t="str">
            <v>Z 620 grau, 660er</v>
          </cell>
          <cell r="H509" t="str">
            <v>66 /175mm, glatt</v>
          </cell>
          <cell r="I509" t="str">
            <v>1Stk</v>
          </cell>
          <cell r="J509">
            <v>5</v>
          </cell>
          <cell r="K509">
            <v>5</v>
          </cell>
          <cell r="L509">
            <v>0</v>
          </cell>
          <cell r="M509">
            <v>10</v>
          </cell>
          <cell r="N509">
            <v>29.332799999999999</v>
          </cell>
          <cell r="O509">
            <v>2.9332799999999999</v>
          </cell>
        </row>
        <row r="510">
          <cell r="A510">
            <v>55074</v>
          </cell>
          <cell r="B510" t="str">
            <v>448.</v>
          </cell>
          <cell r="C510" t="str">
            <v>OCV</v>
          </cell>
          <cell r="D510" t="str">
            <v>ZAG</v>
          </cell>
          <cell r="E510">
            <v>55074</v>
          </cell>
          <cell r="F510" t="str">
            <v>Z 615 grau, 455er</v>
          </cell>
          <cell r="H510" t="str">
            <v>455/175mm, glatt</v>
          </cell>
          <cell r="I510" t="str">
            <v>1Stk</v>
          </cell>
          <cell r="J510">
            <v>5</v>
          </cell>
          <cell r="K510">
            <v>5</v>
          </cell>
          <cell r="L510">
            <v>0</v>
          </cell>
          <cell r="M510">
            <v>10</v>
          </cell>
          <cell r="N510">
            <v>24.219899999999999</v>
          </cell>
          <cell r="O510">
            <v>2.4219899999999996</v>
          </cell>
        </row>
        <row r="511">
          <cell r="A511">
            <v>55051</v>
          </cell>
          <cell r="B511" t="str">
            <v>449.</v>
          </cell>
          <cell r="C511" t="str">
            <v>OCV</v>
          </cell>
          <cell r="D511" t="str">
            <v>ZAG</v>
          </cell>
          <cell r="E511">
            <v>55051</v>
          </cell>
          <cell r="F511" t="str">
            <v>Z 110 grau, 1940er</v>
          </cell>
          <cell r="H511" t="str">
            <v>194 /7 mm</v>
          </cell>
          <cell r="I511" t="str">
            <v>1Stk</v>
          </cell>
          <cell r="J511">
            <v>5</v>
          </cell>
          <cell r="K511">
            <v>5</v>
          </cell>
          <cell r="L511">
            <v>0</v>
          </cell>
          <cell r="M511">
            <v>10</v>
          </cell>
          <cell r="N511">
            <v>29.5015</v>
          </cell>
          <cell r="O511">
            <v>2.9501499999999998</v>
          </cell>
        </row>
        <row r="512">
          <cell r="A512">
            <v>55052</v>
          </cell>
          <cell r="B512" t="str">
            <v>450.</v>
          </cell>
          <cell r="C512" t="str">
            <v>OCV</v>
          </cell>
          <cell r="D512" t="str">
            <v>ZAG</v>
          </cell>
          <cell r="E512">
            <v>55052</v>
          </cell>
          <cell r="F512" t="str">
            <v>Z 110 grau, 1445er</v>
          </cell>
          <cell r="H512" t="str">
            <v>1445/7 mm</v>
          </cell>
          <cell r="I512" t="str">
            <v>1Stk</v>
          </cell>
          <cell r="J512">
            <v>5</v>
          </cell>
          <cell r="K512">
            <v>5</v>
          </cell>
          <cell r="L512">
            <v>0</v>
          </cell>
          <cell r="M512">
            <v>10</v>
          </cell>
          <cell r="N512">
            <v>24.235199999999999</v>
          </cell>
          <cell r="O512">
            <v>2.4235199999999999</v>
          </cell>
        </row>
        <row r="513">
          <cell r="A513">
            <v>55053</v>
          </cell>
          <cell r="B513" t="str">
            <v>451.</v>
          </cell>
          <cell r="C513" t="str">
            <v>OCV</v>
          </cell>
          <cell r="D513" t="str">
            <v>ZAG</v>
          </cell>
          <cell r="E513">
            <v>55053</v>
          </cell>
          <cell r="F513" t="str">
            <v>Z 110 grau, 1360er</v>
          </cell>
          <cell r="H513" t="str">
            <v>136 /7 mm</v>
          </cell>
          <cell r="I513" t="str">
            <v>1Stk</v>
          </cell>
          <cell r="J513">
            <v>5</v>
          </cell>
          <cell r="K513">
            <v>5</v>
          </cell>
          <cell r="L513">
            <v>0</v>
          </cell>
          <cell r="M513">
            <v>10</v>
          </cell>
          <cell r="N513">
            <v>21.780999999999999</v>
          </cell>
          <cell r="O513">
            <v>2.1781000000000001</v>
          </cell>
        </row>
        <row r="514">
          <cell r="A514">
            <v>55054</v>
          </cell>
          <cell r="B514" t="str">
            <v>452.</v>
          </cell>
          <cell r="C514" t="str">
            <v>OCV</v>
          </cell>
          <cell r="D514" t="str">
            <v>ZAG</v>
          </cell>
          <cell r="E514">
            <v>55054</v>
          </cell>
          <cell r="F514" t="str">
            <v>Z 125 grau, 950er</v>
          </cell>
          <cell r="H514" t="str">
            <v>95 /7 mm</v>
          </cell>
          <cell r="I514" t="str">
            <v>1Stk</v>
          </cell>
          <cell r="J514">
            <v>5</v>
          </cell>
          <cell r="K514">
            <v>5</v>
          </cell>
          <cell r="L514">
            <v>0</v>
          </cell>
          <cell r="M514">
            <v>10</v>
          </cell>
          <cell r="N514">
            <v>17.2408</v>
          </cell>
          <cell r="O514">
            <v>1.7240800000000001</v>
          </cell>
        </row>
        <row r="515">
          <cell r="A515">
            <v>55055</v>
          </cell>
          <cell r="B515" t="str">
            <v>453.</v>
          </cell>
          <cell r="C515" t="str">
            <v>OCV</v>
          </cell>
          <cell r="D515" t="str">
            <v>ZAG</v>
          </cell>
          <cell r="E515">
            <v>55055</v>
          </cell>
          <cell r="F515" t="str">
            <v>Z 120 grau, 660er</v>
          </cell>
          <cell r="H515" t="str">
            <v>66 /7 mm</v>
          </cell>
          <cell r="I515" t="str">
            <v>1Stk</v>
          </cell>
          <cell r="J515">
            <v>5</v>
          </cell>
          <cell r="K515">
            <v>5</v>
          </cell>
          <cell r="L515">
            <v>0</v>
          </cell>
          <cell r="M515">
            <v>10</v>
          </cell>
          <cell r="N515">
            <v>14.3264</v>
          </cell>
          <cell r="O515">
            <v>1.4326400000000001</v>
          </cell>
        </row>
        <row r="516">
          <cell r="A516">
            <v>55056</v>
          </cell>
          <cell r="B516" t="str">
            <v>454.</v>
          </cell>
          <cell r="C516" t="str">
            <v>OCV</v>
          </cell>
          <cell r="D516" t="str">
            <v>ZAG</v>
          </cell>
          <cell r="E516">
            <v>55056</v>
          </cell>
          <cell r="F516" t="str">
            <v>Z 115 grau, 455er</v>
          </cell>
          <cell r="H516" t="str">
            <v>455/7 mm</v>
          </cell>
          <cell r="I516" t="str">
            <v>1Stk</v>
          </cell>
          <cell r="J516">
            <v>5</v>
          </cell>
          <cell r="K516">
            <v>5</v>
          </cell>
          <cell r="L516">
            <v>0</v>
          </cell>
          <cell r="M516">
            <v>10</v>
          </cell>
          <cell r="N516">
            <v>12.117599999999999</v>
          </cell>
          <cell r="O516">
            <v>1.2117599999999999</v>
          </cell>
        </row>
        <row r="517">
          <cell r="A517">
            <v>55057</v>
          </cell>
          <cell r="B517" t="str">
            <v>455.</v>
          </cell>
          <cell r="C517" t="str">
            <v>OCV</v>
          </cell>
          <cell r="D517" t="str">
            <v>ZAG</v>
          </cell>
          <cell r="E517">
            <v>55057</v>
          </cell>
          <cell r="F517" t="str">
            <v>Z 110 grau, 165er</v>
          </cell>
          <cell r="H517" t="str">
            <v>165/7 mm</v>
          </cell>
          <cell r="I517" t="str">
            <v>1Stk</v>
          </cell>
          <cell r="J517">
            <v>5</v>
          </cell>
          <cell r="K517">
            <v>5</v>
          </cell>
          <cell r="L517">
            <v>0</v>
          </cell>
          <cell r="M517">
            <v>10</v>
          </cell>
          <cell r="N517">
            <v>8.3085000000000004</v>
          </cell>
          <cell r="O517">
            <v>0.83085000000000009</v>
          </cell>
        </row>
        <row r="518">
          <cell r="A518">
            <v>55075</v>
          </cell>
          <cell r="B518" t="str">
            <v>456.</v>
          </cell>
          <cell r="C518" t="str">
            <v>OCV</v>
          </cell>
          <cell r="D518" t="str">
            <v>ZAG</v>
          </cell>
          <cell r="E518">
            <v>55075</v>
          </cell>
          <cell r="F518" t="str">
            <v>Z 415 grau, 455er</v>
          </cell>
          <cell r="H518" t="str">
            <v>455/5 mm</v>
          </cell>
          <cell r="I518" t="str">
            <v>1Stk</v>
          </cell>
          <cell r="J518">
            <v>5</v>
          </cell>
          <cell r="K518">
            <v>5</v>
          </cell>
          <cell r="L518">
            <v>0</v>
          </cell>
          <cell r="M518">
            <v>10</v>
          </cell>
          <cell r="N518">
            <v>8.1601999999999997</v>
          </cell>
          <cell r="O518">
            <v>0.81602000000000008</v>
          </cell>
        </row>
        <row r="519">
          <cell r="A519">
            <v>55076</v>
          </cell>
          <cell r="B519" t="str">
            <v>457.</v>
          </cell>
          <cell r="C519" t="str">
            <v>OCV</v>
          </cell>
          <cell r="D519" t="str">
            <v>ZAG</v>
          </cell>
          <cell r="E519">
            <v>55076</v>
          </cell>
          <cell r="F519" t="str">
            <v>Z 420 grau, 660er</v>
          </cell>
          <cell r="H519" t="str">
            <v>66 /5 mm</v>
          </cell>
          <cell r="I519" t="str">
            <v>1Stk</v>
          </cell>
          <cell r="J519">
            <v>5</v>
          </cell>
          <cell r="K519">
            <v>5</v>
          </cell>
          <cell r="L519">
            <v>0</v>
          </cell>
          <cell r="M519">
            <v>10</v>
          </cell>
          <cell r="N519">
            <v>9.2697000000000003</v>
          </cell>
          <cell r="O519">
            <v>0.92697000000000007</v>
          </cell>
        </row>
        <row r="520">
          <cell r="A520">
            <v>55077</v>
          </cell>
          <cell r="B520" t="str">
            <v>458.</v>
          </cell>
          <cell r="C520" t="str">
            <v>OCV</v>
          </cell>
          <cell r="D520" t="str">
            <v>ZAG</v>
          </cell>
          <cell r="E520">
            <v>55077</v>
          </cell>
          <cell r="F520" t="str">
            <v>Z 425 grau, 950er</v>
          </cell>
          <cell r="H520" t="str">
            <v>95 /5 mm</v>
          </cell>
          <cell r="I520" t="str">
            <v>1Stk</v>
          </cell>
          <cell r="J520">
            <v>5</v>
          </cell>
          <cell r="K520">
            <v>5</v>
          </cell>
          <cell r="L520">
            <v>0</v>
          </cell>
          <cell r="M520">
            <v>10</v>
          </cell>
          <cell r="N520">
            <v>12.884600000000001</v>
          </cell>
          <cell r="O520">
            <v>1.2884599999999999</v>
          </cell>
        </row>
        <row r="521">
          <cell r="A521">
            <v>55078</v>
          </cell>
          <cell r="B521" t="str">
            <v>459.</v>
          </cell>
          <cell r="C521" t="str">
            <v>OCV</v>
          </cell>
          <cell r="D521" t="str">
            <v>ZAG</v>
          </cell>
          <cell r="E521">
            <v>55078</v>
          </cell>
          <cell r="F521" t="str">
            <v>Z 400 grau, 1445er</v>
          </cell>
          <cell r="H521" t="str">
            <v>1445/5 mm</v>
          </cell>
          <cell r="I521" t="str">
            <v>1Stk</v>
          </cell>
          <cell r="J521">
            <v>5</v>
          </cell>
          <cell r="K521">
            <v>5</v>
          </cell>
          <cell r="L521">
            <v>0</v>
          </cell>
          <cell r="M521">
            <v>10</v>
          </cell>
          <cell r="N521">
            <v>21.525400000000001</v>
          </cell>
          <cell r="O521">
            <v>2.1525400000000001</v>
          </cell>
        </row>
        <row r="522">
          <cell r="A522">
            <v>55079</v>
          </cell>
          <cell r="B522" t="str">
            <v>460.</v>
          </cell>
          <cell r="C522" t="str">
            <v>OCV</v>
          </cell>
          <cell r="D522" t="str">
            <v>ZAG</v>
          </cell>
          <cell r="E522">
            <v>55079</v>
          </cell>
          <cell r="F522" t="str">
            <v>Z 400 grau, 1940er</v>
          </cell>
          <cell r="H522" t="str">
            <v>194 /5 mm</v>
          </cell>
          <cell r="I522" t="str">
            <v>1Stk</v>
          </cell>
          <cell r="J522">
            <v>5</v>
          </cell>
          <cell r="K522">
            <v>5</v>
          </cell>
          <cell r="L522">
            <v>0</v>
          </cell>
          <cell r="M522">
            <v>10</v>
          </cell>
          <cell r="N522">
            <v>41.113</v>
          </cell>
          <cell r="O522">
            <v>4.1113</v>
          </cell>
        </row>
        <row r="523">
          <cell r="A523">
            <v>55349</v>
          </cell>
          <cell r="B523" t="str">
            <v>461.</v>
          </cell>
          <cell r="C523" t="str">
            <v>OCV</v>
          </cell>
          <cell r="D523" t="str">
            <v>ZAG</v>
          </cell>
          <cell r="E523">
            <v>55349</v>
          </cell>
          <cell r="F523" t="str">
            <v>Z 110 weiss 310</v>
          </cell>
          <cell r="H523" t="str">
            <v xml:space="preserve">31 x7 </v>
          </cell>
          <cell r="I523" t="str">
            <v>1Stk</v>
          </cell>
          <cell r="J523">
            <v>5</v>
          </cell>
          <cell r="K523">
            <v>5</v>
          </cell>
          <cell r="L523">
            <v>0</v>
          </cell>
          <cell r="M523">
            <v>10</v>
          </cell>
          <cell r="N523">
            <v>4.4219999999999997</v>
          </cell>
          <cell r="O523">
            <v>0.44219999999999998</v>
          </cell>
        </row>
        <row r="524">
          <cell r="A524">
            <v>55350</v>
          </cell>
          <cell r="B524" t="str">
            <v>462.</v>
          </cell>
          <cell r="C524" t="str">
            <v>OCV</v>
          </cell>
          <cell r="D524" t="str">
            <v>ZAG</v>
          </cell>
          <cell r="E524">
            <v>55350</v>
          </cell>
          <cell r="F524" t="str">
            <v>Z 110 weiss 370</v>
          </cell>
          <cell r="H524" t="str">
            <v xml:space="preserve">37 x7 </v>
          </cell>
          <cell r="I524" t="str">
            <v>1Stk</v>
          </cell>
          <cell r="J524">
            <v>5</v>
          </cell>
          <cell r="K524">
            <v>5</v>
          </cell>
          <cell r="L524">
            <v>0</v>
          </cell>
          <cell r="M524">
            <v>10</v>
          </cell>
          <cell r="N524">
            <v>5.2779999999999996</v>
          </cell>
          <cell r="O524">
            <v>0.52779999999999994</v>
          </cell>
        </row>
        <row r="525">
          <cell r="A525">
            <v>55351</v>
          </cell>
          <cell r="B525" t="str">
            <v>463.</v>
          </cell>
          <cell r="C525" t="str">
            <v>OCV</v>
          </cell>
          <cell r="D525" t="str">
            <v>ZAG</v>
          </cell>
          <cell r="E525">
            <v>55351</v>
          </cell>
          <cell r="F525" t="str">
            <v>Z 420  weiss 370</v>
          </cell>
          <cell r="H525" t="str">
            <v xml:space="preserve">37 x5 </v>
          </cell>
          <cell r="I525" t="str">
            <v>1Stk</v>
          </cell>
          <cell r="J525">
            <v>5</v>
          </cell>
          <cell r="K525">
            <v>5</v>
          </cell>
          <cell r="L525">
            <v>0</v>
          </cell>
          <cell r="M525">
            <v>10</v>
          </cell>
          <cell r="N525">
            <v>5.4173999999999998</v>
          </cell>
          <cell r="O525">
            <v>0.54174</v>
          </cell>
        </row>
        <row r="526">
          <cell r="A526">
            <v>55352</v>
          </cell>
          <cell r="B526" t="str">
            <v>464.</v>
          </cell>
          <cell r="C526" t="str">
            <v>OCV</v>
          </cell>
          <cell r="D526" t="str">
            <v>ZAG</v>
          </cell>
          <cell r="E526">
            <v>55352</v>
          </cell>
          <cell r="F526" t="str">
            <v>Z 420 weiss 310</v>
          </cell>
          <cell r="H526" t="str">
            <v xml:space="preserve">31 x5 </v>
          </cell>
          <cell r="I526" t="str">
            <v>1Stk</v>
          </cell>
          <cell r="J526">
            <v>5</v>
          </cell>
          <cell r="K526">
            <v>5</v>
          </cell>
          <cell r="L526">
            <v>0</v>
          </cell>
          <cell r="M526">
            <v>10</v>
          </cell>
          <cell r="N526">
            <v>6.4657999999999998</v>
          </cell>
          <cell r="O526">
            <v>0.64658000000000004</v>
          </cell>
        </row>
        <row r="527">
          <cell r="A527">
            <v>55353</v>
          </cell>
          <cell r="B527" t="str">
            <v>465.</v>
          </cell>
          <cell r="C527" t="str">
            <v>OCV</v>
          </cell>
          <cell r="D527" t="str">
            <v>ZAG</v>
          </cell>
          <cell r="E527">
            <v>55353</v>
          </cell>
          <cell r="F527" t="str">
            <v>Z 508 weiss 370</v>
          </cell>
          <cell r="H527" t="str">
            <v>37 x175</v>
          </cell>
          <cell r="I527" t="str">
            <v>1Stk</v>
          </cell>
          <cell r="J527">
            <v>5</v>
          </cell>
          <cell r="K527">
            <v>5</v>
          </cell>
          <cell r="L527">
            <v>0</v>
          </cell>
          <cell r="M527">
            <v>10</v>
          </cell>
          <cell r="N527">
            <v>9.6332000000000004</v>
          </cell>
          <cell r="O527">
            <v>0.96332000000000007</v>
          </cell>
        </row>
        <row r="528">
          <cell r="A528">
            <v>55354</v>
          </cell>
          <cell r="B528" t="str">
            <v>466.</v>
          </cell>
          <cell r="C528" t="str">
            <v>OCV</v>
          </cell>
          <cell r="D528" t="str">
            <v>ZAG</v>
          </cell>
          <cell r="E528">
            <v>55354</v>
          </cell>
          <cell r="F528" t="str">
            <v>Z 508 weiss 310</v>
          </cell>
          <cell r="H528" t="str">
            <v>31 x175</v>
          </cell>
          <cell r="I528" t="str">
            <v>1Stk</v>
          </cell>
          <cell r="J528">
            <v>5</v>
          </cell>
          <cell r="K528">
            <v>5</v>
          </cell>
          <cell r="L528">
            <v>0</v>
          </cell>
          <cell r="M528">
            <v>10</v>
          </cell>
          <cell r="N528">
            <v>8.0709999999999997</v>
          </cell>
          <cell r="O528">
            <v>0.80709999999999993</v>
          </cell>
        </row>
        <row r="529">
          <cell r="A529">
            <v>55356</v>
          </cell>
          <cell r="B529" t="str">
            <v>467.</v>
          </cell>
          <cell r="C529" t="str">
            <v>OCV</v>
          </cell>
          <cell r="D529" t="str">
            <v>ZAG</v>
          </cell>
          <cell r="E529">
            <v>55356</v>
          </cell>
          <cell r="F529" t="str">
            <v>Z 600 weiss glatt 370</v>
          </cell>
          <cell r="H529" t="str">
            <v>37 x175</v>
          </cell>
          <cell r="I529" t="str">
            <v>1Stk</v>
          </cell>
          <cell r="J529">
            <v>5</v>
          </cell>
          <cell r="K529">
            <v>5</v>
          </cell>
          <cell r="L529">
            <v>0</v>
          </cell>
          <cell r="M529">
            <v>10</v>
          </cell>
          <cell r="N529">
            <v>12.961600000000001</v>
          </cell>
          <cell r="O529">
            <v>1.2961600000000002</v>
          </cell>
        </row>
        <row r="530">
          <cell r="A530">
            <v>55357</v>
          </cell>
          <cell r="B530" t="str">
            <v>468.</v>
          </cell>
          <cell r="C530" t="str">
            <v>OCV</v>
          </cell>
          <cell r="D530" t="str">
            <v>ZAG</v>
          </cell>
          <cell r="E530">
            <v>55357</v>
          </cell>
          <cell r="F530" t="str">
            <v>Z 600 weiss glatt 310</v>
          </cell>
          <cell r="H530" t="str">
            <v>31 x175</v>
          </cell>
          <cell r="I530" t="str">
            <v>1Stk</v>
          </cell>
          <cell r="J530">
            <v>5</v>
          </cell>
          <cell r="K530">
            <v>5</v>
          </cell>
          <cell r="L530">
            <v>0</v>
          </cell>
          <cell r="M530">
            <v>10</v>
          </cell>
          <cell r="N530">
            <v>10.8597</v>
          </cell>
          <cell r="O530">
            <v>1.0859700000000001</v>
          </cell>
        </row>
        <row r="531">
          <cell r="A531">
            <v>55358</v>
          </cell>
          <cell r="B531" t="str">
            <v>469.</v>
          </cell>
          <cell r="C531" t="str">
            <v>OCV</v>
          </cell>
          <cell r="D531" t="str">
            <v>ZAG</v>
          </cell>
          <cell r="E531">
            <v>55358</v>
          </cell>
          <cell r="F531" t="str">
            <v>Z 110 grau 370</v>
          </cell>
          <cell r="H531" t="str">
            <v xml:space="preserve">37 x7 </v>
          </cell>
          <cell r="I531" t="str">
            <v>1Stk</v>
          </cell>
          <cell r="J531">
            <v>5</v>
          </cell>
          <cell r="K531">
            <v>5</v>
          </cell>
          <cell r="L531">
            <v>0</v>
          </cell>
          <cell r="M531">
            <v>10</v>
          </cell>
          <cell r="N531">
            <v>5.2779999999999996</v>
          </cell>
          <cell r="O531">
            <v>0.52779999999999994</v>
          </cell>
        </row>
        <row r="532">
          <cell r="A532">
            <v>55359</v>
          </cell>
          <cell r="B532" t="str">
            <v>470.</v>
          </cell>
          <cell r="C532" t="str">
            <v>OCV</v>
          </cell>
          <cell r="D532" t="str">
            <v>ZAG</v>
          </cell>
          <cell r="E532">
            <v>55359</v>
          </cell>
          <cell r="F532" t="str">
            <v>Z 110 grau 310</v>
          </cell>
          <cell r="H532" t="str">
            <v xml:space="preserve">31 x7 </v>
          </cell>
          <cell r="I532" t="str">
            <v>1Stk</v>
          </cell>
          <cell r="J532">
            <v>5</v>
          </cell>
          <cell r="K532">
            <v>5</v>
          </cell>
          <cell r="L532">
            <v>0</v>
          </cell>
          <cell r="M532">
            <v>10</v>
          </cell>
          <cell r="N532">
            <v>4.9928999999999997</v>
          </cell>
          <cell r="O532">
            <v>0.49928999999999996</v>
          </cell>
        </row>
        <row r="533">
          <cell r="A533">
            <v>55360</v>
          </cell>
          <cell r="B533" t="str">
            <v>471.</v>
          </cell>
          <cell r="C533" t="str">
            <v>OCV</v>
          </cell>
          <cell r="D533" t="str">
            <v>ZAG</v>
          </cell>
          <cell r="E533">
            <v>55360</v>
          </cell>
          <cell r="F533" t="str">
            <v>Z 110 grau 250</v>
          </cell>
          <cell r="H533" t="str">
            <v xml:space="preserve">25 x7 </v>
          </cell>
          <cell r="I533" t="str">
            <v>1Stk</v>
          </cell>
          <cell r="J533">
            <v>5</v>
          </cell>
          <cell r="K533">
            <v>5</v>
          </cell>
          <cell r="L533">
            <v>0</v>
          </cell>
          <cell r="M533">
            <v>10</v>
          </cell>
          <cell r="N533">
            <v>4.0265000000000004</v>
          </cell>
          <cell r="O533">
            <v>0.40265000000000001</v>
          </cell>
        </row>
        <row r="534">
          <cell r="A534">
            <v>55361</v>
          </cell>
          <cell r="B534" t="str">
            <v>472.</v>
          </cell>
          <cell r="C534" t="str">
            <v>OCV</v>
          </cell>
          <cell r="D534" t="str">
            <v>ZAG</v>
          </cell>
          <cell r="E534">
            <v>55361</v>
          </cell>
          <cell r="F534" t="str">
            <v>Z 600 grau glatt 370</v>
          </cell>
          <cell r="H534" t="str">
            <v>37 x175</v>
          </cell>
          <cell r="I534" t="str">
            <v>1Stk</v>
          </cell>
          <cell r="J534">
            <v>5</v>
          </cell>
          <cell r="K534">
            <v>5</v>
          </cell>
          <cell r="L534">
            <v>0</v>
          </cell>
          <cell r="M534">
            <v>10</v>
          </cell>
          <cell r="N534">
            <v>12.9617</v>
          </cell>
          <cell r="O534">
            <v>1.2961700000000003</v>
          </cell>
        </row>
        <row r="535">
          <cell r="A535">
            <v>55362</v>
          </cell>
          <cell r="B535" t="str">
            <v>473.</v>
          </cell>
          <cell r="C535" t="str">
            <v>OCV</v>
          </cell>
          <cell r="D535" t="str">
            <v>ZAG</v>
          </cell>
          <cell r="E535">
            <v>55362</v>
          </cell>
          <cell r="F535" t="str">
            <v>Z 600 grau glatt 310</v>
          </cell>
          <cell r="H535" t="str">
            <v>31 x175</v>
          </cell>
          <cell r="I535" t="str">
            <v>1Stk</v>
          </cell>
          <cell r="J535">
            <v>5</v>
          </cell>
          <cell r="K535">
            <v>5</v>
          </cell>
          <cell r="L535">
            <v>0</v>
          </cell>
          <cell r="M535">
            <v>10</v>
          </cell>
          <cell r="N535">
            <v>10.8597</v>
          </cell>
          <cell r="O535">
            <v>1.0859700000000001</v>
          </cell>
        </row>
        <row r="536">
          <cell r="A536">
            <v>55363</v>
          </cell>
          <cell r="B536" t="str">
            <v>474.</v>
          </cell>
          <cell r="C536" t="str">
            <v>OCV</v>
          </cell>
          <cell r="D536" t="str">
            <v>ZAG</v>
          </cell>
          <cell r="E536">
            <v>55363</v>
          </cell>
          <cell r="F536" t="str">
            <v>Z 600 grau glatt 250</v>
          </cell>
          <cell r="H536" t="str">
            <v>25 x175</v>
          </cell>
          <cell r="I536" t="str">
            <v>1Stk</v>
          </cell>
          <cell r="J536">
            <v>5</v>
          </cell>
          <cell r="K536">
            <v>5</v>
          </cell>
          <cell r="L536">
            <v>0</v>
          </cell>
          <cell r="M536">
            <v>10</v>
          </cell>
          <cell r="N536">
            <v>8.7577999999999996</v>
          </cell>
          <cell r="O536">
            <v>0.87578</v>
          </cell>
        </row>
        <row r="537">
          <cell r="A537">
            <v>55364</v>
          </cell>
          <cell r="B537" t="str">
            <v>475.</v>
          </cell>
          <cell r="C537" t="str">
            <v>OCV</v>
          </cell>
          <cell r="D537" t="str">
            <v>ZAG</v>
          </cell>
          <cell r="E537">
            <v>55364</v>
          </cell>
          <cell r="F537" t="str">
            <v>Z 600 grau glatt 165</v>
          </cell>
          <cell r="H537" t="str">
            <v>165x175</v>
          </cell>
          <cell r="I537" t="str">
            <v>1Stk</v>
          </cell>
          <cell r="J537">
            <v>5</v>
          </cell>
          <cell r="K537">
            <v>5</v>
          </cell>
          <cell r="L537">
            <v>0</v>
          </cell>
          <cell r="M537">
            <v>10</v>
          </cell>
          <cell r="N537">
            <v>5.78</v>
          </cell>
          <cell r="O537">
            <v>0.57800000000000007</v>
          </cell>
        </row>
        <row r="538">
          <cell r="A538">
            <v>55365</v>
          </cell>
          <cell r="B538" t="str">
            <v>476.</v>
          </cell>
          <cell r="C538" t="str">
            <v>OCV</v>
          </cell>
          <cell r="D538" t="str">
            <v>ZAG</v>
          </cell>
          <cell r="E538">
            <v>55365</v>
          </cell>
          <cell r="F538" t="str">
            <v>Z 508 grau 250</v>
          </cell>
          <cell r="H538" t="str">
            <v>25 x175</v>
          </cell>
          <cell r="I538" t="str">
            <v>1Stk</v>
          </cell>
          <cell r="J538">
            <v>5</v>
          </cell>
          <cell r="K538">
            <v>5</v>
          </cell>
          <cell r="L538">
            <v>0</v>
          </cell>
          <cell r="M538">
            <v>10</v>
          </cell>
          <cell r="N538">
            <v>6.5088999999999997</v>
          </cell>
          <cell r="O538">
            <v>0.65088999999999997</v>
          </cell>
        </row>
        <row r="539">
          <cell r="A539">
            <v>55366</v>
          </cell>
          <cell r="B539" t="str">
            <v>477.</v>
          </cell>
          <cell r="C539" t="str">
            <v>OCV</v>
          </cell>
          <cell r="D539" t="str">
            <v>ZAG</v>
          </cell>
          <cell r="E539">
            <v>55366</v>
          </cell>
          <cell r="F539" t="str">
            <v>Z 508 grau 310</v>
          </cell>
          <cell r="H539" t="str">
            <v>31 x175</v>
          </cell>
          <cell r="I539" t="str">
            <v>1Stk</v>
          </cell>
          <cell r="J539">
            <v>5</v>
          </cell>
          <cell r="K539">
            <v>5</v>
          </cell>
          <cell r="L539">
            <v>0</v>
          </cell>
          <cell r="M539">
            <v>10</v>
          </cell>
          <cell r="N539">
            <v>8.0709999999999997</v>
          </cell>
          <cell r="O539">
            <v>0.80709999999999993</v>
          </cell>
        </row>
        <row r="540">
          <cell r="A540">
            <v>59552</v>
          </cell>
          <cell r="B540" t="str">
            <v>478.</v>
          </cell>
          <cell r="C540" t="str">
            <v>OCV</v>
          </cell>
          <cell r="D540" t="str">
            <v>ZAG</v>
          </cell>
          <cell r="E540">
            <v>59552</v>
          </cell>
          <cell r="F540" t="str">
            <v>Rundzarge, grau, Z151</v>
          </cell>
          <cell r="H540" t="str">
            <v>Dm. 14  x7 mm</v>
          </cell>
          <cell r="I540" t="str">
            <v>1Stk</v>
          </cell>
          <cell r="J540">
            <v>5</v>
          </cell>
          <cell r="K540">
            <v>5</v>
          </cell>
          <cell r="L540">
            <v>0</v>
          </cell>
          <cell r="M540">
            <v>10</v>
          </cell>
          <cell r="N540">
            <v>33.6</v>
          </cell>
          <cell r="O540">
            <v>3.36</v>
          </cell>
        </row>
        <row r="541">
          <cell r="A541">
            <v>55149</v>
          </cell>
          <cell r="B541" t="str">
            <v>479.</v>
          </cell>
          <cell r="C541" t="str">
            <v>OCV</v>
          </cell>
          <cell r="D541" t="str">
            <v>ZAO</v>
          </cell>
          <cell r="E541">
            <v>55149</v>
          </cell>
          <cell r="F541" t="str">
            <v>Z 169 silber</v>
          </cell>
          <cell r="H541" t="str">
            <v>75mm, Einhangteile</v>
          </cell>
          <cell r="I541" t="str">
            <v>1Stk</v>
          </cell>
          <cell r="J541">
            <v>5</v>
          </cell>
          <cell r="K541">
            <v>5</v>
          </cell>
          <cell r="L541">
            <v>0</v>
          </cell>
          <cell r="M541">
            <v>10</v>
          </cell>
          <cell r="N541">
            <v>3.0064000000000002</v>
          </cell>
          <cell r="O541">
            <v>0.30064000000000002</v>
          </cell>
        </row>
        <row r="542">
          <cell r="A542">
            <v>55150</v>
          </cell>
          <cell r="B542" t="str">
            <v>480.</v>
          </cell>
          <cell r="C542" t="str">
            <v>OCV</v>
          </cell>
          <cell r="D542" t="str">
            <v>ZAO</v>
          </cell>
          <cell r="E542">
            <v>55150</v>
          </cell>
          <cell r="F542" t="str">
            <v>Z 969 silber</v>
          </cell>
          <cell r="H542" t="str">
            <v>175mm, Einhangteile</v>
          </cell>
          <cell r="I542" t="str">
            <v>1Stk</v>
          </cell>
          <cell r="J542">
            <v>5</v>
          </cell>
          <cell r="K542">
            <v>5</v>
          </cell>
          <cell r="L542">
            <v>0</v>
          </cell>
          <cell r="M542">
            <v>10</v>
          </cell>
          <cell r="N542">
            <v>4.3254999999999999</v>
          </cell>
          <cell r="O542">
            <v>0.43254999999999993</v>
          </cell>
        </row>
        <row r="543">
          <cell r="A543">
            <v>55151</v>
          </cell>
          <cell r="B543" t="str">
            <v>481.</v>
          </cell>
          <cell r="C543" t="str">
            <v>OCV</v>
          </cell>
          <cell r="D543" t="str">
            <v>ZAO</v>
          </cell>
          <cell r="E543">
            <v>55151</v>
          </cell>
          <cell r="F543" t="str">
            <v>Z 169 weiss</v>
          </cell>
          <cell r="H543" t="str">
            <v>75mm, weiss, Einhangteile</v>
          </cell>
          <cell r="I543" t="str">
            <v>1Stk</v>
          </cell>
          <cell r="J543">
            <v>5</v>
          </cell>
          <cell r="K543">
            <v>5</v>
          </cell>
          <cell r="L543">
            <v>0</v>
          </cell>
          <cell r="M543">
            <v>10</v>
          </cell>
          <cell r="N543">
            <v>3.0064000000000002</v>
          </cell>
          <cell r="O543">
            <v>0.30064000000000002</v>
          </cell>
        </row>
        <row r="544">
          <cell r="A544">
            <v>55152</v>
          </cell>
          <cell r="B544" t="str">
            <v>482.</v>
          </cell>
          <cell r="C544" t="str">
            <v>OCV</v>
          </cell>
          <cell r="D544" t="str">
            <v>ZAO</v>
          </cell>
          <cell r="E544">
            <v>55152</v>
          </cell>
          <cell r="F544" t="str">
            <v>Z 969 weiss</v>
          </cell>
          <cell r="H544" t="str">
            <v>175mm, weiss, Einhangteile</v>
          </cell>
          <cell r="I544" t="str">
            <v>1Stk</v>
          </cell>
          <cell r="J544">
            <v>5</v>
          </cell>
          <cell r="K544">
            <v>5</v>
          </cell>
          <cell r="L544">
            <v>0</v>
          </cell>
          <cell r="M544">
            <v>10</v>
          </cell>
          <cell r="N544">
            <v>4.3254999999999999</v>
          </cell>
          <cell r="O544">
            <v>0.43254999999999993</v>
          </cell>
        </row>
        <row r="545">
          <cell r="A545">
            <v>59546</v>
          </cell>
          <cell r="B545" t="str">
            <v>483.</v>
          </cell>
          <cell r="C545" t="str">
            <v>OCV</v>
          </cell>
          <cell r="D545" t="str">
            <v>ZAS</v>
          </cell>
          <cell r="E545">
            <v>59546</v>
          </cell>
          <cell r="F545" t="str">
            <v>Rundzarge, silber, Dm 990x175</v>
          </cell>
          <cell r="H545" t="str">
            <v xml:space="preserve"> </v>
          </cell>
          <cell r="I545" t="str">
            <v>1Stk</v>
          </cell>
          <cell r="J545">
            <v>5</v>
          </cell>
          <cell r="K545">
            <v>5</v>
          </cell>
          <cell r="L545">
            <v>0</v>
          </cell>
          <cell r="M545">
            <v>10</v>
          </cell>
          <cell r="N545">
            <v>33.6</v>
          </cell>
          <cell r="O545">
            <v>3.36</v>
          </cell>
        </row>
        <row r="546">
          <cell r="A546">
            <v>59547</v>
          </cell>
          <cell r="B546" t="str">
            <v>484.</v>
          </cell>
          <cell r="C546" t="str">
            <v>OCV</v>
          </cell>
          <cell r="D546" t="str">
            <v>ZAS</v>
          </cell>
          <cell r="E546">
            <v>59547</v>
          </cell>
          <cell r="F546" t="str">
            <v>Rundzarge, silber, Dm 990x50</v>
          </cell>
          <cell r="H546" t="str">
            <v xml:space="preserve"> </v>
          </cell>
          <cell r="I546" t="str">
            <v>1Stk</v>
          </cell>
          <cell r="J546">
            <v>5</v>
          </cell>
          <cell r="K546">
            <v>5</v>
          </cell>
          <cell r="L546">
            <v>0</v>
          </cell>
          <cell r="M546">
            <v>10</v>
          </cell>
          <cell r="N546">
            <v>33.6</v>
          </cell>
          <cell r="O546">
            <v>3.36</v>
          </cell>
        </row>
        <row r="547">
          <cell r="A547">
            <v>59548</v>
          </cell>
          <cell r="B547" t="str">
            <v>485.</v>
          </cell>
          <cell r="C547" t="str">
            <v>OCV</v>
          </cell>
          <cell r="D547" t="str">
            <v>ZAS</v>
          </cell>
          <cell r="E547">
            <v>59548</v>
          </cell>
          <cell r="F547" t="str">
            <v>Rundzarge, silber, Dm 990x70</v>
          </cell>
          <cell r="H547" t="str">
            <v xml:space="preserve"> </v>
          </cell>
          <cell r="I547" t="str">
            <v>1Stk</v>
          </cell>
          <cell r="J547">
            <v>5</v>
          </cell>
          <cell r="K547">
            <v>5</v>
          </cell>
          <cell r="L547">
            <v>0</v>
          </cell>
          <cell r="M547">
            <v>10</v>
          </cell>
          <cell r="N547">
            <v>33.6</v>
          </cell>
          <cell r="O547">
            <v>3.36</v>
          </cell>
        </row>
        <row r="548">
          <cell r="A548">
            <v>59549</v>
          </cell>
          <cell r="B548" t="str">
            <v>486.</v>
          </cell>
          <cell r="C548" t="str">
            <v>OCV</v>
          </cell>
          <cell r="D548" t="str">
            <v>ZAS</v>
          </cell>
          <cell r="E548">
            <v>59549</v>
          </cell>
          <cell r="F548" t="str">
            <v>Rundzarge, silber, Dm 1400x70</v>
          </cell>
          <cell r="H548" t="str">
            <v xml:space="preserve"> </v>
          </cell>
          <cell r="I548" t="str">
            <v>1Stk</v>
          </cell>
          <cell r="J548">
            <v>5</v>
          </cell>
          <cell r="K548">
            <v>5</v>
          </cell>
          <cell r="L548">
            <v>0</v>
          </cell>
          <cell r="M548">
            <v>10</v>
          </cell>
          <cell r="N548">
            <v>33.6</v>
          </cell>
          <cell r="O548">
            <v>3.36</v>
          </cell>
        </row>
        <row r="549">
          <cell r="A549">
            <v>59550</v>
          </cell>
          <cell r="B549" t="str">
            <v>487.</v>
          </cell>
          <cell r="C549" t="str">
            <v>OCV</v>
          </cell>
          <cell r="D549" t="str">
            <v>ZAS</v>
          </cell>
          <cell r="E549">
            <v>59550</v>
          </cell>
          <cell r="F549" t="str">
            <v>Rundzarge, silber,Z542</v>
          </cell>
          <cell r="H549" t="str">
            <v>Dm. 198 x175mm</v>
          </cell>
          <cell r="I549" t="str">
            <v>1Stk</v>
          </cell>
          <cell r="J549">
            <v>5</v>
          </cell>
          <cell r="K549">
            <v>5</v>
          </cell>
          <cell r="L549">
            <v>0</v>
          </cell>
          <cell r="M549">
            <v>10</v>
          </cell>
          <cell r="N549">
            <v>70.900000000000006</v>
          </cell>
          <cell r="O549">
            <v>7.09</v>
          </cell>
        </row>
        <row r="550">
          <cell r="A550">
            <v>59551</v>
          </cell>
          <cell r="B550" t="str">
            <v>488.</v>
          </cell>
          <cell r="C550" t="str">
            <v>OCV</v>
          </cell>
          <cell r="D550" t="str">
            <v>ZAS</v>
          </cell>
          <cell r="E550">
            <v>59551</v>
          </cell>
          <cell r="F550" t="str">
            <v>Rundzarge, silber,Z152</v>
          </cell>
          <cell r="H550" t="str">
            <v>Dm. 198 x7 mm</v>
          </cell>
          <cell r="I550" t="str">
            <v>1Stk</v>
          </cell>
          <cell r="J550">
            <v>5</v>
          </cell>
          <cell r="K550">
            <v>5</v>
          </cell>
          <cell r="L550">
            <v>0</v>
          </cell>
          <cell r="M550">
            <v>10</v>
          </cell>
          <cell r="N550">
            <v>39.1</v>
          </cell>
          <cell r="O550">
            <v>3.91</v>
          </cell>
        </row>
        <row r="551">
          <cell r="A551">
            <v>55029</v>
          </cell>
          <cell r="B551" t="str">
            <v>489.</v>
          </cell>
          <cell r="C551" t="str">
            <v>OCV</v>
          </cell>
          <cell r="D551" t="str">
            <v>ZAW</v>
          </cell>
          <cell r="E551">
            <v>55029</v>
          </cell>
          <cell r="F551" t="str">
            <v>Z 508 wei?, 1940er</v>
          </cell>
          <cell r="H551" t="str">
            <v>194 /175mm</v>
          </cell>
          <cell r="I551" t="str">
            <v>1Stk</v>
          </cell>
          <cell r="J551">
            <v>5</v>
          </cell>
          <cell r="K551">
            <v>5</v>
          </cell>
          <cell r="L551">
            <v>0</v>
          </cell>
          <cell r="M551">
            <v>10</v>
          </cell>
          <cell r="N551">
            <v>47.5501</v>
          </cell>
          <cell r="O551">
            <v>4.7550099999999995</v>
          </cell>
        </row>
        <row r="552">
          <cell r="A552">
            <v>55030</v>
          </cell>
          <cell r="B552" t="str">
            <v>490.</v>
          </cell>
          <cell r="C552" t="str">
            <v>OCV</v>
          </cell>
          <cell r="D552" t="str">
            <v>ZAW</v>
          </cell>
          <cell r="E552">
            <v>55030</v>
          </cell>
          <cell r="F552" t="str">
            <v>Z 508 wei?, 1445er</v>
          </cell>
          <cell r="H552" t="str">
            <v>1445/175mm</v>
          </cell>
          <cell r="I552" t="str">
            <v>1Stk</v>
          </cell>
          <cell r="J552">
            <v>5</v>
          </cell>
          <cell r="K552">
            <v>5</v>
          </cell>
          <cell r="L552">
            <v>0</v>
          </cell>
          <cell r="M552">
            <v>10</v>
          </cell>
          <cell r="N552">
            <v>39.625100000000003</v>
          </cell>
          <cell r="O552">
            <v>3.9625100000000004</v>
          </cell>
        </row>
        <row r="553">
          <cell r="A553">
            <v>55031</v>
          </cell>
          <cell r="B553" t="str">
            <v>491.</v>
          </cell>
          <cell r="C553" t="str">
            <v>OCV</v>
          </cell>
          <cell r="D553" t="str">
            <v>ZAW</v>
          </cell>
          <cell r="E553">
            <v>55031</v>
          </cell>
          <cell r="F553" t="str">
            <v>Z 529 wei?, 1360er</v>
          </cell>
          <cell r="H553" t="str">
            <v>136 /175mm</v>
          </cell>
          <cell r="I553" t="str">
            <v>1Stk</v>
          </cell>
          <cell r="J553">
            <v>5</v>
          </cell>
          <cell r="K553">
            <v>5</v>
          </cell>
          <cell r="L553">
            <v>0</v>
          </cell>
          <cell r="M553">
            <v>10</v>
          </cell>
          <cell r="N553">
            <v>38.346899999999998</v>
          </cell>
          <cell r="O553">
            <v>3.8346900000000002</v>
          </cell>
        </row>
        <row r="554">
          <cell r="A554">
            <v>55032</v>
          </cell>
          <cell r="B554" t="str">
            <v>492.</v>
          </cell>
          <cell r="C554" t="str">
            <v>OCV</v>
          </cell>
          <cell r="D554" t="str">
            <v>ZAW</v>
          </cell>
          <cell r="E554">
            <v>55032</v>
          </cell>
          <cell r="F554" t="str">
            <v>Z 524 wei?, 950er</v>
          </cell>
          <cell r="H554" t="str">
            <v>95 /175mm</v>
          </cell>
          <cell r="I554" t="str">
            <v>1Stk</v>
          </cell>
          <cell r="J554">
            <v>5</v>
          </cell>
          <cell r="K554">
            <v>5</v>
          </cell>
          <cell r="L554">
            <v>0</v>
          </cell>
          <cell r="M554">
            <v>10</v>
          </cell>
          <cell r="N554">
            <v>29.251000000000001</v>
          </cell>
          <cell r="O554">
            <v>2.9251</v>
          </cell>
        </row>
        <row r="555">
          <cell r="A555">
            <v>55033</v>
          </cell>
          <cell r="B555" t="str">
            <v>493.</v>
          </cell>
          <cell r="C555" t="str">
            <v>OCV</v>
          </cell>
          <cell r="D555" t="str">
            <v>ZAW</v>
          </cell>
          <cell r="E555">
            <v>55033</v>
          </cell>
          <cell r="F555" t="str">
            <v>Z 519 wei?, 660er</v>
          </cell>
          <cell r="H555" t="str">
            <v>66 /175mm</v>
          </cell>
          <cell r="I555" t="str">
            <v>1Stk</v>
          </cell>
          <cell r="J555">
            <v>5</v>
          </cell>
          <cell r="K555">
            <v>5</v>
          </cell>
          <cell r="L555">
            <v>0</v>
          </cell>
          <cell r="M555">
            <v>10</v>
          </cell>
          <cell r="N555">
            <v>24.081800000000001</v>
          </cell>
          <cell r="O555">
            <v>2.4081800000000002</v>
          </cell>
        </row>
        <row r="556">
          <cell r="A556">
            <v>55034</v>
          </cell>
          <cell r="B556" t="str">
            <v>494.</v>
          </cell>
          <cell r="C556" t="str">
            <v>OCV</v>
          </cell>
          <cell r="D556" t="str">
            <v>ZAW</v>
          </cell>
          <cell r="E556">
            <v>55034</v>
          </cell>
          <cell r="F556" t="str">
            <v>Z 514 wei?, 455er</v>
          </cell>
          <cell r="H556" t="str">
            <v>455/175mm</v>
          </cell>
          <cell r="I556" t="str">
            <v>1Stk</v>
          </cell>
          <cell r="J556">
            <v>5</v>
          </cell>
          <cell r="K556">
            <v>5</v>
          </cell>
          <cell r="L556">
            <v>0</v>
          </cell>
          <cell r="M556">
            <v>10</v>
          </cell>
          <cell r="N556">
            <v>20.093800000000002</v>
          </cell>
          <cell r="O556">
            <v>2.0093800000000002</v>
          </cell>
        </row>
        <row r="557">
          <cell r="A557">
            <v>55037</v>
          </cell>
          <cell r="B557" t="str">
            <v>495.</v>
          </cell>
          <cell r="C557" t="str">
            <v>OCV</v>
          </cell>
          <cell r="D557" t="str">
            <v>ZAW</v>
          </cell>
          <cell r="E557">
            <v>55037</v>
          </cell>
          <cell r="F557" t="str">
            <v>Z 600 wei?+glatt, 1940er</v>
          </cell>
          <cell r="H557" t="str">
            <v>194 /175mm,  glatt</v>
          </cell>
          <cell r="I557" t="str">
            <v>1Stk</v>
          </cell>
          <cell r="J557">
            <v>5</v>
          </cell>
          <cell r="K557">
            <v>5</v>
          </cell>
          <cell r="L557">
            <v>0</v>
          </cell>
          <cell r="M557">
            <v>10</v>
          </cell>
          <cell r="N557">
            <v>63.604700000000001</v>
          </cell>
          <cell r="O557">
            <v>6.3604700000000003</v>
          </cell>
        </row>
        <row r="558">
          <cell r="A558">
            <v>55038</v>
          </cell>
          <cell r="B558" t="str">
            <v>496.</v>
          </cell>
          <cell r="C558" t="str">
            <v>OCV</v>
          </cell>
          <cell r="D558" t="str">
            <v>ZAW</v>
          </cell>
          <cell r="E558">
            <v>55038</v>
          </cell>
          <cell r="F558" t="str">
            <v>Z 600 wei?+glatt, 1445er</v>
          </cell>
          <cell r="H558" t="str">
            <v>1445/175mm,  glatt</v>
          </cell>
          <cell r="I558" t="str">
            <v>1Stk</v>
          </cell>
          <cell r="J558">
            <v>5</v>
          </cell>
          <cell r="K558">
            <v>5</v>
          </cell>
          <cell r="L558">
            <v>0</v>
          </cell>
          <cell r="M558">
            <v>10</v>
          </cell>
          <cell r="N558">
            <v>47.038899999999998</v>
          </cell>
          <cell r="O558">
            <v>4.7038900000000003</v>
          </cell>
        </row>
        <row r="559">
          <cell r="A559">
            <v>55039</v>
          </cell>
          <cell r="B559" t="str">
            <v>497.</v>
          </cell>
          <cell r="C559" t="str">
            <v>OCV</v>
          </cell>
          <cell r="D559" t="str">
            <v>ZAW</v>
          </cell>
          <cell r="E559">
            <v>55039</v>
          </cell>
          <cell r="F559" t="str">
            <v>Z 630 wei?+glatt, 1360er</v>
          </cell>
          <cell r="H559" t="str">
            <v>136 /175mm,  glatt</v>
          </cell>
          <cell r="I559" t="str">
            <v>1Stk</v>
          </cell>
          <cell r="J559">
            <v>5</v>
          </cell>
          <cell r="K559">
            <v>5</v>
          </cell>
          <cell r="L559">
            <v>0</v>
          </cell>
          <cell r="M559">
            <v>10</v>
          </cell>
          <cell r="N559">
            <v>45.034599999999998</v>
          </cell>
          <cell r="O559">
            <v>4.5034600000000005</v>
          </cell>
        </row>
        <row r="560">
          <cell r="A560">
            <v>55040</v>
          </cell>
          <cell r="B560" t="str">
            <v>498.</v>
          </cell>
          <cell r="C560" t="str">
            <v>OCV</v>
          </cell>
          <cell r="D560" t="str">
            <v>ZAW</v>
          </cell>
          <cell r="E560">
            <v>55040</v>
          </cell>
          <cell r="F560" t="str">
            <v>Z 625 wei?+glatt, 950er</v>
          </cell>
          <cell r="H560" t="str">
            <v>95 /175mm,  glatt</v>
          </cell>
          <cell r="I560" t="str">
            <v>1Stk</v>
          </cell>
          <cell r="J560">
            <v>5</v>
          </cell>
          <cell r="K560">
            <v>5</v>
          </cell>
          <cell r="L560">
            <v>0</v>
          </cell>
          <cell r="M560">
            <v>10</v>
          </cell>
          <cell r="N560">
            <v>33.990699999999997</v>
          </cell>
          <cell r="O560">
            <v>3.39907</v>
          </cell>
        </row>
        <row r="561">
          <cell r="A561">
            <v>55041</v>
          </cell>
          <cell r="B561" t="str">
            <v>499.</v>
          </cell>
          <cell r="C561" t="str">
            <v>OCV</v>
          </cell>
          <cell r="D561" t="str">
            <v>ZAW</v>
          </cell>
          <cell r="E561">
            <v>55041</v>
          </cell>
          <cell r="F561" t="str">
            <v>Z 620 wei?+glatt, 660er</v>
          </cell>
          <cell r="H561" t="str">
            <v>66 /175mm,  glatt</v>
          </cell>
          <cell r="I561" t="str">
            <v>1Stk</v>
          </cell>
          <cell r="J561">
            <v>5</v>
          </cell>
          <cell r="K561">
            <v>5</v>
          </cell>
          <cell r="L561">
            <v>0</v>
          </cell>
          <cell r="M561">
            <v>10</v>
          </cell>
          <cell r="N561">
            <v>27.548400000000001</v>
          </cell>
          <cell r="O561">
            <v>2.7548400000000002</v>
          </cell>
        </row>
        <row r="562">
          <cell r="A562">
            <v>55042</v>
          </cell>
          <cell r="B562" t="str">
            <v>500.</v>
          </cell>
          <cell r="C562" t="str">
            <v>OCV</v>
          </cell>
          <cell r="D562" t="str">
            <v>ZAW</v>
          </cell>
          <cell r="E562">
            <v>55042</v>
          </cell>
          <cell r="F562" t="str">
            <v>Z 615 wei?+glatt, 455er</v>
          </cell>
          <cell r="H562" t="str">
            <v>455/175mm,  glatt</v>
          </cell>
          <cell r="I562" t="str">
            <v>1Stk</v>
          </cell>
          <cell r="J562">
            <v>5</v>
          </cell>
          <cell r="K562">
            <v>5</v>
          </cell>
          <cell r="L562">
            <v>0</v>
          </cell>
          <cell r="M562">
            <v>10</v>
          </cell>
          <cell r="N562">
            <v>22.333200000000001</v>
          </cell>
          <cell r="O562">
            <v>2.2333200000000004</v>
          </cell>
        </row>
        <row r="563">
          <cell r="A563">
            <v>55019</v>
          </cell>
          <cell r="B563" t="str">
            <v>501.</v>
          </cell>
          <cell r="C563" t="str">
            <v>OCV</v>
          </cell>
          <cell r="D563" t="str">
            <v>ZAW</v>
          </cell>
          <cell r="E563">
            <v>55019</v>
          </cell>
          <cell r="F563" t="str">
            <v>Z 110 wei?, 1940er</v>
          </cell>
          <cell r="H563" t="str">
            <v>194 /7 mm</v>
          </cell>
          <cell r="I563" t="str">
            <v>1Stk</v>
          </cell>
          <cell r="J563">
            <v>5</v>
          </cell>
          <cell r="K563">
            <v>5</v>
          </cell>
          <cell r="L563">
            <v>0</v>
          </cell>
          <cell r="M563">
            <v>10</v>
          </cell>
          <cell r="N563">
            <v>24.3886</v>
          </cell>
          <cell r="O563">
            <v>2.43886</v>
          </cell>
        </row>
        <row r="564">
          <cell r="A564">
            <v>55020</v>
          </cell>
          <cell r="B564" t="str">
            <v>502.</v>
          </cell>
          <cell r="C564" t="str">
            <v>OCV</v>
          </cell>
          <cell r="D564" t="str">
            <v>ZAW</v>
          </cell>
          <cell r="E564">
            <v>55020</v>
          </cell>
          <cell r="F564" t="str">
            <v>Z 110 wei?, 1445er</v>
          </cell>
          <cell r="H564" t="str">
            <v>1445/7 mm</v>
          </cell>
          <cell r="I564" t="str">
            <v>1Stk</v>
          </cell>
          <cell r="J564">
            <v>5</v>
          </cell>
          <cell r="K564">
            <v>5</v>
          </cell>
          <cell r="L564">
            <v>0</v>
          </cell>
          <cell r="M564">
            <v>10</v>
          </cell>
          <cell r="N564">
            <v>19.991499999999998</v>
          </cell>
          <cell r="O564">
            <v>1.99915</v>
          </cell>
        </row>
        <row r="565">
          <cell r="A565">
            <v>55021</v>
          </cell>
          <cell r="B565" t="str">
            <v>503.</v>
          </cell>
          <cell r="C565" t="str">
            <v>OCV</v>
          </cell>
          <cell r="D565" t="str">
            <v>ZAW</v>
          </cell>
          <cell r="E565">
            <v>55021</v>
          </cell>
          <cell r="F565" t="str">
            <v>Z 130 wei?, 1360er</v>
          </cell>
          <cell r="H565" t="str">
            <v>136 /7 mm</v>
          </cell>
          <cell r="I565" t="str">
            <v>1Stk</v>
          </cell>
          <cell r="J565">
            <v>5</v>
          </cell>
          <cell r="K565">
            <v>5</v>
          </cell>
          <cell r="L565">
            <v>0</v>
          </cell>
          <cell r="M565">
            <v>10</v>
          </cell>
          <cell r="N565">
            <v>21.780999999999999</v>
          </cell>
          <cell r="O565">
            <v>2.1781000000000001</v>
          </cell>
        </row>
        <row r="566">
          <cell r="A566">
            <v>55022</v>
          </cell>
          <cell r="B566" t="str">
            <v>504.</v>
          </cell>
          <cell r="C566" t="str">
            <v>OCV</v>
          </cell>
          <cell r="D566" t="str">
            <v>ZAW</v>
          </cell>
          <cell r="E566">
            <v>55022</v>
          </cell>
          <cell r="F566" t="str">
            <v>Z 125 wei?, 950er</v>
          </cell>
          <cell r="H566" t="str">
            <v>95 /7 mm</v>
          </cell>
          <cell r="I566" t="str">
            <v>1Stk</v>
          </cell>
          <cell r="J566">
            <v>5</v>
          </cell>
          <cell r="K566">
            <v>5</v>
          </cell>
          <cell r="L566">
            <v>0</v>
          </cell>
          <cell r="M566">
            <v>10</v>
          </cell>
          <cell r="N566">
            <v>17.2408</v>
          </cell>
          <cell r="O566">
            <v>1.7240800000000001</v>
          </cell>
        </row>
        <row r="567">
          <cell r="A567">
            <v>55023</v>
          </cell>
          <cell r="B567" t="str">
            <v>505.</v>
          </cell>
          <cell r="C567" t="str">
            <v>OCV</v>
          </cell>
          <cell r="D567" t="str">
            <v>ZAW</v>
          </cell>
          <cell r="E567">
            <v>55023</v>
          </cell>
          <cell r="F567" t="str">
            <v>Z 120 wei?, 660er</v>
          </cell>
          <cell r="H567" t="str">
            <v>66 /7 mm</v>
          </cell>
          <cell r="I567" t="str">
            <v>1Stk</v>
          </cell>
          <cell r="J567">
            <v>5</v>
          </cell>
          <cell r="K567">
            <v>5</v>
          </cell>
          <cell r="L567">
            <v>0</v>
          </cell>
          <cell r="M567">
            <v>10</v>
          </cell>
          <cell r="N567">
            <v>14.3264</v>
          </cell>
          <cell r="O567">
            <v>1.4326400000000001</v>
          </cell>
        </row>
        <row r="568">
          <cell r="A568">
            <v>55024</v>
          </cell>
          <cell r="B568" t="str">
            <v>506.</v>
          </cell>
          <cell r="C568" t="str">
            <v>OCV</v>
          </cell>
          <cell r="D568" t="str">
            <v>ZAW</v>
          </cell>
          <cell r="E568">
            <v>55024</v>
          </cell>
          <cell r="F568" t="str">
            <v>Z 115 wei?, 455er</v>
          </cell>
          <cell r="H568" t="str">
            <v>455/7 mm</v>
          </cell>
          <cell r="I568" t="str">
            <v>1Stk</v>
          </cell>
          <cell r="J568">
            <v>5</v>
          </cell>
          <cell r="K568">
            <v>5</v>
          </cell>
          <cell r="L568">
            <v>0</v>
          </cell>
          <cell r="M568">
            <v>10</v>
          </cell>
          <cell r="N568">
            <v>12.117599999999999</v>
          </cell>
          <cell r="O568">
            <v>1.2117599999999999</v>
          </cell>
        </row>
        <row r="569">
          <cell r="A569">
            <v>55025</v>
          </cell>
          <cell r="B569" t="str">
            <v>507.</v>
          </cell>
          <cell r="C569" t="str">
            <v>OCV</v>
          </cell>
          <cell r="D569" t="str">
            <v>ZAW</v>
          </cell>
          <cell r="E569">
            <v>55025</v>
          </cell>
          <cell r="F569" t="str">
            <v>Z 110 wei?, 250er</v>
          </cell>
          <cell r="H569" t="str">
            <v>25 /7 mm</v>
          </cell>
          <cell r="I569" t="str">
            <v>1Stk</v>
          </cell>
          <cell r="J569">
            <v>5</v>
          </cell>
          <cell r="K569">
            <v>5</v>
          </cell>
          <cell r="L569">
            <v>0</v>
          </cell>
          <cell r="M569">
            <v>10</v>
          </cell>
          <cell r="N569">
            <v>8.6152999999999995</v>
          </cell>
          <cell r="O569">
            <v>0.86152999999999991</v>
          </cell>
        </row>
        <row r="570">
          <cell r="A570">
            <v>55026</v>
          </cell>
          <cell r="B570" t="str">
            <v>508.</v>
          </cell>
          <cell r="C570" t="str">
            <v>OCV</v>
          </cell>
          <cell r="D570" t="str">
            <v>ZAW</v>
          </cell>
          <cell r="E570">
            <v>55026</v>
          </cell>
          <cell r="F570" t="str">
            <v>Z 110 wei?, 165er</v>
          </cell>
          <cell r="H570" t="str">
            <v>165/7 mm</v>
          </cell>
          <cell r="I570" t="str">
            <v>1Stk</v>
          </cell>
          <cell r="J570">
            <v>5</v>
          </cell>
          <cell r="K570">
            <v>5</v>
          </cell>
          <cell r="L570">
            <v>0</v>
          </cell>
          <cell r="M570">
            <v>10</v>
          </cell>
          <cell r="N570">
            <v>8.0784000000000002</v>
          </cell>
          <cell r="O570">
            <v>0.80784000000000011</v>
          </cell>
        </row>
        <row r="571">
          <cell r="A571">
            <v>55043</v>
          </cell>
          <cell r="B571" t="str">
            <v>509.</v>
          </cell>
          <cell r="C571" t="str">
            <v>OCV</v>
          </cell>
          <cell r="D571" t="str">
            <v>ZAW</v>
          </cell>
          <cell r="E571">
            <v>55043</v>
          </cell>
          <cell r="F571" t="str">
            <v>Z 415 wei?, 455er</v>
          </cell>
          <cell r="H571" t="str">
            <v>455/5 mm,</v>
          </cell>
          <cell r="I571" t="str">
            <v>1Stk</v>
          </cell>
          <cell r="J571">
            <v>5</v>
          </cell>
          <cell r="K571">
            <v>5</v>
          </cell>
          <cell r="L571">
            <v>0</v>
          </cell>
          <cell r="M571">
            <v>10</v>
          </cell>
          <cell r="N571">
            <v>7.9147999999999996</v>
          </cell>
          <cell r="O571">
            <v>0.79147999999999996</v>
          </cell>
        </row>
        <row r="572">
          <cell r="A572">
            <v>55044</v>
          </cell>
          <cell r="B572" t="str">
            <v>510.</v>
          </cell>
          <cell r="C572" t="str">
            <v>OCV</v>
          </cell>
          <cell r="D572" t="str">
            <v>ZAW</v>
          </cell>
          <cell r="E572">
            <v>55044</v>
          </cell>
          <cell r="F572" t="str">
            <v>Z 420 wei?, 660er</v>
          </cell>
          <cell r="H572" t="str">
            <v>66 /5 mm,</v>
          </cell>
          <cell r="I572" t="str">
            <v>1Stk</v>
          </cell>
          <cell r="J572">
            <v>5</v>
          </cell>
          <cell r="K572">
            <v>5</v>
          </cell>
          <cell r="L572">
            <v>0</v>
          </cell>
          <cell r="M572">
            <v>10</v>
          </cell>
          <cell r="N572">
            <v>9.6633999999999993</v>
          </cell>
          <cell r="O572">
            <v>0.96633999999999987</v>
          </cell>
        </row>
        <row r="573">
          <cell r="A573">
            <v>55045</v>
          </cell>
          <cell r="B573" t="str">
            <v>511.</v>
          </cell>
          <cell r="C573" t="str">
            <v>OCV</v>
          </cell>
          <cell r="D573" t="str">
            <v>ZAW</v>
          </cell>
          <cell r="E573">
            <v>55045</v>
          </cell>
          <cell r="F573" t="str">
            <v>Z 425 wei?, 950er</v>
          </cell>
          <cell r="H573" t="str">
            <v>95 /5 mm,</v>
          </cell>
          <cell r="I573" t="str">
            <v>1Stk</v>
          </cell>
          <cell r="J573">
            <v>5</v>
          </cell>
          <cell r="K573">
            <v>5</v>
          </cell>
          <cell r="L573">
            <v>0</v>
          </cell>
          <cell r="M573">
            <v>10</v>
          </cell>
          <cell r="N573">
            <v>12.179</v>
          </cell>
          <cell r="O573">
            <v>1.2179</v>
          </cell>
        </row>
        <row r="574">
          <cell r="A574">
            <v>55047</v>
          </cell>
          <cell r="B574" t="str">
            <v>512.</v>
          </cell>
          <cell r="C574" t="str">
            <v>OCV</v>
          </cell>
          <cell r="D574" t="str">
            <v>ZAW</v>
          </cell>
          <cell r="E574">
            <v>55047</v>
          </cell>
          <cell r="F574" t="str">
            <v>Z 430 wei?, 1360er</v>
          </cell>
          <cell r="H574" t="str">
            <v>136 /5 mm,</v>
          </cell>
          <cell r="I574" t="str">
            <v>1Stk</v>
          </cell>
          <cell r="J574">
            <v>5</v>
          </cell>
          <cell r="K574">
            <v>5</v>
          </cell>
          <cell r="L574">
            <v>0</v>
          </cell>
          <cell r="M574">
            <v>10</v>
          </cell>
          <cell r="N574">
            <v>16.105699999999999</v>
          </cell>
          <cell r="O574">
            <v>1.6105699999999998</v>
          </cell>
        </row>
        <row r="575">
          <cell r="A575">
            <v>59553</v>
          </cell>
          <cell r="B575" t="str">
            <v>513.</v>
          </cell>
          <cell r="C575" t="str">
            <v>OCV</v>
          </cell>
          <cell r="D575" t="str">
            <v>ZAW</v>
          </cell>
          <cell r="E575">
            <v>59553</v>
          </cell>
          <cell r="F575" t="str">
            <v>Rundzarge, weiß, Z151</v>
          </cell>
          <cell r="H575" t="str">
            <v>Dm. 14  x7 mm</v>
          </cell>
          <cell r="I575" t="str">
            <v>1Stk</v>
          </cell>
          <cell r="J575">
            <v>5</v>
          </cell>
          <cell r="K575">
            <v>5</v>
          </cell>
          <cell r="L575">
            <v>0</v>
          </cell>
          <cell r="M575">
            <v>10</v>
          </cell>
          <cell r="N575">
            <v>33.6</v>
          </cell>
          <cell r="O575">
            <v>3.36</v>
          </cell>
        </row>
        <row r="576">
          <cell r="A576">
            <v>59554</v>
          </cell>
          <cell r="B576" t="str">
            <v>514.</v>
          </cell>
          <cell r="C576" t="str">
            <v>OCV</v>
          </cell>
          <cell r="D576" t="str">
            <v>ZAW</v>
          </cell>
          <cell r="E576">
            <v>59554</v>
          </cell>
          <cell r="F576" t="str">
            <v>Zarge, weiß 745 x 175 mm</v>
          </cell>
          <cell r="H576" t="str">
            <v xml:space="preserve"> </v>
          </cell>
          <cell r="I576" t="str">
            <v>1Stk</v>
          </cell>
          <cell r="J576">
            <v>5</v>
          </cell>
          <cell r="K576">
            <v>5</v>
          </cell>
          <cell r="L576">
            <v>0</v>
          </cell>
          <cell r="M576">
            <v>10</v>
          </cell>
          <cell r="N576">
            <v>29.25</v>
          </cell>
          <cell r="O576">
            <v>2.9249999999999998</v>
          </cell>
        </row>
        <row r="577">
          <cell r="A577">
            <v>59555</v>
          </cell>
          <cell r="B577" t="str">
            <v>515.</v>
          </cell>
          <cell r="C577" t="str">
            <v>OCV</v>
          </cell>
          <cell r="D577" t="str">
            <v>ZAW</v>
          </cell>
          <cell r="E577">
            <v>59555</v>
          </cell>
          <cell r="F577" t="str">
            <v>Zarge, weiß 745 x 70 mm</v>
          </cell>
          <cell r="H577" t="str">
            <v xml:space="preserve"> </v>
          </cell>
          <cell r="I577" t="str">
            <v>1Stk</v>
          </cell>
          <cell r="J577">
            <v>5</v>
          </cell>
          <cell r="K577">
            <v>5</v>
          </cell>
          <cell r="L577">
            <v>0</v>
          </cell>
          <cell r="M577">
            <v>10</v>
          </cell>
          <cell r="N577">
            <v>17.239999999999998</v>
          </cell>
          <cell r="O577">
            <v>1.7239999999999998</v>
          </cell>
        </row>
        <row r="580">
          <cell r="B580" t="str">
            <v>Zusammenstellung nicht mehr genutzter Artikel:</v>
          </cell>
        </row>
        <row r="581">
          <cell r="B581" t="str">
            <v>durch Umstrukturierung:</v>
          </cell>
        </row>
        <row r="582">
          <cell r="A582">
            <v>54929</v>
          </cell>
          <cell r="B582" t="str">
            <v>4.</v>
          </cell>
          <cell r="C582" t="str">
            <v>MHM</v>
          </cell>
          <cell r="D582" t="str">
            <v>MWZ</v>
          </cell>
          <cell r="E582">
            <v>54929</v>
          </cell>
          <cell r="F582" t="str">
            <v>Holz-Bockleiter 5 Sprossen</v>
          </cell>
          <cell r="H582" t="str">
            <v>Länge 1,50m</v>
          </cell>
          <cell r="I582" t="str">
            <v>1Stk</v>
          </cell>
          <cell r="J582">
            <v>5</v>
          </cell>
          <cell r="K582">
            <v>10</v>
          </cell>
          <cell r="L582">
            <v>0</v>
          </cell>
          <cell r="M582">
            <v>15</v>
          </cell>
          <cell r="N582">
            <v>42.7</v>
          </cell>
          <cell r="O582">
            <v>6.4050000000000002</v>
          </cell>
        </row>
        <row r="583">
          <cell r="A583">
            <v>54930</v>
          </cell>
          <cell r="B583" t="str">
            <v>5.</v>
          </cell>
          <cell r="C583" t="str">
            <v>MHM</v>
          </cell>
          <cell r="D583" t="str">
            <v>MWZ</v>
          </cell>
          <cell r="E583">
            <v>54930</v>
          </cell>
          <cell r="F583" t="str">
            <v>Holz-Bockleiter 6 Sprossen</v>
          </cell>
          <cell r="H583" t="str">
            <v>Länge 1,75m</v>
          </cell>
          <cell r="I583" t="str">
            <v>1Stk</v>
          </cell>
          <cell r="J583">
            <v>5</v>
          </cell>
          <cell r="K583">
            <v>10</v>
          </cell>
          <cell r="L583">
            <v>0</v>
          </cell>
          <cell r="M583">
            <v>15</v>
          </cell>
          <cell r="N583">
            <v>50.93</v>
          </cell>
          <cell r="O583">
            <v>7.6395000000000008</v>
          </cell>
        </row>
        <row r="584">
          <cell r="A584">
            <v>54933</v>
          </cell>
          <cell r="B584" t="str">
            <v>6.</v>
          </cell>
          <cell r="C584" t="str">
            <v>MHM</v>
          </cell>
          <cell r="D584" t="str">
            <v>MWZ</v>
          </cell>
          <cell r="E584">
            <v>54933</v>
          </cell>
          <cell r="F584" t="str">
            <v>Alu-Bockleiter 7 Sprossen</v>
          </cell>
          <cell r="H584" t="str">
            <v>Länge 2,10m</v>
          </cell>
          <cell r="I584" t="str">
            <v>1Stk</v>
          </cell>
          <cell r="J584">
            <v>5</v>
          </cell>
          <cell r="K584">
            <v>10</v>
          </cell>
          <cell r="L584">
            <v>0</v>
          </cell>
          <cell r="M584">
            <v>15</v>
          </cell>
          <cell r="N584">
            <v>111.02</v>
          </cell>
          <cell r="O584">
            <v>16.652999999999999</v>
          </cell>
        </row>
        <row r="585">
          <cell r="A585">
            <v>54943</v>
          </cell>
          <cell r="B585" t="str">
            <v>7.</v>
          </cell>
          <cell r="C585" t="str">
            <v>MHM</v>
          </cell>
          <cell r="D585" t="str">
            <v>MWZ</v>
          </cell>
          <cell r="E585">
            <v>54943</v>
          </cell>
          <cell r="F585" t="str">
            <v>Alu-Bockleiter 8 Sprossen</v>
          </cell>
          <cell r="H585" t="str">
            <v>Länge 2,40m</v>
          </cell>
          <cell r="I585" t="str">
            <v>1Stk</v>
          </cell>
          <cell r="J585">
            <v>5</v>
          </cell>
          <cell r="K585">
            <v>10</v>
          </cell>
          <cell r="L585">
            <v>0</v>
          </cell>
          <cell r="M585">
            <v>15</v>
          </cell>
          <cell r="N585">
            <v>120.17</v>
          </cell>
          <cell r="O585">
            <v>18.025500000000001</v>
          </cell>
        </row>
        <row r="586">
          <cell r="A586">
            <v>54934</v>
          </cell>
          <cell r="B586" t="str">
            <v>8.</v>
          </cell>
          <cell r="C586" t="str">
            <v>MHM</v>
          </cell>
          <cell r="D586" t="str">
            <v>MWZ</v>
          </cell>
          <cell r="E586">
            <v>54934</v>
          </cell>
          <cell r="F586" t="str">
            <v>Alu-Bockleiter 9 Sprossen</v>
          </cell>
          <cell r="H586" t="str">
            <v>Länge 2,65m</v>
          </cell>
          <cell r="I586" t="str">
            <v>1Stk</v>
          </cell>
          <cell r="J586">
            <v>5</v>
          </cell>
          <cell r="K586">
            <v>10</v>
          </cell>
          <cell r="L586">
            <v>0</v>
          </cell>
          <cell r="M586">
            <v>15</v>
          </cell>
          <cell r="N586">
            <v>135.41999999999999</v>
          </cell>
          <cell r="O586">
            <v>20.312999999999999</v>
          </cell>
        </row>
        <row r="587">
          <cell r="A587">
            <v>54935</v>
          </cell>
          <cell r="B587" t="str">
            <v>9.</v>
          </cell>
          <cell r="C587" t="str">
            <v>MHM</v>
          </cell>
          <cell r="D587" t="str">
            <v>MWZ</v>
          </cell>
          <cell r="E587">
            <v>54935</v>
          </cell>
          <cell r="F587" t="str">
            <v>Alu-Bockleiter 10 Sprossen</v>
          </cell>
          <cell r="H587" t="str">
            <v>Länge 2,95m</v>
          </cell>
          <cell r="I587" t="str">
            <v>1Stk</v>
          </cell>
          <cell r="J587">
            <v>5</v>
          </cell>
          <cell r="K587">
            <v>10</v>
          </cell>
          <cell r="L587">
            <v>0</v>
          </cell>
          <cell r="M587">
            <v>15</v>
          </cell>
          <cell r="N587">
            <v>127</v>
          </cell>
          <cell r="O587">
            <v>19.05</v>
          </cell>
        </row>
        <row r="588">
          <cell r="A588">
            <v>54937</v>
          </cell>
          <cell r="B588" t="str">
            <v>10.</v>
          </cell>
          <cell r="C588" t="str">
            <v>MHM</v>
          </cell>
          <cell r="D588" t="str">
            <v>MWZ</v>
          </cell>
          <cell r="E588">
            <v>54937</v>
          </cell>
          <cell r="F588" t="str">
            <v>Alu-Bockleiter 11 Sprossen</v>
          </cell>
          <cell r="H588" t="str">
            <v>Länge 3,20m</v>
          </cell>
          <cell r="I588" t="str">
            <v>1Stk</v>
          </cell>
          <cell r="J588">
            <v>5</v>
          </cell>
          <cell r="K588">
            <v>10</v>
          </cell>
          <cell r="L588">
            <v>0</v>
          </cell>
          <cell r="M588">
            <v>15</v>
          </cell>
          <cell r="N588">
            <v>172.02</v>
          </cell>
          <cell r="O588">
            <v>25.803000000000001</v>
          </cell>
        </row>
        <row r="589">
          <cell r="A589">
            <v>54936</v>
          </cell>
          <cell r="B589" t="str">
            <v>11.</v>
          </cell>
          <cell r="C589" t="str">
            <v>MHM</v>
          </cell>
          <cell r="D589" t="str">
            <v>MWZ</v>
          </cell>
          <cell r="E589">
            <v>54936</v>
          </cell>
          <cell r="F589" t="str">
            <v>Alu-Bockleiter 12 Sprossen</v>
          </cell>
          <cell r="H589" t="str">
            <v>Länge 3,50m</v>
          </cell>
          <cell r="I589" t="str">
            <v>1Stk</v>
          </cell>
          <cell r="J589">
            <v>5</v>
          </cell>
          <cell r="K589">
            <v>10</v>
          </cell>
          <cell r="L589">
            <v>0</v>
          </cell>
          <cell r="M589">
            <v>15</v>
          </cell>
          <cell r="N589">
            <v>147</v>
          </cell>
          <cell r="O589">
            <v>22.05</v>
          </cell>
        </row>
        <row r="590">
          <cell r="A590">
            <v>54938</v>
          </cell>
          <cell r="B590" t="str">
            <v>12.</v>
          </cell>
          <cell r="C590" t="str">
            <v>MHM</v>
          </cell>
          <cell r="D590" t="str">
            <v>MWZ</v>
          </cell>
          <cell r="E590">
            <v>54938</v>
          </cell>
          <cell r="F590" t="str">
            <v>Alu-Bockleiter 13 Sprossen</v>
          </cell>
          <cell r="H590" t="str">
            <v>Länge 3,77m</v>
          </cell>
          <cell r="I590" t="str">
            <v>1Stk</v>
          </cell>
          <cell r="J590">
            <v>5</v>
          </cell>
          <cell r="K590">
            <v>10</v>
          </cell>
          <cell r="L590">
            <v>0</v>
          </cell>
          <cell r="M590">
            <v>15</v>
          </cell>
          <cell r="N590">
            <v>199.47</v>
          </cell>
          <cell r="O590">
            <v>29.920500000000001</v>
          </cell>
        </row>
        <row r="591">
          <cell r="A591">
            <v>54939</v>
          </cell>
          <cell r="B591" t="str">
            <v>13.</v>
          </cell>
          <cell r="C591" t="str">
            <v>MHM</v>
          </cell>
          <cell r="D591" t="str">
            <v>MWZ</v>
          </cell>
          <cell r="E591">
            <v>54939</v>
          </cell>
          <cell r="F591" t="str">
            <v>Alu-Bockleiter 14 Sprossen</v>
          </cell>
          <cell r="H591" t="str">
            <v>Länge 4,05m</v>
          </cell>
          <cell r="I591" t="str">
            <v>1Stk</v>
          </cell>
          <cell r="J591">
            <v>5</v>
          </cell>
          <cell r="K591">
            <v>10</v>
          </cell>
          <cell r="L591">
            <v>0</v>
          </cell>
          <cell r="M591">
            <v>15</v>
          </cell>
          <cell r="N591">
            <v>199.47</v>
          </cell>
          <cell r="O591">
            <v>29.920500000000001</v>
          </cell>
        </row>
        <row r="592">
          <cell r="A592">
            <v>54940</v>
          </cell>
          <cell r="B592" t="str">
            <v>14.</v>
          </cell>
          <cell r="C592" t="str">
            <v>MHM</v>
          </cell>
          <cell r="D592" t="str">
            <v>MWZ</v>
          </cell>
          <cell r="E592">
            <v>54940</v>
          </cell>
          <cell r="F592" t="str">
            <v>Alu-Bockleiter 15 Sprossen</v>
          </cell>
          <cell r="H592" t="str">
            <v>Länge 4,32m</v>
          </cell>
          <cell r="I592" t="str">
            <v>1Stk</v>
          </cell>
          <cell r="J592">
            <v>5</v>
          </cell>
          <cell r="K592">
            <v>10</v>
          </cell>
          <cell r="L592">
            <v>0</v>
          </cell>
          <cell r="M592">
            <v>15</v>
          </cell>
          <cell r="N592">
            <v>255.59</v>
          </cell>
          <cell r="O592">
            <v>38.338499999999996</v>
          </cell>
        </row>
        <row r="593">
          <cell r="A593">
            <v>54941</v>
          </cell>
          <cell r="B593" t="str">
            <v>15.</v>
          </cell>
          <cell r="C593" t="str">
            <v>MHM</v>
          </cell>
          <cell r="D593" t="str">
            <v>MWZ</v>
          </cell>
          <cell r="E593">
            <v>54941</v>
          </cell>
          <cell r="F593" t="str">
            <v>Alu-Bockleiter 16 Sprossen</v>
          </cell>
          <cell r="H593" t="str">
            <v>Länge 4,60m</v>
          </cell>
          <cell r="I593" t="str">
            <v>1Stk</v>
          </cell>
          <cell r="J593">
            <v>5</v>
          </cell>
          <cell r="K593">
            <v>10</v>
          </cell>
          <cell r="L593">
            <v>0</v>
          </cell>
          <cell r="M593">
            <v>15</v>
          </cell>
          <cell r="N593">
            <v>227</v>
          </cell>
          <cell r="O593">
            <v>34.049999999999997</v>
          </cell>
        </row>
        <row r="594">
          <cell r="A594">
            <v>54945</v>
          </cell>
          <cell r="B594" t="str">
            <v>17.</v>
          </cell>
          <cell r="C594" t="str">
            <v>MHM</v>
          </cell>
          <cell r="D594" t="str">
            <v>MWZ</v>
          </cell>
          <cell r="E594">
            <v>54945</v>
          </cell>
          <cell r="F594" t="str">
            <v>Aluschiebeleiter 3x11 Sprossen</v>
          </cell>
          <cell r="H594" t="str">
            <v>Länge 3,40m / 7,00m</v>
          </cell>
          <cell r="I594" t="str">
            <v>1Stk</v>
          </cell>
          <cell r="J594">
            <v>5</v>
          </cell>
          <cell r="K594">
            <v>10</v>
          </cell>
          <cell r="L594">
            <v>0</v>
          </cell>
          <cell r="M594">
            <v>15</v>
          </cell>
          <cell r="N594">
            <v>317.2</v>
          </cell>
          <cell r="O594">
            <v>47.58</v>
          </cell>
        </row>
        <row r="595">
          <cell r="A595">
            <v>54946</v>
          </cell>
          <cell r="B595" t="str">
            <v>18.</v>
          </cell>
          <cell r="C595" t="str">
            <v>MHM</v>
          </cell>
          <cell r="D595" t="str">
            <v>MWZ</v>
          </cell>
          <cell r="E595">
            <v>54946</v>
          </cell>
          <cell r="F595" t="str">
            <v>Aluschiebeleiter 3x12 Sprossen</v>
          </cell>
          <cell r="H595" t="str">
            <v>Länge 4,50m / 8,70m</v>
          </cell>
          <cell r="I595" t="str">
            <v>1Stk</v>
          </cell>
          <cell r="J595">
            <v>5</v>
          </cell>
          <cell r="K595">
            <v>10</v>
          </cell>
          <cell r="L595">
            <v>0</v>
          </cell>
          <cell r="M595">
            <v>15</v>
          </cell>
          <cell r="N595">
            <v>317.2</v>
          </cell>
          <cell r="O595">
            <v>47.58</v>
          </cell>
        </row>
        <row r="596">
          <cell r="A596">
            <v>55750</v>
          </cell>
          <cell r="B596" t="str">
            <v>25.</v>
          </cell>
          <cell r="C596" t="str">
            <v>MHM</v>
          </cell>
          <cell r="D596" t="str">
            <v>MHM</v>
          </cell>
          <cell r="E596">
            <v>55750</v>
          </cell>
          <cell r="F596" t="str">
            <v xml:space="preserve">Holz-Verglsklz. 1mm Sz. á 100 </v>
          </cell>
          <cell r="H596" t="str">
            <v>1mm ; 1 Karton = 1000 Stück</v>
          </cell>
          <cell r="I596" t="str">
            <v>1Stk</v>
          </cell>
          <cell r="J596">
            <v>100</v>
          </cell>
          <cell r="K596">
            <v>10</v>
          </cell>
          <cell r="L596">
            <v>0</v>
          </cell>
          <cell r="M596">
            <v>110</v>
          </cell>
          <cell r="N596">
            <v>1.5300000000000001E-2</v>
          </cell>
          <cell r="O596">
            <v>1.6830000000000001E-2</v>
          </cell>
        </row>
        <row r="597">
          <cell r="A597">
            <v>59366</v>
          </cell>
          <cell r="B597" t="str">
            <v>26.</v>
          </cell>
          <cell r="C597" t="str">
            <v>MHM</v>
          </cell>
          <cell r="D597" t="str">
            <v>MHM</v>
          </cell>
          <cell r="E597">
            <v>59366</v>
          </cell>
          <cell r="F597" t="str">
            <v>Holz-Verglsklz. 2mm Sz. á 100</v>
          </cell>
          <cell r="H597" t="str">
            <v>2 mm ; 1 Karton = 1000 Stück</v>
          </cell>
          <cell r="I597" t="str">
            <v>1Stk</v>
          </cell>
          <cell r="J597">
            <v>100</v>
          </cell>
          <cell r="K597">
            <v>10</v>
          </cell>
          <cell r="L597">
            <v>0</v>
          </cell>
          <cell r="M597">
            <v>110</v>
          </cell>
          <cell r="N597">
            <v>2.6629999999999997E-2</v>
          </cell>
          <cell r="O597">
            <v>2.9292999999999996E-2</v>
          </cell>
        </row>
        <row r="598">
          <cell r="A598">
            <v>59367</v>
          </cell>
          <cell r="B598" t="str">
            <v>27.</v>
          </cell>
          <cell r="C598" t="str">
            <v>MHM</v>
          </cell>
          <cell r="D598" t="str">
            <v>MHM</v>
          </cell>
          <cell r="E598">
            <v>59367</v>
          </cell>
          <cell r="F598" t="str">
            <v>Holz-Verglsklz. 3mm Sz. á 100</v>
          </cell>
          <cell r="H598" t="str">
            <v>3 mm ; 1 Karton = 500 Stück</v>
          </cell>
          <cell r="I598" t="str">
            <v>1Stk</v>
          </cell>
          <cell r="J598">
            <v>100</v>
          </cell>
          <cell r="K598">
            <v>10</v>
          </cell>
          <cell r="L598">
            <v>0</v>
          </cell>
          <cell r="M598">
            <v>110</v>
          </cell>
          <cell r="N598">
            <v>2.7099999999999999E-2</v>
          </cell>
          <cell r="O598">
            <v>2.981E-2</v>
          </cell>
        </row>
        <row r="599">
          <cell r="A599">
            <v>59368</v>
          </cell>
          <cell r="B599" t="str">
            <v>28.</v>
          </cell>
          <cell r="C599" t="str">
            <v>MHM</v>
          </cell>
          <cell r="D599" t="str">
            <v>MHM</v>
          </cell>
          <cell r="E599">
            <v>59368</v>
          </cell>
          <cell r="F599" t="str">
            <v xml:space="preserve">Holz-Verglsklz. 4mm Sz. á 100 </v>
          </cell>
          <cell r="H599" t="str">
            <v>4 mm ; 1 Karton = 500 Stück</v>
          </cell>
          <cell r="I599" t="str">
            <v>1Stk</v>
          </cell>
          <cell r="J599">
            <v>100</v>
          </cell>
          <cell r="K599">
            <v>10</v>
          </cell>
          <cell r="L599">
            <v>0</v>
          </cell>
          <cell r="M599">
            <v>110</v>
          </cell>
          <cell r="N599">
            <v>2.87E-2</v>
          </cell>
          <cell r="O599">
            <v>3.1570000000000001E-2</v>
          </cell>
        </row>
        <row r="600">
          <cell r="A600">
            <v>59369</v>
          </cell>
          <cell r="B600" t="str">
            <v>29.</v>
          </cell>
          <cell r="C600" t="str">
            <v>MHM</v>
          </cell>
          <cell r="D600" t="str">
            <v>MHM</v>
          </cell>
          <cell r="E600">
            <v>59369</v>
          </cell>
          <cell r="F600" t="str">
            <v xml:space="preserve">Holz-Verglsklz. 5mm Sz. á 100 </v>
          </cell>
          <cell r="H600" t="str">
            <v>5 mm ; 1 Karton =  500 Stück</v>
          </cell>
          <cell r="I600" t="str">
            <v>1Stk</v>
          </cell>
          <cell r="J600">
            <v>100</v>
          </cell>
          <cell r="K600">
            <v>10</v>
          </cell>
          <cell r="L600">
            <v>0</v>
          </cell>
          <cell r="M600">
            <v>110</v>
          </cell>
          <cell r="N600">
            <v>2.9700000000000001E-2</v>
          </cell>
          <cell r="O600">
            <v>3.2669999999999998E-2</v>
          </cell>
        </row>
        <row r="601">
          <cell r="A601">
            <v>59370</v>
          </cell>
          <cell r="B601" t="str">
            <v>30.</v>
          </cell>
          <cell r="C601" t="str">
            <v>MHM</v>
          </cell>
          <cell r="D601" t="str">
            <v>MHM</v>
          </cell>
          <cell r="E601">
            <v>59370</v>
          </cell>
          <cell r="F601" t="str">
            <v xml:space="preserve">Holz-Verglsklz. 6mm Sz. á 100 </v>
          </cell>
          <cell r="H601" t="str">
            <v>6mm ; 1 Karton = 500 Stuck</v>
          </cell>
          <cell r="I601" t="str">
            <v>1Stk</v>
          </cell>
          <cell r="J601">
            <v>100</v>
          </cell>
          <cell r="K601">
            <v>10</v>
          </cell>
          <cell r="L601">
            <v>0</v>
          </cell>
          <cell r="M601">
            <v>110</v>
          </cell>
          <cell r="N601">
            <v>3.1E-2</v>
          </cell>
          <cell r="O601">
            <v>3.4099999999999998E-2</v>
          </cell>
        </row>
        <row r="602">
          <cell r="A602">
            <v>54976</v>
          </cell>
          <cell r="B602" t="str">
            <v>54.</v>
          </cell>
          <cell r="C602" t="str">
            <v>MHM</v>
          </cell>
          <cell r="D602" t="str">
            <v>REI</v>
          </cell>
          <cell r="E602">
            <v>54976</v>
          </cell>
          <cell r="F602" t="str">
            <v>Mullsack 120l, blau</v>
          </cell>
          <cell r="H602" t="str">
            <v xml:space="preserve"> 5,25 EUR pro Rolle</v>
          </cell>
          <cell r="I602" t="str">
            <v>1Stk</v>
          </cell>
          <cell r="J602">
            <v>100</v>
          </cell>
          <cell r="K602">
            <v>10</v>
          </cell>
          <cell r="L602">
            <v>0</v>
          </cell>
          <cell r="M602">
            <v>110</v>
          </cell>
          <cell r="N602">
            <v>0.15</v>
          </cell>
          <cell r="O602">
            <v>0.16500000000000001</v>
          </cell>
        </row>
        <row r="603">
          <cell r="A603">
            <v>54958</v>
          </cell>
          <cell r="B603" t="str">
            <v>59.</v>
          </cell>
          <cell r="C603" t="str">
            <v>MHM</v>
          </cell>
          <cell r="D603" t="str">
            <v>EVP</v>
          </cell>
          <cell r="E603">
            <v>54958</v>
          </cell>
          <cell r="F603" t="str">
            <v>Lupofolie 80my, 1 Rolle á 100m</v>
          </cell>
          <cell r="H603" t="str">
            <v>1m breit, Luftpolsterfolie</v>
          </cell>
          <cell r="I603" t="str">
            <v>MT</v>
          </cell>
          <cell r="J603">
            <v>100</v>
          </cell>
          <cell r="K603">
            <v>10</v>
          </cell>
          <cell r="L603">
            <v>0</v>
          </cell>
          <cell r="M603">
            <v>110</v>
          </cell>
          <cell r="N603">
            <v>0.13950000000000001</v>
          </cell>
          <cell r="O603">
            <v>0.15345</v>
          </cell>
        </row>
        <row r="604">
          <cell r="A604">
            <v>54959</v>
          </cell>
          <cell r="B604" t="str">
            <v>60.</v>
          </cell>
          <cell r="C604" t="str">
            <v>MHM</v>
          </cell>
          <cell r="D604" t="str">
            <v>EVP</v>
          </cell>
          <cell r="E604">
            <v>54959</v>
          </cell>
          <cell r="F604" t="str">
            <v>Stretchfolie 23my</v>
          </cell>
          <cell r="H604" t="str">
            <v>300m x 0,55m</v>
          </cell>
          <cell r="I604" t="str">
            <v>MT</v>
          </cell>
          <cell r="J604">
            <v>100</v>
          </cell>
          <cell r="K604">
            <v>10</v>
          </cell>
          <cell r="L604">
            <v>0</v>
          </cell>
          <cell r="M604">
            <v>110</v>
          </cell>
          <cell r="N604">
            <v>1.4633E-2</v>
          </cell>
          <cell r="O604">
            <v>1.6096300000000001E-2</v>
          </cell>
        </row>
        <row r="605">
          <cell r="A605">
            <v>54960</v>
          </cell>
          <cell r="B605" t="str">
            <v>61.</v>
          </cell>
          <cell r="C605" t="str">
            <v>MHM</v>
          </cell>
          <cell r="D605" t="str">
            <v>EVP</v>
          </cell>
          <cell r="E605">
            <v>54960</v>
          </cell>
          <cell r="F605" t="str">
            <v>Spannband, Cordstrap</v>
          </cell>
          <cell r="H605" t="str">
            <v>Compositband 850m x 15mm</v>
          </cell>
          <cell r="I605" t="str">
            <v>MT</v>
          </cell>
          <cell r="J605">
            <v>100</v>
          </cell>
          <cell r="K605">
            <v>10</v>
          </cell>
          <cell r="L605">
            <v>0</v>
          </cell>
          <cell r="M605">
            <v>110</v>
          </cell>
          <cell r="N605">
            <v>3.7352900000000001E-2</v>
          </cell>
          <cell r="O605">
            <v>4.1088190000000004E-2</v>
          </cell>
        </row>
        <row r="606">
          <cell r="A606">
            <v>54961</v>
          </cell>
          <cell r="B606" t="str">
            <v>62.</v>
          </cell>
          <cell r="C606" t="str">
            <v>MHM</v>
          </cell>
          <cell r="D606" t="str">
            <v>EVP</v>
          </cell>
          <cell r="E606">
            <v>54961</v>
          </cell>
          <cell r="F606" t="str">
            <v>Verschlkl. Cordstr. 100 Stck.</v>
          </cell>
          <cell r="H606" t="str">
            <v>B=16mm, Karton a 1000 Stuck</v>
          </cell>
          <cell r="I606" t="str">
            <v>1Stk</v>
          </cell>
          <cell r="J606">
            <v>100</v>
          </cell>
          <cell r="K606">
            <v>10</v>
          </cell>
          <cell r="L606">
            <v>0</v>
          </cell>
          <cell r="M606">
            <v>110</v>
          </cell>
          <cell r="N606">
            <v>1.8800000000000001E-2</v>
          </cell>
          <cell r="O606">
            <v>2.068E-2</v>
          </cell>
        </row>
        <row r="607">
          <cell r="A607">
            <v>54955</v>
          </cell>
          <cell r="B607" t="str">
            <v>63.</v>
          </cell>
          <cell r="C607" t="str">
            <v>MHM</v>
          </cell>
          <cell r="D607" t="str">
            <v>EVP</v>
          </cell>
          <cell r="E607">
            <v>54955</v>
          </cell>
          <cell r="F607" t="str">
            <v>HK Kantenschutz 1 Stck. á 2,2m</v>
          </cell>
          <cell r="H607" t="str">
            <v>Winkel Schenkellänge 60mm</v>
          </cell>
          <cell r="I607" t="str">
            <v>MT</v>
          </cell>
          <cell r="J607">
            <v>100</v>
          </cell>
          <cell r="K607">
            <v>10</v>
          </cell>
          <cell r="L607">
            <v>0</v>
          </cell>
          <cell r="M607">
            <v>110</v>
          </cell>
          <cell r="N607">
            <v>0.16589999999999999</v>
          </cell>
          <cell r="O607">
            <v>0.18248999999999999</v>
          </cell>
        </row>
        <row r="609">
          <cell r="B609" t="str">
            <v>durch Entsorgung:</v>
          </cell>
        </row>
        <row r="610">
          <cell r="A610">
            <v>55746</v>
          </cell>
          <cell r="B610" t="str">
            <v>76.</v>
          </cell>
          <cell r="C610" t="str">
            <v>BDE</v>
          </cell>
          <cell r="D610" t="str">
            <v xml:space="preserve"> </v>
          </cell>
          <cell r="E610">
            <v>55746</v>
          </cell>
          <cell r="F610" t="str">
            <v>Dämmplattenstreifen 19mm</v>
          </cell>
          <cell r="H610" t="str">
            <v>2500x250x19mm</v>
          </cell>
          <cell r="I610" t="str">
            <v>1Stk</v>
          </cell>
          <cell r="J610">
            <v>10</v>
          </cell>
          <cell r="K610">
            <v>10</v>
          </cell>
          <cell r="L610">
            <v>0</v>
          </cell>
          <cell r="M610">
            <v>20</v>
          </cell>
          <cell r="N610" t="b">
            <v>0</v>
          </cell>
          <cell r="O610">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ow r="8">
          <cell r="B8" t="str">
            <v>Montagehilfsmittel + VP / Werkzeug</v>
          </cell>
        </row>
      </sheetData>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DE"/>
    </sheetNames>
    <sheetDataSet>
      <sheetData sheetId="0"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
      <sheetName val="Address"/>
      <sheetName val="SoldToLookup"/>
      <sheetName val="K"/>
      <sheetName val="CANADACurrencAmericaDollar"/>
    </sheetNames>
    <sheetDataSet>
      <sheetData sheetId="0" refreshError="1">
        <row r="2">
          <cell r="BT2" t="str">
            <v>Z001</v>
          </cell>
        </row>
      </sheetData>
      <sheetData sheetId="1" refreshError="1"/>
      <sheetData sheetId="2" refreshError="1"/>
      <sheetData sheetId="3" refreshError="1"/>
      <sheetData sheetId="4"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Milestone Doc"/>
      <sheetName val="Readiness Checklist"/>
      <sheetName val="Dec Crit"/>
      <sheetName val="Init Fact Sht"/>
      <sheetName val="Vol Frcst"/>
      <sheetName val="FIN Fact Sht"/>
      <sheetName val="Attachments"/>
      <sheetName val="ORDER"/>
    </sheetNames>
    <sheetDataSet>
      <sheetData sheetId="0"/>
      <sheetData sheetId="1">
        <row r="39">
          <cell r="B39" t="str">
            <v>BT</v>
          </cell>
          <cell r="C39" t="str">
            <v>Margin is</v>
          </cell>
          <cell r="D39" t="str">
            <v>accretive</v>
          </cell>
          <cell r="F39" t="str">
            <v>to current margin</v>
          </cell>
        </row>
        <row r="41">
          <cell r="B41" t="str">
            <v>ROLL-OUT PLAN</v>
          </cell>
          <cell r="O41" t="str">
            <v>REGIONAL TIER (if applicable)</v>
          </cell>
        </row>
        <row r="43">
          <cell r="B43" t="str">
            <v>Regions/Markets</v>
          </cell>
          <cell r="E43" t="str">
            <v>SOS
to Customers</v>
          </cell>
          <cell r="G43" t="str">
            <v>NPV
($MM)</v>
          </cell>
          <cell r="I43" t="str">
            <v>Year 1
Incr. NOS
($MM)</v>
          </cell>
          <cell r="L43" t="str">
            <v>Year 1
Incr Volume
(MSU)</v>
          </cell>
          <cell r="N43" t="str">
            <v>Year 1
Total Volume
(MSU)</v>
          </cell>
          <cell r="P43" t="str">
            <v>Tier</v>
          </cell>
          <cell r="Q43" t="str">
            <v>Net
Incr
SKUs</v>
          </cell>
        </row>
        <row r="44">
          <cell r="B44" t="str">
            <v>Global</v>
          </cell>
          <cell r="E44" t="str">
            <v>NA</v>
          </cell>
          <cell r="G44">
            <v>13.5</v>
          </cell>
          <cell r="I44">
            <v>28</v>
          </cell>
          <cell r="P44">
            <v>1</v>
          </cell>
          <cell r="Q44">
            <v>0</v>
          </cell>
        </row>
        <row r="45">
          <cell r="B45" t="str">
            <v>JP</v>
          </cell>
          <cell r="E45" t="str">
            <v>09/2010(foundation) 11/2010(cleasing,cleanser)</v>
          </cell>
          <cell r="G45">
            <v>7.8</v>
          </cell>
          <cell r="I45">
            <v>16.100000000000001</v>
          </cell>
        </row>
        <row r="46">
          <cell r="B46" t="str">
            <v>KR</v>
          </cell>
          <cell r="E46" t="str">
            <v>11/2010</v>
          </cell>
          <cell r="G46">
            <v>1.8</v>
          </cell>
          <cell r="I46">
            <v>3.7</v>
          </cell>
        </row>
        <row r="47">
          <cell r="B47" t="str">
            <v>GC</v>
          </cell>
          <cell r="E47" t="str">
            <v>12/2010</v>
          </cell>
          <cell r="G47">
            <v>2.9</v>
          </cell>
          <cell r="I47">
            <v>6.1</v>
          </cell>
        </row>
        <row r="48">
          <cell r="B48" t="str">
            <v>AAI</v>
          </cell>
          <cell r="E48" t="str">
            <v>12/2010</v>
          </cell>
          <cell r="G48">
            <v>1</v>
          </cell>
          <cell r="I48">
            <v>2.1</v>
          </cell>
        </row>
        <row r="49">
          <cell r="B49" t="str">
            <v>WW</v>
          </cell>
          <cell r="E49" t="str">
            <v>12/2010</v>
          </cell>
        </row>
        <row r="53">
          <cell r="B53" t="str">
            <v>Claim support  for Regimen Claims- the support plan is in place to support the boutique regimen power claims of "Start and end your skin care regimen with Pitera, to see visible transformation to crystal clear skin after just one week". Test will start en</v>
          </cell>
          <cell r="G53" t="str">
            <v xml:space="preserve">We may not get positive data to support a 'visible transfornation to crystal clear skin with the Pitera regimen' after one week, and therefore may not be able to make the '1-week' strong claim. </v>
          </cell>
          <cell r="M53" t="str">
            <v>1) R&amp;D plans to conduct a consumer use study as a backup to obtain consumer agreement on the '1-week' efficacy. If the consumer data is positive, then we will need to revise the claims to imply 'consumer agreement' rather than a direct promise of the prod</v>
          </cell>
        </row>
        <row r="54">
          <cell r="B54" t="str">
            <v>GOT &amp; MOT Inputs</v>
          </cell>
        </row>
        <row r="55">
          <cell r="B55" t="str">
            <v>Element</v>
          </cell>
          <cell r="G55" t="str">
            <v>Request from GOT</v>
          </cell>
          <cell r="M55" t="str">
            <v xml:space="preserve">  Progress Status </v>
          </cell>
        </row>
        <row r="56">
          <cell r="B56" t="str">
            <v>Cream Foundation SOS for Japan</v>
          </cell>
          <cell r="G56" t="str">
            <v>Accelerate SOS Cream Foundation from Sept 2010 to 21st Aug 2010 to synchronize with Foundation window. At PE, SOS for Cream Foundation was Dec 2010</v>
          </cell>
          <cell r="M56" t="str">
            <v>Design team can support the Sept launch both technically and commercially (with trade samples in end Apr 10 and SIMPL milestones as per base project). However further acceleration to 21st Aug is now being assessed. Team will update status in July IDS.</v>
          </cell>
        </row>
        <row r="57">
          <cell r="B57" t="str">
            <v>Cream Foundation LAUNCH for Korea:</v>
          </cell>
          <cell r="G57" t="str">
            <v>Korea GOT has requested not to proceed with the launch of Cream Foundation due to small form penetration and poor acceptance of product texture and coverage among Korean target consumers. This is despite a winning concept. In addition, Korean GOT believes</v>
          </cell>
          <cell r="M57" t="str">
            <v>Design team recommends not to proceed due to poor product acceptance and concept - product mismatch among Korean consumers. Potential NOS impact to project financials ($0.5MM) will be covered via FTE upsides between now and LPA and does not impact project</v>
          </cell>
        </row>
        <row r="58">
          <cell r="B58" t="str">
            <v>Cleansing Cream pricing for Japan &amp; Korea:</v>
          </cell>
          <cell r="G58" t="str">
            <v>Japan and Korea input is that recommended Cleansing Cream price premium of +23% vs. Cleansing Oil is too high and may price us outside of the competitive set at 8000Yen without a compelling consumer story.</v>
          </cell>
          <cell r="M58" t="str">
            <v>Recommend to proceed with +23% premium for Japan / Korea as this is consumer qualified and in line with pricing strategy vs. key competition, Cosme De Corte AQ for Japan.                                               - Design team is working on developing</v>
          </cell>
        </row>
        <row r="59">
          <cell r="B59" t="str">
            <v>3 Pis pricing for Taiwan:</v>
          </cell>
          <cell r="G59" t="str">
            <v>Both GOT and MOT feels that current proposed pricing based on the Global pricing principles (Cleanser NT1,450, Cleansing Cream 
NT 1726, Cream Foundation NT 2,160) is too high for Taiwan and may impact volume forecast at LPA.</v>
          </cell>
          <cell r="M59" t="str">
            <v xml:space="preserve">Recommend to proceed as per Global Pricing principles as these initiatives are designed to be premium vs. current and as per CMK will give us the highest NOS at the recommended pricing. Continue to work with GOTs to strengthen marketing plans from now to </v>
          </cell>
        </row>
        <row r="60">
          <cell r="B60" t="str">
            <v>1 incremental SKU for Korea as an exception to the 1 in, 1 out principle</v>
          </cell>
          <cell r="G60" t="str">
            <v>Korea has requested to launch 1 SKU (Cleansing Cream) from Heritage 11 as an incremental SKU as they have rationalised 27 SKUs in 08/09 and do not have any further SKUs which meet criteria to delete at present.</v>
          </cell>
          <cell r="M60" t="str">
            <v>Design team recommends to add Cleansing Cream as an additional SKU for Korea based on this input.</v>
          </cell>
        </row>
        <row r="61">
          <cell r="B61" t="str">
            <v xml:space="preserve">5 Incremental SKUs in Taiwan as an exception to the 1 in, 1 out principle </v>
          </cell>
          <cell r="G61" t="str">
            <v>Taiwan recommends not to delete SKUs for the launch of Cream Foundation and Cleansing Cream. If needed, only SKUs recommended for deletion are shade 450 from current Foundation range so the shades are consistent across all foundation items.</v>
          </cell>
          <cell r="M61" t="str">
            <v>Design team recommends to delete 4 SKUs i.e. shade 450 from across every foundation range as it falls into the SKU rationalization crietria and does not seem to be consumer peferred but add 1 incremental sku i.e. Cleansing Cream as an exception to the 1 i</v>
          </cell>
        </row>
        <row r="62">
          <cell r="B62" t="str">
            <v>Ensure comm idea is 'fit for use' in Korea</v>
          </cell>
          <cell r="G62" t="str">
            <v>To ensure CI and selling line can be articulated in Korean in a meanginful and distictive way. In addition, ensure that reference to Toji hands is managed in a consumer sensitive way due to the Japanes connotation.</v>
          </cell>
          <cell r="M62" t="str">
            <v>Design team will work this with LB and GOT team as we finalize the local language selling lines and STBDs. Issues if any will be highlighted through the IDS meetings from now to LPA.</v>
          </cell>
        </row>
        <row r="63">
          <cell r="B63" t="str">
            <v>READINESS STATUS</v>
          </cell>
          <cell r="E63" t="str">
            <v>(Refer to Readiness Checklist worksheet to complete this section.)</v>
          </cell>
        </row>
        <row r="64">
          <cell r="B64" t="str">
            <v>Description/Issue</v>
          </cell>
          <cell r="G64" t="str">
            <v>Potential Consequences</v>
          </cell>
          <cell r="L64" t="str">
            <v>Plan to Resolve</v>
          </cell>
          <cell r="P64" t="str">
            <v>Who/When</v>
          </cell>
        </row>
        <row r="65">
          <cell r="B65" t="str">
            <v>Commercial Readiness:</v>
          </cell>
          <cell r="E65" t="str">
            <v>On track</v>
          </cell>
        </row>
        <row r="66">
          <cell r="B66" t="str">
            <v>•</v>
          </cell>
          <cell r="G66" t="str">
            <v xml:space="preserve">• </v>
          </cell>
          <cell r="L66" t="str">
            <v xml:space="preserve">• </v>
          </cell>
        </row>
        <row r="67">
          <cell r="B67" t="str">
            <v>Technical Readiness:</v>
          </cell>
          <cell r="E67" t="str">
            <v>On track</v>
          </cell>
        </row>
        <row r="68">
          <cell r="B68" t="str">
            <v xml:space="preserve">• </v>
          </cell>
          <cell r="G68" t="str">
            <v xml:space="preserve">• </v>
          </cell>
          <cell r="L68" t="str">
            <v xml:space="preserve">• </v>
          </cell>
        </row>
        <row r="69">
          <cell r="B69" t="str">
            <v>Market Readiness:</v>
          </cell>
          <cell r="E69" t="str">
            <v>On track</v>
          </cell>
        </row>
        <row r="70">
          <cell r="B70" t="str">
            <v xml:space="preserve">• </v>
          </cell>
          <cell r="G70" t="str">
            <v xml:space="preserve">• </v>
          </cell>
          <cell r="L70" t="str">
            <v xml:space="preserve">• </v>
          </cell>
        </row>
      </sheetData>
      <sheetData sheetId="2" refreshError="1"/>
      <sheetData sheetId="3"/>
      <sheetData sheetId="4" refreshError="1"/>
      <sheetData sheetId="5" refreshError="1"/>
      <sheetData sheetId="6"/>
      <sheetData sheetId="7" refreshError="1"/>
      <sheetData sheetId="8"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ilestone Doc"/>
    </sheetNames>
    <sheetDataSet>
      <sheetData sheetId="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ol"/>
      <sheetName val="Total"/>
      <sheetName val="Milestone Doc"/>
      <sheetName val="Milestone_Doc"/>
      <sheetName val="Milestone_Doc1"/>
    </sheetNames>
    <sheetDataSet>
      <sheetData sheetId="0" refreshError="1"/>
      <sheetData sheetId="1" refreshError="1"/>
      <sheetData sheetId="2" refreshError="1"/>
      <sheetData sheetId="3"/>
      <sheetData sheetId="4"/>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
      <sheetName val="vol"/>
    </sheetNames>
    <sheetDataSet>
      <sheetData sheetId="0" refreshError="1">
        <row r="2">
          <cell r="B2" t="str">
            <v>Fiscal Year:1997/98 Total Year</v>
          </cell>
          <cell r="CN2" t="str">
            <v>Fiscal Year:1997/98 Total Year</v>
          </cell>
        </row>
        <row r="3">
          <cell r="B3" t="str">
            <v>November BPE</v>
          </cell>
          <cell r="CN3" t="str">
            <v>November BPE</v>
          </cell>
        </row>
        <row r="4">
          <cell r="B4" t="str">
            <v>Hair PCC Category</v>
          </cell>
          <cell r="CN4" t="str">
            <v>Skin Care Category</v>
          </cell>
        </row>
        <row r="6">
          <cell r="CK6" t="str">
            <v>$1 = Yen-Mgmt Rate</v>
          </cell>
          <cell r="CL6">
            <v>101.5</v>
          </cell>
        </row>
        <row r="7">
          <cell r="B7" t="str">
            <v>$1 = Yen - Mgmt Rate</v>
          </cell>
          <cell r="C7">
            <v>110</v>
          </cell>
          <cell r="CK7" t="str">
            <v xml:space="preserve">                 -P/(L) rate</v>
          </cell>
        </row>
        <row r="8">
          <cell r="B8" t="str">
            <v xml:space="preserve">                  - P/(L) Rate</v>
          </cell>
          <cell r="C8">
            <v>120</v>
          </cell>
          <cell r="CK8" t="str">
            <v>AT Rate :</v>
          </cell>
        </row>
        <row r="9">
          <cell r="B9" t="str">
            <v>Cat. Tax Rate for P/(L) Rate</v>
          </cell>
          <cell r="C9">
            <v>0.46585184482267783</v>
          </cell>
        </row>
        <row r="10">
          <cell r="B10" t="str">
            <v>((CR / FPP))</v>
          </cell>
          <cell r="Q10" t="str">
            <v>CR</v>
          </cell>
          <cell r="W10" t="str">
            <v>CR</v>
          </cell>
          <cell r="BI10" t="str">
            <v>CR</v>
          </cell>
          <cell r="BK10" t="str">
            <v>CR</v>
          </cell>
          <cell r="BM10" t="str">
            <v>CR</v>
          </cell>
          <cell r="BO10" t="str">
            <v>CR</v>
          </cell>
        </row>
        <row r="11">
          <cell r="B11" t="str">
            <v xml:space="preserve">Brand Name </v>
          </cell>
          <cell r="E11" t="str">
            <v>Muse</v>
          </cell>
          <cell r="K11" t="str">
            <v>Rejoy</v>
          </cell>
          <cell r="M11" t="str">
            <v>Pantene</v>
          </cell>
          <cell r="AE11" t="str">
            <v>Vidal Sassoon</v>
          </cell>
          <cell r="BA11" t="str">
            <v>AHC-6 TM</v>
          </cell>
          <cell r="BG11" t="str">
            <v>AHC-6</v>
          </cell>
          <cell r="BI11" t="str">
            <v>AHC-6 Balance to Nat'l</v>
          </cell>
          <cell r="BO11" t="str">
            <v>AHC-6</v>
          </cell>
          <cell r="BQ11" t="str">
            <v>AHC-6</v>
          </cell>
          <cell r="BS11" t="str">
            <v>H&amp;S</v>
          </cell>
          <cell r="BW11" t="str">
            <v>H&amp;S</v>
          </cell>
          <cell r="BY11" t="str">
            <v>Sham/Con</v>
          </cell>
          <cell r="CC11" t="str">
            <v>Hair Care</v>
          </cell>
          <cell r="CG11" t="str">
            <v>Hair Care/PCC</v>
          </cell>
          <cell r="CK11" t="str">
            <v>Brand Name</v>
          </cell>
          <cell r="CN11" t="str">
            <v>Clearasil</v>
          </cell>
          <cell r="CT11" t="str">
            <v>Shasta</v>
          </cell>
          <cell r="CV11" t="str">
            <v>Skin Care</v>
          </cell>
          <cell r="CX11" t="str">
            <v>Beauty Care</v>
          </cell>
        </row>
        <row r="12">
          <cell r="B12" t="str">
            <v>Product Name</v>
          </cell>
          <cell r="E12" t="str">
            <v>Bar</v>
          </cell>
          <cell r="G12" t="str">
            <v>Liquid</v>
          </cell>
          <cell r="I12" t="str">
            <v>Total</v>
          </cell>
          <cell r="K12" t="str">
            <v>Total</v>
          </cell>
          <cell r="M12" t="str">
            <v>Tonic</v>
          </cell>
          <cell r="O12" t="str">
            <v>Sha.Base</v>
          </cell>
          <cell r="Q12" t="str">
            <v>75JM2</v>
          </cell>
          <cell r="S12" t="str">
            <v>Sha.Total</v>
          </cell>
          <cell r="U12" t="str">
            <v>Cond.Base</v>
          </cell>
          <cell r="W12" t="str">
            <v>BC-27</v>
          </cell>
          <cell r="Y12" t="str">
            <v>Cond.Total</v>
          </cell>
          <cell r="AA12" t="str">
            <v>Treatment</v>
          </cell>
          <cell r="AC12" t="str">
            <v>Total</v>
          </cell>
          <cell r="AE12" t="str">
            <v>Sha.BC-75</v>
          </cell>
          <cell r="AG12" t="str">
            <v>75JM2</v>
          </cell>
          <cell r="AI12" t="str">
            <v>Sha.Total</v>
          </cell>
          <cell r="AK12" t="str">
            <v>Cond.BC-10J</v>
          </cell>
          <cell r="AM12" t="str">
            <v>BC-27</v>
          </cell>
          <cell r="AO12" t="str">
            <v>Cond.Total</v>
          </cell>
          <cell r="AQ12" t="str">
            <v>Treatment</v>
          </cell>
          <cell r="AS12" t="str">
            <v>Foam</v>
          </cell>
          <cell r="AU12" t="str">
            <v>S&amp;F</v>
          </cell>
          <cell r="AW12" t="str">
            <v>Spray</v>
          </cell>
          <cell r="AY12" t="str">
            <v>Total</v>
          </cell>
          <cell r="BA12" t="str">
            <v>Shampoo</v>
          </cell>
          <cell r="BC12" t="str">
            <v>Conditioner</v>
          </cell>
          <cell r="BE12" t="str">
            <v>Treatment</v>
          </cell>
          <cell r="BG12" t="str">
            <v>Total</v>
          </cell>
          <cell r="BI12" t="str">
            <v>Shampoo</v>
          </cell>
          <cell r="BK12" t="str">
            <v>Conditioner</v>
          </cell>
          <cell r="BM12" t="str">
            <v>Treatment</v>
          </cell>
          <cell r="BO12" t="str">
            <v>Total</v>
          </cell>
          <cell r="BQ12" t="str">
            <v>Grand Total</v>
          </cell>
          <cell r="BS12" t="str">
            <v>Shampoo</v>
          </cell>
          <cell r="BU12" t="str">
            <v>Cond.</v>
          </cell>
          <cell r="BW12" t="str">
            <v>Total</v>
          </cell>
          <cell r="BY12" t="str">
            <v>Base</v>
          </cell>
          <cell r="CA12" t="str">
            <v>CR/FPP</v>
          </cell>
          <cell r="CC12" t="str">
            <v>Base</v>
          </cell>
          <cell r="CE12" t="str">
            <v>CR</v>
          </cell>
          <cell r="CG12" t="str">
            <v>Base</v>
          </cell>
          <cell r="CI12" t="str">
            <v>Total</v>
          </cell>
          <cell r="CK12" t="str">
            <v>Product Name</v>
          </cell>
          <cell r="CN12" t="str">
            <v>Cream</v>
          </cell>
          <cell r="CP12" t="str">
            <v>Face Wash</v>
          </cell>
          <cell r="CR12" t="str">
            <v>Total</v>
          </cell>
          <cell r="CV12" t="str">
            <v>Total</v>
          </cell>
          <cell r="CX12" t="str">
            <v>Base</v>
          </cell>
          <cell r="CZ12" t="str">
            <v>CR</v>
          </cell>
          <cell r="DB12" t="str">
            <v>Total</v>
          </cell>
        </row>
        <row r="14">
          <cell r="B14" t="str">
            <v>Product Code : 00000xxxx</v>
          </cell>
          <cell r="E14">
            <v>1161</v>
          </cell>
          <cell r="G14">
            <v>1727</v>
          </cell>
          <cell r="K14">
            <v>1631</v>
          </cell>
          <cell r="M14">
            <v>5463</v>
          </cell>
          <cell r="O14">
            <v>5439</v>
          </cell>
          <cell r="Q14">
            <v>5439</v>
          </cell>
          <cell r="S14">
            <v>5439</v>
          </cell>
          <cell r="U14">
            <v>1601</v>
          </cell>
          <cell r="W14">
            <v>1601</v>
          </cell>
          <cell r="Y14">
            <v>1601</v>
          </cell>
          <cell r="AA14">
            <v>1601</v>
          </cell>
          <cell r="AE14">
            <v>1189</v>
          </cell>
          <cell r="AG14">
            <v>1189</v>
          </cell>
          <cell r="AI14">
            <v>1189</v>
          </cell>
          <cell r="AK14">
            <v>2355</v>
          </cell>
          <cell r="AM14">
            <v>2355</v>
          </cell>
          <cell r="AO14">
            <v>2355</v>
          </cell>
          <cell r="AQ14">
            <v>2355</v>
          </cell>
          <cell r="AS14">
            <v>5459</v>
          </cell>
          <cell r="AU14">
            <v>5459</v>
          </cell>
          <cell r="AW14">
            <v>1610</v>
          </cell>
          <cell r="BA14">
            <v>9035</v>
          </cell>
          <cell r="BC14">
            <v>9033</v>
          </cell>
          <cell r="BE14">
            <v>9033</v>
          </cell>
          <cell r="BI14">
            <v>9035</v>
          </cell>
          <cell r="BK14">
            <v>9033</v>
          </cell>
          <cell r="BM14">
            <v>9033</v>
          </cell>
          <cell r="BS14">
            <v>0</v>
          </cell>
          <cell r="BU14">
            <v>0</v>
          </cell>
          <cell r="CK14" t="str">
            <v>Product Code : 00000xxxx</v>
          </cell>
          <cell r="CN14">
            <v>5473</v>
          </cell>
          <cell r="CP14">
            <v>5473</v>
          </cell>
          <cell r="CT14">
            <v>1729</v>
          </cell>
        </row>
        <row r="16">
          <cell r="B16" t="str">
            <v>Volume (MSU)</v>
          </cell>
          <cell r="E16">
            <v>346</v>
          </cell>
          <cell r="G16">
            <v>450</v>
          </cell>
          <cell r="I16">
            <v>796</v>
          </cell>
          <cell r="K16">
            <v>1109</v>
          </cell>
          <cell r="M16">
            <v>18</v>
          </cell>
          <cell r="O16">
            <v>1315</v>
          </cell>
          <cell r="Q16">
            <v>25.000000000000227</v>
          </cell>
          <cell r="S16">
            <v>1340.0000000000002</v>
          </cell>
          <cell r="U16">
            <v>1154</v>
          </cell>
          <cell r="W16">
            <v>25</v>
          </cell>
          <cell r="Y16">
            <v>1179</v>
          </cell>
          <cell r="AA16">
            <v>63</v>
          </cell>
          <cell r="AC16">
            <v>2600</v>
          </cell>
          <cell r="AE16">
            <v>185</v>
          </cell>
          <cell r="AG16">
            <v>1612</v>
          </cell>
          <cell r="AI16">
            <v>1797</v>
          </cell>
          <cell r="AK16">
            <v>158</v>
          </cell>
          <cell r="AM16">
            <v>1475</v>
          </cell>
          <cell r="AO16">
            <v>1633</v>
          </cell>
          <cell r="AQ16">
            <v>169</v>
          </cell>
          <cell r="AS16">
            <v>42</v>
          </cell>
          <cell r="AU16">
            <v>13</v>
          </cell>
          <cell r="AW16">
            <v>17</v>
          </cell>
          <cell r="AY16">
            <v>3671</v>
          </cell>
          <cell r="BA16">
            <v>378</v>
          </cell>
          <cell r="BC16">
            <v>347</v>
          </cell>
          <cell r="BE16">
            <v>63</v>
          </cell>
          <cell r="BG16">
            <v>788</v>
          </cell>
          <cell r="BI16">
            <v>113</v>
          </cell>
          <cell r="BK16">
            <v>106</v>
          </cell>
          <cell r="BM16">
            <v>21</v>
          </cell>
          <cell r="BO16">
            <v>240</v>
          </cell>
          <cell r="BQ16">
            <v>1028</v>
          </cell>
          <cell r="BS16">
            <v>0</v>
          </cell>
          <cell r="BU16">
            <v>0</v>
          </cell>
          <cell r="BW16">
            <v>0</v>
          </cell>
          <cell r="BY16">
            <v>7733</v>
          </cell>
          <cell r="CA16">
            <v>269.00000000000023</v>
          </cell>
          <cell r="CC16">
            <v>8118</v>
          </cell>
          <cell r="CE16">
            <v>290.00000000000023</v>
          </cell>
          <cell r="CG16">
            <v>8914</v>
          </cell>
          <cell r="CH16">
            <v>0</v>
          </cell>
          <cell r="CI16">
            <v>9204</v>
          </cell>
          <cell r="CK16" t="str">
            <v>Volume (MSU)</v>
          </cell>
          <cell r="CN16">
            <v>129</v>
          </cell>
          <cell r="CP16">
            <v>202</v>
          </cell>
          <cell r="CR16">
            <v>331</v>
          </cell>
          <cell r="CT16">
            <v>-2</v>
          </cell>
          <cell r="CV16">
            <v>329</v>
          </cell>
          <cell r="CX16">
            <v>9243</v>
          </cell>
          <cell r="CZ16">
            <v>290.00000000000023</v>
          </cell>
          <cell r="DB16">
            <v>9533</v>
          </cell>
        </row>
        <row r="17">
          <cell r="B17" t="str">
            <v>$M Below</v>
          </cell>
          <cell r="CK17" t="str">
            <v>$/su Below</v>
          </cell>
        </row>
        <row r="18">
          <cell r="B18" t="str">
            <v>Gross Sales (after Return Sales)</v>
          </cell>
          <cell r="E18">
            <v>53.05</v>
          </cell>
          <cell r="G18">
            <v>80.72</v>
          </cell>
          <cell r="I18">
            <v>68.69</v>
          </cell>
          <cell r="K18">
            <v>26.06</v>
          </cell>
          <cell r="M18">
            <v>103.28</v>
          </cell>
          <cell r="O18">
            <v>18.62</v>
          </cell>
          <cell r="Q18">
            <v>33.76</v>
          </cell>
          <cell r="S18">
            <v>18.899999999999999</v>
          </cell>
          <cell r="U18">
            <v>18.64</v>
          </cell>
          <cell r="W18">
            <v>33.76</v>
          </cell>
          <cell r="Y18">
            <v>18.96</v>
          </cell>
          <cell r="AA18">
            <v>46.9</v>
          </cell>
          <cell r="AC18">
            <v>20.190000000000001</v>
          </cell>
          <cell r="AE18">
            <v>30.36</v>
          </cell>
          <cell r="AG18">
            <v>30.34</v>
          </cell>
          <cell r="AI18">
            <v>30.34</v>
          </cell>
          <cell r="AK18">
            <v>30.25</v>
          </cell>
          <cell r="AM18">
            <v>33.17</v>
          </cell>
          <cell r="AO18">
            <v>32.89</v>
          </cell>
          <cell r="AQ18">
            <v>68.7</v>
          </cell>
          <cell r="AS18">
            <v>65.95</v>
          </cell>
          <cell r="AU18">
            <v>48.69</v>
          </cell>
          <cell r="AW18">
            <v>49.94</v>
          </cell>
          <cell r="AY18">
            <v>33.799999999999997</v>
          </cell>
          <cell r="BA18">
            <v>32.01</v>
          </cell>
          <cell r="BC18">
            <v>32.130000000000003</v>
          </cell>
          <cell r="BE18">
            <v>69.05</v>
          </cell>
          <cell r="BG18">
            <v>35.03</v>
          </cell>
          <cell r="BI18">
            <v>32.24</v>
          </cell>
          <cell r="BK18">
            <v>32.22</v>
          </cell>
          <cell r="BM18">
            <v>69.569999999999993</v>
          </cell>
          <cell r="BO18">
            <v>35.5</v>
          </cell>
          <cell r="BQ18">
            <v>35.14</v>
          </cell>
          <cell r="BR18" t="e">
            <v>#DIV/0!</v>
          </cell>
          <cell r="BS18">
            <v>21.72</v>
          </cell>
          <cell r="BT18" t="e">
            <v>#DIV/0!</v>
          </cell>
          <cell r="BU18">
            <v>21.7</v>
          </cell>
          <cell r="BV18" t="e">
            <v>#DIV/0!</v>
          </cell>
          <cell r="BW18">
            <v>21.72</v>
          </cell>
          <cell r="BY18">
            <v>26.69</v>
          </cell>
          <cell r="CA18">
            <v>32.51</v>
          </cell>
          <cell r="CC18">
            <v>28.5</v>
          </cell>
          <cell r="CE18">
            <v>35.200000000000003</v>
          </cell>
          <cell r="CG18">
            <v>32.090000000000003</v>
          </cell>
          <cell r="CH18" t="e">
            <v>#DIV/0!</v>
          </cell>
          <cell r="CI18">
            <v>32.19</v>
          </cell>
          <cell r="CK18" t="str">
            <v>Gross Sales (after Return Sales)</v>
          </cell>
          <cell r="CP18">
            <v>51.37</v>
          </cell>
          <cell r="CR18">
            <v>77.709999999999994</v>
          </cell>
          <cell r="CT18">
            <v>64</v>
          </cell>
          <cell r="CV18">
            <v>77.790000000000006</v>
          </cell>
          <cell r="CX18">
            <v>33.72</v>
          </cell>
          <cell r="CZ18">
            <v>35.200000000000003</v>
          </cell>
          <cell r="DB18">
            <v>33.76</v>
          </cell>
        </row>
        <row r="19">
          <cell r="BR19" t="e">
            <v>#DIV/0!</v>
          </cell>
          <cell r="BS19">
            <v>0</v>
          </cell>
          <cell r="BT19" t="e">
            <v>#DIV/0!</v>
          </cell>
          <cell r="BU19">
            <v>0</v>
          </cell>
          <cell r="BV19" t="e">
            <v>#DIV/0!</v>
          </cell>
          <cell r="BW19">
            <v>0</v>
          </cell>
        </row>
        <row r="20">
          <cell r="B20" t="str">
            <v>Off-Invoice Rebate</v>
          </cell>
          <cell r="E20">
            <v>1.8</v>
          </cell>
          <cell r="G20">
            <v>2.74</v>
          </cell>
          <cell r="I20">
            <v>2.33</v>
          </cell>
          <cell r="K20">
            <v>0.89</v>
          </cell>
          <cell r="M20">
            <v>3.5</v>
          </cell>
          <cell r="O20">
            <v>0.64</v>
          </cell>
          <cell r="Q20">
            <v>1.1200000000000001</v>
          </cell>
          <cell r="S20">
            <v>0.64</v>
          </cell>
          <cell r="U20">
            <v>0.64</v>
          </cell>
          <cell r="W20">
            <v>1.1200000000000001</v>
          </cell>
          <cell r="Y20">
            <v>0.65</v>
          </cell>
          <cell r="AA20">
            <v>1.6</v>
          </cell>
          <cell r="AC20">
            <v>0.69</v>
          </cell>
          <cell r="AE20">
            <v>1.04</v>
          </cell>
          <cell r="AG20">
            <v>1.04</v>
          </cell>
          <cell r="AI20">
            <v>1.04</v>
          </cell>
          <cell r="AK20">
            <v>1.03</v>
          </cell>
          <cell r="AM20">
            <v>1.1299999999999999</v>
          </cell>
          <cell r="AO20">
            <v>1.1200000000000001</v>
          </cell>
          <cell r="AQ20">
            <v>2.34</v>
          </cell>
          <cell r="AS20">
            <v>2.2400000000000002</v>
          </cell>
          <cell r="AU20">
            <v>1.62</v>
          </cell>
          <cell r="AW20">
            <v>1.71</v>
          </cell>
          <cell r="AY20">
            <v>1.1499999999999999</v>
          </cell>
          <cell r="BA20">
            <v>1.0900000000000001</v>
          </cell>
          <cell r="BC20">
            <v>1.0900000000000001</v>
          </cell>
          <cell r="BE20">
            <v>2.35</v>
          </cell>
          <cell r="BG20">
            <v>1.19</v>
          </cell>
          <cell r="BI20">
            <v>1.1000000000000001</v>
          </cell>
          <cell r="BK20">
            <v>1.0900000000000001</v>
          </cell>
          <cell r="BM20">
            <v>2.38</v>
          </cell>
          <cell r="BO20">
            <v>1.21</v>
          </cell>
          <cell r="BQ20">
            <v>1.19</v>
          </cell>
          <cell r="BR20" t="e">
            <v>#DIV/0!</v>
          </cell>
          <cell r="BS20">
            <v>0.73</v>
          </cell>
          <cell r="BT20" t="e">
            <v>#DIV/0!</v>
          </cell>
          <cell r="BU20">
            <v>0.74</v>
          </cell>
          <cell r="BV20" t="e">
            <v>#DIV/0!</v>
          </cell>
          <cell r="BW20">
            <v>0.74</v>
          </cell>
          <cell r="BY20">
            <v>0.91</v>
          </cell>
          <cell r="CA20">
            <v>1.1000000000000001</v>
          </cell>
          <cell r="CC20">
            <v>0.97</v>
          </cell>
          <cell r="CE20">
            <v>1.19</v>
          </cell>
          <cell r="CG20">
            <v>1.0900000000000001</v>
          </cell>
          <cell r="CH20" t="e">
            <v>#DIV/0!</v>
          </cell>
          <cell r="CI20">
            <v>1.1000000000000001</v>
          </cell>
          <cell r="CK20" t="str">
            <v>Off-Invoice Rebate</v>
          </cell>
          <cell r="CN20">
            <v>1.91</v>
          </cell>
          <cell r="CP20">
            <v>1.75</v>
          </cell>
          <cell r="CR20">
            <v>1.81</v>
          </cell>
          <cell r="CS20" t="e">
            <v>#DIV/0!</v>
          </cell>
          <cell r="CT20">
            <v>2</v>
          </cell>
          <cell r="CV20">
            <v>1.81</v>
          </cell>
          <cell r="CX20">
            <v>1.1200000000000001</v>
          </cell>
          <cell r="CZ20">
            <v>1.19</v>
          </cell>
          <cell r="DB20">
            <v>1.1200000000000001</v>
          </cell>
        </row>
        <row r="21">
          <cell r="B21" t="str">
            <v>Accrual / Quarterly Rebate</v>
          </cell>
          <cell r="E21">
            <v>0.43</v>
          </cell>
          <cell r="G21">
            <v>0.65</v>
          </cell>
          <cell r="I21">
            <v>0.55000000000000004</v>
          </cell>
          <cell r="K21">
            <v>0.21</v>
          </cell>
          <cell r="M21">
            <v>0.83</v>
          </cell>
          <cell r="O21">
            <v>0.15</v>
          </cell>
          <cell r="Q21">
            <v>0.24</v>
          </cell>
          <cell r="S21">
            <v>0.15</v>
          </cell>
          <cell r="U21">
            <v>0.15</v>
          </cell>
          <cell r="W21">
            <v>0.28000000000000003</v>
          </cell>
          <cell r="Y21">
            <v>0.15</v>
          </cell>
          <cell r="AA21">
            <v>0.37</v>
          </cell>
          <cell r="AC21">
            <v>0.16</v>
          </cell>
          <cell r="AE21">
            <v>0.24</v>
          </cell>
          <cell r="AG21">
            <v>0.25</v>
          </cell>
          <cell r="AI21">
            <v>0.25</v>
          </cell>
          <cell r="AK21">
            <v>0.25</v>
          </cell>
          <cell r="AM21">
            <v>0.26</v>
          </cell>
          <cell r="AO21">
            <v>0.26</v>
          </cell>
          <cell r="AQ21">
            <v>0.54</v>
          </cell>
          <cell r="AS21">
            <v>0.52</v>
          </cell>
          <cell r="AU21">
            <v>0.38</v>
          </cell>
          <cell r="AW21">
            <v>0.41</v>
          </cell>
          <cell r="AY21">
            <v>0.27</v>
          </cell>
          <cell r="BA21">
            <v>0.26</v>
          </cell>
          <cell r="BC21">
            <v>0.26</v>
          </cell>
          <cell r="BE21">
            <v>0.56000000000000005</v>
          </cell>
          <cell r="BG21">
            <v>0.28000000000000003</v>
          </cell>
          <cell r="BI21">
            <v>0.27</v>
          </cell>
          <cell r="BK21">
            <v>0.26</v>
          </cell>
          <cell r="BM21">
            <v>0.56999999999999995</v>
          </cell>
          <cell r="BO21">
            <v>0.28999999999999998</v>
          </cell>
          <cell r="BQ21">
            <v>0.28999999999999998</v>
          </cell>
          <cell r="BR21" t="e">
            <v>#DIV/0!</v>
          </cell>
          <cell r="BS21">
            <v>0.18</v>
          </cell>
          <cell r="BT21" t="e">
            <v>#DIV/0!</v>
          </cell>
          <cell r="BU21">
            <v>0.19</v>
          </cell>
          <cell r="BV21" t="e">
            <v>#DIV/0!</v>
          </cell>
          <cell r="BW21">
            <v>0.18</v>
          </cell>
          <cell r="BY21">
            <v>0.21</v>
          </cell>
          <cell r="CA21">
            <v>0.26</v>
          </cell>
          <cell r="CC21">
            <v>0.23</v>
          </cell>
          <cell r="CE21">
            <v>0.28999999999999998</v>
          </cell>
          <cell r="CG21">
            <v>0.26</v>
          </cell>
          <cell r="CH21" t="e">
            <v>#DIV/0!</v>
          </cell>
          <cell r="CI21">
            <v>0.26</v>
          </cell>
          <cell r="CK21" t="str">
            <v>Accrual / Quarterly Rebate</v>
          </cell>
          <cell r="CN21">
            <v>3.81</v>
          </cell>
          <cell r="CP21">
            <v>0.41</v>
          </cell>
          <cell r="CR21">
            <v>1.73</v>
          </cell>
          <cell r="CS21" t="e">
            <v>#DIV/0!</v>
          </cell>
          <cell r="CT21">
            <v>0.5</v>
          </cell>
          <cell r="CV21">
            <v>1.74</v>
          </cell>
          <cell r="CX21">
            <v>0.31</v>
          </cell>
          <cell r="CZ21">
            <v>0.28999999999999998</v>
          </cell>
          <cell r="DB21">
            <v>0.31</v>
          </cell>
        </row>
        <row r="22">
          <cell r="B22" t="str">
            <v>&lt;&lt;Blank&gt;&gt;</v>
          </cell>
          <cell r="E22">
            <v>0</v>
          </cell>
          <cell r="G22">
            <v>0</v>
          </cell>
          <cell r="I22">
            <v>0</v>
          </cell>
          <cell r="K22">
            <v>0</v>
          </cell>
          <cell r="M22">
            <v>0</v>
          </cell>
          <cell r="O22">
            <v>0</v>
          </cell>
          <cell r="Q22">
            <v>0</v>
          </cell>
          <cell r="S22">
            <v>0</v>
          </cell>
          <cell r="U22">
            <v>0</v>
          </cell>
          <cell r="W22">
            <v>0</v>
          </cell>
          <cell r="Y22">
            <v>0</v>
          </cell>
          <cell r="AA22">
            <v>0</v>
          </cell>
          <cell r="AC22">
            <v>0</v>
          </cell>
          <cell r="AE22">
            <v>0</v>
          </cell>
          <cell r="AG22">
            <v>0</v>
          </cell>
          <cell r="AI22">
            <v>0</v>
          </cell>
          <cell r="AK22">
            <v>0</v>
          </cell>
          <cell r="AM22">
            <v>0</v>
          </cell>
          <cell r="AO22">
            <v>0</v>
          </cell>
          <cell r="AQ22">
            <v>0</v>
          </cell>
          <cell r="AS22">
            <v>0</v>
          </cell>
          <cell r="AU22">
            <v>0</v>
          </cell>
          <cell r="AW22">
            <v>0</v>
          </cell>
          <cell r="AY22">
            <v>0</v>
          </cell>
          <cell r="BA22">
            <v>0</v>
          </cell>
          <cell r="BC22">
            <v>0</v>
          </cell>
          <cell r="BE22">
            <v>0</v>
          </cell>
          <cell r="BG22">
            <v>0</v>
          </cell>
          <cell r="BI22">
            <v>0</v>
          </cell>
          <cell r="BK22">
            <v>0</v>
          </cell>
          <cell r="BM22">
            <v>0</v>
          </cell>
          <cell r="BO22">
            <v>0</v>
          </cell>
          <cell r="BQ22">
            <v>0</v>
          </cell>
          <cell r="BR22" t="e">
            <v>#DIV/0!</v>
          </cell>
          <cell r="BS22">
            <v>0</v>
          </cell>
          <cell r="BT22" t="e">
            <v>#DIV/0!</v>
          </cell>
          <cell r="BU22">
            <v>0</v>
          </cell>
          <cell r="BV22" t="e">
            <v>#DIV/0!</v>
          </cell>
          <cell r="BW22">
            <v>0</v>
          </cell>
          <cell r="BY22">
            <v>0</v>
          </cell>
          <cell r="CA22">
            <v>0</v>
          </cell>
          <cell r="CC22">
            <v>0</v>
          </cell>
          <cell r="CE22">
            <v>0</v>
          </cell>
          <cell r="CG22">
            <v>0</v>
          </cell>
          <cell r="CH22" t="e">
            <v>#DIV/0!</v>
          </cell>
          <cell r="CI22">
            <v>0</v>
          </cell>
          <cell r="CK22" t="str">
            <v>Other Rebates</v>
          </cell>
          <cell r="CN22">
            <v>0</v>
          </cell>
          <cell r="CP22">
            <v>0</v>
          </cell>
          <cell r="CR22">
            <v>0</v>
          </cell>
          <cell r="CS22" t="e">
            <v>#DIV/0!</v>
          </cell>
          <cell r="CT22">
            <v>0</v>
          </cell>
          <cell r="CV22">
            <v>0</v>
          </cell>
          <cell r="CX22">
            <v>0</v>
          </cell>
          <cell r="CZ22">
            <v>0</v>
          </cell>
          <cell r="DB22">
            <v>0</v>
          </cell>
        </row>
        <row r="23">
          <cell r="B23" t="str">
            <v>Total Rebates &amp; Discounts</v>
          </cell>
          <cell r="E23">
            <v>2.23</v>
          </cell>
          <cell r="G23">
            <v>3.39</v>
          </cell>
          <cell r="I23">
            <v>2.89</v>
          </cell>
          <cell r="K23">
            <v>1.0900000000000001</v>
          </cell>
          <cell r="M23">
            <v>4.33</v>
          </cell>
          <cell r="O23">
            <v>0.78</v>
          </cell>
          <cell r="Q23">
            <v>1.4</v>
          </cell>
          <cell r="S23">
            <v>0.8</v>
          </cell>
          <cell r="U23">
            <v>0.79</v>
          </cell>
          <cell r="W23">
            <v>1.4</v>
          </cell>
          <cell r="Y23">
            <v>0.8</v>
          </cell>
          <cell r="AA23">
            <v>1.97</v>
          </cell>
          <cell r="AC23">
            <v>0.85</v>
          </cell>
          <cell r="AE23">
            <v>1.28</v>
          </cell>
          <cell r="AG23">
            <v>1.28</v>
          </cell>
          <cell r="AI23">
            <v>1.28</v>
          </cell>
          <cell r="AK23">
            <v>1.28</v>
          </cell>
          <cell r="AM23">
            <v>1.39</v>
          </cell>
          <cell r="AO23">
            <v>1.38</v>
          </cell>
          <cell r="AQ23">
            <v>2.88</v>
          </cell>
          <cell r="AS23">
            <v>2.79</v>
          </cell>
          <cell r="AU23">
            <v>2</v>
          </cell>
          <cell r="AW23">
            <v>2.12</v>
          </cell>
          <cell r="AY23">
            <v>1.42</v>
          </cell>
          <cell r="BA23">
            <v>1.35</v>
          </cell>
          <cell r="BC23">
            <v>1.35</v>
          </cell>
          <cell r="BE23">
            <v>2.9</v>
          </cell>
          <cell r="BG23">
            <v>1.47</v>
          </cell>
          <cell r="BI23">
            <v>1.35</v>
          </cell>
          <cell r="BK23">
            <v>1.36</v>
          </cell>
          <cell r="BM23">
            <v>2.9</v>
          </cell>
          <cell r="BO23">
            <v>1.49</v>
          </cell>
          <cell r="BQ23">
            <v>1.48</v>
          </cell>
          <cell r="BR23" t="e">
            <v>#DIV/0!</v>
          </cell>
          <cell r="BS23">
            <v>0.91</v>
          </cell>
          <cell r="BT23" t="e">
            <v>#DIV/0!</v>
          </cell>
          <cell r="BU23">
            <v>0.93</v>
          </cell>
          <cell r="BV23" t="e">
            <v>#DIV/0!</v>
          </cell>
          <cell r="BW23">
            <v>0.92</v>
          </cell>
          <cell r="BY23">
            <v>1.1200000000000001</v>
          </cell>
          <cell r="CA23">
            <v>1.36</v>
          </cell>
          <cell r="CC23">
            <v>1.2</v>
          </cell>
          <cell r="CE23">
            <v>1.48</v>
          </cell>
          <cell r="CG23">
            <v>1.35</v>
          </cell>
          <cell r="CH23" t="e">
            <v>#DIV/0!</v>
          </cell>
          <cell r="CI23">
            <v>1.35</v>
          </cell>
          <cell r="CK23" t="str">
            <v>Total Rebates &amp; Discounts</v>
          </cell>
          <cell r="CN23">
            <v>5.71</v>
          </cell>
          <cell r="CP23">
            <v>2.15</v>
          </cell>
          <cell r="CR23">
            <v>3.54</v>
          </cell>
          <cell r="CT23">
            <v>2.5</v>
          </cell>
          <cell r="CV23">
            <v>3.55</v>
          </cell>
          <cell r="CX23">
            <v>1.43</v>
          </cell>
          <cell r="CZ23">
            <v>1.48</v>
          </cell>
          <cell r="DB23">
            <v>1.43</v>
          </cell>
        </row>
        <row r="25">
          <cell r="B25" t="str">
            <v>&lt;&lt;Blank&gt;&gt;</v>
          </cell>
          <cell r="E25">
            <v>0</v>
          </cell>
          <cell r="G25">
            <v>0</v>
          </cell>
          <cell r="I25">
            <v>0</v>
          </cell>
          <cell r="K25">
            <v>0</v>
          </cell>
          <cell r="M25">
            <v>0</v>
          </cell>
          <cell r="O25">
            <v>0</v>
          </cell>
          <cell r="Q25">
            <v>0</v>
          </cell>
          <cell r="S25">
            <v>0</v>
          </cell>
          <cell r="U25">
            <v>0</v>
          </cell>
          <cell r="W25">
            <v>0</v>
          </cell>
          <cell r="Y25">
            <v>0</v>
          </cell>
          <cell r="AA25">
            <v>0</v>
          </cell>
          <cell r="AC25">
            <v>0</v>
          </cell>
          <cell r="AE25">
            <v>0</v>
          </cell>
          <cell r="AG25">
            <v>0</v>
          </cell>
          <cell r="AI25">
            <v>0</v>
          </cell>
          <cell r="AK25">
            <v>0</v>
          </cell>
          <cell r="AM25">
            <v>0</v>
          </cell>
          <cell r="AO25">
            <v>0</v>
          </cell>
          <cell r="AQ25">
            <v>0</v>
          </cell>
          <cell r="AS25">
            <v>0</v>
          </cell>
          <cell r="AU25">
            <v>0</v>
          </cell>
          <cell r="AW25">
            <v>0</v>
          </cell>
          <cell r="AY25">
            <v>0</v>
          </cell>
          <cell r="BA25">
            <v>0</v>
          </cell>
          <cell r="BC25">
            <v>0</v>
          </cell>
          <cell r="BE25">
            <v>0</v>
          </cell>
          <cell r="BG25">
            <v>0</v>
          </cell>
          <cell r="BI25">
            <v>0</v>
          </cell>
          <cell r="BK25">
            <v>0</v>
          </cell>
          <cell r="BM25">
            <v>0</v>
          </cell>
          <cell r="BO25">
            <v>0</v>
          </cell>
          <cell r="BQ25">
            <v>0</v>
          </cell>
          <cell r="BR25" t="e">
            <v>#DIV/0!</v>
          </cell>
          <cell r="BS25">
            <v>0</v>
          </cell>
          <cell r="BT25" t="e">
            <v>#DIV/0!</v>
          </cell>
          <cell r="BU25">
            <v>0</v>
          </cell>
          <cell r="BV25" t="e">
            <v>#DIV/0!</v>
          </cell>
          <cell r="BW25">
            <v>0</v>
          </cell>
          <cell r="BY25">
            <v>0</v>
          </cell>
          <cell r="CA25">
            <v>0</v>
          </cell>
          <cell r="CC25">
            <v>0</v>
          </cell>
          <cell r="CE25">
            <v>0</v>
          </cell>
          <cell r="CG25">
            <v>0</v>
          </cell>
          <cell r="CH25" t="e">
            <v>#DIV/0!</v>
          </cell>
          <cell r="CI25">
            <v>0</v>
          </cell>
          <cell r="CK25" t="str">
            <v>CSA(0.7% of NOS before SAC/CSA/ASF)</v>
          </cell>
          <cell r="CN25">
            <v>0</v>
          </cell>
          <cell r="CP25">
            <v>0</v>
          </cell>
          <cell r="CR25">
            <v>0</v>
          </cell>
          <cell r="CT25">
            <v>0</v>
          </cell>
          <cell r="CV25">
            <v>0</v>
          </cell>
          <cell r="CX25">
            <v>0</v>
          </cell>
          <cell r="CZ25">
            <v>0</v>
          </cell>
          <cell r="DB25">
            <v>0</v>
          </cell>
        </row>
        <row r="26">
          <cell r="B26" t="str">
            <v>&lt;&lt;Blank&gt;&gt;</v>
          </cell>
          <cell r="E26">
            <v>0</v>
          </cell>
          <cell r="G26">
            <v>0</v>
          </cell>
          <cell r="I26">
            <v>0</v>
          </cell>
          <cell r="K26">
            <v>0</v>
          </cell>
          <cell r="M26">
            <v>0</v>
          </cell>
          <cell r="O26">
            <v>0</v>
          </cell>
          <cell r="Q26">
            <v>0</v>
          </cell>
          <cell r="S26">
            <v>0</v>
          </cell>
          <cell r="U26">
            <v>0</v>
          </cell>
          <cell r="W26">
            <v>0</v>
          </cell>
          <cell r="Y26">
            <v>0</v>
          </cell>
          <cell r="AA26">
            <v>0</v>
          </cell>
          <cell r="AC26">
            <v>0</v>
          </cell>
          <cell r="AE26">
            <v>0</v>
          </cell>
          <cell r="AG26">
            <v>0</v>
          </cell>
          <cell r="AI26">
            <v>0</v>
          </cell>
          <cell r="AK26">
            <v>0</v>
          </cell>
          <cell r="AM26">
            <v>0</v>
          </cell>
          <cell r="AO26">
            <v>0</v>
          </cell>
          <cell r="AQ26">
            <v>0</v>
          </cell>
          <cell r="AS26">
            <v>0</v>
          </cell>
          <cell r="AU26">
            <v>0</v>
          </cell>
          <cell r="AW26">
            <v>0</v>
          </cell>
          <cell r="AY26">
            <v>0</v>
          </cell>
          <cell r="BA26">
            <v>0</v>
          </cell>
          <cell r="BC26">
            <v>0</v>
          </cell>
          <cell r="BE26">
            <v>0</v>
          </cell>
          <cell r="BG26">
            <v>0</v>
          </cell>
          <cell r="BI26">
            <v>0</v>
          </cell>
          <cell r="BK26">
            <v>0</v>
          </cell>
          <cell r="BM26">
            <v>0</v>
          </cell>
          <cell r="BO26">
            <v>0</v>
          </cell>
          <cell r="BQ26">
            <v>0</v>
          </cell>
          <cell r="BR26" t="e">
            <v>#DIV/0!</v>
          </cell>
          <cell r="BS26">
            <v>0</v>
          </cell>
          <cell r="BT26" t="e">
            <v>#DIV/0!</v>
          </cell>
          <cell r="BU26">
            <v>0</v>
          </cell>
          <cell r="BV26" t="e">
            <v>#DIV/0!</v>
          </cell>
          <cell r="BW26">
            <v>0</v>
          </cell>
          <cell r="BY26">
            <v>0</v>
          </cell>
          <cell r="CA26">
            <v>0</v>
          </cell>
          <cell r="CC26">
            <v>0</v>
          </cell>
          <cell r="CE26">
            <v>0</v>
          </cell>
          <cell r="CG26">
            <v>0</v>
          </cell>
          <cell r="CH26" t="e">
            <v>#DIV/0!</v>
          </cell>
          <cell r="CI26">
            <v>0</v>
          </cell>
          <cell r="CK26" t="str">
            <v>ASF(0.5% of NOS before SAC/CSA/ASF)</v>
          </cell>
          <cell r="CN26">
            <v>0</v>
          </cell>
          <cell r="CP26">
            <v>0</v>
          </cell>
          <cell r="CR26">
            <v>0</v>
          </cell>
          <cell r="CT26">
            <v>0</v>
          </cell>
          <cell r="CV26">
            <v>0</v>
          </cell>
          <cell r="CX26">
            <v>0</v>
          </cell>
          <cell r="CZ26">
            <v>0</v>
          </cell>
          <cell r="DB26">
            <v>0</v>
          </cell>
        </row>
        <row r="27">
          <cell r="B27" t="str">
            <v>&lt;&lt;Blank&gt;&gt;</v>
          </cell>
          <cell r="E27">
            <v>0</v>
          </cell>
          <cell r="G27">
            <v>0</v>
          </cell>
          <cell r="I27">
            <v>0</v>
          </cell>
          <cell r="K27">
            <v>0</v>
          </cell>
          <cell r="M27">
            <v>0</v>
          </cell>
          <cell r="O27">
            <v>0</v>
          </cell>
          <cell r="Q27">
            <v>0</v>
          </cell>
          <cell r="S27">
            <v>0</v>
          </cell>
          <cell r="U27">
            <v>0</v>
          </cell>
          <cell r="W27">
            <v>0</v>
          </cell>
          <cell r="Y27">
            <v>0</v>
          </cell>
          <cell r="AA27">
            <v>0</v>
          </cell>
          <cell r="AC27">
            <v>0</v>
          </cell>
          <cell r="AE27">
            <v>0</v>
          </cell>
          <cell r="AG27">
            <v>0</v>
          </cell>
          <cell r="AI27">
            <v>0</v>
          </cell>
          <cell r="AK27">
            <v>0</v>
          </cell>
          <cell r="AM27">
            <v>0</v>
          </cell>
          <cell r="AO27">
            <v>0</v>
          </cell>
          <cell r="AQ27">
            <v>0</v>
          </cell>
          <cell r="AS27">
            <v>0</v>
          </cell>
          <cell r="AU27">
            <v>0</v>
          </cell>
          <cell r="AW27">
            <v>0</v>
          </cell>
          <cell r="AY27">
            <v>0</v>
          </cell>
          <cell r="BA27">
            <v>0</v>
          </cell>
          <cell r="BC27">
            <v>0</v>
          </cell>
          <cell r="BE27">
            <v>0</v>
          </cell>
          <cell r="BG27">
            <v>0</v>
          </cell>
          <cell r="BI27">
            <v>0</v>
          </cell>
          <cell r="BK27">
            <v>0</v>
          </cell>
          <cell r="BM27">
            <v>0</v>
          </cell>
          <cell r="BO27">
            <v>0</v>
          </cell>
          <cell r="BQ27">
            <v>0</v>
          </cell>
          <cell r="BR27" t="e">
            <v>#DIV/0!</v>
          </cell>
          <cell r="BS27">
            <v>0</v>
          </cell>
          <cell r="BT27" t="e">
            <v>#DIV/0!</v>
          </cell>
          <cell r="BU27">
            <v>0</v>
          </cell>
          <cell r="BV27" t="e">
            <v>#DIV/0!</v>
          </cell>
          <cell r="BW27">
            <v>0</v>
          </cell>
          <cell r="BY27">
            <v>0</v>
          </cell>
          <cell r="CA27">
            <v>0</v>
          </cell>
          <cell r="CC27">
            <v>0</v>
          </cell>
          <cell r="CE27">
            <v>0</v>
          </cell>
          <cell r="CG27">
            <v>0</v>
          </cell>
          <cell r="CH27" t="e">
            <v>#DIV/0!</v>
          </cell>
          <cell r="CI27">
            <v>0</v>
          </cell>
          <cell r="CK27" t="str">
            <v>BDF</v>
          </cell>
          <cell r="CN27">
            <v>0</v>
          </cell>
          <cell r="CP27">
            <v>0</v>
          </cell>
          <cell r="CR27">
            <v>0</v>
          </cell>
          <cell r="CT27">
            <v>0</v>
          </cell>
          <cell r="CV27">
            <v>0</v>
          </cell>
          <cell r="CX27">
            <v>0</v>
          </cell>
          <cell r="CZ27">
            <v>0</v>
          </cell>
          <cell r="DB27">
            <v>0</v>
          </cell>
        </row>
        <row r="28">
          <cell r="BR28" t="e">
            <v>#DIV/0!</v>
          </cell>
          <cell r="BS28">
            <v>0</v>
          </cell>
          <cell r="BT28" t="e">
            <v>#DIV/0!</v>
          </cell>
          <cell r="BU28">
            <v>0</v>
          </cell>
          <cell r="BV28" t="e">
            <v>#DIV/0!</v>
          </cell>
          <cell r="BW28">
            <v>0</v>
          </cell>
        </row>
        <row r="29">
          <cell r="B29" t="str">
            <v>Net Realization</v>
          </cell>
          <cell r="E29">
            <v>50.82</v>
          </cell>
          <cell r="G29">
            <v>77.33</v>
          </cell>
          <cell r="I29">
            <v>65.81</v>
          </cell>
          <cell r="K29">
            <v>24.97</v>
          </cell>
          <cell r="M29">
            <v>98.94</v>
          </cell>
          <cell r="O29">
            <v>17.84</v>
          </cell>
          <cell r="Q29">
            <v>32.36</v>
          </cell>
          <cell r="S29">
            <v>18.11</v>
          </cell>
          <cell r="U29">
            <v>17.850000000000001</v>
          </cell>
          <cell r="W29">
            <v>32.36</v>
          </cell>
          <cell r="Y29">
            <v>18.16</v>
          </cell>
          <cell r="AA29">
            <v>44.94</v>
          </cell>
          <cell r="AC29">
            <v>19.34</v>
          </cell>
          <cell r="AE29">
            <v>29.08</v>
          </cell>
          <cell r="AG29">
            <v>29.06</v>
          </cell>
          <cell r="AI29">
            <v>29.06</v>
          </cell>
          <cell r="AK29">
            <v>28.97</v>
          </cell>
          <cell r="AM29">
            <v>31.78</v>
          </cell>
          <cell r="AO29">
            <v>31.51</v>
          </cell>
          <cell r="AQ29">
            <v>65.819999999999993</v>
          </cell>
          <cell r="AS29">
            <v>63.17</v>
          </cell>
          <cell r="AU29">
            <v>46.69</v>
          </cell>
          <cell r="AW29">
            <v>47.82</v>
          </cell>
          <cell r="AY29">
            <v>32.380000000000003</v>
          </cell>
          <cell r="BA29">
            <v>30.66</v>
          </cell>
          <cell r="BC29">
            <v>30.78</v>
          </cell>
          <cell r="BE29">
            <v>66.14</v>
          </cell>
          <cell r="BG29">
            <v>33.549999999999997</v>
          </cell>
          <cell r="BI29">
            <v>30.88</v>
          </cell>
          <cell r="BK29">
            <v>30.86</v>
          </cell>
          <cell r="BM29">
            <v>66.67</v>
          </cell>
          <cell r="BO29">
            <v>34</v>
          </cell>
          <cell r="BQ29">
            <v>33.659999999999997</v>
          </cell>
          <cell r="BR29" t="e">
            <v>#DIV/0!</v>
          </cell>
          <cell r="BS29">
            <v>20.81</v>
          </cell>
          <cell r="BT29" t="e">
            <v>#DIV/0!</v>
          </cell>
          <cell r="BU29">
            <v>20.78</v>
          </cell>
          <cell r="BV29" t="e">
            <v>#DIV/0!</v>
          </cell>
          <cell r="BW29">
            <v>20.8</v>
          </cell>
          <cell r="BY29">
            <v>25.56</v>
          </cell>
          <cell r="CA29">
            <v>31.15</v>
          </cell>
          <cell r="CC29">
            <v>27.3</v>
          </cell>
          <cell r="CE29">
            <v>33.72</v>
          </cell>
          <cell r="CG29">
            <v>30.74</v>
          </cell>
          <cell r="CH29" t="e">
            <v>#DIV/0!</v>
          </cell>
          <cell r="CI29">
            <v>30.84</v>
          </cell>
          <cell r="CK29" t="str">
            <v>Net Realization</v>
          </cell>
          <cell r="CN29">
            <v>113.24</v>
          </cell>
          <cell r="CP29">
            <v>49.22</v>
          </cell>
          <cell r="CR29">
            <v>74.17</v>
          </cell>
          <cell r="CT29">
            <v>61.5</v>
          </cell>
          <cell r="CV29">
            <v>74.25</v>
          </cell>
          <cell r="CX29">
            <v>32.29</v>
          </cell>
          <cell r="CZ29">
            <v>33.72</v>
          </cell>
          <cell r="DB29">
            <v>32.33</v>
          </cell>
        </row>
        <row r="30">
          <cell r="BR30" t="e">
            <v>#DIV/0!</v>
          </cell>
          <cell r="BS30">
            <v>0</v>
          </cell>
          <cell r="BT30" t="e">
            <v>#DIV/0!</v>
          </cell>
          <cell r="BU30">
            <v>0</v>
          </cell>
          <cell r="BV30" t="e">
            <v>#DIV/0!</v>
          </cell>
          <cell r="BW30">
            <v>0</v>
          </cell>
        </row>
        <row r="31">
          <cell r="B31" t="str">
            <v>CPR Working (BSA)</v>
          </cell>
          <cell r="E31">
            <v>0</v>
          </cell>
          <cell r="G31">
            <v>0</v>
          </cell>
          <cell r="I31">
            <v>0</v>
          </cell>
          <cell r="K31">
            <v>0</v>
          </cell>
          <cell r="M31">
            <v>0</v>
          </cell>
          <cell r="O31">
            <v>0</v>
          </cell>
          <cell r="Q31">
            <v>0</v>
          </cell>
          <cell r="S31">
            <v>0</v>
          </cell>
          <cell r="U31">
            <v>0</v>
          </cell>
          <cell r="W31">
            <v>0</v>
          </cell>
          <cell r="Y31">
            <v>0</v>
          </cell>
          <cell r="AA31">
            <v>0</v>
          </cell>
          <cell r="AC31">
            <v>0</v>
          </cell>
          <cell r="AE31">
            <v>0</v>
          </cell>
          <cell r="AG31">
            <v>0</v>
          </cell>
          <cell r="AI31">
            <v>0</v>
          </cell>
          <cell r="AK31">
            <v>0</v>
          </cell>
          <cell r="AM31">
            <v>0</v>
          </cell>
          <cell r="AO31">
            <v>0</v>
          </cell>
          <cell r="AQ31">
            <v>0</v>
          </cell>
          <cell r="AS31">
            <v>0</v>
          </cell>
          <cell r="AU31">
            <v>0</v>
          </cell>
          <cell r="AW31">
            <v>0</v>
          </cell>
          <cell r="AY31">
            <v>0</v>
          </cell>
          <cell r="BA31">
            <v>0.98</v>
          </cell>
          <cell r="BC31">
            <v>0.98</v>
          </cell>
          <cell r="BE31">
            <v>2.11</v>
          </cell>
          <cell r="BG31">
            <v>1.07</v>
          </cell>
          <cell r="BI31">
            <v>3.39</v>
          </cell>
          <cell r="BK31">
            <v>3.39</v>
          </cell>
          <cell r="BM31">
            <v>7.33</v>
          </cell>
          <cell r="BO31">
            <v>3.73</v>
          </cell>
          <cell r="BQ31">
            <v>1.69</v>
          </cell>
          <cell r="BR31" t="e">
            <v>#DIV/0!</v>
          </cell>
          <cell r="BS31">
            <v>0</v>
          </cell>
          <cell r="BT31" t="e">
            <v>#DIV/0!</v>
          </cell>
          <cell r="BU31">
            <v>0</v>
          </cell>
          <cell r="BV31" t="e">
            <v>#DIV/0!</v>
          </cell>
          <cell r="BW31">
            <v>0</v>
          </cell>
          <cell r="BY31">
            <v>0.09</v>
          </cell>
          <cell r="CA31">
            <v>2.76</v>
          </cell>
          <cell r="CC31">
            <v>0.1</v>
          </cell>
          <cell r="CE31">
            <v>3.09</v>
          </cell>
          <cell r="CG31">
            <v>0.09</v>
          </cell>
          <cell r="CH31" t="e">
            <v>#DIV/0!</v>
          </cell>
          <cell r="CI31">
            <v>0.19</v>
          </cell>
          <cell r="CK31" t="str">
            <v>CPR Working</v>
          </cell>
          <cell r="CN31">
            <v>0</v>
          </cell>
          <cell r="CP31">
            <v>0</v>
          </cell>
          <cell r="CR31">
            <v>0</v>
          </cell>
          <cell r="CT31">
            <v>0</v>
          </cell>
          <cell r="CV31">
            <v>0</v>
          </cell>
          <cell r="CX31">
            <v>0.09</v>
          </cell>
          <cell r="CZ31">
            <v>3.09</v>
          </cell>
          <cell r="DB31">
            <v>0.18</v>
          </cell>
        </row>
        <row r="32">
          <cell r="B32" t="str">
            <v>MPF Working / SSA for GEM (SSA)</v>
          </cell>
          <cell r="E32">
            <v>0</v>
          </cell>
          <cell r="G32">
            <v>0</v>
          </cell>
          <cell r="I32">
            <v>0</v>
          </cell>
          <cell r="K32">
            <v>0</v>
          </cell>
          <cell r="M32">
            <v>0</v>
          </cell>
          <cell r="O32">
            <v>0</v>
          </cell>
          <cell r="Q32">
            <v>0</v>
          </cell>
          <cell r="S32">
            <v>0</v>
          </cell>
          <cell r="U32">
            <v>0</v>
          </cell>
          <cell r="W32">
            <v>0</v>
          </cell>
          <cell r="Y32">
            <v>0</v>
          </cell>
          <cell r="AA32">
            <v>0</v>
          </cell>
          <cell r="AC32">
            <v>0</v>
          </cell>
          <cell r="AE32">
            <v>0</v>
          </cell>
          <cell r="AG32">
            <v>0.13</v>
          </cell>
          <cell r="AI32">
            <v>0.12</v>
          </cell>
          <cell r="AK32">
            <v>0</v>
          </cell>
          <cell r="AM32">
            <v>0.13</v>
          </cell>
          <cell r="AO32">
            <v>0.12</v>
          </cell>
          <cell r="AQ32">
            <v>0.13</v>
          </cell>
          <cell r="AS32">
            <v>0</v>
          </cell>
          <cell r="AU32">
            <v>0</v>
          </cell>
          <cell r="AW32">
            <v>0</v>
          </cell>
          <cell r="AY32">
            <v>0.12</v>
          </cell>
          <cell r="BA32">
            <v>0</v>
          </cell>
          <cell r="BC32">
            <v>0</v>
          </cell>
          <cell r="BE32">
            <v>0</v>
          </cell>
          <cell r="BG32">
            <v>0</v>
          </cell>
          <cell r="BI32">
            <v>0</v>
          </cell>
          <cell r="BK32">
            <v>0</v>
          </cell>
          <cell r="BM32">
            <v>0</v>
          </cell>
          <cell r="BO32">
            <v>0</v>
          </cell>
          <cell r="BQ32">
            <v>0</v>
          </cell>
          <cell r="BR32" t="e">
            <v>#DIV/0!</v>
          </cell>
          <cell r="BS32">
            <v>0</v>
          </cell>
          <cell r="BT32" t="e">
            <v>#DIV/0!</v>
          </cell>
          <cell r="BU32">
            <v>0</v>
          </cell>
          <cell r="BV32" t="e">
            <v>#DIV/0!</v>
          </cell>
          <cell r="BW32">
            <v>0</v>
          </cell>
          <cell r="BY32">
            <v>0.05</v>
          </cell>
          <cell r="CA32">
            <v>0</v>
          </cell>
          <cell r="CC32">
            <v>0.05</v>
          </cell>
          <cell r="CE32">
            <v>0</v>
          </cell>
          <cell r="CG32">
            <v>0.05</v>
          </cell>
          <cell r="CH32" t="e">
            <v>#DIV/0!</v>
          </cell>
          <cell r="CI32">
            <v>0.05</v>
          </cell>
          <cell r="CK32" t="str">
            <v>MPF Working</v>
          </cell>
          <cell r="CN32">
            <v>0</v>
          </cell>
          <cell r="CP32">
            <v>0</v>
          </cell>
          <cell r="CR32">
            <v>0</v>
          </cell>
          <cell r="CT32">
            <v>0</v>
          </cell>
          <cell r="CV32">
            <v>0</v>
          </cell>
          <cell r="CX32">
            <v>0.05</v>
          </cell>
          <cell r="CZ32">
            <v>0</v>
          </cell>
          <cell r="DB32">
            <v>0.05</v>
          </cell>
        </row>
        <row r="33">
          <cell r="B33" t="str">
            <v>BDF(SSA)</v>
          </cell>
          <cell r="E33">
            <v>0.47</v>
          </cell>
          <cell r="G33">
            <v>0.71</v>
          </cell>
          <cell r="I33">
            <v>0.61</v>
          </cell>
          <cell r="K33">
            <v>1.65</v>
          </cell>
          <cell r="M33">
            <v>0</v>
          </cell>
          <cell r="O33">
            <v>2.0099999999999998</v>
          </cell>
          <cell r="Q33">
            <v>3</v>
          </cell>
          <cell r="S33">
            <v>2.0299999999999998</v>
          </cell>
          <cell r="U33">
            <v>2.0099999999999998</v>
          </cell>
          <cell r="W33">
            <v>3.04</v>
          </cell>
          <cell r="Y33">
            <v>2.0299999999999998</v>
          </cell>
          <cell r="AA33">
            <v>0</v>
          </cell>
          <cell r="AC33">
            <v>1.97</v>
          </cell>
          <cell r="AE33">
            <v>2.2599999999999998</v>
          </cell>
          <cell r="AG33">
            <v>2.2599999999999998</v>
          </cell>
          <cell r="AI33">
            <v>2.2599999999999998</v>
          </cell>
          <cell r="AK33">
            <v>2.25</v>
          </cell>
          <cell r="AM33">
            <v>2.4700000000000002</v>
          </cell>
          <cell r="AO33">
            <v>2.4500000000000002</v>
          </cell>
          <cell r="AQ33">
            <v>0</v>
          </cell>
          <cell r="AS33">
            <v>0</v>
          </cell>
          <cell r="AU33">
            <v>0</v>
          </cell>
          <cell r="AW33">
            <v>0</v>
          </cell>
          <cell r="AY33">
            <v>2.19</v>
          </cell>
          <cell r="BA33">
            <v>1.82</v>
          </cell>
          <cell r="BC33">
            <v>1.82</v>
          </cell>
          <cell r="BE33">
            <v>0</v>
          </cell>
          <cell r="BG33">
            <v>1.68</v>
          </cell>
          <cell r="BI33">
            <v>2.0499999999999998</v>
          </cell>
          <cell r="BK33">
            <v>2.0499999999999998</v>
          </cell>
          <cell r="BM33">
            <v>0</v>
          </cell>
          <cell r="BO33">
            <v>1.87</v>
          </cell>
          <cell r="BQ33">
            <v>1.72</v>
          </cell>
          <cell r="BR33" t="e">
            <v>#DIV/0!</v>
          </cell>
          <cell r="BS33">
            <v>0</v>
          </cell>
          <cell r="BT33" t="e">
            <v>#DIV/0!</v>
          </cell>
          <cell r="BU33">
            <v>0</v>
          </cell>
          <cell r="BV33" t="e">
            <v>#DIV/0!</v>
          </cell>
          <cell r="BW33">
            <v>0</v>
          </cell>
          <cell r="BY33">
            <v>2.09</v>
          </cell>
          <cell r="CA33">
            <v>2.23</v>
          </cell>
          <cell r="CC33">
            <v>1.99</v>
          </cell>
          <cell r="CE33">
            <v>2.0699999999999998</v>
          </cell>
          <cell r="CG33">
            <v>1.87</v>
          </cell>
          <cell r="CH33" t="e">
            <v>#DIV/0!</v>
          </cell>
          <cell r="CI33">
            <v>1.87</v>
          </cell>
          <cell r="CK33" t="str">
            <v>PS Admin. - Region - A/P - $</v>
          </cell>
          <cell r="CN33">
            <v>2.33</v>
          </cell>
          <cell r="CP33">
            <v>0</v>
          </cell>
          <cell r="CR33">
            <v>0.91</v>
          </cell>
          <cell r="CT33">
            <v>0</v>
          </cell>
          <cell r="CV33">
            <v>0.91</v>
          </cell>
          <cell r="CX33">
            <v>1.83</v>
          </cell>
          <cell r="CZ33">
            <v>2.0699999999999998</v>
          </cell>
          <cell r="DB33">
            <v>1.84</v>
          </cell>
        </row>
        <row r="34">
          <cell r="BR34" t="e">
            <v>#DIV/0!</v>
          </cell>
        </row>
        <row r="35">
          <cell r="B35" t="str">
            <v>NOS</v>
          </cell>
          <cell r="E35">
            <v>50.35</v>
          </cell>
          <cell r="G35">
            <v>76.61</v>
          </cell>
          <cell r="I35">
            <v>65.2</v>
          </cell>
          <cell r="K35">
            <v>23.32</v>
          </cell>
          <cell r="M35">
            <v>98.94</v>
          </cell>
          <cell r="O35">
            <v>15.83</v>
          </cell>
          <cell r="Q35">
            <v>29.36</v>
          </cell>
          <cell r="S35">
            <v>16.079999999999998</v>
          </cell>
          <cell r="U35">
            <v>15.84</v>
          </cell>
          <cell r="W35">
            <v>29.32</v>
          </cell>
          <cell r="Y35">
            <v>16.13</v>
          </cell>
          <cell r="AA35">
            <v>44.94</v>
          </cell>
          <cell r="AC35">
            <v>17.37</v>
          </cell>
          <cell r="AE35">
            <v>26.82</v>
          </cell>
          <cell r="AG35">
            <v>26.67</v>
          </cell>
          <cell r="AI35">
            <v>26.68</v>
          </cell>
          <cell r="AK35">
            <v>26.72</v>
          </cell>
          <cell r="AM35">
            <v>29.18</v>
          </cell>
          <cell r="AO35">
            <v>28.94</v>
          </cell>
          <cell r="AQ35">
            <v>65.69</v>
          </cell>
          <cell r="AS35">
            <v>63.17</v>
          </cell>
          <cell r="AU35">
            <v>46.69</v>
          </cell>
          <cell r="AW35">
            <v>47.82</v>
          </cell>
          <cell r="AY35">
            <v>30.07</v>
          </cell>
          <cell r="BA35">
            <v>27.87</v>
          </cell>
          <cell r="BC35">
            <v>27.97</v>
          </cell>
          <cell r="BE35">
            <v>64.03</v>
          </cell>
          <cell r="BG35">
            <v>30.8</v>
          </cell>
          <cell r="BI35">
            <v>25.44</v>
          </cell>
          <cell r="BK35">
            <v>25.42</v>
          </cell>
          <cell r="BM35">
            <v>59.33</v>
          </cell>
          <cell r="BO35">
            <v>28.4</v>
          </cell>
          <cell r="BQ35">
            <v>30.24</v>
          </cell>
          <cell r="BR35" t="e">
            <v>#DIV/0!</v>
          </cell>
          <cell r="BS35">
            <v>20.81</v>
          </cell>
          <cell r="BT35" t="e">
            <v>#DIV/0!</v>
          </cell>
          <cell r="BU35">
            <v>20.78</v>
          </cell>
          <cell r="BV35" t="e">
            <v>#DIV/0!</v>
          </cell>
          <cell r="BW35">
            <v>20.8</v>
          </cell>
          <cell r="BY35">
            <v>23.33</v>
          </cell>
          <cell r="CA35">
            <v>26.16</v>
          </cell>
          <cell r="CC35">
            <v>25.16</v>
          </cell>
          <cell r="CE35">
            <v>28.56</v>
          </cell>
          <cell r="CG35">
            <v>28.73</v>
          </cell>
          <cell r="CH35" t="e">
            <v>#DIV/0!</v>
          </cell>
          <cell r="CI35">
            <v>28.73</v>
          </cell>
          <cell r="CK35" t="str">
            <v>NOS</v>
          </cell>
          <cell r="CN35">
            <v>110.91</v>
          </cell>
          <cell r="CP35">
            <v>49.22</v>
          </cell>
          <cell r="CR35">
            <v>73.260000000000005</v>
          </cell>
          <cell r="CT35">
            <v>61.5</v>
          </cell>
          <cell r="CV35">
            <v>73.33</v>
          </cell>
          <cell r="CX35">
            <v>30.32</v>
          </cell>
          <cell r="CZ35">
            <v>28.56</v>
          </cell>
          <cell r="DB35">
            <v>30.27</v>
          </cell>
        </row>
        <row r="36">
          <cell r="BR36" t="e">
            <v>#DIV/0!</v>
          </cell>
        </row>
        <row r="37">
          <cell r="B37" t="str">
            <v>RM</v>
          </cell>
          <cell r="E37">
            <v>18.350000000000001</v>
          </cell>
          <cell r="G37">
            <v>6.28</v>
          </cell>
          <cell r="I37">
            <v>11.53</v>
          </cell>
          <cell r="K37">
            <v>2.92</v>
          </cell>
          <cell r="M37">
            <v>3.04</v>
          </cell>
          <cell r="O37">
            <v>2.68</v>
          </cell>
          <cell r="Q37">
            <v>2.08</v>
          </cell>
          <cell r="S37">
            <v>2.67</v>
          </cell>
          <cell r="U37">
            <v>1.54</v>
          </cell>
          <cell r="W37">
            <v>2.08</v>
          </cell>
          <cell r="Y37">
            <v>1.55</v>
          </cell>
          <cell r="AA37">
            <v>1.63</v>
          </cell>
          <cell r="AC37">
            <v>2.14</v>
          </cell>
          <cell r="AE37">
            <v>2.23</v>
          </cell>
          <cell r="AG37">
            <v>2.4</v>
          </cell>
          <cell r="AI37">
            <v>2.38</v>
          </cell>
          <cell r="AK37">
            <v>1.4</v>
          </cell>
          <cell r="AM37">
            <v>1.24</v>
          </cell>
          <cell r="AO37">
            <v>1.26</v>
          </cell>
          <cell r="AQ37">
            <v>1.45</v>
          </cell>
          <cell r="AS37">
            <v>18.670000000000002</v>
          </cell>
          <cell r="AU37">
            <v>15.57</v>
          </cell>
          <cell r="AW37">
            <v>22.27</v>
          </cell>
          <cell r="AY37">
            <v>2.16</v>
          </cell>
          <cell r="BA37">
            <v>2.81</v>
          </cell>
          <cell r="BC37">
            <v>1.91</v>
          </cell>
          <cell r="BE37">
            <v>1.96</v>
          </cell>
          <cell r="BG37">
            <v>2.35</v>
          </cell>
          <cell r="BI37">
            <v>2.81</v>
          </cell>
          <cell r="BK37">
            <v>1.91</v>
          </cell>
          <cell r="BM37">
            <v>1.96</v>
          </cell>
          <cell r="BO37">
            <v>2.34</v>
          </cell>
          <cell r="BQ37">
            <v>2.34</v>
          </cell>
          <cell r="BR37" t="e">
            <v>#DIV/0!</v>
          </cell>
          <cell r="BS37">
            <v>3.26</v>
          </cell>
          <cell r="BT37" t="e">
            <v>#DIV/0!</v>
          </cell>
          <cell r="BU37">
            <v>2.23</v>
          </cell>
          <cell r="BV37" t="e">
            <v>#DIV/0!</v>
          </cell>
          <cell r="BW37">
            <v>2.91</v>
          </cell>
          <cell r="BY37">
            <v>2.15</v>
          </cell>
          <cell r="CA37">
            <v>2.3199999999999998</v>
          </cell>
          <cell r="CC37">
            <v>2.2799999999999998</v>
          </cell>
          <cell r="CE37">
            <v>2.29</v>
          </cell>
          <cell r="CG37">
            <v>3.1</v>
          </cell>
          <cell r="CH37" t="e">
            <v>#DIV/0!</v>
          </cell>
          <cell r="CI37">
            <v>3.08</v>
          </cell>
          <cell r="CK37" t="str">
            <v>RM</v>
          </cell>
          <cell r="CN37">
            <v>9.2799999999999994</v>
          </cell>
          <cell r="CP37">
            <v>3.94</v>
          </cell>
          <cell r="CR37">
            <v>6.02</v>
          </cell>
          <cell r="CT37">
            <v>1.5</v>
          </cell>
          <cell r="CV37">
            <v>6.05</v>
          </cell>
          <cell r="CX37">
            <v>3.21</v>
          </cell>
          <cell r="CZ37">
            <v>2.29</v>
          </cell>
          <cell r="DB37">
            <v>3.18</v>
          </cell>
        </row>
        <row r="38">
          <cell r="B38" t="str">
            <v>PM</v>
          </cell>
          <cell r="E38">
            <v>0</v>
          </cell>
          <cell r="G38">
            <v>6.93</v>
          </cell>
          <cell r="I38">
            <v>3.92</v>
          </cell>
          <cell r="K38">
            <v>2.0499999999999998</v>
          </cell>
          <cell r="M38">
            <v>13.83</v>
          </cell>
          <cell r="O38">
            <v>1.78</v>
          </cell>
          <cell r="Q38">
            <v>3.4</v>
          </cell>
          <cell r="S38">
            <v>1.81</v>
          </cell>
          <cell r="U38">
            <v>1.78</v>
          </cell>
          <cell r="W38">
            <v>3.4</v>
          </cell>
          <cell r="Y38">
            <v>1.81</v>
          </cell>
          <cell r="AA38">
            <v>4.7300000000000004</v>
          </cell>
          <cell r="AC38">
            <v>1.97</v>
          </cell>
          <cell r="AE38">
            <v>2.19</v>
          </cell>
          <cell r="AG38">
            <v>2.37</v>
          </cell>
          <cell r="AI38">
            <v>2.35</v>
          </cell>
          <cell r="AK38">
            <v>2.08</v>
          </cell>
          <cell r="AM38">
            <v>3.33</v>
          </cell>
          <cell r="AO38">
            <v>3.21</v>
          </cell>
          <cell r="AQ38">
            <v>5.85</v>
          </cell>
          <cell r="AS38">
            <v>0</v>
          </cell>
          <cell r="AU38">
            <v>0</v>
          </cell>
          <cell r="AW38">
            <v>0</v>
          </cell>
          <cell r="AY38">
            <v>2.85</v>
          </cell>
          <cell r="BA38">
            <v>2.59</v>
          </cell>
          <cell r="BC38">
            <v>2.6</v>
          </cell>
          <cell r="BE38">
            <v>5.26</v>
          </cell>
          <cell r="BG38">
            <v>2.81</v>
          </cell>
          <cell r="BI38">
            <v>2.59</v>
          </cell>
          <cell r="BK38">
            <v>2.6</v>
          </cell>
          <cell r="BM38">
            <v>5.26</v>
          </cell>
          <cell r="BO38">
            <v>2.83</v>
          </cell>
          <cell r="BQ38">
            <v>2.81</v>
          </cell>
          <cell r="BR38" t="e">
            <v>#DIV/0!</v>
          </cell>
          <cell r="BS38">
            <v>2.54</v>
          </cell>
          <cell r="BT38" t="e">
            <v>#DIV/0!</v>
          </cell>
          <cell r="BU38">
            <v>2.57</v>
          </cell>
          <cell r="BV38" t="e">
            <v>#DIV/0!</v>
          </cell>
          <cell r="BW38">
            <v>2.5499999999999998</v>
          </cell>
          <cell r="BY38">
            <v>2.33</v>
          </cell>
          <cell r="CA38">
            <v>2.75</v>
          </cell>
          <cell r="CC38">
            <v>2.4500000000000002</v>
          </cell>
          <cell r="CE38">
            <v>2.93</v>
          </cell>
          <cell r="CG38">
            <v>2.58</v>
          </cell>
          <cell r="CH38" t="e">
            <v>#DIV/0!</v>
          </cell>
          <cell r="CI38">
            <v>2.59</v>
          </cell>
          <cell r="CK38" t="str">
            <v>PM</v>
          </cell>
          <cell r="CN38">
            <v>0</v>
          </cell>
          <cell r="CP38">
            <v>4.01</v>
          </cell>
          <cell r="CR38">
            <v>2.4500000000000002</v>
          </cell>
          <cell r="CT38">
            <v>7.5</v>
          </cell>
          <cell r="CV38">
            <v>2.42</v>
          </cell>
          <cell r="CX38">
            <v>2.57</v>
          </cell>
          <cell r="CZ38">
            <v>2.93</v>
          </cell>
          <cell r="DB38">
            <v>2.59</v>
          </cell>
        </row>
        <row r="39">
          <cell r="B39" t="str">
            <v>TDC Saving - Material</v>
          </cell>
        </row>
        <row r="40">
          <cell r="B40" t="str">
            <v>Mfg Ope. Expense</v>
          </cell>
          <cell r="E40">
            <v>0</v>
          </cell>
          <cell r="G40">
            <v>7.85</v>
          </cell>
          <cell r="I40">
            <v>4.4400000000000004</v>
          </cell>
          <cell r="K40">
            <v>1.2</v>
          </cell>
          <cell r="M40">
            <v>3.67</v>
          </cell>
          <cell r="O40">
            <v>1.05</v>
          </cell>
          <cell r="Q40">
            <v>0</v>
          </cell>
          <cell r="S40">
            <v>1.03</v>
          </cell>
          <cell r="U40">
            <v>1.5</v>
          </cell>
          <cell r="W40">
            <v>0</v>
          </cell>
          <cell r="Y40">
            <v>1.46</v>
          </cell>
          <cell r="AA40">
            <v>2.19</v>
          </cell>
          <cell r="AC40">
            <v>1.27</v>
          </cell>
          <cell r="AE40">
            <v>1.2</v>
          </cell>
          <cell r="AG40">
            <v>1.3</v>
          </cell>
          <cell r="AI40">
            <v>1.29</v>
          </cell>
          <cell r="AK40">
            <v>1.69</v>
          </cell>
          <cell r="AM40">
            <v>2.11</v>
          </cell>
          <cell r="AO40">
            <v>2.0699999999999998</v>
          </cell>
          <cell r="AQ40">
            <v>2.99</v>
          </cell>
          <cell r="AS40">
            <v>0</v>
          </cell>
          <cell r="AU40">
            <v>0</v>
          </cell>
          <cell r="AW40">
            <v>0</v>
          </cell>
          <cell r="AY40">
            <v>1.69</v>
          </cell>
          <cell r="BA40">
            <v>0.48</v>
          </cell>
          <cell r="BC40">
            <v>0.71</v>
          </cell>
          <cell r="BE40">
            <v>0.81</v>
          </cell>
          <cell r="BG40">
            <v>0.61</v>
          </cell>
          <cell r="BI40">
            <v>0</v>
          </cell>
          <cell r="BK40">
            <v>0</v>
          </cell>
          <cell r="BM40">
            <v>0</v>
          </cell>
          <cell r="BO40">
            <v>0</v>
          </cell>
          <cell r="BQ40">
            <v>0.47</v>
          </cell>
          <cell r="BR40" t="e">
            <v>#DIV/0!</v>
          </cell>
          <cell r="BS40">
            <v>0</v>
          </cell>
          <cell r="BT40" t="e">
            <v>#DIV/0!</v>
          </cell>
          <cell r="BU40">
            <v>0</v>
          </cell>
          <cell r="BV40" t="e">
            <v>#DIV/0!</v>
          </cell>
          <cell r="BW40">
            <v>0</v>
          </cell>
          <cell r="BY40">
            <v>1.36</v>
          </cell>
          <cell r="CA40">
            <v>0</v>
          </cell>
          <cell r="CC40">
            <v>1.39</v>
          </cell>
          <cell r="CE40">
            <v>0</v>
          </cell>
          <cell r="CG40">
            <v>1.67</v>
          </cell>
          <cell r="CH40" t="e">
            <v>#DIV/0!</v>
          </cell>
          <cell r="CI40">
            <v>1.61</v>
          </cell>
          <cell r="CK40" t="str">
            <v>Mfg Ope. Expense</v>
          </cell>
          <cell r="CN40">
            <v>1.28</v>
          </cell>
          <cell r="CP40">
            <v>4.41</v>
          </cell>
          <cell r="CR40">
            <v>3.19</v>
          </cell>
          <cell r="CT40">
            <v>14</v>
          </cell>
          <cell r="CV40">
            <v>3.12</v>
          </cell>
          <cell r="CX40">
            <v>1.72</v>
          </cell>
          <cell r="CZ40">
            <v>0</v>
          </cell>
          <cell r="DB40">
            <v>1.67</v>
          </cell>
        </row>
        <row r="41">
          <cell r="B41" t="str">
            <v>TDC Saving - MOE</v>
          </cell>
        </row>
        <row r="42">
          <cell r="B42" t="str">
            <v>GMC(Prepro/AE/FADO)</v>
          </cell>
          <cell r="E42">
            <v>0</v>
          </cell>
          <cell r="G42">
            <v>0.19</v>
          </cell>
          <cell r="I42">
            <v>0.11</v>
          </cell>
          <cell r="K42">
            <v>0.51</v>
          </cell>
          <cell r="M42">
            <v>0</v>
          </cell>
          <cell r="O42">
            <v>0.32</v>
          </cell>
          <cell r="Q42">
            <v>0</v>
          </cell>
          <cell r="S42">
            <v>0.32</v>
          </cell>
          <cell r="U42">
            <v>0.32</v>
          </cell>
          <cell r="W42">
            <v>0</v>
          </cell>
          <cell r="Y42">
            <v>0.32</v>
          </cell>
          <cell r="AA42">
            <v>0.22</v>
          </cell>
          <cell r="AC42">
            <v>0.31</v>
          </cell>
          <cell r="AE42">
            <v>0.2</v>
          </cell>
          <cell r="AG42">
            <v>0.2</v>
          </cell>
          <cell r="AI42">
            <v>0.2</v>
          </cell>
          <cell r="AK42">
            <v>0.2</v>
          </cell>
          <cell r="AM42">
            <v>0.2</v>
          </cell>
          <cell r="AO42">
            <v>0.2</v>
          </cell>
          <cell r="AQ42">
            <v>0.2</v>
          </cell>
          <cell r="AS42">
            <v>0</v>
          </cell>
          <cell r="AU42">
            <v>0</v>
          </cell>
          <cell r="AW42">
            <v>0</v>
          </cell>
          <cell r="AY42">
            <v>0.2</v>
          </cell>
          <cell r="BA42">
            <v>0</v>
          </cell>
          <cell r="BC42">
            <v>0</v>
          </cell>
          <cell r="BE42">
            <v>0</v>
          </cell>
          <cell r="BG42">
            <v>0</v>
          </cell>
          <cell r="BI42">
            <v>1.19</v>
          </cell>
          <cell r="BK42">
            <v>1.19</v>
          </cell>
          <cell r="BM42">
            <v>1.19</v>
          </cell>
          <cell r="BO42">
            <v>1.19</v>
          </cell>
          <cell r="BQ42">
            <v>0.28000000000000003</v>
          </cell>
          <cell r="BR42" t="e">
            <v>#DIV/0!</v>
          </cell>
          <cell r="BS42">
            <v>0</v>
          </cell>
          <cell r="BT42" t="e">
            <v>#DIV/0!</v>
          </cell>
          <cell r="BU42">
            <v>0</v>
          </cell>
          <cell r="BV42" t="e">
            <v>#DIV/0!</v>
          </cell>
          <cell r="BW42">
            <v>0</v>
          </cell>
          <cell r="BY42">
            <v>0.27</v>
          </cell>
          <cell r="CA42">
            <v>0.97</v>
          </cell>
          <cell r="CC42">
            <v>0.26</v>
          </cell>
          <cell r="CE42">
            <v>0.98</v>
          </cell>
          <cell r="CG42">
            <v>0.25</v>
          </cell>
          <cell r="CH42" t="e">
            <v>#DIV/0!</v>
          </cell>
          <cell r="CI42">
            <v>0.27</v>
          </cell>
          <cell r="CK42" t="str">
            <v>GMC(Prepro/AE/FADO)</v>
          </cell>
          <cell r="CN42">
            <v>0</v>
          </cell>
          <cell r="CP42">
            <v>0.02</v>
          </cell>
          <cell r="CR42">
            <v>0.02</v>
          </cell>
          <cell r="CT42">
            <v>0</v>
          </cell>
          <cell r="CV42">
            <v>0.02</v>
          </cell>
          <cell r="CX42">
            <v>0.24</v>
          </cell>
          <cell r="CZ42">
            <v>0.98</v>
          </cell>
          <cell r="DB42">
            <v>0.26</v>
          </cell>
        </row>
        <row r="43">
          <cell r="B43" t="str">
            <v>GMC(GA)</v>
          </cell>
          <cell r="E43">
            <v>0</v>
          </cell>
          <cell r="G43">
            <v>0</v>
          </cell>
          <cell r="I43">
            <v>0</v>
          </cell>
          <cell r="K43">
            <v>0</v>
          </cell>
          <cell r="M43">
            <v>0</v>
          </cell>
          <cell r="O43">
            <v>0</v>
          </cell>
          <cell r="Q43">
            <v>0</v>
          </cell>
          <cell r="S43">
            <v>0</v>
          </cell>
          <cell r="U43">
            <v>0</v>
          </cell>
          <cell r="W43">
            <v>0</v>
          </cell>
          <cell r="Y43">
            <v>0</v>
          </cell>
          <cell r="AA43">
            <v>0</v>
          </cell>
          <cell r="AC43">
            <v>0</v>
          </cell>
          <cell r="AE43">
            <v>0</v>
          </cell>
          <cell r="AG43">
            <v>0</v>
          </cell>
          <cell r="AI43">
            <v>0</v>
          </cell>
          <cell r="AK43">
            <v>0</v>
          </cell>
          <cell r="AM43">
            <v>0</v>
          </cell>
          <cell r="AO43">
            <v>0</v>
          </cell>
          <cell r="AQ43">
            <v>0</v>
          </cell>
          <cell r="AS43">
            <v>0</v>
          </cell>
          <cell r="AU43">
            <v>0</v>
          </cell>
          <cell r="AW43">
            <v>0</v>
          </cell>
          <cell r="AY43">
            <v>0</v>
          </cell>
          <cell r="BA43">
            <v>0</v>
          </cell>
          <cell r="BC43">
            <v>0</v>
          </cell>
          <cell r="BE43">
            <v>0</v>
          </cell>
          <cell r="BG43">
            <v>0</v>
          </cell>
          <cell r="BI43">
            <v>0</v>
          </cell>
          <cell r="BK43">
            <v>0</v>
          </cell>
          <cell r="BM43">
            <v>0</v>
          </cell>
          <cell r="BO43">
            <v>0</v>
          </cell>
          <cell r="BQ43">
            <v>0</v>
          </cell>
          <cell r="BR43" t="e">
            <v>#DIV/0!</v>
          </cell>
          <cell r="BS43">
            <v>0</v>
          </cell>
          <cell r="BT43" t="e">
            <v>#DIV/0!</v>
          </cell>
          <cell r="BU43">
            <v>0</v>
          </cell>
          <cell r="BV43" t="e">
            <v>#DIV/0!</v>
          </cell>
          <cell r="BW43">
            <v>0</v>
          </cell>
          <cell r="BY43">
            <v>0</v>
          </cell>
          <cell r="CA43">
            <v>0</v>
          </cell>
          <cell r="CC43">
            <v>0</v>
          </cell>
          <cell r="CE43">
            <v>0</v>
          </cell>
          <cell r="CG43">
            <v>0</v>
          </cell>
          <cell r="CH43" t="e">
            <v>#DIV/0!</v>
          </cell>
          <cell r="CI43">
            <v>0</v>
          </cell>
          <cell r="CK43" t="str">
            <v>GMC(GA)</v>
          </cell>
          <cell r="CN43">
            <v>0</v>
          </cell>
          <cell r="CP43">
            <v>0</v>
          </cell>
          <cell r="CR43">
            <v>0</v>
          </cell>
          <cell r="CT43">
            <v>0</v>
          </cell>
          <cell r="CV43">
            <v>0</v>
          </cell>
          <cell r="CX43">
            <v>0</v>
          </cell>
          <cell r="CZ43">
            <v>0</v>
          </cell>
          <cell r="DB43">
            <v>0</v>
          </cell>
        </row>
        <row r="44">
          <cell r="B44" t="str">
            <v>Outside Delivery Expense</v>
          </cell>
          <cell r="E44">
            <v>4.8</v>
          </cell>
          <cell r="G44">
            <v>2.25</v>
          </cell>
          <cell r="I44">
            <v>3.36</v>
          </cell>
          <cell r="K44">
            <v>0.62</v>
          </cell>
          <cell r="M44">
            <v>1.1399999999999999</v>
          </cell>
          <cell r="O44">
            <v>0.56000000000000005</v>
          </cell>
          <cell r="Q44">
            <v>0.68</v>
          </cell>
          <cell r="S44">
            <v>0.56000000000000005</v>
          </cell>
          <cell r="U44">
            <v>0.56000000000000005</v>
          </cell>
          <cell r="W44">
            <v>0.68</v>
          </cell>
          <cell r="Y44">
            <v>0.56000000000000005</v>
          </cell>
          <cell r="AA44">
            <v>0.85</v>
          </cell>
          <cell r="AC44">
            <v>0.56999999999999995</v>
          </cell>
          <cell r="AE44">
            <v>0.62</v>
          </cell>
          <cell r="AG44">
            <v>0.62</v>
          </cell>
          <cell r="AI44">
            <v>0.62</v>
          </cell>
          <cell r="AK44">
            <v>0.63</v>
          </cell>
          <cell r="AM44">
            <v>0.92</v>
          </cell>
          <cell r="AO44">
            <v>0.89</v>
          </cell>
          <cell r="AQ44">
            <v>0.92</v>
          </cell>
          <cell r="AS44">
            <v>1.93</v>
          </cell>
          <cell r="AU44">
            <v>1.75</v>
          </cell>
          <cell r="AW44">
            <v>2.3199999999999998</v>
          </cell>
          <cell r="AY44">
            <v>0.78</v>
          </cell>
          <cell r="BA44">
            <v>0.62</v>
          </cell>
          <cell r="BC44">
            <v>0.63</v>
          </cell>
          <cell r="BE44">
            <v>0.92</v>
          </cell>
          <cell r="BG44">
            <v>0.65</v>
          </cell>
          <cell r="BI44">
            <v>0.62</v>
          </cell>
          <cell r="BK44">
            <v>0.63</v>
          </cell>
          <cell r="BM44">
            <v>0.92</v>
          </cell>
          <cell r="BO44">
            <v>0.65</v>
          </cell>
          <cell r="BQ44">
            <v>0.65</v>
          </cell>
          <cell r="BR44" t="e">
            <v>#DIV/0!</v>
          </cell>
          <cell r="BS44">
            <v>0.77</v>
          </cell>
          <cell r="BT44" t="e">
            <v>#DIV/0!</v>
          </cell>
          <cell r="BU44">
            <v>0.77</v>
          </cell>
          <cell r="BV44" t="e">
            <v>#DIV/0!</v>
          </cell>
          <cell r="BW44">
            <v>0.77</v>
          </cell>
          <cell r="BY44">
            <v>0.66</v>
          </cell>
          <cell r="CA44">
            <v>0.64</v>
          </cell>
          <cell r="CC44">
            <v>0.68</v>
          </cell>
          <cell r="CE44">
            <v>0.66</v>
          </cell>
          <cell r="CG44">
            <v>0.92</v>
          </cell>
          <cell r="CH44" t="e">
            <v>#DIV/0!</v>
          </cell>
          <cell r="CI44">
            <v>0.91</v>
          </cell>
          <cell r="CK44" t="str">
            <v>Outside Delivery Expense</v>
          </cell>
          <cell r="CN44">
            <v>0.28999999999999998</v>
          </cell>
          <cell r="CP44">
            <v>0.74</v>
          </cell>
          <cell r="CR44">
            <v>0.56000000000000005</v>
          </cell>
          <cell r="CT44">
            <v>0</v>
          </cell>
          <cell r="CV44">
            <v>0.56999999999999995</v>
          </cell>
          <cell r="CX44">
            <v>0.91</v>
          </cell>
          <cell r="CZ44">
            <v>0.66</v>
          </cell>
          <cell r="DB44">
            <v>0.9</v>
          </cell>
        </row>
        <row r="45">
          <cell r="B45" t="str">
            <v>Distribution Centers</v>
          </cell>
          <cell r="E45">
            <v>0</v>
          </cell>
          <cell r="G45">
            <v>0</v>
          </cell>
          <cell r="I45">
            <v>0</v>
          </cell>
          <cell r="K45">
            <v>0</v>
          </cell>
          <cell r="M45">
            <v>0</v>
          </cell>
          <cell r="O45">
            <v>0</v>
          </cell>
          <cell r="Q45">
            <v>0</v>
          </cell>
          <cell r="S45">
            <v>0</v>
          </cell>
          <cell r="U45">
            <v>0</v>
          </cell>
          <cell r="W45">
            <v>0</v>
          </cell>
          <cell r="Y45">
            <v>0</v>
          </cell>
          <cell r="AA45">
            <v>0</v>
          </cell>
          <cell r="AC45">
            <v>0</v>
          </cell>
          <cell r="AE45">
            <v>0</v>
          </cell>
          <cell r="AG45">
            <v>0</v>
          </cell>
          <cell r="AI45">
            <v>0</v>
          </cell>
          <cell r="AK45">
            <v>0</v>
          </cell>
          <cell r="AM45">
            <v>0</v>
          </cell>
          <cell r="AO45">
            <v>0</v>
          </cell>
          <cell r="AQ45">
            <v>0</v>
          </cell>
          <cell r="AS45">
            <v>0</v>
          </cell>
          <cell r="AU45">
            <v>0</v>
          </cell>
          <cell r="AW45">
            <v>0</v>
          </cell>
          <cell r="AY45">
            <v>0</v>
          </cell>
          <cell r="BA45">
            <v>0</v>
          </cell>
          <cell r="BC45">
            <v>0</v>
          </cell>
          <cell r="BE45">
            <v>0</v>
          </cell>
          <cell r="BG45">
            <v>0</v>
          </cell>
          <cell r="BI45">
            <v>0</v>
          </cell>
          <cell r="BK45">
            <v>0</v>
          </cell>
          <cell r="BM45">
            <v>0</v>
          </cell>
          <cell r="BO45">
            <v>0</v>
          </cell>
          <cell r="BQ45">
            <v>0</v>
          </cell>
          <cell r="BR45" t="e">
            <v>#DIV/0!</v>
          </cell>
          <cell r="BS45">
            <v>0</v>
          </cell>
          <cell r="BT45" t="e">
            <v>#DIV/0!</v>
          </cell>
          <cell r="BU45">
            <v>0</v>
          </cell>
          <cell r="BV45" t="e">
            <v>#DIV/0!</v>
          </cell>
          <cell r="BW45">
            <v>0</v>
          </cell>
          <cell r="BY45">
            <v>0</v>
          </cell>
          <cell r="CA45">
            <v>0</v>
          </cell>
          <cell r="CC45">
            <v>0</v>
          </cell>
          <cell r="CE45">
            <v>0</v>
          </cell>
          <cell r="CG45">
            <v>0</v>
          </cell>
          <cell r="CH45" t="e">
            <v>#DIV/0!</v>
          </cell>
          <cell r="CI45">
            <v>0</v>
          </cell>
          <cell r="CK45" t="str">
            <v>Category Reserve/Savings</v>
          </cell>
          <cell r="CN45">
            <v>0</v>
          </cell>
          <cell r="CP45">
            <v>0</v>
          </cell>
          <cell r="CR45">
            <v>0</v>
          </cell>
          <cell r="CT45">
            <v>0</v>
          </cell>
          <cell r="CV45">
            <v>0</v>
          </cell>
          <cell r="CX45">
            <v>0</v>
          </cell>
          <cell r="CZ45">
            <v>0</v>
          </cell>
          <cell r="DB45">
            <v>0</v>
          </cell>
        </row>
        <row r="46">
          <cell r="B46" t="str">
            <v>Plant F/G W/H</v>
          </cell>
          <cell r="E46">
            <v>0.05</v>
          </cell>
          <cell r="G46">
            <v>0.35</v>
          </cell>
          <cell r="I46">
            <v>0.22</v>
          </cell>
          <cell r="K46">
            <v>0.08</v>
          </cell>
          <cell r="M46">
            <v>0.17</v>
          </cell>
          <cell r="O46">
            <v>0.06</v>
          </cell>
          <cell r="Q46">
            <v>0</v>
          </cell>
          <cell r="S46">
            <v>0.06</v>
          </cell>
          <cell r="U46">
            <v>0.06</v>
          </cell>
          <cell r="W46">
            <v>0</v>
          </cell>
          <cell r="Y46">
            <v>0.06</v>
          </cell>
          <cell r="AA46">
            <v>0.1</v>
          </cell>
          <cell r="AC46">
            <v>0.06</v>
          </cell>
          <cell r="AE46">
            <v>0.1</v>
          </cell>
          <cell r="AG46">
            <v>0.09</v>
          </cell>
          <cell r="AI46">
            <v>0.09</v>
          </cell>
          <cell r="AK46">
            <v>0.11</v>
          </cell>
          <cell r="AM46">
            <v>0.08</v>
          </cell>
          <cell r="AO46">
            <v>0.09</v>
          </cell>
          <cell r="AQ46">
            <v>0.11</v>
          </cell>
          <cell r="AS46">
            <v>0.33</v>
          </cell>
          <cell r="AU46">
            <v>0.15</v>
          </cell>
          <cell r="AW46">
            <v>0.82</v>
          </cell>
          <cell r="AY46">
            <v>0.09</v>
          </cell>
          <cell r="BA46">
            <v>0.1</v>
          </cell>
          <cell r="BC46">
            <v>0.11</v>
          </cell>
          <cell r="BE46">
            <v>0.14000000000000001</v>
          </cell>
          <cell r="BG46">
            <v>0.11</v>
          </cell>
          <cell r="BI46">
            <v>0</v>
          </cell>
          <cell r="BK46">
            <v>0</v>
          </cell>
          <cell r="BM46">
            <v>0</v>
          </cell>
          <cell r="BO46">
            <v>0</v>
          </cell>
          <cell r="BQ46">
            <v>0.08</v>
          </cell>
          <cell r="BR46" t="e">
            <v>#DIV/0!</v>
          </cell>
          <cell r="BS46">
            <v>0</v>
          </cell>
          <cell r="BT46" t="e">
            <v>#DIV/0!</v>
          </cell>
          <cell r="BU46">
            <v>0</v>
          </cell>
          <cell r="BV46" t="e">
            <v>#DIV/0!</v>
          </cell>
          <cell r="BW46">
            <v>0</v>
          </cell>
          <cell r="BY46">
            <v>0.08</v>
          </cell>
          <cell r="CA46">
            <v>0</v>
          </cell>
          <cell r="CC46">
            <v>0.08</v>
          </cell>
          <cell r="CE46">
            <v>0</v>
          </cell>
          <cell r="CG46">
            <v>0.1</v>
          </cell>
          <cell r="CH46" t="e">
            <v>#DIV/0!</v>
          </cell>
          <cell r="CI46">
            <v>0.09</v>
          </cell>
          <cell r="CK46" t="str">
            <v>Plant F/G W/H</v>
          </cell>
          <cell r="CN46">
            <v>0</v>
          </cell>
          <cell r="CP46">
            <v>0.2</v>
          </cell>
          <cell r="CR46">
            <v>0.12</v>
          </cell>
          <cell r="CT46">
            <v>0</v>
          </cell>
          <cell r="CV46">
            <v>0.12</v>
          </cell>
          <cell r="CX46">
            <v>0.1</v>
          </cell>
          <cell r="CZ46">
            <v>0</v>
          </cell>
          <cell r="DB46">
            <v>0.09</v>
          </cell>
        </row>
        <row r="47">
          <cell r="B47" t="str">
            <v>General Logistics Charges</v>
          </cell>
          <cell r="E47">
            <v>2.0499999999999998</v>
          </cell>
          <cell r="G47">
            <v>0.06</v>
          </cell>
          <cell r="I47">
            <v>0.92</v>
          </cell>
          <cell r="K47">
            <v>0.1</v>
          </cell>
          <cell r="M47">
            <v>0.67</v>
          </cell>
          <cell r="O47">
            <v>7.0000000000000007E-2</v>
          </cell>
          <cell r="Q47">
            <v>8.08</v>
          </cell>
          <cell r="S47">
            <v>0.22</v>
          </cell>
          <cell r="U47">
            <v>7.0000000000000007E-2</v>
          </cell>
          <cell r="W47">
            <v>8.08</v>
          </cell>
          <cell r="Y47">
            <v>0.24</v>
          </cell>
          <cell r="AA47">
            <v>0.35</v>
          </cell>
          <cell r="AC47">
            <v>0.24</v>
          </cell>
          <cell r="AE47">
            <v>0.03</v>
          </cell>
          <cell r="AG47">
            <v>0.26</v>
          </cell>
          <cell r="AI47">
            <v>0.23</v>
          </cell>
          <cell r="AK47">
            <v>0.04</v>
          </cell>
          <cell r="AM47">
            <v>0.28000000000000003</v>
          </cell>
          <cell r="AO47">
            <v>0.26</v>
          </cell>
          <cell r="AQ47">
            <v>0.1</v>
          </cell>
          <cell r="AS47">
            <v>1.9</v>
          </cell>
          <cell r="AU47">
            <v>3.08</v>
          </cell>
          <cell r="AW47">
            <v>2.35</v>
          </cell>
          <cell r="AY47">
            <v>0.28000000000000003</v>
          </cell>
          <cell r="BA47">
            <v>0</v>
          </cell>
          <cell r="BC47">
            <v>0</v>
          </cell>
          <cell r="BE47">
            <v>0</v>
          </cell>
          <cell r="BG47">
            <v>0</v>
          </cell>
          <cell r="BI47">
            <v>0</v>
          </cell>
          <cell r="BK47">
            <v>0</v>
          </cell>
          <cell r="BM47">
            <v>0</v>
          </cell>
          <cell r="BO47">
            <v>0</v>
          </cell>
          <cell r="BQ47">
            <v>0</v>
          </cell>
          <cell r="BR47" t="e">
            <v>#DIV/0!</v>
          </cell>
          <cell r="BS47">
            <v>0</v>
          </cell>
          <cell r="BT47" t="e">
            <v>#DIV/0!</v>
          </cell>
          <cell r="BU47">
            <v>0</v>
          </cell>
          <cell r="BV47" t="e">
            <v>#DIV/0!</v>
          </cell>
          <cell r="BW47">
            <v>0</v>
          </cell>
          <cell r="BY47">
            <v>0.15</v>
          </cell>
          <cell r="CA47">
            <v>1.5</v>
          </cell>
          <cell r="CC47">
            <v>0.16</v>
          </cell>
          <cell r="CE47">
            <v>1.39</v>
          </cell>
          <cell r="CG47">
            <v>0.23</v>
          </cell>
          <cell r="CH47" t="e">
            <v>#DIV/0!</v>
          </cell>
          <cell r="CI47">
            <v>0.27</v>
          </cell>
          <cell r="CK47" t="str">
            <v>General Logistics Charges</v>
          </cell>
          <cell r="CN47">
            <v>0.26</v>
          </cell>
          <cell r="CP47">
            <v>0.14000000000000001</v>
          </cell>
          <cell r="CR47">
            <v>0.19</v>
          </cell>
          <cell r="CT47">
            <v>-11</v>
          </cell>
          <cell r="CV47">
            <v>0.26</v>
          </cell>
          <cell r="CX47">
            <v>0.23</v>
          </cell>
          <cell r="CZ47">
            <v>1.39</v>
          </cell>
          <cell r="DB47">
            <v>0.27</v>
          </cell>
        </row>
        <row r="48">
          <cell r="B48" t="str">
            <v>Other Cost / (Profit)</v>
          </cell>
          <cell r="E48">
            <v>0</v>
          </cell>
          <cell r="G48">
            <v>0</v>
          </cell>
          <cell r="I48">
            <v>0</v>
          </cell>
          <cell r="K48">
            <v>0</v>
          </cell>
          <cell r="M48">
            <v>0</v>
          </cell>
          <cell r="O48">
            <v>0</v>
          </cell>
          <cell r="Q48">
            <v>0</v>
          </cell>
          <cell r="S48">
            <v>0</v>
          </cell>
          <cell r="U48">
            <v>0</v>
          </cell>
          <cell r="W48">
            <v>0</v>
          </cell>
          <cell r="Y48">
            <v>0</v>
          </cell>
          <cell r="AA48">
            <v>0</v>
          </cell>
          <cell r="AC48">
            <v>0</v>
          </cell>
          <cell r="AE48">
            <v>0</v>
          </cell>
          <cell r="AG48">
            <v>0</v>
          </cell>
          <cell r="AI48">
            <v>0</v>
          </cell>
          <cell r="AK48">
            <v>0</v>
          </cell>
          <cell r="AM48">
            <v>0</v>
          </cell>
          <cell r="AO48">
            <v>0</v>
          </cell>
          <cell r="AQ48">
            <v>0</v>
          </cell>
          <cell r="AS48">
            <v>0</v>
          </cell>
          <cell r="AU48">
            <v>0</v>
          </cell>
          <cell r="AW48">
            <v>0</v>
          </cell>
          <cell r="AY48">
            <v>0</v>
          </cell>
          <cell r="BA48">
            <v>0</v>
          </cell>
          <cell r="BC48">
            <v>0</v>
          </cell>
          <cell r="BE48">
            <v>0</v>
          </cell>
          <cell r="BG48">
            <v>0</v>
          </cell>
          <cell r="BI48">
            <v>0</v>
          </cell>
          <cell r="BK48">
            <v>0</v>
          </cell>
          <cell r="BM48">
            <v>0</v>
          </cell>
          <cell r="BO48">
            <v>0</v>
          </cell>
          <cell r="BQ48">
            <v>0</v>
          </cell>
          <cell r="BR48" t="e">
            <v>#DIV/0!</v>
          </cell>
          <cell r="BS48">
            <v>0</v>
          </cell>
          <cell r="BT48" t="e">
            <v>#DIV/0!</v>
          </cell>
          <cell r="BU48">
            <v>0</v>
          </cell>
          <cell r="BV48" t="e">
            <v>#DIV/0!</v>
          </cell>
          <cell r="BW48">
            <v>0</v>
          </cell>
          <cell r="BY48">
            <v>0</v>
          </cell>
          <cell r="CA48">
            <v>0</v>
          </cell>
          <cell r="CC48">
            <v>0</v>
          </cell>
          <cell r="CE48">
            <v>0</v>
          </cell>
          <cell r="CG48">
            <v>0</v>
          </cell>
          <cell r="CH48" t="e">
            <v>#DIV/0!</v>
          </cell>
          <cell r="CI48">
            <v>0</v>
          </cell>
          <cell r="CK48" t="str">
            <v>General Logistics Charges</v>
          </cell>
          <cell r="CN48">
            <v>0</v>
          </cell>
          <cell r="CP48">
            <v>0</v>
          </cell>
          <cell r="CR48">
            <v>0</v>
          </cell>
          <cell r="CT48">
            <v>0</v>
          </cell>
          <cell r="CV48">
            <v>0</v>
          </cell>
          <cell r="CX48">
            <v>0</v>
          </cell>
          <cell r="CZ48">
            <v>0</v>
          </cell>
          <cell r="DB48">
            <v>0</v>
          </cell>
        </row>
        <row r="49">
          <cell r="B49" t="str">
            <v>Category Reserve/Savings</v>
          </cell>
          <cell r="E49">
            <v>0</v>
          </cell>
          <cell r="G49">
            <v>0</v>
          </cell>
          <cell r="I49">
            <v>0</v>
          </cell>
          <cell r="K49">
            <v>0</v>
          </cell>
          <cell r="M49">
            <v>0</v>
          </cell>
          <cell r="O49">
            <v>0</v>
          </cell>
          <cell r="Q49">
            <v>0</v>
          </cell>
          <cell r="S49">
            <v>0</v>
          </cell>
          <cell r="U49">
            <v>0</v>
          </cell>
          <cell r="W49">
            <v>0</v>
          </cell>
          <cell r="Y49">
            <v>0</v>
          </cell>
          <cell r="AA49">
            <v>0</v>
          </cell>
          <cell r="AC49">
            <v>0</v>
          </cell>
          <cell r="AE49">
            <v>0</v>
          </cell>
          <cell r="AG49">
            <v>0</v>
          </cell>
          <cell r="AI49">
            <v>0</v>
          </cell>
          <cell r="AK49">
            <v>0</v>
          </cell>
          <cell r="AM49">
            <v>0</v>
          </cell>
          <cell r="AO49">
            <v>0</v>
          </cell>
          <cell r="AQ49">
            <v>0</v>
          </cell>
          <cell r="AS49">
            <v>0</v>
          </cell>
          <cell r="AU49">
            <v>0</v>
          </cell>
          <cell r="AW49">
            <v>0</v>
          </cell>
          <cell r="AY49">
            <v>0</v>
          </cell>
          <cell r="BA49">
            <v>0</v>
          </cell>
          <cell r="BC49">
            <v>0</v>
          </cell>
          <cell r="BE49">
            <v>0</v>
          </cell>
          <cell r="BG49">
            <v>0</v>
          </cell>
          <cell r="BI49">
            <v>0</v>
          </cell>
          <cell r="BK49">
            <v>0</v>
          </cell>
          <cell r="BM49">
            <v>0</v>
          </cell>
          <cell r="BO49">
            <v>0</v>
          </cell>
          <cell r="BQ49">
            <v>0</v>
          </cell>
          <cell r="BR49" t="e">
            <v>#DIV/0!</v>
          </cell>
          <cell r="BS49">
            <v>0</v>
          </cell>
          <cell r="BT49" t="e">
            <v>#DIV/0!</v>
          </cell>
          <cell r="BU49">
            <v>0</v>
          </cell>
          <cell r="BV49" t="e">
            <v>#DIV/0!</v>
          </cell>
          <cell r="BW49">
            <v>0</v>
          </cell>
          <cell r="BY49">
            <v>0</v>
          </cell>
          <cell r="CA49">
            <v>0</v>
          </cell>
          <cell r="CC49">
            <v>0</v>
          </cell>
          <cell r="CE49">
            <v>0</v>
          </cell>
          <cell r="CG49">
            <v>0</v>
          </cell>
          <cell r="CH49" t="e">
            <v>#DIV/0!</v>
          </cell>
          <cell r="CI49">
            <v>0</v>
          </cell>
          <cell r="CK49" t="str">
            <v>General Logistics Charges</v>
          </cell>
          <cell r="CN49">
            <v>0</v>
          </cell>
          <cell r="CP49">
            <v>0</v>
          </cell>
          <cell r="CR49">
            <v>0</v>
          </cell>
          <cell r="CT49">
            <v>0</v>
          </cell>
          <cell r="CV49">
            <v>0</v>
          </cell>
          <cell r="CX49">
            <v>0</v>
          </cell>
          <cell r="CZ49">
            <v>0</v>
          </cell>
          <cell r="DB49">
            <v>0</v>
          </cell>
        </row>
        <row r="50">
          <cell r="B50" t="str">
            <v>DF&amp;F</v>
          </cell>
          <cell r="E50">
            <v>0.03</v>
          </cell>
          <cell r="G50">
            <v>0.04</v>
          </cell>
          <cell r="I50">
            <v>0.04</v>
          </cell>
          <cell r="K50">
            <v>0.01</v>
          </cell>
          <cell r="M50">
            <v>0.06</v>
          </cell>
          <cell r="O50">
            <v>0.01</v>
          </cell>
          <cell r="Q50">
            <v>0</v>
          </cell>
          <cell r="S50">
            <v>0.01</v>
          </cell>
          <cell r="U50">
            <v>0.01</v>
          </cell>
          <cell r="W50">
            <v>0</v>
          </cell>
          <cell r="Y50">
            <v>0.01</v>
          </cell>
          <cell r="AA50">
            <v>0.03</v>
          </cell>
          <cell r="AC50">
            <v>0.01</v>
          </cell>
          <cell r="AE50">
            <v>0.02</v>
          </cell>
          <cell r="AG50">
            <v>0.01</v>
          </cell>
          <cell r="AI50">
            <v>0.02</v>
          </cell>
          <cell r="AK50">
            <v>0.01</v>
          </cell>
          <cell r="AM50">
            <v>0.02</v>
          </cell>
          <cell r="AO50">
            <v>0.02</v>
          </cell>
          <cell r="AQ50">
            <v>0.04</v>
          </cell>
          <cell r="AS50">
            <v>0.02</v>
          </cell>
          <cell r="AU50">
            <v>0</v>
          </cell>
          <cell r="AW50">
            <v>0</v>
          </cell>
          <cell r="AY50">
            <v>0.02</v>
          </cell>
          <cell r="BA50">
            <v>0.02</v>
          </cell>
          <cell r="BC50">
            <v>0.01</v>
          </cell>
          <cell r="BE50">
            <v>0.03</v>
          </cell>
          <cell r="BG50">
            <v>0.02</v>
          </cell>
          <cell r="BI50">
            <v>0</v>
          </cell>
          <cell r="BK50">
            <v>0</v>
          </cell>
          <cell r="BM50">
            <v>0</v>
          </cell>
          <cell r="BO50">
            <v>0</v>
          </cell>
          <cell r="BQ50">
            <v>0.01</v>
          </cell>
          <cell r="BR50" t="e">
            <v>#DIV/0!</v>
          </cell>
          <cell r="BS50">
            <v>0</v>
          </cell>
          <cell r="BT50" t="e">
            <v>#DIV/0!</v>
          </cell>
          <cell r="BU50">
            <v>0</v>
          </cell>
          <cell r="BV50" t="e">
            <v>#DIV/0!</v>
          </cell>
          <cell r="BW50">
            <v>0</v>
          </cell>
          <cell r="BY50">
            <v>0.01</v>
          </cell>
          <cell r="CA50">
            <v>0</v>
          </cell>
          <cell r="CC50">
            <v>0.01</v>
          </cell>
          <cell r="CE50">
            <v>0</v>
          </cell>
          <cell r="CG50">
            <v>0.02</v>
          </cell>
          <cell r="CH50" t="e">
            <v>#DIV/0!</v>
          </cell>
          <cell r="CI50">
            <v>0.02</v>
          </cell>
          <cell r="CK50" t="str">
            <v>General Logistics Charges</v>
          </cell>
          <cell r="CN50">
            <v>0.06</v>
          </cell>
          <cell r="CP50">
            <v>0.02</v>
          </cell>
          <cell r="CR50">
            <v>0.04</v>
          </cell>
          <cell r="CT50">
            <v>0</v>
          </cell>
          <cell r="CV50">
            <v>0.04</v>
          </cell>
          <cell r="CX50">
            <v>0.02</v>
          </cell>
          <cell r="CZ50">
            <v>0</v>
          </cell>
          <cell r="DB50">
            <v>0.02</v>
          </cell>
        </row>
        <row r="51">
          <cell r="B51" t="str">
            <v>PS - NME. - Local</v>
          </cell>
          <cell r="E51">
            <v>0.67</v>
          </cell>
          <cell r="G51">
            <v>1.03</v>
          </cell>
          <cell r="I51">
            <v>0.87</v>
          </cell>
          <cell r="K51">
            <v>0.31</v>
          </cell>
          <cell r="M51">
            <v>1.33</v>
          </cell>
          <cell r="O51">
            <v>0.21</v>
          </cell>
          <cell r="Q51">
            <v>0</v>
          </cell>
          <cell r="S51">
            <v>0.21</v>
          </cell>
          <cell r="U51">
            <v>0.21</v>
          </cell>
          <cell r="W51">
            <v>0</v>
          </cell>
          <cell r="Y51">
            <v>0.21</v>
          </cell>
          <cell r="AA51">
            <v>0.6</v>
          </cell>
          <cell r="AC51">
            <v>0.23</v>
          </cell>
          <cell r="AE51">
            <v>0.36</v>
          </cell>
          <cell r="AG51">
            <v>0.36</v>
          </cell>
          <cell r="AI51">
            <v>0.36</v>
          </cell>
          <cell r="AK51">
            <v>0.36</v>
          </cell>
          <cell r="AM51">
            <v>0.39</v>
          </cell>
          <cell r="AO51">
            <v>0.39</v>
          </cell>
          <cell r="AQ51">
            <v>0.88</v>
          </cell>
          <cell r="AS51">
            <v>0.86</v>
          </cell>
          <cell r="AU51">
            <v>0.62</v>
          </cell>
          <cell r="AW51">
            <v>0.65</v>
          </cell>
          <cell r="AY51">
            <v>0.4</v>
          </cell>
          <cell r="BA51">
            <v>0</v>
          </cell>
          <cell r="BC51">
            <v>0</v>
          </cell>
          <cell r="BE51">
            <v>0</v>
          </cell>
          <cell r="BG51">
            <v>0</v>
          </cell>
          <cell r="BI51">
            <v>0</v>
          </cell>
          <cell r="BK51">
            <v>0</v>
          </cell>
          <cell r="BM51">
            <v>0</v>
          </cell>
          <cell r="BO51">
            <v>0</v>
          </cell>
          <cell r="BQ51">
            <v>0</v>
          </cell>
          <cell r="BR51" t="e">
            <v>#DIV/0!</v>
          </cell>
          <cell r="BS51">
            <v>0</v>
          </cell>
          <cell r="BT51" t="e">
            <v>#DIV/0!</v>
          </cell>
          <cell r="BU51">
            <v>0</v>
          </cell>
          <cell r="BV51" t="e">
            <v>#DIV/0!</v>
          </cell>
          <cell r="BW51">
            <v>0</v>
          </cell>
          <cell r="BY51">
            <v>0.28000000000000003</v>
          </cell>
          <cell r="CA51">
            <v>0</v>
          </cell>
          <cell r="CC51">
            <v>0.3</v>
          </cell>
          <cell r="CE51">
            <v>0</v>
          </cell>
          <cell r="CG51">
            <v>0.35</v>
          </cell>
          <cell r="CH51" t="e">
            <v>#DIV/0!</v>
          </cell>
          <cell r="CI51">
            <v>0.34</v>
          </cell>
          <cell r="CK51" t="str">
            <v>PS Admin. - Local</v>
          </cell>
          <cell r="CN51">
            <v>2.74</v>
          </cell>
          <cell r="CP51">
            <v>1.22</v>
          </cell>
          <cell r="CR51">
            <v>1.81</v>
          </cell>
          <cell r="CT51">
            <v>0</v>
          </cell>
          <cell r="CV51">
            <v>1.82</v>
          </cell>
          <cell r="CX51">
            <v>0.4</v>
          </cell>
          <cell r="CZ51">
            <v>0</v>
          </cell>
          <cell r="DB51">
            <v>0.39</v>
          </cell>
        </row>
        <row r="52">
          <cell r="B52" t="str">
            <v>PS - NME - Region(Japan)</v>
          </cell>
          <cell r="E52">
            <v>0.45</v>
          </cell>
          <cell r="G52">
            <v>0.69</v>
          </cell>
          <cell r="I52">
            <v>0.59</v>
          </cell>
          <cell r="K52">
            <v>0.21</v>
          </cell>
          <cell r="M52">
            <v>0.89</v>
          </cell>
          <cell r="O52">
            <v>0.14000000000000001</v>
          </cell>
          <cell r="Q52">
            <v>0</v>
          </cell>
          <cell r="S52">
            <v>0.14000000000000001</v>
          </cell>
          <cell r="U52">
            <v>0.14000000000000001</v>
          </cell>
          <cell r="W52">
            <v>0</v>
          </cell>
          <cell r="Y52">
            <v>0.14000000000000001</v>
          </cell>
          <cell r="AA52">
            <v>0.4</v>
          </cell>
          <cell r="AC52">
            <v>0.15</v>
          </cell>
          <cell r="AE52">
            <v>0.24</v>
          </cell>
          <cell r="AG52">
            <v>0.24</v>
          </cell>
          <cell r="AI52">
            <v>0.24</v>
          </cell>
          <cell r="AK52">
            <v>0.24</v>
          </cell>
          <cell r="AM52">
            <v>0.26</v>
          </cell>
          <cell r="AO52">
            <v>0.26</v>
          </cell>
          <cell r="AQ52">
            <v>0.59</v>
          </cell>
          <cell r="AS52">
            <v>0.56999999999999995</v>
          </cell>
          <cell r="AU52">
            <v>0.38</v>
          </cell>
          <cell r="AW52">
            <v>0.41</v>
          </cell>
          <cell r="AY52">
            <v>0.27</v>
          </cell>
          <cell r="BA52">
            <v>0</v>
          </cell>
          <cell r="BC52">
            <v>0</v>
          </cell>
          <cell r="BE52">
            <v>0</v>
          </cell>
          <cell r="BG52">
            <v>0</v>
          </cell>
          <cell r="BI52">
            <v>0</v>
          </cell>
          <cell r="BK52">
            <v>0</v>
          </cell>
          <cell r="BM52">
            <v>0</v>
          </cell>
          <cell r="BO52">
            <v>0</v>
          </cell>
          <cell r="BQ52">
            <v>0</v>
          </cell>
          <cell r="BR52" t="e">
            <v>#DIV/0!</v>
          </cell>
          <cell r="BS52">
            <v>0</v>
          </cell>
          <cell r="BT52" t="e">
            <v>#DIV/0!</v>
          </cell>
          <cell r="BU52">
            <v>0</v>
          </cell>
          <cell r="BV52" t="e">
            <v>#DIV/0!</v>
          </cell>
          <cell r="BW52">
            <v>0</v>
          </cell>
          <cell r="BY52">
            <v>0.19</v>
          </cell>
          <cell r="CA52">
            <v>0</v>
          </cell>
          <cell r="CC52">
            <v>0.2</v>
          </cell>
          <cell r="CE52">
            <v>0</v>
          </cell>
          <cell r="CG52">
            <v>0.23</v>
          </cell>
          <cell r="CH52" t="e">
            <v>#DIV/0!</v>
          </cell>
          <cell r="CI52">
            <v>0.23</v>
          </cell>
          <cell r="CK52" t="str">
            <v>PS Admin. - Region - Japan</v>
          </cell>
          <cell r="CN52">
            <v>0.72</v>
          </cell>
          <cell r="CP52">
            <v>0.32</v>
          </cell>
          <cell r="CR52">
            <v>0.47</v>
          </cell>
          <cell r="CT52">
            <v>0</v>
          </cell>
          <cell r="CV52">
            <v>0.48</v>
          </cell>
          <cell r="CX52">
            <v>0.24</v>
          </cell>
          <cell r="CZ52">
            <v>0</v>
          </cell>
          <cell r="DB52">
            <v>0.24</v>
          </cell>
        </row>
        <row r="53">
          <cell r="B53" t="str">
            <v>PS - NME - Region(A/P) - $</v>
          </cell>
          <cell r="E53">
            <v>0.08</v>
          </cell>
          <cell r="G53">
            <v>0.13</v>
          </cell>
          <cell r="I53">
            <v>0.11</v>
          </cell>
          <cell r="K53">
            <v>0.04</v>
          </cell>
          <cell r="M53">
            <v>0.17</v>
          </cell>
          <cell r="O53">
            <v>0.03</v>
          </cell>
          <cell r="Q53">
            <v>0</v>
          </cell>
          <cell r="S53">
            <v>0.03</v>
          </cell>
          <cell r="U53">
            <v>0.03</v>
          </cell>
          <cell r="W53">
            <v>0</v>
          </cell>
          <cell r="Y53">
            <v>0.03</v>
          </cell>
          <cell r="AA53">
            <v>0.08</v>
          </cell>
          <cell r="AC53">
            <v>0.03</v>
          </cell>
          <cell r="AE53">
            <v>0.04</v>
          </cell>
          <cell r="AG53">
            <v>0.05</v>
          </cell>
          <cell r="AI53">
            <v>0.05</v>
          </cell>
          <cell r="AK53">
            <v>0.04</v>
          </cell>
          <cell r="AM53">
            <v>0.05</v>
          </cell>
          <cell r="AO53">
            <v>0.05</v>
          </cell>
          <cell r="AQ53">
            <v>0.11</v>
          </cell>
          <cell r="AS53">
            <v>0.1</v>
          </cell>
          <cell r="AU53">
            <v>0.08</v>
          </cell>
          <cell r="AW53">
            <v>0.06</v>
          </cell>
          <cell r="AY53">
            <v>0.05</v>
          </cell>
          <cell r="BA53">
            <v>0</v>
          </cell>
          <cell r="BC53">
            <v>0</v>
          </cell>
          <cell r="BE53">
            <v>0</v>
          </cell>
          <cell r="BG53">
            <v>0</v>
          </cell>
          <cell r="BI53">
            <v>0</v>
          </cell>
          <cell r="BK53">
            <v>0</v>
          </cell>
          <cell r="BM53">
            <v>0</v>
          </cell>
          <cell r="BO53">
            <v>0</v>
          </cell>
          <cell r="BQ53">
            <v>0</v>
          </cell>
          <cell r="BR53" t="e">
            <v>#DIV/0!</v>
          </cell>
          <cell r="BS53">
            <v>0</v>
          </cell>
          <cell r="BT53" t="e">
            <v>#DIV/0!</v>
          </cell>
          <cell r="BU53">
            <v>0</v>
          </cell>
          <cell r="BV53" t="e">
            <v>#DIV/0!</v>
          </cell>
          <cell r="BW53">
            <v>0</v>
          </cell>
          <cell r="BY53">
            <v>0.04</v>
          </cell>
          <cell r="CA53">
            <v>0</v>
          </cell>
          <cell r="CC53">
            <v>0.04</v>
          </cell>
          <cell r="CE53">
            <v>0</v>
          </cell>
          <cell r="CG53">
            <v>0.04</v>
          </cell>
          <cell r="CH53" t="e">
            <v>#DIV/0!</v>
          </cell>
          <cell r="CI53">
            <v>0.04</v>
          </cell>
          <cell r="CK53" t="str">
            <v>PS Admin. - Region - A/P - $</v>
          </cell>
          <cell r="CN53">
            <v>0.09</v>
          </cell>
          <cell r="CP53">
            <v>0.04</v>
          </cell>
          <cell r="CR53">
            <v>0.06</v>
          </cell>
          <cell r="CT53">
            <v>0</v>
          </cell>
          <cell r="CV53">
            <v>0.06</v>
          </cell>
          <cell r="CX53">
            <v>0.04</v>
          </cell>
          <cell r="CZ53">
            <v>0</v>
          </cell>
          <cell r="DB53">
            <v>0.04</v>
          </cell>
        </row>
        <row r="54">
          <cell r="B54" t="str">
            <v>PS IB - ･</v>
          </cell>
          <cell r="E54">
            <v>0.17</v>
          </cell>
          <cell r="G54">
            <v>0.26</v>
          </cell>
          <cell r="I54">
            <v>0.22</v>
          </cell>
          <cell r="K54">
            <v>0.08</v>
          </cell>
          <cell r="M54">
            <v>0.33</v>
          </cell>
          <cell r="O54">
            <v>0.05</v>
          </cell>
          <cell r="Q54">
            <v>0</v>
          </cell>
          <cell r="S54">
            <v>0.05</v>
          </cell>
          <cell r="U54">
            <v>0.05</v>
          </cell>
          <cell r="W54">
            <v>0</v>
          </cell>
          <cell r="Y54">
            <v>0.05</v>
          </cell>
          <cell r="AA54">
            <v>0.14000000000000001</v>
          </cell>
          <cell r="AC54">
            <v>0.06</v>
          </cell>
          <cell r="AE54">
            <v>0.09</v>
          </cell>
          <cell r="AG54">
            <v>0.09</v>
          </cell>
          <cell r="AI54">
            <v>0.09</v>
          </cell>
          <cell r="AK54">
            <v>0.09</v>
          </cell>
          <cell r="AM54">
            <v>0.1</v>
          </cell>
          <cell r="AO54">
            <v>0.1</v>
          </cell>
          <cell r="AQ54">
            <v>0.22</v>
          </cell>
          <cell r="AS54">
            <v>0.21</v>
          </cell>
          <cell r="AU54">
            <v>0.15</v>
          </cell>
          <cell r="AW54">
            <v>0.18</v>
          </cell>
          <cell r="AY54">
            <v>0.1</v>
          </cell>
          <cell r="BA54">
            <v>0</v>
          </cell>
          <cell r="BC54">
            <v>0</v>
          </cell>
          <cell r="BE54">
            <v>0</v>
          </cell>
          <cell r="BG54">
            <v>0</v>
          </cell>
          <cell r="BI54">
            <v>0</v>
          </cell>
          <cell r="BK54">
            <v>0</v>
          </cell>
          <cell r="BM54">
            <v>0</v>
          </cell>
          <cell r="BO54">
            <v>0</v>
          </cell>
          <cell r="BQ54">
            <v>0</v>
          </cell>
          <cell r="BR54" t="e">
            <v>#DIV/0!</v>
          </cell>
          <cell r="BS54">
            <v>0</v>
          </cell>
          <cell r="BT54" t="e">
            <v>#DIV/0!</v>
          </cell>
          <cell r="BU54">
            <v>0</v>
          </cell>
          <cell r="BV54" t="e">
            <v>#DIV/0!</v>
          </cell>
          <cell r="BW54">
            <v>0</v>
          </cell>
          <cell r="BY54">
            <v>7.0000000000000007E-2</v>
          </cell>
          <cell r="CA54">
            <v>0</v>
          </cell>
          <cell r="CC54">
            <v>7.0000000000000007E-2</v>
          </cell>
          <cell r="CE54">
            <v>0</v>
          </cell>
          <cell r="CG54">
            <v>0.09</v>
          </cell>
          <cell r="CH54" t="e">
            <v>#DIV/0!</v>
          </cell>
          <cell r="CI54">
            <v>0.08</v>
          </cell>
          <cell r="CK54" t="str">
            <v xml:space="preserve">PS IA </v>
          </cell>
          <cell r="CN54">
            <v>0.4</v>
          </cell>
          <cell r="CP54">
            <v>0.18</v>
          </cell>
          <cell r="CR54">
            <v>0.26</v>
          </cell>
          <cell r="CT54">
            <v>0</v>
          </cell>
          <cell r="CV54">
            <v>0.26</v>
          </cell>
          <cell r="CX54">
            <v>0.09</v>
          </cell>
          <cell r="CZ54">
            <v>0</v>
          </cell>
          <cell r="DB54">
            <v>0.09</v>
          </cell>
        </row>
        <row r="55">
          <cell r="B55" t="str">
            <v>Total TDC</v>
          </cell>
          <cell r="E55">
            <v>26.650000000000006</v>
          </cell>
          <cell r="G55">
            <v>26.060000000000006</v>
          </cell>
          <cell r="I55">
            <v>26.33</v>
          </cell>
          <cell r="K55">
            <v>8.129999999999999</v>
          </cell>
          <cell r="M55">
            <v>25.300000000000004</v>
          </cell>
          <cell r="O55">
            <v>6.96</v>
          </cell>
          <cell r="Q55">
            <v>14.24</v>
          </cell>
          <cell r="S55">
            <v>7.1099999999999994</v>
          </cell>
          <cell r="U55">
            <v>6.2700000000000005</v>
          </cell>
          <cell r="W55">
            <v>14.24</v>
          </cell>
          <cell r="Y55">
            <v>6.44</v>
          </cell>
          <cell r="AA55">
            <v>11.32</v>
          </cell>
          <cell r="AC55">
            <v>7.0400000000000009</v>
          </cell>
          <cell r="AE55">
            <v>7.32</v>
          </cell>
          <cell r="AG55">
            <v>7.9899999999999993</v>
          </cell>
          <cell r="AI55">
            <v>7.9200000000000008</v>
          </cell>
          <cell r="AK55">
            <v>6.8900000000000006</v>
          </cell>
          <cell r="AM55">
            <v>8.98</v>
          </cell>
          <cell r="AO55">
            <v>8.7999999999999989</v>
          </cell>
          <cell r="AQ55">
            <v>13.459999999999997</v>
          </cell>
          <cell r="AS55">
            <v>24.59</v>
          </cell>
          <cell r="AU55">
            <v>21.779999999999994</v>
          </cell>
          <cell r="AW55">
            <v>29.06</v>
          </cell>
          <cell r="AY55">
            <v>8.8899999999999988</v>
          </cell>
          <cell r="BA55">
            <v>6.62</v>
          </cell>
          <cell r="BC55">
            <v>5.97</v>
          </cell>
          <cell r="BE55">
            <v>9.1199999999999992</v>
          </cell>
          <cell r="BG55">
            <v>6.54</v>
          </cell>
          <cell r="BI55">
            <v>7.21</v>
          </cell>
          <cell r="BK55">
            <v>6.3299999999999992</v>
          </cell>
          <cell r="BM55">
            <v>9.33</v>
          </cell>
          <cell r="BO55">
            <v>7</v>
          </cell>
          <cell r="BQ55">
            <v>6.64</v>
          </cell>
          <cell r="BR55" t="e">
            <v>#DIV/0!</v>
          </cell>
          <cell r="BS55">
            <v>6.56</v>
          </cell>
          <cell r="BT55" t="e">
            <v>#DIV/0!</v>
          </cell>
          <cell r="BU55">
            <v>5.57</v>
          </cell>
          <cell r="BV55" t="e">
            <v>#DIV/0!</v>
          </cell>
          <cell r="BW55">
            <v>6.22</v>
          </cell>
          <cell r="BY55">
            <v>7.57</v>
          </cell>
          <cell r="CA55">
            <v>8.17</v>
          </cell>
          <cell r="CC55">
            <v>7.93</v>
          </cell>
          <cell r="CE55">
            <v>8.25</v>
          </cell>
          <cell r="CG55">
            <v>9.57</v>
          </cell>
          <cell r="CH55" t="e">
            <v>#DIV/0!</v>
          </cell>
          <cell r="CI55">
            <v>9.5299999999999994</v>
          </cell>
          <cell r="CK55" t="str">
            <v>Total TDC</v>
          </cell>
          <cell r="CN55">
            <v>15.12</v>
          </cell>
          <cell r="CP55">
            <v>15.239999999999998</v>
          </cell>
          <cell r="CR55">
            <v>15.189999999999998</v>
          </cell>
          <cell r="CT55">
            <v>12</v>
          </cell>
          <cell r="CV55">
            <v>15.22</v>
          </cell>
          <cell r="CX55">
            <v>9.77</v>
          </cell>
          <cell r="CZ55">
            <v>8.25</v>
          </cell>
          <cell r="DB55">
            <v>9.73</v>
          </cell>
        </row>
        <row r="56">
          <cell r="B56" t="str">
            <v>Memo :</v>
          </cell>
          <cell r="CK56" t="str">
            <v>Memo :</v>
          </cell>
        </row>
        <row r="57">
          <cell r="B57" t="str">
            <v>RM / PM / Outside Deliv.</v>
          </cell>
          <cell r="E57">
            <v>23.15</v>
          </cell>
          <cell r="G57">
            <v>15.46</v>
          </cell>
          <cell r="I57">
            <v>18.8</v>
          </cell>
          <cell r="K57">
            <v>5.59</v>
          </cell>
          <cell r="M57">
            <v>18.059999999999999</v>
          </cell>
          <cell r="O57">
            <v>5.0199999999999996</v>
          </cell>
          <cell r="Q57">
            <v>6.16</v>
          </cell>
          <cell r="S57">
            <v>5.04</v>
          </cell>
          <cell r="U57">
            <v>3.88</v>
          </cell>
          <cell r="W57">
            <v>6.16</v>
          </cell>
          <cell r="Y57">
            <v>3.93</v>
          </cell>
          <cell r="AA57">
            <v>7.22</v>
          </cell>
          <cell r="AC57">
            <v>4.68</v>
          </cell>
          <cell r="AE57">
            <v>5.04</v>
          </cell>
          <cell r="AG57">
            <v>5.39</v>
          </cell>
          <cell r="AI57">
            <v>5.35</v>
          </cell>
          <cell r="AK57">
            <v>4.1100000000000003</v>
          </cell>
          <cell r="AM57">
            <v>5.49</v>
          </cell>
          <cell r="AO57">
            <v>5.36</v>
          </cell>
          <cell r="AQ57">
            <v>8.2200000000000006</v>
          </cell>
          <cell r="AS57">
            <v>20.6</v>
          </cell>
          <cell r="AU57">
            <v>17.309999999999999</v>
          </cell>
          <cell r="AW57">
            <v>24.59</v>
          </cell>
          <cell r="AY57">
            <v>5.79</v>
          </cell>
          <cell r="BA57">
            <v>6.02</v>
          </cell>
          <cell r="BC57">
            <v>5.14</v>
          </cell>
          <cell r="BE57">
            <v>8.1300000000000008</v>
          </cell>
          <cell r="BG57">
            <v>5.8</v>
          </cell>
          <cell r="BI57">
            <v>6.03</v>
          </cell>
          <cell r="BK57">
            <v>5.14</v>
          </cell>
          <cell r="BM57">
            <v>8.1</v>
          </cell>
          <cell r="BO57">
            <v>5.82</v>
          </cell>
          <cell r="BQ57">
            <v>5.8</v>
          </cell>
          <cell r="BR57" t="e">
            <v>#DIV/0!</v>
          </cell>
          <cell r="BS57">
            <v>5.79</v>
          </cell>
          <cell r="BT57" t="e">
            <v>#DIV/0!</v>
          </cell>
          <cell r="BU57">
            <v>4.79</v>
          </cell>
          <cell r="BV57" t="e">
            <v>#DIV/0!</v>
          </cell>
          <cell r="BW57">
            <v>5.45</v>
          </cell>
          <cell r="BY57">
            <v>5.13</v>
          </cell>
          <cell r="CA57">
            <v>5.7</v>
          </cell>
          <cell r="CC57">
            <v>5.41</v>
          </cell>
          <cell r="CE57">
            <v>5.88</v>
          </cell>
          <cell r="CG57">
            <v>6.6</v>
          </cell>
          <cell r="CH57" t="e">
            <v>#DIV/0!</v>
          </cell>
          <cell r="CI57">
            <v>6.58</v>
          </cell>
          <cell r="CK57" t="str">
            <v>TMC Total</v>
          </cell>
          <cell r="CN57">
            <v>9.57</v>
          </cell>
          <cell r="CP57">
            <v>8.69</v>
          </cell>
          <cell r="CR57">
            <v>9.0299999999999994</v>
          </cell>
          <cell r="CT57">
            <v>9</v>
          </cell>
          <cell r="CV57">
            <v>9.0299999999999994</v>
          </cell>
          <cell r="CX57">
            <v>6.69</v>
          </cell>
          <cell r="CZ57">
            <v>5.88</v>
          </cell>
          <cell r="DB57">
            <v>6.66</v>
          </cell>
        </row>
        <row r="58">
          <cell r="B58" t="str">
            <v>FPLC Total</v>
          </cell>
          <cell r="E58">
            <v>6.9</v>
          </cell>
          <cell r="G58">
            <v>2.66</v>
          </cell>
          <cell r="I58">
            <v>4.5</v>
          </cell>
          <cell r="K58">
            <v>0.8</v>
          </cell>
          <cell r="M58">
            <v>2</v>
          </cell>
          <cell r="O58">
            <v>0.69</v>
          </cell>
          <cell r="Q58">
            <v>8.76</v>
          </cell>
          <cell r="S58">
            <v>0.84</v>
          </cell>
          <cell r="U58">
            <v>0.7</v>
          </cell>
          <cell r="W58">
            <v>8.76</v>
          </cell>
          <cell r="Y58">
            <v>0.87</v>
          </cell>
          <cell r="AA58">
            <v>1.3</v>
          </cell>
          <cell r="AC58">
            <v>0.87</v>
          </cell>
          <cell r="AE58">
            <v>0.76</v>
          </cell>
          <cell r="AG58">
            <v>0.96</v>
          </cell>
          <cell r="AI58">
            <v>0.94</v>
          </cell>
          <cell r="AK58">
            <v>0.78</v>
          </cell>
          <cell r="AM58">
            <v>1.28</v>
          </cell>
          <cell r="AO58">
            <v>1.24</v>
          </cell>
          <cell r="AQ58">
            <v>1.1299999999999999</v>
          </cell>
          <cell r="AS58">
            <v>4.17</v>
          </cell>
          <cell r="AU58">
            <v>5</v>
          </cell>
          <cell r="AW58">
            <v>5.47</v>
          </cell>
          <cell r="AY58">
            <v>1.1499999999999999</v>
          </cell>
          <cell r="BA58">
            <v>0.72</v>
          </cell>
          <cell r="BC58">
            <v>0.74</v>
          </cell>
          <cell r="BE58">
            <v>1.06</v>
          </cell>
          <cell r="BG58">
            <v>0.76</v>
          </cell>
          <cell r="BI58">
            <v>0.62</v>
          </cell>
          <cell r="BK58">
            <v>0.63</v>
          </cell>
          <cell r="BM58">
            <v>0.9</v>
          </cell>
          <cell r="BO58">
            <v>0.65</v>
          </cell>
          <cell r="BQ58">
            <v>0.73</v>
          </cell>
          <cell r="BR58" t="e">
            <v>#DIV/0!</v>
          </cell>
          <cell r="BS58">
            <v>0.77</v>
          </cell>
          <cell r="BT58" t="e">
            <v>#DIV/0!</v>
          </cell>
          <cell r="BU58">
            <v>0.77</v>
          </cell>
          <cell r="BV58" t="e">
            <v>#DIV/0!</v>
          </cell>
          <cell r="BW58">
            <v>0.77</v>
          </cell>
          <cell r="BY58">
            <v>0.88</v>
          </cell>
          <cell r="CA58">
            <v>2.14</v>
          </cell>
          <cell r="CC58">
            <v>0.93</v>
          </cell>
          <cell r="CE58">
            <v>2.0499999999999998</v>
          </cell>
          <cell r="CG58">
            <v>1.25</v>
          </cell>
          <cell r="CH58" t="e">
            <v>#DIV/0!</v>
          </cell>
          <cell r="CI58">
            <v>1.27</v>
          </cell>
          <cell r="CK58" t="str">
            <v>FPLC Total</v>
          </cell>
          <cell r="CN58">
            <v>0.55000000000000004</v>
          </cell>
          <cell r="CP58">
            <v>1.08</v>
          </cell>
          <cell r="CR58">
            <v>0.88</v>
          </cell>
          <cell r="CT58">
            <v>-11</v>
          </cell>
          <cell r="CV58">
            <v>0.95</v>
          </cell>
          <cell r="CX58">
            <v>1.24</v>
          </cell>
          <cell r="CZ58">
            <v>2.0499999999999998</v>
          </cell>
          <cell r="DB58">
            <v>1.26</v>
          </cell>
        </row>
        <row r="59">
          <cell r="B59" t="str">
            <v>PS - NME Total</v>
          </cell>
          <cell r="E59">
            <v>1.38</v>
          </cell>
          <cell r="G59">
            <v>2.1</v>
          </cell>
          <cell r="I59">
            <v>1.79</v>
          </cell>
          <cell r="K59">
            <v>0.64</v>
          </cell>
          <cell r="M59">
            <v>2.72</v>
          </cell>
          <cell r="O59">
            <v>0.43</v>
          </cell>
          <cell r="Q59">
            <v>0</v>
          </cell>
          <cell r="S59">
            <v>0.43</v>
          </cell>
          <cell r="U59">
            <v>0.43</v>
          </cell>
          <cell r="W59">
            <v>0</v>
          </cell>
          <cell r="Y59">
            <v>0.42</v>
          </cell>
          <cell r="AA59">
            <v>1.22</v>
          </cell>
          <cell r="AC59">
            <v>0.46</v>
          </cell>
          <cell r="AE59">
            <v>0.74</v>
          </cell>
          <cell r="AG59">
            <v>0.73</v>
          </cell>
          <cell r="AI59">
            <v>0.73</v>
          </cell>
          <cell r="AK59">
            <v>0.73</v>
          </cell>
          <cell r="AM59">
            <v>0.8</v>
          </cell>
          <cell r="AO59">
            <v>0.79</v>
          </cell>
          <cell r="AQ59">
            <v>1.8</v>
          </cell>
          <cell r="AS59">
            <v>1.74</v>
          </cell>
          <cell r="AU59">
            <v>1.23</v>
          </cell>
          <cell r="AW59">
            <v>1.29</v>
          </cell>
          <cell r="AY59">
            <v>0.83</v>
          </cell>
          <cell r="BA59">
            <v>0</v>
          </cell>
          <cell r="BC59">
            <v>0</v>
          </cell>
          <cell r="BE59">
            <v>0</v>
          </cell>
          <cell r="BG59">
            <v>0</v>
          </cell>
          <cell r="BI59">
            <v>0</v>
          </cell>
          <cell r="BK59">
            <v>0</v>
          </cell>
          <cell r="BM59">
            <v>0</v>
          </cell>
          <cell r="BO59">
            <v>0</v>
          </cell>
          <cell r="BQ59">
            <v>0</v>
          </cell>
          <cell r="BR59" t="e">
            <v>#DIV/0!</v>
          </cell>
          <cell r="BS59">
            <v>0</v>
          </cell>
          <cell r="BT59" t="e">
            <v>#DIV/0!</v>
          </cell>
          <cell r="BU59">
            <v>0</v>
          </cell>
          <cell r="BV59" t="e">
            <v>#DIV/0!</v>
          </cell>
          <cell r="BW59">
            <v>0</v>
          </cell>
          <cell r="BY59">
            <v>0.56999999999999995</v>
          </cell>
          <cell r="CA59">
            <v>0</v>
          </cell>
          <cell r="CC59">
            <v>0.61</v>
          </cell>
          <cell r="CE59">
            <v>0</v>
          </cell>
          <cell r="CG59">
            <v>0.71</v>
          </cell>
          <cell r="CH59" t="e">
            <v>#DIV/0!</v>
          </cell>
          <cell r="CI59">
            <v>0.69</v>
          </cell>
          <cell r="CK59" t="str">
            <v>PS Admin Total</v>
          </cell>
          <cell r="CN59">
            <v>3.95</v>
          </cell>
          <cell r="CP59">
            <v>1.75</v>
          </cell>
          <cell r="CR59">
            <v>2.61</v>
          </cell>
          <cell r="CT59">
            <v>0</v>
          </cell>
          <cell r="CV59">
            <v>2.63</v>
          </cell>
          <cell r="CX59">
            <v>0.78</v>
          </cell>
          <cell r="CZ59">
            <v>0</v>
          </cell>
          <cell r="DB59">
            <v>0.76</v>
          </cell>
        </row>
        <row r="61">
          <cell r="B61" t="str">
            <v>TV Media</v>
          </cell>
          <cell r="E61">
            <v>3.77</v>
          </cell>
          <cell r="G61">
            <v>5.74</v>
          </cell>
          <cell r="I61">
            <v>4.88</v>
          </cell>
          <cell r="K61">
            <v>0.64</v>
          </cell>
          <cell r="M61">
            <v>25.28</v>
          </cell>
          <cell r="O61">
            <v>4.03</v>
          </cell>
          <cell r="Q61">
            <v>0</v>
          </cell>
          <cell r="S61">
            <v>3.96</v>
          </cell>
          <cell r="U61">
            <v>4.04</v>
          </cell>
          <cell r="W61">
            <v>0</v>
          </cell>
          <cell r="Y61">
            <v>3.95</v>
          </cell>
          <cell r="AA61">
            <v>11.46</v>
          </cell>
          <cell r="AC61">
            <v>4.29</v>
          </cell>
          <cell r="AE61">
            <v>5.47</v>
          </cell>
          <cell r="AG61">
            <v>5.44</v>
          </cell>
          <cell r="AI61">
            <v>5.44</v>
          </cell>
          <cell r="AK61">
            <v>5.45</v>
          </cell>
          <cell r="AM61">
            <v>5.95</v>
          </cell>
          <cell r="AO61">
            <v>5.9</v>
          </cell>
          <cell r="AQ61">
            <v>13.4</v>
          </cell>
          <cell r="AS61">
            <v>12.88</v>
          </cell>
          <cell r="AU61">
            <v>9.5399999999999991</v>
          </cell>
          <cell r="AW61">
            <v>9.76</v>
          </cell>
          <cell r="AY61">
            <v>6.13</v>
          </cell>
          <cell r="BA61">
            <v>13.97</v>
          </cell>
          <cell r="BC61">
            <v>14.02</v>
          </cell>
          <cell r="BE61">
            <v>32.090000000000003</v>
          </cell>
          <cell r="BG61">
            <v>15.44</v>
          </cell>
          <cell r="BI61">
            <v>24.35</v>
          </cell>
          <cell r="BK61">
            <v>24.33</v>
          </cell>
          <cell r="BM61">
            <v>56.78</v>
          </cell>
          <cell r="BO61">
            <v>27.18</v>
          </cell>
          <cell r="BQ61">
            <v>18.18</v>
          </cell>
          <cell r="BR61" t="e">
            <v>#DIV/0!</v>
          </cell>
          <cell r="BS61">
            <v>31.49</v>
          </cell>
          <cell r="BT61" t="e">
            <v>#DIV/0!</v>
          </cell>
          <cell r="BU61">
            <v>31.47</v>
          </cell>
          <cell r="BV61" t="e">
            <v>#DIV/0!</v>
          </cell>
          <cell r="BW61">
            <v>31.48</v>
          </cell>
          <cell r="BY61">
            <v>6.06</v>
          </cell>
          <cell r="CA61">
            <v>19.82</v>
          </cell>
          <cell r="CC61">
            <v>6.55</v>
          </cell>
          <cell r="CE61">
            <v>22.49</v>
          </cell>
          <cell r="CG61">
            <v>6.4</v>
          </cell>
          <cell r="CH61" t="e">
            <v>#DIV/0!</v>
          </cell>
          <cell r="CI61">
            <v>6.91</v>
          </cell>
          <cell r="CK61" t="str">
            <v>BSA (excl. CPR Working)</v>
          </cell>
          <cell r="CN61">
            <v>36.090000000000003</v>
          </cell>
          <cell r="CP61">
            <v>8.35</v>
          </cell>
          <cell r="CR61">
            <v>19.16</v>
          </cell>
          <cell r="CT61">
            <v>0</v>
          </cell>
          <cell r="CV61">
            <v>19.28</v>
          </cell>
          <cell r="CX61">
            <v>6.86</v>
          </cell>
          <cell r="CZ61">
            <v>22.49</v>
          </cell>
          <cell r="DB61">
            <v>7.34</v>
          </cell>
        </row>
        <row r="62">
          <cell r="B62" t="str">
            <v>Other Media</v>
          </cell>
          <cell r="E62">
            <v>0.39</v>
          </cell>
          <cell r="G62">
            <v>0.59</v>
          </cell>
          <cell r="I62">
            <v>0.5</v>
          </cell>
          <cell r="K62">
            <v>0</v>
          </cell>
          <cell r="M62">
            <v>0</v>
          </cell>
          <cell r="O62">
            <v>0</v>
          </cell>
          <cell r="Q62">
            <v>0</v>
          </cell>
          <cell r="S62">
            <v>0</v>
          </cell>
          <cell r="U62">
            <v>0</v>
          </cell>
          <cell r="W62">
            <v>0</v>
          </cell>
          <cell r="Y62">
            <v>0</v>
          </cell>
          <cell r="AA62">
            <v>0</v>
          </cell>
          <cell r="AC62">
            <v>0</v>
          </cell>
          <cell r="AE62">
            <v>0</v>
          </cell>
          <cell r="AG62">
            <v>0</v>
          </cell>
          <cell r="AI62">
            <v>0</v>
          </cell>
          <cell r="AK62">
            <v>0</v>
          </cell>
          <cell r="AM62">
            <v>0</v>
          </cell>
          <cell r="AO62">
            <v>0</v>
          </cell>
          <cell r="AQ62">
            <v>0</v>
          </cell>
          <cell r="AS62">
            <v>0</v>
          </cell>
          <cell r="AU62">
            <v>0</v>
          </cell>
          <cell r="AW62">
            <v>0</v>
          </cell>
          <cell r="AY62">
            <v>0</v>
          </cell>
          <cell r="BA62">
            <v>0</v>
          </cell>
          <cell r="BC62">
            <v>0</v>
          </cell>
          <cell r="BE62">
            <v>0</v>
          </cell>
          <cell r="BG62">
            <v>0</v>
          </cell>
          <cell r="BI62">
            <v>0</v>
          </cell>
          <cell r="BK62">
            <v>0</v>
          </cell>
          <cell r="BM62">
            <v>0</v>
          </cell>
          <cell r="BO62">
            <v>0</v>
          </cell>
          <cell r="BQ62">
            <v>0</v>
          </cell>
          <cell r="BR62" t="e">
            <v>#DIV/0!</v>
          </cell>
          <cell r="BS62">
            <v>31.49</v>
          </cell>
          <cell r="BT62" t="e">
            <v>#DIV/0!</v>
          </cell>
          <cell r="BU62">
            <v>31.47</v>
          </cell>
          <cell r="BV62" t="e">
            <v>#DIV/0!</v>
          </cell>
          <cell r="BW62">
            <v>31.48</v>
          </cell>
          <cell r="BY62">
            <v>0</v>
          </cell>
          <cell r="CA62">
            <v>0</v>
          </cell>
          <cell r="CC62">
            <v>0</v>
          </cell>
          <cell r="CE62">
            <v>0</v>
          </cell>
          <cell r="CG62">
            <v>0.04</v>
          </cell>
          <cell r="CH62" t="e">
            <v>#DIV/0!</v>
          </cell>
          <cell r="CI62">
            <v>0.04</v>
          </cell>
          <cell r="CK62" t="str">
            <v>BSA (excl. CPR Working)</v>
          </cell>
          <cell r="CN62">
            <v>4.08</v>
          </cell>
          <cell r="CP62">
            <v>1.31</v>
          </cell>
          <cell r="CR62">
            <v>2.39</v>
          </cell>
          <cell r="CT62">
            <v>0</v>
          </cell>
          <cell r="CV62">
            <v>2.4</v>
          </cell>
          <cell r="CX62">
            <v>0.13</v>
          </cell>
          <cell r="CZ62">
            <v>0</v>
          </cell>
          <cell r="DB62">
            <v>0.12</v>
          </cell>
        </row>
        <row r="63">
          <cell r="B63" t="str">
            <v>Other BSE (excl. Media)</v>
          </cell>
          <cell r="E63">
            <v>1.6</v>
          </cell>
          <cell r="G63">
            <v>2.4300000000000002</v>
          </cell>
          <cell r="I63">
            <v>2.0699999999999998</v>
          </cell>
          <cell r="K63">
            <v>6.64</v>
          </cell>
          <cell r="M63">
            <v>7</v>
          </cell>
          <cell r="O63">
            <v>1.1200000000000001</v>
          </cell>
          <cell r="Q63">
            <v>20.32</v>
          </cell>
          <cell r="S63">
            <v>1.48</v>
          </cell>
          <cell r="U63">
            <v>1.1200000000000001</v>
          </cell>
          <cell r="W63">
            <v>20.239999999999998</v>
          </cell>
          <cell r="Y63">
            <v>1.53</v>
          </cell>
          <cell r="AA63">
            <v>3.17</v>
          </cell>
          <cell r="AC63">
            <v>1.58</v>
          </cell>
          <cell r="AE63">
            <v>2.68</v>
          </cell>
          <cell r="AG63">
            <v>2.66</v>
          </cell>
          <cell r="AI63">
            <v>2.66</v>
          </cell>
          <cell r="AK63">
            <v>2.66</v>
          </cell>
          <cell r="AM63">
            <v>2.91</v>
          </cell>
          <cell r="AO63">
            <v>2.89</v>
          </cell>
          <cell r="AQ63">
            <v>6.56</v>
          </cell>
          <cell r="AS63">
            <v>6.31</v>
          </cell>
          <cell r="AU63">
            <v>4.6900000000000004</v>
          </cell>
          <cell r="AW63">
            <v>4.76</v>
          </cell>
          <cell r="AY63">
            <v>3</v>
          </cell>
          <cell r="BA63">
            <v>8.7799999999999994</v>
          </cell>
          <cell r="BC63">
            <v>8.81</v>
          </cell>
          <cell r="BE63">
            <v>20.18</v>
          </cell>
          <cell r="BG63">
            <v>9.7100000000000009</v>
          </cell>
          <cell r="BI63">
            <v>22.23</v>
          </cell>
          <cell r="BK63">
            <v>22.21</v>
          </cell>
          <cell r="BM63">
            <v>51.83</v>
          </cell>
          <cell r="BO63">
            <v>24.81</v>
          </cell>
          <cell r="BQ63">
            <v>13.23</v>
          </cell>
          <cell r="BR63" t="e">
            <v>#DIV/0!</v>
          </cell>
          <cell r="BS63">
            <v>31.49</v>
          </cell>
          <cell r="BT63" t="e">
            <v>#DIV/0!</v>
          </cell>
          <cell r="BU63">
            <v>31.47</v>
          </cell>
          <cell r="BV63" t="e">
            <v>#DIV/0!</v>
          </cell>
          <cell r="BW63">
            <v>31.48</v>
          </cell>
          <cell r="BY63">
            <v>2.68</v>
          </cell>
          <cell r="CA63">
            <v>21.86</v>
          </cell>
          <cell r="CC63">
            <v>2.93</v>
          </cell>
          <cell r="CE63">
            <v>24.03</v>
          </cell>
          <cell r="CG63">
            <v>2.86</v>
          </cell>
          <cell r="CH63" t="e">
            <v>#DIV/0!</v>
          </cell>
          <cell r="CI63">
            <v>3.52</v>
          </cell>
          <cell r="CK63" t="str">
            <v>BSA (excl. CPR Working)</v>
          </cell>
          <cell r="CN63">
            <v>4.76</v>
          </cell>
          <cell r="CP63">
            <v>1.3</v>
          </cell>
          <cell r="CR63">
            <v>2.65</v>
          </cell>
          <cell r="CT63">
            <v>0</v>
          </cell>
          <cell r="CV63">
            <v>2.67</v>
          </cell>
          <cell r="CX63">
            <v>2.85</v>
          </cell>
          <cell r="CZ63">
            <v>24.03</v>
          </cell>
          <cell r="DB63">
            <v>3.5</v>
          </cell>
        </row>
        <row r="64">
          <cell r="B64" t="str">
            <v>C&amp;F HHH - TV Media</v>
          </cell>
          <cell r="E64">
            <v>0</v>
          </cell>
          <cell r="G64">
            <v>0</v>
          </cell>
          <cell r="I64">
            <v>0</v>
          </cell>
          <cell r="K64">
            <v>0</v>
          </cell>
          <cell r="M64">
            <v>0</v>
          </cell>
          <cell r="O64">
            <v>0</v>
          </cell>
          <cell r="Q64">
            <v>0</v>
          </cell>
          <cell r="S64">
            <v>0</v>
          </cell>
          <cell r="U64">
            <v>0</v>
          </cell>
          <cell r="W64">
            <v>0</v>
          </cell>
          <cell r="Y64">
            <v>0</v>
          </cell>
          <cell r="AA64">
            <v>0</v>
          </cell>
          <cell r="AC64">
            <v>0</v>
          </cell>
          <cell r="AE64">
            <v>0</v>
          </cell>
          <cell r="AG64">
            <v>0</v>
          </cell>
          <cell r="AI64">
            <v>0</v>
          </cell>
          <cell r="AK64">
            <v>0</v>
          </cell>
          <cell r="AM64">
            <v>0</v>
          </cell>
          <cell r="AO64">
            <v>0</v>
          </cell>
          <cell r="AQ64">
            <v>0</v>
          </cell>
          <cell r="AS64">
            <v>0</v>
          </cell>
          <cell r="AU64">
            <v>0</v>
          </cell>
          <cell r="AW64">
            <v>0</v>
          </cell>
          <cell r="AY64">
            <v>0</v>
          </cell>
          <cell r="BA64">
            <v>0</v>
          </cell>
          <cell r="BC64">
            <v>0</v>
          </cell>
          <cell r="BE64">
            <v>0</v>
          </cell>
          <cell r="BG64">
            <v>0</v>
          </cell>
          <cell r="BI64">
            <v>0</v>
          </cell>
          <cell r="BK64">
            <v>0</v>
          </cell>
          <cell r="BM64">
            <v>0</v>
          </cell>
          <cell r="BO64">
            <v>0</v>
          </cell>
          <cell r="BQ64">
            <v>0</v>
          </cell>
          <cell r="BR64" t="e">
            <v>#DIV/0!</v>
          </cell>
          <cell r="BS64">
            <v>31.49</v>
          </cell>
          <cell r="BT64" t="e">
            <v>#DIV/0!</v>
          </cell>
          <cell r="BU64">
            <v>31.47</v>
          </cell>
          <cell r="BV64" t="e">
            <v>#DIV/0!</v>
          </cell>
          <cell r="BW64">
            <v>31.48</v>
          </cell>
          <cell r="BY64">
            <v>0</v>
          </cell>
          <cell r="CA64">
            <v>0</v>
          </cell>
          <cell r="CC64">
            <v>0</v>
          </cell>
          <cell r="CE64">
            <v>0</v>
          </cell>
          <cell r="CG64">
            <v>0</v>
          </cell>
          <cell r="CH64" t="e">
            <v>#DIV/0!</v>
          </cell>
          <cell r="CI64">
            <v>0</v>
          </cell>
          <cell r="CK64" t="str">
            <v>BSA (excl. CPR Working)</v>
          </cell>
          <cell r="CN64">
            <v>0</v>
          </cell>
          <cell r="CP64">
            <v>0</v>
          </cell>
          <cell r="CR64">
            <v>0</v>
          </cell>
          <cell r="CT64">
            <v>0</v>
          </cell>
          <cell r="CV64">
            <v>0</v>
          </cell>
          <cell r="CX64">
            <v>0</v>
          </cell>
          <cell r="CZ64">
            <v>0</v>
          </cell>
          <cell r="DB64">
            <v>0</v>
          </cell>
        </row>
        <row r="65">
          <cell r="B65" t="str">
            <v>C&amp;F HHH - Other Media</v>
          </cell>
          <cell r="E65">
            <v>0</v>
          </cell>
          <cell r="G65">
            <v>0</v>
          </cell>
          <cell r="I65">
            <v>0</v>
          </cell>
          <cell r="K65">
            <v>1.43</v>
          </cell>
          <cell r="M65">
            <v>0</v>
          </cell>
          <cell r="O65">
            <v>0</v>
          </cell>
          <cell r="Q65">
            <v>0</v>
          </cell>
          <cell r="S65">
            <v>0</v>
          </cell>
          <cell r="U65">
            <v>0</v>
          </cell>
          <cell r="W65">
            <v>0</v>
          </cell>
          <cell r="Y65">
            <v>0</v>
          </cell>
          <cell r="AA65">
            <v>0</v>
          </cell>
          <cell r="AC65">
            <v>0</v>
          </cell>
          <cell r="AE65">
            <v>0</v>
          </cell>
          <cell r="AG65">
            <v>0</v>
          </cell>
          <cell r="AI65">
            <v>0</v>
          </cell>
          <cell r="AK65">
            <v>0</v>
          </cell>
          <cell r="AM65">
            <v>0</v>
          </cell>
          <cell r="AO65">
            <v>0</v>
          </cell>
          <cell r="AQ65">
            <v>0</v>
          </cell>
          <cell r="AS65">
            <v>0</v>
          </cell>
          <cell r="AU65">
            <v>0</v>
          </cell>
          <cell r="AW65">
            <v>0</v>
          </cell>
          <cell r="AY65">
            <v>0</v>
          </cell>
          <cell r="BA65">
            <v>0</v>
          </cell>
          <cell r="BC65">
            <v>0</v>
          </cell>
          <cell r="BE65">
            <v>0</v>
          </cell>
          <cell r="BG65">
            <v>0</v>
          </cell>
          <cell r="BI65">
            <v>0</v>
          </cell>
          <cell r="BK65">
            <v>0</v>
          </cell>
          <cell r="BM65">
            <v>0</v>
          </cell>
          <cell r="BO65">
            <v>0</v>
          </cell>
          <cell r="BQ65">
            <v>0</v>
          </cell>
          <cell r="BR65" t="e">
            <v>#DIV/0!</v>
          </cell>
          <cell r="BS65">
            <v>31.49</v>
          </cell>
          <cell r="BT65" t="e">
            <v>#DIV/0!</v>
          </cell>
          <cell r="BU65">
            <v>31.47</v>
          </cell>
          <cell r="BV65" t="e">
            <v>#DIV/0!</v>
          </cell>
          <cell r="BW65">
            <v>31.48</v>
          </cell>
          <cell r="BY65">
            <v>0</v>
          </cell>
          <cell r="CA65">
            <v>0</v>
          </cell>
          <cell r="CC65">
            <v>0</v>
          </cell>
          <cell r="CE65">
            <v>0</v>
          </cell>
          <cell r="CG65">
            <v>0</v>
          </cell>
          <cell r="CH65" t="e">
            <v>#DIV/0!</v>
          </cell>
          <cell r="CI65">
            <v>0</v>
          </cell>
          <cell r="CK65" t="str">
            <v>BSA (excl. CPR Working)</v>
          </cell>
          <cell r="CN65">
            <v>0</v>
          </cell>
          <cell r="CP65">
            <v>0</v>
          </cell>
          <cell r="CR65">
            <v>0</v>
          </cell>
          <cell r="CT65">
            <v>0</v>
          </cell>
          <cell r="CV65">
            <v>0</v>
          </cell>
          <cell r="CX65">
            <v>0</v>
          </cell>
          <cell r="CZ65">
            <v>0</v>
          </cell>
          <cell r="DB65">
            <v>0</v>
          </cell>
        </row>
        <row r="66">
          <cell r="B66" t="str">
            <v>C&amp;F HHH - Other BSE (excl. Media)</v>
          </cell>
          <cell r="E66">
            <v>0</v>
          </cell>
          <cell r="G66">
            <v>0</v>
          </cell>
          <cell r="I66">
            <v>0</v>
          </cell>
          <cell r="K66">
            <v>0</v>
          </cell>
          <cell r="M66">
            <v>0</v>
          </cell>
          <cell r="O66">
            <v>0</v>
          </cell>
          <cell r="Q66">
            <v>0</v>
          </cell>
          <cell r="S66">
            <v>0</v>
          </cell>
          <cell r="U66">
            <v>0</v>
          </cell>
          <cell r="W66">
            <v>0</v>
          </cell>
          <cell r="Y66">
            <v>0</v>
          </cell>
          <cell r="AA66">
            <v>0</v>
          </cell>
          <cell r="AC66">
            <v>0</v>
          </cell>
          <cell r="AE66">
            <v>0</v>
          </cell>
          <cell r="AG66">
            <v>0</v>
          </cell>
          <cell r="AI66">
            <v>0</v>
          </cell>
          <cell r="AK66">
            <v>0</v>
          </cell>
          <cell r="AM66">
            <v>0</v>
          </cell>
          <cell r="AO66">
            <v>0</v>
          </cell>
          <cell r="AQ66">
            <v>0</v>
          </cell>
          <cell r="AS66">
            <v>0</v>
          </cell>
          <cell r="AU66">
            <v>0</v>
          </cell>
          <cell r="AW66">
            <v>0</v>
          </cell>
          <cell r="AY66">
            <v>0</v>
          </cell>
          <cell r="BA66">
            <v>0</v>
          </cell>
          <cell r="BC66">
            <v>0</v>
          </cell>
          <cell r="BE66">
            <v>0</v>
          </cell>
          <cell r="BG66">
            <v>0</v>
          </cell>
          <cell r="BI66">
            <v>0</v>
          </cell>
          <cell r="BK66">
            <v>0</v>
          </cell>
          <cell r="BM66">
            <v>0</v>
          </cell>
          <cell r="BO66">
            <v>0</v>
          </cell>
          <cell r="BQ66">
            <v>0</v>
          </cell>
          <cell r="BR66" t="e">
            <v>#DIV/0!</v>
          </cell>
          <cell r="BS66">
            <v>0</v>
          </cell>
          <cell r="BT66" t="e">
            <v>#DIV/0!</v>
          </cell>
          <cell r="BU66">
            <v>0</v>
          </cell>
          <cell r="BV66" t="e">
            <v>#DIV/0!</v>
          </cell>
          <cell r="BW66">
            <v>0</v>
          </cell>
          <cell r="BY66">
            <v>0</v>
          </cell>
          <cell r="CA66">
            <v>0</v>
          </cell>
          <cell r="CC66">
            <v>0</v>
          </cell>
          <cell r="CE66">
            <v>0</v>
          </cell>
          <cell r="CG66">
            <v>0</v>
          </cell>
          <cell r="CH66" t="e">
            <v>#DIV/0!</v>
          </cell>
          <cell r="CI66">
            <v>0</v>
          </cell>
        </row>
        <row r="67">
          <cell r="B67" t="str">
            <v>BSE (incl.HHH)</v>
          </cell>
          <cell r="E67">
            <v>5.76</v>
          </cell>
          <cell r="G67">
            <v>8.76</v>
          </cell>
          <cell r="I67">
            <v>7.45</v>
          </cell>
          <cell r="K67">
            <v>8.07</v>
          </cell>
          <cell r="M67">
            <v>32.28</v>
          </cell>
          <cell r="O67">
            <v>5.15</v>
          </cell>
          <cell r="Q67">
            <v>20.32</v>
          </cell>
          <cell r="S67">
            <v>5.44</v>
          </cell>
          <cell r="U67">
            <v>5.16</v>
          </cell>
          <cell r="W67">
            <v>20.239999999999998</v>
          </cell>
          <cell r="Y67">
            <v>5.48</v>
          </cell>
          <cell r="AA67">
            <v>14.63</v>
          </cell>
          <cell r="AC67">
            <v>5.86</v>
          </cell>
          <cell r="AE67">
            <v>8.15</v>
          </cell>
          <cell r="AG67">
            <v>8.1</v>
          </cell>
          <cell r="AI67">
            <v>8.11</v>
          </cell>
          <cell r="AK67">
            <v>8.11</v>
          </cell>
          <cell r="AM67">
            <v>8.86</v>
          </cell>
          <cell r="AO67">
            <v>8.7899999999999991</v>
          </cell>
          <cell r="AQ67">
            <v>19.95</v>
          </cell>
          <cell r="AS67">
            <v>19.190000000000001</v>
          </cell>
          <cell r="AU67">
            <v>14.23</v>
          </cell>
          <cell r="AW67">
            <v>14.53</v>
          </cell>
          <cell r="AY67">
            <v>9.1300000000000008</v>
          </cell>
          <cell r="BA67">
            <v>22.75</v>
          </cell>
          <cell r="BC67">
            <v>22.83</v>
          </cell>
          <cell r="BE67">
            <v>52.27</v>
          </cell>
          <cell r="BG67">
            <v>25.15</v>
          </cell>
          <cell r="BI67">
            <v>46.58</v>
          </cell>
          <cell r="BK67">
            <v>46.54</v>
          </cell>
          <cell r="BM67">
            <v>108.61</v>
          </cell>
          <cell r="BO67">
            <v>51.99</v>
          </cell>
          <cell r="BQ67">
            <v>31.41</v>
          </cell>
          <cell r="BR67" t="e">
            <v>#DIV/0!</v>
          </cell>
          <cell r="BS67">
            <v>31.49</v>
          </cell>
          <cell r="BT67" t="e">
            <v>#DIV/0!</v>
          </cell>
          <cell r="BU67">
            <v>31.47</v>
          </cell>
          <cell r="BV67" t="e">
            <v>#DIV/0!</v>
          </cell>
          <cell r="BW67">
            <v>31.48</v>
          </cell>
          <cell r="BY67">
            <v>8.74</v>
          </cell>
          <cell r="CA67">
            <v>41.67</v>
          </cell>
          <cell r="CC67">
            <v>9.49</v>
          </cell>
          <cell r="CE67">
            <v>46.52</v>
          </cell>
          <cell r="CG67">
            <v>9.31</v>
          </cell>
          <cell r="CH67" t="e">
            <v>#DIV/0!</v>
          </cell>
          <cell r="CI67">
            <v>10.48</v>
          </cell>
          <cell r="CK67" t="str">
            <v>BSA (incl.HHH)</v>
          </cell>
          <cell r="CN67">
            <v>44.93</v>
          </cell>
          <cell r="CO67" t="e">
            <v>#DIV/0!</v>
          </cell>
          <cell r="CP67">
            <v>10.97</v>
          </cell>
          <cell r="CQ67" t="e">
            <v>#DIV/0!</v>
          </cell>
          <cell r="CR67">
            <v>24.2</v>
          </cell>
          <cell r="CS67" t="e">
            <v>#DIV/0!</v>
          </cell>
          <cell r="CT67">
            <v>0</v>
          </cell>
          <cell r="CU67" t="e">
            <v>#DIV/0!</v>
          </cell>
          <cell r="CV67">
            <v>24.35</v>
          </cell>
          <cell r="CX67">
            <v>9.84</v>
          </cell>
          <cell r="CZ67">
            <v>46.52</v>
          </cell>
          <cell r="DB67">
            <v>10.96</v>
          </cell>
        </row>
        <row r="69">
          <cell r="B69" t="str">
            <v>Local SR&amp;A</v>
          </cell>
          <cell r="E69">
            <v>5.29</v>
          </cell>
          <cell r="G69">
            <v>8.0500000000000007</v>
          </cell>
          <cell r="I69">
            <v>6.85</v>
          </cell>
          <cell r="K69">
            <v>2.4500000000000002</v>
          </cell>
          <cell r="M69">
            <v>10.39</v>
          </cell>
          <cell r="O69">
            <v>1.66</v>
          </cell>
          <cell r="Q69">
            <v>0</v>
          </cell>
          <cell r="S69">
            <v>1.63</v>
          </cell>
          <cell r="U69">
            <v>1.66</v>
          </cell>
          <cell r="W69">
            <v>0</v>
          </cell>
          <cell r="Y69">
            <v>1.63</v>
          </cell>
          <cell r="AA69">
            <v>4.71</v>
          </cell>
          <cell r="AC69">
            <v>1.77</v>
          </cell>
          <cell r="AE69">
            <v>2.82</v>
          </cell>
          <cell r="AG69">
            <v>2.8</v>
          </cell>
          <cell r="AI69">
            <v>2.8</v>
          </cell>
          <cell r="AK69">
            <v>2.81</v>
          </cell>
          <cell r="AM69">
            <v>3.07</v>
          </cell>
          <cell r="AO69">
            <v>3.04</v>
          </cell>
          <cell r="AQ69">
            <v>6.9</v>
          </cell>
          <cell r="AS69">
            <v>6.64</v>
          </cell>
          <cell r="AU69">
            <v>4.92</v>
          </cell>
          <cell r="AW69">
            <v>5</v>
          </cell>
          <cell r="AY69">
            <v>3.16</v>
          </cell>
          <cell r="BA69">
            <v>0</v>
          </cell>
          <cell r="BC69">
            <v>0</v>
          </cell>
          <cell r="BE69">
            <v>0</v>
          </cell>
          <cell r="BG69">
            <v>0</v>
          </cell>
          <cell r="BI69">
            <v>0</v>
          </cell>
          <cell r="BK69">
            <v>0</v>
          </cell>
          <cell r="BM69">
            <v>0</v>
          </cell>
          <cell r="BO69">
            <v>0</v>
          </cell>
          <cell r="BQ69">
            <v>0</v>
          </cell>
          <cell r="BR69" t="e">
            <v>#DIV/0!</v>
          </cell>
          <cell r="BS69">
            <v>0</v>
          </cell>
          <cell r="BT69" t="e">
            <v>#DIV/0!</v>
          </cell>
          <cell r="BU69">
            <v>0</v>
          </cell>
          <cell r="BV69" t="e">
            <v>#DIV/0!</v>
          </cell>
          <cell r="BW69">
            <v>0</v>
          </cell>
          <cell r="BY69">
            <v>2.1800000000000002</v>
          </cell>
          <cell r="CA69">
            <v>0</v>
          </cell>
          <cell r="CC69">
            <v>2.33</v>
          </cell>
          <cell r="CE69">
            <v>0</v>
          </cell>
          <cell r="CG69">
            <v>2.73</v>
          </cell>
          <cell r="CH69" t="e">
            <v>#DIV/0!</v>
          </cell>
          <cell r="CI69">
            <v>2.65</v>
          </cell>
          <cell r="CK69" t="str">
            <v>Local SR&amp;A</v>
          </cell>
          <cell r="CN69">
            <v>15.78</v>
          </cell>
          <cell r="CP69">
            <v>7</v>
          </cell>
          <cell r="CR69">
            <v>10.42</v>
          </cell>
          <cell r="CT69">
            <v>0</v>
          </cell>
          <cell r="CV69">
            <v>10.49</v>
          </cell>
          <cell r="CX69">
            <v>3.01</v>
          </cell>
          <cell r="CZ69">
            <v>0</v>
          </cell>
          <cell r="DB69">
            <v>2.92</v>
          </cell>
        </row>
        <row r="70">
          <cell r="B70" t="str">
            <v>Beauty Counselor Expense</v>
          </cell>
          <cell r="E70">
            <v>0</v>
          </cell>
          <cell r="G70">
            <v>0</v>
          </cell>
          <cell r="I70">
            <v>0</v>
          </cell>
          <cell r="K70">
            <v>0</v>
          </cell>
          <cell r="M70">
            <v>0</v>
          </cell>
          <cell r="O70">
            <v>0</v>
          </cell>
          <cell r="Q70">
            <v>0</v>
          </cell>
          <cell r="S70">
            <v>0</v>
          </cell>
          <cell r="U70">
            <v>0</v>
          </cell>
          <cell r="W70">
            <v>0</v>
          </cell>
          <cell r="Y70">
            <v>0</v>
          </cell>
          <cell r="AA70">
            <v>0</v>
          </cell>
          <cell r="AC70">
            <v>0</v>
          </cell>
          <cell r="AE70">
            <v>0</v>
          </cell>
          <cell r="AG70">
            <v>0</v>
          </cell>
          <cell r="AI70">
            <v>0</v>
          </cell>
          <cell r="AK70">
            <v>0</v>
          </cell>
          <cell r="AM70">
            <v>0</v>
          </cell>
          <cell r="AO70">
            <v>0</v>
          </cell>
          <cell r="AQ70">
            <v>0</v>
          </cell>
          <cell r="AS70">
            <v>0</v>
          </cell>
          <cell r="AU70">
            <v>0</v>
          </cell>
          <cell r="AW70">
            <v>0</v>
          </cell>
          <cell r="AY70">
            <v>0</v>
          </cell>
          <cell r="BA70">
            <v>0</v>
          </cell>
          <cell r="BC70">
            <v>0</v>
          </cell>
          <cell r="BE70">
            <v>0</v>
          </cell>
          <cell r="BG70">
            <v>0</v>
          </cell>
          <cell r="BI70">
            <v>0</v>
          </cell>
          <cell r="BK70">
            <v>0</v>
          </cell>
          <cell r="BM70">
            <v>0</v>
          </cell>
          <cell r="BO70">
            <v>0</v>
          </cell>
          <cell r="BQ70">
            <v>0</v>
          </cell>
          <cell r="BR70" t="e">
            <v>#DIV/0!</v>
          </cell>
          <cell r="BS70">
            <v>0</v>
          </cell>
          <cell r="BT70" t="e">
            <v>#DIV/0!</v>
          </cell>
          <cell r="BU70">
            <v>0</v>
          </cell>
          <cell r="BV70" t="e">
            <v>#DIV/0!</v>
          </cell>
          <cell r="BW70">
            <v>0</v>
          </cell>
          <cell r="BY70">
            <v>0</v>
          </cell>
          <cell r="CA70">
            <v>0</v>
          </cell>
          <cell r="CC70">
            <v>0</v>
          </cell>
          <cell r="CE70">
            <v>0</v>
          </cell>
          <cell r="CG70">
            <v>0</v>
          </cell>
          <cell r="CH70" t="e">
            <v>#DIV/0!</v>
          </cell>
          <cell r="CI70">
            <v>0</v>
          </cell>
        </row>
        <row r="71">
          <cell r="B71" t="str">
            <v>Regional SR&amp;A - Japan Based</v>
          </cell>
          <cell r="E71">
            <v>0.48</v>
          </cell>
          <cell r="G71">
            <v>0.73</v>
          </cell>
          <cell r="I71">
            <v>0.62</v>
          </cell>
          <cell r="K71">
            <v>0.22</v>
          </cell>
          <cell r="M71">
            <v>0.94</v>
          </cell>
          <cell r="O71">
            <v>0.15</v>
          </cell>
          <cell r="Q71">
            <v>0</v>
          </cell>
          <cell r="S71">
            <v>0.15</v>
          </cell>
          <cell r="U71">
            <v>0.15</v>
          </cell>
          <cell r="W71">
            <v>0</v>
          </cell>
          <cell r="Y71">
            <v>0.15</v>
          </cell>
          <cell r="AA71">
            <v>0.43</v>
          </cell>
          <cell r="AC71">
            <v>0.16</v>
          </cell>
          <cell r="AE71">
            <v>0.25</v>
          </cell>
          <cell r="AG71">
            <v>0.25</v>
          </cell>
          <cell r="AI71">
            <v>0.25</v>
          </cell>
          <cell r="AK71">
            <v>0.25</v>
          </cell>
          <cell r="AM71">
            <v>0.28000000000000003</v>
          </cell>
          <cell r="AO71">
            <v>0.28000000000000003</v>
          </cell>
          <cell r="AQ71">
            <v>0.63</v>
          </cell>
          <cell r="AS71">
            <v>0.6</v>
          </cell>
          <cell r="AU71">
            <v>0.46</v>
          </cell>
          <cell r="AW71">
            <v>0.47</v>
          </cell>
          <cell r="AY71">
            <v>0.28999999999999998</v>
          </cell>
          <cell r="BA71">
            <v>0</v>
          </cell>
          <cell r="BC71">
            <v>0</v>
          </cell>
          <cell r="BE71">
            <v>0</v>
          </cell>
          <cell r="BG71">
            <v>0</v>
          </cell>
          <cell r="BI71">
            <v>0</v>
          </cell>
          <cell r="BK71">
            <v>0</v>
          </cell>
          <cell r="BM71">
            <v>0</v>
          </cell>
          <cell r="BO71">
            <v>0</v>
          </cell>
          <cell r="BQ71">
            <v>0</v>
          </cell>
          <cell r="BR71" t="e">
            <v>#DIV/0!</v>
          </cell>
          <cell r="BS71">
            <v>0</v>
          </cell>
          <cell r="BT71" t="e">
            <v>#DIV/0!</v>
          </cell>
          <cell r="BU71">
            <v>0</v>
          </cell>
          <cell r="BV71" t="e">
            <v>#DIV/0!</v>
          </cell>
          <cell r="BW71">
            <v>0</v>
          </cell>
          <cell r="BY71">
            <v>0.2</v>
          </cell>
          <cell r="CA71">
            <v>0</v>
          </cell>
          <cell r="CC71">
            <v>0.21</v>
          </cell>
          <cell r="CE71">
            <v>0</v>
          </cell>
          <cell r="CG71">
            <v>0.25</v>
          </cell>
          <cell r="CH71" t="e">
            <v>#DIV/0!</v>
          </cell>
          <cell r="CI71">
            <v>0.24</v>
          </cell>
          <cell r="CK71" t="str">
            <v>Regional SR&amp;A - Japan Based</v>
          </cell>
          <cell r="CN71">
            <v>2.25</v>
          </cell>
          <cell r="CP71">
            <v>1</v>
          </cell>
          <cell r="CR71">
            <v>1.49</v>
          </cell>
          <cell r="CT71">
            <v>0</v>
          </cell>
          <cell r="CV71">
            <v>1.5</v>
          </cell>
          <cell r="CX71">
            <v>0.28999999999999998</v>
          </cell>
          <cell r="CZ71">
            <v>0</v>
          </cell>
          <cell r="DB71">
            <v>0.28000000000000003</v>
          </cell>
        </row>
        <row r="72">
          <cell r="B72" t="str">
            <v>Regional SR&amp;A - A/P Based - $</v>
          </cell>
          <cell r="E72">
            <v>0.23</v>
          </cell>
          <cell r="G72">
            <v>0.35</v>
          </cell>
          <cell r="I72">
            <v>0.3</v>
          </cell>
          <cell r="K72">
            <v>0.11</v>
          </cell>
          <cell r="M72">
            <v>0.44</v>
          </cell>
          <cell r="O72">
            <v>7.0000000000000007E-2</v>
          </cell>
          <cell r="Q72">
            <v>0</v>
          </cell>
          <cell r="S72">
            <v>7.0000000000000007E-2</v>
          </cell>
          <cell r="U72">
            <v>7.0000000000000007E-2</v>
          </cell>
          <cell r="W72">
            <v>0</v>
          </cell>
          <cell r="Y72">
            <v>7.0000000000000007E-2</v>
          </cell>
          <cell r="AA72">
            <v>0.21</v>
          </cell>
          <cell r="AC72">
            <v>0.08</v>
          </cell>
          <cell r="AE72">
            <v>0.12</v>
          </cell>
          <cell r="AG72">
            <v>0.12</v>
          </cell>
          <cell r="AI72">
            <v>0.12</v>
          </cell>
          <cell r="AK72">
            <v>0.12</v>
          </cell>
          <cell r="AM72">
            <v>0.13</v>
          </cell>
          <cell r="AO72">
            <v>0.13</v>
          </cell>
          <cell r="AQ72">
            <v>0.3</v>
          </cell>
          <cell r="AS72">
            <v>0.28999999999999998</v>
          </cell>
          <cell r="AU72">
            <v>0.23</v>
          </cell>
          <cell r="AW72">
            <v>0.24</v>
          </cell>
          <cell r="AY72">
            <v>0.14000000000000001</v>
          </cell>
          <cell r="BA72">
            <v>0</v>
          </cell>
          <cell r="BC72">
            <v>0</v>
          </cell>
          <cell r="BE72">
            <v>0</v>
          </cell>
          <cell r="BG72">
            <v>0</v>
          </cell>
          <cell r="BI72">
            <v>0</v>
          </cell>
          <cell r="BK72">
            <v>0</v>
          </cell>
          <cell r="BM72">
            <v>0</v>
          </cell>
          <cell r="BO72">
            <v>0</v>
          </cell>
          <cell r="BQ72">
            <v>0</v>
          </cell>
          <cell r="BR72" t="e">
            <v>#DIV/0!</v>
          </cell>
          <cell r="BS72">
            <v>0</v>
          </cell>
          <cell r="BT72" t="e">
            <v>#DIV/0!</v>
          </cell>
          <cell r="BU72">
            <v>0</v>
          </cell>
          <cell r="BV72" t="e">
            <v>#DIV/0!</v>
          </cell>
          <cell r="BW72">
            <v>0</v>
          </cell>
          <cell r="BY72">
            <v>0.09</v>
          </cell>
          <cell r="CA72">
            <v>0</v>
          </cell>
          <cell r="CC72">
            <v>0.1</v>
          </cell>
          <cell r="CE72">
            <v>0</v>
          </cell>
          <cell r="CG72">
            <v>0.12</v>
          </cell>
          <cell r="CH72" t="e">
            <v>#DIV/0!</v>
          </cell>
          <cell r="CI72">
            <v>0.12</v>
          </cell>
          <cell r="CK72" t="str">
            <v>Regional SR&amp;A - A/P Based - $</v>
          </cell>
          <cell r="CN72">
            <v>0.68</v>
          </cell>
          <cell r="CP72">
            <v>0.3</v>
          </cell>
          <cell r="CR72">
            <v>0.45</v>
          </cell>
          <cell r="CT72">
            <v>0</v>
          </cell>
          <cell r="CV72">
            <v>0.45</v>
          </cell>
          <cell r="CX72">
            <v>0.13</v>
          </cell>
          <cell r="CZ72">
            <v>0</v>
          </cell>
          <cell r="DB72">
            <v>0.13</v>
          </cell>
        </row>
        <row r="73">
          <cell r="B73" t="str">
            <v>SR&amp;A IB - ･</v>
          </cell>
          <cell r="E73">
            <v>2.87</v>
          </cell>
          <cell r="G73">
            <v>4.3600000000000003</v>
          </cell>
          <cell r="I73">
            <v>3.71</v>
          </cell>
          <cell r="K73">
            <v>1.33</v>
          </cell>
          <cell r="M73">
            <v>5.61</v>
          </cell>
          <cell r="O73">
            <v>0.9</v>
          </cell>
          <cell r="Q73">
            <v>0</v>
          </cell>
          <cell r="S73">
            <v>0.89</v>
          </cell>
          <cell r="U73">
            <v>0.9</v>
          </cell>
          <cell r="W73">
            <v>0</v>
          </cell>
          <cell r="Y73">
            <v>0.88</v>
          </cell>
          <cell r="AA73">
            <v>2.56</v>
          </cell>
          <cell r="AC73">
            <v>0.96</v>
          </cell>
          <cell r="AE73">
            <v>1.53</v>
          </cell>
          <cell r="AG73">
            <v>1.52</v>
          </cell>
          <cell r="AI73">
            <v>1.52</v>
          </cell>
          <cell r="AK73">
            <v>1.53</v>
          </cell>
          <cell r="AM73">
            <v>1.66</v>
          </cell>
          <cell r="AO73">
            <v>1.65</v>
          </cell>
          <cell r="AQ73">
            <v>3.74</v>
          </cell>
          <cell r="AS73">
            <v>3.6</v>
          </cell>
          <cell r="AU73">
            <v>2.69</v>
          </cell>
          <cell r="AW73">
            <v>2.71</v>
          </cell>
          <cell r="AY73">
            <v>1.71</v>
          </cell>
          <cell r="BA73">
            <v>0</v>
          </cell>
          <cell r="BC73">
            <v>0</v>
          </cell>
          <cell r="BE73">
            <v>0</v>
          </cell>
          <cell r="BG73">
            <v>0</v>
          </cell>
          <cell r="BI73">
            <v>0</v>
          </cell>
          <cell r="BK73">
            <v>0</v>
          </cell>
          <cell r="BM73">
            <v>0</v>
          </cell>
          <cell r="BO73">
            <v>0</v>
          </cell>
          <cell r="BQ73">
            <v>0</v>
          </cell>
          <cell r="BR73" t="e">
            <v>#DIV/0!</v>
          </cell>
          <cell r="BS73">
            <v>0</v>
          </cell>
          <cell r="BT73" t="e">
            <v>#DIV/0!</v>
          </cell>
          <cell r="BU73">
            <v>0</v>
          </cell>
          <cell r="BV73" t="e">
            <v>#DIV/0!</v>
          </cell>
          <cell r="BW73">
            <v>0</v>
          </cell>
          <cell r="BY73">
            <v>1.18</v>
          </cell>
          <cell r="CA73">
            <v>0</v>
          </cell>
          <cell r="CC73">
            <v>1.26</v>
          </cell>
          <cell r="CE73">
            <v>0</v>
          </cell>
          <cell r="CG73">
            <v>1.48</v>
          </cell>
          <cell r="CH73" t="e">
            <v>#DIV/0!</v>
          </cell>
          <cell r="CI73">
            <v>1.44</v>
          </cell>
          <cell r="CK73" t="str">
            <v xml:space="preserve">IA  </v>
          </cell>
          <cell r="CN73">
            <v>8.9</v>
          </cell>
          <cell r="CP73">
            <v>3.95</v>
          </cell>
          <cell r="CR73">
            <v>5.88</v>
          </cell>
          <cell r="CT73">
            <v>0</v>
          </cell>
          <cell r="CV73">
            <v>5.91</v>
          </cell>
          <cell r="CX73">
            <v>1.64</v>
          </cell>
          <cell r="CZ73">
            <v>0</v>
          </cell>
          <cell r="DB73">
            <v>1.59</v>
          </cell>
        </row>
        <row r="74">
          <cell r="B74" t="str">
            <v>&lt;&lt;Blank&gt;&gt;</v>
          </cell>
          <cell r="Q74">
            <v>0</v>
          </cell>
          <cell r="W74">
            <v>0</v>
          </cell>
          <cell r="BR74" t="e">
            <v>#DIV/0!</v>
          </cell>
        </row>
        <row r="75">
          <cell r="B75" t="str">
            <v>SRA excl. Home Office</v>
          </cell>
          <cell r="E75">
            <v>8.870000000000001</v>
          </cell>
          <cell r="G75">
            <v>13.490000000000002</v>
          </cell>
          <cell r="I75">
            <v>11.48</v>
          </cell>
          <cell r="K75">
            <v>4.1100000000000003</v>
          </cell>
          <cell r="M75">
            <v>17.38</v>
          </cell>
          <cell r="O75">
            <v>2.78</v>
          </cell>
          <cell r="Q75">
            <v>0</v>
          </cell>
          <cell r="S75">
            <v>2.7399999999999998</v>
          </cell>
          <cell r="U75">
            <v>2.78</v>
          </cell>
          <cell r="W75">
            <v>0</v>
          </cell>
          <cell r="Y75">
            <v>2.73</v>
          </cell>
          <cell r="AA75">
            <v>7.91</v>
          </cell>
          <cell r="AC75">
            <v>2.9699999999999998</v>
          </cell>
          <cell r="AE75">
            <v>4.72</v>
          </cell>
          <cell r="AG75">
            <v>4.6899999999999995</v>
          </cell>
          <cell r="AI75">
            <v>4.6899999999999995</v>
          </cell>
          <cell r="AK75">
            <v>4.71</v>
          </cell>
          <cell r="AM75">
            <v>5.14</v>
          </cell>
          <cell r="AO75">
            <v>5.0999999999999996</v>
          </cell>
          <cell r="AQ75">
            <v>11.57</v>
          </cell>
          <cell r="AS75">
            <v>11.129999999999999</v>
          </cell>
          <cell r="AU75">
            <v>8.3000000000000007</v>
          </cell>
          <cell r="AW75">
            <v>8.42</v>
          </cell>
          <cell r="AY75">
            <v>5.3000000000000007</v>
          </cell>
          <cell r="BA75">
            <v>0</v>
          </cell>
          <cell r="BC75">
            <v>0</v>
          </cell>
          <cell r="BE75">
            <v>0</v>
          </cell>
          <cell r="BG75">
            <v>0</v>
          </cell>
          <cell r="BI75">
            <v>0</v>
          </cell>
          <cell r="BK75">
            <v>0</v>
          </cell>
          <cell r="BM75">
            <v>0</v>
          </cell>
          <cell r="BO75">
            <v>0</v>
          </cell>
          <cell r="BQ75">
            <v>0</v>
          </cell>
          <cell r="BR75" t="e">
            <v>#DIV/0!</v>
          </cell>
          <cell r="BS75">
            <v>0</v>
          </cell>
          <cell r="BT75" t="e">
            <v>#DIV/0!</v>
          </cell>
          <cell r="BU75">
            <v>0</v>
          </cell>
          <cell r="BV75" t="e">
            <v>#DIV/0!</v>
          </cell>
          <cell r="BW75">
            <v>0</v>
          </cell>
          <cell r="BY75">
            <v>3.65</v>
          </cell>
          <cell r="CA75">
            <v>0</v>
          </cell>
          <cell r="CC75">
            <v>3.91</v>
          </cell>
          <cell r="CE75">
            <v>0</v>
          </cell>
          <cell r="CG75">
            <v>4.58</v>
          </cell>
          <cell r="CH75" t="e">
            <v>#DIV/0!</v>
          </cell>
          <cell r="CI75">
            <v>4.4400000000000004</v>
          </cell>
          <cell r="CK75" t="str">
            <v>SRA excl. Home Office</v>
          </cell>
          <cell r="CN75">
            <v>27.61</v>
          </cell>
          <cell r="CP75">
            <v>12.25</v>
          </cell>
          <cell r="CR75">
            <v>18.239999999999998</v>
          </cell>
          <cell r="CT75">
            <v>0</v>
          </cell>
          <cell r="CV75">
            <v>18.350000000000001</v>
          </cell>
          <cell r="CX75">
            <v>5.0699999999999994</v>
          </cell>
          <cell r="CZ75">
            <v>0</v>
          </cell>
          <cell r="DB75">
            <v>4.92</v>
          </cell>
        </row>
        <row r="76">
          <cell r="Q76">
            <v>0</v>
          </cell>
          <cell r="W76">
            <v>0</v>
          </cell>
          <cell r="BR76" t="e">
            <v>#DIV/0!</v>
          </cell>
          <cell r="BS76">
            <v>0</v>
          </cell>
          <cell r="BT76" t="e">
            <v>#DIV/0!</v>
          </cell>
          <cell r="BU76">
            <v>0</v>
          </cell>
          <cell r="BV76" t="e">
            <v>#DIV/0!</v>
          </cell>
          <cell r="BW76">
            <v>0</v>
          </cell>
        </row>
        <row r="77">
          <cell r="B77" t="str">
            <v>Category Reserve / (Saving)</v>
          </cell>
          <cell r="E77">
            <v>0</v>
          </cell>
          <cell r="G77">
            <v>0</v>
          </cell>
          <cell r="I77">
            <v>0</v>
          </cell>
          <cell r="K77">
            <v>0</v>
          </cell>
          <cell r="M77">
            <v>0</v>
          </cell>
          <cell r="O77">
            <v>0</v>
          </cell>
          <cell r="Q77">
            <v>0</v>
          </cell>
          <cell r="S77">
            <v>0</v>
          </cell>
          <cell r="U77">
            <v>0</v>
          </cell>
          <cell r="W77">
            <v>0</v>
          </cell>
          <cell r="Y77">
            <v>0</v>
          </cell>
          <cell r="AA77">
            <v>0</v>
          </cell>
          <cell r="AC77">
            <v>0</v>
          </cell>
          <cell r="AE77">
            <v>0</v>
          </cell>
          <cell r="AG77">
            <v>0</v>
          </cell>
          <cell r="AI77">
            <v>0</v>
          </cell>
          <cell r="AK77">
            <v>0</v>
          </cell>
          <cell r="AM77">
            <v>0</v>
          </cell>
          <cell r="AO77">
            <v>0</v>
          </cell>
          <cell r="AQ77">
            <v>0</v>
          </cell>
          <cell r="AS77">
            <v>0</v>
          </cell>
          <cell r="AU77">
            <v>0</v>
          </cell>
          <cell r="AW77">
            <v>0</v>
          </cell>
          <cell r="AY77">
            <v>0</v>
          </cell>
          <cell r="BA77">
            <v>0</v>
          </cell>
          <cell r="BC77">
            <v>0</v>
          </cell>
          <cell r="BE77">
            <v>0</v>
          </cell>
          <cell r="BG77">
            <v>0</v>
          </cell>
          <cell r="BI77">
            <v>0</v>
          </cell>
          <cell r="BK77">
            <v>0</v>
          </cell>
          <cell r="BM77">
            <v>0</v>
          </cell>
          <cell r="BO77">
            <v>0</v>
          </cell>
          <cell r="BQ77">
            <v>0</v>
          </cell>
          <cell r="BR77" t="e">
            <v>#DIV/0!</v>
          </cell>
          <cell r="BS77">
            <v>0</v>
          </cell>
          <cell r="BT77" t="e">
            <v>#DIV/0!</v>
          </cell>
          <cell r="BU77">
            <v>0</v>
          </cell>
          <cell r="BV77" t="e">
            <v>#DIV/0!</v>
          </cell>
          <cell r="BW77">
            <v>0</v>
          </cell>
          <cell r="BY77">
            <v>0</v>
          </cell>
          <cell r="CA77">
            <v>0</v>
          </cell>
          <cell r="CC77">
            <v>0</v>
          </cell>
          <cell r="CE77">
            <v>0</v>
          </cell>
          <cell r="CG77">
            <v>0</v>
          </cell>
          <cell r="CH77" t="e">
            <v>#DIV/0!</v>
          </cell>
          <cell r="CI77">
            <v>0</v>
          </cell>
          <cell r="CK77" t="str">
            <v xml:space="preserve">Category Reserve / (Saving) </v>
          </cell>
          <cell r="CN77">
            <v>0</v>
          </cell>
          <cell r="CP77">
            <v>0</v>
          </cell>
          <cell r="CR77">
            <v>0</v>
          </cell>
          <cell r="CT77">
            <v>0</v>
          </cell>
          <cell r="CV77">
            <v>0</v>
          </cell>
          <cell r="CX77">
            <v>0</v>
          </cell>
          <cell r="CZ77">
            <v>0</v>
          </cell>
          <cell r="DB77">
            <v>0</v>
          </cell>
        </row>
        <row r="78">
          <cell r="B78" t="str">
            <v>Corporate Reserve / (Saving)</v>
          </cell>
          <cell r="E78">
            <v>0.03</v>
          </cell>
          <cell r="G78">
            <v>0.05</v>
          </cell>
          <cell r="I78">
            <v>0.04</v>
          </cell>
          <cell r="K78">
            <v>0.01</v>
          </cell>
          <cell r="M78">
            <v>0.06</v>
          </cell>
          <cell r="O78">
            <v>0.01</v>
          </cell>
          <cell r="Q78">
            <v>0</v>
          </cell>
          <cell r="S78">
            <v>0.01</v>
          </cell>
          <cell r="U78">
            <v>0.01</v>
          </cell>
          <cell r="W78">
            <v>0</v>
          </cell>
          <cell r="Y78">
            <v>0.01</v>
          </cell>
          <cell r="AA78">
            <v>0.03</v>
          </cell>
          <cell r="AC78">
            <v>0.01</v>
          </cell>
          <cell r="AE78">
            <v>0.02</v>
          </cell>
          <cell r="AG78">
            <v>0.02</v>
          </cell>
          <cell r="AI78">
            <v>0.02</v>
          </cell>
          <cell r="AK78">
            <v>0.02</v>
          </cell>
          <cell r="AM78">
            <v>0.02</v>
          </cell>
          <cell r="AO78">
            <v>0.02</v>
          </cell>
          <cell r="AQ78">
            <v>0.04</v>
          </cell>
          <cell r="AS78">
            <v>0.05</v>
          </cell>
          <cell r="AU78">
            <v>0</v>
          </cell>
          <cell r="AW78">
            <v>0</v>
          </cell>
          <cell r="AY78">
            <v>0.02</v>
          </cell>
          <cell r="BA78">
            <v>0.02</v>
          </cell>
          <cell r="BC78">
            <v>0.02</v>
          </cell>
          <cell r="BE78">
            <v>0.03</v>
          </cell>
          <cell r="BG78">
            <v>0.02</v>
          </cell>
          <cell r="BI78">
            <v>0</v>
          </cell>
          <cell r="BK78">
            <v>0</v>
          </cell>
          <cell r="BM78">
            <v>0</v>
          </cell>
          <cell r="BO78">
            <v>0</v>
          </cell>
          <cell r="BQ78">
            <v>0.01</v>
          </cell>
          <cell r="BR78" t="e">
            <v>#DIV/0!</v>
          </cell>
          <cell r="BS78">
            <v>0</v>
          </cell>
          <cell r="BT78" t="e">
            <v>#DIV/0!</v>
          </cell>
          <cell r="BU78">
            <v>0</v>
          </cell>
          <cell r="BV78" t="e">
            <v>#DIV/0!</v>
          </cell>
          <cell r="BW78">
            <v>0</v>
          </cell>
          <cell r="BY78">
            <v>0.01</v>
          </cell>
          <cell r="CA78">
            <v>0</v>
          </cell>
          <cell r="CC78">
            <v>0.02</v>
          </cell>
          <cell r="CE78">
            <v>0</v>
          </cell>
          <cell r="CG78">
            <v>0.02</v>
          </cell>
          <cell r="CH78" t="e">
            <v>#DIV/0!</v>
          </cell>
          <cell r="CI78">
            <v>0.02</v>
          </cell>
          <cell r="CK78" t="str">
            <v>Corporate Reserve / (Saving)</v>
          </cell>
          <cell r="CN78">
            <v>7.0000000000000007E-2</v>
          </cell>
          <cell r="CP78">
            <v>0.03</v>
          </cell>
          <cell r="CR78">
            <v>0.05</v>
          </cell>
          <cell r="CT78">
            <v>0</v>
          </cell>
          <cell r="CV78">
            <v>0.05</v>
          </cell>
          <cell r="CX78">
            <v>0.02</v>
          </cell>
          <cell r="CZ78">
            <v>0</v>
          </cell>
          <cell r="DB78">
            <v>0.02</v>
          </cell>
        </row>
        <row r="79">
          <cell r="B79" t="str">
            <v>C&amp;F SQ Training</v>
          </cell>
          <cell r="E79">
            <v>0</v>
          </cell>
          <cell r="G79">
            <v>0</v>
          </cell>
          <cell r="I79">
            <v>0</v>
          </cell>
          <cell r="K79">
            <v>0</v>
          </cell>
          <cell r="M79">
            <v>0</v>
          </cell>
          <cell r="O79">
            <v>0</v>
          </cell>
          <cell r="Q79">
            <v>0</v>
          </cell>
          <cell r="S79">
            <v>0</v>
          </cell>
          <cell r="U79">
            <v>0</v>
          </cell>
          <cell r="W79">
            <v>0</v>
          </cell>
          <cell r="Y79">
            <v>0</v>
          </cell>
          <cell r="AA79">
            <v>0</v>
          </cell>
          <cell r="AC79">
            <v>0</v>
          </cell>
          <cell r="AE79">
            <v>0</v>
          </cell>
          <cell r="AG79">
            <v>0</v>
          </cell>
          <cell r="AI79">
            <v>0</v>
          </cell>
          <cell r="AK79">
            <v>0</v>
          </cell>
          <cell r="AM79">
            <v>0</v>
          </cell>
          <cell r="AO79">
            <v>0</v>
          </cell>
          <cell r="AQ79">
            <v>0</v>
          </cell>
          <cell r="AS79">
            <v>0</v>
          </cell>
          <cell r="AU79">
            <v>0</v>
          </cell>
          <cell r="AW79">
            <v>0</v>
          </cell>
          <cell r="AY79">
            <v>0</v>
          </cell>
          <cell r="BA79">
            <v>0</v>
          </cell>
          <cell r="BC79">
            <v>0</v>
          </cell>
          <cell r="BE79">
            <v>0</v>
          </cell>
          <cell r="BG79">
            <v>0</v>
          </cell>
          <cell r="BI79">
            <v>0</v>
          </cell>
          <cell r="BK79">
            <v>0</v>
          </cell>
          <cell r="BM79">
            <v>0</v>
          </cell>
          <cell r="BO79">
            <v>0</v>
          </cell>
          <cell r="BQ79">
            <v>0</v>
          </cell>
          <cell r="BR79" t="e">
            <v>#DIV/0!</v>
          </cell>
          <cell r="BS79">
            <v>0</v>
          </cell>
          <cell r="BT79" t="e">
            <v>#DIV/0!</v>
          </cell>
          <cell r="BU79">
            <v>0</v>
          </cell>
          <cell r="BV79" t="e">
            <v>#DIV/0!</v>
          </cell>
          <cell r="BW79">
            <v>0</v>
          </cell>
          <cell r="BY79">
            <v>0</v>
          </cell>
          <cell r="CA79">
            <v>0</v>
          </cell>
          <cell r="CC79">
            <v>0</v>
          </cell>
          <cell r="CE79">
            <v>0</v>
          </cell>
          <cell r="CG79">
            <v>0</v>
          </cell>
          <cell r="CH79" t="e">
            <v>#DIV/0!</v>
          </cell>
          <cell r="CI79">
            <v>0</v>
          </cell>
          <cell r="CK79" t="str">
            <v>C&amp;F SQ Training</v>
          </cell>
          <cell r="CN79">
            <v>0</v>
          </cell>
          <cell r="CP79">
            <v>0</v>
          </cell>
          <cell r="CR79">
            <v>0</v>
          </cell>
          <cell r="CT79">
            <v>0</v>
          </cell>
          <cell r="CV79">
            <v>0</v>
          </cell>
          <cell r="CX79">
            <v>0</v>
          </cell>
          <cell r="CZ79">
            <v>0</v>
          </cell>
          <cell r="DB79">
            <v>0</v>
          </cell>
        </row>
        <row r="80">
          <cell r="B80" t="str">
            <v>&lt;&lt;Blank&gt;&gt;</v>
          </cell>
          <cell r="E80">
            <v>0</v>
          </cell>
          <cell r="G80">
            <v>0</v>
          </cell>
          <cell r="I80">
            <v>0</v>
          </cell>
          <cell r="K80">
            <v>0</v>
          </cell>
          <cell r="M80">
            <v>0</v>
          </cell>
          <cell r="O80">
            <v>0</v>
          </cell>
          <cell r="Q80">
            <v>0</v>
          </cell>
          <cell r="S80">
            <v>0</v>
          </cell>
          <cell r="U80">
            <v>0</v>
          </cell>
          <cell r="W80">
            <v>0</v>
          </cell>
          <cell r="Y80">
            <v>0</v>
          </cell>
          <cell r="AA80">
            <v>0</v>
          </cell>
          <cell r="AC80">
            <v>0</v>
          </cell>
          <cell r="AE80">
            <v>0</v>
          </cell>
          <cell r="AG80">
            <v>0</v>
          </cell>
          <cell r="AI80">
            <v>0</v>
          </cell>
          <cell r="AK80">
            <v>0</v>
          </cell>
          <cell r="AM80">
            <v>0</v>
          </cell>
          <cell r="AO80">
            <v>0</v>
          </cell>
          <cell r="AQ80">
            <v>0</v>
          </cell>
          <cell r="AS80">
            <v>0</v>
          </cell>
          <cell r="AU80">
            <v>0</v>
          </cell>
          <cell r="AW80">
            <v>0</v>
          </cell>
          <cell r="AY80">
            <v>0</v>
          </cell>
          <cell r="BA80">
            <v>0</v>
          </cell>
          <cell r="BC80">
            <v>0</v>
          </cell>
          <cell r="BE80">
            <v>0</v>
          </cell>
          <cell r="BG80">
            <v>0</v>
          </cell>
          <cell r="BI80">
            <v>0</v>
          </cell>
          <cell r="BK80">
            <v>0</v>
          </cell>
          <cell r="BM80">
            <v>0</v>
          </cell>
          <cell r="BO80">
            <v>0</v>
          </cell>
          <cell r="BQ80">
            <v>0</v>
          </cell>
          <cell r="BR80" t="e">
            <v>#DIV/0!</v>
          </cell>
          <cell r="BS80">
            <v>0</v>
          </cell>
          <cell r="BT80" t="e">
            <v>#DIV/0!</v>
          </cell>
          <cell r="BU80">
            <v>0</v>
          </cell>
          <cell r="BV80" t="e">
            <v>#DIV/0!</v>
          </cell>
          <cell r="BW80">
            <v>0</v>
          </cell>
          <cell r="BY80">
            <v>0</v>
          </cell>
          <cell r="CA80">
            <v>0</v>
          </cell>
          <cell r="CC80">
            <v>0</v>
          </cell>
          <cell r="CE80">
            <v>0</v>
          </cell>
          <cell r="CG80">
            <v>0</v>
          </cell>
          <cell r="CH80" t="e">
            <v>#DIV/0!</v>
          </cell>
          <cell r="CI80">
            <v>0</v>
          </cell>
          <cell r="CK80" t="str">
            <v>Home Office - $</v>
          </cell>
          <cell r="CN80">
            <v>0</v>
          </cell>
          <cell r="CP80">
            <v>0</v>
          </cell>
          <cell r="CR80">
            <v>0</v>
          </cell>
          <cell r="CT80">
            <v>0</v>
          </cell>
          <cell r="CV80">
            <v>0</v>
          </cell>
          <cell r="CX80">
            <v>0</v>
          </cell>
          <cell r="CZ80">
            <v>0</v>
          </cell>
          <cell r="DB80">
            <v>0</v>
          </cell>
        </row>
        <row r="81">
          <cell r="B81" t="str">
            <v>Total SR&amp;A</v>
          </cell>
          <cell r="E81">
            <v>8.9</v>
          </cell>
          <cell r="G81">
            <v>13.55</v>
          </cell>
          <cell r="I81">
            <v>11.53</v>
          </cell>
          <cell r="K81">
            <v>4.12</v>
          </cell>
          <cell r="M81">
            <v>17.440000000000001</v>
          </cell>
          <cell r="O81">
            <v>2.8</v>
          </cell>
          <cell r="Q81">
            <v>0</v>
          </cell>
          <cell r="S81">
            <v>2.75</v>
          </cell>
          <cell r="U81">
            <v>2.8</v>
          </cell>
          <cell r="W81">
            <v>0</v>
          </cell>
          <cell r="Y81">
            <v>2.74</v>
          </cell>
          <cell r="AA81">
            <v>7.94</v>
          </cell>
          <cell r="AC81">
            <v>2.97</v>
          </cell>
          <cell r="AE81">
            <v>4.74</v>
          </cell>
          <cell r="AG81">
            <v>4.71</v>
          </cell>
          <cell r="AI81">
            <v>4.72</v>
          </cell>
          <cell r="AK81">
            <v>4.7300000000000004</v>
          </cell>
          <cell r="AM81">
            <v>5.16</v>
          </cell>
          <cell r="AO81">
            <v>5.12</v>
          </cell>
          <cell r="AQ81">
            <v>11.61</v>
          </cell>
          <cell r="AS81">
            <v>11.17</v>
          </cell>
          <cell r="AU81">
            <v>8.31</v>
          </cell>
          <cell r="AW81">
            <v>8.41</v>
          </cell>
          <cell r="AY81">
            <v>5.32</v>
          </cell>
          <cell r="BA81">
            <v>0.02</v>
          </cell>
          <cell r="BC81">
            <v>0.02</v>
          </cell>
          <cell r="BE81">
            <v>0.03</v>
          </cell>
          <cell r="BG81">
            <v>0.02</v>
          </cell>
          <cell r="BI81">
            <v>0</v>
          </cell>
          <cell r="BK81">
            <v>0</v>
          </cell>
          <cell r="BM81">
            <v>0</v>
          </cell>
          <cell r="BO81">
            <v>0</v>
          </cell>
          <cell r="BQ81">
            <v>0.01</v>
          </cell>
          <cell r="BR81" t="e">
            <v>#DIV/0!</v>
          </cell>
          <cell r="BS81">
            <v>0</v>
          </cell>
          <cell r="BT81" t="e">
            <v>#DIV/0!</v>
          </cell>
          <cell r="BU81">
            <v>0</v>
          </cell>
          <cell r="BV81" t="e">
            <v>#DIV/0!</v>
          </cell>
          <cell r="BW81">
            <v>0</v>
          </cell>
          <cell r="BY81">
            <v>3.66</v>
          </cell>
          <cell r="CA81">
            <v>0</v>
          </cell>
          <cell r="CC81">
            <v>3.92</v>
          </cell>
          <cell r="CE81">
            <v>0</v>
          </cell>
          <cell r="CG81">
            <v>4.5999999999999996</v>
          </cell>
          <cell r="CH81" t="e">
            <v>#DIV/0!</v>
          </cell>
          <cell r="CI81">
            <v>0</v>
          </cell>
          <cell r="CK81" t="str">
            <v>Total SR&amp;A</v>
          </cell>
          <cell r="CN81">
            <v>27.68</v>
          </cell>
          <cell r="CP81">
            <v>12.28</v>
          </cell>
          <cell r="CR81">
            <v>18.28</v>
          </cell>
          <cell r="CT81">
            <v>0</v>
          </cell>
          <cell r="CV81">
            <v>18.399999999999999</v>
          </cell>
          <cell r="CX81">
            <v>5.09</v>
          </cell>
          <cell r="CZ81">
            <v>0</v>
          </cell>
          <cell r="DB81">
            <v>4.9400000000000004</v>
          </cell>
        </row>
        <row r="82">
          <cell r="Q82">
            <v>0</v>
          </cell>
          <cell r="W82">
            <v>0</v>
          </cell>
        </row>
        <row r="83">
          <cell r="B83" t="str">
            <v>Other ISSA (BDF N/W)</v>
          </cell>
          <cell r="E83">
            <v>0.01</v>
          </cell>
          <cell r="G83">
            <v>0.02</v>
          </cell>
          <cell r="I83">
            <v>0.02</v>
          </cell>
          <cell r="K83">
            <v>0.01</v>
          </cell>
          <cell r="M83">
            <v>0</v>
          </cell>
          <cell r="O83">
            <v>0</v>
          </cell>
          <cell r="Q83">
            <v>0</v>
          </cell>
          <cell r="S83">
            <v>0</v>
          </cell>
          <cell r="U83">
            <v>0</v>
          </cell>
          <cell r="W83">
            <v>0</v>
          </cell>
          <cell r="Y83">
            <v>0</v>
          </cell>
          <cell r="AA83">
            <v>0.02</v>
          </cell>
          <cell r="AC83">
            <v>0</v>
          </cell>
          <cell r="AE83">
            <v>0.01</v>
          </cell>
          <cell r="AG83">
            <v>0.01</v>
          </cell>
          <cell r="AI83">
            <v>0.01</v>
          </cell>
          <cell r="AK83">
            <v>0.01</v>
          </cell>
          <cell r="AM83">
            <v>0.01</v>
          </cell>
          <cell r="AO83">
            <v>0.01</v>
          </cell>
          <cell r="AQ83">
            <v>0.02</v>
          </cell>
          <cell r="AS83">
            <v>0.02</v>
          </cell>
          <cell r="AU83">
            <v>0</v>
          </cell>
          <cell r="AW83">
            <v>0</v>
          </cell>
          <cell r="AY83">
            <v>0.01</v>
          </cell>
          <cell r="BA83">
            <v>0.01</v>
          </cell>
          <cell r="BC83">
            <v>0.01</v>
          </cell>
          <cell r="BE83">
            <v>0.02</v>
          </cell>
          <cell r="BG83">
            <v>0.01</v>
          </cell>
          <cell r="BI83">
            <v>0</v>
          </cell>
          <cell r="BK83">
            <v>0</v>
          </cell>
          <cell r="BM83">
            <v>0</v>
          </cell>
          <cell r="BO83">
            <v>0</v>
          </cell>
          <cell r="BQ83">
            <v>0.01</v>
          </cell>
          <cell r="BR83" t="e">
            <v>#DIV/0!</v>
          </cell>
          <cell r="BS83">
            <v>0</v>
          </cell>
          <cell r="BT83" t="e">
            <v>#DIV/0!</v>
          </cell>
          <cell r="BU83">
            <v>0</v>
          </cell>
          <cell r="BV83" t="e">
            <v>#DIV/0!</v>
          </cell>
          <cell r="BW83">
            <v>0</v>
          </cell>
          <cell r="BY83">
            <v>0.01</v>
          </cell>
          <cell r="CA83">
            <v>0</v>
          </cell>
          <cell r="CC83">
            <v>0.01</v>
          </cell>
          <cell r="CE83">
            <v>0</v>
          </cell>
          <cell r="CG83">
            <v>0.01</v>
          </cell>
          <cell r="CH83" t="e">
            <v>#DIV/0!</v>
          </cell>
          <cell r="CI83">
            <v>0.01</v>
          </cell>
          <cell r="CK83" t="str">
            <v>BDF Non Working</v>
          </cell>
          <cell r="CN83">
            <v>0.03</v>
          </cell>
          <cell r="CP83">
            <v>0.01</v>
          </cell>
          <cell r="CR83">
            <v>0.02</v>
          </cell>
          <cell r="CT83">
            <v>0.02</v>
          </cell>
          <cell r="CV83">
            <v>0.02</v>
          </cell>
          <cell r="CX83">
            <v>0.01</v>
          </cell>
          <cell r="CZ83">
            <v>0</v>
          </cell>
          <cell r="DB83">
            <v>0.01</v>
          </cell>
        </row>
        <row r="84">
          <cell r="B84" t="str">
            <v>MPF Non Working</v>
          </cell>
          <cell r="E84">
            <v>0</v>
          </cell>
          <cell r="G84">
            <v>0</v>
          </cell>
          <cell r="I84">
            <v>0</v>
          </cell>
          <cell r="K84">
            <v>0</v>
          </cell>
          <cell r="M84">
            <v>0</v>
          </cell>
          <cell r="O84">
            <v>0</v>
          </cell>
          <cell r="Q84">
            <v>0</v>
          </cell>
          <cell r="S84">
            <v>0</v>
          </cell>
          <cell r="U84">
            <v>0</v>
          </cell>
          <cell r="W84">
            <v>0</v>
          </cell>
          <cell r="Y84">
            <v>0</v>
          </cell>
          <cell r="AA84">
            <v>0</v>
          </cell>
          <cell r="AC84">
            <v>0</v>
          </cell>
          <cell r="AE84">
            <v>0</v>
          </cell>
          <cell r="AG84">
            <v>0</v>
          </cell>
          <cell r="AI84">
            <v>0</v>
          </cell>
          <cell r="AK84">
            <v>0</v>
          </cell>
          <cell r="AM84">
            <v>0</v>
          </cell>
          <cell r="AO84">
            <v>0</v>
          </cell>
          <cell r="AQ84">
            <v>0</v>
          </cell>
          <cell r="AS84">
            <v>0</v>
          </cell>
          <cell r="AU84">
            <v>0</v>
          </cell>
          <cell r="AW84">
            <v>0</v>
          </cell>
          <cell r="AY84">
            <v>0</v>
          </cell>
          <cell r="BA84">
            <v>0</v>
          </cell>
          <cell r="BC84">
            <v>0</v>
          </cell>
          <cell r="BE84">
            <v>0</v>
          </cell>
          <cell r="BG84">
            <v>0</v>
          </cell>
          <cell r="BI84">
            <v>0</v>
          </cell>
          <cell r="BK84">
            <v>0</v>
          </cell>
          <cell r="BM84">
            <v>0</v>
          </cell>
          <cell r="BO84">
            <v>0</v>
          </cell>
          <cell r="BQ84">
            <v>0</v>
          </cell>
          <cell r="BR84" t="e">
            <v>#DIV/0!</v>
          </cell>
          <cell r="BS84">
            <v>0</v>
          </cell>
          <cell r="BT84" t="e">
            <v>#DIV/0!</v>
          </cell>
          <cell r="BU84">
            <v>0</v>
          </cell>
          <cell r="BV84" t="e">
            <v>#DIV/0!</v>
          </cell>
          <cell r="BW84">
            <v>0</v>
          </cell>
          <cell r="BY84">
            <v>0</v>
          </cell>
          <cell r="CA84">
            <v>0</v>
          </cell>
          <cell r="CC84">
            <v>0</v>
          </cell>
          <cell r="CE84">
            <v>0</v>
          </cell>
          <cell r="CG84">
            <v>0</v>
          </cell>
          <cell r="CH84" t="e">
            <v>#DIV/0!</v>
          </cell>
          <cell r="CI84">
            <v>0</v>
          </cell>
          <cell r="CK84" t="str">
            <v>MPF Non Working</v>
          </cell>
          <cell r="CN84">
            <v>0</v>
          </cell>
          <cell r="CP84">
            <v>0</v>
          </cell>
          <cell r="CR84">
            <v>0</v>
          </cell>
          <cell r="CT84">
            <v>0</v>
          </cell>
          <cell r="CV84">
            <v>0</v>
          </cell>
          <cell r="CX84">
            <v>0</v>
          </cell>
          <cell r="CZ84">
            <v>0</v>
          </cell>
          <cell r="DB84">
            <v>0</v>
          </cell>
        </row>
        <row r="85">
          <cell r="B85" t="str">
            <v>C&amp;F Other ISSA</v>
          </cell>
          <cell r="E85">
            <v>0</v>
          </cell>
          <cell r="G85">
            <v>0</v>
          </cell>
          <cell r="I85">
            <v>0</v>
          </cell>
          <cell r="K85">
            <v>0</v>
          </cell>
          <cell r="M85">
            <v>0</v>
          </cell>
          <cell r="O85">
            <v>0</v>
          </cell>
          <cell r="Q85">
            <v>0</v>
          </cell>
          <cell r="S85">
            <v>0</v>
          </cell>
          <cell r="U85">
            <v>0</v>
          </cell>
          <cell r="W85">
            <v>0</v>
          </cell>
          <cell r="Y85">
            <v>0</v>
          </cell>
          <cell r="AA85">
            <v>0</v>
          </cell>
          <cell r="AC85">
            <v>0</v>
          </cell>
          <cell r="AE85">
            <v>0</v>
          </cell>
          <cell r="AG85">
            <v>0</v>
          </cell>
          <cell r="AI85">
            <v>0</v>
          </cell>
          <cell r="AK85">
            <v>0</v>
          </cell>
          <cell r="AM85">
            <v>0</v>
          </cell>
          <cell r="AO85">
            <v>0</v>
          </cell>
          <cell r="AQ85">
            <v>0</v>
          </cell>
          <cell r="AS85">
            <v>0</v>
          </cell>
          <cell r="AU85">
            <v>0</v>
          </cell>
          <cell r="AW85">
            <v>0</v>
          </cell>
          <cell r="AY85">
            <v>0</v>
          </cell>
          <cell r="BA85">
            <v>0</v>
          </cell>
          <cell r="BC85">
            <v>0</v>
          </cell>
          <cell r="BE85">
            <v>0</v>
          </cell>
          <cell r="BG85">
            <v>0</v>
          </cell>
          <cell r="BI85">
            <v>0</v>
          </cell>
          <cell r="BK85">
            <v>0</v>
          </cell>
          <cell r="BM85">
            <v>0</v>
          </cell>
          <cell r="BO85">
            <v>0</v>
          </cell>
          <cell r="BQ85">
            <v>0</v>
          </cell>
          <cell r="BR85" t="e">
            <v>#DIV/0!</v>
          </cell>
          <cell r="BS85">
            <v>0</v>
          </cell>
          <cell r="BT85" t="e">
            <v>#DIV/0!</v>
          </cell>
          <cell r="BU85">
            <v>0</v>
          </cell>
          <cell r="BV85" t="e">
            <v>#DIV/0!</v>
          </cell>
          <cell r="BW85">
            <v>0</v>
          </cell>
          <cell r="BY85">
            <v>0</v>
          </cell>
          <cell r="CA85">
            <v>0</v>
          </cell>
          <cell r="CC85">
            <v>0</v>
          </cell>
          <cell r="CE85">
            <v>0</v>
          </cell>
          <cell r="CG85">
            <v>0</v>
          </cell>
          <cell r="CH85" t="e">
            <v>#DIV/0!</v>
          </cell>
          <cell r="CI85">
            <v>0</v>
          </cell>
          <cell r="CK85" t="str">
            <v>C&amp;F Other ISSA</v>
          </cell>
          <cell r="CN85">
            <v>0</v>
          </cell>
          <cell r="CP85">
            <v>0</v>
          </cell>
          <cell r="CR85">
            <v>0</v>
          </cell>
          <cell r="CT85">
            <v>0</v>
          </cell>
          <cell r="CV85">
            <v>0</v>
          </cell>
          <cell r="CX85">
            <v>0</v>
          </cell>
          <cell r="CZ85">
            <v>0</v>
          </cell>
          <cell r="DB85">
            <v>0</v>
          </cell>
        </row>
        <row r="86">
          <cell r="B86" t="str">
            <v>C&amp;F HHH - ISSA</v>
          </cell>
          <cell r="E86">
            <v>0</v>
          </cell>
          <cell r="G86">
            <v>0</v>
          </cell>
          <cell r="I86">
            <v>0</v>
          </cell>
          <cell r="K86">
            <v>0</v>
          </cell>
          <cell r="M86">
            <v>0</v>
          </cell>
          <cell r="O86">
            <v>0</v>
          </cell>
          <cell r="Q86">
            <v>0</v>
          </cell>
          <cell r="S86">
            <v>0</v>
          </cell>
          <cell r="U86">
            <v>0</v>
          </cell>
          <cell r="W86">
            <v>0</v>
          </cell>
          <cell r="Y86">
            <v>0</v>
          </cell>
          <cell r="AA86">
            <v>0</v>
          </cell>
          <cell r="AC86">
            <v>0</v>
          </cell>
          <cell r="AE86">
            <v>0</v>
          </cell>
          <cell r="AG86">
            <v>0</v>
          </cell>
          <cell r="AI86">
            <v>0</v>
          </cell>
          <cell r="AK86">
            <v>0</v>
          </cell>
          <cell r="AM86">
            <v>0</v>
          </cell>
          <cell r="AO86">
            <v>0</v>
          </cell>
          <cell r="AQ86">
            <v>0</v>
          </cell>
          <cell r="AS86">
            <v>0</v>
          </cell>
          <cell r="AU86">
            <v>0</v>
          </cell>
          <cell r="AW86">
            <v>0</v>
          </cell>
          <cell r="AY86">
            <v>0</v>
          </cell>
          <cell r="BA86">
            <v>0</v>
          </cell>
          <cell r="BC86">
            <v>0</v>
          </cell>
          <cell r="BE86">
            <v>0</v>
          </cell>
          <cell r="BG86">
            <v>0</v>
          </cell>
          <cell r="BI86">
            <v>0</v>
          </cell>
          <cell r="BK86">
            <v>0</v>
          </cell>
          <cell r="BM86">
            <v>0</v>
          </cell>
          <cell r="BO86">
            <v>0</v>
          </cell>
          <cell r="BQ86">
            <v>0</v>
          </cell>
          <cell r="BR86" t="e">
            <v>#DIV/0!</v>
          </cell>
          <cell r="BS86">
            <v>0</v>
          </cell>
          <cell r="BT86" t="e">
            <v>#DIV/0!</v>
          </cell>
          <cell r="BU86">
            <v>0</v>
          </cell>
          <cell r="BV86" t="e">
            <v>#DIV/0!</v>
          </cell>
          <cell r="BW86">
            <v>0</v>
          </cell>
          <cell r="BY86">
            <v>0</v>
          </cell>
          <cell r="CA86">
            <v>0</v>
          </cell>
          <cell r="CC86">
            <v>0</v>
          </cell>
          <cell r="CE86">
            <v>0</v>
          </cell>
          <cell r="CG86">
            <v>0</v>
          </cell>
          <cell r="CH86" t="e">
            <v>#DIV/0!</v>
          </cell>
          <cell r="CI86">
            <v>0</v>
          </cell>
          <cell r="CK86" t="str">
            <v>C&amp;F HHH - ISSA</v>
          </cell>
          <cell r="CN86">
            <v>0</v>
          </cell>
          <cell r="CP86">
            <v>0</v>
          </cell>
          <cell r="CR86">
            <v>0</v>
          </cell>
          <cell r="CT86">
            <v>0</v>
          </cell>
          <cell r="CV86">
            <v>0</v>
          </cell>
          <cell r="CX86">
            <v>0</v>
          </cell>
          <cell r="CZ86">
            <v>0</v>
          </cell>
          <cell r="DB86">
            <v>0</v>
          </cell>
        </row>
        <row r="87">
          <cell r="B87" t="str">
            <v>ISSA Reserve / (Savings)</v>
          </cell>
          <cell r="Q87">
            <v>0</v>
          </cell>
          <cell r="W87">
            <v>0</v>
          </cell>
          <cell r="BR87" t="e">
            <v>#DIV/0!</v>
          </cell>
          <cell r="BS87">
            <v>0</v>
          </cell>
          <cell r="BT87" t="e">
            <v>#DIV/0!</v>
          </cell>
          <cell r="BU87">
            <v>0</v>
          </cell>
          <cell r="BV87" t="e">
            <v>#DIV/0!</v>
          </cell>
          <cell r="BW87">
            <v>0</v>
          </cell>
        </row>
        <row r="88">
          <cell r="B88" t="str">
            <v xml:space="preserve">Total ISSA </v>
          </cell>
          <cell r="E88">
            <v>0.01</v>
          </cell>
          <cell r="G88">
            <v>0.02</v>
          </cell>
          <cell r="I88">
            <v>0.02</v>
          </cell>
          <cell r="K88">
            <v>0.01</v>
          </cell>
          <cell r="M88">
            <v>0</v>
          </cell>
          <cell r="O88">
            <v>0</v>
          </cell>
          <cell r="Q88">
            <v>0</v>
          </cell>
          <cell r="S88">
            <v>0</v>
          </cell>
          <cell r="U88">
            <v>0</v>
          </cell>
          <cell r="W88">
            <v>0</v>
          </cell>
          <cell r="Y88">
            <v>0</v>
          </cell>
          <cell r="AA88">
            <v>0.02</v>
          </cell>
          <cell r="AC88">
            <v>0</v>
          </cell>
          <cell r="AE88">
            <v>0.01</v>
          </cell>
          <cell r="AG88">
            <v>0.01</v>
          </cell>
          <cell r="AI88">
            <v>0.01</v>
          </cell>
          <cell r="AK88">
            <v>0.01</v>
          </cell>
          <cell r="AM88">
            <v>0.01</v>
          </cell>
          <cell r="AO88">
            <v>0.01</v>
          </cell>
          <cell r="AQ88">
            <v>0.02</v>
          </cell>
          <cell r="AS88">
            <v>0.02</v>
          </cell>
          <cell r="AU88">
            <v>0</v>
          </cell>
          <cell r="AW88">
            <v>0</v>
          </cell>
          <cell r="AY88">
            <v>0.01</v>
          </cell>
          <cell r="BA88">
            <v>0.01</v>
          </cell>
          <cell r="BC88">
            <v>0.01</v>
          </cell>
          <cell r="BE88">
            <v>0.02</v>
          </cell>
          <cell r="BG88">
            <v>0.01</v>
          </cell>
          <cell r="BI88">
            <v>0</v>
          </cell>
          <cell r="BK88">
            <v>0</v>
          </cell>
          <cell r="BM88">
            <v>0</v>
          </cell>
          <cell r="BO88">
            <v>0</v>
          </cell>
          <cell r="BQ88">
            <v>0.01</v>
          </cell>
          <cell r="BR88" t="e">
            <v>#DIV/0!</v>
          </cell>
          <cell r="BS88">
            <v>0</v>
          </cell>
          <cell r="BT88" t="e">
            <v>#DIV/0!</v>
          </cell>
          <cell r="BU88">
            <v>0</v>
          </cell>
          <cell r="BV88" t="e">
            <v>#DIV/0!</v>
          </cell>
          <cell r="BW88">
            <v>0</v>
          </cell>
          <cell r="BY88">
            <v>0.01</v>
          </cell>
          <cell r="CA88">
            <v>0</v>
          </cell>
          <cell r="CC88">
            <v>0.01</v>
          </cell>
          <cell r="CE88">
            <v>0</v>
          </cell>
          <cell r="CG88">
            <v>0.01</v>
          </cell>
          <cell r="CH88" t="e">
            <v>#DIV/0!</v>
          </cell>
          <cell r="CI88">
            <v>0.01</v>
          </cell>
          <cell r="CK88" t="str">
            <v xml:space="preserve">Total ISSA </v>
          </cell>
          <cell r="CN88">
            <v>0.03</v>
          </cell>
          <cell r="CP88">
            <v>0.01</v>
          </cell>
          <cell r="CR88">
            <v>0.02</v>
          </cell>
          <cell r="CT88">
            <v>0</v>
          </cell>
          <cell r="CV88">
            <v>0.02</v>
          </cell>
          <cell r="CX88">
            <v>0.01</v>
          </cell>
          <cell r="CZ88">
            <v>0</v>
          </cell>
          <cell r="DB88">
            <v>0.01</v>
          </cell>
        </row>
        <row r="89">
          <cell r="BR89" t="e">
            <v>#DIV/0!</v>
          </cell>
        </row>
        <row r="90">
          <cell r="B90" t="str">
            <v xml:space="preserve">Category Profit (BT) </v>
          </cell>
          <cell r="E90">
            <v>9.02</v>
          </cell>
          <cell r="G90">
            <v>28.24</v>
          </cell>
          <cell r="I90">
            <v>19.88</v>
          </cell>
          <cell r="K90">
            <v>2.99</v>
          </cell>
          <cell r="M90">
            <v>23.89</v>
          </cell>
          <cell r="O90">
            <v>0.91</v>
          </cell>
          <cell r="Q90">
            <v>-5.2</v>
          </cell>
          <cell r="S90">
            <v>0.79</v>
          </cell>
          <cell r="U90">
            <v>1.6</v>
          </cell>
          <cell r="W90">
            <v>-5.16</v>
          </cell>
          <cell r="Y90">
            <v>1.45</v>
          </cell>
          <cell r="AA90">
            <v>11.02</v>
          </cell>
          <cell r="AC90">
            <v>1.5</v>
          </cell>
          <cell r="AE90">
            <v>6.59</v>
          </cell>
          <cell r="AG90">
            <v>5.87</v>
          </cell>
          <cell r="AI90">
            <v>5.94</v>
          </cell>
          <cell r="AK90">
            <v>6.97</v>
          </cell>
          <cell r="AM90">
            <v>6.17</v>
          </cell>
          <cell r="AO90">
            <v>6.25</v>
          </cell>
          <cell r="AQ90">
            <v>20.65</v>
          </cell>
          <cell r="AS90">
            <v>8.19</v>
          </cell>
          <cell r="AU90">
            <v>2.38</v>
          </cell>
          <cell r="AW90">
            <v>-4.18</v>
          </cell>
          <cell r="AY90">
            <v>6.72</v>
          </cell>
          <cell r="BA90">
            <v>-1.53</v>
          </cell>
          <cell r="BC90">
            <v>-0.86</v>
          </cell>
          <cell r="BE90">
            <v>2.6</v>
          </cell>
          <cell r="BG90">
            <v>-0.9</v>
          </cell>
          <cell r="BI90">
            <v>-28.35</v>
          </cell>
          <cell r="BK90">
            <v>-27.44</v>
          </cell>
          <cell r="BM90">
            <v>-58.57</v>
          </cell>
          <cell r="BO90">
            <v>-30.59</v>
          </cell>
          <cell r="BQ90">
            <v>-7.83</v>
          </cell>
          <cell r="BR90" t="e">
            <v>#DIV/0!</v>
          </cell>
          <cell r="BS90">
            <v>-17.239999999999998</v>
          </cell>
          <cell r="BT90" t="e">
            <v>#DIV/0!</v>
          </cell>
          <cell r="BU90">
            <v>-16.260000000000002</v>
          </cell>
          <cell r="BV90" t="e">
            <v>#DIV/0!</v>
          </cell>
          <cell r="BW90">
            <v>-16.91</v>
          </cell>
          <cell r="BY90">
            <v>3.35</v>
          </cell>
          <cell r="CA90">
            <v>-23.69</v>
          </cell>
          <cell r="CC90">
            <v>3.81</v>
          </cell>
          <cell r="CE90">
            <v>-26.21</v>
          </cell>
          <cell r="CG90">
            <v>5.25</v>
          </cell>
          <cell r="CH90" t="e">
            <v>#DIV/0!</v>
          </cell>
          <cell r="CI90">
            <v>8.7100000000000009</v>
          </cell>
          <cell r="CK90" t="str">
            <v xml:space="preserve">Category Profit (BT) </v>
          </cell>
          <cell r="CN90">
            <v>23.15</v>
          </cell>
          <cell r="CP90">
            <v>10.71</v>
          </cell>
          <cell r="CR90">
            <v>15.56</v>
          </cell>
          <cell r="CV90">
            <v>15.36</v>
          </cell>
          <cell r="CX90">
            <v>5.61</v>
          </cell>
          <cell r="CZ90">
            <v>-54.77</v>
          </cell>
          <cell r="DB90">
            <v>4.6399999999999997</v>
          </cell>
        </row>
        <row r="92">
          <cell r="B92" t="str">
            <v>Exchange Gain / (Loss)</v>
          </cell>
          <cell r="BR92" t="e">
            <v>#DIV/0!</v>
          </cell>
          <cell r="BS92">
            <v>0</v>
          </cell>
          <cell r="BT92" t="e">
            <v>#DIV/0!</v>
          </cell>
          <cell r="BU92">
            <v>0</v>
          </cell>
          <cell r="BV92" t="e">
            <v>#DIV/0!</v>
          </cell>
          <cell r="BW92">
            <v>0</v>
          </cell>
        </row>
        <row r="93">
          <cell r="B93" t="str">
            <v>&lt;&lt;Blank&gt;&gt;</v>
          </cell>
        </row>
        <row r="94">
          <cell r="B94" t="str">
            <v>V.S. Royalty Expense</v>
          </cell>
          <cell r="E94">
            <v>0</v>
          </cell>
          <cell r="G94">
            <v>0</v>
          </cell>
          <cell r="I94">
            <v>0</v>
          </cell>
          <cell r="K94">
            <v>0</v>
          </cell>
          <cell r="M94">
            <v>0</v>
          </cell>
          <cell r="O94">
            <v>0</v>
          </cell>
          <cell r="Q94">
            <v>0</v>
          </cell>
          <cell r="S94">
            <v>0</v>
          </cell>
          <cell r="U94">
            <v>0</v>
          </cell>
          <cell r="W94">
            <v>0</v>
          </cell>
          <cell r="Y94">
            <v>0</v>
          </cell>
          <cell r="AA94">
            <v>0</v>
          </cell>
          <cell r="AC94">
            <v>0</v>
          </cell>
          <cell r="AE94">
            <v>-0.54</v>
          </cell>
          <cell r="AG94">
            <v>-0.53</v>
          </cell>
          <cell r="AI94">
            <v>-0.54</v>
          </cell>
          <cell r="AK94">
            <v>-0.54</v>
          </cell>
          <cell r="AM94">
            <v>-0.59</v>
          </cell>
          <cell r="AO94">
            <v>-0.57999999999999996</v>
          </cell>
          <cell r="AQ94">
            <v>-1.32</v>
          </cell>
          <cell r="AS94">
            <v>-1.26</v>
          </cell>
          <cell r="AU94">
            <v>-0.92</v>
          </cell>
          <cell r="AW94">
            <v>-0.94</v>
          </cell>
          <cell r="AY94">
            <v>-0.6</v>
          </cell>
          <cell r="BA94">
            <v>0</v>
          </cell>
          <cell r="BC94">
            <v>0</v>
          </cell>
          <cell r="BE94">
            <v>0</v>
          </cell>
          <cell r="BG94">
            <v>0</v>
          </cell>
          <cell r="BI94">
            <v>0</v>
          </cell>
          <cell r="BK94">
            <v>0</v>
          </cell>
          <cell r="BM94">
            <v>0</v>
          </cell>
          <cell r="BO94">
            <v>0</v>
          </cell>
          <cell r="BQ94">
            <v>0</v>
          </cell>
          <cell r="BR94" t="e">
            <v>#DIV/0!</v>
          </cell>
          <cell r="BS94">
            <v>0</v>
          </cell>
          <cell r="BT94" t="e">
            <v>#DIV/0!</v>
          </cell>
          <cell r="BU94">
            <v>0</v>
          </cell>
          <cell r="BV94" t="e">
            <v>#DIV/0!</v>
          </cell>
          <cell r="BW94">
            <v>0</v>
          </cell>
          <cell r="BY94">
            <v>-0.25</v>
          </cell>
          <cell r="CA94">
            <v>0</v>
          </cell>
          <cell r="CC94">
            <v>-0.27</v>
          </cell>
          <cell r="CE94">
            <v>0</v>
          </cell>
          <cell r="CG94">
            <v>-0.25</v>
          </cell>
          <cell r="CH94" t="e">
            <v>#DIV/0!</v>
          </cell>
          <cell r="CI94">
            <v>-0.24</v>
          </cell>
          <cell r="CK94" t="str">
            <v>V.S. Royalty Expense</v>
          </cell>
          <cell r="CN94">
            <v>0</v>
          </cell>
          <cell r="CP94">
            <v>0</v>
          </cell>
          <cell r="CR94">
            <v>0</v>
          </cell>
          <cell r="CV94">
            <v>0</v>
          </cell>
          <cell r="CX94">
            <v>-0.24</v>
          </cell>
          <cell r="CZ94">
            <v>0</v>
          </cell>
          <cell r="DB94">
            <v>-0.23</v>
          </cell>
        </row>
        <row r="95">
          <cell r="B95" t="str">
            <v>V.S. Personal Contract - $</v>
          </cell>
          <cell r="E95">
            <v>0</v>
          </cell>
          <cell r="G95">
            <v>0</v>
          </cell>
          <cell r="I95">
            <v>0</v>
          </cell>
          <cell r="K95">
            <v>0</v>
          </cell>
          <cell r="M95">
            <v>0</v>
          </cell>
          <cell r="O95">
            <v>0</v>
          </cell>
          <cell r="Q95">
            <v>0</v>
          </cell>
          <cell r="S95">
            <v>0</v>
          </cell>
          <cell r="U95">
            <v>0</v>
          </cell>
          <cell r="W95">
            <v>0</v>
          </cell>
          <cell r="Y95">
            <v>0</v>
          </cell>
          <cell r="AA95">
            <v>0</v>
          </cell>
          <cell r="AC95">
            <v>0</v>
          </cell>
          <cell r="AE95">
            <v>-7.0000000000000007E-2</v>
          </cell>
          <cell r="AG95">
            <v>-7.0000000000000007E-2</v>
          </cell>
          <cell r="AI95">
            <v>-7.0000000000000007E-2</v>
          </cell>
          <cell r="AK95">
            <v>-7.0000000000000007E-2</v>
          </cell>
          <cell r="AM95">
            <v>-0.08</v>
          </cell>
          <cell r="AO95">
            <v>-0.08</v>
          </cell>
          <cell r="AQ95">
            <v>-0.18</v>
          </cell>
          <cell r="AS95">
            <v>-0.17</v>
          </cell>
          <cell r="AU95">
            <v>-0.15</v>
          </cell>
          <cell r="AW95">
            <v>-0.12</v>
          </cell>
          <cell r="AY95">
            <v>-0.08</v>
          </cell>
          <cell r="BA95">
            <v>0</v>
          </cell>
          <cell r="BC95">
            <v>0</v>
          </cell>
          <cell r="BE95">
            <v>0</v>
          </cell>
          <cell r="BG95">
            <v>0</v>
          </cell>
          <cell r="BI95">
            <v>0</v>
          </cell>
          <cell r="BK95">
            <v>0</v>
          </cell>
          <cell r="BM95">
            <v>0</v>
          </cell>
          <cell r="BO95">
            <v>0</v>
          </cell>
          <cell r="BQ95">
            <v>0</v>
          </cell>
          <cell r="BR95" t="e">
            <v>#DIV/0!</v>
          </cell>
          <cell r="BS95">
            <v>0</v>
          </cell>
          <cell r="BT95" t="e">
            <v>#DIV/0!</v>
          </cell>
          <cell r="BU95">
            <v>0</v>
          </cell>
          <cell r="BV95" t="e">
            <v>#DIV/0!</v>
          </cell>
          <cell r="BW95">
            <v>0</v>
          </cell>
          <cell r="BY95">
            <v>-0.03</v>
          </cell>
          <cell r="CA95">
            <v>0</v>
          </cell>
          <cell r="CC95">
            <v>-0.04</v>
          </cell>
          <cell r="CE95">
            <v>0</v>
          </cell>
          <cell r="CG95">
            <v>-0.03</v>
          </cell>
          <cell r="CH95" t="e">
            <v>#DIV/0!</v>
          </cell>
          <cell r="CI95">
            <v>-0.03</v>
          </cell>
          <cell r="CK95" t="str">
            <v>V.S. Personal Contract - $</v>
          </cell>
          <cell r="CN95">
            <v>0</v>
          </cell>
          <cell r="CP95">
            <v>0</v>
          </cell>
          <cell r="CR95">
            <v>0</v>
          </cell>
          <cell r="CV95">
            <v>0</v>
          </cell>
          <cell r="CX95">
            <v>-0.03</v>
          </cell>
          <cell r="CZ95">
            <v>0</v>
          </cell>
          <cell r="DB95">
            <v>-0.03</v>
          </cell>
        </row>
        <row r="96">
          <cell r="B96" t="str">
            <v>Takara/Lucky Royalty Income</v>
          </cell>
          <cell r="E96">
            <v>0</v>
          </cell>
          <cell r="G96">
            <v>0</v>
          </cell>
          <cell r="I96">
            <v>0</v>
          </cell>
          <cell r="K96">
            <v>0</v>
          </cell>
          <cell r="M96">
            <v>0</v>
          </cell>
          <cell r="O96">
            <v>0</v>
          </cell>
          <cell r="Q96">
            <v>0</v>
          </cell>
          <cell r="S96">
            <v>0</v>
          </cell>
          <cell r="U96">
            <v>0</v>
          </cell>
          <cell r="W96">
            <v>0</v>
          </cell>
          <cell r="Y96">
            <v>0</v>
          </cell>
          <cell r="AA96">
            <v>0</v>
          </cell>
          <cell r="AC96">
            <v>0</v>
          </cell>
          <cell r="AE96">
            <v>7.0000000000000007E-2</v>
          </cell>
          <cell r="AG96">
            <v>7.0000000000000007E-2</v>
          </cell>
          <cell r="AI96">
            <v>7.0000000000000007E-2</v>
          </cell>
          <cell r="AK96">
            <v>7.0000000000000007E-2</v>
          </cell>
          <cell r="AM96">
            <v>0.08</v>
          </cell>
          <cell r="AO96">
            <v>0.08</v>
          </cell>
          <cell r="AQ96">
            <v>0.17</v>
          </cell>
          <cell r="AS96">
            <v>0.17</v>
          </cell>
          <cell r="AU96">
            <v>0.15</v>
          </cell>
          <cell r="AW96">
            <v>0.12</v>
          </cell>
          <cell r="AY96">
            <v>0.08</v>
          </cell>
          <cell r="BA96">
            <v>0</v>
          </cell>
          <cell r="BC96">
            <v>0</v>
          </cell>
          <cell r="BE96">
            <v>0</v>
          </cell>
          <cell r="BG96">
            <v>0</v>
          </cell>
          <cell r="BI96">
            <v>0</v>
          </cell>
          <cell r="BK96">
            <v>0</v>
          </cell>
          <cell r="BM96">
            <v>0</v>
          </cell>
          <cell r="BO96">
            <v>0</v>
          </cell>
          <cell r="BQ96">
            <v>0</v>
          </cell>
          <cell r="BR96" t="e">
            <v>#DIV/0!</v>
          </cell>
          <cell r="BS96">
            <v>0</v>
          </cell>
          <cell r="BT96" t="e">
            <v>#DIV/0!</v>
          </cell>
          <cell r="BU96">
            <v>0</v>
          </cell>
          <cell r="BV96" t="e">
            <v>#DIV/0!</v>
          </cell>
          <cell r="BW96">
            <v>0</v>
          </cell>
          <cell r="BY96">
            <v>0.03</v>
          </cell>
          <cell r="CA96">
            <v>0</v>
          </cell>
          <cell r="CC96">
            <v>0.04</v>
          </cell>
          <cell r="CE96">
            <v>0</v>
          </cell>
          <cell r="CG96">
            <v>0.03</v>
          </cell>
          <cell r="CH96" t="e">
            <v>#DIV/0!</v>
          </cell>
          <cell r="CI96">
            <v>0.03</v>
          </cell>
          <cell r="CK96" t="str">
            <v>Takara/Lucky Royalty Income</v>
          </cell>
          <cell r="CN96">
            <v>0</v>
          </cell>
          <cell r="CP96">
            <v>0</v>
          </cell>
          <cell r="CR96">
            <v>0</v>
          </cell>
          <cell r="CV96">
            <v>0</v>
          </cell>
          <cell r="CX96">
            <v>0.03</v>
          </cell>
          <cell r="CZ96">
            <v>0</v>
          </cell>
          <cell r="DB96">
            <v>0.03</v>
          </cell>
        </row>
        <row r="97">
          <cell r="B97" t="str">
            <v>Takara/Lucky Support Fee</v>
          </cell>
          <cell r="E97">
            <v>0</v>
          </cell>
          <cell r="G97">
            <v>0</v>
          </cell>
          <cell r="I97">
            <v>0</v>
          </cell>
          <cell r="K97">
            <v>0</v>
          </cell>
          <cell r="M97">
            <v>0</v>
          </cell>
          <cell r="O97">
            <v>0</v>
          </cell>
          <cell r="Q97">
            <v>0</v>
          </cell>
          <cell r="S97">
            <v>0</v>
          </cell>
          <cell r="U97">
            <v>0</v>
          </cell>
          <cell r="W97">
            <v>0</v>
          </cell>
          <cell r="Y97">
            <v>0</v>
          </cell>
          <cell r="AA97">
            <v>0</v>
          </cell>
          <cell r="AC97">
            <v>0</v>
          </cell>
          <cell r="AE97">
            <v>-0.02</v>
          </cell>
          <cell r="AG97">
            <v>-0.02</v>
          </cell>
          <cell r="AI97">
            <v>-0.02</v>
          </cell>
          <cell r="AK97">
            <v>-0.01</v>
          </cell>
          <cell r="AM97">
            <v>-0.02</v>
          </cell>
          <cell r="AO97">
            <v>-0.02</v>
          </cell>
          <cell r="AQ97">
            <v>-0.04</v>
          </cell>
          <cell r="AS97">
            <v>-0.05</v>
          </cell>
          <cell r="AU97">
            <v>0</v>
          </cell>
          <cell r="AW97">
            <v>0</v>
          </cell>
          <cell r="AY97">
            <v>-0.02</v>
          </cell>
          <cell r="BA97">
            <v>0</v>
          </cell>
          <cell r="BC97">
            <v>0</v>
          </cell>
          <cell r="BE97">
            <v>0</v>
          </cell>
          <cell r="BG97">
            <v>0</v>
          </cell>
          <cell r="BI97">
            <v>0</v>
          </cell>
          <cell r="BK97">
            <v>0</v>
          </cell>
          <cell r="BM97">
            <v>0</v>
          </cell>
          <cell r="BO97">
            <v>0</v>
          </cell>
          <cell r="BQ97">
            <v>0</v>
          </cell>
          <cell r="BR97" t="e">
            <v>#DIV/0!</v>
          </cell>
          <cell r="BS97">
            <v>0</v>
          </cell>
          <cell r="BT97" t="e">
            <v>#DIV/0!</v>
          </cell>
          <cell r="BU97">
            <v>0</v>
          </cell>
          <cell r="BV97" t="e">
            <v>#DIV/0!</v>
          </cell>
          <cell r="BW97">
            <v>0</v>
          </cell>
          <cell r="BY97">
            <v>-0.01</v>
          </cell>
          <cell r="CA97">
            <v>0</v>
          </cell>
          <cell r="CC97">
            <v>-0.01</v>
          </cell>
          <cell r="CE97">
            <v>0</v>
          </cell>
          <cell r="CG97">
            <v>-0.01</v>
          </cell>
          <cell r="CH97" t="e">
            <v>#DIV/0!</v>
          </cell>
          <cell r="CI97">
            <v>-0.01</v>
          </cell>
          <cell r="CK97" t="str">
            <v>Takara/Lucky Support Fee</v>
          </cell>
          <cell r="CN97">
            <v>0</v>
          </cell>
          <cell r="CP97">
            <v>0</v>
          </cell>
          <cell r="CR97">
            <v>0</v>
          </cell>
          <cell r="CV97">
            <v>0</v>
          </cell>
          <cell r="CX97">
            <v>-0.01</v>
          </cell>
          <cell r="CZ97">
            <v>0</v>
          </cell>
          <cell r="DB97">
            <v>-0.01</v>
          </cell>
        </row>
        <row r="98">
          <cell r="B98" t="str">
            <v>SK-II Royalty Expense</v>
          </cell>
          <cell r="E98">
            <v>0</v>
          </cell>
          <cell r="G98">
            <v>0</v>
          </cell>
          <cell r="I98">
            <v>0</v>
          </cell>
          <cell r="K98">
            <v>0</v>
          </cell>
          <cell r="M98">
            <v>0</v>
          </cell>
          <cell r="O98">
            <v>0</v>
          </cell>
          <cell r="Q98">
            <v>0</v>
          </cell>
          <cell r="S98">
            <v>0</v>
          </cell>
          <cell r="U98">
            <v>0</v>
          </cell>
          <cell r="W98">
            <v>0</v>
          </cell>
          <cell r="Y98">
            <v>0</v>
          </cell>
          <cell r="AA98">
            <v>0</v>
          </cell>
          <cell r="AC98">
            <v>0</v>
          </cell>
          <cell r="AE98">
            <v>0</v>
          </cell>
          <cell r="AG98">
            <v>0</v>
          </cell>
          <cell r="AI98">
            <v>0</v>
          </cell>
          <cell r="AK98">
            <v>0</v>
          </cell>
          <cell r="AM98">
            <v>0</v>
          </cell>
          <cell r="AO98">
            <v>0</v>
          </cell>
          <cell r="AQ98">
            <v>0</v>
          </cell>
          <cell r="AS98">
            <v>0</v>
          </cell>
          <cell r="AU98">
            <v>0</v>
          </cell>
          <cell r="AW98">
            <v>0</v>
          </cell>
          <cell r="AY98">
            <v>0</v>
          </cell>
          <cell r="BA98">
            <v>0</v>
          </cell>
          <cell r="BC98">
            <v>0</v>
          </cell>
          <cell r="BE98">
            <v>0</v>
          </cell>
          <cell r="BG98">
            <v>0</v>
          </cell>
          <cell r="BI98">
            <v>0</v>
          </cell>
          <cell r="BK98">
            <v>0</v>
          </cell>
          <cell r="BM98">
            <v>0</v>
          </cell>
          <cell r="BO98">
            <v>0</v>
          </cell>
          <cell r="BQ98">
            <v>0</v>
          </cell>
          <cell r="BR98" t="e">
            <v>#DIV/0!</v>
          </cell>
          <cell r="BS98">
            <v>0</v>
          </cell>
          <cell r="BT98" t="e">
            <v>#DIV/0!</v>
          </cell>
          <cell r="BU98">
            <v>0</v>
          </cell>
          <cell r="BV98" t="e">
            <v>#DIV/0!</v>
          </cell>
          <cell r="BW98">
            <v>0</v>
          </cell>
          <cell r="BY98">
            <v>0</v>
          </cell>
          <cell r="CA98">
            <v>0</v>
          </cell>
          <cell r="CC98">
            <v>0</v>
          </cell>
          <cell r="CE98">
            <v>0</v>
          </cell>
          <cell r="CG98">
            <v>0</v>
          </cell>
          <cell r="CH98" t="e">
            <v>#DIV/0!</v>
          </cell>
          <cell r="CI98">
            <v>0</v>
          </cell>
          <cell r="CK98" t="str">
            <v>SK-II Royalty Expense</v>
          </cell>
          <cell r="CN98">
            <v>0</v>
          </cell>
          <cell r="CP98">
            <v>0</v>
          </cell>
          <cell r="CR98">
            <v>0</v>
          </cell>
        </row>
        <row r="99">
          <cell r="B99" t="str">
            <v>Other (Expense) / Income</v>
          </cell>
          <cell r="E99">
            <v>1.67</v>
          </cell>
          <cell r="G99">
            <v>2.54</v>
          </cell>
          <cell r="I99">
            <v>2.16</v>
          </cell>
          <cell r="K99">
            <v>0.77</v>
          </cell>
          <cell r="M99">
            <v>3.28</v>
          </cell>
          <cell r="O99">
            <v>0.52</v>
          </cell>
          <cell r="Q99">
            <v>0</v>
          </cell>
          <cell r="S99">
            <v>0.51</v>
          </cell>
          <cell r="U99">
            <v>0.53</v>
          </cell>
          <cell r="W99">
            <v>0</v>
          </cell>
          <cell r="Y99">
            <v>0.51</v>
          </cell>
          <cell r="AA99">
            <v>1.49</v>
          </cell>
          <cell r="AC99">
            <v>0.56000000000000005</v>
          </cell>
          <cell r="AE99">
            <v>0.89</v>
          </cell>
          <cell r="AG99">
            <v>0.88</v>
          </cell>
          <cell r="AI99">
            <v>0.88</v>
          </cell>
          <cell r="AK99">
            <v>0.89</v>
          </cell>
          <cell r="AM99">
            <v>0.97</v>
          </cell>
          <cell r="AO99">
            <v>0.96</v>
          </cell>
          <cell r="AQ99">
            <v>2.1800000000000002</v>
          </cell>
          <cell r="AS99">
            <v>2.1</v>
          </cell>
          <cell r="AU99">
            <v>1.54</v>
          </cell>
          <cell r="AW99">
            <v>1.59</v>
          </cell>
          <cell r="AY99">
            <v>1</v>
          </cell>
          <cell r="BA99">
            <v>0.92</v>
          </cell>
          <cell r="BC99">
            <v>0.93</v>
          </cell>
          <cell r="BE99">
            <v>2.13</v>
          </cell>
          <cell r="BG99">
            <v>1.02</v>
          </cell>
          <cell r="BI99">
            <v>0</v>
          </cell>
          <cell r="BK99">
            <v>0</v>
          </cell>
          <cell r="BM99">
            <v>0</v>
          </cell>
          <cell r="BO99">
            <v>0</v>
          </cell>
          <cell r="BQ99">
            <v>0.78</v>
          </cell>
          <cell r="BR99" t="e">
            <v>#DIV/0!</v>
          </cell>
          <cell r="BS99">
            <v>0</v>
          </cell>
          <cell r="BT99" t="e">
            <v>#DIV/0!</v>
          </cell>
          <cell r="BU99">
            <v>0</v>
          </cell>
          <cell r="BV99" t="e">
            <v>#DIV/0!</v>
          </cell>
          <cell r="BW99">
            <v>0</v>
          </cell>
          <cell r="BY99">
            <v>0.77</v>
          </cell>
          <cell r="CA99">
            <v>0</v>
          </cell>
          <cell r="CC99">
            <v>0.83</v>
          </cell>
          <cell r="CE99">
            <v>0</v>
          </cell>
          <cell r="CG99">
            <v>0.95</v>
          </cell>
          <cell r="CH99" t="e">
            <v>#DIV/0!</v>
          </cell>
          <cell r="CI99">
            <v>0.92</v>
          </cell>
          <cell r="CK99" t="str">
            <v>Other (Expense) / Income</v>
          </cell>
          <cell r="CN99">
            <v>3.67</v>
          </cell>
          <cell r="CP99">
            <v>1.63</v>
          </cell>
          <cell r="CR99">
            <v>2.4300000000000002</v>
          </cell>
        </row>
        <row r="100">
          <cell r="B100" t="str">
            <v>Total Other (Expense) / Income</v>
          </cell>
          <cell r="E100">
            <v>1.63</v>
          </cell>
          <cell r="G100">
            <v>2.48</v>
          </cell>
          <cell r="I100">
            <v>2.11</v>
          </cell>
          <cell r="K100">
            <v>0.76</v>
          </cell>
          <cell r="M100">
            <v>3.22</v>
          </cell>
          <cell r="O100">
            <v>0.51</v>
          </cell>
          <cell r="Q100">
            <v>0</v>
          </cell>
          <cell r="S100">
            <v>0.5</v>
          </cell>
          <cell r="U100">
            <v>0.51</v>
          </cell>
          <cell r="W100">
            <v>0</v>
          </cell>
          <cell r="Y100">
            <v>0.5</v>
          </cell>
          <cell r="AA100">
            <v>1.46</v>
          </cell>
          <cell r="AC100">
            <v>0.55000000000000004</v>
          </cell>
          <cell r="AE100">
            <v>0.31</v>
          </cell>
          <cell r="AG100">
            <v>0.31</v>
          </cell>
          <cell r="AI100">
            <v>0.31</v>
          </cell>
          <cell r="AK100">
            <v>0.32</v>
          </cell>
          <cell r="AM100">
            <v>0.34</v>
          </cell>
          <cell r="AO100">
            <v>0.34</v>
          </cell>
          <cell r="AQ100">
            <v>0.77</v>
          </cell>
          <cell r="AS100">
            <v>0.74</v>
          </cell>
          <cell r="AU100">
            <v>0.62</v>
          </cell>
          <cell r="AW100">
            <v>0.59</v>
          </cell>
          <cell r="AY100">
            <v>0.35</v>
          </cell>
          <cell r="BA100">
            <v>0.9</v>
          </cell>
          <cell r="BC100">
            <v>0.91</v>
          </cell>
          <cell r="BE100">
            <v>2.08</v>
          </cell>
          <cell r="BG100">
            <v>1</v>
          </cell>
          <cell r="BI100">
            <v>-3.28</v>
          </cell>
          <cell r="BK100">
            <v>-3.28</v>
          </cell>
          <cell r="BM100">
            <v>-7.66</v>
          </cell>
          <cell r="BO100">
            <v>-3.67</v>
          </cell>
          <cell r="BQ100">
            <v>-0.09</v>
          </cell>
          <cell r="BR100" t="e">
            <v>#DIV/0!</v>
          </cell>
          <cell r="BS100">
            <v>0</v>
          </cell>
          <cell r="BT100" t="e">
            <v>#DIV/0!</v>
          </cell>
          <cell r="BU100">
            <v>0</v>
          </cell>
          <cell r="BV100" t="e">
            <v>#DIV/0!</v>
          </cell>
          <cell r="BW100">
            <v>0</v>
          </cell>
          <cell r="BY100">
            <v>0.5</v>
          </cell>
          <cell r="CA100">
            <v>-2.67</v>
          </cell>
          <cell r="CC100">
            <v>0.53</v>
          </cell>
          <cell r="CE100">
            <v>-3.03</v>
          </cell>
          <cell r="CG100">
            <v>0.68</v>
          </cell>
          <cell r="CH100" t="e">
            <v>#DIV/0!</v>
          </cell>
          <cell r="CI100">
            <v>0.56000000000000005</v>
          </cell>
          <cell r="CK100" t="str">
            <v>Total Other (Expense) / Income</v>
          </cell>
          <cell r="CN100">
            <v>3.6</v>
          </cell>
          <cell r="CP100">
            <v>1.6</v>
          </cell>
          <cell r="CR100">
            <v>2.38</v>
          </cell>
          <cell r="CV100">
            <v>2.38</v>
          </cell>
          <cell r="CX100">
            <v>0.74</v>
          </cell>
          <cell r="CZ100">
            <v>-3.03</v>
          </cell>
          <cell r="DB100">
            <v>0.62</v>
          </cell>
        </row>
        <row r="102">
          <cell r="B102" t="str">
            <v xml:space="preserve">Category Profit (BT) </v>
          </cell>
          <cell r="E102">
            <v>10.66</v>
          </cell>
          <cell r="G102">
            <v>30.72</v>
          </cell>
          <cell r="I102">
            <v>22</v>
          </cell>
          <cell r="K102">
            <v>3.74</v>
          </cell>
          <cell r="M102">
            <v>27.11</v>
          </cell>
          <cell r="O102">
            <v>1.42</v>
          </cell>
          <cell r="Q102">
            <v>-5.2</v>
          </cell>
          <cell r="S102">
            <v>1.3</v>
          </cell>
          <cell r="U102">
            <v>2.11</v>
          </cell>
          <cell r="W102">
            <v>-5.16</v>
          </cell>
          <cell r="Y102">
            <v>1.96</v>
          </cell>
          <cell r="AA102">
            <v>12.48</v>
          </cell>
          <cell r="AC102">
            <v>2.04</v>
          </cell>
          <cell r="AE102">
            <v>6.91</v>
          </cell>
          <cell r="AG102">
            <v>6.18</v>
          </cell>
          <cell r="AI102">
            <v>6.26</v>
          </cell>
          <cell r="AK102">
            <v>7.28</v>
          </cell>
          <cell r="AM102">
            <v>6.51</v>
          </cell>
          <cell r="AO102">
            <v>6.59</v>
          </cell>
          <cell r="AQ102">
            <v>21.42</v>
          </cell>
          <cell r="AS102">
            <v>8.93</v>
          </cell>
          <cell r="AU102">
            <v>3</v>
          </cell>
          <cell r="AW102">
            <v>-3.59</v>
          </cell>
          <cell r="AY102">
            <v>7.07</v>
          </cell>
          <cell r="BA102">
            <v>-0.62</v>
          </cell>
          <cell r="BC102">
            <v>0.05</v>
          </cell>
          <cell r="BE102">
            <v>4.68</v>
          </cell>
          <cell r="BG102">
            <v>0.1</v>
          </cell>
          <cell r="BI102">
            <v>-31.64</v>
          </cell>
          <cell r="BK102">
            <v>-30.73</v>
          </cell>
          <cell r="BM102">
            <v>-66.239999999999995</v>
          </cell>
          <cell r="BO102">
            <v>-34.26</v>
          </cell>
          <cell r="BQ102">
            <v>-7.92</v>
          </cell>
          <cell r="BR102" t="e">
            <v>#DIV/0!</v>
          </cell>
          <cell r="BS102">
            <v>-17.239999999999998</v>
          </cell>
          <cell r="BT102" t="e">
            <v>#DIV/0!</v>
          </cell>
          <cell r="BU102">
            <v>-16.260000000000002</v>
          </cell>
          <cell r="BV102" t="e">
            <v>#DIV/0!</v>
          </cell>
          <cell r="BW102">
            <v>-16.91</v>
          </cell>
          <cell r="BY102">
            <v>3.85</v>
          </cell>
          <cell r="CA102">
            <v>-26.36</v>
          </cell>
          <cell r="CC102">
            <v>4.3499999999999996</v>
          </cell>
          <cell r="CE102">
            <v>-29.25</v>
          </cell>
          <cell r="CG102">
            <v>5.92</v>
          </cell>
          <cell r="CH102" t="e">
            <v>#DIV/0!</v>
          </cell>
          <cell r="CI102">
            <v>4.82</v>
          </cell>
          <cell r="CN102">
            <v>26.74</v>
          </cell>
          <cell r="CP102">
            <v>12.31</v>
          </cell>
          <cell r="CR102">
            <v>17.93</v>
          </cell>
          <cell r="CT102">
            <v>51.5</v>
          </cell>
          <cell r="CV102">
            <v>17.73</v>
          </cell>
          <cell r="CX102">
            <v>6.34</v>
          </cell>
          <cell r="CZ102">
            <v>-29.25</v>
          </cell>
          <cell r="DB102">
            <v>5.26</v>
          </cell>
        </row>
        <row r="103">
          <cell r="B103" t="str">
            <v>Category Profit (AT)</v>
          </cell>
          <cell r="E103">
            <v>4.97</v>
          </cell>
          <cell r="G103">
            <v>14.53</v>
          </cell>
          <cell r="I103">
            <v>10.38</v>
          </cell>
          <cell r="K103">
            <v>1.73</v>
          </cell>
          <cell r="M103">
            <v>12.67</v>
          </cell>
          <cell r="O103">
            <v>0.63</v>
          </cell>
          <cell r="Q103">
            <v>-2.48</v>
          </cell>
          <cell r="S103">
            <v>0.57999999999999996</v>
          </cell>
          <cell r="U103">
            <v>0.97</v>
          </cell>
          <cell r="W103">
            <v>-2.48</v>
          </cell>
          <cell r="Y103">
            <v>0.89</v>
          </cell>
          <cell r="AA103">
            <v>5.89</v>
          </cell>
          <cell r="AC103">
            <v>0.93</v>
          </cell>
          <cell r="AE103">
            <v>3.24</v>
          </cell>
          <cell r="AG103">
            <v>2.9</v>
          </cell>
          <cell r="AI103">
            <v>2.94</v>
          </cell>
          <cell r="AK103">
            <v>3.42</v>
          </cell>
          <cell r="AM103">
            <v>3.04</v>
          </cell>
          <cell r="AO103">
            <v>3.08</v>
          </cell>
          <cell r="AQ103">
            <v>10.09</v>
          </cell>
          <cell r="AS103">
            <v>4.1399999999999997</v>
          </cell>
          <cell r="AU103">
            <v>1.38</v>
          </cell>
          <cell r="AW103">
            <v>-1.82</v>
          </cell>
          <cell r="AY103">
            <v>3.32</v>
          </cell>
          <cell r="BA103">
            <v>-0.38</v>
          </cell>
          <cell r="BC103">
            <v>-0.05</v>
          </cell>
          <cell r="BE103">
            <v>2.08</v>
          </cell>
          <cell r="BG103">
            <v>-0.04</v>
          </cell>
          <cell r="BI103">
            <v>-15.19</v>
          </cell>
          <cell r="BK103">
            <v>-14.75</v>
          </cell>
          <cell r="BM103">
            <v>-31.76</v>
          </cell>
          <cell r="BO103">
            <v>-16.45</v>
          </cell>
          <cell r="BQ103">
            <v>-3.87</v>
          </cell>
          <cell r="BR103" t="e">
            <v>#DIV/0!</v>
          </cell>
          <cell r="BS103">
            <v>-8.27</v>
          </cell>
          <cell r="BT103" t="e">
            <v>#DIV/0!</v>
          </cell>
          <cell r="BU103">
            <v>-7.79</v>
          </cell>
          <cell r="BV103" t="e">
            <v>#DIV/0!</v>
          </cell>
          <cell r="BW103">
            <v>-8.11</v>
          </cell>
          <cell r="BY103">
            <v>1.78</v>
          </cell>
          <cell r="CA103">
            <v>-12.65</v>
          </cell>
          <cell r="CC103">
            <v>2.02</v>
          </cell>
          <cell r="CE103">
            <v>-14.04</v>
          </cell>
          <cell r="CG103">
            <v>2.76</v>
          </cell>
          <cell r="CH103" t="e">
            <v>#DIV/0!</v>
          </cell>
          <cell r="CI103">
            <v>2.2400000000000002</v>
          </cell>
          <cell r="CN103">
            <v>12.53</v>
          </cell>
          <cell r="CP103">
            <v>5.77</v>
          </cell>
          <cell r="CR103">
            <v>8.41</v>
          </cell>
          <cell r="CT103">
            <v>24.5</v>
          </cell>
          <cell r="CV103">
            <v>8.31</v>
          </cell>
          <cell r="CX103">
            <v>2.96</v>
          </cell>
          <cell r="CZ103">
            <v>-14.04</v>
          </cell>
          <cell r="DB103">
            <v>2.44</v>
          </cell>
        </row>
        <row r="105">
          <cell r="B105" t="str">
            <v>Exchange rate change</v>
          </cell>
          <cell r="CK105" t="str">
            <v>Exchange rate change</v>
          </cell>
        </row>
        <row r="106">
          <cell r="B106" t="str">
            <v>Translation Effect</v>
          </cell>
          <cell r="CK106" t="str">
            <v>Translation Effect</v>
          </cell>
        </row>
        <row r="108">
          <cell r="B108">
            <v>110</v>
          </cell>
          <cell r="C108" t="str">
            <v>yen to</v>
          </cell>
        </row>
        <row r="109">
          <cell r="B109">
            <v>120</v>
          </cell>
          <cell r="C109" t="str">
            <v>yen</v>
          </cell>
        </row>
        <row r="110">
          <cell r="B110" t="str">
            <v>$ Based Cost BT</v>
          </cell>
          <cell r="E110">
            <v>0.25</v>
          </cell>
          <cell r="F110" t="e">
            <v>#DIV/0!</v>
          </cell>
          <cell r="G110">
            <v>0.38</v>
          </cell>
          <cell r="H110" t="e">
            <v>#DIV/0!</v>
          </cell>
          <cell r="I110">
            <v>0.32</v>
          </cell>
          <cell r="K110">
            <v>0.12</v>
          </cell>
          <cell r="L110" t="e">
            <v>#DIV/0!</v>
          </cell>
          <cell r="M110">
            <v>0.5</v>
          </cell>
          <cell r="O110">
            <v>0.08</v>
          </cell>
          <cell r="P110" t="e">
            <v>#DIV/0!</v>
          </cell>
          <cell r="Q110">
            <v>0</v>
          </cell>
          <cell r="R110" t="e">
            <v>#DIV/0!</v>
          </cell>
          <cell r="S110">
            <v>0.08</v>
          </cell>
          <cell r="T110" t="e">
            <v>#DIV/0!</v>
          </cell>
          <cell r="U110">
            <v>0.08</v>
          </cell>
          <cell r="V110" t="e">
            <v>#DIV/0!</v>
          </cell>
          <cell r="W110">
            <v>0</v>
          </cell>
          <cell r="X110" t="e">
            <v>#DIV/0!</v>
          </cell>
          <cell r="Y110">
            <v>0.08</v>
          </cell>
          <cell r="Z110" t="e">
            <v>#DIV/0!</v>
          </cell>
          <cell r="AA110">
            <v>0.22</v>
          </cell>
          <cell r="AB110" t="e">
            <v>#DIV/0!</v>
          </cell>
          <cell r="AC110">
            <v>0.08</v>
          </cell>
          <cell r="AE110">
            <v>0.2</v>
          </cell>
          <cell r="AG110">
            <v>0.2</v>
          </cell>
          <cell r="AH110" t="e">
            <v>#DIV/0!</v>
          </cell>
          <cell r="AI110">
            <v>0.24</v>
          </cell>
          <cell r="AK110">
            <v>0.2</v>
          </cell>
          <cell r="AM110">
            <v>0.22</v>
          </cell>
          <cell r="AN110" t="e">
            <v>#DIV/0!</v>
          </cell>
          <cell r="AO110">
            <v>0.26</v>
          </cell>
          <cell r="AP110" t="e">
            <v>#DIV/0!</v>
          </cell>
          <cell r="AQ110">
            <v>0.5</v>
          </cell>
          <cell r="AR110" t="e">
            <v>#DIV/0!</v>
          </cell>
          <cell r="AS110">
            <v>0.45</v>
          </cell>
          <cell r="AT110" t="e">
            <v>#DIV/0!</v>
          </cell>
          <cell r="AU110">
            <v>0.38</v>
          </cell>
          <cell r="AV110" t="e">
            <v>#DIV/0!</v>
          </cell>
          <cell r="AW110">
            <v>0.35</v>
          </cell>
          <cell r="AX110" t="e">
            <v>#DIV/0!</v>
          </cell>
          <cell r="AY110">
            <v>0.26</v>
          </cell>
          <cell r="AZ110" t="e">
            <v>#DIV/0!</v>
          </cell>
          <cell r="BA110">
            <v>-0.04</v>
          </cell>
          <cell r="BB110" t="e">
            <v>#DIV/0!</v>
          </cell>
          <cell r="BC110">
            <v>-0.04</v>
          </cell>
          <cell r="BD110" t="e">
            <v>#DIV/0!</v>
          </cell>
          <cell r="BE110">
            <v>-0.08</v>
          </cell>
          <cell r="BF110" t="e">
            <v>#DIV/0!</v>
          </cell>
          <cell r="BG110">
            <v>-0.04</v>
          </cell>
          <cell r="BI110">
            <v>0</v>
          </cell>
          <cell r="BJ110" t="e">
            <v>#DIV/0!</v>
          </cell>
          <cell r="BK110">
            <v>0</v>
          </cell>
          <cell r="BL110" t="e">
            <v>#DIV/0!</v>
          </cell>
          <cell r="BM110">
            <v>0</v>
          </cell>
          <cell r="BN110" t="e">
            <v>#DIV/0!</v>
          </cell>
          <cell r="BO110">
            <v>0</v>
          </cell>
          <cell r="BQ110">
            <v>-0.03</v>
          </cell>
          <cell r="BS110">
            <v>0</v>
          </cell>
          <cell r="BU110">
            <v>0</v>
          </cell>
          <cell r="BW110">
            <v>0</v>
          </cell>
          <cell r="BY110">
            <v>0.15</v>
          </cell>
          <cell r="CA110">
            <v>0</v>
          </cell>
          <cell r="CC110">
            <v>0.16</v>
          </cell>
          <cell r="CE110">
            <v>0</v>
          </cell>
          <cell r="CG110">
            <v>0.17</v>
          </cell>
          <cell r="CH110" t="e">
            <v>#DIV/0!</v>
          </cell>
          <cell r="CI110">
            <v>0.17</v>
          </cell>
          <cell r="CK110" t="str">
            <v>$ Brand Cost BT</v>
          </cell>
          <cell r="CN110">
            <v>0.63</v>
          </cell>
          <cell r="CO110" t="e">
            <v>#DIV/0!</v>
          </cell>
          <cell r="CP110">
            <v>0.28000000000000003</v>
          </cell>
          <cell r="CQ110" t="e">
            <v>#DIV/0!</v>
          </cell>
          <cell r="CR110">
            <v>0.41</v>
          </cell>
          <cell r="CS110" t="e">
            <v>#DIV/0!</v>
          </cell>
          <cell r="CT110">
            <v>0</v>
          </cell>
          <cell r="CU110" t="e">
            <v>#DIV/0!</v>
          </cell>
          <cell r="CV110">
            <v>0.42</v>
          </cell>
          <cell r="CX110">
            <v>0.18</v>
          </cell>
          <cell r="CZ110">
            <v>0</v>
          </cell>
          <cell r="DB110">
            <v>0.18</v>
          </cell>
        </row>
        <row r="111">
          <cell r="B111" t="str">
            <v>Exchange rate effect (BT)</v>
          </cell>
          <cell r="E111">
            <v>-0.89</v>
          </cell>
          <cell r="F111" t="e">
            <v>#DIV/0!</v>
          </cell>
          <cell r="G111">
            <v>-2.57</v>
          </cell>
          <cell r="H111" t="e">
            <v>#DIV/0!</v>
          </cell>
          <cell r="I111">
            <v>-1.84</v>
          </cell>
          <cell r="K111">
            <v>-0.32</v>
          </cell>
          <cell r="L111" t="e">
            <v>#DIV/0!</v>
          </cell>
          <cell r="M111">
            <v>-2.2999999999999998</v>
          </cell>
          <cell r="O111">
            <v>-0.12</v>
          </cell>
          <cell r="P111" t="e">
            <v>#DIV/0!</v>
          </cell>
          <cell r="Q111">
            <v>0.43</v>
          </cell>
          <cell r="R111" t="e">
            <v>#DIV/0!</v>
          </cell>
          <cell r="S111">
            <v>-0.11</v>
          </cell>
          <cell r="T111" t="e">
            <v>#DIV/0!</v>
          </cell>
          <cell r="U111">
            <v>-0.18</v>
          </cell>
          <cell r="V111" t="e">
            <v>#DIV/0!</v>
          </cell>
          <cell r="W111">
            <v>0.43</v>
          </cell>
          <cell r="X111" t="e">
            <v>#DIV/0!</v>
          </cell>
          <cell r="Y111">
            <v>-0.17</v>
          </cell>
          <cell r="Z111" t="e">
            <v>#DIV/0!</v>
          </cell>
          <cell r="AA111">
            <v>-1.04</v>
          </cell>
          <cell r="AB111" t="e">
            <v>#DIV/0!</v>
          </cell>
          <cell r="AC111">
            <v>-0.17</v>
          </cell>
          <cell r="AE111">
            <v>-0.59</v>
          </cell>
          <cell r="AG111">
            <v>-0.54</v>
          </cell>
          <cell r="AH111" t="e">
            <v>#DIV/0!</v>
          </cell>
          <cell r="AI111">
            <v>-0.54</v>
          </cell>
          <cell r="AK111">
            <v>-0.62</v>
          </cell>
          <cell r="AM111">
            <v>-0.56000000000000005</v>
          </cell>
          <cell r="AN111" t="e">
            <v>#DIV/0!</v>
          </cell>
          <cell r="AO111">
            <v>-0.56000000000000005</v>
          </cell>
          <cell r="AP111" t="e">
            <v>#DIV/0!</v>
          </cell>
          <cell r="AQ111">
            <v>-1.81</v>
          </cell>
          <cell r="AR111" t="e">
            <v>#DIV/0!</v>
          </cell>
          <cell r="AS111">
            <v>-0.76</v>
          </cell>
          <cell r="AT111" t="e">
            <v>#DIV/0!</v>
          </cell>
          <cell r="AU111">
            <v>-0.28000000000000003</v>
          </cell>
          <cell r="AV111" t="e">
            <v>#DIV/0!</v>
          </cell>
          <cell r="AW111">
            <v>0.27</v>
          </cell>
          <cell r="AX111" t="e">
            <v>#DIV/0!</v>
          </cell>
          <cell r="AY111">
            <v>-0.61</v>
          </cell>
          <cell r="AZ111" t="e">
            <v>#DIV/0!</v>
          </cell>
          <cell r="BA111">
            <v>0.05</v>
          </cell>
          <cell r="BB111" t="e">
            <v>#DIV/0!</v>
          </cell>
          <cell r="BC111">
            <v>0</v>
          </cell>
          <cell r="BD111" t="e">
            <v>#DIV/0!</v>
          </cell>
          <cell r="BE111">
            <v>-0.38</v>
          </cell>
          <cell r="BF111" t="e">
            <v>#DIV/0!</v>
          </cell>
          <cell r="BG111">
            <v>0</v>
          </cell>
          <cell r="BI111">
            <v>2.64</v>
          </cell>
          <cell r="BJ111" t="e">
            <v>#DIV/0!</v>
          </cell>
          <cell r="BK111">
            <v>2.56</v>
          </cell>
          <cell r="BL111" t="e">
            <v>#DIV/0!</v>
          </cell>
          <cell r="BM111">
            <v>5.52</v>
          </cell>
          <cell r="BN111" t="e">
            <v>#DIV/0!</v>
          </cell>
          <cell r="BO111">
            <v>2.86</v>
          </cell>
          <cell r="BQ111">
            <v>0.66</v>
          </cell>
          <cell r="BS111">
            <v>0</v>
          </cell>
          <cell r="BU111">
            <v>0</v>
          </cell>
          <cell r="BW111">
            <v>0</v>
          </cell>
          <cell r="BY111">
            <v>-0.33</v>
          </cell>
          <cell r="CA111">
            <v>2.2000000000000002</v>
          </cell>
          <cell r="CC111">
            <v>-0.37</v>
          </cell>
          <cell r="CE111">
            <v>2.44</v>
          </cell>
          <cell r="CG111">
            <v>-0.5</v>
          </cell>
          <cell r="CH111" t="e">
            <v>#DIV/0!</v>
          </cell>
          <cell r="CI111">
            <v>-0.41</v>
          </cell>
          <cell r="CK111" t="str">
            <v>Exchange rate effect (BT)</v>
          </cell>
          <cell r="CN111">
            <v>-2.25</v>
          </cell>
          <cell r="CO111" t="e">
            <v>#DIV/0!</v>
          </cell>
          <cell r="CP111">
            <v>-1.03</v>
          </cell>
          <cell r="CQ111" t="e">
            <v>#DIV/0!</v>
          </cell>
          <cell r="CR111">
            <v>-1.51</v>
          </cell>
          <cell r="CS111" t="e">
            <v>#DIV/0!</v>
          </cell>
          <cell r="CT111">
            <v>-4.29</v>
          </cell>
          <cell r="CU111" t="e">
            <v>#DIV/0!</v>
          </cell>
          <cell r="CV111">
            <v>-1.49</v>
          </cell>
          <cell r="CX111">
            <v>-0.54</v>
          </cell>
          <cell r="CZ111">
            <v>2.44</v>
          </cell>
          <cell r="DB111">
            <v>-0.45</v>
          </cell>
        </row>
        <row r="112">
          <cell r="B112" t="str">
            <v>Exchange rate effect (AT)</v>
          </cell>
          <cell r="E112">
            <v>-0.41</v>
          </cell>
          <cell r="F112" t="e">
            <v>#DIV/0!</v>
          </cell>
          <cell r="G112">
            <v>-1.21</v>
          </cell>
          <cell r="H112" t="e">
            <v>#DIV/0!</v>
          </cell>
          <cell r="I112">
            <v>-0.87</v>
          </cell>
          <cell r="K112">
            <v>-0.15</v>
          </cell>
          <cell r="L112" t="e">
            <v>#DIV/0!</v>
          </cell>
          <cell r="M112">
            <v>-1.06</v>
          </cell>
          <cell r="O112">
            <v>-0.05</v>
          </cell>
          <cell r="P112" t="e">
            <v>#DIV/0!</v>
          </cell>
          <cell r="Q112">
            <v>0.2</v>
          </cell>
          <cell r="R112" t="e">
            <v>#DIV/0!</v>
          </cell>
          <cell r="S112">
            <v>-0.05</v>
          </cell>
          <cell r="T112" t="e">
            <v>#DIV/0!</v>
          </cell>
          <cell r="U112">
            <v>-0.08</v>
          </cell>
          <cell r="V112" t="e">
            <v>#DIV/0!</v>
          </cell>
          <cell r="W112">
            <v>0.2</v>
          </cell>
          <cell r="X112" t="e">
            <v>#DIV/0!</v>
          </cell>
          <cell r="Y112">
            <v>-7.0000000000000007E-2</v>
          </cell>
          <cell r="Z112" t="e">
            <v>#DIV/0!</v>
          </cell>
          <cell r="AA112">
            <v>-0.51</v>
          </cell>
          <cell r="AB112" t="e">
            <v>#DIV/0!</v>
          </cell>
          <cell r="AC112">
            <v>-0.08</v>
          </cell>
          <cell r="AE112">
            <v>-0.28000000000000003</v>
          </cell>
          <cell r="AG112">
            <v>-0.26</v>
          </cell>
          <cell r="AH112" t="e">
            <v>#DIV/0!</v>
          </cell>
          <cell r="AI112">
            <v>-0.26</v>
          </cell>
          <cell r="AK112">
            <v>-0.28999999999999998</v>
          </cell>
          <cell r="AM112">
            <v>-0.26</v>
          </cell>
          <cell r="AN112" t="e">
            <v>#DIV/0!</v>
          </cell>
          <cell r="AO112">
            <v>-0.26</v>
          </cell>
          <cell r="AP112" t="e">
            <v>#DIV/0!</v>
          </cell>
          <cell r="AQ112">
            <v>-0.85</v>
          </cell>
          <cell r="AR112" t="e">
            <v>#DIV/0!</v>
          </cell>
          <cell r="AS112">
            <v>-0.38</v>
          </cell>
          <cell r="AT112" t="e">
            <v>#DIV/0!</v>
          </cell>
          <cell r="AU112">
            <v>-0.23</v>
          </cell>
          <cell r="AV112" t="e">
            <v>#DIV/0!</v>
          </cell>
          <cell r="AW112">
            <v>0.12</v>
          </cell>
          <cell r="AX112" t="e">
            <v>#DIV/0!</v>
          </cell>
          <cell r="AY112">
            <v>-0.28999999999999998</v>
          </cell>
          <cell r="AZ112" t="e">
            <v>#DIV/0!</v>
          </cell>
          <cell r="BA112">
            <v>0.03</v>
          </cell>
          <cell r="BB112" t="e">
            <v>#DIV/0!</v>
          </cell>
          <cell r="BC112">
            <v>0</v>
          </cell>
          <cell r="BD112" t="e">
            <v>#DIV/0!</v>
          </cell>
          <cell r="BE112">
            <v>-0.17</v>
          </cell>
          <cell r="BF112" t="e">
            <v>#DIV/0!</v>
          </cell>
          <cell r="BG112">
            <v>0</v>
          </cell>
          <cell r="BI112">
            <v>1.27</v>
          </cell>
          <cell r="BJ112" t="e">
            <v>#DIV/0!</v>
          </cell>
          <cell r="BK112">
            <v>1.24</v>
          </cell>
          <cell r="BL112" t="e">
            <v>#DIV/0!</v>
          </cell>
          <cell r="BM112">
            <v>2.62</v>
          </cell>
          <cell r="BN112" t="e">
            <v>#DIV/0!</v>
          </cell>
          <cell r="BO112">
            <v>1.37</v>
          </cell>
          <cell r="BQ112">
            <v>0.32</v>
          </cell>
          <cell r="BS112">
            <v>0</v>
          </cell>
          <cell r="BU112">
            <v>0</v>
          </cell>
          <cell r="BW112">
            <v>0</v>
          </cell>
          <cell r="BY112">
            <v>-0.15</v>
          </cell>
          <cell r="CA112">
            <v>1.06</v>
          </cell>
          <cell r="CC112">
            <v>-0.17</v>
          </cell>
          <cell r="CE112">
            <v>1.17</v>
          </cell>
          <cell r="CG112">
            <v>-0.24</v>
          </cell>
          <cell r="CH112" t="e">
            <v>#DIV/0!</v>
          </cell>
          <cell r="CI112">
            <v>-0.19</v>
          </cell>
          <cell r="CK112" t="str">
            <v>Exchange rate effect (BT)</v>
          </cell>
          <cell r="CN112">
            <v>-1.05</v>
          </cell>
          <cell r="CO112" t="e">
            <v>#DIV/0!</v>
          </cell>
          <cell r="CP112">
            <v>-0.49</v>
          </cell>
          <cell r="CQ112" t="e">
            <v>#DIV/0!</v>
          </cell>
          <cell r="CR112">
            <v>-0.71</v>
          </cell>
          <cell r="CS112" t="e">
            <v>#DIV/0!</v>
          </cell>
          <cell r="CT112">
            <v>-2</v>
          </cell>
          <cell r="CU112" t="e">
            <v>#DIV/0!</v>
          </cell>
          <cell r="CV112">
            <v>-0.7</v>
          </cell>
          <cell r="CX112">
            <v>-0.25</v>
          </cell>
          <cell r="CZ112">
            <v>1.17</v>
          </cell>
          <cell r="DB112">
            <v>-0.21</v>
          </cell>
        </row>
        <row r="113">
          <cell r="B113" t="str">
            <v xml:space="preserve">Category Profit (BT) </v>
          </cell>
          <cell r="E113">
            <v>9.76</v>
          </cell>
          <cell r="F113" t="e">
            <v>#DIV/0!</v>
          </cell>
          <cell r="G113">
            <v>28.15</v>
          </cell>
          <cell r="H113" t="e">
            <v>#DIV/0!</v>
          </cell>
          <cell r="I113">
            <v>20.16</v>
          </cell>
          <cell r="K113">
            <v>3.43</v>
          </cell>
          <cell r="L113" t="e">
            <v>#DIV/0!</v>
          </cell>
          <cell r="M113">
            <v>24.81</v>
          </cell>
          <cell r="O113">
            <v>1.3</v>
          </cell>
          <cell r="P113" t="e">
            <v>#DIV/0!</v>
          </cell>
          <cell r="Q113">
            <v>-4.7699999999999996</v>
          </cell>
          <cell r="R113" t="e">
            <v>#DIV/0!</v>
          </cell>
          <cell r="S113">
            <v>1.18</v>
          </cell>
          <cell r="T113" t="e">
            <v>#DIV/0!</v>
          </cell>
          <cell r="U113">
            <v>1.93</v>
          </cell>
          <cell r="V113" t="e">
            <v>#DIV/0!</v>
          </cell>
          <cell r="W113">
            <v>-4.7300000000000004</v>
          </cell>
          <cell r="X113" t="e">
            <v>#DIV/0!</v>
          </cell>
          <cell r="Y113">
            <v>1.79</v>
          </cell>
          <cell r="Z113" t="e">
            <v>#DIV/0!</v>
          </cell>
          <cell r="AA113">
            <v>11.43</v>
          </cell>
          <cell r="AB113" t="e">
            <v>#DIV/0!</v>
          </cell>
          <cell r="AC113">
            <v>1.87</v>
          </cell>
          <cell r="AE113">
            <v>6.32</v>
          </cell>
          <cell r="AG113">
            <v>5.64</v>
          </cell>
          <cell r="AH113" t="e">
            <v>#DIV/0!</v>
          </cell>
          <cell r="AI113">
            <v>5.71</v>
          </cell>
          <cell r="AK113">
            <v>6.67</v>
          </cell>
          <cell r="AM113">
            <v>5.95</v>
          </cell>
          <cell r="AN113" t="e">
            <v>#DIV/0!</v>
          </cell>
          <cell r="AO113">
            <v>6.02</v>
          </cell>
          <cell r="AP113" t="e">
            <v>#DIV/0!</v>
          </cell>
          <cell r="AQ113">
            <v>19.61</v>
          </cell>
          <cell r="AR113" t="e">
            <v>#DIV/0!</v>
          </cell>
          <cell r="AS113">
            <v>8.17</v>
          </cell>
          <cell r="AT113" t="e">
            <v>#DIV/0!</v>
          </cell>
          <cell r="AU113">
            <v>2.72</v>
          </cell>
          <cell r="AV113" t="e">
            <v>#DIV/0!</v>
          </cell>
          <cell r="AW113">
            <v>-3.32</v>
          </cell>
          <cell r="AX113" t="e">
            <v>#DIV/0!</v>
          </cell>
          <cell r="AY113">
            <v>6.47</v>
          </cell>
          <cell r="AZ113" t="e">
            <v>#DIV/0!</v>
          </cell>
          <cell r="BA113">
            <v>-0.56999999999999995</v>
          </cell>
          <cell r="BB113" t="e">
            <v>#DIV/0!</v>
          </cell>
          <cell r="BC113">
            <v>0.05</v>
          </cell>
          <cell r="BD113" t="e">
            <v>#DIV/0!</v>
          </cell>
          <cell r="BE113">
            <v>4.3</v>
          </cell>
          <cell r="BF113" t="e">
            <v>#DIV/0!</v>
          </cell>
          <cell r="BG113">
            <v>0.09</v>
          </cell>
          <cell r="BI113">
            <v>-29</v>
          </cell>
          <cell r="BJ113" t="e">
            <v>#DIV/0!</v>
          </cell>
          <cell r="BK113">
            <v>-28.17</v>
          </cell>
          <cell r="BL113" t="e">
            <v>#DIV/0!</v>
          </cell>
          <cell r="BM113">
            <v>-60.72</v>
          </cell>
          <cell r="BN113" t="e">
            <v>#DIV/0!</v>
          </cell>
          <cell r="BO113">
            <v>-31.41</v>
          </cell>
          <cell r="BQ113">
            <v>-7.26</v>
          </cell>
          <cell r="BS113">
            <v>0</v>
          </cell>
          <cell r="BU113">
            <v>0</v>
          </cell>
          <cell r="BW113">
            <v>0</v>
          </cell>
          <cell r="BY113">
            <v>3.52</v>
          </cell>
          <cell r="CA113">
            <v>-24.16</v>
          </cell>
          <cell r="CC113">
            <v>3.98</v>
          </cell>
          <cell r="CE113">
            <v>-26.81</v>
          </cell>
          <cell r="CG113">
            <v>5.42</v>
          </cell>
          <cell r="CH113" t="e">
            <v>#DIV/0!</v>
          </cell>
          <cell r="CI113">
            <v>4.41</v>
          </cell>
          <cell r="CK113" t="str">
            <v>Exchange rate effect (BT)</v>
          </cell>
          <cell r="CN113">
            <v>24.49</v>
          </cell>
          <cell r="CO113" t="e">
            <v>#DIV/0!</v>
          </cell>
          <cell r="CP113">
            <v>11.27</v>
          </cell>
          <cell r="CQ113" t="e">
            <v>#DIV/0!</v>
          </cell>
          <cell r="CR113">
            <v>16.43</v>
          </cell>
          <cell r="CS113" t="e">
            <v>#DIV/0!</v>
          </cell>
          <cell r="CT113">
            <v>47.21</v>
          </cell>
          <cell r="CU113" t="e">
            <v>#DIV/0!</v>
          </cell>
          <cell r="CV113">
            <v>16.239999999999998</v>
          </cell>
          <cell r="CX113">
            <v>5.81</v>
          </cell>
          <cell r="CZ113">
            <v>-26.81</v>
          </cell>
          <cell r="DB113">
            <v>4.8099999999999996</v>
          </cell>
        </row>
        <row r="114">
          <cell r="B114" t="str">
            <v>Category Profit (AT)</v>
          </cell>
          <cell r="E114">
            <v>4.5599999999999996</v>
          </cell>
          <cell r="F114" t="e">
            <v>#DIV/0!</v>
          </cell>
          <cell r="G114">
            <v>13.32</v>
          </cell>
          <cell r="H114" t="e">
            <v>#DIV/0!</v>
          </cell>
          <cell r="I114">
            <v>9.51</v>
          </cell>
          <cell r="K114">
            <v>1.59</v>
          </cell>
          <cell r="L114" t="e">
            <v>#DIV/0!</v>
          </cell>
          <cell r="M114">
            <v>11.61</v>
          </cell>
          <cell r="O114">
            <v>0.57999999999999996</v>
          </cell>
          <cell r="P114" t="e">
            <v>#DIV/0!</v>
          </cell>
          <cell r="Q114">
            <v>-2.2799999999999998</v>
          </cell>
          <cell r="R114" t="e">
            <v>#DIV/0!</v>
          </cell>
          <cell r="S114">
            <v>0.53</v>
          </cell>
          <cell r="T114" t="e">
            <v>#DIV/0!</v>
          </cell>
          <cell r="U114">
            <v>0.89</v>
          </cell>
          <cell r="V114" t="e">
            <v>#DIV/0!</v>
          </cell>
          <cell r="W114">
            <v>-2.2799999999999998</v>
          </cell>
          <cell r="X114" t="e">
            <v>#DIV/0!</v>
          </cell>
          <cell r="Y114">
            <v>0.82</v>
          </cell>
          <cell r="Z114" t="e">
            <v>#DIV/0!</v>
          </cell>
          <cell r="AA114">
            <v>5.38</v>
          </cell>
          <cell r="AB114" t="e">
            <v>#DIV/0!</v>
          </cell>
          <cell r="AC114">
            <v>0.86</v>
          </cell>
          <cell r="AE114">
            <v>2.96</v>
          </cell>
          <cell r="AG114">
            <v>2.64</v>
          </cell>
          <cell r="AH114" t="e">
            <v>#DIV/0!</v>
          </cell>
          <cell r="AI114">
            <v>2.67</v>
          </cell>
          <cell r="AK114">
            <v>3.13</v>
          </cell>
          <cell r="AM114">
            <v>2.78</v>
          </cell>
          <cell r="AN114" t="e">
            <v>#DIV/0!</v>
          </cell>
          <cell r="AO114">
            <v>2.82</v>
          </cell>
          <cell r="AP114" t="e">
            <v>#DIV/0!</v>
          </cell>
          <cell r="AQ114">
            <v>9.25</v>
          </cell>
          <cell r="AR114" t="e">
            <v>#DIV/0!</v>
          </cell>
          <cell r="AS114">
            <v>3.76</v>
          </cell>
          <cell r="AT114" t="e">
            <v>#DIV/0!</v>
          </cell>
          <cell r="AU114">
            <v>1.1499999999999999</v>
          </cell>
          <cell r="AV114" t="e">
            <v>#DIV/0!</v>
          </cell>
          <cell r="AW114">
            <v>-1.71</v>
          </cell>
          <cell r="AX114" t="e">
            <v>#DIV/0!</v>
          </cell>
          <cell r="AY114">
            <v>3.03</v>
          </cell>
          <cell r="AZ114" t="e">
            <v>#DIV/0!</v>
          </cell>
          <cell r="BA114">
            <v>-0.34</v>
          </cell>
          <cell r="BB114" t="e">
            <v>#DIV/0!</v>
          </cell>
          <cell r="BC114">
            <v>-0.05</v>
          </cell>
          <cell r="BD114" t="e">
            <v>#DIV/0!</v>
          </cell>
          <cell r="BE114">
            <v>1.9</v>
          </cell>
          <cell r="BF114" t="e">
            <v>#DIV/0!</v>
          </cell>
          <cell r="BG114">
            <v>-0.03</v>
          </cell>
          <cell r="BI114">
            <v>-13.92</v>
          </cell>
          <cell r="BJ114" t="e">
            <v>#DIV/0!</v>
          </cell>
          <cell r="BK114">
            <v>-13.52</v>
          </cell>
          <cell r="BL114" t="e">
            <v>#DIV/0!</v>
          </cell>
          <cell r="BM114">
            <v>-29.14</v>
          </cell>
          <cell r="BN114" t="e">
            <v>#DIV/0!</v>
          </cell>
          <cell r="BO114">
            <v>-15.08</v>
          </cell>
          <cell r="BQ114">
            <v>-3.55</v>
          </cell>
          <cell r="BS114">
            <v>0</v>
          </cell>
          <cell r="BU114">
            <v>0</v>
          </cell>
          <cell r="BW114">
            <v>0</v>
          </cell>
          <cell r="BY114">
            <v>1.63</v>
          </cell>
          <cell r="CA114">
            <v>-11.6</v>
          </cell>
          <cell r="CC114">
            <v>1.84</v>
          </cell>
          <cell r="CE114">
            <v>-12.87</v>
          </cell>
          <cell r="CG114">
            <v>2.5299999999999998</v>
          </cell>
          <cell r="CH114" t="e">
            <v>#DIV/0!</v>
          </cell>
          <cell r="CI114">
            <v>2.04</v>
          </cell>
          <cell r="CK114" t="str">
            <v>Exchange rate effect (BT)</v>
          </cell>
          <cell r="CN114">
            <v>11.48</v>
          </cell>
          <cell r="CO114" t="e">
            <v>#DIV/0!</v>
          </cell>
          <cell r="CP114">
            <v>5.29</v>
          </cell>
          <cell r="CQ114" t="e">
            <v>#DIV/0!</v>
          </cell>
          <cell r="CR114">
            <v>7.7</v>
          </cell>
          <cell r="CS114" t="e">
            <v>#DIV/0!</v>
          </cell>
          <cell r="CT114">
            <v>22.5</v>
          </cell>
          <cell r="CU114" t="e">
            <v>#DIV/0!</v>
          </cell>
          <cell r="CV114">
            <v>7.61</v>
          </cell>
          <cell r="CX114">
            <v>2.71</v>
          </cell>
          <cell r="CZ114">
            <v>-12.87</v>
          </cell>
          <cell r="DB114">
            <v>2.2400000000000002</v>
          </cell>
        </row>
        <row r="116">
          <cell r="B116" t="str">
            <v>MEMO : For Product P/(L)</v>
          </cell>
        </row>
        <row r="117">
          <cell r="B117" t="str">
            <v>BSA (BSE+CPRw)</v>
          </cell>
          <cell r="D117" t="e">
            <v>#DIV/0!</v>
          </cell>
          <cell r="E117">
            <v>5.76</v>
          </cell>
          <cell r="F117" t="e">
            <v>#DIV/0!</v>
          </cell>
          <cell r="G117">
            <v>8.76</v>
          </cell>
          <cell r="H117" t="e">
            <v>#DIV/0!</v>
          </cell>
          <cell r="I117">
            <v>7.45</v>
          </cell>
          <cell r="K117">
            <v>8.07</v>
          </cell>
          <cell r="L117" t="e">
            <v>#DIV/0!</v>
          </cell>
          <cell r="M117">
            <v>32.28</v>
          </cell>
          <cell r="O117">
            <v>5.15</v>
          </cell>
          <cell r="P117" t="e">
            <v>#DIV/0!</v>
          </cell>
          <cell r="Q117">
            <v>20.32</v>
          </cell>
          <cell r="R117" t="e">
            <v>#DIV/0!</v>
          </cell>
          <cell r="S117">
            <v>5.44</v>
          </cell>
          <cell r="T117" t="e">
            <v>#DIV/0!</v>
          </cell>
          <cell r="U117">
            <v>5.16</v>
          </cell>
          <cell r="V117" t="e">
            <v>#DIV/0!</v>
          </cell>
          <cell r="W117">
            <v>20.239999999999998</v>
          </cell>
          <cell r="X117" t="e">
            <v>#DIV/0!</v>
          </cell>
          <cell r="Y117">
            <v>5.48</v>
          </cell>
          <cell r="Z117" t="e">
            <v>#DIV/0!</v>
          </cell>
          <cell r="AA117">
            <v>14.63</v>
          </cell>
          <cell r="AB117" t="e">
            <v>#DIV/0!</v>
          </cell>
          <cell r="AC117">
            <v>5.86</v>
          </cell>
          <cell r="AE117">
            <v>8.15</v>
          </cell>
          <cell r="AG117">
            <v>8.1</v>
          </cell>
          <cell r="AH117" t="e">
            <v>#DIV/0!</v>
          </cell>
          <cell r="AI117">
            <v>8.11</v>
          </cell>
          <cell r="AK117">
            <v>8.11</v>
          </cell>
          <cell r="AM117">
            <v>8.86</v>
          </cell>
          <cell r="AN117" t="e">
            <v>#DIV/0!</v>
          </cell>
          <cell r="AO117">
            <v>8.7899999999999991</v>
          </cell>
          <cell r="AP117" t="e">
            <v>#DIV/0!</v>
          </cell>
          <cell r="AQ117">
            <v>19.95</v>
          </cell>
          <cell r="AR117" t="e">
            <v>#DIV/0!</v>
          </cell>
          <cell r="AS117">
            <v>19.190000000000001</v>
          </cell>
          <cell r="AT117" t="e">
            <v>#DIV/0!</v>
          </cell>
          <cell r="AU117">
            <v>14.23</v>
          </cell>
          <cell r="AV117" t="e">
            <v>#DIV/0!</v>
          </cell>
          <cell r="AW117">
            <v>14.53</v>
          </cell>
          <cell r="AX117" t="e">
            <v>#DIV/0!</v>
          </cell>
          <cell r="AY117">
            <v>9.1300000000000008</v>
          </cell>
          <cell r="AZ117" t="e">
            <v>#DIV/0!</v>
          </cell>
          <cell r="BA117">
            <v>23.73</v>
          </cell>
          <cell r="BB117" t="e">
            <v>#DIV/0!</v>
          </cell>
          <cell r="BC117">
            <v>23.82</v>
          </cell>
          <cell r="BD117" t="e">
            <v>#DIV/0!</v>
          </cell>
          <cell r="BE117">
            <v>54.38</v>
          </cell>
          <cell r="BF117" t="e">
            <v>#DIV/0!</v>
          </cell>
          <cell r="BG117">
            <v>26.22</v>
          </cell>
          <cell r="BI117">
            <v>49.97</v>
          </cell>
          <cell r="BJ117" t="e">
            <v>#DIV/0!</v>
          </cell>
          <cell r="BK117">
            <v>49.92</v>
          </cell>
          <cell r="BL117" t="e">
            <v>#DIV/0!</v>
          </cell>
          <cell r="BM117">
            <v>115.95</v>
          </cell>
          <cell r="BN117" t="e">
            <v>#DIV/0!</v>
          </cell>
          <cell r="BO117">
            <v>55.72</v>
          </cell>
          <cell r="BQ117">
            <v>33.11</v>
          </cell>
          <cell r="BS117">
            <v>0</v>
          </cell>
          <cell r="BU117">
            <v>0</v>
          </cell>
          <cell r="BW117">
            <v>0</v>
          </cell>
          <cell r="BY117">
            <v>8.83</v>
          </cell>
          <cell r="CA117">
            <v>44.43</v>
          </cell>
          <cell r="CC117">
            <v>9.59</v>
          </cell>
          <cell r="CE117">
            <v>49.61</v>
          </cell>
          <cell r="CG117">
            <v>9.4</v>
          </cell>
          <cell r="CH117" t="e">
            <v>#DIV/0!</v>
          </cell>
          <cell r="CI117">
            <v>10.67</v>
          </cell>
          <cell r="CK117" t="str">
            <v>Exchange rate effect (BT)</v>
          </cell>
          <cell r="CN117">
            <v>44.93</v>
          </cell>
          <cell r="CO117" t="e">
            <v>#DIV/0!</v>
          </cell>
          <cell r="CP117">
            <v>10.97</v>
          </cell>
          <cell r="CQ117" t="e">
            <v>#DIV/0!</v>
          </cell>
          <cell r="CR117">
            <v>24.2</v>
          </cell>
          <cell r="CS117" t="e">
            <v>#DIV/0!</v>
          </cell>
          <cell r="CT117">
            <v>0</v>
          </cell>
          <cell r="CU117" t="e">
            <v>#DIV/0!</v>
          </cell>
          <cell r="CV117">
            <v>24.35</v>
          </cell>
          <cell r="CX117">
            <v>9.93</v>
          </cell>
          <cell r="CZ117">
            <v>49.61</v>
          </cell>
          <cell r="DB117">
            <v>11.14</v>
          </cell>
        </row>
        <row r="118">
          <cell r="B118" t="str">
            <v>SSA (BDF/MPFw/ISSA)</v>
          </cell>
          <cell r="D118" t="e">
            <v>#DIV/0!</v>
          </cell>
          <cell r="E118">
            <v>0.48</v>
          </cell>
          <cell r="F118" t="e">
            <v>#DIV/0!</v>
          </cell>
          <cell r="G118">
            <v>0.73</v>
          </cell>
          <cell r="H118" t="e">
            <v>#DIV/0!</v>
          </cell>
          <cell r="I118">
            <v>0.62</v>
          </cell>
          <cell r="K118">
            <v>1.66</v>
          </cell>
          <cell r="L118" t="e">
            <v>#DIV/0!</v>
          </cell>
          <cell r="M118">
            <v>0</v>
          </cell>
          <cell r="O118">
            <v>2.0099999999999998</v>
          </cell>
          <cell r="P118" t="e">
            <v>#DIV/0!</v>
          </cell>
          <cell r="Q118">
            <v>3</v>
          </cell>
          <cell r="R118" t="e">
            <v>#DIV/0!</v>
          </cell>
          <cell r="S118">
            <v>2.0299999999999998</v>
          </cell>
          <cell r="T118" t="e">
            <v>#DIV/0!</v>
          </cell>
          <cell r="U118">
            <v>2.0099999999999998</v>
          </cell>
          <cell r="V118" t="e">
            <v>#DIV/0!</v>
          </cell>
          <cell r="W118">
            <v>3.04</v>
          </cell>
          <cell r="X118" t="e">
            <v>#DIV/0!</v>
          </cell>
          <cell r="Y118">
            <v>2.04</v>
          </cell>
          <cell r="Z118" t="e">
            <v>#DIV/0!</v>
          </cell>
          <cell r="AA118">
            <v>0.02</v>
          </cell>
          <cell r="AB118" t="e">
            <v>#DIV/0!</v>
          </cell>
          <cell r="AC118">
            <v>1.97</v>
          </cell>
          <cell r="AE118">
            <v>2.2599999999999998</v>
          </cell>
          <cell r="AG118">
            <v>2.4</v>
          </cell>
          <cell r="AH118" t="e">
            <v>#DIV/0!</v>
          </cell>
          <cell r="AI118">
            <v>2.38</v>
          </cell>
          <cell r="AK118">
            <v>2.2599999999999998</v>
          </cell>
          <cell r="AM118">
            <v>2.61</v>
          </cell>
          <cell r="AN118" t="e">
            <v>#DIV/0!</v>
          </cell>
          <cell r="AO118">
            <v>2.57</v>
          </cell>
          <cell r="AP118" t="e">
            <v>#DIV/0!</v>
          </cell>
          <cell r="AQ118">
            <v>0.15</v>
          </cell>
          <cell r="AR118" t="e">
            <v>#DIV/0!</v>
          </cell>
          <cell r="AS118">
            <v>0.02</v>
          </cell>
          <cell r="AT118" t="e">
            <v>#DIV/0!</v>
          </cell>
          <cell r="AU118">
            <v>0</v>
          </cell>
          <cell r="AV118" t="e">
            <v>#DIV/0!</v>
          </cell>
          <cell r="AW118">
            <v>0</v>
          </cell>
          <cell r="AX118" t="e">
            <v>#DIV/0!</v>
          </cell>
          <cell r="AY118">
            <v>2.3199999999999998</v>
          </cell>
          <cell r="AZ118" t="e">
            <v>#DIV/0!</v>
          </cell>
          <cell r="BA118">
            <v>1.83</v>
          </cell>
          <cell r="BB118" t="e">
            <v>#DIV/0!</v>
          </cell>
          <cell r="BC118">
            <v>1.83</v>
          </cell>
          <cell r="BD118" t="e">
            <v>#DIV/0!</v>
          </cell>
          <cell r="BE118">
            <v>0.02</v>
          </cell>
          <cell r="BF118" t="e">
            <v>#DIV/0!</v>
          </cell>
          <cell r="BG118">
            <v>1.68</v>
          </cell>
          <cell r="BI118">
            <v>2.0499999999999998</v>
          </cell>
          <cell r="BJ118" t="e">
            <v>#DIV/0!</v>
          </cell>
          <cell r="BK118">
            <v>2.0499999999999998</v>
          </cell>
          <cell r="BL118" t="e">
            <v>#DIV/0!</v>
          </cell>
          <cell r="BM118">
            <v>0</v>
          </cell>
          <cell r="BN118" t="e">
            <v>#DIV/0!</v>
          </cell>
          <cell r="BO118">
            <v>1.87</v>
          </cell>
          <cell r="BQ118">
            <v>1.73</v>
          </cell>
          <cell r="BS118">
            <v>0</v>
          </cell>
          <cell r="BU118">
            <v>0</v>
          </cell>
          <cell r="BW118">
            <v>0</v>
          </cell>
          <cell r="BY118">
            <v>2.15</v>
          </cell>
          <cell r="CA118">
            <v>2.23</v>
          </cell>
          <cell r="CC118">
            <v>2.0499999999999998</v>
          </cell>
          <cell r="CE118">
            <v>2.0699999999999998</v>
          </cell>
          <cell r="CG118">
            <v>1.92</v>
          </cell>
          <cell r="CH118" t="e">
            <v>#DIV/0!</v>
          </cell>
          <cell r="CI118">
            <v>1.93</v>
          </cell>
          <cell r="CK118" t="str">
            <v>Exchange rate effect (BT)</v>
          </cell>
          <cell r="CN118">
            <v>2.35</v>
          </cell>
          <cell r="CO118" t="e">
            <v>#DIV/0!</v>
          </cell>
          <cell r="CP118">
            <v>0.01</v>
          </cell>
          <cell r="CQ118" t="e">
            <v>#DIV/0!</v>
          </cell>
          <cell r="CR118">
            <v>0.92</v>
          </cell>
          <cell r="CS118" t="e">
            <v>#DIV/0!</v>
          </cell>
          <cell r="CT118">
            <v>0</v>
          </cell>
          <cell r="CU118" t="e">
            <v>#DIV/0!</v>
          </cell>
          <cell r="CV118">
            <v>0.93</v>
          </cell>
          <cell r="CX118">
            <v>1.89</v>
          </cell>
          <cell r="CZ118">
            <v>2.0699999999999998</v>
          </cell>
          <cell r="DB118">
            <v>1.89</v>
          </cell>
        </row>
        <row r="120">
          <cell r="B120" t="str">
            <v xml:space="preserve">MEMO : Contribution = NOS - (RM + PM + Outside Deliv.) </v>
          </cell>
        </row>
        <row r="121">
          <cell r="B121" t="str">
            <v>Contibution @ P/(L) rate (BT)</v>
          </cell>
          <cell r="D121" t="e">
            <v>#VALUE!</v>
          </cell>
          <cell r="E121">
            <v>27.2</v>
          </cell>
          <cell r="F121" t="e">
            <v>#DIV/0!</v>
          </cell>
          <cell r="G121">
            <v>61.15</v>
          </cell>
          <cell r="H121" t="e">
            <v>#DIV/0!</v>
          </cell>
          <cell r="I121">
            <v>46.39</v>
          </cell>
          <cell r="K121">
            <v>17.73</v>
          </cell>
          <cell r="L121" t="e">
            <v>#DIV/0!</v>
          </cell>
          <cell r="M121">
            <v>80.89</v>
          </cell>
          <cell r="O121">
            <v>10.81</v>
          </cell>
          <cell r="P121" t="e">
            <v>#DIV/0!</v>
          </cell>
          <cell r="Q121">
            <v>23.2</v>
          </cell>
          <cell r="R121" t="e">
            <v>#DIV/0!</v>
          </cell>
          <cell r="S121">
            <v>11.04</v>
          </cell>
          <cell r="T121" t="e">
            <v>#DIV/0!</v>
          </cell>
          <cell r="U121">
            <v>11.96</v>
          </cell>
          <cell r="V121" t="e">
            <v>#DIV/0!</v>
          </cell>
          <cell r="W121">
            <v>23.16</v>
          </cell>
          <cell r="X121" t="e">
            <v>#DIV/0!</v>
          </cell>
          <cell r="Y121">
            <v>12.2</v>
          </cell>
          <cell r="Z121" t="e">
            <v>#DIV/0!</v>
          </cell>
          <cell r="AA121">
            <v>37.71</v>
          </cell>
          <cell r="AB121" t="e">
            <v>#DIV/0!</v>
          </cell>
          <cell r="AC121">
            <v>12.69</v>
          </cell>
          <cell r="AE121">
            <v>21.77</v>
          </cell>
          <cell r="AG121">
            <v>21.28</v>
          </cell>
          <cell r="AH121" t="e">
            <v>#DIV/0!</v>
          </cell>
          <cell r="AI121">
            <v>21.33</v>
          </cell>
          <cell r="AK121">
            <v>22.6</v>
          </cell>
          <cell r="AM121">
            <v>23.69</v>
          </cell>
          <cell r="AN121" t="e">
            <v>#DIV/0!</v>
          </cell>
          <cell r="AO121">
            <v>23.59</v>
          </cell>
          <cell r="AP121" t="e">
            <v>#DIV/0!</v>
          </cell>
          <cell r="AQ121">
            <v>57.47</v>
          </cell>
          <cell r="AR121" t="e">
            <v>#DIV/0!</v>
          </cell>
          <cell r="AS121">
            <v>42.57</v>
          </cell>
          <cell r="AT121" t="e">
            <v>#DIV/0!</v>
          </cell>
          <cell r="AU121">
            <v>29.38</v>
          </cell>
          <cell r="AV121" t="e">
            <v>#DIV/0!</v>
          </cell>
          <cell r="AW121">
            <v>23.24</v>
          </cell>
          <cell r="AX121" t="e">
            <v>#DIV/0!</v>
          </cell>
          <cell r="AY121">
            <v>24.28</v>
          </cell>
          <cell r="AZ121" t="e">
            <v>#DIV/0!</v>
          </cell>
          <cell r="BA121">
            <v>21.85</v>
          </cell>
          <cell r="BB121" t="e">
            <v>#DIV/0!</v>
          </cell>
          <cell r="BC121">
            <v>22.83</v>
          </cell>
          <cell r="BD121" t="e">
            <v>#DIV/0!</v>
          </cell>
          <cell r="BE121">
            <v>55.9</v>
          </cell>
          <cell r="BF121" t="e">
            <v>#DIV/0!</v>
          </cell>
          <cell r="BG121">
            <v>25</v>
          </cell>
          <cell r="BI121">
            <v>19.420000000000002</v>
          </cell>
          <cell r="BJ121" t="e">
            <v>#DIV/0!</v>
          </cell>
          <cell r="BK121">
            <v>20.28</v>
          </cell>
          <cell r="BL121" t="e">
            <v>#DIV/0!</v>
          </cell>
          <cell r="BM121">
            <v>51.24</v>
          </cell>
          <cell r="BN121" t="e">
            <v>#DIV/0!</v>
          </cell>
          <cell r="BO121">
            <v>22.58</v>
          </cell>
          <cell r="BQ121">
            <v>24.44</v>
          </cell>
          <cell r="BR121" t="e">
            <v>#DIV/0!</v>
          </cell>
          <cell r="BS121">
            <v>0</v>
          </cell>
          <cell r="BT121" t="e">
            <v>#DIV/0!</v>
          </cell>
          <cell r="BU121">
            <v>0</v>
          </cell>
          <cell r="BV121" t="e">
            <v>#DIV/0!</v>
          </cell>
          <cell r="BW121">
            <v>0</v>
          </cell>
          <cell r="BY121">
            <v>18.190000000000001</v>
          </cell>
          <cell r="CA121">
            <v>20.46</v>
          </cell>
          <cell r="CC121">
            <v>19.75</v>
          </cell>
          <cell r="CE121">
            <v>22.69</v>
          </cell>
          <cell r="CG121">
            <v>22.13</v>
          </cell>
          <cell r="CH121" t="e">
            <v>#DIV/0!</v>
          </cell>
          <cell r="CI121">
            <v>22.15</v>
          </cell>
          <cell r="CK121" t="str">
            <v>Exchange rate effect (BT)</v>
          </cell>
          <cell r="CN121">
            <v>101.35</v>
          </cell>
          <cell r="CO121" t="e">
            <v>#DIV/0!</v>
          </cell>
          <cell r="CP121">
            <v>40.53</v>
          </cell>
          <cell r="CQ121" t="e">
            <v>#DIV/0!</v>
          </cell>
          <cell r="CR121">
            <v>64.23</v>
          </cell>
          <cell r="CS121" t="e">
            <v>#DIV/0!</v>
          </cell>
          <cell r="CT121">
            <v>52.5</v>
          </cell>
          <cell r="CU121" t="e">
            <v>#DIV/0!</v>
          </cell>
          <cell r="CV121">
            <v>64.3</v>
          </cell>
          <cell r="CX121">
            <v>23.63</v>
          </cell>
          <cell r="CZ121">
            <v>22.69</v>
          </cell>
          <cell r="DB121">
            <v>23.6</v>
          </cell>
        </row>
        <row r="124">
          <cell r="B124" t="str">
            <v>Fiscal Year:1997/98 Total Year</v>
          </cell>
          <cell r="CN124" t="str">
            <v>Fiscal Year:1997/98 Total Year</v>
          </cell>
        </row>
        <row r="125">
          <cell r="B125" t="str">
            <v>November BPE</v>
          </cell>
          <cell r="CN125" t="str">
            <v>November BPE</v>
          </cell>
        </row>
        <row r="126">
          <cell r="B126" t="str">
            <v>Hair PCC Category</v>
          </cell>
          <cell r="CN126" t="str">
            <v>Skin Care Category</v>
          </cell>
        </row>
        <row r="129">
          <cell r="B129" t="str">
            <v>$1 = Yen - Mgmt Rate</v>
          </cell>
          <cell r="C129">
            <v>110</v>
          </cell>
        </row>
        <row r="130">
          <cell r="B130" t="str">
            <v xml:space="preserve">                  - P/(L) Rate</v>
          </cell>
          <cell r="C130">
            <v>120</v>
          </cell>
        </row>
        <row r="131">
          <cell r="B131" t="str">
            <v>Cat. Tax Rate for P/(L) Rate</v>
          </cell>
          <cell r="C131">
            <v>0.46585184482267783</v>
          </cell>
        </row>
        <row r="132">
          <cell r="B132" t="str">
            <v>((CR / FPP))</v>
          </cell>
          <cell r="Q132" t="str">
            <v>CR</v>
          </cell>
          <cell r="W132" t="str">
            <v>CR</v>
          </cell>
          <cell r="BI132" t="str">
            <v>CR</v>
          </cell>
          <cell r="BK132" t="str">
            <v>CR</v>
          </cell>
          <cell r="BM132" t="str">
            <v>CR</v>
          </cell>
          <cell r="BO132" t="str">
            <v>CR</v>
          </cell>
        </row>
        <row r="133">
          <cell r="B133" t="str">
            <v xml:space="preserve">Brand Name </v>
          </cell>
          <cell r="E133" t="str">
            <v>Muse</v>
          </cell>
          <cell r="K133" t="str">
            <v>Rejoy</v>
          </cell>
          <cell r="M133" t="str">
            <v>Pantene</v>
          </cell>
          <cell r="AE133" t="str">
            <v>Vidal Sassoon</v>
          </cell>
          <cell r="BA133" t="str">
            <v>AHC-6 TM</v>
          </cell>
          <cell r="BG133" t="str">
            <v>AHC-6</v>
          </cell>
          <cell r="BI133" t="str">
            <v>AHC-6 Balance to Nat'l</v>
          </cell>
          <cell r="BO133" t="str">
            <v>AHC-6</v>
          </cell>
          <cell r="BQ133" t="str">
            <v>AHC-6</v>
          </cell>
          <cell r="BS133" t="str">
            <v>H&amp;S</v>
          </cell>
          <cell r="BW133" t="str">
            <v>H&amp;S</v>
          </cell>
          <cell r="BY133" t="str">
            <v>Sham/Con</v>
          </cell>
          <cell r="CC133" t="str">
            <v>Hair Care</v>
          </cell>
          <cell r="CG133" t="str">
            <v>Hair Care/PCC</v>
          </cell>
          <cell r="CK133" t="str">
            <v>Brand Name</v>
          </cell>
          <cell r="CN133" t="str">
            <v>Clearasil</v>
          </cell>
          <cell r="CT133" t="str">
            <v>Shasta</v>
          </cell>
          <cell r="CV133" t="str">
            <v>Skin Care</v>
          </cell>
          <cell r="CX133" t="str">
            <v>Beauty Care</v>
          </cell>
        </row>
        <row r="134">
          <cell r="B134" t="str">
            <v>Product Name</v>
          </cell>
          <cell r="E134" t="str">
            <v>Bar</v>
          </cell>
          <cell r="G134" t="str">
            <v>Liquid</v>
          </cell>
          <cell r="I134" t="str">
            <v>Total</v>
          </cell>
          <cell r="K134" t="str">
            <v>Total</v>
          </cell>
          <cell r="M134" t="str">
            <v>Tonic</v>
          </cell>
          <cell r="O134" t="str">
            <v>Sha.Base</v>
          </cell>
          <cell r="Q134" t="str">
            <v>75JM2</v>
          </cell>
          <cell r="S134" t="str">
            <v>Sha.Total</v>
          </cell>
          <cell r="U134" t="str">
            <v>Cond.Base</v>
          </cell>
          <cell r="W134" t="str">
            <v>BC-27</v>
          </cell>
          <cell r="Y134" t="str">
            <v>Cond.Total</v>
          </cell>
          <cell r="AA134" t="str">
            <v>Treatment</v>
          </cell>
          <cell r="AC134" t="str">
            <v>Total</v>
          </cell>
          <cell r="AE134" t="str">
            <v>Sha.BC-75</v>
          </cell>
          <cell r="AG134" t="str">
            <v>75JM2</v>
          </cell>
          <cell r="AI134" t="str">
            <v>Sha.Total</v>
          </cell>
          <cell r="AK134" t="str">
            <v>Cond.BC-10J</v>
          </cell>
          <cell r="AM134" t="str">
            <v>BC-27</v>
          </cell>
          <cell r="AO134" t="str">
            <v>Cond.Total</v>
          </cell>
          <cell r="AQ134" t="str">
            <v>Treatment</v>
          </cell>
          <cell r="AS134" t="str">
            <v>Foam</v>
          </cell>
          <cell r="AU134" t="str">
            <v>S&amp;F</v>
          </cell>
          <cell r="AW134" t="str">
            <v>Spray</v>
          </cell>
          <cell r="AY134" t="str">
            <v>Total</v>
          </cell>
          <cell r="BA134" t="str">
            <v>Shampoo</v>
          </cell>
          <cell r="BC134" t="str">
            <v>Conditioner</v>
          </cell>
          <cell r="BE134" t="str">
            <v>Treatment</v>
          </cell>
          <cell r="BG134" t="str">
            <v>Total</v>
          </cell>
          <cell r="BI134" t="str">
            <v>Shampoo</v>
          </cell>
          <cell r="BK134" t="str">
            <v>Conditioner</v>
          </cell>
          <cell r="BM134" t="str">
            <v>Treatment</v>
          </cell>
          <cell r="BO134" t="str">
            <v>Total</v>
          </cell>
          <cell r="BQ134" t="str">
            <v>Grand Total</v>
          </cell>
          <cell r="BS134" t="str">
            <v>Shampoo</v>
          </cell>
          <cell r="BU134" t="str">
            <v>Cond.</v>
          </cell>
          <cell r="BW134" t="str">
            <v>Total</v>
          </cell>
          <cell r="BY134" t="str">
            <v>Base</v>
          </cell>
          <cell r="CA134" t="str">
            <v>CR/FPP</v>
          </cell>
          <cell r="CC134" t="str">
            <v>Base</v>
          </cell>
          <cell r="CE134" t="str">
            <v>CR/FPP</v>
          </cell>
          <cell r="CG134" t="str">
            <v>Base</v>
          </cell>
          <cell r="CI134" t="str">
            <v>Total</v>
          </cell>
          <cell r="CK134" t="str">
            <v>Product Name</v>
          </cell>
          <cell r="CN134" t="str">
            <v>Cream</v>
          </cell>
          <cell r="CP134" t="str">
            <v>Face Wash</v>
          </cell>
          <cell r="CR134" t="str">
            <v>Total</v>
          </cell>
          <cell r="CV134" t="str">
            <v>Total</v>
          </cell>
          <cell r="CX134" t="str">
            <v>Base</v>
          </cell>
          <cell r="CZ134" t="str">
            <v>CR/FPP</v>
          </cell>
          <cell r="DB134" t="str">
            <v>Total</v>
          </cell>
        </row>
        <row r="136">
          <cell r="B136" t="str">
            <v>Product Code : 00000xxxx</v>
          </cell>
          <cell r="E136">
            <v>1161</v>
          </cell>
          <cell r="G136">
            <v>1727</v>
          </cell>
          <cell r="K136">
            <v>1631</v>
          </cell>
          <cell r="M136">
            <v>5463</v>
          </cell>
          <cell r="O136">
            <v>5439</v>
          </cell>
          <cell r="Q136">
            <v>5439</v>
          </cell>
          <cell r="S136">
            <v>5439</v>
          </cell>
          <cell r="U136">
            <v>1601</v>
          </cell>
          <cell r="W136">
            <v>1601</v>
          </cell>
          <cell r="Y136">
            <v>1601</v>
          </cell>
          <cell r="AA136">
            <v>1601</v>
          </cell>
          <cell r="AE136">
            <v>1189</v>
          </cell>
          <cell r="AG136">
            <v>1189</v>
          </cell>
          <cell r="AI136">
            <v>1189</v>
          </cell>
          <cell r="AK136">
            <v>2355</v>
          </cell>
          <cell r="AM136">
            <v>2355</v>
          </cell>
          <cell r="AO136">
            <v>2355</v>
          </cell>
          <cell r="AQ136">
            <v>2355</v>
          </cell>
          <cell r="AS136">
            <v>5459</v>
          </cell>
          <cell r="AU136">
            <v>5459</v>
          </cell>
          <cell r="AW136">
            <v>1610</v>
          </cell>
          <cell r="BA136">
            <v>9035</v>
          </cell>
          <cell r="BC136">
            <v>9033</v>
          </cell>
          <cell r="BE136">
            <v>9033</v>
          </cell>
          <cell r="BI136">
            <v>9035</v>
          </cell>
          <cell r="BK136">
            <v>9033</v>
          </cell>
          <cell r="BM136">
            <v>9033</v>
          </cell>
          <cell r="CN136">
            <v>5473</v>
          </cell>
          <cell r="CP136">
            <v>5473</v>
          </cell>
          <cell r="CT136">
            <v>1729</v>
          </cell>
        </row>
        <row r="138">
          <cell r="B138" t="str">
            <v>Volume (MSU)</v>
          </cell>
          <cell r="E138">
            <v>346</v>
          </cell>
          <cell r="F138">
            <v>0</v>
          </cell>
          <cell r="G138">
            <v>450</v>
          </cell>
          <cell r="H138">
            <v>0</v>
          </cell>
          <cell r="I138">
            <v>796</v>
          </cell>
          <cell r="J138">
            <v>0</v>
          </cell>
          <cell r="K138">
            <v>1109</v>
          </cell>
          <cell r="L138">
            <v>0</v>
          </cell>
          <cell r="M138">
            <v>18</v>
          </cell>
          <cell r="N138">
            <v>0</v>
          </cell>
          <cell r="O138">
            <v>1315</v>
          </cell>
          <cell r="P138">
            <v>0</v>
          </cell>
          <cell r="Q138">
            <v>25.000000000000227</v>
          </cell>
          <cell r="R138">
            <v>0</v>
          </cell>
          <cell r="S138">
            <v>1340.0000000000002</v>
          </cell>
          <cell r="T138">
            <v>0</v>
          </cell>
          <cell r="U138">
            <v>1154</v>
          </cell>
          <cell r="V138">
            <v>0</v>
          </cell>
          <cell r="W138">
            <v>25</v>
          </cell>
          <cell r="X138">
            <v>0</v>
          </cell>
          <cell r="Y138">
            <v>1179</v>
          </cell>
          <cell r="Z138">
            <v>0</v>
          </cell>
          <cell r="AA138">
            <v>63</v>
          </cell>
          <cell r="AB138">
            <v>0</v>
          </cell>
          <cell r="AC138">
            <v>2600</v>
          </cell>
          <cell r="AD138">
            <v>0</v>
          </cell>
          <cell r="AE138">
            <v>185</v>
          </cell>
          <cell r="AF138">
            <v>0</v>
          </cell>
          <cell r="AG138">
            <v>1612</v>
          </cell>
          <cell r="AH138">
            <v>0</v>
          </cell>
          <cell r="AI138">
            <v>1797</v>
          </cell>
          <cell r="AJ138">
            <v>0</v>
          </cell>
          <cell r="AK138">
            <v>158</v>
          </cell>
          <cell r="AL138">
            <v>0</v>
          </cell>
          <cell r="AM138">
            <v>1475</v>
          </cell>
          <cell r="AN138">
            <v>0</v>
          </cell>
          <cell r="AO138">
            <v>1633</v>
          </cell>
          <cell r="AP138">
            <v>0</v>
          </cell>
          <cell r="AQ138">
            <v>169</v>
          </cell>
          <cell r="AR138">
            <v>0</v>
          </cell>
          <cell r="AS138">
            <v>42</v>
          </cell>
          <cell r="AT138">
            <v>0</v>
          </cell>
          <cell r="AU138">
            <v>13</v>
          </cell>
          <cell r="AV138">
            <v>0</v>
          </cell>
          <cell r="AW138">
            <v>17</v>
          </cell>
          <cell r="AX138">
            <v>0</v>
          </cell>
          <cell r="AY138">
            <v>3671</v>
          </cell>
          <cell r="AZ138">
            <v>0</v>
          </cell>
          <cell r="BA138">
            <v>378</v>
          </cell>
          <cell r="BB138">
            <v>0</v>
          </cell>
          <cell r="BC138">
            <v>347</v>
          </cell>
          <cell r="BD138">
            <v>0</v>
          </cell>
          <cell r="BE138">
            <v>63</v>
          </cell>
          <cell r="BF138">
            <v>0</v>
          </cell>
          <cell r="BG138">
            <v>788</v>
          </cell>
          <cell r="BH138">
            <v>0</v>
          </cell>
          <cell r="BI138">
            <v>113</v>
          </cell>
          <cell r="BJ138">
            <v>0</v>
          </cell>
          <cell r="BK138">
            <v>106</v>
          </cell>
          <cell r="BL138">
            <v>0</v>
          </cell>
          <cell r="BM138">
            <v>21</v>
          </cell>
          <cell r="BN138">
            <v>0</v>
          </cell>
          <cell r="BO138">
            <v>240</v>
          </cell>
          <cell r="BP138">
            <v>0</v>
          </cell>
          <cell r="BQ138">
            <v>1028</v>
          </cell>
          <cell r="BR138">
            <v>0</v>
          </cell>
          <cell r="BS138">
            <v>0</v>
          </cell>
          <cell r="BT138">
            <v>0</v>
          </cell>
          <cell r="BU138">
            <v>0</v>
          </cell>
          <cell r="BV138">
            <v>0</v>
          </cell>
          <cell r="BW138">
            <v>0</v>
          </cell>
          <cell r="BX138">
            <v>0</v>
          </cell>
          <cell r="BY138">
            <v>7733</v>
          </cell>
          <cell r="BZ138">
            <v>0</v>
          </cell>
          <cell r="CA138">
            <v>269.00000000000023</v>
          </cell>
          <cell r="CB138">
            <v>0</v>
          </cell>
          <cell r="CC138">
            <v>8118</v>
          </cell>
          <cell r="CD138">
            <v>0</v>
          </cell>
          <cell r="CE138">
            <v>290.00000000000023</v>
          </cell>
          <cell r="CF138">
            <v>0</v>
          </cell>
          <cell r="CG138">
            <v>8914</v>
          </cell>
          <cell r="CH138">
            <v>0</v>
          </cell>
          <cell r="CI138">
            <v>9204</v>
          </cell>
          <cell r="CK138" t="str">
            <v>Volume (MSU)</v>
          </cell>
          <cell r="CN138">
            <v>129</v>
          </cell>
          <cell r="CO138">
            <v>0</v>
          </cell>
          <cell r="CP138">
            <v>202</v>
          </cell>
          <cell r="CQ138">
            <v>0</v>
          </cell>
          <cell r="CR138">
            <v>331</v>
          </cell>
          <cell r="CS138">
            <v>0</v>
          </cell>
          <cell r="CT138">
            <v>-2</v>
          </cell>
          <cell r="CU138">
            <v>0</v>
          </cell>
          <cell r="CV138">
            <v>329</v>
          </cell>
          <cell r="CW138">
            <v>0</v>
          </cell>
          <cell r="CX138">
            <v>9243</v>
          </cell>
          <cell r="CY138">
            <v>0</v>
          </cell>
          <cell r="CZ138">
            <v>290.00000000000023</v>
          </cell>
          <cell r="DA138">
            <v>0</v>
          </cell>
          <cell r="DB138">
            <v>9533</v>
          </cell>
        </row>
        <row r="139">
          <cell r="B139" t="str">
            <v>$M Below</v>
          </cell>
        </row>
        <row r="140">
          <cell r="B140" t="str">
            <v>Gross Sales (after Return Sales)</v>
          </cell>
          <cell r="E140">
            <v>18355</v>
          </cell>
          <cell r="G140">
            <v>36323</v>
          </cell>
          <cell r="I140">
            <v>54678</v>
          </cell>
          <cell r="K140">
            <v>28901</v>
          </cell>
          <cell r="M140">
            <v>1859</v>
          </cell>
          <cell r="O140">
            <v>24486</v>
          </cell>
          <cell r="Q140">
            <v>844</v>
          </cell>
          <cell r="S140">
            <v>25330</v>
          </cell>
          <cell r="U140">
            <v>21506</v>
          </cell>
          <cell r="W140">
            <v>844</v>
          </cell>
          <cell r="Y140">
            <v>22350</v>
          </cell>
          <cell r="AA140">
            <v>2955</v>
          </cell>
          <cell r="AC140">
            <v>52494</v>
          </cell>
          <cell r="AE140">
            <v>5616</v>
          </cell>
          <cell r="AG140">
            <v>48902</v>
          </cell>
          <cell r="AI140">
            <v>54518</v>
          </cell>
          <cell r="AK140">
            <v>4779</v>
          </cell>
          <cell r="AM140">
            <v>48925</v>
          </cell>
          <cell r="AO140">
            <v>53704</v>
          </cell>
          <cell r="AQ140">
            <v>11610</v>
          </cell>
          <cell r="AS140">
            <v>2770</v>
          </cell>
          <cell r="AU140">
            <v>633</v>
          </cell>
          <cell r="AW140">
            <v>849</v>
          </cell>
          <cell r="AY140">
            <v>124084</v>
          </cell>
          <cell r="BA140">
            <v>12101</v>
          </cell>
          <cell r="BC140">
            <v>11149</v>
          </cell>
          <cell r="BE140">
            <v>4350</v>
          </cell>
          <cell r="BG140">
            <v>27600</v>
          </cell>
          <cell r="BI140">
            <v>3643</v>
          </cell>
          <cell r="BK140">
            <v>3415</v>
          </cell>
          <cell r="BM140">
            <v>1461</v>
          </cell>
          <cell r="BO140">
            <v>8519</v>
          </cell>
          <cell r="BQ140">
            <v>36119</v>
          </cell>
          <cell r="BS140">
            <v>0</v>
          </cell>
          <cell r="BU140">
            <v>0</v>
          </cell>
          <cell r="BW140">
            <v>0</v>
          </cell>
          <cell r="BY140">
            <v>206365</v>
          </cell>
          <cell r="CA140">
            <v>8746</v>
          </cell>
          <cell r="CC140">
            <v>231391</v>
          </cell>
          <cell r="CE140">
            <v>10207</v>
          </cell>
          <cell r="CG140">
            <v>286069</v>
          </cell>
          <cell r="CI140">
            <v>296276</v>
          </cell>
          <cell r="CK140" t="str">
            <v>Gross Sales (after Return Sales)</v>
          </cell>
          <cell r="CN140">
            <v>15345</v>
          </cell>
          <cell r="CP140">
            <v>10377</v>
          </cell>
          <cell r="CR140">
            <v>25722</v>
          </cell>
          <cell r="CT140">
            <v>-128</v>
          </cell>
          <cell r="CV140">
            <v>25594</v>
          </cell>
          <cell r="CX140">
            <v>311663</v>
          </cell>
          <cell r="CZ140">
            <v>10207</v>
          </cell>
          <cell r="DB140">
            <v>321870</v>
          </cell>
        </row>
        <row r="141">
          <cell r="AM141">
            <v>0</v>
          </cell>
        </row>
        <row r="142">
          <cell r="B142" t="str">
            <v>Off-Invoice Rebate</v>
          </cell>
          <cell r="E142">
            <v>624</v>
          </cell>
          <cell r="G142">
            <v>1234</v>
          </cell>
          <cell r="I142">
            <v>1858</v>
          </cell>
          <cell r="K142">
            <v>983</v>
          </cell>
          <cell r="M142">
            <v>63</v>
          </cell>
          <cell r="O142">
            <v>836</v>
          </cell>
          <cell r="Q142">
            <v>28</v>
          </cell>
          <cell r="S142">
            <v>864</v>
          </cell>
          <cell r="U142">
            <v>734</v>
          </cell>
          <cell r="W142">
            <v>28</v>
          </cell>
          <cell r="Y142">
            <v>762</v>
          </cell>
          <cell r="AA142">
            <v>101</v>
          </cell>
          <cell r="AC142">
            <v>1790</v>
          </cell>
          <cell r="AE142">
            <v>192</v>
          </cell>
          <cell r="AG142">
            <v>1669</v>
          </cell>
          <cell r="AI142">
            <v>1861</v>
          </cell>
          <cell r="AK142">
            <v>163</v>
          </cell>
          <cell r="AM142">
            <v>1661</v>
          </cell>
          <cell r="AO142">
            <v>1824</v>
          </cell>
          <cell r="AQ142">
            <v>395</v>
          </cell>
          <cell r="AS142">
            <v>94</v>
          </cell>
          <cell r="AU142">
            <v>21</v>
          </cell>
          <cell r="AW142">
            <v>29</v>
          </cell>
          <cell r="AY142">
            <v>4224</v>
          </cell>
          <cell r="BA142">
            <v>411</v>
          </cell>
          <cell r="BC142">
            <v>379</v>
          </cell>
          <cell r="BE142">
            <v>148</v>
          </cell>
          <cell r="BG142">
            <v>938</v>
          </cell>
          <cell r="BI142">
            <v>124</v>
          </cell>
          <cell r="BK142">
            <v>116</v>
          </cell>
          <cell r="BM142">
            <v>50</v>
          </cell>
          <cell r="BO142">
            <v>290</v>
          </cell>
          <cell r="BQ142">
            <v>1228</v>
          </cell>
          <cell r="BS142">
            <v>0</v>
          </cell>
          <cell r="BU142">
            <v>0</v>
          </cell>
          <cell r="BW142">
            <v>0</v>
          </cell>
          <cell r="BY142">
            <v>7028</v>
          </cell>
          <cell r="CA142">
            <v>296</v>
          </cell>
          <cell r="CC142">
            <v>7879</v>
          </cell>
          <cell r="CE142">
            <v>346</v>
          </cell>
          <cell r="CG142">
            <v>9737</v>
          </cell>
          <cell r="CI142">
            <v>10083</v>
          </cell>
          <cell r="CK142" t="str">
            <v>Off-Invoice Rebate</v>
          </cell>
          <cell r="CN142">
            <v>246</v>
          </cell>
          <cell r="CP142">
            <v>353</v>
          </cell>
          <cell r="CR142">
            <v>599</v>
          </cell>
          <cell r="CT142">
            <v>-4</v>
          </cell>
          <cell r="CV142">
            <v>595</v>
          </cell>
          <cell r="CX142">
            <v>10332</v>
          </cell>
          <cell r="CZ142">
            <v>346</v>
          </cell>
          <cell r="DB142">
            <v>10678</v>
          </cell>
        </row>
        <row r="143">
          <cell r="B143" t="str">
            <v>Accrual / Quarterly Rebate</v>
          </cell>
          <cell r="E143">
            <v>148</v>
          </cell>
          <cell r="G143">
            <v>292</v>
          </cell>
          <cell r="I143">
            <v>440</v>
          </cell>
          <cell r="K143">
            <v>230</v>
          </cell>
          <cell r="M143">
            <v>15</v>
          </cell>
          <cell r="O143">
            <v>196</v>
          </cell>
          <cell r="Q143">
            <v>6</v>
          </cell>
          <cell r="S143">
            <v>202</v>
          </cell>
          <cell r="U143">
            <v>173</v>
          </cell>
          <cell r="W143">
            <v>7</v>
          </cell>
          <cell r="Y143">
            <v>180</v>
          </cell>
          <cell r="AA143">
            <v>23</v>
          </cell>
          <cell r="AC143">
            <v>420</v>
          </cell>
          <cell r="AE143">
            <v>45</v>
          </cell>
          <cell r="AG143">
            <v>396</v>
          </cell>
          <cell r="AI143">
            <v>441</v>
          </cell>
          <cell r="AK143">
            <v>39</v>
          </cell>
          <cell r="AM143">
            <v>386</v>
          </cell>
          <cell r="AO143">
            <v>425</v>
          </cell>
          <cell r="AQ143">
            <v>92</v>
          </cell>
          <cell r="AS143">
            <v>22</v>
          </cell>
          <cell r="AU143">
            <v>5</v>
          </cell>
          <cell r="AW143">
            <v>7</v>
          </cell>
          <cell r="AY143">
            <v>992</v>
          </cell>
          <cell r="BA143">
            <v>98</v>
          </cell>
          <cell r="BC143">
            <v>90</v>
          </cell>
          <cell r="BE143">
            <v>35</v>
          </cell>
          <cell r="BG143">
            <v>223</v>
          </cell>
          <cell r="BI143">
            <v>30</v>
          </cell>
          <cell r="BK143">
            <v>28</v>
          </cell>
          <cell r="BM143">
            <v>12</v>
          </cell>
          <cell r="BO143">
            <v>70</v>
          </cell>
          <cell r="BQ143">
            <v>293</v>
          </cell>
          <cell r="BS143">
            <v>0</v>
          </cell>
          <cell r="BU143">
            <v>0</v>
          </cell>
          <cell r="BW143">
            <v>0</v>
          </cell>
          <cell r="BY143">
            <v>1653</v>
          </cell>
          <cell r="CA143">
            <v>71</v>
          </cell>
          <cell r="CC143">
            <v>1852</v>
          </cell>
          <cell r="CE143">
            <v>83</v>
          </cell>
          <cell r="CG143">
            <v>2292</v>
          </cell>
          <cell r="CI143">
            <v>2375</v>
          </cell>
          <cell r="CK143" t="str">
            <v>Accrual / Quarterly Rebate</v>
          </cell>
          <cell r="CN143">
            <v>491</v>
          </cell>
          <cell r="CP143">
            <v>83</v>
          </cell>
          <cell r="CR143">
            <v>574</v>
          </cell>
          <cell r="CT143">
            <v>-1</v>
          </cell>
          <cell r="CV143">
            <v>573</v>
          </cell>
          <cell r="CX143">
            <v>2865</v>
          </cell>
          <cell r="CZ143">
            <v>83</v>
          </cell>
          <cell r="DB143">
            <v>2948</v>
          </cell>
        </row>
        <row r="144">
          <cell r="B144" t="str">
            <v>&lt;&lt;Blank&gt;&gt;</v>
          </cell>
          <cell r="E144">
            <v>0</v>
          </cell>
          <cell r="G144">
            <v>0</v>
          </cell>
          <cell r="I144">
            <v>0</v>
          </cell>
          <cell r="K144">
            <v>0</v>
          </cell>
          <cell r="M144">
            <v>0</v>
          </cell>
          <cell r="O144">
            <v>0</v>
          </cell>
          <cell r="Q144">
            <v>0</v>
          </cell>
          <cell r="S144">
            <v>0</v>
          </cell>
          <cell r="U144">
            <v>0</v>
          </cell>
          <cell r="W144">
            <v>0</v>
          </cell>
          <cell r="Y144">
            <v>0</v>
          </cell>
          <cell r="AA144">
            <v>0</v>
          </cell>
          <cell r="AC144">
            <v>0</v>
          </cell>
          <cell r="AE144">
            <v>0</v>
          </cell>
          <cell r="AG144">
            <v>0</v>
          </cell>
          <cell r="AI144">
            <v>0</v>
          </cell>
          <cell r="AK144">
            <v>0</v>
          </cell>
          <cell r="AM144">
            <v>0</v>
          </cell>
          <cell r="AO144">
            <v>0</v>
          </cell>
          <cell r="AQ144">
            <v>0</v>
          </cell>
          <cell r="AS144">
            <v>0</v>
          </cell>
          <cell r="AU144">
            <v>0</v>
          </cell>
          <cell r="AW144">
            <v>0</v>
          </cell>
          <cell r="AY144">
            <v>0</v>
          </cell>
          <cell r="BA144">
            <v>0</v>
          </cell>
          <cell r="BC144">
            <v>0</v>
          </cell>
          <cell r="BE144">
            <v>0</v>
          </cell>
          <cell r="BG144">
            <v>0</v>
          </cell>
          <cell r="BI144">
            <v>0</v>
          </cell>
          <cell r="BK144">
            <v>0</v>
          </cell>
          <cell r="BM144">
            <v>0</v>
          </cell>
          <cell r="BO144">
            <v>0</v>
          </cell>
          <cell r="BQ144">
            <v>0</v>
          </cell>
          <cell r="BS144">
            <v>0</v>
          </cell>
          <cell r="BU144">
            <v>0</v>
          </cell>
          <cell r="BW144">
            <v>0</v>
          </cell>
          <cell r="BY144">
            <v>0</v>
          </cell>
          <cell r="CA144">
            <v>0</v>
          </cell>
          <cell r="CC144">
            <v>0</v>
          </cell>
          <cell r="CE144">
            <v>0</v>
          </cell>
          <cell r="CG144">
            <v>0</v>
          </cell>
          <cell r="CI144">
            <v>0</v>
          </cell>
          <cell r="CK144" t="str">
            <v>Other Rebates</v>
          </cell>
          <cell r="CN144">
            <v>0</v>
          </cell>
          <cell r="CP144">
            <v>0</v>
          </cell>
          <cell r="CR144">
            <v>0</v>
          </cell>
          <cell r="CT144">
            <v>0</v>
          </cell>
          <cell r="CV144">
            <v>0</v>
          </cell>
          <cell r="CX144">
            <v>0</v>
          </cell>
          <cell r="CZ144">
            <v>0</v>
          </cell>
          <cell r="DB144">
            <v>0</v>
          </cell>
        </row>
        <row r="145">
          <cell r="B145" t="str">
            <v>Total Rebates &amp; Discounts</v>
          </cell>
          <cell r="E145">
            <v>772</v>
          </cell>
          <cell r="G145">
            <v>1525</v>
          </cell>
          <cell r="I145">
            <v>2297</v>
          </cell>
          <cell r="K145">
            <v>1212</v>
          </cell>
          <cell r="M145">
            <v>78</v>
          </cell>
          <cell r="O145">
            <v>1032</v>
          </cell>
          <cell r="Q145">
            <v>35</v>
          </cell>
          <cell r="S145">
            <v>1067</v>
          </cell>
          <cell r="U145">
            <v>907</v>
          </cell>
          <cell r="W145">
            <v>35</v>
          </cell>
          <cell r="Y145">
            <v>942</v>
          </cell>
          <cell r="AA145">
            <v>124</v>
          </cell>
          <cell r="AC145">
            <v>2211</v>
          </cell>
          <cell r="AE145">
            <v>237</v>
          </cell>
          <cell r="AG145">
            <v>2065</v>
          </cell>
          <cell r="AI145">
            <v>2302</v>
          </cell>
          <cell r="AK145">
            <v>202</v>
          </cell>
          <cell r="AM145">
            <v>2047</v>
          </cell>
          <cell r="AO145">
            <v>2249</v>
          </cell>
          <cell r="AQ145">
            <v>487</v>
          </cell>
          <cell r="AS145">
            <v>117</v>
          </cell>
          <cell r="AU145">
            <v>26</v>
          </cell>
          <cell r="AW145">
            <v>36</v>
          </cell>
          <cell r="AY145">
            <v>5217</v>
          </cell>
          <cell r="BA145">
            <v>510</v>
          </cell>
          <cell r="BC145">
            <v>469</v>
          </cell>
          <cell r="BE145">
            <v>183</v>
          </cell>
          <cell r="BG145">
            <v>1162</v>
          </cell>
          <cell r="BI145">
            <v>153</v>
          </cell>
          <cell r="BK145">
            <v>144</v>
          </cell>
          <cell r="BM145">
            <v>61</v>
          </cell>
          <cell r="BO145">
            <v>358</v>
          </cell>
          <cell r="BQ145">
            <v>1520</v>
          </cell>
          <cell r="BS145">
            <v>0</v>
          </cell>
          <cell r="BU145">
            <v>0</v>
          </cell>
          <cell r="BW145">
            <v>0</v>
          </cell>
          <cell r="BY145">
            <v>8681</v>
          </cell>
          <cell r="CA145">
            <v>367</v>
          </cell>
          <cell r="CC145">
            <v>9732</v>
          </cell>
          <cell r="CE145">
            <v>428</v>
          </cell>
          <cell r="CG145">
            <v>12029</v>
          </cell>
          <cell r="CI145">
            <v>12457</v>
          </cell>
          <cell r="CK145" t="str">
            <v>Total Rebates &amp; Discounts</v>
          </cell>
          <cell r="CN145">
            <v>737</v>
          </cell>
          <cell r="CP145">
            <v>435</v>
          </cell>
          <cell r="CR145">
            <v>1172</v>
          </cell>
          <cell r="CT145">
            <v>-5</v>
          </cell>
          <cell r="CV145">
            <v>1167</v>
          </cell>
          <cell r="CX145">
            <v>13196</v>
          </cell>
          <cell r="CZ145">
            <v>428</v>
          </cell>
          <cell r="DB145">
            <v>13624</v>
          </cell>
        </row>
        <row r="146">
          <cell r="E146">
            <v>0</v>
          </cell>
          <cell r="G146">
            <v>0</v>
          </cell>
          <cell r="I146">
            <v>0</v>
          </cell>
          <cell r="K146">
            <v>0</v>
          </cell>
          <cell r="M146">
            <v>0</v>
          </cell>
          <cell r="O146">
            <v>0</v>
          </cell>
          <cell r="Q146">
            <v>0</v>
          </cell>
          <cell r="S146">
            <v>0</v>
          </cell>
          <cell r="U146">
            <v>0</v>
          </cell>
          <cell r="W146">
            <v>0</v>
          </cell>
          <cell r="Y146">
            <v>0</v>
          </cell>
          <cell r="AA146">
            <v>0</v>
          </cell>
          <cell r="AC146">
            <v>0</v>
          </cell>
          <cell r="AG146">
            <v>0</v>
          </cell>
          <cell r="AM146">
            <v>0</v>
          </cell>
          <cell r="AY146">
            <v>0</v>
          </cell>
          <cell r="BC146">
            <v>0</v>
          </cell>
          <cell r="BE146">
            <v>0</v>
          </cell>
          <cell r="BK146">
            <v>0</v>
          </cell>
          <cell r="BM146">
            <v>0</v>
          </cell>
          <cell r="BQ146">
            <v>0</v>
          </cell>
          <cell r="BS146">
            <v>0</v>
          </cell>
          <cell r="BU146">
            <v>0</v>
          </cell>
          <cell r="BW146">
            <v>0</v>
          </cell>
          <cell r="BY146">
            <v>0</v>
          </cell>
          <cell r="CA146">
            <v>0</v>
          </cell>
          <cell r="CC146">
            <v>0</v>
          </cell>
          <cell r="CE146">
            <v>0</v>
          </cell>
          <cell r="CG146">
            <v>0</v>
          </cell>
          <cell r="CI146">
            <v>0</v>
          </cell>
          <cell r="CR146">
            <v>0</v>
          </cell>
          <cell r="CV146">
            <v>0</v>
          </cell>
          <cell r="CX146">
            <v>0</v>
          </cell>
          <cell r="CZ146">
            <v>0</v>
          </cell>
          <cell r="DB146">
            <v>0</v>
          </cell>
        </row>
        <row r="147">
          <cell r="B147" t="str">
            <v>&lt;&lt;Blank&gt;&gt;</v>
          </cell>
        </row>
        <row r="148">
          <cell r="B148" t="str">
            <v>&lt;&lt;Blank&gt;&gt;</v>
          </cell>
        </row>
        <row r="149">
          <cell r="B149" t="str">
            <v>&lt;&lt;Blank&gt;&gt;</v>
          </cell>
        </row>
        <row r="150">
          <cell r="CE150">
            <v>0</v>
          </cell>
        </row>
        <row r="151">
          <cell r="B151" t="str">
            <v>Net Realization</v>
          </cell>
          <cell r="E151">
            <v>17583</v>
          </cell>
          <cell r="F151">
            <v>0</v>
          </cell>
          <cell r="G151">
            <v>34798</v>
          </cell>
          <cell r="H151">
            <v>0</v>
          </cell>
          <cell r="I151">
            <v>52381</v>
          </cell>
          <cell r="K151">
            <v>27689</v>
          </cell>
          <cell r="L151">
            <v>0</v>
          </cell>
          <cell r="M151">
            <v>1781</v>
          </cell>
          <cell r="N151">
            <v>0</v>
          </cell>
          <cell r="O151">
            <v>23454</v>
          </cell>
          <cell r="P151">
            <v>0</v>
          </cell>
          <cell r="Q151">
            <v>809</v>
          </cell>
          <cell r="R151">
            <v>0</v>
          </cell>
          <cell r="S151">
            <v>24263</v>
          </cell>
          <cell r="T151">
            <v>0</v>
          </cell>
          <cell r="U151">
            <v>20599</v>
          </cell>
          <cell r="V151">
            <v>0</v>
          </cell>
          <cell r="W151">
            <v>809</v>
          </cell>
          <cell r="X151">
            <v>0</v>
          </cell>
          <cell r="Y151">
            <v>21408</v>
          </cell>
          <cell r="Z151">
            <v>0</v>
          </cell>
          <cell r="AA151">
            <v>2831</v>
          </cell>
          <cell r="AB151">
            <v>0</v>
          </cell>
          <cell r="AC151">
            <v>50283</v>
          </cell>
          <cell r="AD151">
            <v>0</v>
          </cell>
          <cell r="AE151">
            <v>5379</v>
          </cell>
          <cell r="AF151">
            <v>0</v>
          </cell>
          <cell r="AG151">
            <v>46837</v>
          </cell>
          <cell r="AI151">
            <v>52216</v>
          </cell>
          <cell r="AJ151">
            <v>0</v>
          </cell>
          <cell r="AK151">
            <v>4577</v>
          </cell>
          <cell r="AL151">
            <v>0</v>
          </cell>
          <cell r="AM151">
            <v>46878</v>
          </cell>
          <cell r="AN151">
            <v>0</v>
          </cell>
          <cell r="AO151">
            <v>51455</v>
          </cell>
          <cell r="AP151">
            <v>0</v>
          </cell>
          <cell r="AQ151">
            <v>11123</v>
          </cell>
          <cell r="AR151">
            <v>0</v>
          </cell>
          <cell r="AS151">
            <v>2653</v>
          </cell>
          <cell r="AT151">
            <v>0</v>
          </cell>
          <cell r="AU151">
            <v>607</v>
          </cell>
          <cell r="AV151">
            <v>0</v>
          </cell>
          <cell r="AW151">
            <v>813</v>
          </cell>
          <cell r="AX151">
            <v>0</v>
          </cell>
          <cell r="AY151">
            <v>118867</v>
          </cell>
          <cell r="AZ151">
            <v>0</v>
          </cell>
          <cell r="BA151">
            <v>11591</v>
          </cell>
          <cell r="BB151">
            <v>0</v>
          </cell>
          <cell r="BC151">
            <v>10680</v>
          </cell>
          <cell r="BD151">
            <v>0</v>
          </cell>
          <cell r="BE151">
            <v>4167</v>
          </cell>
          <cell r="BF151">
            <v>0</v>
          </cell>
          <cell r="BG151">
            <v>26438</v>
          </cell>
          <cell r="BI151">
            <v>3490</v>
          </cell>
          <cell r="BJ151">
            <v>0</v>
          </cell>
          <cell r="BK151">
            <v>3271</v>
          </cell>
          <cell r="BL151">
            <v>0</v>
          </cell>
          <cell r="BM151">
            <v>1400</v>
          </cell>
          <cell r="BN151">
            <v>0</v>
          </cell>
          <cell r="BO151">
            <v>8161</v>
          </cell>
          <cell r="BQ151">
            <v>34599</v>
          </cell>
          <cell r="BS151">
            <v>0</v>
          </cell>
          <cell r="BU151">
            <v>0</v>
          </cell>
          <cell r="BW151">
            <v>0</v>
          </cell>
          <cell r="BX151">
            <v>0</v>
          </cell>
          <cell r="BY151">
            <v>197684</v>
          </cell>
          <cell r="CA151">
            <v>8379</v>
          </cell>
          <cell r="CC151">
            <v>221659</v>
          </cell>
          <cell r="CE151">
            <v>9779</v>
          </cell>
          <cell r="CG151">
            <v>274040</v>
          </cell>
          <cell r="CI151">
            <v>283819</v>
          </cell>
          <cell r="CK151" t="str">
            <v>Net Realization</v>
          </cell>
          <cell r="CN151">
            <v>14608</v>
          </cell>
          <cell r="CO151">
            <v>0</v>
          </cell>
          <cell r="CP151">
            <v>9942</v>
          </cell>
          <cell r="CQ151">
            <v>0</v>
          </cell>
          <cell r="CR151">
            <v>24550</v>
          </cell>
          <cell r="CS151">
            <v>0</v>
          </cell>
          <cell r="CT151">
            <v>-123</v>
          </cell>
          <cell r="CU151">
            <v>0</v>
          </cell>
          <cell r="CV151">
            <v>24427</v>
          </cell>
          <cell r="CW151">
            <v>0</v>
          </cell>
          <cell r="CX151">
            <v>298467</v>
          </cell>
          <cell r="CZ151">
            <v>9779</v>
          </cell>
          <cell r="DB151">
            <v>308246</v>
          </cell>
        </row>
        <row r="153">
          <cell r="B153" t="str">
            <v>CPR Working (BSA)</v>
          </cell>
          <cell r="E153">
            <v>0</v>
          </cell>
          <cell r="G153">
            <v>0</v>
          </cell>
          <cell r="I153">
            <v>0</v>
          </cell>
          <cell r="K153">
            <v>0</v>
          </cell>
          <cell r="M153">
            <v>0</v>
          </cell>
          <cell r="O153">
            <v>0</v>
          </cell>
          <cell r="Q153">
            <v>0</v>
          </cell>
          <cell r="S153">
            <v>0</v>
          </cell>
          <cell r="U153">
            <v>0</v>
          </cell>
          <cell r="W153">
            <v>0</v>
          </cell>
          <cell r="Y153">
            <v>0</v>
          </cell>
          <cell r="AA153">
            <v>0</v>
          </cell>
          <cell r="AC153">
            <v>0</v>
          </cell>
          <cell r="AE153">
            <v>0</v>
          </cell>
          <cell r="AG153">
            <v>0</v>
          </cell>
          <cell r="AI153">
            <v>0</v>
          </cell>
          <cell r="AK153">
            <v>0</v>
          </cell>
          <cell r="AM153">
            <v>0</v>
          </cell>
          <cell r="AO153">
            <v>0</v>
          </cell>
          <cell r="AQ153">
            <v>0</v>
          </cell>
          <cell r="AS153">
            <v>0</v>
          </cell>
          <cell r="AU153">
            <v>0</v>
          </cell>
          <cell r="AW153">
            <v>0</v>
          </cell>
          <cell r="AY153">
            <v>0</v>
          </cell>
          <cell r="BA153">
            <v>370</v>
          </cell>
          <cell r="BC153">
            <v>341</v>
          </cell>
          <cell r="BE153">
            <v>133</v>
          </cell>
          <cell r="BG153">
            <v>845</v>
          </cell>
          <cell r="BI153">
            <v>383</v>
          </cell>
          <cell r="BK153">
            <v>359</v>
          </cell>
          <cell r="BM153">
            <v>154</v>
          </cell>
          <cell r="BO153">
            <v>896</v>
          </cell>
          <cell r="BQ153">
            <v>1741</v>
          </cell>
          <cell r="BS153">
            <v>0</v>
          </cell>
          <cell r="BU153">
            <v>0</v>
          </cell>
          <cell r="BW153">
            <v>0</v>
          </cell>
          <cell r="BY153">
            <v>711</v>
          </cell>
          <cell r="CA153">
            <v>742</v>
          </cell>
          <cell r="CC153">
            <v>845</v>
          </cell>
          <cell r="CE153">
            <v>896</v>
          </cell>
          <cell r="CG153">
            <v>845</v>
          </cell>
          <cell r="CI153">
            <v>1741</v>
          </cell>
          <cell r="CK153" t="str">
            <v>CPR Working</v>
          </cell>
          <cell r="CN153">
            <v>0</v>
          </cell>
          <cell r="CP153">
            <v>0</v>
          </cell>
          <cell r="CR153">
            <v>0</v>
          </cell>
          <cell r="CT153">
            <v>0</v>
          </cell>
          <cell r="CV153">
            <v>0</v>
          </cell>
          <cell r="CX153">
            <v>845</v>
          </cell>
          <cell r="CZ153">
            <v>896</v>
          </cell>
          <cell r="DB153">
            <v>1741</v>
          </cell>
        </row>
        <row r="154">
          <cell r="B154" t="str">
            <v>MPF Working / SSA for GEM (SSA)</v>
          </cell>
          <cell r="E154">
            <v>0</v>
          </cell>
          <cell r="G154">
            <v>0</v>
          </cell>
          <cell r="I154">
            <v>0</v>
          </cell>
          <cell r="K154">
            <v>0</v>
          </cell>
          <cell r="M154">
            <v>0</v>
          </cell>
          <cell r="O154">
            <v>0</v>
          </cell>
          <cell r="Q154">
            <v>0</v>
          </cell>
          <cell r="S154">
            <v>0</v>
          </cell>
          <cell r="U154">
            <v>0</v>
          </cell>
          <cell r="W154">
            <v>0</v>
          </cell>
          <cell r="Y154">
            <v>0</v>
          </cell>
          <cell r="AA154">
            <v>0</v>
          </cell>
          <cell r="AC154">
            <v>0</v>
          </cell>
          <cell r="AE154">
            <v>0</v>
          </cell>
          <cell r="AG154">
            <v>213</v>
          </cell>
          <cell r="AI154">
            <v>213</v>
          </cell>
          <cell r="AK154">
            <v>0</v>
          </cell>
          <cell r="AL154">
            <v>0</v>
          </cell>
          <cell r="AM154">
            <v>195</v>
          </cell>
          <cell r="AO154">
            <v>195</v>
          </cell>
          <cell r="AQ154">
            <v>22</v>
          </cell>
          <cell r="AS154">
            <v>0</v>
          </cell>
          <cell r="AU154">
            <v>0</v>
          </cell>
          <cell r="AW154">
            <v>0</v>
          </cell>
          <cell r="AY154">
            <v>430</v>
          </cell>
          <cell r="BA154">
            <v>0</v>
          </cell>
          <cell r="BC154">
            <v>0</v>
          </cell>
          <cell r="BE154">
            <v>0</v>
          </cell>
          <cell r="BG154">
            <v>0</v>
          </cell>
          <cell r="BI154">
            <v>0</v>
          </cell>
          <cell r="BK154">
            <v>0</v>
          </cell>
          <cell r="BM154">
            <v>0</v>
          </cell>
          <cell r="BO154">
            <v>0</v>
          </cell>
          <cell r="BQ154">
            <v>0</v>
          </cell>
          <cell r="BS154">
            <v>0</v>
          </cell>
          <cell r="BU154">
            <v>0</v>
          </cell>
          <cell r="BW154">
            <v>0</v>
          </cell>
          <cell r="BY154">
            <v>408</v>
          </cell>
          <cell r="CA154">
            <v>0</v>
          </cell>
          <cell r="CC154">
            <v>430</v>
          </cell>
          <cell r="CE154">
            <v>0</v>
          </cell>
          <cell r="CG154">
            <v>430</v>
          </cell>
          <cell r="CI154">
            <v>430</v>
          </cell>
          <cell r="CK154" t="str">
            <v>MPF Working</v>
          </cell>
          <cell r="CN154">
            <v>0</v>
          </cell>
          <cell r="CP154">
            <v>0</v>
          </cell>
          <cell r="CR154">
            <v>0</v>
          </cell>
          <cell r="CT154">
            <v>0</v>
          </cell>
          <cell r="CV154">
            <v>0</v>
          </cell>
          <cell r="CX154">
            <v>430</v>
          </cell>
          <cell r="CZ154">
            <v>0</v>
          </cell>
          <cell r="DB154">
            <v>430</v>
          </cell>
        </row>
        <row r="155">
          <cell r="B155" t="str">
            <v>BDF(SSA)</v>
          </cell>
          <cell r="E155">
            <v>162.47521855225136</v>
          </cell>
          <cell r="G155">
            <v>321.52478144774864</v>
          </cell>
          <cell r="I155">
            <v>484</v>
          </cell>
          <cell r="K155">
            <v>1830</v>
          </cell>
          <cell r="M155">
            <v>0</v>
          </cell>
          <cell r="O155">
            <v>2641.2212123847626</v>
          </cell>
          <cell r="Q155">
            <v>75</v>
          </cell>
          <cell r="S155">
            <v>2716.2212123847626</v>
          </cell>
          <cell r="U155">
            <v>2319.7787876152374</v>
          </cell>
          <cell r="W155">
            <v>76</v>
          </cell>
          <cell r="Y155">
            <v>2395.7787876152374</v>
          </cell>
          <cell r="AA155">
            <v>0</v>
          </cell>
          <cell r="AC155">
            <v>5112</v>
          </cell>
          <cell r="AE155">
            <v>417.89698952153907</v>
          </cell>
          <cell r="AG155">
            <v>3638.8886363216352</v>
          </cell>
          <cell r="AI155">
            <v>4056.7856258431743</v>
          </cell>
          <cell r="AK155">
            <v>355.6142651216943</v>
          </cell>
          <cell r="AM155">
            <v>3640.6001090351315</v>
          </cell>
          <cell r="AO155">
            <v>3996.2143741568257</v>
          </cell>
          <cell r="AQ155">
            <v>0</v>
          </cell>
          <cell r="AS155">
            <v>0</v>
          </cell>
          <cell r="AU155">
            <v>0</v>
          </cell>
          <cell r="AW155">
            <v>0</v>
          </cell>
          <cell r="AY155">
            <v>8053</v>
          </cell>
          <cell r="BA155">
            <v>687.02451612903235</v>
          </cell>
          <cell r="BC155">
            <v>632.97548387096776</v>
          </cell>
          <cell r="BE155">
            <v>0</v>
          </cell>
          <cell r="BG155">
            <v>1320</v>
          </cell>
          <cell r="BI155">
            <v>231.75219608954379</v>
          </cell>
          <cell r="BK155">
            <v>217.24780391045621</v>
          </cell>
          <cell r="BM155">
            <v>0</v>
          </cell>
          <cell r="BO155">
            <v>449</v>
          </cell>
          <cell r="BQ155">
            <v>1769</v>
          </cell>
          <cell r="BS155">
            <v>0</v>
          </cell>
          <cell r="BU155">
            <v>0</v>
          </cell>
          <cell r="BW155">
            <v>0</v>
          </cell>
          <cell r="BY155">
            <v>16164</v>
          </cell>
          <cell r="CA155">
            <v>600</v>
          </cell>
          <cell r="CC155">
            <v>16164</v>
          </cell>
          <cell r="CE155">
            <v>600</v>
          </cell>
          <cell r="CG155">
            <v>16648</v>
          </cell>
          <cell r="CI155">
            <v>17248</v>
          </cell>
          <cell r="CK155" t="str">
            <v>BDF</v>
          </cell>
          <cell r="CN155">
            <v>300</v>
          </cell>
          <cell r="CP155">
            <v>0</v>
          </cell>
          <cell r="CR155">
            <v>300</v>
          </cell>
          <cell r="CV155">
            <v>300</v>
          </cell>
          <cell r="CX155">
            <v>16948</v>
          </cell>
          <cell r="CZ155">
            <v>600</v>
          </cell>
          <cell r="DB155">
            <v>17548</v>
          </cell>
        </row>
        <row r="157">
          <cell r="B157" t="str">
            <v>NOS</v>
          </cell>
          <cell r="E157">
            <v>17420.524781447748</v>
          </cell>
          <cell r="G157">
            <v>34476.475218552252</v>
          </cell>
          <cell r="I157">
            <v>51897</v>
          </cell>
          <cell r="K157">
            <v>25859</v>
          </cell>
          <cell r="M157">
            <v>1781</v>
          </cell>
          <cell r="O157">
            <v>20812.778787615236</v>
          </cell>
          <cell r="Q157">
            <v>734</v>
          </cell>
          <cell r="S157">
            <v>21546.778787615236</v>
          </cell>
          <cell r="U157">
            <v>18279.221212384764</v>
          </cell>
          <cell r="W157">
            <v>733</v>
          </cell>
          <cell r="Y157">
            <v>19012.221212384764</v>
          </cell>
          <cell r="AA157">
            <v>2831</v>
          </cell>
          <cell r="AC157">
            <v>45171</v>
          </cell>
          <cell r="AE157">
            <v>4961.1030104784613</v>
          </cell>
          <cell r="AG157">
            <v>42985.111363678363</v>
          </cell>
          <cell r="AI157">
            <v>47946.214374156829</v>
          </cell>
          <cell r="AK157">
            <v>4221.3857348783058</v>
          </cell>
          <cell r="AM157">
            <v>43042.399890964865</v>
          </cell>
          <cell r="AO157">
            <v>47263.785625843171</v>
          </cell>
          <cell r="AQ157">
            <v>11101</v>
          </cell>
          <cell r="AS157">
            <v>2653</v>
          </cell>
          <cell r="AU157">
            <v>607</v>
          </cell>
          <cell r="AW157">
            <v>813</v>
          </cell>
          <cell r="AY157">
            <v>110384</v>
          </cell>
          <cell r="BA157">
            <v>10533.975483870967</v>
          </cell>
          <cell r="BC157">
            <v>9706.0245161290331</v>
          </cell>
          <cell r="BE157">
            <v>4034</v>
          </cell>
          <cell r="BG157">
            <v>24274</v>
          </cell>
          <cell r="BI157">
            <v>2875.2478039104562</v>
          </cell>
          <cell r="BK157">
            <v>2694.7521960895438</v>
          </cell>
          <cell r="BM157">
            <v>1246</v>
          </cell>
          <cell r="BO157">
            <v>6816</v>
          </cell>
          <cell r="BQ157">
            <v>31090</v>
          </cell>
          <cell r="BS157">
            <v>0</v>
          </cell>
          <cell r="BU157">
            <v>0</v>
          </cell>
          <cell r="BW157">
            <v>0</v>
          </cell>
          <cell r="BY157">
            <v>180401</v>
          </cell>
          <cell r="CA157">
            <v>7037</v>
          </cell>
          <cell r="CC157">
            <v>204221</v>
          </cell>
          <cell r="CE157">
            <v>8283</v>
          </cell>
          <cell r="CG157">
            <v>256118</v>
          </cell>
          <cell r="CI157">
            <v>264401</v>
          </cell>
          <cell r="CK157" t="str">
            <v>NOS</v>
          </cell>
          <cell r="CN157">
            <v>14308</v>
          </cell>
          <cell r="CP157">
            <v>9942</v>
          </cell>
          <cell r="CR157">
            <v>24250</v>
          </cell>
          <cell r="CT157">
            <v>-123</v>
          </cell>
          <cell r="CV157">
            <v>24127</v>
          </cell>
          <cell r="CX157">
            <v>280245</v>
          </cell>
          <cell r="CY157">
            <v>8283</v>
          </cell>
          <cell r="DB157">
            <v>288528</v>
          </cell>
        </row>
        <row r="158">
          <cell r="AM158">
            <v>0</v>
          </cell>
        </row>
        <row r="159">
          <cell r="B159" t="str">
            <v>RM</v>
          </cell>
          <cell r="E159">
            <v>6349</v>
          </cell>
          <cell r="G159">
            <v>2826</v>
          </cell>
          <cell r="I159">
            <v>9175</v>
          </cell>
          <cell r="K159">
            <v>3238</v>
          </cell>
          <cell r="M159">
            <v>55</v>
          </cell>
          <cell r="O159">
            <v>3524</v>
          </cell>
          <cell r="Q159">
            <v>52</v>
          </cell>
          <cell r="S159">
            <v>3576</v>
          </cell>
          <cell r="U159">
            <v>1777</v>
          </cell>
          <cell r="W159">
            <v>52</v>
          </cell>
          <cell r="Y159">
            <v>1829</v>
          </cell>
          <cell r="AA159">
            <v>103</v>
          </cell>
          <cell r="AC159">
            <v>5563</v>
          </cell>
          <cell r="AE159">
            <v>413</v>
          </cell>
          <cell r="AG159">
            <v>3869</v>
          </cell>
          <cell r="AI159">
            <v>4282</v>
          </cell>
          <cell r="AK159">
            <v>221</v>
          </cell>
          <cell r="AM159">
            <v>1829</v>
          </cell>
          <cell r="AO159">
            <v>2050</v>
          </cell>
          <cell r="AQ159">
            <v>245</v>
          </cell>
          <cell r="AS159">
            <v>784</v>
          </cell>
          <cell r="AU159">
            <v>202</v>
          </cell>
          <cell r="AW159">
            <v>379</v>
          </cell>
          <cell r="AY159">
            <v>7942</v>
          </cell>
          <cell r="BA159">
            <v>1062</v>
          </cell>
          <cell r="BC159">
            <v>663</v>
          </cell>
          <cell r="BE159">
            <v>123</v>
          </cell>
          <cell r="BG159">
            <v>1848</v>
          </cell>
          <cell r="BI159">
            <v>318</v>
          </cell>
          <cell r="BK159">
            <v>202</v>
          </cell>
          <cell r="BM159">
            <v>41</v>
          </cell>
          <cell r="BO159">
            <v>561</v>
          </cell>
          <cell r="BQ159">
            <v>2409</v>
          </cell>
          <cell r="BS159">
            <v>0</v>
          </cell>
          <cell r="BU159">
            <v>0</v>
          </cell>
          <cell r="BW159">
            <v>0</v>
          </cell>
          <cell r="BY159">
            <v>16596</v>
          </cell>
          <cell r="CA159">
            <v>624</v>
          </cell>
          <cell r="CC159">
            <v>18487</v>
          </cell>
          <cell r="CE159">
            <v>665</v>
          </cell>
          <cell r="CG159">
            <v>27662</v>
          </cell>
          <cell r="CI159">
            <v>28327</v>
          </cell>
          <cell r="CK159" t="str">
            <v>RM</v>
          </cell>
          <cell r="CN159">
            <v>1197</v>
          </cell>
          <cell r="CP159">
            <v>796</v>
          </cell>
          <cell r="CR159">
            <v>1993</v>
          </cell>
          <cell r="CT159">
            <v>-3</v>
          </cell>
          <cell r="CV159">
            <v>1990</v>
          </cell>
          <cell r="CX159">
            <v>29652</v>
          </cell>
          <cell r="CZ159">
            <v>665</v>
          </cell>
          <cell r="DB159">
            <v>30317</v>
          </cell>
        </row>
        <row r="160">
          <cell r="B160" t="str">
            <v>PM</v>
          </cell>
          <cell r="E160">
            <v>0</v>
          </cell>
          <cell r="G160">
            <v>3119</v>
          </cell>
          <cell r="I160">
            <v>3119</v>
          </cell>
          <cell r="K160">
            <v>2273</v>
          </cell>
          <cell r="M160">
            <v>249</v>
          </cell>
          <cell r="O160">
            <v>2341</v>
          </cell>
          <cell r="Q160">
            <v>85</v>
          </cell>
          <cell r="S160">
            <v>2426</v>
          </cell>
          <cell r="U160">
            <v>2054</v>
          </cell>
          <cell r="W160">
            <v>85</v>
          </cell>
          <cell r="Y160">
            <v>2139</v>
          </cell>
          <cell r="AA160">
            <v>298</v>
          </cell>
          <cell r="AC160">
            <v>5112</v>
          </cell>
          <cell r="AE160">
            <v>405</v>
          </cell>
          <cell r="AG160">
            <v>3820</v>
          </cell>
          <cell r="AI160">
            <v>4225</v>
          </cell>
          <cell r="AK160">
            <v>329</v>
          </cell>
          <cell r="AM160">
            <v>4912</v>
          </cell>
          <cell r="AO160">
            <v>5241</v>
          </cell>
          <cell r="AQ160">
            <v>989</v>
          </cell>
          <cell r="AS160">
            <v>0</v>
          </cell>
          <cell r="AU160">
            <v>0</v>
          </cell>
          <cell r="AW160">
            <v>0</v>
          </cell>
          <cell r="AY160">
            <v>10455</v>
          </cell>
          <cell r="BA160">
            <v>979</v>
          </cell>
          <cell r="BC160">
            <v>902</v>
          </cell>
          <cell r="BE160">
            <v>331</v>
          </cell>
          <cell r="BG160">
            <v>2212</v>
          </cell>
          <cell r="BI160">
            <v>293</v>
          </cell>
          <cell r="BK160">
            <v>276</v>
          </cell>
          <cell r="BM160">
            <v>110</v>
          </cell>
          <cell r="BO160">
            <v>679</v>
          </cell>
          <cell r="BQ160">
            <v>2891</v>
          </cell>
          <cell r="BS160">
            <v>0</v>
          </cell>
          <cell r="BU160">
            <v>0</v>
          </cell>
          <cell r="BW160">
            <v>0</v>
          </cell>
          <cell r="BY160">
            <v>18015</v>
          </cell>
          <cell r="CA160">
            <v>739</v>
          </cell>
          <cell r="CC160">
            <v>19882</v>
          </cell>
          <cell r="CE160">
            <v>849</v>
          </cell>
          <cell r="CG160">
            <v>23001</v>
          </cell>
          <cell r="CI160">
            <v>23850</v>
          </cell>
          <cell r="CK160" t="str">
            <v>PM</v>
          </cell>
          <cell r="CN160">
            <v>0</v>
          </cell>
          <cell r="CP160">
            <v>810</v>
          </cell>
          <cell r="CR160">
            <v>810</v>
          </cell>
          <cell r="CT160">
            <v>-15</v>
          </cell>
          <cell r="CV160">
            <v>795</v>
          </cell>
          <cell r="CX160">
            <v>23796</v>
          </cell>
          <cell r="CZ160">
            <v>849</v>
          </cell>
          <cell r="DB160">
            <v>24645</v>
          </cell>
        </row>
        <row r="161">
          <cell r="B161" t="str">
            <v>TDC Saving - Material</v>
          </cell>
        </row>
        <row r="162">
          <cell r="B162" t="str">
            <v>Mfg Ope. Expense</v>
          </cell>
          <cell r="E162">
            <v>0</v>
          </cell>
          <cell r="G162">
            <v>3533</v>
          </cell>
          <cell r="I162">
            <v>3533</v>
          </cell>
          <cell r="K162">
            <v>1332</v>
          </cell>
          <cell r="M162">
            <v>66</v>
          </cell>
          <cell r="O162">
            <v>1380</v>
          </cell>
          <cell r="Q162">
            <v>0</v>
          </cell>
          <cell r="S162">
            <v>1380</v>
          </cell>
          <cell r="U162">
            <v>1727</v>
          </cell>
          <cell r="W162">
            <v>0</v>
          </cell>
          <cell r="Y162">
            <v>1727</v>
          </cell>
          <cell r="AA162">
            <v>138</v>
          </cell>
          <cell r="AC162">
            <v>3311</v>
          </cell>
          <cell r="AE162">
            <v>222</v>
          </cell>
          <cell r="AG162">
            <v>2089</v>
          </cell>
          <cell r="AI162">
            <v>2311</v>
          </cell>
          <cell r="AK162">
            <v>267</v>
          </cell>
          <cell r="AM162">
            <v>3106</v>
          </cell>
          <cell r="AO162">
            <v>3373</v>
          </cell>
          <cell r="AQ162">
            <v>505</v>
          </cell>
          <cell r="AS162">
            <v>0</v>
          </cell>
          <cell r="AU162">
            <v>0</v>
          </cell>
          <cell r="AW162">
            <v>0</v>
          </cell>
          <cell r="AY162">
            <v>6189</v>
          </cell>
          <cell r="BA162">
            <v>183</v>
          </cell>
          <cell r="BC162">
            <v>247</v>
          </cell>
          <cell r="BE162">
            <v>51</v>
          </cell>
          <cell r="BG162">
            <v>481</v>
          </cell>
          <cell r="BI162">
            <v>0</v>
          </cell>
          <cell r="BK162">
            <v>0</v>
          </cell>
          <cell r="BM162">
            <v>0</v>
          </cell>
          <cell r="BO162">
            <v>0</v>
          </cell>
          <cell r="BQ162">
            <v>481</v>
          </cell>
          <cell r="BS162">
            <v>0</v>
          </cell>
          <cell r="BU162">
            <v>0</v>
          </cell>
          <cell r="BW162">
            <v>0</v>
          </cell>
          <cell r="BY162">
            <v>10553</v>
          </cell>
          <cell r="CA162">
            <v>0</v>
          </cell>
          <cell r="CC162">
            <v>11313</v>
          </cell>
          <cell r="CE162">
            <v>0</v>
          </cell>
          <cell r="CG162">
            <v>14846</v>
          </cell>
          <cell r="CI162">
            <v>14846</v>
          </cell>
          <cell r="CK162" t="str">
            <v>Mfg Ope. Expense</v>
          </cell>
          <cell r="CN162">
            <v>165</v>
          </cell>
          <cell r="CP162">
            <v>890</v>
          </cell>
          <cell r="CR162">
            <v>1055</v>
          </cell>
          <cell r="CT162">
            <v>-28</v>
          </cell>
          <cell r="CV162">
            <v>1027</v>
          </cell>
          <cell r="CX162">
            <v>15873</v>
          </cell>
          <cell r="CZ162">
            <v>0</v>
          </cell>
          <cell r="DB162">
            <v>15873</v>
          </cell>
        </row>
        <row r="163">
          <cell r="B163" t="str">
            <v>TDC Saving - MOE</v>
          </cell>
        </row>
        <row r="164">
          <cell r="B164" t="str">
            <v>GMC(Prepro/AE/FADO)</v>
          </cell>
          <cell r="E164">
            <v>0</v>
          </cell>
          <cell r="G164">
            <v>85</v>
          </cell>
          <cell r="I164">
            <v>85</v>
          </cell>
          <cell r="K164">
            <v>564</v>
          </cell>
          <cell r="M164">
            <v>0</v>
          </cell>
          <cell r="O164">
            <v>424</v>
          </cell>
          <cell r="Q164">
            <v>0</v>
          </cell>
          <cell r="S164">
            <v>424</v>
          </cell>
          <cell r="U164">
            <v>375</v>
          </cell>
          <cell r="W164">
            <v>0</v>
          </cell>
          <cell r="Y164">
            <v>375</v>
          </cell>
          <cell r="AA164">
            <v>14</v>
          </cell>
          <cell r="AC164">
            <v>813</v>
          </cell>
          <cell r="AE164">
            <v>37</v>
          </cell>
          <cell r="AG164">
            <v>326</v>
          </cell>
          <cell r="AI164">
            <v>363</v>
          </cell>
          <cell r="AK164">
            <v>32</v>
          </cell>
          <cell r="AM164">
            <v>302</v>
          </cell>
          <cell r="AO164">
            <v>334</v>
          </cell>
          <cell r="AQ164">
            <v>33</v>
          </cell>
          <cell r="AS164">
            <v>0</v>
          </cell>
          <cell r="AU164">
            <v>0</v>
          </cell>
          <cell r="AW164">
            <v>0</v>
          </cell>
          <cell r="AY164">
            <v>730</v>
          </cell>
          <cell r="BA164">
            <v>0</v>
          </cell>
          <cell r="BC164">
            <v>0</v>
          </cell>
          <cell r="BE164">
            <v>0</v>
          </cell>
          <cell r="BG164">
            <v>0</v>
          </cell>
          <cell r="BI164">
            <v>135</v>
          </cell>
          <cell r="BK164">
            <v>126</v>
          </cell>
          <cell r="BM164">
            <v>25</v>
          </cell>
          <cell r="BO164">
            <v>285</v>
          </cell>
          <cell r="BQ164">
            <v>285</v>
          </cell>
          <cell r="BS164">
            <v>0</v>
          </cell>
          <cell r="BU164">
            <v>0</v>
          </cell>
          <cell r="BW164">
            <v>0</v>
          </cell>
          <cell r="BY164">
            <v>2060</v>
          </cell>
          <cell r="CA164">
            <v>261</v>
          </cell>
          <cell r="CC164">
            <v>2107</v>
          </cell>
          <cell r="CE164">
            <v>285</v>
          </cell>
          <cell r="CG164">
            <v>2192</v>
          </cell>
          <cell r="CI164">
            <v>2477</v>
          </cell>
          <cell r="CK164" t="str">
            <v>GMC(Prepro/AE/FADO)</v>
          </cell>
          <cell r="CN164">
            <v>0</v>
          </cell>
          <cell r="CP164">
            <v>5</v>
          </cell>
          <cell r="CR164">
            <v>5</v>
          </cell>
          <cell r="CT164">
            <v>0</v>
          </cell>
          <cell r="CV164">
            <v>5</v>
          </cell>
          <cell r="CX164">
            <v>2197</v>
          </cell>
          <cell r="CZ164">
            <v>285</v>
          </cell>
          <cell r="DB164">
            <v>2482</v>
          </cell>
        </row>
        <row r="165">
          <cell r="B165" t="str">
            <v>GMC(GA)</v>
          </cell>
          <cell r="E165">
            <v>0</v>
          </cell>
          <cell r="G165">
            <v>0</v>
          </cell>
          <cell r="I165">
            <v>0</v>
          </cell>
          <cell r="K165">
            <v>0</v>
          </cell>
          <cell r="M165">
            <v>0</v>
          </cell>
          <cell r="O165">
            <v>0</v>
          </cell>
          <cell r="Q165">
            <v>0</v>
          </cell>
          <cell r="S165">
            <v>0</v>
          </cell>
          <cell r="U165">
            <v>0</v>
          </cell>
          <cell r="W165">
            <v>0</v>
          </cell>
          <cell r="Y165">
            <v>0</v>
          </cell>
          <cell r="AA165">
            <v>0</v>
          </cell>
          <cell r="AC165">
            <v>0</v>
          </cell>
          <cell r="AE165">
            <v>0</v>
          </cell>
          <cell r="AG165">
            <v>0</v>
          </cell>
          <cell r="AI165">
            <v>0</v>
          </cell>
          <cell r="AK165">
            <v>0</v>
          </cell>
          <cell r="AM165">
            <v>0</v>
          </cell>
          <cell r="AO165">
            <v>0</v>
          </cell>
          <cell r="AQ165">
            <v>0</v>
          </cell>
          <cell r="AS165">
            <v>0</v>
          </cell>
          <cell r="AU165">
            <v>0</v>
          </cell>
          <cell r="AW165">
            <v>0</v>
          </cell>
          <cell r="AY165">
            <v>0</v>
          </cell>
          <cell r="BA165">
            <v>0</v>
          </cell>
          <cell r="BC165">
            <v>0</v>
          </cell>
          <cell r="BE165">
            <v>0</v>
          </cell>
          <cell r="BG165">
            <v>0</v>
          </cell>
          <cell r="BI165">
            <v>0</v>
          </cell>
          <cell r="BK165">
            <v>0</v>
          </cell>
          <cell r="BM165">
            <v>0</v>
          </cell>
          <cell r="BO165">
            <v>0</v>
          </cell>
          <cell r="BQ165">
            <v>0</v>
          </cell>
          <cell r="BS165">
            <v>0</v>
          </cell>
          <cell r="BU165">
            <v>0</v>
          </cell>
          <cell r="BW165">
            <v>0</v>
          </cell>
          <cell r="BY165">
            <v>0</v>
          </cell>
          <cell r="CA165">
            <v>0</v>
          </cell>
          <cell r="CC165">
            <v>0</v>
          </cell>
          <cell r="CE165">
            <v>0</v>
          </cell>
          <cell r="CG165">
            <v>0</v>
          </cell>
          <cell r="CI165">
            <v>0</v>
          </cell>
          <cell r="CK165" t="str">
            <v>GMC(GA)</v>
          </cell>
          <cell r="CN165">
            <v>0</v>
          </cell>
          <cell r="CR165">
            <v>0</v>
          </cell>
          <cell r="CV165">
            <v>0</v>
          </cell>
          <cell r="CX165">
            <v>0</v>
          </cell>
          <cell r="CZ165">
            <v>0</v>
          </cell>
          <cell r="DB165">
            <v>0</v>
          </cell>
        </row>
        <row r="166">
          <cell r="B166" t="str">
            <v>Outside Delivery Expense</v>
          </cell>
          <cell r="E166">
            <v>1661</v>
          </cell>
          <cell r="G166">
            <v>1013</v>
          </cell>
          <cell r="I166">
            <v>2674</v>
          </cell>
          <cell r="K166">
            <v>688</v>
          </cell>
          <cell r="M166">
            <v>21</v>
          </cell>
          <cell r="O166">
            <v>736</v>
          </cell>
          <cell r="Q166">
            <v>17</v>
          </cell>
          <cell r="S166">
            <v>753</v>
          </cell>
          <cell r="U166">
            <v>646</v>
          </cell>
          <cell r="W166">
            <v>17</v>
          </cell>
          <cell r="Y166">
            <v>663</v>
          </cell>
          <cell r="AA166">
            <v>54</v>
          </cell>
          <cell r="AC166">
            <v>1491</v>
          </cell>
          <cell r="AE166">
            <v>115</v>
          </cell>
          <cell r="AG166">
            <v>999</v>
          </cell>
          <cell r="AI166">
            <v>1114</v>
          </cell>
          <cell r="AK166">
            <v>100</v>
          </cell>
          <cell r="AM166">
            <v>1357</v>
          </cell>
          <cell r="AO166">
            <v>1457</v>
          </cell>
          <cell r="AQ166">
            <v>155</v>
          </cell>
          <cell r="AS166">
            <v>81</v>
          </cell>
          <cell r="AU166">
            <v>23</v>
          </cell>
          <cell r="AW166">
            <v>39</v>
          </cell>
          <cell r="AY166">
            <v>2869</v>
          </cell>
          <cell r="BA166">
            <v>234</v>
          </cell>
          <cell r="BC166">
            <v>219</v>
          </cell>
          <cell r="BE166">
            <v>58</v>
          </cell>
          <cell r="BG166">
            <v>511</v>
          </cell>
          <cell r="BI166">
            <v>70</v>
          </cell>
          <cell r="BK166">
            <v>67</v>
          </cell>
          <cell r="BM166">
            <v>19</v>
          </cell>
          <cell r="BO166">
            <v>156</v>
          </cell>
          <cell r="BQ166">
            <v>667</v>
          </cell>
          <cell r="BS166">
            <v>0</v>
          </cell>
          <cell r="BU166">
            <v>0</v>
          </cell>
          <cell r="BW166">
            <v>0</v>
          </cell>
          <cell r="BY166">
            <v>5094</v>
          </cell>
          <cell r="CA166">
            <v>171</v>
          </cell>
          <cell r="CC166">
            <v>5525</v>
          </cell>
          <cell r="CE166">
            <v>190</v>
          </cell>
          <cell r="CG166">
            <v>8199</v>
          </cell>
          <cell r="CI166">
            <v>8389</v>
          </cell>
          <cell r="CK166" t="str">
            <v>Outside Delivery Expense</v>
          </cell>
          <cell r="CN166">
            <v>37</v>
          </cell>
          <cell r="CP166">
            <v>149</v>
          </cell>
          <cell r="CR166">
            <v>186</v>
          </cell>
          <cell r="CT166">
            <v>0</v>
          </cell>
          <cell r="CV166">
            <v>186</v>
          </cell>
          <cell r="CX166">
            <v>8385</v>
          </cell>
          <cell r="CZ166">
            <v>190</v>
          </cell>
          <cell r="DB166">
            <v>8575</v>
          </cell>
        </row>
        <row r="167">
          <cell r="B167" t="str">
            <v>Distribution Centers</v>
          </cell>
          <cell r="E167">
            <v>0</v>
          </cell>
          <cell r="G167">
            <v>0</v>
          </cell>
          <cell r="I167">
            <v>0</v>
          </cell>
          <cell r="K167">
            <v>0</v>
          </cell>
          <cell r="M167">
            <v>0</v>
          </cell>
          <cell r="O167">
            <v>0</v>
          </cell>
          <cell r="Q167">
            <v>0</v>
          </cell>
          <cell r="S167">
            <v>0</v>
          </cell>
          <cell r="U167">
            <v>0</v>
          </cell>
          <cell r="W167">
            <v>0</v>
          </cell>
          <cell r="Y167">
            <v>0</v>
          </cell>
          <cell r="AA167">
            <v>0</v>
          </cell>
          <cell r="AC167">
            <v>0</v>
          </cell>
          <cell r="AE167">
            <v>0</v>
          </cell>
          <cell r="AG167">
            <v>0</v>
          </cell>
          <cell r="AI167">
            <v>0</v>
          </cell>
          <cell r="AK167">
            <v>0</v>
          </cell>
          <cell r="AM167">
            <v>0</v>
          </cell>
          <cell r="AO167">
            <v>0</v>
          </cell>
          <cell r="AQ167">
            <v>0</v>
          </cell>
          <cell r="AS167">
            <v>0</v>
          </cell>
          <cell r="AU167">
            <v>0</v>
          </cell>
          <cell r="AW167">
            <v>0</v>
          </cell>
          <cell r="AY167">
            <v>0</v>
          </cell>
          <cell r="BA167">
            <v>0</v>
          </cell>
          <cell r="BC167">
            <v>0</v>
          </cell>
          <cell r="BE167">
            <v>0</v>
          </cell>
          <cell r="BG167">
            <v>0</v>
          </cell>
          <cell r="BI167">
            <v>0</v>
          </cell>
          <cell r="BK167">
            <v>0</v>
          </cell>
          <cell r="BM167">
            <v>0</v>
          </cell>
          <cell r="BO167">
            <v>0</v>
          </cell>
          <cell r="BQ167">
            <v>0</v>
          </cell>
          <cell r="BS167">
            <v>0</v>
          </cell>
          <cell r="BU167">
            <v>0</v>
          </cell>
          <cell r="BW167">
            <v>0</v>
          </cell>
          <cell r="BY167">
            <v>0</v>
          </cell>
          <cell r="CA167">
            <v>0</v>
          </cell>
          <cell r="CC167">
            <v>0</v>
          </cell>
          <cell r="CE167">
            <v>0</v>
          </cell>
          <cell r="CG167">
            <v>0</v>
          </cell>
          <cell r="CI167">
            <v>0</v>
          </cell>
          <cell r="CK167" t="str">
            <v>Category Reserve/Savings</v>
          </cell>
          <cell r="CN167">
            <v>0</v>
          </cell>
          <cell r="CP167">
            <v>0</v>
          </cell>
          <cell r="CR167">
            <v>0</v>
          </cell>
          <cell r="CT167">
            <v>0</v>
          </cell>
          <cell r="CV167">
            <v>0</v>
          </cell>
          <cell r="CX167">
            <v>0</v>
          </cell>
          <cell r="CZ167">
            <v>0</v>
          </cell>
          <cell r="DB167">
            <v>0</v>
          </cell>
        </row>
        <row r="168">
          <cell r="B168" t="str">
            <v>Plant F/G W/H</v>
          </cell>
          <cell r="E168">
            <v>18</v>
          </cell>
          <cell r="G168">
            <v>157</v>
          </cell>
          <cell r="I168">
            <v>175</v>
          </cell>
          <cell r="K168">
            <v>86</v>
          </cell>
          <cell r="M168">
            <v>3</v>
          </cell>
          <cell r="O168">
            <v>84</v>
          </cell>
          <cell r="Q168">
            <v>0</v>
          </cell>
          <cell r="S168">
            <v>84</v>
          </cell>
          <cell r="U168">
            <v>73</v>
          </cell>
          <cell r="W168">
            <v>0</v>
          </cell>
          <cell r="Y168">
            <v>73</v>
          </cell>
          <cell r="AA168">
            <v>6</v>
          </cell>
          <cell r="AC168">
            <v>166</v>
          </cell>
          <cell r="AE168">
            <v>19</v>
          </cell>
          <cell r="AG168">
            <v>138</v>
          </cell>
          <cell r="AI168">
            <v>157</v>
          </cell>
          <cell r="AK168">
            <v>17</v>
          </cell>
          <cell r="AM168">
            <v>125</v>
          </cell>
          <cell r="AO168">
            <v>142</v>
          </cell>
          <cell r="AQ168">
            <v>19</v>
          </cell>
          <cell r="AS168">
            <v>14</v>
          </cell>
          <cell r="AU168">
            <v>2</v>
          </cell>
          <cell r="AW168">
            <v>14</v>
          </cell>
          <cell r="AY168">
            <v>348</v>
          </cell>
          <cell r="BA168">
            <v>39</v>
          </cell>
          <cell r="BC168">
            <v>37</v>
          </cell>
          <cell r="BE168">
            <v>9</v>
          </cell>
          <cell r="BG168">
            <v>85</v>
          </cell>
          <cell r="BI168">
            <v>0</v>
          </cell>
          <cell r="BK168">
            <v>0</v>
          </cell>
          <cell r="BM168">
            <v>0</v>
          </cell>
          <cell r="BO168">
            <v>0</v>
          </cell>
          <cell r="BQ168">
            <v>85</v>
          </cell>
          <cell r="BS168">
            <v>0</v>
          </cell>
          <cell r="BU168">
            <v>0</v>
          </cell>
          <cell r="BW168">
            <v>0</v>
          </cell>
          <cell r="BY168">
            <v>618</v>
          </cell>
          <cell r="CA168">
            <v>0</v>
          </cell>
          <cell r="CC168">
            <v>685</v>
          </cell>
          <cell r="CE168">
            <v>0</v>
          </cell>
          <cell r="CG168">
            <v>860</v>
          </cell>
          <cell r="CI168">
            <v>860</v>
          </cell>
          <cell r="CK168" t="str">
            <v>Plant F/G W/H</v>
          </cell>
          <cell r="CN168">
            <v>0</v>
          </cell>
          <cell r="CP168">
            <v>41</v>
          </cell>
          <cell r="CR168">
            <v>41</v>
          </cell>
          <cell r="CT168">
            <v>0</v>
          </cell>
          <cell r="CV168">
            <v>41</v>
          </cell>
          <cell r="CX168">
            <v>901</v>
          </cell>
          <cell r="CZ168">
            <v>0</v>
          </cell>
          <cell r="DB168">
            <v>901</v>
          </cell>
        </row>
        <row r="169">
          <cell r="B169" t="str">
            <v>General Logistics Charges</v>
          </cell>
          <cell r="E169">
            <v>708</v>
          </cell>
          <cell r="G169">
            <v>25</v>
          </cell>
          <cell r="I169">
            <v>733</v>
          </cell>
          <cell r="K169">
            <v>111</v>
          </cell>
          <cell r="M169">
            <v>12</v>
          </cell>
          <cell r="O169">
            <v>89</v>
          </cell>
          <cell r="Q169">
            <v>202</v>
          </cell>
          <cell r="S169">
            <v>291</v>
          </cell>
          <cell r="U169">
            <v>85</v>
          </cell>
          <cell r="W169">
            <v>202</v>
          </cell>
          <cell r="Y169">
            <v>287</v>
          </cell>
          <cell r="AA169">
            <v>22</v>
          </cell>
          <cell r="AC169">
            <v>612</v>
          </cell>
          <cell r="AE169">
            <v>6</v>
          </cell>
          <cell r="AG169">
            <v>412</v>
          </cell>
          <cell r="AI169">
            <v>418</v>
          </cell>
          <cell r="AK169">
            <v>6</v>
          </cell>
          <cell r="AM169">
            <v>413</v>
          </cell>
          <cell r="AO169">
            <v>419</v>
          </cell>
          <cell r="AQ169">
            <v>17</v>
          </cell>
          <cell r="AS169">
            <v>80</v>
          </cell>
          <cell r="AU169">
            <v>40</v>
          </cell>
          <cell r="AW169">
            <v>40</v>
          </cell>
          <cell r="AY169">
            <v>1014</v>
          </cell>
          <cell r="BA169">
            <v>0</v>
          </cell>
          <cell r="BC169">
            <v>0</v>
          </cell>
          <cell r="BE169">
            <v>0</v>
          </cell>
          <cell r="BG169">
            <v>0</v>
          </cell>
          <cell r="BI169">
            <v>0</v>
          </cell>
          <cell r="BK169">
            <v>0</v>
          </cell>
          <cell r="BM169">
            <v>0</v>
          </cell>
          <cell r="BO169">
            <v>0</v>
          </cell>
          <cell r="BQ169">
            <v>0</v>
          </cell>
          <cell r="BS169">
            <v>0</v>
          </cell>
          <cell r="BU169">
            <v>0</v>
          </cell>
          <cell r="BW169">
            <v>0</v>
          </cell>
          <cell r="BY169">
            <v>1122</v>
          </cell>
          <cell r="CA169">
            <v>404</v>
          </cell>
          <cell r="CC169">
            <v>1333</v>
          </cell>
          <cell r="CE169">
            <v>404</v>
          </cell>
          <cell r="CG169">
            <v>2066</v>
          </cell>
          <cell r="CI169">
            <v>2470</v>
          </cell>
          <cell r="CK169" t="str">
            <v>General Logistics Charges</v>
          </cell>
          <cell r="CN169">
            <v>34</v>
          </cell>
          <cell r="CP169">
            <v>29</v>
          </cell>
          <cell r="CR169">
            <v>63</v>
          </cell>
          <cell r="CT169">
            <v>22</v>
          </cell>
          <cell r="CV169">
            <v>85</v>
          </cell>
          <cell r="CX169">
            <v>2151</v>
          </cell>
          <cell r="CZ169">
            <v>404</v>
          </cell>
          <cell r="DB169">
            <v>2555</v>
          </cell>
        </row>
        <row r="170">
          <cell r="B170" t="str">
            <v>Other Cost / (Profit)</v>
          </cell>
          <cell r="E170">
            <v>0</v>
          </cell>
          <cell r="G170">
            <v>0</v>
          </cell>
          <cell r="I170">
            <v>0</v>
          </cell>
          <cell r="K170">
            <v>0</v>
          </cell>
          <cell r="M170">
            <v>0</v>
          </cell>
          <cell r="O170">
            <v>0</v>
          </cell>
          <cell r="Q170">
            <v>0</v>
          </cell>
          <cell r="S170">
            <v>0</v>
          </cell>
          <cell r="U170">
            <v>0</v>
          </cell>
          <cell r="W170">
            <v>0</v>
          </cell>
          <cell r="Y170">
            <v>0</v>
          </cell>
          <cell r="AA170">
            <v>0</v>
          </cell>
          <cell r="AC170">
            <v>0</v>
          </cell>
          <cell r="AE170">
            <v>0</v>
          </cell>
          <cell r="AG170">
            <v>0</v>
          </cell>
          <cell r="AI170">
            <v>0</v>
          </cell>
          <cell r="AK170">
            <v>0</v>
          </cell>
          <cell r="AM170">
            <v>0</v>
          </cell>
          <cell r="AO170">
            <v>0</v>
          </cell>
          <cell r="AQ170">
            <v>0</v>
          </cell>
          <cell r="AS170">
            <v>0</v>
          </cell>
          <cell r="AU170">
            <v>0</v>
          </cell>
          <cell r="AW170">
            <v>0</v>
          </cell>
          <cell r="AY170">
            <v>0</v>
          </cell>
          <cell r="BA170">
            <v>0</v>
          </cell>
          <cell r="BC170">
            <v>0</v>
          </cell>
          <cell r="BE170">
            <v>0</v>
          </cell>
          <cell r="BG170">
            <v>0</v>
          </cell>
          <cell r="BI170">
            <v>0</v>
          </cell>
          <cell r="BK170">
            <v>0</v>
          </cell>
          <cell r="BM170">
            <v>0</v>
          </cell>
          <cell r="BO170">
            <v>0</v>
          </cell>
          <cell r="BQ170">
            <v>0</v>
          </cell>
          <cell r="BS170">
            <v>0</v>
          </cell>
          <cell r="BU170">
            <v>0</v>
          </cell>
          <cell r="BW170">
            <v>0</v>
          </cell>
          <cell r="BY170">
            <v>0</v>
          </cell>
          <cell r="CA170">
            <v>0</v>
          </cell>
          <cell r="CC170">
            <v>0</v>
          </cell>
          <cell r="CE170">
            <v>0</v>
          </cell>
          <cell r="CG170">
            <v>0</v>
          </cell>
          <cell r="CI170">
            <v>0</v>
          </cell>
          <cell r="CK170" t="str">
            <v>GMC(GA)</v>
          </cell>
          <cell r="CN170">
            <v>0</v>
          </cell>
          <cell r="CR170">
            <v>0</v>
          </cell>
          <cell r="CV170">
            <v>0</v>
          </cell>
          <cell r="CX170">
            <v>0</v>
          </cell>
          <cell r="CZ170">
            <v>0</v>
          </cell>
          <cell r="DB170">
            <v>0</v>
          </cell>
        </row>
        <row r="171">
          <cell r="B171" t="str">
            <v>Category Reserve/Savings</v>
          </cell>
          <cell r="E171">
            <v>0</v>
          </cell>
          <cell r="G171">
            <v>0</v>
          </cell>
          <cell r="I171">
            <v>0</v>
          </cell>
          <cell r="K171">
            <v>0</v>
          </cell>
          <cell r="M171">
            <v>0</v>
          </cell>
          <cell r="O171">
            <v>0</v>
          </cell>
          <cell r="Q171">
            <v>0</v>
          </cell>
          <cell r="S171">
            <v>0</v>
          </cell>
          <cell r="U171">
            <v>0</v>
          </cell>
          <cell r="W171">
            <v>0</v>
          </cell>
          <cell r="Y171">
            <v>0</v>
          </cell>
          <cell r="AA171">
            <v>0</v>
          </cell>
          <cell r="AC171">
            <v>0</v>
          </cell>
          <cell r="AE171">
            <v>0</v>
          </cell>
          <cell r="AG171">
            <v>0</v>
          </cell>
          <cell r="AI171">
            <v>0</v>
          </cell>
          <cell r="AK171">
            <v>0</v>
          </cell>
          <cell r="AM171">
            <v>0</v>
          </cell>
          <cell r="AO171">
            <v>0</v>
          </cell>
          <cell r="AQ171">
            <v>0</v>
          </cell>
          <cell r="AS171">
            <v>0</v>
          </cell>
          <cell r="AU171">
            <v>0</v>
          </cell>
          <cell r="AW171">
            <v>0</v>
          </cell>
          <cell r="AY171">
            <v>0</v>
          </cell>
          <cell r="BA171">
            <v>0</v>
          </cell>
          <cell r="BC171">
            <v>0</v>
          </cell>
          <cell r="BE171">
            <v>0</v>
          </cell>
          <cell r="BG171">
            <v>0</v>
          </cell>
          <cell r="BI171">
            <v>0</v>
          </cell>
          <cell r="BK171">
            <v>0</v>
          </cell>
          <cell r="BM171">
            <v>0</v>
          </cell>
          <cell r="BO171">
            <v>0</v>
          </cell>
          <cell r="BQ171">
            <v>0</v>
          </cell>
          <cell r="BS171">
            <v>0</v>
          </cell>
          <cell r="BU171">
            <v>0</v>
          </cell>
          <cell r="BW171">
            <v>0</v>
          </cell>
          <cell r="BY171">
            <v>0</v>
          </cell>
          <cell r="CA171">
            <v>0</v>
          </cell>
          <cell r="CC171">
            <v>0</v>
          </cell>
          <cell r="CE171">
            <v>0</v>
          </cell>
          <cell r="CG171">
            <v>0</v>
          </cell>
          <cell r="CI171">
            <v>0</v>
          </cell>
          <cell r="CK171" t="str">
            <v>Category Reserve/Savings</v>
          </cell>
          <cell r="CN171">
            <v>0</v>
          </cell>
          <cell r="CP171">
            <v>0</v>
          </cell>
          <cell r="CR171">
            <v>0</v>
          </cell>
          <cell r="CT171">
            <v>0</v>
          </cell>
          <cell r="CV171">
            <v>0</v>
          </cell>
          <cell r="CX171">
            <v>0</v>
          </cell>
          <cell r="CZ171">
            <v>0</v>
          </cell>
          <cell r="DB171">
            <v>0</v>
          </cell>
        </row>
        <row r="172">
          <cell r="B172" t="str">
            <v>CF&amp;D</v>
          </cell>
          <cell r="E172">
            <v>10</v>
          </cell>
          <cell r="G172">
            <v>20</v>
          </cell>
          <cell r="I172">
            <v>30</v>
          </cell>
          <cell r="K172">
            <v>14</v>
          </cell>
          <cell r="M172">
            <v>1</v>
          </cell>
          <cell r="O172">
            <v>11</v>
          </cell>
          <cell r="Q172">
            <v>0</v>
          </cell>
          <cell r="S172">
            <v>11</v>
          </cell>
          <cell r="U172">
            <v>10</v>
          </cell>
          <cell r="W172">
            <v>0</v>
          </cell>
          <cell r="Y172">
            <v>10</v>
          </cell>
          <cell r="AA172">
            <v>2</v>
          </cell>
          <cell r="AC172">
            <v>24</v>
          </cell>
          <cell r="AE172">
            <v>3</v>
          </cell>
          <cell r="AG172">
            <v>24</v>
          </cell>
          <cell r="AI172">
            <v>27</v>
          </cell>
          <cell r="AK172">
            <v>2</v>
          </cell>
          <cell r="AM172">
            <v>23</v>
          </cell>
          <cell r="AO172">
            <v>25</v>
          </cell>
          <cell r="AQ172">
            <v>6</v>
          </cell>
          <cell r="AS172">
            <v>1</v>
          </cell>
          <cell r="AU172">
            <v>0</v>
          </cell>
          <cell r="AW172">
            <v>0</v>
          </cell>
          <cell r="AY172">
            <v>59</v>
          </cell>
          <cell r="BA172">
            <v>6</v>
          </cell>
          <cell r="BC172">
            <v>5</v>
          </cell>
          <cell r="BE172">
            <v>2</v>
          </cell>
          <cell r="BG172">
            <v>13</v>
          </cell>
          <cell r="BI172">
            <v>0</v>
          </cell>
          <cell r="BK172">
            <v>0</v>
          </cell>
          <cell r="BM172">
            <v>0</v>
          </cell>
          <cell r="BO172">
            <v>0</v>
          </cell>
          <cell r="BQ172">
            <v>13</v>
          </cell>
          <cell r="BS172">
            <v>0</v>
          </cell>
          <cell r="BU172">
            <v>0</v>
          </cell>
          <cell r="BW172">
            <v>0</v>
          </cell>
          <cell r="BY172">
            <v>98</v>
          </cell>
          <cell r="CA172">
            <v>0</v>
          </cell>
          <cell r="CC172">
            <v>110</v>
          </cell>
          <cell r="CE172">
            <v>0</v>
          </cell>
          <cell r="CG172">
            <v>140</v>
          </cell>
          <cell r="CI172">
            <v>140</v>
          </cell>
          <cell r="CK172" t="str">
            <v>Category Reserve/Savings</v>
          </cell>
          <cell r="CN172">
            <v>8</v>
          </cell>
          <cell r="CP172">
            <v>5</v>
          </cell>
          <cell r="CR172">
            <v>13</v>
          </cell>
          <cell r="CT172">
            <v>0</v>
          </cell>
          <cell r="CV172">
            <v>13</v>
          </cell>
          <cell r="CX172">
            <v>153</v>
          </cell>
          <cell r="CZ172">
            <v>0</v>
          </cell>
          <cell r="DB172">
            <v>153</v>
          </cell>
        </row>
        <row r="173">
          <cell r="B173" t="str">
            <v>PS - NME. - Local</v>
          </cell>
          <cell r="E173">
            <v>233</v>
          </cell>
          <cell r="G173">
            <v>462</v>
          </cell>
          <cell r="I173">
            <v>695</v>
          </cell>
          <cell r="K173">
            <v>346</v>
          </cell>
          <cell r="M173">
            <v>24</v>
          </cell>
          <cell r="O173">
            <v>279</v>
          </cell>
          <cell r="Q173">
            <v>0</v>
          </cell>
          <cell r="S173">
            <v>279</v>
          </cell>
          <cell r="U173">
            <v>245</v>
          </cell>
          <cell r="W173">
            <v>0</v>
          </cell>
          <cell r="Y173">
            <v>245</v>
          </cell>
          <cell r="AA173">
            <v>38</v>
          </cell>
          <cell r="AC173">
            <v>586</v>
          </cell>
          <cell r="AE173">
            <v>66</v>
          </cell>
          <cell r="AG173">
            <v>576</v>
          </cell>
          <cell r="AI173">
            <v>642</v>
          </cell>
          <cell r="AK173">
            <v>57</v>
          </cell>
          <cell r="AM173">
            <v>576</v>
          </cell>
          <cell r="AO173">
            <v>633</v>
          </cell>
          <cell r="AQ173">
            <v>149</v>
          </cell>
          <cell r="AS173">
            <v>36</v>
          </cell>
          <cell r="AU173">
            <v>8</v>
          </cell>
          <cell r="AW173">
            <v>11</v>
          </cell>
          <cell r="AY173">
            <v>1479</v>
          </cell>
          <cell r="BA173">
            <v>0</v>
          </cell>
          <cell r="BC173">
            <v>0</v>
          </cell>
          <cell r="BE173">
            <v>0</v>
          </cell>
          <cell r="BG173">
            <v>0</v>
          </cell>
          <cell r="BI173">
            <v>0</v>
          </cell>
          <cell r="BK173">
            <v>0</v>
          </cell>
          <cell r="BM173">
            <v>0</v>
          </cell>
          <cell r="BO173">
            <v>0</v>
          </cell>
          <cell r="BQ173">
            <v>0</v>
          </cell>
          <cell r="BS173">
            <v>0</v>
          </cell>
          <cell r="BU173">
            <v>0</v>
          </cell>
          <cell r="BW173">
            <v>0</v>
          </cell>
          <cell r="BY173">
            <v>2145</v>
          </cell>
          <cell r="CA173">
            <v>0</v>
          </cell>
          <cell r="CC173">
            <v>2411</v>
          </cell>
          <cell r="CE173">
            <v>0</v>
          </cell>
          <cell r="CG173">
            <v>3106</v>
          </cell>
          <cell r="CI173">
            <v>3106</v>
          </cell>
          <cell r="CK173" t="str">
            <v>Local SR&amp;A</v>
          </cell>
          <cell r="CN173">
            <v>354.01237113402061</v>
          </cell>
          <cell r="CP173">
            <v>245.98762886597936</v>
          </cell>
          <cell r="CR173">
            <v>600</v>
          </cell>
          <cell r="CV173">
            <v>600</v>
          </cell>
          <cell r="CX173">
            <v>3706</v>
          </cell>
          <cell r="CZ173">
            <v>0</v>
          </cell>
          <cell r="DB173">
            <v>3706</v>
          </cell>
        </row>
        <row r="174">
          <cell r="B174" t="str">
            <v>PS - NME - Region(Japan)</v>
          </cell>
          <cell r="E174">
            <v>157</v>
          </cell>
          <cell r="G174">
            <v>310</v>
          </cell>
          <cell r="I174">
            <v>467</v>
          </cell>
          <cell r="K174">
            <v>233</v>
          </cell>
          <cell r="M174">
            <v>16</v>
          </cell>
          <cell r="O174">
            <v>187</v>
          </cell>
          <cell r="Q174">
            <v>0</v>
          </cell>
          <cell r="S174">
            <v>187</v>
          </cell>
          <cell r="U174">
            <v>164</v>
          </cell>
          <cell r="W174">
            <v>0</v>
          </cell>
          <cell r="Y174">
            <v>164</v>
          </cell>
          <cell r="AA174">
            <v>25</v>
          </cell>
          <cell r="AC174">
            <v>392</v>
          </cell>
          <cell r="AE174">
            <v>45</v>
          </cell>
          <cell r="AG174">
            <v>387</v>
          </cell>
          <cell r="AI174">
            <v>432</v>
          </cell>
          <cell r="AK174">
            <v>38</v>
          </cell>
          <cell r="AM174">
            <v>387</v>
          </cell>
          <cell r="AO174">
            <v>425</v>
          </cell>
          <cell r="AQ174">
            <v>100</v>
          </cell>
          <cell r="AS174">
            <v>24</v>
          </cell>
          <cell r="AU174">
            <v>5</v>
          </cell>
          <cell r="AW174">
            <v>7</v>
          </cell>
          <cell r="AY174">
            <v>993</v>
          </cell>
          <cell r="BA174">
            <v>0</v>
          </cell>
          <cell r="BC174">
            <v>0</v>
          </cell>
          <cell r="BE174">
            <v>0</v>
          </cell>
          <cell r="BG174">
            <v>0</v>
          </cell>
          <cell r="BI174">
            <v>0</v>
          </cell>
          <cell r="BK174">
            <v>0</v>
          </cell>
          <cell r="BM174">
            <v>0</v>
          </cell>
          <cell r="BO174">
            <v>0</v>
          </cell>
          <cell r="BQ174">
            <v>0</v>
          </cell>
          <cell r="BS174">
            <v>0</v>
          </cell>
          <cell r="BU174">
            <v>0</v>
          </cell>
          <cell r="BW174">
            <v>0</v>
          </cell>
          <cell r="BY174">
            <v>1441</v>
          </cell>
          <cell r="CA174">
            <v>0</v>
          </cell>
          <cell r="CC174">
            <v>1618</v>
          </cell>
          <cell r="CE174">
            <v>0</v>
          </cell>
          <cell r="CG174">
            <v>2085</v>
          </cell>
          <cell r="CI174">
            <v>2085</v>
          </cell>
          <cell r="CK174" t="str">
            <v>Local SR&amp;A</v>
          </cell>
          <cell r="CN174">
            <v>92.63323711340206</v>
          </cell>
          <cell r="CP174">
            <v>64.36676288659794</v>
          </cell>
          <cell r="CR174">
            <v>157</v>
          </cell>
          <cell r="CV174">
            <v>157</v>
          </cell>
          <cell r="CX174">
            <v>2242</v>
          </cell>
          <cell r="CZ174">
            <v>0</v>
          </cell>
          <cell r="DB174">
            <v>2242</v>
          </cell>
        </row>
        <row r="175">
          <cell r="B175" t="str">
            <v>PS - NME - Region(A/P) - $</v>
          </cell>
          <cell r="E175">
            <v>29</v>
          </cell>
          <cell r="G175">
            <v>58</v>
          </cell>
          <cell r="I175">
            <v>87</v>
          </cell>
          <cell r="K175">
            <v>44</v>
          </cell>
          <cell r="M175">
            <v>3</v>
          </cell>
          <cell r="O175">
            <v>35</v>
          </cell>
          <cell r="Q175">
            <v>0</v>
          </cell>
          <cell r="S175">
            <v>35</v>
          </cell>
          <cell r="U175">
            <v>31</v>
          </cell>
          <cell r="W175">
            <v>0</v>
          </cell>
          <cell r="Y175">
            <v>31</v>
          </cell>
          <cell r="AA175">
            <v>5</v>
          </cell>
          <cell r="AC175">
            <v>74</v>
          </cell>
          <cell r="AE175">
            <v>8</v>
          </cell>
          <cell r="AG175">
            <v>74</v>
          </cell>
          <cell r="AI175">
            <v>82</v>
          </cell>
          <cell r="AK175">
            <v>7</v>
          </cell>
          <cell r="AM175">
            <v>74</v>
          </cell>
          <cell r="AO175">
            <v>81</v>
          </cell>
          <cell r="AQ175">
            <v>19</v>
          </cell>
          <cell r="AS175">
            <v>4</v>
          </cell>
          <cell r="AU175">
            <v>1</v>
          </cell>
          <cell r="AW175">
            <v>1</v>
          </cell>
          <cell r="AY175">
            <v>188</v>
          </cell>
          <cell r="BA175">
            <v>0</v>
          </cell>
          <cell r="BC175">
            <v>0</v>
          </cell>
          <cell r="BE175">
            <v>0</v>
          </cell>
          <cell r="BG175">
            <v>0</v>
          </cell>
          <cell r="BI175">
            <v>0</v>
          </cell>
          <cell r="BK175">
            <v>0</v>
          </cell>
          <cell r="BM175">
            <v>0</v>
          </cell>
          <cell r="BO175">
            <v>0</v>
          </cell>
          <cell r="BQ175">
            <v>0</v>
          </cell>
          <cell r="BS175">
            <v>0</v>
          </cell>
          <cell r="BU175">
            <v>0</v>
          </cell>
          <cell r="BW175">
            <v>0</v>
          </cell>
          <cell r="BY175">
            <v>273</v>
          </cell>
          <cell r="CA175">
            <v>0</v>
          </cell>
          <cell r="CC175">
            <v>306</v>
          </cell>
          <cell r="CE175">
            <v>0</v>
          </cell>
          <cell r="CG175">
            <v>393</v>
          </cell>
          <cell r="CI175">
            <v>393</v>
          </cell>
          <cell r="CK175" t="str">
            <v>Local SR&amp;A</v>
          </cell>
          <cell r="CN175">
            <v>11.800412371134021</v>
          </cell>
          <cell r="CP175">
            <v>8.199587628865979</v>
          </cell>
          <cell r="CR175">
            <v>20</v>
          </cell>
          <cell r="CV175">
            <v>20</v>
          </cell>
          <cell r="CX175">
            <v>413</v>
          </cell>
          <cell r="CZ175">
            <v>0</v>
          </cell>
          <cell r="DB175">
            <v>413</v>
          </cell>
        </row>
        <row r="176">
          <cell r="B176" t="str">
            <v>PS IB - ･</v>
          </cell>
          <cell r="E176">
            <v>58</v>
          </cell>
          <cell r="G176">
            <v>115</v>
          </cell>
          <cell r="I176">
            <v>173</v>
          </cell>
          <cell r="K176">
            <v>86</v>
          </cell>
          <cell r="M176">
            <v>6</v>
          </cell>
          <cell r="O176">
            <v>70</v>
          </cell>
          <cell r="Q176">
            <v>0</v>
          </cell>
          <cell r="S176">
            <v>70</v>
          </cell>
          <cell r="U176">
            <v>61</v>
          </cell>
          <cell r="W176">
            <v>0</v>
          </cell>
          <cell r="Y176">
            <v>61</v>
          </cell>
          <cell r="AA176">
            <v>9</v>
          </cell>
          <cell r="AC176">
            <v>146</v>
          </cell>
          <cell r="AE176">
            <v>17</v>
          </cell>
          <cell r="AG176">
            <v>144</v>
          </cell>
          <cell r="AI176">
            <v>161</v>
          </cell>
          <cell r="AK176">
            <v>14</v>
          </cell>
          <cell r="AM176">
            <v>144</v>
          </cell>
          <cell r="AO176">
            <v>158</v>
          </cell>
          <cell r="AQ176">
            <v>37</v>
          </cell>
          <cell r="AS176">
            <v>9</v>
          </cell>
          <cell r="AU176">
            <v>2</v>
          </cell>
          <cell r="AW176">
            <v>3</v>
          </cell>
          <cell r="AY176">
            <v>370</v>
          </cell>
          <cell r="BA176">
            <v>0</v>
          </cell>
          <cell r="BC176">
            <v>0</v>
          </cell>
          <cell r="BE176">
            <v>0</v>
          </cell>
          <cell r="BG176">
            <v>0</v>
          </cell>
          <cell r="BI176">
            <v>0</v>
          </cell>
          <cell r="BK176">
            <v>0</v>
          </cell>
          <cell r="BM176">
            <v>0</v>
          </cell>
          <cell r="BO176">
            <v>0</v>
          </cell>
          <cell r="BQ176">
            <v>0</v>
          </cell>
          <cell r="BS176">
            <v>0</v>
          </cell>
          <cell r="BU176">
            <v>0</v>
          </cell>
          <cell r="BW176">
            <v>0</v>
          </cell>
          <cell r="BY176">
            <v>536</v>
          </cell>
          <cell r="CA176">
            <v>0</v>
          </cell>
          <cell r="CC176">
            <v>602</v>
          </cell>
          <cell r="CE176">
            <v>0</v>
          </cell>
          <cell r="CG176">
            <v>775</v>
          </cell>
          <cell r="CI176">
            <v>775</v>
          </cell>
          <cell r="CK176" t="str">
            <v>Local SR&amp;A</v>
          </cell>
          <cell r="CN176">
            <v>51.331793814432991</v>
          </cell>
          <cell r="CP176">
            <v>35.668206185567009</v>
          </cell>
          <cell r="CR176">
            <v>87</v>
          </cell>
          <cell r="CV176">
            <v>87</v>
          </cell>
          <cell r="CX176">
            <v>862</v>
          </cell>
          <cell r="CZ176">
            <v>0</v>
          </cell>
          <cell r="DB176">
            <v>862</v>
          </cell>
        </row>
        <row r="177">
          <cell r="B177" t="str">
            <v>Total TDC</v>
          </cell>
          <cell r="E177">
            <v>9223</v>
          </cell>
          <cell r="G177">
            <v>11723</v>
          </cell>
          <cell r="I177">
            <v>20946</v>
          </cell>
          <cell r="K177">
            <v>9015</v>
          </cell>
          <cell r="M177">
            <v>456</v>
          </cell>
          <cell r="O177">
            <v>9160</v>
          </cell>
          <cell r="Q177">
            <v>356</v>
          </cell>
          <cell r="S177">
            <v>9516</v>
          </cell>
          <cell r="U177">
            <v>7248</v>
          </cell>
          <cell r="W177">
            <v>356</v>
          </cell>
          <cell r="Y177">
            <v>7604</v>
          </cell>
          <cell r="AA177">
            <v>714</v>
          </cell>
          <cell r="AC177">
            <v>18290</v>
          </cell>
          <cell r="AE177">
            <v>1356</v>
          </cell>
          <cell r="AG177">
            <v>12858</v>
          </cell>
          <cell r="AI177">
            <v>14214</v>
          </cell>
          <cell r="AK177">
            <v>1090</v>
          </cell>
          <cell r="AM177">
            <v>13248</v>
          </cell>
          <cell r="AO177">
            <v>14338</v>
          </cell>
          <cell r="AQ177">
            <v>2274</v>
          </cell>
          <cell r="AS177">
            <v>1033</v>
          </cell>
          <cell r="AU177">
            <v>283</v>
          </cell>
          <cell r="AW177">
            <v>494</v>
          </cell>
          <cell r="AY177">
            <v>32636</v>
          </cell>
          <cell r="BA177">
            <v>2503</v>
          </cell>
          <cell r="BC177">
            <v>2073</v>
          </cell>
          <cell r="BE177">
            <v>574</v>
          </cell>
          <cell r="BG177">
            <v>5150</v>
          </cell>
          <cell r="BI177">
            <v>816</v>
          </cell>
          <cell r="BK177">
            <v>671</v>
          </cell>
          <cell r="BM177">
            <v>195</v>
          </cell>
          <cell r="BO177">
            <v>1681</v>
          </cell>
          <cell r="BQ177">
            <v>6831</v>
          </cell>
          <cell r="BS177">
            <v>0</v>
          </cell>
          <cell r="BU177">
            <v>0</v>
          </cell>
          <cell r="BW177">
            <v>0</v>
          </cell>
          <cell r="BY177">
            <v>58551</v>
          </cell>
          <cell r="CA177">
            <v>2199</v>
          </cell>
          <cell r="CC177">
            <v>64379</v>
          </cell>
          <cell r="CE177">
            <v>2393</v>
          </cell>
          <cell r="CG177">
            <v>85325</v>
          </cell>
          <cell r="CI177">
            <v>87718</v>
          </cell>
          <cell r="CK177" t="str">
            <v>Total TDC</v>
          </cell>
          <cell r="CN177">
            <v>1951</v>
          </cell>
          <cell r="CP177">
            <v>3079</v>
          </cell>
          <cell r="CR177">
            <v>5030</v>
          </cell>
          <cell r="CT177">
            <v>-24</v>
          </cell>
          <cell r="CV177">
            <v>5006</v>
          </cell>
          <cell r="CX177">
            <v>90331</v>
          </cell>
          <cell r="CZ177">
            <v>2393</v>
          </cell>
          <cell r="DB177">
            <v>92724</v>
          </cell>
        </row>
        <row r="178">
          <cell r="B178" t="str">
            <v>Memo :</v>
          </cell>
        </row>
        <row r="179">
          <cell r="B179" t="str">
            <v>RM / PM / Outside Deliv.</v>
          </cell>
          <cell r="E179">
            <v>8010</v>
          </cell>
          <cell r="G179">
            <v>6958</v>
          </cell>
          <cell r="I179">
            <v>14968</v>
          </cell>
          <cell r="K179">
            <v>6199</v>
          </cell>
          <cell r="M179">
            <v>325</v>
          </cell>
          <cell r="O179">
            <v>6601</v>
          </cell>
          <cell r="Q179">
            <v>154</v>
          </cell>
          <cell r="S179">
            <v>6755</v>
          </cell>
          <cell r="U179">
            <v>4477</v>
          </cell>
          <cell r="W179">
            <v>154</v>
          </cell>
          <cell r="Y179">
            <v>4631</v>
          </cell>
          <cell r="AA179">
            <v>455</v>
          </cell>
          <cell r="AC179">
            <v>12166</v>
          </cell>
          <cell r="AE179">
            <v>933</v>
          </cell>
          <cell r="AG179">
            <v>8688</v>
          </cell>
          <cell r="AI179">
            <v>9621</v>
          </cell>
          <cell r="AK179">
            <v>650</v>
          </cell>
          <cell r="AM179">
            <v>8098</v>
          </cell>
          <cell r="AO179">
            <v>8748</v>
          </cell>
          <cell r="AQ179">
            <v>1389</v>
          </cell>
          <cell r="AS179">
            <v>865</v>
          </cell>
          <cell r="AU179">
            <v>225</v>
          </cell>
          <cell r="AW179">
            <v>418</v>
          </cell>
          <cell r="AY179">
            <v>21266</v>
          </cell>
          <cell r="BA179">
            <v>2275</v>
          </cell>
          <cell r="BC179">
            <v>1784</v>
          </cell>
          <cell r="BE179">
            <v>512</v>
          </cell>
          <cell r="BG179">
            <v>4571</v>
          </cell>
          <cell r="BI179">
            <v>681</v>
          </cell>
          <cell r="BK179">
            <v>545</v>
          </cell>
          <cell r="BM179">
            <v>170</v>
          </cell>
          <cell r="BO179">
            <v>1396</v>
          </cell>
          <cell r="BQ179">
            <v>5967</v>
          </cell>
          <cell r="BS179">
            <v>0</v>
          </cell>
          <cell r="BU179">
            <v>0</v>
          </cell>
          <cell r="BW179">
            <v>0</v>
          </cell>
          <cell r="BY179">
            <v>39705</v>
          </cell>
          <cell r="CA179">
            <v>1534</v>
          </cell>
          <cell r="CC179">
            <v>43894</v>
          </cell>
          <cell r="CE179">
            <v>1704</v>
          </cell>
          <cell r="CG179">
            <v>58862</v>
          </cell>
          <cell r="CI179">
            <v>60566</v>
          </cell>
          <cell r="CK179" t="str">
            <v>TMC Total</v>
          </cell>
          <cell r="CN179">
            <v>1234</v>
          </cell>
          <cell r="CP179">
            <v>1755</v>
          </cell>
          <cell r="CR179">
            <v>2989</v>
          </cell>
          <cell r="CT179">
            <v>-18</v>
          </cell>
          <cell r="CV179">
            <v>2971</v>
          </cell>
          <cell r="CX179">
            <v>61833</v>
          </cell>
          <cell r="CZ179">
            <v>1704</v>
          </cell>
          <cell r="DB179">
            <v>63537</v>
          </cell>
        </row>
        <row r="180">
          <cell r="B180" t="str">
            <v>FPLC Total</v>
          </cell>
          <cell r="E180">
            <v>2387</v>
          </cell>
          <cell r="G180">
            <v>1195</v>
          </cell>
          <cell r="I180">
            <v>3582</v>
          </cell>
          <cell r="K180">
            <v>885</v>
          </cell>
          <cell r="M180">
            <v>36</v>
          </cell>
          <cell r="O180">
            <v>909</v>
          </cell>
          <cell r="Q180">
            <v>219</v>
          </cell>
          <cell r="S180">
            <v>1128</v>
          </cell>
          <cell r="U180">
            <v>804</v>
          </cell>
          <cell r="W180">
            <v>219</v>
          </cell>
          <cell r="Y180">
            <v>1023</v>
          </cell>
          <cell r="AA180">
            <v>82</v>
          </cell>
          <cell r="AC180">
            <v>2269</v>
          </cell>
          <cell r="AE180">
            <v>140</v>
          </cell>
          <cell r="AG180">
            <v>1549</v>
          </cell>
          <cell r="AI180">
            <v>1689</v>
          </cell>
          <cell r="AK180">
            <v>123</v>
          </cell>
          <cell r="AM180">
            <v>1895</v>
          </cell>
          <cell r="AO180">
            <v>2018</v>
          </cell>
          <cell r="AQ180">
            <v>191</v>
          </cell>
          <cell r="AS180">
            <v>175</v>
          </cell>
          <cell r="AU180">
            <v>65</v>
          </cell>
          <cell r="AW180">
            <v>93</v>
          </cell>
          <cell r="AY180">
            <v>4231</v>
          </cell>
          <cell r="BA180">
            <v>273</v>
          </cell>
          <cell r="BC180">
            <v>256</v>
          </cell>
          <cell r="BE180">
            <v>67</v>
          </cell>
          <cell r="BG180">
            <v>596</v>
          </cell>
          <cell r="BI180">
            <v>70</v>
          </cell>
          <cell r="BK180">
            <v>67</v>
          </cell>
          <cell r="BM180">
            <v>19</v>
          </cell>
          <cell r="BO180">
            <v>156</v>
          </cell>
          <cell r="BQ180">
            <v>752</v>
          </cell>
          <cell r="BS180">
            <v>0</v>
          </cell>
          <cell r="BU180">
            <v>0</v>
          </cell>
          <cell r="BW180">
            <v>0</v>
          </cell>
          <cell r="BY180">
            <v>6834</v>
          </cell>
          <cell r="CA180">
            <v>575</v>
          </cell>
          <cell r="CC180">
            <v>7543</v>
          </cell>
          <cell r="CE180">
            <v>594</v>
          </cell>
          <cell r="CG180">
            <v>11125</v>
          </cell>
          <cell r="CI180">
            <v>11719</v>
          </cell>
          <cell r="CK180" t="str">
            <v>FPLC Total</v>
          </cell>
          <cell r="CN180">
            <v>71</v>
          </cell>
          <cell r="CP180">
            <v>219</v>
          </cell>
          <cell r="CR180">
            <v>290</v>
          </cell>
          <cell r="CT180">
            <v>22</v>
          </cell>
          <cell r="CV180">
            <v>312</v>
          </cell>
          <cell r="CX180">
            <v>11437</v>
          </cell>
          <cell r="CZ180">
            <v>594</v>
          </cell>
          <cell r="DB180">
            <v>12031</v>
          </cell>
        </row>
        <row r="181">
          <cell r="B181" t="str">
            <v>PS - NME Total</v>
          </cell>
          <cell r="E181">
            <v>477</v>
          </cell>
          <cell r="G181">
            <v>945</v>
          </cell>
          <cell r="I181">
            <v>1422</v>
          </cell>
          <cell r="K181">
            <v>709</v>
          </cell>
          <cell r="M181">
            <v>49</v>
          </cell>
          <cell r="O181">
            <v>571</v>
          </cell>
          <cell r="Q181">
            <v>0</v>
          </cell>
          <cell r="S181">
            <v>571</v>
          </cell>
          <cell r="U181">
            <v>501</v>
          </cell>
          <cell r="W181">
            <v>0</v>
          </cell>
          <cell r="Y181">
            <v>501</v>
          </cell>
          <cell r="AA181">
            <v>77</v>
          </cell>
          <cell r="AC181">
            <v>1198</v>
          </cell>
          <cell r="AE181">
            <v>136</v>
          </cell>
          <cell r="AG181">
            <v>1181</v>
          </cell>
          <cell r="AI181">
            <v>1317</v>
          </cell>
          <cell r="AK181">
            <v>116</v>
          </cell>
          <cell r="AM181">
            <v>1181</v>
          </cell>
          <cell r="AO181">
            <v>1297</v>
          </cell>
          <cell r="AQ181">
            <v>305</v>
          </cell>
          <cell r="AS181">
            <v>73</v>
          </cell>
          <cell r="AU181">
            <v>16</v>
          </cell>
          <cell r="AW181">
            <v>22</v>
          </cell>
          <cell r="AY181">
            <v>3030</v>
          </cell>
          <cell r="BA181">
            <v>0</v>
          </cell>
          <cell r="BC181">
            <v>0</v>
          </cell>
          <cell r="BE181">
            <v>0</v>
          </cell>
          <cell r="BG181">
            <v>0</v>
          </cell>
          <cell r="BI181">
            <v>0</v>
          </cell>
          <cell r="BK181">
            <v>0</v>
          </cell>
          <cell r="BM181">
            <v>0</v>
          </cell>
          <cell r="BO181">
            <v>0</v>
          </cell>
          <cell r="BQ181">
            <v>0</v>
          </cell>
          <cell r="BS181">
            <v>0</v>
          </cell>
          <cell r="BU181">
            <v>0</v>
          </cell>
          <cell r="BW181">
            <v>0</v>
          </cell>
          <cell r="BY181">
            <v>4395</v>
          </cell>
          <cell r="CA181">
            <v>0</v>
          </cell>
          <cell r="CC181">
            <v>4937</v>
          </cell>
          <cell r="CE181">
            <v>0</v>
          </cell>
          <cell r="CG181">
            <v>6359</v>
          </cell>
          <cell r="CI181">
            <v>6359</v>
          </cell>
          <cell r="CK181" t="str">
            <v>PS Admin Total</v>
          </cell>
          <cell r="CN181">
            <v>509.77781443298971</v>
          </cell>
          <cell r="CP181">
            <v>354.22218556701023</v>
          </cell>
          <cell r="CR181">
            <v>864</v>
          </cell>
          <cell r="CT181">
            <v>0</v>
          </cell>
          <cell r="CV181">
            <v>864</v>
          </cell>
          <cell r="CX181">
            <v>7223</v>
          </cell>
          <cell r="CZ181">
            <v>0</v>
          </cell>
          <cell r="DB181">
            <v>7223</v>
          </cell>
        </row>
        <row r="183">
          <cell r="B183" t="str">
            <v>TV Media</v>
          </cell>
          <cell r="E183">
            <v>1304</v>
          </cell>
          <cell r="G183">
            <v>2581</v>
          </cell>
          <cell r="I183">
            <v>3885</v>
          </cell>
          <cell r="K183">
            <v>7364</v>
          </cell>
          <cell r="M183">
            <v>455</v>
          </cell>
          <cell r="O183">
            <v>5306</v>
          </cell>
          <cell r="S183">
            <v>5306</v>
          </cell>
          <cell r="U183">
            <v>4660</v>
          </cell>
          <cell r="Y183">
            <v>4660</v>
          </cell>
          <cell r="AA183">
            <v>722</v>
          </cell>
          <cell r="AC183">
            <v>11143</v>
          </cell>
          <cell r="AE183">
            <v>1012</v>
          </cell>
          <cell r="AG183">
            <v>8768</v>
          </cell>
          <cell r="AI183">
            <v>9780</v>
          </cell>
          <cell r="AK183">
            <v>861</v>
          </cell>
          <cell r="AM183">
            <v>8779</v>
          </cell>
          <cell r="AO183">
            <v>9640</v>
          </cell>
          <cell r="AQ183">
            <v>2264</v>
          </cell>
          <cell r="AS183">
            <v>541</v>
          </cell>
          <cell r="AU183">
            <v>124</v>
          </cell>
          <cell r="AW183">
            <v>166</v>
          </cell>
          <cell r="AY183">
            <v>22515</v>
          </cell>
          <cell r="BA183">
            <v>5279.5726183065908</v>
          </cell>
          <cell r="BC183">
            <v>4864.6079864557059</v>
          </cell>
          <cell r="BE183">
            <v>2021.8193952377028</v>
          </cell>
          <cell r="BG183">
            <v>12166</v>
          </cell>
          <cell r="BI183">
            <v>2751.6492700862541</v>
          </cell>
          <cell r="BK183">
            <v>2578.9126430592864</v>
          </cell>
          <cell r="BM183">
            <v>1192.4380868544602</v>
          </cell>
          <cell r="BO183">
            <v>6523</v>
          </cell>
          <cell r="BQ183">
            <v>18689</v>
          </cell>
          <cell r="BS183">
            <v>0</v>
          </cell>
          <cell r="BU183">
            <v>0</v>
          </cell>
          <cell r="BW183">
            <v>0</v>
          </cell>
          <cell r="BY183">
            <v>46894.180604762296</v>
          </cell>
          <cell r="CA183">
            <v>5330.5619131455405</v>
          </cell>
          <cell r="CC183">
            <v>53188</v>
          </cell>
          <cell r="CE183">
            <v>6523</v>
          </cell>
          <cell r="CG183">
            <v>57073</v>
          </cell>
          <cell r="CI183">
            <v>63596</v>
          </cell>
          <cell r="CN183">
            <v>4656</v>
          </cell>
          <cell r="CP183">
            <v>1687</v>
          </cell>
          <cell r="CR183">
            <v>6343</v>
          </cell>
          <cell r="CV183">
            <v>6343</v>
          </cell>
          <cell r="CX183">
            <v>63416</v>
          </cell>
          <cell r="CZ183">
            <v>6523</v>
          </cell>
          <cell r="DB183">
            <v>69939</v>
          </cell>
        </row>
        <row r="184">
          <cell r="B184" t="str">
            <v>Other Media</v>
          </cell>
          <cell r="E184">
            <v>134</v>
          </cell>
          <cell r="G184">
            <v>266</v>
          </cell>
          <cell r="I184">
            <v>400</v>
          </cell>
          <cell r="K184">
            <v>0</v>
          </cell>
          <cell r="AE184">
            <v>0</v>
          </cell>
          <cell r="AG184">
            <v>0</v>
          </cell>
          <cell r="AI184">
            <v>0</v>
          </cell>
          <cell r="AK184">
            <v>0</v>
          </cell>
          <cell r="AM184">
            <v>0</v>
          </cell>
          <cell r="AO184">
            <v>0</v>
          </cell>
          <cell r="AQ184">
            <v>0</v>
          </cell>
          <cell r="AS184">
            <v>0</v>
          </cell>
          <cell r="AU184">
            <v>0</v>
          </cell>
          <cell r="AW184">
            <v>0</v>
          </cell>
          <cell r="AY184">
            <v>0</v>
          </cell>
          <cell r="BA184">
            <v>0</v>
          </cell>
          <cell r="BC184">
            <v>0</v>
          </cell>
          <cell r="BE184">
            <v>0</v>
          </cell>
          <cell r="BG184">
            <v>0</v>
          </cell>
          <cell r="BI184">
            <v>0</v>
          </cell>
          <cell r="BK184">
            <v>0</v>
          </cell>
          <cell r="BM184">
            <v>0</v>
          </cell>
          <cell r="BO184">
            <v>0</v>
          </cell>
          <cell r="BQ184">
            <v>0</v>
          </cell>
          <cell r="BY184">
            <v>0</v>
          </cell>
          <cell r="CA184">
            <v>0</v>
          </cell>
          <cell r="CC184">
            <v>0</v>
          </cell>
          <cell r="CE184">
            <v>0</v>
          </cell>
          <cell r="CG184">
            <v>400</v>
          </cell>
          <cell r="CI184">
            <v>400</v>
          </cell>
          <cell r="CN184">
            <v>526</v>
          </cell>
          <cell r="CP184">
            <v>265</v>
          </cell>
          <cell r="CR184">
            <v>791</v>
          </cell>
          <cell r="CV184">
            <v>791</v>
          </cell>
          <cell r="CX184">
            <v>1191</v>
          </cell>
          <cell r="CZ184">
            <v>0</v>
          </cell>
          <cell r="DB184">
            <v>1191</v>
          </cell>
        </row>
        <row r="185">
          <cell r="B185" t="str">
            <v>Other BSE (excl. Media)</v>
          </cell>
          <cell r="E185">
            <v>554</v>
          </cell>
          <cell r="G185">
            <v>1095</v>
          </cell>
          <cell r="I185">
            <v>1649</v>
          </cell>
          <cell r="K185">
            <v>1590</v>
          </cell>
          <cell r="M185">
            <v>126</v>
          </cell>
          <cell r="O185">
            <v>1472</v>
          </cell>
          <cell r="Q185">
            <v>508</v>
          </cell>
          <cell r="S185">
            <v>1980</v>
          </cell>
          <cell r="U185">
            <v>1292</v>
          </cell>
          <cell r="W185">
            <v>506</v>
          </cell>
          <cell r="Y185">
            <v>1798</v>
          </cell>
          <cell r="AA185">
            <v>200</v>
          </cell>
          <cell r="AC185">
            <v>4104</v>
          </cell>
          <cell r="AE185">
            <v>495</v>
          </cell>
          <cell r="AG185">
            <v>4290</v>
          </cell>
          <cell r="AI185">
            <v>4785</v>
          </cell>
          <cell r="AK185">
            <v>421</v>
          </cell>
          <cell r="AM185">
            <v>4294</v>
          </cell>
          <cell r="AO185">
            <v>4715</v>
          </cell>
          <cell r="AQ185">
            <v>1108</v>
          </cell>
          <cell r="AS185">
            <v>265</v>
          </cell>
          <cell r="AU185">
            <v>61</v>
          </cell>
          <cell r="AW185">
            <v>81</v>
          </cell>
          <cell r="AY185">
            <v>11014</v>
          </cell>
          <cell r="BA185">
            <v>3319.3696331930882</v>
          </cell>
          <cell r="BC185">
            <v>3058.4733263521039</v>
          </cell>
          <cell r="BE185">
            <v>1271.1570404548077</v>
          </cell>
          <cell r="BG185">
            <v>7649</v>
          </cell>
          <cell r="BI185">
            <v>2511.6234484276492</v>
          </cell>
          <cell r="BK185">
            <v>2353.9546032155436</v>
          </cell>
          <cell r="BM185">
            <v>1088.4219483568074</v>
          </cell>
          <cell r="BO185">
            <v>5954</v>
          </cell>
          <cell r="BQ185">
            <v>13603</v>
          </cell>
          <cell r="BS185">
            <v>241</v>
          </cell>
          <cell r="BU185">
            <v>241</v>
          </cell>
          <cell r="BW185">
            <v>482</v>
          </cell>
          <cell r="BY185">
            <v>20713.842959545196</v>
          </cell>
          <cell r="CA185">
            <v>5879.5780516431932</v>
          </cell>
          <cell r="CC185">
            <v>23825</v>
          </cell>
          <cell r="CE185">
            <v>6968</v>
          </cell>
          <cell r="CG185">
            <v>25474</v>
          </cell>
          <cell r="CI185">
            <v>32442</v>
          </cell>
          <cell r="CN185">
            <v>614</v>
          </cell>
          <cell r="CP185">
            <v>263</v>
          </cell>
          <cell r="CR185">
            <v>877</v>
          </cell>
          <cell r="CV185">
            <v>877</v>
          </cell>
          <cell r="CX185">
            <v>26351</v>
          </cell>
          <cell r="CZ185">
            <v>6968</v>
          </cell>
          <cell r="DB185">
            <v>33319</v>
          </cell>
        </row>
        <row r="186">
          <cell r="B186" t="str">
            <v>C&amp;F HHH - TV Media</v>
          </cell>
          <cell r="AE186">
            <v>0</v>
          </cell>
          <cell r="AG186">
            <v>0</v>
          </cell>
          <cell r="AI186">
            <v>0</v>
          </cell>
          <cell r="AK186">
            <v>0</v>
          </cell>
          <cell r="AM186">
            <v>0</v>
          </cell>
          <cell r="AO186">
            <v>0</v>
          </cell>
          <cell r="AQ186">
            <v>0</v>
          </cell>
          <cell r="AS186">
            <v>0</v>
          </cell>
          <cell r="AU186">
            <v>0</v>
          </cell>
          <cell r="AW186">
            <v>0</v>
          </cell>
          <cell r="AY186">
            <v>0</v>
          </cell>
          <cell r="BA186">
            <v>0</v>
          </cell>
          <cell r="BC186">
            <v>0</v>
          </cell>
          <cell r="BE186">
            <v>0</v>
          </cell>
          <cell r="BG186">
            <v>0</v>
          </cell>
          <cell r="BI186">
            <v>0</v>
          </cell>
          <cell r="BK186">
            <v>0</v>
          </cell>
          <cell r="BM186">
            <v>0</v>
          </cell>
          <cell r="BO186">
            <v>0</v>
          </cell>
          <cell r="BQ186">
            <v>0</v>
          </cell>
          <cell r="BY186">
            <v>0</v>
          </cell>
          <cell r="CA186">
            <v>0</v>
          </cell>
          <cell r="CC186">
            <v>0</v>
          </cell>
          <cell r="CE186">
            <v>0</v>
          </cell>
          <cell r="CG186">
            <v>0</v>
          </cell>
          <cell r="CI186">
            <v>0</v>
          </cell>
          <cell r="CR186">
            <v>0</v>
          </cell>
          <cell r="CV186">
            <v>0</v>
          </cell>
          <cell r="CX186">
            <v>0</v>
          </cell>
          <cell r="CZ186">
            <v>0</v>
          </cell>
          <cell r="DB186">
            <v>0</v>
          </cell>
        </row>
        <row r="187">
          <cell r="B187" t="str">
            <v>C&amp;F HHH - Other Media</v>
          </cell>
          <cell r="AE187">
            <v>0</v>
          </cell>
          <cell r="AG187">
            <v>0</v>
          </cell>
          <cell r="AI187">
            <v>0</v>
          </cell>
          <cell r="AK187">
            <v>0</v>
          </cell>
          <cell r="AM187">
            <v>0</v>
          </cell>
          <cell r="AO187">
            <v>0</v>
          </cell>
          <cell r="AQ187">
            <v>0</v>
          </cell>
          <cell r="AS187">
            <v>0</v>
          </cell>
          <cell r="AU187">
            <v>0</v>
          </cell>
          <cell r="AW187">
            <v>0</v>
          </cell>
          <cell r="AY187">
            <v>0</v>
          </cell>
          <cell r="BA187">
            <v>0</v>
          </cell>
          <cell r="BC187">
            <v>0</v>
          </cell>
          <cell r="BE187">
            <v>0</v>
          </cell>
          <cell r="BG187">
            <v>0</v>
          </cell>
          <cell r="BI187">
            <v>0</v>
          </cell>
          <cell r="BK187">
            <v>0</v>
          </cell>
          <cell r="BM187">
            <v>0</v>
          </cell>
          <cell r="BO187">
            <v>0</v>
          </cell>
          <cell r="BQ187">
            <v>0</v>
          </cell>
          <cell r="BY187">
            <v>0</v>
          </cell>
          <cell r="CA187">
            <v>0</v>
          </cell>
          <cell r="CC187">
            <v>0</v>
          </cell>
          <cell r="CE187">
            <v>0</v>
          </cell>
          <cell r="CG187">
            <v>0</v>
          </cell>
          <cell r="CI187">
            <v>0</v>
          </cell>
          <cell r="CR187">
            <v>0</v>
          </cell>
          <cell r="CV187">
            <v>0</v>
          </cell>
          <cell r="CX187">
            <v>0</v>
          </cell>
          <cell r="CZ187">
            <v>0</v>
          </cell>
          <cell r="DB187">
            <v>0</v>
          </cell>
        </row>
        <row r="188">
          <cell r="B188" t="str">
            <v>C&amp;F HHH - Other BSE (excl. Media)</v>
          </cell>
          <cell r="AC188">
            <v>0</v>
          </cell>
          <cell r="AG188">
            <v>0</v>
          </cell>
          <cell r="AM188">
            <v>0</v>
          </cell>
          <cell r="BY188">
            <v>0</v>
          </cell>
          <cell r="CR188">
            <v>0</v>
          </cell>
          <cell r="CV188">
            <v>0</v>
          </cell>
        </row>
        <row r="189">
          <cell r="B189" t="str">
            <v>BSE (incl.HHH)</v>
          </cell>
          <cell r="E189">
            <v>1992</v>
          </cell>
          <cell r="G189">
            <v>3942</v>
          </cell>
          <cell r="I189">
            <v>5934</v>
          </cell>
          <cell r="K189">
            <v>8954</v>
          </cell>
          <cell r="M189">
            <v>581</v>
          </cell>
          <cell r="O189">
            <v>6778</v>
          </cell>
          <cell r="Q189">
            <v>508</v>
          </cell>
          <cell r="S189">
            <v>7286</v>
          </cell>
          <cell r="U189">
            <v>5952</v>
          </cell>
          <cell r="W189">
            <v>506</v>
          </cell>
          <cell r="Y189">
            <v>6458</v>
          </cell>
          <cell r="AA189">
            <v>922</v>
          </cell>
          <cell r="AC189">
            <v>15247</v>
          </cell>
          <cell r="AE189">
            <v>1507</v>
          </cell>
          <cell r="AF189">
            <v>0</v>
          </cell>
          <cell r="AG189">
            <v>13058</v>
          </cell>
          <cell r="AH189">
            <v>0</v>
          </cell>
          <cell r="AI189">
            <v>14565</v>
          </cell>
          <cell r="AJ189">
            <v>0</v>
          </cell>
          <cell r="AK189">
            <v>1282</v>
          </cell>
          <cell r="AL189">
            <v>0</v>
          </cell>
          <cell r="AM189">
            <v>13073</v>
          </cell>
          <cell r="AN189">
            <v>0</v>
          </cell>
          <cell r="AO189">
            <v>14355</v>
          </cell>
          <cell r="AP189">
            <v>0</v>
          </cell>
          <cell r="AQ189">
            <v>3372</v>
          </cell>
          <cell r="AR189">
            <v>0</v>
          </cell>
          <cell r="AS189">
            <v>806</v>
          </cell>
          <cell r="AT189">
            <v>0</v>
          </cell>
          <cell r="AU189">
            <v>185</v>
          </cell>
          <cell r="AV189">
            <v>0</v>
          </cell>
          <cell r="AW189">
            <v>247</v>
          </cell>
          <cell r="AY189">
            <v>33530</v>
          </cell>
          <cell r="BA189">
            <v>8598.9422514996786</v>
          </cell>
          <cell r="BC189">
            <v>7923.0813128078098</v>
          </cell>
          <cell r="BE189">
            <v>3292.9764356925107</v>
          </cell>
          <cell r="BG189">
            <v>19815</v>
          </cell>
          <cell r="BI189">
            <v>5263.2727185139029</v>
          </cell>
          <cell r="BK189">
            <v>4932.86724627483</v>
          </cell>
          <cell r="BM189">
            <v>2280.8600352112676</v>
          </cell>
          <cell r="BO189">
            <v>12477.000000000002</v>
          </cell>
          <cell r="BQ189">
            <v>32292</v>
          </cell>
          <cell r="BS189">
            <v>241</v>
          </cell>
          <cell r="BU189">
            <v>241</v>
          </cell>
          <cell r="BW189">
            <v>482</v>
          </cell>
          <cell r="BY189">
            <v>67608.023564307499</v>
          </cell>
          <cell r="CA189">
            <v>11210.139964788734</v>
          </cell>
          <cell r="CC189">
            <v>77014</v>
          </cell>
          <cell r="CE189">
            <v>13491.000000000002</v>
          </cell>
          <cell r="CG189">
            <v>82948</v>
          </cell>
          <cell r="CI189">
            <v>96439</v>
          </cell>
          <cell r="CK189" t="str">
            <v>BSA (incl.HHH)</v>
          </cell>
          <cell r="CN189">
            <v>5796</v>
          </cell>
          <cell r="CP189">
            <v>2215</v>
          </cell>
          <cell r="CR189">
            <v>8011</v>
          </cell>
          <cell r="CS189">
            <v>0</v>
          </cell>
          <cell r="CT189">
            <v>0</v>
          </cell>
          <cell r="CV189">
            <v>8011</v>
          </cell>
          <cell r="CX189">
            <v>90959</v>
          </cell>
          <cell r="CZ189">
            <v>13491.000000000002</v>
          </cell>
          <cell r="DB189">
            <v>104450</v>
          </cell>
        </row>
        <row r="191">
          <cell r="B191" t="str">
            <v>Local SR&amp;A</v>
          </cell>
          <cell r="E191">
            <v>1830</v>
          </cell>
          <cell r="G191">
            <v>3623</v>
          </cell>
          <cell r="I191">
            <v>5453</v>
          </cell>
          <cell r="K191">
            <v>2717</v>
          </cell>
          <cell r="M191">
            <v>187</v>
          </cell>
          <cell r="O191">
            <v>2187</v>
          </cell>
          <cell r="Q191">
            <v>0</v>
          </cell>
          <cell r="S191">
            <v>2187</v>
          </cell>
          <cell r="U191">
            <v>1921</v>
          </cell>
          <cell r="W191">
            <v>0</v>
          </cell>
          <cell r="Y191">
            <v>1921</v>
          </cell>
          <cell r="AA191">
            <v>297</v>
          </cell>
          <cell r="AC191">
            <v>4592</v>
          </cell>
          <cell r="AE191">
            <v>521</v>
          </cell>
          <cell r="AG191">
            <v>4516</v>
          </cell>
          <cell r="AI191">
            <v>5037</v>
          </cell>
          <cell r="AK191">
            <v>444</v>
          </cell>
          <cell r="AM191">
            <v>4523</v>
          </cell>
          <cell r="AO191">
            <v>4967</v>
          </cell>
          <cell r="AQ191">
            <v>1166</v>
          </cell>
          <cell r="AS191">
            <v>279</v>
          </cell>
          <cell r="AU191">
            <v>64</v>
          </cell>
          <cell r="AW191">
            <v>85</v>
          </cell>
          <cell r="AY191">
            <v>11598</v>
          </cell>
          <cell r="BA191">
            <v>0</v>
          </cell>
          <cell r="BC191">
            <v>0</v>
          </cell>
          <cell r="BE191">
            <v>0</v>
          </cell>
          <cell r="BG191">
            <v>0</v>
          </cell>
          <cell r="BI191">
            <v>0</v>
          </cell>
          <cell r="BK191">
            <v>0</v>
          </cell>
          <cell r="BM191">
            <v>0</v>
          </cell>
          <cell r="BO191">
            <v>0</v>
          </cell>
          <cell r="BQ191">
            <v>0</v>
          </cell>
          <cell r="BS191">
            <v>0</v>
          </cell>
          <cell r="BU191">
            <v>0</v>
          </cell>
          <cell r="BW191">
            <v>0</v>
          </cell>
          <cell r="BY191">
            <v>16829</v>
          </cell>
          <cell r="CA191">
            <v>0</v>
          </cell>
          <cell r="CC191">
            <v>18907</v>
          </cell>
          <cell r="CE191">
            <v>0</v>
          </cell>
          <cell r="CG191">
            <v>24360</v>
          </cell>
          <cell r="CI191">
            <v>24360</v>
          </cell>
          <cell r="CN191">
            <v>2035.5711340206185</v>
          </cell>
          <cell r="CP191">
            <v>1414.4288659793815</v>
          </cell>
          <cell r="CR191">
            <v>3450</v>
          </cell>
          <cell r="CT191">
            <v>0</v>
          </cell>
          <cell r="CV191">
            <v>3450</v>
          </cell>
          <cell r="CX191">
            <v>27810</v>
          </cell>
          <cell r="CZ191">
            <v>0</v>
          </cell>
          <cell r="DB191">
            <v>27810</v>
          </cell>
        </row>
        <row r="192">
          <cell r="B192" t="str">
            <v>Beauty Counselor Expense</v>
          </cell>
          <cell r="E192">
            <v>0</v>
          </cell>
          <cell r="G192">
            <v>0</v>
          </cell>
          <cell r="I192">
            <v>0</v>
          </cell>
          <cell r="K192">
            <v>0</v>
          </cell>
          <cell r="M192">
            <v>0</v>
          </cell>
          <cell r="O192">
            <v>0</v>
          </cell>
          <cell r="Q192">
            <v>0</v>
          </cell>
          <cell r="S192">
            <v>0</v>
          </cell>
          <cell r="U192">
            <v>0</v>
          </cell>
          <cell r="W192">
            <v>0</v>
          </cell>
          <cell r="Y192">
            <v>0</v>
          </cell>
          <cell r="AA192">
            <v>0</v>
          </cell>
          <cell r="AC192">
            <v>0</v>
          </cell>
          <cell r="AE192">
            <v>0</v>
          </cell>
          <cell r="AG192">
            <v>0</v>
          </cell>
          <cell r="AI192">
            <v>0</v>
          </cell>
          <cell r="AK192">
            <v>0</v>
          </cell>
          <cell r="AM192">
            <v>0</v>
          </cell>
          <cell r="AO192">
            <v>0</v>
          </cell>
          <cell r="AQ192">
            <v>0</v>
          </cell>
          <cell r="AS192">
            <v>0</v>
          </cell>
          <cell r="AU192">
            <v>0</v>
          </cell>
          <cell r="AW192">
            <v>0</v>
          </cell>
          <cell r="AY192">
            <v>0</v>
          </cell>
          <cell r="BG192">
            <v>0</v>
          </cell>
          <cell r="BO192">
            <v>0</v>
          </cell>
          <cell r="BQ192">
            <v>0</v>
          </cell>
          <cell r="BY192">
            <v>0</v>
          </cell>
          <cell r="CA192">
            <v>0</v>
          </cell>
          <cell r="CC192">
            <v>0</v>
          </cell>
          <cell r="CE192">
            <v>0</v>
          </cell>
          <cell r="CG192">
            <v>0</v>
          </cell>
          <cell r="CI192">
            <v>0</v>
          </cell>
          <cell r="CN192">
            <v>0</v>
          </cell>
          <cell r="CP192">
            <v>0</v>
          </cell>
          <cell r="CR192">
            <v>0</v>
          </cell>
          <cell r="CT192">
            <v>0</v>
          </cell>
          <cell r="CV192">
            <v>0</v>
          </cell>
          <cell r="CX192">
            <v>0</v>
          </cell>
          <cell r="CZ192">
            <v>0</v>
          </cell>
          <cell r="DB192">
            <v>0</v>
          </cell>
        </row>
        <row r="193">
          <cell r="B193" t="str">
            <v>Regional SR&amp;A - Japan Based</v>
          </cell>
          <cell r="E193">
            <v>167</v>
          </cell>
          <cell r="G193">
            <v>330</v>
          </cell>
          <cell r="I193">
            <v>497</v>
          </cell>
          <cell r="K193">
            <v>247</v>
          </cell>
          <cell r="M193">
            <v>17</v>
          </cell>
          <cell r="O193">
            <v>199</v>
          </cell>
          <cell r="Q193">
            <v>0</v>
          </cell>
          <cell r="S193">
            <v>199</v>
          </cell>
          <cell r="U193">
            <v>175</v>
          </cell>
          <cell r="W193">
            <v>0</v>
          </cell>
          <cell r="Y193">
            <v>175</v>
          </cell>
          <cell r="AA193">
            <v>27</v>
          </cell>
          <cell r="AC193">
            <v>418</v>
          </cell>
          <cell r="AE193">
            <v>47</v>
          </cell>
          <cell r="AG193">
            <v>411</v>
          </cell>
          <cell r="AI193">
            <v>458</v>
          </cell>
          <cell r="AK193">
            <v>40</v>
          </cell>
          <cell r="AM193">
            <v>412</v>
          </cell>
          <cell r="AO193">
            <v>452</v>
          </cell>
          <cell r="AQ193">
            <v>106</v>
          </cell>
          <cell r="AS193">
            <v>25</v>
          </cell>
          <cell r="AU193">
            <v>6</v>
          </cell>
          <cell r="AW193">
            <v>8</v>
          </cell>
          <cell r="AY193">
            <v>1055</v>
          </cell>
          <cell r="BA193">
            <v>0</v>
          </cell>
          <cell r="BC193">
            <v>0</v>
          </cell>
          <cell r="BE193">
            <v>0</v>
          </cell>
          <cell r="BG193">
            <v>0</v>
          </cell>
          <cell r="BI193">
            <v>0</v>
          </cell>
          <cell r="BK193">
            <v>0</v>
          </cell>
          <cell r="BM193">
            <v>0</v>
          </cell>
          <cell r="BO193">
            <v>0</v>
          </cell>
          <cell r="BQ193">
            <v>0</v>
          </cell>
          <cell r="BS193">
            <v>0</v>
          </cell>
          <cell r="BU193">
            <v>0</v>
          </cell>
          <cell r="BW193">
            <v>0</v>
          </cell>
          <cell r="BY193">
            <v>1531</v>
          </cell>
          <cell r="CA193">
            <v>0</v>
          </cell>
          <cell r="CC193">
            <v>1720</v>
          </cell>
          <cell r="CE193">
            <v>0</v>
          </cell>
          <cell r="CG193">
            <v>2217</v>
          </cell>
          <cell r="CI193">
            <v>2217</v>
          </cell>
          <cell r="CN193">
            <v>290.88016494845363</v>
          </cell>
          <cell r="CP193">
            <v>202.1198350515464</v>
          </cell>
          <cell r="CR193">
            <v>493</v>
          </cell>
          <cell r="CT193">
            <v>0</v>
          </cell>
          <cell r="CV193">
            <v>493</v>
          </cell>
          <cell r="CX193">
            <v>2710</v>
          </cell>
          <cell r="CZ193">
            <v>0</v>
          </cell>
          <cell r="DB193">
            <v>2710</v>
          </cell>
        </row>
        <row r="194">
          <cell r="B194" t="str">
            <v>Regional SR&amp;A - A/P Based - $</v>
          </cell>
          <cell r="E194">
            <v>80</v>
          </cell>
          <cell r="G194">
            <v>158</v>
          </cell>
          <cell r="I194">
            <v>238</v>
          </cell>
          <cell r="K194">
            <v>119</v>
          </cell>
          <cell r="M194">
            <v>8</v>
          </cell>
          <cell r="O194">
            <v>95</v>
          </cell>
          <cell r="Q194">
            <v>0</v>
          </cell>
          <cell r="S194">
            <v>95</v>
          </cell>
          <cell r="U194">
            <v>84</v>
          </cell>
          <cell r="W194">
            <v>0</v>
          </cell>
          <cell r="Y194">
            <v>84</v>
          </cell>
          <cell r="AA194">
            <v>13</v>
          </cell>
          <cell r="AC194">
            <v>200</v>
          </cell>
          <cell r="AE194">
            <v>23</v>
          </cell>
          <cell r="AG194">
            <v>197</v>
          </cell>
          <cell r="AI194">
            <v>220</v>
          </cell>
          <cell r="AK194">
            <v>19</v>
          </cell>
          <cell r="AM194">
            <v>197</v>
          </cell>
          <cell r="AO194">
            <v>216</v>
          </cell>
          <cell r="AQ194">
            <v>51</v>
          </cell>
          <cell r="AS194">
            <v>12</v>
          </cell>
          <cell r="AU194">
            <v>3</v>
          </cell>
          <cell r="AW194">
            <v>4</v>
          </cell>
          <cell r="AY194">
            <v>506</v>
          </cell>
          <cell r="BA194">
            <v>0</v>
          </cell>
          <cell r="BC194">
            <v>0</v>
          </cell>
          <cell r="BE194">
            <v>0</v>
          </cell>
          <cell r="BG194">
            <v>0</v>
          </cell>
          <cell r="BI194">
            <v>0</v>
          </cell>
          <cell r="BK194">
            <v>0</v>
          </cell>
          <cell r="BM194">
            <v>0</v>
          </cell>
          <cell r="BO194">
            <v>0</v>
          </cell>
          <cell r="BQ194">
            <v>0</v>
          </cell>
          <cell r="BS194">
            <v>0</v>
          </cell>
          <cell r="BU194">
            <v>0</v>
          </cell>
          <cell r="BW194">
            <v>0</v>
          </cell>
          <cell r="BY194">
            <v>734</v>
          </cell>
          <cell r="CA194">
            <v>0</v>
          </cell>
          <cell r="CC194">
            <v>825</v>
          </cell>
          <cell r="CE194">
            <v>0</v>
          </cell>
          <cell r="CG194">
            <v>1063</v>
          </cell>
          <cell r="CI194">
            <v>1063</v>
          </cell>
          <cell r="CN194">
            <v>87.91307216494846</v>
          </cell>
          <cell r="CP194">
            <v>61.086927835051547</v>
          </cell>
          <cell r="CR194">
            <v>149</v>
          </cell>
          <cell r="CT194">
            <v>0</v>
          </cell>
          <cell r="CV194">
            <v>149</v>
          </cell>
          <cell r="CX194">
            <v>1212</v>
          </cell>
          <cell r="CZ194">
            <v>0</v>
          </cell>
          <cell r="DB194">
            <v>1212</v>
          </cell>
        </row>
        <row r="195">
          <cell r="B195" t="str">
            <v>SR&amp;A IB - ･</v>
          </cell>
          <cell r="E195">
            <v>993</v>
          </cell>
          <cell r="G195">
            <v>1964</v>
          </cell>
          <cell r="I195">
            <v>2957</v>
          </cell>
          <cell r="K195">
            <v>1473</v>
          </cell>
          <cell r="M195">
            <v>101</v>
          </cell>
          <cell r="O195">
            <v>1186</v>
          </cell>
          <cell r="Q195">
            <v>0</v>
          </cell>
          <cell r="S195">
            <v>1186</v>
          </cell>
          <cell r="U195">
            <v>1041</v>
          </cell>
          <cell r="W195">
            <v>0</v>
          </cell>
          <cell r="Y195">
            <v>1041</v>
          </cell>
          <cell r="AA195">
            <v>161</v>
          </cell>
          <cell r="AC195">
            <v>2489</v>
          </cell>
          <cell r="AE195">
            <v>283</v>
          </cell>
          <cell r="AG195">
            <v>2449</v>
          </cell>
          <cell r="AI195">
            <v>2732</v>
          </cell>
          <cell r="AK195">
            <v>241</v>
          </cell>
          <cell r="AM195">
            <v>2452</v>
          </cell>
          <cell r="AO195">
            <v>2693</v>
          </cell>
          <cell r="AQ195">
            <v>632</v>
          </cell>
          <cell r="AS195">
            <v>151</v>
          </cell>
          <cell r="AU195">
            <v>35</v>
          </cell>
          <cell r="AW195">
            <v>46</v>
          </cell>
          <cell r="AY195">
            <v>6289</v>
          </cell>
          <cell r="BA195">
            <v>0</v>
          </cell>
          <cell r="BC195">
            <v>0</v>
          </cell>
          <cell r="BE195">
            <v>0</v>
          </cell>
          <cell r="BG195">
            <v>0</v>
          </cell>
          <cell r="BI195">
            <v>0</v>
          </cell>
          <cell r="BK195">
            <v>0</v>
          </cell>
          <cell r="BM195">
            <v>0</v>
          </cell>
          <cell r="BO195">
            <v>0</v>
          </cell>
          <cell r="BQ195">
            <v>0</v>
          </cell>
          <cell r="BS195">
            <v>0</v>
          </cell>
          <cell r="BU195">
            <v>0</v>
          </cell>
          <cell r="BW195">
            <v>0</v>
          </cell>
          <cell r="BY195">
            <v>9125</v>
          </cell>
          <cell r="CA195">
            <v>0</v>
          </cell>
          <cell r="CC195">
            <v>10251</v>
          </cell>
          <cell r="CE195">
            <v>0</v>
          </cell>
          <cell r="CG195">
            <v>13208</v>
          </cell>
          <cell r="CI195">
            <v>13208</v>
          </cell>
          <cell r="CN195">
            <v>1147.5901030927835</v>
          </cell>
          <cell r="CP195">
            <v>797.40989690721653</v>
          </cell>
          <cell r="CR195">
            <v>1945</v>
          </cell>
          <cell r="CT195">
            <v>0</v>
          </cell>
          <cell r="CV195">
            <v>1945</v>
          </cell>
          <cell r="CX195">
            <v>15153</v>
          </cell>
          <cell r="CZ195">
            <v>0</v>
          </cell>
          <cell r="DB195">
            <v>15153</v>
          </cell>
        </row>
        <row r="197">
          <cell r="B197" t="str">
            <v>SRA excl. Home Office</v>
          </cell>
          <cell r="E197">
            <v>3070</v>
          </cell>
          <cell r="G197">
            <v>6075</v>
          </cell>
          <cell r="I197">
            <v>9145</v>
          </cell>
          <cell r="K197">
            <v>4556</v>
          </cell>
          <cell r="M197">
            <v>313</v>
          </cell>
          <cell r="O197">
            <v>3667</v>
          </cell>
          <cell r="Q197">
            <v>0</v>
          </cell>
          <cell r="S197">
            <v>3667</v>
          </cell>
          <cell r="U197">
            <v>3221</v>
          </cell>
          <cell r="W197">
            <v>0</v>
          </cell>
          <cell r="Y197">
            <v>3221</v>
          </cell>
          <cell r="AA197">
            <v>498</v>
          </cell>
          <cell r="AC197">
            <v>7699</v>
          </cell>
          <cell r="AE197">
            <v>874</v>
          </cell>
          <cell r="AG197">
            <v>7573</v>
          </cell>
          <cell r="AI197">
            <v>8447</v>
          </cell>
          <cell r="AK197">
            <v>744</v>
          </cell>
          <cell r="AM197">
            <v>7584</v>
          </cell>
          <cell r="AO197">
            <v>8328</v>
          </cell>
          <cell r="AQ197">
            <v>1955</v>
          </cell>
          <cell r="AS197">
            <v>467</v>
          </cell>
          <cell r="AU197">
            <v>108</v>
          </cell>
          <cell r="AW197">
            <v>143</v>
          </cell>
          <cell r="AY197">
            <v>19448</v>
          </cell>
          <cell r="BA197">
            <v>0</v>
          </cell>
          <cell r="BC197">
            <v>0</v>
          </cell>
          <cell r="BE197">
            <v>0</v>
          </cell>
          <cell r="BG197">
            <v>0</v>
          </cell>
          <cell r="BI197">
            <v>0</v>
          </cell>
          <cell r="BK197">
            <v>0</v>
          </cell>
          <cell r="BM197">
            <v>0</v>
          </cell>
          <cell r="BO197">
            <v>0</v>
          </cell>
          <cell r="BQ197">
            <v>0</v>
          </cell>
          <cell r="BS197">
            <v>0</v>
          </cell>
          <cell r="BU197">
            <v>0</v>
          </cell>
          <cell r="BW197">
            <v>0</v>
          </cell>
          <cell r="BY197">
            <v>28219</v>
          </cell>
          <cell r="CA197">
            <v>0</v>
          </cell>
          <cell r="CC197">
            <v>31703</v>
          </cell>
          <cell r="CE197">
            <v>0</v>
          </cell>
          <cell r="CG197">
            <v>40848</v>
          </cell>
          <cell r="CI197">
            <v>40848</v>
          </cell>
          <cell r="CN197">
            <v>3561.954474226804</v>
          </cell>
          <cell r="CP197">
            <v>2475.045525773196</v>
          </cell>
          <cell r="CR197">
            <v>6037</v>
          </cell>
          <cell r="CT197">
            <v>0</v>
          </cell>
          <cell r="CV197">
            <v>6037</v>
          </cell>
          <cell r="CX197">
            <v>46885</v>
          </cell>
          <cell r="CZ197">
            <v>0</v>
          </cell>
          <cell r="DB197">
            <v>46885</v>
          </cell>
        </row>
        <row r="199">
          <cell r="B199" t="str">
            <v>Category Reserve / (Saving)</v>
          </cell>
          <cell r="E199">
            <v>0</v>
          </cell>
          <cell r="G199">
            <v>0</v>
          </cell>
          <cell r="I199">
            <v>0</v>
          </cell>
          <cell r="K199">
            <v>0</v>
          </cell>
          <cell r="M199">
            <v>0</v>
          </cell>
          <cell r="O199">
            <v>0</v>
          </cell>
          <cell r="Q199">
            <v>0</v>
          </cell>
          <cell r="S199">
            <v>0</v>
          </cell>
          <cell r="U199">
            <v>0</v>
          </cell>
          <cell r="W199">
            <v>0</v>
          </cell>
          <cell r="Y199">
            <v>0</v>
          </cell>
          <cell r="AA199">
            <v>0</v>
          </cell>
          <cell r="AC199">
            <v>0</v>
          </cell>
          <cell r="AE199">
            <v>0</v>
          </cell>
        </row>
        <row r="200">
          <cell r="B200" t="str">
            <v>Corporate Reserve / (Saving)</v>
          </cell>
          <cell r="E200">
            <v>10</v>
          </cell>
          <cell r="G200">
            <v>21</v>
          </cell>
          <cell r="I200">
            <v>31</v>
          </cell>
          <cell r="K200">
            <v>15</v>
          </cell>
          <cell r="M200">
            <v>1</v>
          </cell>
          <cell r="O200">
            <v>12</v>
          </cell>
          <cell r="Q200">
            <v>0</v>
          </cell>
          <cell r="S200">
            <v>12</v>
          </cell>
          <cell r="U200">
            <v>11</v>
          </cell>
          <cell r="W200">
            <v>0</v>
          </cell>
          <cell r="Y200">
            <v>11</v>
          </cell>
          <cell r="AA200">
            <v>2</v>
          </cell>
          <cell r="AC200">
            <v>26</v>
          </cell>
          <cell r="AE200">
            <v>3</v>
          </cell>
          <cell r="AG200">
            <v>26</v>
          </cell>
          <cell r="AI200">
            <v>29</v>
          </cell>
          <cell r="AK200">
            <v>3</v>
          </cell>
          <cell r="AM200">
            <v>26</v>
          </cell>
          <cell r="AO200">
            <v>29</v>
          </cell>
          <cell r="AQ200">
            <v>7</v>
          </cell>
          <cell r="AS200">
            <v>2</v>
          </cell>
          <cell r="AU200">
            <v>0</v>
          </cell>
          <cell r="AW200">
            <v>0</v>
          </cell>
          <cell r="AY200">
            <v>67</v>
          </cell>
          <cell r="BA200">
            <v>6</v>
          </cell>
          <cell r="BC200">
            <v>6</v>
          </cell>
          <cell r="BE200">
            <v>2</v>
          </cell>
          <cell r="BG200">
            <v>14</v>
          </cell>
          <cell r="BI200">
            <v>0</v>
          </cell>
          <cell r="BK200">
            <v>0</v>
          </cell>
          <cell r="BM200">
            <v>0</v>
          </cell>
          <cell r="BO200">
            <v>0</v>
          </cell>
          <cell r="BQ200">
            <v>14</v>
          </cell>
          <cell r="BS200">
            <v>0</v>
          </cell>
          <cell r="BU200">
            <v>0</v>
          </cell>
          <cell r="BW200">
            <v>0</v>
          </cell>
          <cell r="BY200">
            <v>108</v>
          </cell>
          <cell r="CA200">
            <v>0</v>
          </cell>
          <cell r="CC200">
            <v>122</v>
          </cell>
          <cell r="CE200">
            <v>0</v>
          </cell>
          <cell r="CG200">
            <v>153</v>
          </cell>
          <cell r="CI200">
            <v>153</v>
          </cell>
          <cell r="CN200">
            <v>9</v>
          </cell>
          <cell r="CP200">
            <v>6</v>
          </cell>
          <cell r="CR200">
            <v>15</v>
          </cell>
          <cell r="CT200">
            <v>0</v>
          </cell>
          <cell r="CV200">
            <v>15</v>
          </cell>
          <cell r="CX200">
            <v>168</v>
          </cell>
          <cell r="CZ200">
            <v>0</v>
          </cell>
          <cell r="DB200">
            <v>168</v>
          </cell>
        </row>
        <row r="201">
          <cell r="B201" t="str">
            <v>C&amp;F SQ Training</v>
          </cell>
          <cell r="Q201">
            <v>0</v>
          </cell>
          <cell r="S201">
            <v>0</v>
          </cell>
          <cell r="W201">
            <v>0</v>
          </cell>
          <cell r="BQ201">
            <v>0</v>
          </cell>
          <cell r="BS201">
            <v>0</v>
          </cell>
          <cell r="BU201">
            <v>0</v>
          </cell>
          <cell r="BW201">
            <v>0</v>
          </cell>
          <cell r="BY201">
            <v>0</v>
          </cell>
          <cell r="CA201">
            <v>0</v>
          </cell>
          <cell r="CC201">
            <v>0</v>
          </cell>
          <cell r="CE201">
            <v>0</v>
          </cell>
          <cell r="CI201">
            <v>0</v>
          </cell>
          <cell r="CZ201">
            <v>0</v>
          </cell>
          <cell r="DB201">
            <v>0</v>
          </cell>
        </row>
        <row r="202">
          <cell r="B202" t="str">
            <v>&lt;&lt;Blank&gt;&gt;</v>
          </cell>
          <cell r="E202">
            <v>0</v>
          </cell>
          <cell r="G202">
            <v>0</v>
          </cell>
          <cell r="I202">
            <v>0</v>
          </cell>
          <cell r="K202">
            <v>0</v>
          </cell>
          <cell r="M202">
            <v>0</v>
          </cell>
          <cell r="O202">
            <v>0</v>
          </cell>
          <cell r="Q202">
            <v>0</v>
          </cell>
          <cell r="S202">
            <v>0</v>
          </cell>
          <cell r="U202">
            <v>0</v>
          </cell>
          <cell r="W202">
            <v>0</v>
          </cell>
          <cell r="Y202">
            <v>0</v>
          </cell>
          <cell r="AA202">
            <v>0</v>
          </cell>
          <cell r="AC202">
            <v>0</v>
          </cell>
          <cell r="AE202">
            <v>0</v>
          </cell>
          <cell r="AG202">
            <v>0</v>
          </cell>
          <cell r="AI202">
            <v>0</v>
          </cell>
          <cell r="AK202">
            <v>0</v>
          </cell>
          <cell r="AM202">
            <v>0</v>
          </cell>
          <cell r="AO202">
            <v>0</v>
          </cell>
          <cell r="AQ202">
            <v>0</v>
          </cell>
          <cell r="AS202">
            <v>0</v>
          </cell>
          <cell r="AU202">
            <v>0</v>
          </cell>
          <cell r="AW202">
            <v>0</v>
          </cell>
          <cell r="AY202">
            <v>0</v>
          </cell>
          <cell r="BA202">
            <v>0</v>
          </cell>
          <cell r="BC202">
            <v>0</v>
          </cell>
          <cell r="BE202">
            <v>0</v>
          </cell>
          <cell r="BG202">
            <v>0</v>
          </cell>
          <cell r="BI202">
            <v>0</v>
          </cell>
          <cell r="BK202">
            <v>0</v>
          </cell>
          <cell r="BM202">
            <v>0</v>
          </cell>
          <cell r="BO202">
            <v>0</v>
          </cell>
          <cell r="BQ202">
            <v>0</v>
          </cell>
          <cell r="BS202">
            <v>0</v>
          </cell>
          <cell r="BU202">
            <v>0</v>
          </cell>
          <cell r="BW202">
            <v>0</v>
          </cell>
          <cell r="BY202">
            <v>0</v>
          </cell>
          <cell r="CA202">
            <v>0</v>
          </cell>
          <cell r="CC202">
            <v>0</v>
          </cell>
          <cell r="CE202">
            <v>0</v>
          </cell>
          <cell r="CG202">
            <v>0</v>
          </cell>
          <cell r="CI202">
            <v>0</v>
          </cell>
          <cell r="CN202">
            <v>0</v>
          </cell>
          <cell r="CP202">
            <v>0</v>
          </cell>
          <cell r="CR202">
            <v>0</v>
          </cell>
          <cell r="CT202">
            <v>0</v>
          </cell>
          <cell r="CV202">
            <v>0</v>
          </cell>
          <cell r="CX202">
            <v>0</v>
          </cell>
          <cell r="CZ202">
            <v>0</v>
          </cell>
          <cell r="DB202">
            <v>0</v>
          </cell>
        </row>
        <row r="203">
          <cell r="B203" t="str">
            <v>Total SR&amp;A</v>
          </cell>
          <cell r="E203">
            <v>3080</v>
          </cell>
          <cell r="G203">
            <v>6096</v>
          </cell>
          <cell r="I203">
            <v>9176</v>
          </cell>
          <cell r="K203">
            <v>4571</v>
          </cell>
          <cell r="M203">
            <v>314</v>
          </cell>
          <cell r="O203">
            <v>3679</v>
          </cell>
          <cell r="Q203">
            <v>0</v>
          </cell>
          <cell r="S203">
            <v>3679</v>
          </cell>
          <cell r="U203">
            <v>3232</v>
          </cell>
          <cell r="W203">
            <v>0</v>
          </cell>
          <cell r="Y203">
            <v>3232</v>
          </cell>
          <cell r="AA203">
            <v>500</v>
          </cell>
          <cell r="AC203">
            <v>7725</v>
          </cell>
          <cell r="AE203">
            <v>877</v>
          </cell>
          <cell r="AG203">
            <v>7599</v>
          </cell>
          <cell r="AI203">
            <v>8476</v>
          </cell>
          <cell r="AK203">
            <v>747</v>
          </cell>
          <cell r="AM203">
            <v>7610</v>
          </cell>
          <cell r="AO203">
            <v>8357</v>
          </cell>
          <cell r="AQ203">
            <v>1962</v>
          </cell>
          <cell r="AS203">
            <v>469</v>
          </cell>
          <cell r="AU203">
            <v>108</v>
          </cell>
          <cell r="AW203">
            <v>143</v>
          </cell>
          <cell r="AY203">
            <v>19515</v>
          </cell>
          <cell r="BA203">
            <v>6</v>
          </cell>
          <cell r="BC203">
            <v>6</v>
          </cell>
          <cell r="BE203">
            <v>2</v>
          </cell>
          <cell r="BG203">
            <v>14</v>
          </cell>
          <cell r="BI203">
            <v>0</v>
          </cell>
          <cell r="BK203">
            <v>0</v>
          </cell>
          <cell r="BM203">
            <v>0</v>
          </cell>
          <cell r="BO203">
            <v>0</v>
          </cell>
          <cell r="BQ203">
            <v>14</v>
          </cell>
          <cell r="BS203">
            <v>0</v>
          </cell>
          <cell r="BU203">
            <v>0</v>
          </cell>
          <cell r="BW203">
            <v>0</v>
          </cell>
          <cell r="BY203">
            <v>28327</v>
          </cell>
          <cell r="CA203">
            <v>0</v>
          </cell>
          <cell r="CC203">
            <v>31825</v>
          </cell>
          <cell r="CE203">
            <v>0</v>
          </cell>
          <cell r="CG203">
            <v>41001</v>
          </cell>
          <cell r="CN203">
            <v>3570.954474226804</v>
          </cell>
          <cell r="CP203">
            <v>2481.045525773196</v>
          </cell>
          <cell r="CR203">
            <v>6052</v>
          </cell>
          <cell r="CS203">
            <v>0</v>
          </cell>
          <cell r="CT203">
            <v>0</v>
          </cell>
          <cell r="CV203">
            <v>6052</v>
          </cell>
          <cell r="CX203">
            <v>47053</v>
          </cell>
          <cell r="CZ203">
            <v>0</v>
          </cell>
          <cell r="DB203">
            <v>47053</v>
          </cell>
        </row>
        <row r="205">
          <cell r="B205" t="str">
            <v>Other ISSA (BDF N/W)</v>
          </cell>
          <cell r="E205">
            <v>4</v>
          </cell>
          <cell r="G205">
            <v>9</v>
          </cell>
          <cell r="I205">
            <v>13</v>
          </cell>
          <cell r="K205">
            <v>6</v>
          </cell>
          <cell r="M205">
            <v>0</v>
          </cell>
          <cell r="O205">
            <v>5</v>
          </cell>
          <cell r="Q205">
            <v>0</v>
          </cell>
          <cell r="S205">
            <v>5</v>
          </cell>
          <cell r="U205">
            <v>5</v>
          </cell>
          <cell r="W205">
            <v>0</v>
          </cell>
          <cell r="Y205">
            <v>5</v>
          </cell>
          <cell r="AA205">
            <v>1</v>
          </cell>
          <cell r="AC205">
            <v>11</v>
          </cell>
          <cell r="AE205">
            <v>1</v>
          </cell>
          <cell r="AG205">
            <v>10</v>
          </cell>
          <cell r="AI205">
            <v>11</v>
          </cell>
          <cell r="AK205">
            <v>1</v>
          </cell>
          <cell r="AM205">
            <v>11</v>
          </cell>
          <cell r="AO205">
            <v>12</v>
          </cell>
          <cell r="AQ205">
            <v>3</v>
          </cell>
          <cell r="AS205">
            <v>1</v>
          </cell>
          <cell r="AU205">
            <v>0</v>
          </cell>
          <cell r="AW205">
            <v>0</v>
          </cell>
          <cell r="AY205">
            <v>27</v>
          </cell>
          <cell r="BA205">
            <v>3</v>
          </cell>
          <cell r="BC205">
            <v>2</v>
          </cell>
          <cell r="BE205">
            <v>1</v>
          </cell>
          <cell r="BG205">
            <v>6</v>
          </cell>
          <cell r="BI205">
            <v>0</v>
          </cell>
          <cell r="BK205">
            <v>0</v>
          </cell>
          <cell r="BM205">
            <v>0</v>
          </cell>
          <cell r="BO205">
            <v>0</v>
          </cell>
          <cell r="BQ205">
            <v>6</v>
          </cell>
          <cell r="BS205">
            <v>0</v>
          </cell>
          <cell r="BU205">
            <v>0</v>
          </cell>
          <cell r="BW205">
            <v>0</v>
          </cell>
          <cell r="BY205">
            <v>44</v>
          </cell>
          <cell r="CA205">
            <v>0</v>
          </cell>
          <cell r="CC205">
            <v>50</v>
          </cell>
          <cell r="CE205">
            <v>0</v>
          </cell>
          <cell r="CG205">
            <v>63</v>
          </cell>
          <cell r="CI205">
            <v>63</v>
          </cell>
          <cell r="CN205">
            <v>3.573872861246409</v>
          </cell>
          <cell r="CP205">
            <v>2.483327088797302</v>
          </cell>
          <cell r="CR205">
            <v>6.057199950043711</v>
          </cell>
          <cell r="CT205">
            <v>-3.072311727238666E-2</v>
          </cell>
          <cell r="CV205">
            <v>6.0264768327713245</v>
          </cell>
          <cell r="CX205">
            <v>69.026476832771323</v>
          </cell>
          <cell r="CZ205">
            <v>0</v>
          </cell>
          <cell r="DB205">
            <v>69.026476832771323</v>
          </cell>
        </row>
        <row r="206">
          <cell r="B206" t="str">
            <v>MPF Non Working</v>
          </cell>
          <cell r="E206">
            <v>0</v>
          </cell>
          <cell r="G206">
            <v>0</v>
          </cell>
          <cell r="I206">
            <v>0</v>
          </cell>
          <cell r="K206">
            <v>0</v>
          </cell>
          <cell r="M206">
            <v>0</v>
          </cell>
          <cell r="O206">
            <v>0</v>
          </cell>
          <cell r="Q206">
            <v>0</v>
          </cell>
          <cell r="S206">
            <v>0</v>
          </cell>
          <cell r="U206">
            <v>0</v>
          </cell>
          <cell r="W206">
            <v>0</v>
          </cell>
          <cell r="Y206">
            <v>0</v>
          </cell>
          <cell r="AA206">
            <v>0</v>
          </cell>
          <cell r="AC206">
            <v>0</v>
          </cell>
          <cell r="AE206">
            <v>0</v>
          </cell>
          <cell r="AG206">
            <v>0</v>
          </cell>
          <cell r="AI206">
            <v>0</v>
          </cell>
          <cell r="AK206">
            <v>0</v>
          </cell>
          <cell r="AM206">
            <v>0</v>
          </cell>
          <cell r="AO206">
            <v>0</v>
          </cell>
          <cell r="AQ206">
            <v>0</v>
          </cell>
          <cell r="AS206">
            <v>0</v>
          </cell>
          <cell r="AU206">
            <v>0</v>
          </cell>
          <cell r="AW206">
            <v>0</v>
          </cell>
          <cell r="AY206">
            <v>0</v>
          </cell>
          <cell r="BA206">
            <v>0</v>
          </cell>
          <cell r="BC206">
            <v>0</v>
          </cell>
          <cell r="BE206">
            <v>0</v>
          </cell>
          <cell r="BG206">
            <v>0</v>
          </cell>
          <cell r="BI206">
            <v>0</v>
          </cell>
          <cell r="BK206">
            <v>0</v>
          </cell>
          <cell r="BM206">
            <v>0</v>
          </cell>
          <cell r="BO206">
            <v>0</v>
          </cell>
          <cell r="BY206">
            <v>0</v>
          </cell>
          <cell r="CA206">
            <v>0</v>
          </cell>
          <cell r="CC206">
            <v>0</v>
          </cell>
          <cell r="CE206">
            <v>0</v>
          </cell>
          <cell r="CG206">
            <v>0</v>
          </cell>
          <cell r="CI206">
            <v>0</v>
          </cell>
          <cell r="CN206">
            <v>0</v>
          </cell>
          <cell r="CP206">
            <v>0</v>
          </cell>
          <cell r="CR206">
            <v>0</v>
          </cell>
          <cell r="CT206">
            <v>0</v>
          </cell>
          <cell r="CV206">
            <v>0</v>
          </cell>
          <cell r="CX206">
            <v>0</v>
          </cell>
          <cell r="CZ206">
            <v>0</v>
          </cell>
          <cell r="DB206">
            <v>0</v>
          </cell>
        </row>
        <row r="207">
          <cell r="B207" t="str">
            <v>C&amp;F Other ISSA</v>
          </cell>
          <cell r="I207">
            <v>0</v>
          </cell>
          <cell r="Q207">
            <v>0</v>
          </cell>
          <cell r="W207">
            <v>0</v>
          </cell>
          <cell r="AC207">
            <v>0</v>
          </cell>
          <cell r="AG207">
            <v>0</v>
          </cell>
          <cell r="AI207">
            <v>0</v>
          </cell>
          <cell r="AM207">
            <v>0</v>
          </cell>
          <cell r="AO207">
            <v>0</v>
          </cell>
          <cell r="AY207">
            <v>0</v>
          </cell>
          <cell r="BG207">
            <v>0</v>
          </cell>
          <cell r="BO207">
            <v>0</v>
          </cell>
          <cell r="BY207">
            <v>0</v>
          </cell>
          <cell r="CA207">
            <v>0</v>
          </cell>
          <cell r="CC207">
            <v>0</v>
          </cell>
          <cell r="CE207">
            <v>0</v>
          </cell>
          <cell r="CG207">
            <v>0</v>
          </cell>
          <cell r="CI207">
            <v>0</v>
          </cell>
          <cell r="CR207">
            <v>0</v>
          </cell>
          <cell r="CT207">
            <v>0</v>
          </cell>
          <cell r="CV207">
            <v>0</v>
          </cell>
          <cell r="CX207">
            <v>0</v>
          </cell>
          <cell r="CZ207">
            <v>0</v>
          </cell>
          <cell r="DB207">
            <v>0</v>
          </cell>
        </row>
        <row r="208">
          <cell r="B208" t="str">
            <v>C&amp;F HHH - ISSA</v>
          </cell>
          <cell r="I208">
            <v>0</v>
          </cell>
          <cell r="Q208">
            <v>0</v>
          </cell>
          <cell r="W208">
            <v>0</v>
          </cell>
          <cell r="AC208">
            <v>0</v>
          </cell>
          <cell r="AG208">
            <v>0</v>
          </cell>
          <cell r="AI208">
            <v>0</v>
          </cell>
          <cell r="AM208">
            <v>0</v>
          </cell>
          <cell r="AO208">
            <v>0</v>
          </cell>
          <cell r="AY208">
            <v>0</v>
          </cell>
          <cell r="BG208">
            <v>0</v>
          </cell>
          <cell r="BO208">
            <v>0</v>
          </cell>
          <cell r="BY208">
            <v>0</v>
          </cell>
          <cell r="CA208">
            <v>0</v>
          </cell>
          <cell r="CC208">
            <v>0</v>
          </cell>
          <cell r="CE208">
            <v>0</v>
          </cell>
          <cell r="CG208">
            <v>0</v>
          </cell>
          <cell r="CI208">
            <v>0</v>
          </cell>
          <cell r="CR208">
            <v>0</v>
          </cell>
          <cell r="CT208">
            <v>0</v>
          </cell>
          <cell r="CV208">
            <v>0</v>
          </cell>
          <cell r="CX208">
            <v>0</v>
          </cell>
          <cell r="CZ208">
            <v>0</v>
          </cell>
          <cell r="DB208">
            <v>0</v>
          </cell>
        </row>
        <row r="209">
          <cell r="B209" t="str">
            <v>ISSA Reserve / (Savings)</v>
          </cell>
          <cell r="AG209">
            <v>0</v>
          </cell>
          <cell r="AI209">
            <v>0</v>
          </cell>
          <cell r="AM209">
            <v>0</v>
          </cell>
          <cell r="AO209">
            <v>0</v>
          </cell>
          <cell r="AY209">
            <v>0</v>
          </cell>
          <cell r="BY209">
            <v>0</v>
          </cell>
          <cell r="CA209">
            <v>0</v>
          </cell>
          <cell r="CC209">
            <v>0</v>
          </cell>
          <cell r="CE209">
            <v>0</v>
          </cell>
          <cell r="CG209">
            <v>0</v>
          </cell>
          <cell r="CI209">
            <v>0</v>
          </cell>
          <cell r="CT209">
            <v>0</v>
          </cell>
          <cell r="CV209">
            <v>0</v>
          </cell>
          <cell r="CX209">
            <v>0</v>
          </cell>
          <cell r="CZ209">
            <v>0</v>
          </cell>
          <cell r="DB209">
            <v>0</v>
          </cell>
        </row>
        <row r="210">
          <cell r="B210" t="str">
            <v xml:space="preserve">Total ISSA </v>
          </cell>
          <cell r="E210">
            <v>4</v>
          </cell>
          <cell r="G210">
            <v>9</v>
          </cell>
          <cell r="I210">
            <v>13</v>
          </cell>
          <cell r="K210">
            <v>6</v>
          </cell>
          <cell r="M210">
            <v>0</v>
          </cell>
          <cell r="O210">
            <v>5</v>
          </cell>
          <cell r="Q210">
            <v>0</v>
          </cell>
          <cell r="S210">
            <v>5</v>
          </cell>
          <cell r="U210">
            <v>5</v>
          </cell>
          <cell r="W210">
            <v>0</v>
          </cell>
          <cell r="Y210">
            <v>5</v>
          </cell>
          <cell r="AA210">
            <v>1</v>
          </cell>
          <cell r="AC210">
            <v>11</v>
          </cell>
          <cell r="AE210">
            <v>1</v>
          </cell>
          <cell r="AG210">
            <v>10</v>
          </cell>
          <cell r="AI210">
            <v>11</v>
          </cell>
          <cell r="AK210">
            <v>1</v>
          </cell>
          <cell r="AM210">
            <v>11</v>
          </cell>
          <cell r="AO210">
            <v>12</v>
          </cell>
          <cell r="AQ210">
            <v>3</v>
          </cell>
          <cell r="AS210">
            <v>1</v>
          </cell>
          <cell r="AU210">
            <v>0</v>
          </cell>
          <cell r="AW210">
            <v>0</v>
          </cell>
          <cell r="AY210">
            <v>27</v>
          </cell>
          <cell r="BA210">
            <v>3</v>
          </cell>
          <cell r="BC210">
            <v>2</v>
          </cell>
          <cell r="BE210">
            <v>1</v>
          </cell>
          <cell r="BG210">
            <v>6</v>
          </cell>
          <cell r="BI210">
            <v>0</v>
          </cell>
          <cell r="BK210">
            <v>0</v>
          </cell>
          <cell r="BM210">
            <v>0</v>
          </cell>
          <cell r="BO210">
            <v>0</v>
          </cell>
          <cell r="BQ210">
            <v>6</v>
          </cell>
          <cell r="BS210">
            <v>0</v>
          </cell>
          <cell r="BU210">
            <v>0</v>
          </cell>
          <cell r="BW210">
            <v>0</v>
          </cell>
          <cell r="BY210">
            <v>44</v>
          </cell>
          <cell r="CA210">
            <v>0</v>
          </cell>
          <cell r="CC210">
            <v>50</v>
          </cell>
          <cell r="CE210">
            <v>0</v>
          </cell>
          <cell r="CG210">
            <v>63</v>
          </cell>
          <cell r="CI210">
            <v>63</v>
          </cell>
          <cell r="CN210">
            <v>3.573872861246409</v>
          </cell>
          <cell r="CP210">
            <v>2.483327088797302</v>
          </cell>
          <cell r="CR210">
            <v>6.057199950043711</v>
          </cell>
          <cell r="CS210">
            <v>0</v>
          </cell>
          <cell r="CT210">
            <v>0</v>
          </cell>
          <cell r="CV210">
            <v>6.057199950043711</v>
          </cell>
          <cell r="CX210">
            <v>69.05719995004371</v>
          </cell>
          <cell r="CZ210">
            <v>0</v>
          </cell>
          <cell r="DB210">
            <v>69.05719995004371</v>
          </cell>
        </row>
        <row r="212">
          <cell r="B212" t="str">
            <v xml:space="preserve">Category Profit (BT) </v>
          </cell>
          <cell r="E212">
            <v>3122</v>
          </cell>
          <cell r="G212">
            <v>12706</v>
          </cell>
          <cell r="I212">
            <v>15828</v>
          </cell>
          <cell r="K212">
            <v>3313</v>
          </cell>
          <cell r="M212">
            <v>430</v>
          </cell>
          <cell r="O212">
            <v>1191</v>
          </cell>
          <cell r="Q212">
            <v>-130</v>
          </cell>
          <cell r="S212">
            <v>1061</v>
          </cell>
          <cell r="U212">
            <v>1842</v>
          </cell>
          <cell r="W212">
            <v>-129</v>
          </cell>
          <cell r="Y212">
            <v>1713</v>
          </cell>
          <cell r="AA212">
            <v>694</v>
          </cell>
          <cell r="AC212">
            <v>3898</v>
          </cell>
          <cell r="AE212">
            <v>1220</v>
          </cell>
          <cell r="AG212">
            <v>9460</v>
          </cell>
          <cell r="AI212">
            <v>10680</v>
          </cell>
          <cell r="AK212">
            <v>1101</v>
          </cell>
          <cell r="AM212">
            <v>9100</v>
          </cell>
          <cell r="AO212">
            <v>10202</v>
          </cell>
          <cell r="AQ212">
            <v>3490</v>
          </cell>
          <cell r="AS212">
            <v>344</v>
          </cell>
          <cell r="AU212">
            <v>31</v>
          </cell>
          <cell r="AW212">
            <v>-71</v>
          </cell>
          <cell r="AY212">
            <v>24676</v>
          </cell>
          <cell r="BA212">
            <v>-577</v>
          </cell>
          <cell r="BC212">
            <v>-298</v>
          </cell>
          <cell r="BE212">
            <v>164</v>
          </cell>
          <cell r="BG212">
            <v>-711</v>
          </cell>
          <cell r="BI212">
            <v>-3204</v>
          </cell>
          <cell r="BK212">
            <v>-2909</v>
          </cell>
          <cell r="BM212">
            <v>-1230</v>
          </cell>
          <cell r="BO212">
            <v>-7342</v>
          </cell>
          <cell r="BQ212">
            <v>-8053</v>
          </cell>
          <cell r="BS212">
            <v>-241</v>
          </cell>
          <cell r="BU212">
            <v>-241</v>
          </cell>
          <cell r="BW212">
            <v>-482</v>
          </cell>
          <cell r="BY212">
            <v>25871</v>
          </cell>
          <cell r="CA212">
            <v>-6372</v>
          </cell>
          <cell r="CC212">
            <v>30953</v>
          </cell>
          <cell r="CE212">
            <v>-7601</v>
          </cell>
          <cell r="CG212">
            <v>46781</v>
          </cell>
          <cell r="CI212">
            <v>80181</v>
          </cell>
          <cell r="CN212">
            <v>2986</v>
          </cell>
          <cell r="CP212">
            <v>2164</v>
          </cell>
          <cell r="CR212">
            <v>5151</v>
          </cell>
          <cell r="CT212">
            <v>-99</v>
          </cell>
          <cell r="CV212">
            <v>5052</v>
          </cell>
          <cell r="CX212">
            <v>51833</v>
          </cell>
          <cell r="CZ212">
            <v>-15884</v>
          </cell>
          <cell r="DB212">
            <v>44232</v>
          </cell>
        </row>
        <row r="214">
          <cell r="B214" t="str">
            <v>Exchange Gain / (Loss)</v>
          </cell>
          <cell r="E214">
            <v>-12</v>
          </cell>
          <cell r="G214">
            <v>-24</v>
          </cell>
          <cell r="I214">
            <v>-36</v>
          </cell>
          <cell r="K214">
            <v>-18</v>
          </cell>
          <cell r="M214">
            <v>-1</v>
          </cell>
          <cell r="O214">
            <v>-14</v>
          </cell>
          <cell r="Q214">
            <v>0</v>
          </cell>
          <cell r="S214">
            <v>-14</v>
          </cell>
          <cell r="U214">
            <v>-13</v>
          </cell>
          <cell r="W214">
            <v>0</v>
          </cell>
          <cell r="Y214">
            <v>-13</v>
          </cell>
          <cell r="AA214">
            <v>-2</v>
          </cell>
          <cell r="AC214">
            <v>-30</v>
          </cell>
          <cell r="AE214">
            <v>-3</v>
          </cell>
          <cell r="AG214">
            <v>-30</v>
          </cell>
          <cell r="AI214">
            <v>-33</v>
          </cell>
          <cell r="AK214">
            <v>-3</v>
          </cell>
          <cell r="AM214">
            <v>-30</v>
          </cell>
          <cell r="AO214">
            <v>-33</v>
          </cell>
          <cell r="AQ214">
            <v>-8</v>
          </cell>
          <cell r="AS214">
            <v>-2</v>
          </cell>
          <cell r="AU214">
            <v>0</v>
          </cell>
          <cell r="AW214">
            <v>-1</v>
          </cell>
          <cell r="AY214">
            <v>-77</v>
          </cell>
          <cell r="BA214">
            <v>-7</v>
          </cell>
          <cell r="BC214">
            <v>-7</v>
          </cell>
          <cell r="BE214">
            <v>-3</v>
          </cell>
          <cell r="BG214">
            <v>-17</v>
          </cell>
          <cell r="BI214">
            <v>0</v>
          </cell>
          <cell r="BK214">
            <v>0</v>
          </cell>
          <cell r="BM214">
            <v>0</v>
          </cell>
          <cell r="BO214">
            <v>0</v>
          </cell>
          <cell r="BQ214">
            <v>-17</v>
          </cell>
          <cell r="BS214">
            <v>0</v>
          </cell>
          <cell r="BU214">
            <v>0</v>
          </cell>
          <cell r="BW214">
            <v>0</v>
          </cell>
          <cell r="BY214">
            <v>-125</v>
          </cell>
          <cell r="CA214">
            <v>0</v>
          </cell>
          <cell r="CC214">
            <v>-142</v>
          </cell>
          <cell r="CE214">
            <v>0</v>
          </cell>
          <cell r="CG214">
            <v>-178</v>
          </cell>
          <cell r="CI214">
            <v>-178</v>
          </cell>
          <cell r="CN214">
            <v>-10</v>
          </cell>
          <cell r="CP214">
            <v>-7</v>
          </cell>
          <cell r="CR214">
            <v>-17</v>
          </cell>
          <cell r="CT214">
            <v>0</v>
          </cell>
          <cell r="CV214">
            <v>-17</v>
          </cell>
          <cell r="CX214">
            <v>-195</v>
          </cell>
          <cell r="CZ214">
            <v>0</v>
          </cell>
          <cell r="DB214">
            <v>-195</v>
          </cell>
        </row>
        <row r="215">
          <cell r="B215" t="str">
            <v>Initiativ (Reserve)/Savings (+CFA adjust in Sep.BPE)</v>
          </cell>
          <cell r="E215">
            <v>0</v>
          </cell>
          <cell r="G215">
            <v>0</v>
          </cell>
          <cell r="I215">
            <v>0</v>
          </cell>
          <cell r="K215">
            <v>0</v>
          </cell>
          <cell r="M215">
            <v>0</v>
          </cell>
          <cell r="O215">
            <v>0</v>
          </cell>
          <cell r="Q215">
            <v>0</v>
          </cell>
          <cell r="S215">
            <v>0</v>
          </cell>
          <cell r="U215">
            <v>0</v>
          </cell>
          <cell r="W215">
            <v>0</v>
          </cell>
          <cell r="Y215">
            <v>0</v>
          </cell>
          <cell r="AA215">
            <v>0</v>
          </cell>
          <cell r="AC215">
            <v>0</v>
          </cell>
          <cell r="AE215">
            <v>0</v>
          </cell>
          <cell r="AG215">
            <v>0</v>
          </cell>
          <cell r="AI215">
            <v>0</v>
          </cell>
          <cell r="AK215">
            <v>0</v>
          </cell>
          <cell r="AM215">
            <v>0</v>
          </cell>
          <cell r="AO215">
            <v>0</v>
          </cell>
          <cell r="AQ215">
            <v>0</v>
          </cell>
          <cell r="AS215">
            <v>0</v>
          </cell>
          <cell r="AU215">
            <v>0</v>
          </cell>
          <cell r="AW215">
            <v>0</v>
          </cell>
          <cell r="AY215">
            <v>0</v>
          </cell>
          <cell r="BA215">
            <v>0</v>
          </cell>
          <cell r="BC215">
            <v>0</v>
          </cell>
          <cell r="BE215">
            <v>0</v>
          </cell>
          <cell r="BG215">
            <v>0</v>
          </cell>
          <cell r="BI215">
            <v>-371.19059523568183</v>
          </cell>
          <cell r="BK215">
            <v>-347.88885685565413</v>
          </cell>
          <cell r="BM215">
            <v>-160.85691154502774</v>
          </cell>
          <cell r="BO215">
            <v>-879.93636363636369</v>
          </cell>
          <cell r="BQ215">
            <v>-879.93636363636369</v>
          </cell>
          <cell r="BS215">
            <v>0</v>
          </cell>
          <cell r="BU215">
            <v>0</v>
          </cell>
          <cell r="BW215">
            <v>0</v>
          </cell>
          <cell r="BY215">
            <v>0</v>
          </cell>
          <cell r="CA215">
            <v>-719.07945209133595</v>
          </cell>
          <cell r="CC215">
            <v>0</v>
          </cell>
          <cell r="CE215">
            <v>-879.93636363636369</v>
          </cell>
          <cell r="CG215">
            <v>0</v>
          </cell>
          <cell r="CI215">
            <v>-879.93636363636369</v>
          </cell>
          <cell r="CN215">
            <v>0</v>
          </cell>
          <cell r="CP215">
            <v>0</v>
          </cell>
          <cell r="CR215">
            <v>0</v>
          </cell>
          <cell r="CT215">
            <v>0</v>
          </cell>
          <cell r="CV215">
            <v>0</v>
          </cell>
          <cell r="CX215">
            <v>0</v>
          </cell>
          <cell r="CZ215">
            <v>-879.93636363636369</v>
          </cell>
          <cell r="DB215">
            <v>-879.93636363636369</v>
          </cell>
        </row>
        <row r="216">
          <cell r="B216" t="str">
            <v>V.S. Royalty Expense</v>
          </cell>
          <cell r="E216">
            <v>0</v>
          </cell>
          <cell r="G216">
            <v>0</v>
          </cell>
          <cell r="I216">
            <v>0</v>
          </cell>
          <cell r="K216">
            <v>0</v>
          </cell>
          <cell r="M216">
            <v>0</v>
          </cell>
          <cell r="O216">
            <v>0</v>
          </cell>
          <cell r="Q216">
            <v>0</v>
          </cell>
          <cell r="S216">
            <v>0</v>
          </cell>
          <cell r="U216">
            <v>0</v>
          </cell>
          <cell r="W216">
            <v>0</v>
          </cell>
          <cell r="Y216">
            <v>0</v>
          </cell>
          <cell r="AA216">
            <v>0</v>
          </cell>
          <cell r="AC216">
            <v>0</v>
          </cell>
          <cell r="AE216">
            <v>-100</v>
          </cell>
          <cell r="AG216">
            <v>-862</v>
          </cell>
          <cell r="AI216">
            <v>-962</v>
          </cell>
          <cell r="AK216">
            <v>-85</v>
          </cell>
          <cell r="AM216">
            <v>-863</v>
          </cell>
          <cell r="AO216">
            <v>-948</v>
          </cell>
          <cell r="AQ216">
            <v>-223</v>
          </cell>
          <cell r="AS216">
            <v>-53</v>
          </cell>
          <cell r="AU216">
            <v>-12</v>
          </cell>
          <cell r="AW216">
            <v>-16</v>
          </cell>
          <cell r="AY216">
            <v>-2214</v>
          </cell>
          <cell r="BA216">
            <v>0</v>
          </cell>
          <cell r="BC216">
            <v>0</v>
          </cell>
          <cell r="BE216">
            <v>0</v>
          </cell>
          <cell r="BG216">
            <v>0</v>
          </cell>
          <cell r="BI216">
            <v>0</v>
          </cell>
          <cell r="BK216">
            <v>0</v>
          </cell>
          <cell r="BM216">
            <v>0</v>
          </cell>
          <cell r="BO216">
            <v>0</v>
          </cell>
          <cell r="BQ216">
            <v>0</v>
          </cell>
          <cell r="BS216">
            <v>0</v>
          </cell>
          <cell r="BU216">
            <v>0</v>
          </cell>
          <cell r="BW216">
            <v>0</v>
          </cell>
          <cell r="BY216">
            <v>-1910</v>
          </cell>
          <cell r="CA216">
            <v>0</v>
          </cell>
          <cell r="CC216">
            <v>-2214</v>
          </cell>
          <cell r="CE216">
            <v>0</v>
          </cell>
          <cell r="CG216">
            <v>-2214</v>
          </cell>
          <cell r="CI216">
            <v>-2214</v>
          </cell>
          <cell r="CN216">
            <v>0</v>
          </cell>
          <cell r="CP216">
            <v>0</v>
          </cell>
          <cell r="CR216">
            <v>0</v>
          </cell>
          <cell r="CT216">
            <v>0</v>
          </cell>
          <cell r="CV216">
            <v>0</v>
          </cell>
          <cell r="CX216">
            <v>-2214</v>
          </cell>
          <cell r="CZ216">
            <v>0</v>
          </cell>
          <cell r="DB216">
            <v>-2214</v>
          </cell>
        </row>
        <row r="217">
          <cell r="B217" t="str">
            <v>V.S. Personal Contract - $</v>
          </cell>
          <cell r="E217">
            <v>0</v>
          </cell>
          <cell r="G217">
            <v>0</v>
          </cell>
          <cell r="I217">
            <v>0</v>
          </cell>
          <cell r="K217">
            <v>0</v>
          </cell>
          <cell r="M217">
            <v>0</v>
          </cell>
          <cell r="O217">
            <v>0</v>
          </cell>
          <cell r="Q217">
            <v>0</v>
          </cell>
          <cell r="S217">
            <v>0</v>
          </cell>
          <cell r="U217">
            <v>0</v>
          </cell>
          <cell r="W217">
            <v>0</v>
          </cell>
          <cell r="Y217">
            <v>0</v>
          </cell>
          <cell r="AA217">
            <v>0</v>
          </cell>
          <cell r="AC217">
            <v>0</v>
          </cell>
          <cell r="AE217">
            <v>-13</v>
          </cell>
          <cell r="AG217">
            <v>-117</v>
          </cell>
          <cell r="AI217">
            <v>-130</v>
          </cell>
          <cell r="AK217">
            <v>-11</v>
          </cell>
          <cell r="AM217">
            <v>-117</v>
          </cell>
          <cell r="AO217">
            <v>-128</v>
          </cell>
          <cell r="AQ217">
            <v>-30</v>
          </cell>
          <cell r="AS217">
            <v>-7</v>
          </cell>
          <cell r="AU217">
            <v>-2</v>
          </cell>
          <cell r="AW217">
            <v>-2</v>
          </cell>
          <cell r="AY217">
            <v>-299</v>
          </cell>
          <cell r="BA217">
            <v>0</v>
          </cell>
          <cell r="BC217">
            <v>0</v>
          </cell>
          <cell r="BE217">
            <v>0</v>
          </cell>
          <cell r="BG217">
            <v>0</v>
          </cell>
          <cell r="BI217">
            <v>0</v>
          </cell>
          <cell r="BK217">
            <v>0</v>
          </cell>
          <cell r="BM217">
            <v>0</v>
          </cell>
          <cell r="BO217">
            <v>0</v>
          </cell>
          <cell r="BQ217">
            <v>0</v>
          </cell>
          <cell r="BS217">
            <v>0</v>
          </cell>
          <cell r="BU217">
            <v>0</v>
          </cell>
          <cell r="BW217">
            <v>0</v>
          </cell>
          <cell r="BY217">
            <v>-258</v>
          </cell>
          <cell r="CA217">
            <v>0</v>
          </cell>
          <cell r="CC217">
            <v>-299</v>
          </cell>
          <cell r="CE217">
            <v>0</v>
          </cell>
          <cell r="CG217">
            <v>-299</v>
          </cell>
          <cell r="CI217">
            <v>-299</v>
          </cell>
          <cell r="CN217">
            <v>0</v>
          </cell>
          <cell r="CP217">
            <v>0</v>
          </cell>
          <cell r="CR217">
            <v>0</v>
          </cell>
          <cell r="CT217">
            <v>0</v>
          </cell>
          <cell r="CV217">
            <v>0</v>
          </cell>
          <cell r="CX217">
            <v>-299</v>
          </cell>
          <cell r="CZ217">
            <v>0</v>
          </cell>
          <cell r="DB217">
            <v>-299</v>
          </cell>
        </row>
        <row r="218">
          <cell r="B218" t="str">
            <v>Takara/Lucky Royalty Income</v>
          </cell>
          <cell r="E218">
            <v>0</v>
          </cell>
          <cell r="G218">
            <v>0</v>
          </cell>
          <cell r="I218">
            <v>0</v>
          </cell>
          <cell r="K218">
            <v>0</v>
          </cell>
          <cell r="M218">
            <v>0</v>
          </cell>
          <cell r="O218">
            <v>0</v>
          </cell>
          <cell r="Q218">
            <v>0</v>
          </cell>
          <cell r="S218">
            <v>0</v>
          </cell>
          <cell r="U218">
            <v>0</v>
          </cell>
          <cell r="W218">
            <v>0</v>
          </cell>
          <cell r="Y218">
            <v>0</v>
          </cell>
          <cell r="AA218">
            <v>0</v>
          </cell>
          <cell r="AC218">
            <v>0</v>
          </cell>
          <cell r="AE218">
            <v>13</v>
          </cell>
          <cell r="AG218">
            <v>113</v>
          </cell>
          <cell r="AI218">
            <v>126</v>
          </cell>
          <cell r="AK218">
            <v>11</v>
          </cell>
          <cell r="AM218">
            <v>113</v>
          </cell>
          <cell r="AO218">
            <v>124</v>
          </cell>
          <cell r="AQ218">
            <v>29</v>
          </cell>
          <cell r="AS218">
            <v>7</v>
          </cell>
          <cell r="AU218">
            <v>2</v>
          </cell>
          <cell r="AW218">
            <v>2</v>
          </cell>
          <cell r="AY218">
            <v>290</v>
          </cell>
          <cell r="BA218">
            <v>0</v>
          </cell>
          <cell r="BC218">
            <v>0</v>
          </cell>
          <cell r="BE218">
            <v>0</v>
          </cell>
          <cell r="BG218">
            <v>0</v>
          </cell>
          <cell r="BI218">
            <v>0</v>
          </cell>
          <cell r="BK218">
            <v>0</v>
          </cell>
          <cell r="BM218">
            <v>0</v>
          </cell>
          <cell r="BO218">
            <v>0</v>
          </cell>
          <cell r="BQ218">
            <v>0</v>
          </cell>
          <cell r="BS218">
            <v>0</v>
          </cell>
          <cell r="BU218">
            <v>0</v>
          </cell>
          <cell r="BW218">
            <v>0</v>
          </cell>
          <cell r="BY218">
            <v>250</v>
          </cell>
          <cell r="CA218">
            <v>0</v>
          </cell>
          <cell r="CC218">
            <v>290</v>
          </cell>
          <cell r="CE218">
            <v>0</v>
          </cell>
          <cell r="CG218">
            <v>290</v>
          </cell>
          <cell r="CI218">
            <v>290</v>
          </cell>
          <cell r="CN218">
            <v>0</v>
          </cell>
          <cell r="CP218">
            <v>0</v>
          </cell>
          <cell r="CR218">
            <v>0</v>
          </cell>
          <cell r="CT218">
            <v>0</v>
          </cell>
          <cell r="CV218">
            <v>0</v>
          </cell>
          <cell r="CX218">
            <v>290</v>
          </cell>
          <cell r="CZ218">
            <v>0</v>
          </cell>
          <cell r="DB218">
            <v>290</v>
          </cell>
        </row>
        <row r="219">
          <cell r="B219" t="str">
            <v>Takara/Lucky Support Fee</v>
          </cell>
          <cell r="E219">
            <v>0</v>
          </cell>
          <cell r="G219">
            <v>0</v>
          </cell>
          <cell r="I219">
            <v>0</v>
          </cell>
          <cell r="K219">
            <v>0</v>
          </cell>
          <cell r="M219">
            <v>0</v>
          </cell>
          <cell r="O219">
            <v>0</v>
          </cell>
          <cell r="Q219">
            <v>0</v>
          </cell>
          <cell r="S219">
            <v>0</v>
          </cell>
          <cell r="U219">
            <v>0</v>
          </cell>
          <cell r="W219">
            <v>0</v>
          </cell>
          <cell r="Y219">
            <v>0</v>
          </cell>
          <cell r="AA219">
            <v>0</v>
          </cell>
          <cell r="AC219">
            <v>0</v>
          </cell>
          <cell r="AE219">
            <v>-3</v>
          </cell>
          <cell r="AG219">
            <v>-25</v>
          </cell>
          <cell r="AI219">
            <v>-28</v>
          </cell>
          <cell r="AK219">
            <v>-2</v>
          </cell>
          <cell r="AM219">
            <v>-25</v>
          </cell>
          <cell r="AO219">
            <v>-27</v>
          </cell>
          <cell r="AQ219">
            <v>-6</v>
          </cell>
          <cell r="AS219">
            <v>-2</v>
          </cell>
          <cell r="AU219">
            <v>0</v>
          </cell>
          <cell r="AW219">
            <v>0</v>
          </cell>
          <cell r="AY219">
            <v>-63</v>
          </cell>
          <cell r="BA219">
            <v>0</v>
          </cell>
          <cell r="BC219">
            <v>0</v>
          </cell>
          <cell r="BE219">
            <v>0</v>
          </cell>
          <cell r="BG219">
            <v>0</v>
          </cell>
          <cell r="BI219">
            <v>0</v>
          </cell>
          <cell r="BK219">
            <v>0</v>
          </cell>
          <cell r="BM219">
            <v>0</v>
          </cell>
          <cell r="BO219">
            <v>0</v>
          </cell>
          <cell r="BQ219">
            <v>0</v>
          </cell>
          <cell r="BS219">
            <v>0</v>
          </cell>
          <cell r="BU219">
            <v>0</v>
          </cell>
          <cell r="BW219">
            <v>0</v>
          </cell>
          <cell r="BY219">
            <v>-55</v>
          </cell>
          <cell r="CA219">
            <v>0</v>
          </cell>
          <cell r="CC219">
            <v>-63</v>
          </cell>
          <cell r="CE219">
            <v>0</v>
          </cell>
          <cell r="CG219">
            <v>-63</v>
          </cell>
          <cell r="CI219">
            <v>-63</v>
          </cell>
          <cell r="CN219">
            <v>0</v>
          </cell>
          <cell r="CP219">
            <v>0</v>
          </cell>
          <cell r="CR219">
            <v>0</v>
          </cell>
          <cell r="CT219">
            <v>0</v>
          </cell>
          <cell r="CV219">
            <v>0</v>
          </cell>
          <cell r="CX219">
            <v>-63</v>
          </cell>
          <cell r="CZ219">
            <v>0</v>
          </cell>
          <cell r="DB219">
            <v>-63</v>
          </cell>
        </row>
        <row r="220">
          <cell r="B220" t="str">
            <v>SK-II Royalty Expense</v>
          </cell>
          <cell r="E220">
            <v>0</v>
          </cell>
          <cell r="G220">
            <v>0</v>
          </cell>
          <cell r="I220">
            <v>0</v>
          </cell>
          <cell r="K220">
            <v>0</v>
          </cell>
          <cell r="M220">
            <v>0</v>
          </cell>
          <cell r="O220">
            <v>0</v>
          </cell>
          <cell r="Q220">
            <v>0</v>
          </cell>
          <cell r="S220">
            <v>0</v>
          </cell>
          <cell r="U220">
            <v>0</v>
          </cell>
          <cell r="W220">
            <v>0</v>
          </cell>
          <cell r="Y220">
            <v>0</v>
          </cell>
          <cell r="AA220">
            <v>0</v>
          </cell>
          <cell r="AC220">
            <v>0</v>
          </cell>
          <cell r="AE220">
            <v>0</v>
          </cell>
          <cell r="AG220">
            <v>0</v>
          </cell>
          <cell r="AI220">
            <v>0</v>
          </cell>
          <cell r="AK220">
            <v>0</v>
          </cell>
          <cell r="AM220">
            <v>0</v>
          </cell>
          <cell r="AO220">
            <v>0</v>
          </cell>
          <cell r="AQ220">
            <v>0</v>
          </cell>
          <cell r="AS220">
            <v>0</v>
          </cell>
          <cell r="AU220">
            <v>0</v>
          </cell>
          <cell r="AW220">
            <v>0</v>
          </cell>
          <cell r="AY220">
            <v>0</v>
          </cell>
          <cell r="BA220">
            <v>0</v>
          </cell>
          <cell r="BC220">
            <v>0</v>
          </cell>
          <cell r="BE220">
            <v>0</v>
          </cell>
          <cell r="BG220">
            <v>0</v>
          </cell>
          <cell r="BI220">
            <v>0</v>
          </cell>
          <cell r="BK220">
            <v>0</v>
          </cell>
          <cell r="BM220">
            <v>0</v>
          </cell>
          <cell r="BO220">
            <v>0</v>
          </cell>
          <cell r="BQ220">
            <v>0</v>
          </cell>
          <cell r="BS220">
            <v>0</v>
          </cell>
          <cell r="BU220">
            <v>0</v>
          </cell>
          <cell r="BW220">
            <v>0</v>
          </cell>
          <cell r="BY220">
            <v>0</v>
          </cell>
          <cell r="CA220">
            <v>0</v>
          </cell>
          <cell r="CC220">
            <v>0</v>
          </cell>
          <cell r="CE220">
            <v>0</v>
          </cell>
          <cell r="CG220">
            <v>0</v>
          </cell>
          <cell r="CI220">
            <v>0</v>
          </cell>
          <cell r="CN220">
            <v>0</v>
          </cell>
          <cell r="CP220">
            <v>0</v>
          </cell>
          <cell r="CR220">
            <v>0</v>
          </cell>
          <cell r="CT220">
            <v>0</v>
          </cell>
          <cell r="CV220">
            <v>0</v>
          </cell>
          <cell r="CX220">
            <v>0</v>
          </cell>
          <cell r="CZ220">
            <v>0</v>
          </cell>
          <cell r="DB220">
            <v>0</v>
          </cell>
        </row>
        <row r="221">
          <cell r="B221" t="str">
            <v>Other (Expense) / Income</v>
          </cell>
          <cell r="E221">
            <v>577</v>
          </cell>
          <cell r="G221">
            <v>1142</v>
          </cell>
          <cell r="I221">
            <v>1719</v>
          </cell>
          <cell r="K221">
            <v>857</v>
          </cell>
          <cell r="M221">
            <v>59</v>
          </cell>
          <cell r="O221">
            <v>689</v>
          </cell>
          <cell r="Q221">
            <v>0</v>
          </cell>
          <cell r="S221">
            <v>689</v>
          </cell>
          <cell r="U221">
            <v>606</v>
          </cell>
          <cell r="W221">
            <v>0</v>
          </cell>
          <cell r="Y221">
            <v>606</v>
          </cell>
          <cell r="AA221">
            <v>94</v>
          </cell>
          <cell r="AC221">
            <v>1448</v>
          </cell>
          <cell r="AE221">
            <v>164</v>
          </cell>
          <cell r="AG221">
            <v>1424</v>
          </cell>
          <cell r="AI221">
            <v>1588</v>
          </cell>
          <cell r="AK221">
            <v>140</v>
          </cell>
          <cell r="AM221">
            <v>1426</v>
          </cell>
          <cell r="AO221">
            <v>1566</v>
          </cell>
          <cell r="AQ221">
            <v>368</v>
          </cell>
          <cell r="AS221">
            <v>88</v>
          </cell>
          <cell r="AU221">
            <v>20</v>
          </cell>
          <cell r="AW221">
            <v>27</v>
          </cell>
          <cell r="AY221">
            <v>3657</v>
          </cell>
          <cell r="BA221">
            <v>349</v>
          </cell>
          <cell r="BC221">
            <v>322</v>
          </cell>
          <cell r="BE221">
            <v>134</v>
          </cell>
          <cell r="BG221">
            <v>805</v>
          </cell>
          <cell r="BI221">
            <v>0</v>
          </cell>
          <cell r="BK221">
            <v>0</v>
          </cell>
          <cell r="BM221">
            <v>0</v>
          </cell>
          <cell r="BO221">
            <v>0</v>
          </cell>
          <cell r="BQ221">
            <v>805</v>
          </cell>
          <cell r="BS221">
            <v>0</v>
          </cell>
          <cell r="BU221">
            <v>0</v>
          </cell>
          <cell r="BW221">
            <v>0</v>
          </cell>
          <cell r="BY221">
            <v>5977</v>
          </cell>
          <cell r="CA221">
            <v>0</v>
          </cell>
          <cell r="CC221">
            <v>6767</v>
          </cell>
          <cell r="CE221">
            <v>0</v>
          </cell>
          <cell r="CG221">
            <v>8486</v>
          </cell>
          <cell r="CI221">
            <v>8486</v>
          </cell>
          <cell r="CN221">
            <v>473.97908648114719</v>
          </cell>
          <cell r="CP221">
            <v>329.34722377659807</v>
          </cell>
          <cell r="CR221">
            <v>803.32631025774526</v>
          </cell>
          <cell r="CT221">
            <v>-4.0746035530599043</v>
          </cell>
          <cell r="CV221">
            <v>799.25170670468538</v>
          </cell>
          <cell r="CX221">
            <v>9285.2517067046847</v>
          </cell>
          <cell r="CZ221">
            <v>0</v>
          </cell>
          <cell r="DB221">
            <v>9285.2517067046847</v>
          </cell>
        </row>
        <row r="222">
          <cell r="B222" t="str">
            <v>Total Other (Expense) / Income</v>
          </cell>
          <cell r="E222">
            <v>565</v>
          </cell>
          <cell r="G222">
            <v>1118</v>
          </cell>
          <cell r="I222">
            <v>1683</v>
          </cell>
          <cell r="K222">
            <v>839</v>
          </cell>
          <cell r="M222">
            <v>58</v>
          </cell>
          <cell r="O222">
            <v>675</v>
          </cell>
          <cell r="Q222">
            <v>0</v>
          </cell>
          <cell r="S222">
            <v>675</v>
          </cell>
          <cell r="U222">
            <v>593</v>
          </cell>
          <cell r="W222">
            <v>0</v>
          </cell>
          <cell r="Y222">
            <v>593</v>
          </cell>
          <cell r="AA222">
            <v>92</v>
          </cell>
          <cell r="AC222">
            <v>1418</v>
          </cell>
          <cell r="AE222">
            <v>58</v>
          </cell>
          <cell r="AG222">
            <v>503</v>
          </cell>
          <cell r="AI222">
            <v>561</v>
          </cell>
          <cell r="AK222">
            <v>50</v>
          </cell>
          <cell r="AM222">
            <v>504</v>
          </cell>
          <cell r="AO222">
            <v>554</v>
          </cell>
          <cell r="AQ222">
            <v>130</v>
          </cell>
          <cell r="AS222">
            <v>31</v>
          </cell>
          <cell r="AU222">
            <v>8</v>
          </cell>
          <cell r="AW222">
            <v>10</v>
          </cell>
          <cell r="AY222">
            <v>1294</v>
          </cell>
          <cell r="BA222">
            <v>342</v>
          </cell>
          <cell r="BC222">
            <v>315</v>
          </cell>
          <cell r="BE222">
            <v>131</v>
          </cell>
          <cell r="BG222">
            <v>788</v>
          </cell>
          <cell r="BI222">
            <v>-371.19059523568183</v>
          </cell>
          <cell r="BK222">
            <v>-347.88885685565413</v>
          </cell>
          <cell r="BM222">
            <v>-160.85691154502774</v>
          </cell>
          <cell r="BO222">
            <v>-879.93636363636369</v>
          </cell>
          <cell r="BQ222">
            <v>-91.936363636363694</v>
          </cell>
          <cell r="BS222">
            <v>0</v>
          </cell>
          <cell r="BU222">
            <v>0</v>
          </cell>
          <cell r="BW222">
            <v>0</v>
          </cell>
          <cell r="BY222">
            <v>3879</v>
          </cell>
          <cell r="CA222">
            <v>-719.07945209133595</v>
          </cell>
          <cell r="CC222">
            <v>4339</v>
          </cell>
          <cell r="CE222">
            <v>-879.93636363636369</v>
          </cell>
          <cell r="CG222">
            <v>6022</v>
          </cell>
          <cell r="CI222">
            <v>5142.0636363636368</v>
          </cell>
          <cell r="CN222">
            <v>463.97908648114719</v>
          </cell>
          <cell r="CP222">
            <v>322.34722377659807</v>
          </cell>
          <cell r="CR222">
            <v>786.32631025774526</v>
          </cell>
          <cell r="CT222">
            <v>-4.0746035530599043</v>
          </cell>
          <cell r="CV222">
            <v>782.25170670468538</v>
          </cell>
          <cell r="CX222">
            <v>6804.2517067046847</v>
          </cell>
          <cell r="CZ222">
            <v>-879.93636363636369</v>
          </cell>
          <cell r="DB222">
            <v>5924.3153430683215</v>
          </cell>
        </row>
        <row r="223">
          <cell r="AM223">
            <v>0</v>
          </cell>
        </row>
        <row r="224">
          <cell r="B224" t="str">
            <v xml:space="preserve">Category Profit (BT) </v>
          </cell>
          <cell r="E224">
            <v>3687</v>
          </cell>
          <cell r="G224">
            <v>13824</v>
          </cell>
          <cell r="I224">
            <v>17511</v>
          </cell>
          <cell r="K224">
            <v>4152</v>
          </cell>
          <cell r="M224">
            <v>488</v>
          </cell>
          <cell r="O224">
            <v>1866</v>
          </cell>
          <cell r="Q224">
            <v>-130</v>
          </cell>
          <cell r="S224">
            <v>1736</v>
          </cell>
          <cell r="U224">
            <v>2435</v>
          </cell>
          <cell r="W224">
            <v>-129</v>
          </cell>
          <cell r="Y224">
            <v>2306</v>
          </cell>
          <cell r="AA224">
            <v>786</v>
          </cell>
          <cell r="AC224">
            <v>5316</v>
          </cell>
          <cell r="AE224">
            <v>1278</v>
          </cell>
          <cell r="AG224">
            <v>9963</v>
          </cell>
          <cell r="AI224">
            <v>11241</v>
          </cell>
          <cell r="AK224">
            <v>1151</v>
          </cell>
          <cell r="AM224">
            <v>9604</v>
          </cell>
          <cell r="AO224">
            <v>10755</v>
          </cell>
          <cell r="AQ224">
            <v>3620</v>
          </cell>
          <cell r="AS224">
            <v>375</v>
          </cell>
          <cell r="AU224">
            <v>39</v>
          </cell>
          <cell r="AW224">
            <v>-61</v>
          </cell>
          <cell r="AY224">
            <v>25969</v>
          </cell>
          <cell r="BA224">
            <v>-235</v>
          </cell>
          <cell r="BC224">
            <v>17</v>
          </cell>
          <cell r="BE224">
            <v>295</v>
          </cell>
          <cell r="BG224">
            <v>77</v>
          </cell>
          <cell r="BI224">
            <v>-3575</v>
          </cell>
          <cell r="BK224">
            <v>-3257</v>
          </cell>
          <cell r="BM224">
            <v>-1391</v>
          </cell>
          <cell r="BO224">
            <v>-8223</v>
          </cell>
          <cell r="BQ224">
            <v>-8146</v>
          </cell>
          <cell r="BS224">
            <v>-241</v>
          </cell>
          <cell r="BU224">
            <v>-241</v>
          </cell>
          <cell r="BW224">
            <v>-482</v>
          </cell>
          <cell r="BY224">
            <v>29749</v>
          </cell>
          <cell r="CA224">
            <v>-7091</v>
          </cell>
          <cell r="CC224">
            <v>35291</v>
          </cell>
          <cell r="CE224">
            <v>-8482</v>
          </cell>
          <cell r="CG224">
            <v>52802</v>
          </cell>
          <cell r="CI224">
            <v>44320</v>
          </cell>
          <cell r="CN224">
            <v>3450</v>
          </cell>
          <cell r="CP224">
            <v>2486</v>
          </cell>
          <cell r="CR224">
            <v>5936</v>
          </cell>
          <cell r="CT224">
            <v>-103</v>
          </cell>
          <cell r="CV224">
            <v>5833</v>
          </cell>
          <cell r="CX224">
            <v>58635</v>
          </cell>
          <cell r="CZ224">
            <v>-8482</v>
          </cell>
          <cell r="DB224">
            <v>50153</v>
          </cell>
        </row>
        <row r="225">
          <cell r="B225" t="str">
            <v>Category Profit (AT)</v>
          </cell>
          <cell r="E225">
            <v>1720</v>
          </cell>
          <cell r="G225">
            <v>6539</v>
          </cell>
          <cell r="I225">
            <v>8259</v>
          </cell>
          <cell r="K225">
            <v>1920</v>
          </cell>
          <cell r="M225">
            <v>228</v>
          </cell>
          <cell r="O225">
            <v>835</v>
          </cell>
          <cell r="Q225">
            <v>-62</v>
          </cell>
          <cell r="S225">
            <v>773</v>
          </cell>
          <cell r="U225">
            <v>1117</v>
          </cell>
          <cell r="W225">
            <v>-62</v>
          </cell>
          <cell r="Y225">
            <v>1055</v>
          </cell>
          <cell r="AA225">
            <v>371</v>
          </cell>
          <cell r="AC225">
            <v>2427</v>
          </cell>
          <cell r="AE225">
            <v>599</v>
          </cell>
          <cell r="AG225">
            <v>4677</v>
          </cell>
          <cell r="AI225">
            <v>5276</v>
          </cell>
          <cell r="AK225">
            <v>541</v>
          </cell>
          <cell r="AM225">
            <v>4488</v>
          </cell>
          <cell r="AO225">
            <v>5029</v>
          </cell>
          <cell r="AQ225">
            <v>1706</v>
          </cell>
          <cell r="AS225">
            <v>174</v>
          </cell>
          <cell r="AU225">
            <v>18</v>
          </cell>
          <cell r="AW225">
            <v>-31</v>
          </cell>
          <cell r="AY225">
            <v>12172</v>
          </cell>
          <cell r="BA225">
            <v>-142</v>
          </cell>
          <cell r="BC225">
            <v>-18</v>
          </cell>
          <cell r="BE225">
            <v>131</v>
          </cell>
          <cell r="BG225">
            <v>-29</v>
          </cell>
          <cell r="BI225">
            <v>-1716</v>
          </cell>
          <cell r="BK225">
            <v>-1564</v>
          </cell>
          <cell r="BM225">
            <v>-667</v>
          </cell>
          <cell r="BO225">
            <v>-3947</v>
          </cell>
          <cell r="BQ225">
            <v>-3976</v>
          </cell>
          <cell r="BS225">
            <v>-116</v>
          </cell>
          <cell r="BU225">
            <v>-116</v>
          </cell>
          <cell r="BW225">
            <v>-231</v>
          </cell>
          <cell r="BY225">
            <v>13785</v>
          </cell>
          <cell r="CA225">
            <v>-3404</v>
          </cell>
          <cell r="CC225">
            <v>16383</v>
          </cell>
          <cell r="CE225">
            <v>-4071</v>
          </cell>
          <cell r="CG225">
            <v>24642</v>
          </cell>
          <cell r="CI225">
            <v>20571</v>
          </cell>
          <cell r="CN225">
            <v>1617</v>
          </cell>
          <cell r="CP225">
            <v>1166</v>
          </cell>
          <cell r="CR225">
            <v>2783</v>
          </cell>
          <cell r="CT225">
            <v>-49</v>
          </cell>
          <cell r="CV225">
            <v>2734</v>
          </cell>
          <cell r="CX225">
            <v>27376</v>
          </cell>
          <cell r="CZ225">
            <v>-4071</v>
          </cell>
          <cell r="DB225">
            <v>23305</v>
          </cell>
        </row>
      </sheetData>
      <sheetData sheetId="1"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
      <sheetName val="Address"/>
      <sheetName val="SoldToLookup"/>
      <sheetName val="IO&amp;GL"/>
      <sheetName val="INIT ECON"/>
      <sheetName val="BD"/>
      <sheetName val="INIT_ECON"/>
      <sheetName val="INIT_ECON1"/>
    </sheetNames>
    <sheetDataSet>
      <sheetData sheetId="0" refreshError="1">
        <row r="2">
          <cell r="CL2" t="str">
            <v>02</v>
          </cell>
        </row>
        <row r="3">
          <cell r="CL3" t="str">
            <v>03</v>
          </cell>
          <cell r="CM3">
            <v>3953</v>
          </cell>
        </row>
        <row r="4">
          <cell r="CL4" t="str">
            <v>04</v>
          </cell>
          <cell r="CM4">
            <v>4672</v>
          </cell>
        </row>
        <row r="5">
          <cell r="CL5" t="str">
            <v>05</v>
          </cell>
          <cell r="CM5">
            <v>4673</v>
          </cell>
        </row>
        <row r="6">
          <cell r="CL6" t="str">
            <v>06</v>
          </cell>
          <cell r="CM6">
            <v>4773</v>
          </cell>
        </row>
        <row r="7">
          <cell r="CL7" t="str">
            <v>ZC</v>
          </cell>
          <cell r="CM7">
            <v>4791</v>
          </cell>
        </row>
        <row r="8">
          <cell r="CM8">
            <v>5083</v>
          </cell>
        </row>
      </sheetData>
      <sheetData sheetId="1" refreshError="1"/>
      <sheetData sheetId="2" refreshError="1"/>
      <sheetData sheetId="3" refreshError="1"/>
      <sheetData sheetId="4" refreshError="1"/>
      <sheetData sheetId="5" refreshError="1"/>
      <sheetData sheetId="6"/>
      <sheetData sheetId="7"/>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표지"/>
      <sheetName val="MODEL"/>
      <sheetName val="MODEL (2)"/>
      <sheetName val="분석"/>
      <sheetName val="동원(3)"/>
      <sheetName val="예정(3)"/>
      <sheetName val="JUCK"/>
      <sheetName val="  갑지"/>
      <sheetName val="내역서"/>
      <sheetName val="기성총괄"/>
      <sheetName val="공사기성(갑)"/>
      <sheetName val="공사기성(을)"/>
      <sheetName val="공사완료보고서"/>
      <sheetName val="공사일보"/>
      <sheetName val="견적제출보고서"/>
      <sheetName val="노무비명세서"/>
      <sheetName val="노무비영수증"/>
      <sheetName val="물량산출서"/>
      <sheetName val="발주서"/>
      <sheetName val="시내교통비"/>
      <sheetName val="실행예산보고서"/>
      <sheetName val="외주선정보고서"/>
      <sheetName val="예정공정표"/>
      <sheetName val="입출금결의서"/>
      <sheetName val="품의서"/>
      <sheetName val="사진양식"/>
      <sheetName val="입찰참가신청서"/>
      <sheetName val="경비산출서"/>
      <sheetName val="경비편성기준"/>
      <sheetName val="전도금정산"/>
      <sheetName val="계정복리후생"/>
      <sheetName val="계정여비교통"/>
      <sheetName val="계정소모품비"/>
      <sheetName val="계정소모재료,운반비"/>
      <sheetName val="계정통신비,수도광열"/>
      <sheetName val="계정기타"/>
      <sheetName val="현장업무보고"/>
      <sheetName val="업무연락"/>
    </sheetNames>
    <sheetDataSet>
      <sheetData sheetId="0" refreshError="1"/>
      <sheetData sheetId="1"/>
      <sheetData sheetId="2"/>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표지"/>
    </sheetNames>
    <sheetDataSet>
      <sheetData sheetId="0"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deMargin"/>
      <sheetName val="Assumption"/>
      <sheetName val="KEY_D_I"/>
      <sheetName val="Sheet1"/>
      <sheetName val="K"/>
      <sheetName val="Decore"/>
      <sheetName val="$M"/>
      <sheetName val="skincare"/>
      <sheetName val="carryover"/>
      <sheetName val="Baby Size KR Mix Feb"/>
      <sheetName val="Plan"/>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ssumption"/>
    </sheetNames>
    <sheetDataSet>
      <sheetData sheetId="0"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BM29"/>
      <sheetName val="TOC"/>
      <sheetName val="BS1"/>
      <sheetName val="CS2"/>
      <sheetName val="C3"/>
      <sheetName val="P4"/>
      <sheetName val="P5"/>
      <sheetName val="P6"/>
      <sheetName val="P7"/>
      <sheetName val="SBM8"/>
      <sheetName val="Brand9"/>
      <sheetName val="AP10"/>
      <sheetName val="Graph11"/>
      <sheetName val="Cogs12"/>
      <sheetName val="P13"/>
      <sheetName val="P14"/>
      <sheetName val="P15"/>
      <sheetName val="SBM16"/>
      <sheetName val="Brand17"/>
      <sheetName val="AP18"/>
      <sheetName val="Graph19"/>
      <sheetName val="Cogs20"/>
      <sheetName val="P21"/>
      <sheetName val="P22"/>
      <sheetName val="P23"/>
      <sheetName val="SBM24"/>
      <sheetName val="AP25"/>
      <sheetName val="Cogs26"/>
      <sheetName val="Cogs27"/>
      <sheetName val="P28"/>
      <sheetName val="List"/>
      <sheetName val="USD vs Currencies back up"/>
      <sheetName val="Prix Boutiqu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BM29"/>
    </sheetNames>
    <sheetDataSet>
      <sheetData sheetId="0"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DC Jun"/>
      <sheetName val="TDC Mar"/>
      <sheetName val="FIN Fact Sht"/>
      <sheetName val="Dec Crit"/>
      <sheetName val="Financials "/>
      <sheetName val="Tester costs"/>
      <sheetName val="NOS"/>
      <sheetName val="SKII face"/>
      <sheetName val="Assumption"/>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c Crit"/>
    </sheetNames>
    <sheetDataSet>
      <sheetData sheetId="0"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ary"/>
      <sheetName val="Sheet1"/>
      <sheetName val="Incentive"/>
      <sheetName val="Compare"/>
      <sheetName val="下载9月"/>
      <sheetName val="싱 가 폴"/>
      <sheetName val="Rate"/>
      <sheetName val="table"/>
      <sheetName val="整理"/>
    </sheetNames>
    <sheetDataSet>
      <sheetData sheetId="0" refreshError="1">
        <row r="1">
          <cell r="A1" t="str">
            <v xml:space="preserve">Name </v>
          </cell>
          <cell r="B1" t="str">
            <v>No</v>
          </cell>
          <cell r="C1" t="str">
            <v>Region</v>
          </cell>
          <cell r="D1" t="str">
            <v>Department</v>
          </cell>
          <cell r="E1" t="str">
            <v>CCR</v>
          </cell>
          <cell r="F1" t="str">
            <v>Position</v>
          </cell>
          <cell r="G1" t="str">
            <v>Starting date</v>
          </cell>
          <cell r="H1" t="str">
            <v>Date of Retire</v>
          </cell>
          <cell r="I1" t="str">
            <v>Basic Monthly Salary of 2002</v>
          </cell>
          <cell r="J1" t="str">
            <v>Adjusted Monthly Salary of 200</v>
          </cell>
          <cell r="K1" t="str">
            <v>Adjustment</v>
          </cell>
          <cell r="L1" t="str">
            <v>Final Monthly Salary of 200</v>
          </cell>
          <cell r="M1" t="str">
            <v>Yearly Salary</v>
          </cell>
          <cell r="N1" t="str">
            <v>Total</v>
          </cell>
          <cell r="O1" t="str">
            <v>Lunch Money</v>
          </cell>
          <cell r="P1" t="str">
            <v>Bonus</v>
          </cell>
          <cell r="Q1" t="str">
            <v>Annual Salary of 2003</v>
          </cell>
          <cell r="R1" t="str">
            <v>기본급(60%)</v>
          </cell>
          <cell r="S1" t="str">
            <v>성과급(40%)</v>
          </cell>
          <cell r="T1" t="str">
            <v>매월기본급여</v>
          </cell>
          <cell r="U1" t="str">
            <v>매월성과급여</v>
          </cell>
          <cell r="V1" t="str">
            <v>Monthly Salary</v>
          </cell>
          <cell r="W1" t="str">
            <v>Total</v>
          </cell>
          <cell r="X1" t="str">
            <v>Including Tax</v>
          </cell>
        </row>
        <row r="2">
          <cell r="A2" t="str">
            <v>박재희</v>
          </cell>
          <cell r="B2" t="str">
            <v>MW961101</v>
          </cell>
          <cell r="C2" t="str">
            <v>Moscow</v>
          </cell>
          <cell r="D2" t="str">
            <v>Media</v>
          </cell>
          <cell r="E2" t="str">
            <v>CCR</v>
          </cell>
          <cell r="F2" t="str">
            <v>Director</v>
          </cell>
          <cell r="G2">
            <v>35370</v>
          </cell>
          <cell r="I2">
            <v>1800</v>
          </cell>
          <cell r="J2">
            <v>2840</v>
          </cell>
          <cell r="K2">
            <v>0.2</v>
          </cell>
          <cell r="L2">
            <v>3400</v>
          </cell>
          <cell r="M2">
            <v>40800</v>
          </cell>
          <cell r="N2">
            <v>40800</v>
          </cell>
          <cell r="O2">
            <v>600</v>
          </cell>
          <cell r="P2">
            <v>9100</v>
          </cell>
          <cell r="Q2">
            <v>50500</v>
          </cell>
          <cell r="R2">
            <v>30300</v>
          </cell>
          <cell r="S2">
            <v>20200</v>
          </cell>
          <cell r="T2">
            <v>2530</v>
          </cell>
          <cell r="U2">
            <v>1680</v>
          </cell>
          <cell r="V2">
            <v>4210</v>
          </cell>
          <cell r="W2">
            <v>50520</v>
          </cell>
          <cell r="X2">
            <v>68202</v>
          </cell>
        </row>
        <row r="3">
          <cell r="A3" t="str">
            <v>Natalia Koryagina</v>
          </cell>
          <cell r="B3" t="str">
            <v>MW970601</v>
          </cell>
          <cell r="C3" t="str">
            <v>Moscow</v>
          </cell>
          <cell r="D3" t="str">
            <v>Media</v>
          </cell>
          <cell r="E3" t="str">
            <v>CCR</v>
          </cell>
          <cell r="F3" t="str">
            <v>Executive</v>
          </cell>
          <cell r="G3">
            <v>35592</v>
          </cell>
          <cell r="I3">
            <v>600</v>
          </cell>
          <cell r="J3">
            <v>850</v>
          </cell>
          <cell r="K3">
            <v>-0.25</v>
          </cell>
          <cell r="L3">
            <v>630</v>
          </cell>
          <cell r="M3">
            <v>7560</v>
          </cell>
          <cell r="N3">
            <v>7560</v>
          </cell>
          <cell r="O3">
            <v>600</v>
          </cell>
          <cell r="P3">
            <v>2600</v>
          </cell>
          <cell r="Q3">
            <v>10760</v>
          </cell>
          <cell r="R3">
            <v>6460</v>
          </cell>
          <cell r="S3">
            <v>4300</v>
          </cell>
          <cell r="T3">
            <v>540</v>
          </cell>
          <cell r="U3">
            <v>360</v>
          </cell>
          <cell r="V3">
            <v>900</v>
          </cell>
          <cell r="W3">
            <v>10800</v>
          </cell>
          <cell r="X3">
            <v>14580.000000000002</v>
          </cell>
        </row>
        <row r="4">
          <cell r="A4" t="str">
            <v>Fedor Marozov</v>
          </cell>
          <cell r="B4" t="str">
            <v>MW990201</v>
          </cell>
          <cell r="C4" t="str">
            <v>Moscow</v>
          </cell>
          <cell r="D4" t="str">
            <v>Creative</v>
          </cell>
          <cell r="E4" t="str">
            <v>CCR</v>
          </cell>
          <cell r="F4" t="str">
            <v>Executive</v>
          </cell>
          <cell r="G4">
            <v>36200</v>
          </cell>
          <cell r="I4">
            <v>850</v>
          </cell>
          <cell r="J4">
            <v>1300</v>
          </cell>
          <cell r="K4">
            <v>0.02</v>
          </cell>
          <cell r="L4">
            <v>1320</v>
          </cell>
          <cell r="M4">
            <v>15840</v>
          </cell>
          <cell r="N4">
            <v>15840</v>
          </cell>
          <cell r="O4">
            <v>600</v>
          </cell>
          <cell r="P4">
            <v>3600</v>
          </cell>
          <cell r="Q4">
            <v>20040</v>
          </cell>
          <cell r="R4">
            <v>12020</v>
          </cell>
          <cell r="S4">
            <v>8020</v>
          </cell>
          <cell r="T4">
            <v>1000</v>
          </cell>
          <cell r="U4">
            <v>670</v>
          </cell>
          <cell r="V4">
            <v>1670</v>
          </cell>
          <cell r="W4">
            <v>20040</v>
          </cell>
          <cell r="X4">
            <v>27054</v>
          </cell>
        </row>
        <row r="5">
          <cell r="A5" t="str">
            <v>Alexandra Kuznetzov</v>
          </cell>
          <cell r="B5" t="str">
            <v>MW990701</v>
          </cell>
          <cell r="C5" t="str">
            <v>Moscow</v>
          </cell>
          <cell r="D5" t="str">
            <v>Media</v>
          </cell>
          <cell r="E5" t="str">
            <v>CCR</v>
          </cell>
          <cell r="F5" t="str">
            <v>Supervisor</v>
          </cell>
          <cell r="G5">
            <v>36367</v>
          </cell>
          <cell r="I5">
            <v>800</v>
          </cell>
          <cell r="J5">
            <v>1100</v>
          </cell>
          <cell r="K5">
            <v>0.1</v>
          </cell>
          <cell r="L5">
            <v>1210</v>
          </cell>
          <cell r="M5">
            <v>14520</v>
          </cell>
          <cell r="N5">
            <v>14520</v>
          </cell>
          <cell r="O5">
            <v>600</v>
          </cell>
          <cell r="P5">
            <v>3340</v>
          </cell>
          <cell r="Q5">
            <v>18460</v>
          </cell>
          <cell r="R5">
            <v>11080</v>
          </cell>
          <cell r="S5">
            <v>7380</v>
          </cell>
          <cell r="T5">
            <v>920</v>
          </cell>
          <cell r="U5">
            <v>620</v>
          </cell>
          <cell r="V5">
            <v>1540</v>
          </cell>
          <cell r="W5">
            <v>18480</v>
          </cell>
          <cell r="X5">
            <v>24948</v>
          </cell>
        </row>
        <row r="6">
          <cell r="A6" t="str">
            <v>Maria Arzaeva</v>
          </cell>
          <cell r="B6" t="str">
            <v>MW001201</v>
          </cell>
          <cell r="C6" t="str">
            <v>Moscow</v>
          </cell>
          <cell r="D6" t="str">
            <v>Media</v>
          </cell>
          <cell r="E6" t="str">
            <v>CCR</v>
          </cell>
          <cell r="F6" t="str">
            <v>Executive</v>
          </cell>
          <cell r="G6">
            <v>36878</v>
          </cell>
          <cell r="I6">
            <v>500</v>
          </cell>
          <cell r="J6">
            <v>780</v>
          </cell>
          <cell r="K6">
            <v>0.1</v>
          </cell>
          <cell r="L6">
            <v>850</v>
          </cell>
          <cell r="M6">
            <v>10200</v>
          </cell>
          <cell r="N6">
            <v>10200</v>
          </cell>
          <cell r="O6">
            <v>600</v>
          </cell>
          <cell r="P6">
            <v>2380</v>
          </cell>
          <cell r="Q6">
            <v>13180</v>
          </cell>
          <cell r="R6">
            <v>7910</v>
          </cell>
          <cell r="S6">
            <v>5270</v>
          </cell>
          <cell r="T6">
            <v>660</v>
          </cell>
          <cell r="U6">
            <v>440</v>
          </cell>
          <cell r="V6">
            <v>1100</v>
          </cell>
          <cell r="W6">
            <v>13200</v>
          </cell>
          <cell r="X6">
            <v>17820</v>
          </cell>
        </row>
        <row r="7">
          <cell r="A7" t="str">
            <v>Jean Shuldeshov</v>
          </cell>
          <cell r="B7" t="str">
            <v>MW010201</v>
          </cell>
          <cell r="C7" t="str">
            <v>Moscow</v>
          </cell>
          <cell r="D7" t="str">
            <v>Creative</v>
          </cell>
          <cell r="E7" t="str">
            <v>CCR</v>
          </cell>
          <cell r="F7" t="str">
            <v>Manager</v>
          </cell>
          <cell r="G7">
            <v>36934</v>
          </cell>
          <cell r="I7">
            <v>2000</v>
          </cell>
          <cell r="J7">
            <v>2000</v>
          </cell>
          <cell r="K7">
            <v>0.15</v>
          </cell>
          <cell r="L7">
            <v>2300</v>
          </cell>
          <cell r="M7">
            <v>27600</v>
          </cell>
          <cell r="N7">
            <v>27600</v>
          </cell>
          <cell r="O7">
            <v>600</v>
          </cell>
          <cell r="P7">
            <v>6200</v>
          </cell>
          <cell r="Q7">
            <v>34400</v>
          </cell>
          <cell r="R7">
            <v>20640</v>
          </cell>
          <cell r="S7">
            <v>13760</v>
          </cell>
          <cell r="T7">
            <v>1720</v>
          </cell>
          <cell r="U7">
            <v>1150</v>
          </cell>
          <cell r="V7">
            <v>2870</v>
          </cell>
          <cell r="W7">
            <v>34440</v>
          </cell>
          <cell r="X7">
            <v>46494</v>
          </cell>
        </row>
        <row r="8">
          <cell r="A8" t="str">
            <v>Sergey Balabonin</v>
          </cell>
          <cell r="B8" t="str">
            <v>MW010202</v>
          </cell>
          <cell r="C8" t="str">
            <v>Moscow</v>
          </cell>
          <cell r="D8" t="str">
            <v>Creative</v>
          </cell>
          <cell r="E8" t="str">
            <v>CCR</v>
          </cell>
          <cell r="F8" t="str">
            <v>Manager</v>
          </cell>
          <cell r="G8">
            <v>36934</v>
          </cell>
          <cell r="I8">
            <v>2000</v>
          </cell>
          <cell r="J8">
            <v>2000</v>
          </cell>
          <cell r="K8">
            <v>0.15</v>
          </cell>
          <cell r="L8">
            <v>2300</v>
          </cell>
          <cell r="M8">
            <v>27600</v>
          </cell>
          <cell r="N8">
            <v>27600</v>
          </cell>
          <cell r="O8">
            <v>600</v>
          </cell>
          <cell r="P8">
            <v>6200</v>
          </cell>
          <cell r="Q8">
            <v>34400</v>
          </cell>
          <cell r="R8">
            <v>20640</v>
          </cell>
          <cell r="S8">
            <v>13760</v>
          </cell>
          <cell r="T8">
            <v>1720</v>
          </cell>
          <cell r="U8">
            <v>1150</v>
          </cell>
          <cell r="V8">
            <v>2870</v>
          </cell>
          <cell r="W8">
            <v>34440</v>
          </cell>
          <cell r="X8">
            <v>46494</v>
          </cell>
        </row>
        <row r="9">
          <cell r="A9" t="str">
            <v>Kukukin Valeriy</v>
          </cell>
          <cell r="B9" t="str">
            <v>MW011001</v>
          </cell>
          <cell r="C9" t="str">
            <v>Moscow</v>
          </cell>
          <cell r="D9" t="str">
            <v>Creative</v>
          </cell>
          <cell r="E9" t="str">
            <v>CCR</v>
          </cell>
          <cell r="F9" t="str">
            <v>Supervisor</v>
          </cell>
          <cell r="G9">
            <v>37186</v>
          </cell>
          <cell r="I9">
            <v>1500</v>
          </cell>
          <cell r="J9">
            <v>1500</v>
          </cell>
          <cell r="K9">
            <v>0.15</v>
          </cell>
          <cell r="L9">
            <v>1720</v>
          </cell>
          <cell r="M9">
            <v>20640</v>
          </cell>
          <cell r="N9">
            <v>20640</v>
          </cell>
          <cell r="O9">
            <v>600</v>
          </cell>
          <cell r="P9">
            <v>4660</v>
          </cell>
          <cell r="Q9">
            <v>25900</v>
          </cell>
          <cell r="R9">
            <v>15540</v>
          </cell>
          <cell r="S9">
            <v>10360</v>
          </cell>
          <cell r="T9">
            <v>1300</v>
          </cell>
          <cell r="U9">
            <v>860</v>
          </cell>
          <cell r="V9">
            <v>2160</v>
          </cell>
          <cell r="W9">
            <v>25920</v>
          </cell>
          <cell r="X9">
            <v>34992</v>
          </cell>
        </row>
        <row r="10">
          <cell r="A10" t="str">
            <v>한주연</v>
          </cell>
          <cell r="B10" t="str">
            <v>MW011201</v>
          </cell>
          <cell r="C10" t="str">
            <v>Moscow</v>
          </cell>
          <cell r="D10" t="str">
            <v>Admin</v>
          </cell>
          <cell r="E10" t="str">
            <v>CCMO</v>
          </cell>
          <cell r="F10" t="str">
            <v>Executive</v>
          </cell>
          <cell r="G10">
            <v>37231</v>
          </cell>
          <cell r="I10">
            <v>700</v>
          </cell>
          <cell r="J10">
            <v>700</v>
          </cell>
          <cell r="K10">
            <v>0.15</v>
          </cell>
          <cell r="L10">
            <v>800</v>
          </cell>
          <cell r="M10">
            <v>9600</v>
          </cell>
          <cell r="N10">
            <v>9600</v>
          </cell>
          <cell r="O10">
            <v>600</v>
          </cell>
          <cell r="P10">
            <v>2240</v>
          </cell>
          <cell r="Q10">
            <v>12440</v>
          </cell>
          <cell r="R10">
            <v>7460</v>
          </cell>
          <cell r="S10">
            <v>4980</v>
          </cell>
          <cell r="T10">
            <v>620</v>
          </cell>
          <cell r="U10">
            <v>420</v>
          </cell>
          <cell r="V10">
            <v>1040</v>
          </cell>
          <cell r="W10">
            <v>12480</v>
          </cell>
          <cell r="X10">
            <v>16848</v>
          </cell>
        </row>
        <row r="11">
          <cell r="A11" t="str">
            <v>Olga Shukhanova</v>
          </cell>
          <cell r="B11" t="str">
            <v>MW020101</v>
          </cell>
          <cell r="C11" t="str">
            <v>Moscow</v>
          </cell>
          <cell r="D11" t="str">
            <v>Admin</v>
          </cell>
          <cell r="E11" t="str">
            <v>CCR</v>
          </cell>
          <cell r="F11" t="str">
            <v>Executive</v>
          </cell>
          <cell r="G11">
            <v>37257</v>
          </cell>
          <cell r="I11">
            <v>500</v>
          </cell>
          <cell r="J11">
            <v>500</v>
          </cell>
          <cell r="K11">
            <v>0.25</v>
          </cell>
          <cell r="L11">
            <v>620</v>
          </cell>
          <cell r="M11">
            <v>7440</v>
          </cell>
          <cell r="N11">
            <v>7440</v>
          </cell>
          <cell r="O11">
            <v>600</v>
          </cell>
          <cell r="P11">
            <v>1620</v>
          </cell>
          <cell r="Q11">
            <v>9660</v>
          </cell>
          <cell r="R11">
            <v>5800</v>
          </cell>
          <cell r="S11">
            <v>3860</v>
          </cell>
          <cell r="T11">
            <v>480</v>
          </cell>
          <cell r="U11">
            <v>320</v>
          </cell>
          <cell r="V11">
            <v>800</v>
          </cell>
          <cell r="W11">
            <v>9600</v>
          </cell>
          <cell r="X11">
            <v>12960</v>
          </cell>
        </row>
        <row r="12">
          <cell r="A12" t="str">
            <v>Lala Akhmedova</v>
          </cell>
          <cell r="B12" t="str">
            <v>MW020102</v>
          </cell>
          <cell r="C12" t="str">
            <v>Moscow</v>
          </cell>
          <cell r="D12" t="str">
            <v>AE</v>
          </cell>
          <cell r="E12" t="str">
            <v>CCR</v>
          </cell>
          <cell r="F12" t="str">
            <v>Director</v>
          </cell>
          <cell r="G12">
            <v>37270</v>
          </cell>
          <cell r="I12">
            <v>5000</v>
          </cell>
          <cell r="J12">
            <v>5000</v>
          </cell>
          <cell r="K12">
            <v>-0.13</v>
          </cell>
          <cell r="L12">
            <v>4350</v>
          </cell>
          <cell r="M12">
            <v>52200</v>
          </cell>
          <cell r="N12">
            <v>52200</v>
          </cell>
          <cell r="O12">
            <v>600</v>
          </cell>
          <cell r="P12">
            <v>11620</v>
          </cell>
          <cell r="Q12">
            <v>64420</v>
          </cell>
          <cell r="R12">
            <v>38650</v>
          </cell>
          <cell r="S12">
            <v>25770</v>
          </cell>
          <cell r="T12">
            <v>3220</v>
          </cell>
          <cell r="U12">
            <v>2150</v>
          </cell>
          <cell r="V12">
            <v>5370</v>
          </cell>
          <cell r="W12">
            <v>64440</v>
          </cell>
          <cell r="X12">
            <v>86994</v>
          </cell>
        </row>
        <row r="13">
          <cell r="A13" t="str">
            <v>Natalia Smolyakova</v>
          </cell>
          <cell r="B13" t="str">
            <v>MW020103</v>
          </cell>
          <cell r="C13" t="str">
            <v>Moscow</v>
          </cell>
          <cell r="D13" t="str">
            <v>Creative</v>
          </cell>
          <cell r="E13" t="str">
            <v>CCR</v>
          </cell>
          <cell r="F13" t="str">
            <v>Executive</v>
          </cell>
          <cell r="G13">
            <v>37277</v>
          </cell>
          <cell r="I13">
            <v>1100</v>
          </cell>
          <cell r="J13">
            <v>1100</v>
          </cell>
          <cell r="K13">
            <v>0.13</v>
          </cell>
          <cell r="L13">
            <v>1240</v>
          </cell>
          <cell r="M13">
            <v>14880</v>
          </cell>
          <cell r="N13">
            <v>14880</v>
          </cell>
          <cell r="O13">
            <v>600</v>
          </cell>
          <cell r="P13">
            <v>3380</v>
          </cell>
          <cell r="Q13">
            <v>18860</v>
          </cell>
          <cell r="R13">
            <v>11320</v>
          </cell>
          <cell r="S13">
            <v>7540</v>
          </cell>
          <cell r="T13">
            <v>940</v>
          </cell>
          <cell r="U13">
            <v>630</v>
          </cell>
          <cell r="V13">
            <v>1570</v>
          </cell>
          <cell r="W13">
            <v>18840</v>
          </cell>
          <cell r="X13">
            <v>25434</v>
          </cell>
        </row>
        <row r="14">
          <cell r="A14" t="str">
            <v>Sergey Golding</v>
          </cell>
          <cell r="B14" t="str">
            <v>MW020201</v>
          </cell>
          <cell r="C14" t="str">
            <v>Moscow</v>
          </cell>
          <cell r="D14" t="str">
            <v>Media</v>
          </cell>
          <cell r="E14" t="str">
            <v>CCR</v>
          </cell>
          <cell r="F14" t="str">
            <v>Assiatant</v>
          </cell>
          <cell r="G14">
            <v>37308</v>
          </cell>
          <cell r="I14">
            <v>400</v>
          </cell>
          <cell r="J14">
            <v>400</v>
          </cell>
          <cell r="K14">
            <v>0</v>
          </cell>
          <cell r="L14">
            <v>400</v>
          </cell>
          <cell r="M14">
            <v>4800</v>
          </cell>
          <cell r="N14">
            <v>4800</v>
          </cell>
          <cell r="O14">
            <v>600</v>
          </cell>
          <cell r="P14">
            <v>1180</v>
          </cell>
          <cell r="Q14">
            <v>6580</v>
          </cell>
          <cell r="R14">
            <v>3950</v>
          </cell>
          <cell r="S14">
            <v>2630</v>
          </cell>
          <cell r="T14">
            <v>330</v>
          </cell>
          <cell r="U14">
            <v>220</v>
          </cell>
          <cell r="V14">
            <v>550</v>
          </cell>
          <cell r="W14">
            <v>6600</v>
          </cell>
          <cell r="X14">
            <v>8910</v>
          </cell>
        </row>
        <row r="15">
          <cell r="A15" t="str">
            <v>Vassiliy Kisselev</v>
          </cell>
          <cell r="B15" t="str">
            <v>MW020301</v>
          </cell>
          <cell r="C15" t="str">
            <v>Moscow</v>
          </cell>
          <cell r="D15" t="str">
            <v>Creative</v>
          </cell>
          <cell r="E15" t="str">
            <v>CCR</v>
          </cell>
          <cell r="F15" t="str">
            <v>Supervisor</v>
          </cell>
          <cell r="G15">
            <v>37340</v>
          </cell>
          <cell r="I15">
            <v>2300</v>
          </cell>
          <cell r="J15">
            <v>2300</v>
          </cell>
          <cell r="K15">
            <v>0.18</v>
          </cell>
          <cell r="L15">
            <v>2710</v>
          </cell>
          <cell r="M15">
            <v>32520</v>
          </cell>
          <cell r="N15">
            <v>32520</v>
          </cell>
          <cell r="P15">
            <v>7180</v>
          </cell>
          <cell r="Q15">
            <v>39700</v>
          </cell>
          <cell r="R15">
            <v>23820</v>
          </cell>
          <cell r="S15">
            <v>15880</v>
          </cell>
          <cell r="T15">
            <v>1990</v>
          </cell>
          <cell r="U15">
            <v>1320</v>
          </cell>
          <cell r="V15">
            <v>3310</v>
          </cell>
          <cell r="W15">
            <v>39720</v>
          </cell>
          <cell r="X15">
            <v>53622</v>
          </cell>
        </row>
        <row r="16">
          <cell r="A16" t="str">
            <v>Pavel Butrin</v>
          </cell>
          <cell r="B16" t="str">
            <v>MW020401</v>
          </cell>
          <cell r="C16" t="str">
            <v>Moscow</v>
          </cell>
          <cell r="D16" t="str">
            <v>Creative</v>
          </cell>
          <cell r="E16" t="str">
            <v>CCR</v>
          </cell>
          <cell r="F16" t="str">
            <v>Supervisor</v>
          </cell>
          <cell r="G16">
            <v>37347</v>
          </cell>
          <cell r="I16">
            <v>2000</v>
          </cell>
          <cell r="J16">
            <v>2000</v>
          </cell>
          <cell r="K16">
            <v>0.15</v>
          </cell>
          <cell r="L16">
            <v>2300</v>
          </cell>
          <cell r="M16">
            <v>27600</v>
          </cell>
          <cell r="N16">
            <v>27600</v>
          </cell>
          <cell r="O16">
            <v>600</v>
          </cell>
          <cell r="P16">
            <v>6200</v>
          </cell>
          <cell r="Q16">
            <v>34400</v>
          </cell>
          <cell r="R16">
            <v>20640</v>
          </cell>
          <cell r="S16">
            <v>13760</v>
          </cell>
          <cell r="T16">
            <v>1720</v>
          </cell>
          <cell r="U16">
            <v>1150</v>
          </cell>
          <cell r="V16">
            <v>2870</v>
          </cell>
          <cell r="W16">
            <v>34440</v>
          </cell>
          <cell r="X16">
            <v>46494</v>
          </cell>
        </row>
        <row r="17">
          <cell r="A17" t="str">
            <v>Anna Yastrebova</v>
          </cell>
          <cell r="B17" t="str">
            <v>KV020501</v>
          </cell>
          <cell r="C17" t="str">
            <v>Kiev</v>
          </cell>
          <cell r="D17" t="str">
            <v>Media</v>
          </cell>
          <cell r="E17" t="str">
            <v>CCKO</v>
          </cell>
          <cell r="F17" t="str">
            <v>Executive</v>
          </cell>
          <cell r="G17">
            <v>37377</v>
          </cell>
          <cell r="I17">
            <v>1000</v>
          </cell>
          <cell r="J17">
            <v>1000</v>
          </cell>
          <cell r="K17">
            <v>0</v>
          </cell>
          <cell r="L17">
            <v>1000</v>
          </cell>
          <cell r="M17">
            <v>12000</v>
          </cell>
          <cell r="N17">
            <v>12000</v>
          </cell>
          <cell r="P17">
            <v>2640</v>
          </cell>
          <cell r="Q17">
            <v>14640</v>
          </cell>
          <cell r="R17">
            <v>8780</v>
          </cell>
          <cell r="S17">
            <v>5860</v>
          </cell>
          <cell r="T17">
            <v>730</v>
          </cell>
          <cell r="U17">
            <v>490</v>
          </cell>
          <cell r="V17">
            <v>1220</v>
          </cell>
          <cell r="W17">
            <v>14640</v>
          </cell>
          <cell r="X17">
            <v>24888</v>
          </cell>
        </row>
        <row r="18">
          <cell r="A18" t="str">
            <v>Natalia Tsyganova</v>
          </cell>
          <cell r="B18" t="str">
            <v>MW020501</v>
          </cell>
          <cell r="C18" t="str">
            <v>Moscow</v>
          </cell>
          <cell r="D18" t="str">
            <v>AE</v>
          </cell>
          <cell r="E18" t="str">
            <v>CCR</v>
          </cell>
          <cell r="F18" t="str">
            <v>Manager</v>
          </cell>
          <cell r="G18">
            <v>37391</v>
          </cell>
          <cell r="I18">
            <v>3000</v>
          </cell>
          <cell r="J18">
            <v>3000</v>
          </cell>
          <cell r="K18">
            <v>0.05</v>
          </cell>
          <cell r="L18">
            <v>3150</v>
          </cell>
          <cell r="M18">
            <v>37800</v>
          </cell>
          <cell r="N18">
            <v>37800</v>
          </cell>
          <cell r="O18">
            <v>600</v>
          </cell>
          <cell r="P18">
            <v>8440</v>
          </cell>
          <cell r="Q18">
            <v>46840</v>
          </cell>
          <cell r="R18">
            <v>28100</v>
          </cell>
          <cell r="S18">
            <v>18740</v>
          </cell>
          <cell r="T18">
            <v>2340</v>
          </cell>
          <cell r="U18">
            <v>1560</v>
          </cell>
          <cell r="V18">
            <v>3900</v>
          </cell>
          <cell r="W18">
            <v>46800</v>
          </cell>
          <cell r="X18">
            <v>63180.000000000007</v>
          </cell>
        </row>
        <row r="19">
          <cell r="A19" t="str">
            <v>Yaroslav Gavrylyuk</v>
          </cell>
          <cell r="B19" t="str">
            <v>KV020601</v>
          </cell>
          <cell r="C19" t="str">
            <v>Kiev</v>
          </cell>
          <cell r="D19" t="str">
            <v>Creative</v>
          </cell>
          <cell r="E19" t="str">
            <v>CCKO</v>
          </cell>
          <cell r="F19" t="str">
            <v>Executive</v>
          </cell>
          <cell r="G19">
            <v>37419</v>
          </cell>
          <cell r="I19">
            <v>1000</v>
          </cell>
          <cell r="J19">
            <v>1000</v>
          </cell>
          <cell r="K19">
            <v>0.15</v>
          </cell>
          <cell r="L19">
            <v>1150</v>
          </cell>
          <cell r="M19">
            <v>13800</v>
          </cell>
          <cell r="N19">
            <v>13800</v>
          </cell>
          <cell r="P19">
            <v>3000</v>
          </cell>
          <cell r="Q19">
            <v>16800</v>
          </cell>
          <cell r="R19">
            <v>10080</v>
          </cell>
          <cell r="S19">
            <v>6720</v>
          </cell>
          <cell r="T19">
            <v>840</v>
          </cell>
          <cell r="U19">
            <v>560</v>
          </cell>
          <cell r="V19">
            <v>1400</v>
          </cell>
          <cell r="W19">
            <v>16800</v>
          </cell>
          <cell r="X19">
            <v>28560</v>
          </cell>
        </row>
        <row r="20">
          <cell r="A20" t="str">
            <v>Vadim Abromov</v>
          </cell>
          <cell r="B20" t="str">
            <v>KV020701</v>
          </cell>
          <cell r="C20" t="str">
            <v>Kiev</v>
          </cell>
          <cell r="D20" t="str">
            <v>AE</v>
          </cell>
          <cell r="E20" t="str">
            <v>CCKO</v>
          </cell>
          <cell r="F20" t="str">
            <v>Manager</v>
          </cell>
          <cell r="G20">
            <v>37438</v>
          </cell>
          <cell r="I20">
            <v>1500</v>
          </cell>
          <cell r="J20">
            <v>1500</v>
          </cell>
          <cell r="K20">
            <v>0.15</v>
          </cell>
          <cell r="L20">
            <v>1720</v>
          </cell>
          <cell r="M20">
            <v>20640</v>
          </cell>
          <cell r="N20">
            <v>20640</v>
          </cell>
          <cell r="P20">
            <v>4540</v>
          </cell>
          <cell r="Q20">
            <v>25180</v>
          </cell>
          <cell r="R20">
            <v>15110</v>
          </cell>
          <cell r="S20">
            <v>10070</v>
          </cell>
          <cell r="T20">
            <v>1260</v>
          </cell>
          <cell r="U20">
            <v>840</v>
          </cell>
          <cell r="V20">
            <v>2100</v>
          </cell>
          <cell r="W20">
            <v>25200</v>
          </cell>
          <cell r="X20">
            <v>42840</v>
          </cell>
        </row>
        <row r="21">
          <cell r="A21" t="str">
            <v>Ekaterina Popova</v>
          </cell>
          <cell r="B21" t="str">
            <v>MW020801</v>
          </cell>
          <cell r="C21" t="str">
            <v>Moscow</v>
          </cell>
          <cell r="D21" t="str">
            <v>Admin</v>
          </cell>
          <cell r="E21" t="str">
            <v>CCMO</v>
          </cell>
          <cell r="F21" t="str">
            <v>Supervisor</v>
          </cell>
          <cell r="G21">
            <v>37487</v>
          </cell>
          <cell r="I21">
            <v>1000</v>
          </cell>
          <cell r="J21">
            <v>1000</v>
          </cell>
          <cell r="K21">
            <v>0.05</v>
          </cell>
          <cell r="L21">
            <v>1050</v>
          </cell>
          <cell r="M21">
            <v>12600</v>
          </cell>
          <cell r="N21">
            <v>12600</v>
          </cell>
          <cell r="O21">
            <v>600</v>
          </cell>
          <cell r="P21">
            <v>2900</v>
          </cell>
          <cell r="Q21">
            <v>16100</v>
          </cell>
          <cell r="R21">
            <v>9660</v>
          </cell>
          <cell r="S21">
            <v>6440</v>
          </cell>
          <cell r="T21">
            <v>810</v>
          </cell>
          <cell r="U21">
            <v>540</v>
          </cell>
          <cell r="V21">
            <v>1350</v>
          </cell>
          <cell r="W21">
            <v>16200</v>
          </cell>
          <cell r="X21">
            <v>21870</v>
          </cell>
        </row>
        <row r="22">
          <cell r="A22" t="str">
            <v>Leila Nadjar</v>
          </cell>
          <cell r="B22" t="str">
            <v>MW021001</v>
          </cell>
          <cell r="C22" t="str">
            <v>Moscow</v>
          </cell>
          <cell r="D22" t="str">
            <v>Admin</v>
          </cell>
          <cell r="E22" t="str">
            <v>CCR</v>
          </cell>
          <cell r="F22" t="str">
            <v>Manager</v>
          </cell>
          <cell r="G22">
            <v>37530</v>
          </cell>
          <cell r="I22">
            <v>2500</v>
          </cell>
          <cell r="J22">
            <v>2500</v>
          </cell>
          <cell r="K22">
            <v>0</v>
          </cell>
          <cell r="L22">
            <v>2500</v>
          </cell>
          <cell r="M22">
            <v>30000</v>
          </cell>
          <cell r="N22">
            <v>30000</v>
          </cell>
          <cell r="O22">
            <v>600</v>
          </cell>
          <cell r="P22">
            <v>6740</v>
          </cell>
          <cell r="Q22">
            <v>37340</v>
          </cell>
          <cell r="R22">
            <v>22400</v>
          </cell>
          <cell r="S22">
            <v>14940</v>
          </cell>
          <cell r="T22">
            <v>1870</v>
          </cell>
          <cell r="U22">
            <v>1250</v>
          </cell>
          <cell r="V22">
            <v>3120</v>
          </cell>
          <cell r="W22">
            <v>37440</v>
          </cell>
          <cell r="X22">
            <v>50544</v>
          </cell>
        </row>
        <row r="23">
          <cell r="A23" t="str">
            <v>Victor Kharin</v>
          </cell>
          <cell r="B23" t="str">
            <v>MW021002</v>
          </cell>
          <cell r="C23" t="str">
            <v>Moscow</v>
          </cell>
          <cell r="D23" t="str">
            <v>Admin</v>
          </cell>
          <cell r="E23" t="str">
            <v>CCMO</v>
          </cell>
          <cell r="F23" t="str">
            <v>Assiatant</v>
          </cell>
          <cell r="G23">
            <v>37530</v>
          </cell>
          <cell r="I23">
            <v>400</v>
          </cell>
          <cell r="J23">
            <v>400</v>
          </cell>
          <cell r="K23">
            <v>0</v>
          </cell>
          <cell r="L23">
            <v>400</v>
          </cell>
          <cell r="M23">
            <v>4800</v>
          </cell>
          <cell r="N23">
            <v>4800</v>
          </cell>
          <cell r="O23">
            <v>600</v>
          </cell>
          <cell r="Q23">
            <v>5400</v>
          </cell>
          <cell r="R23">
            <v>5400</v>
          </cell>
          <cell r="T23">
            <v>450</v>
          </cell>
          <cell r="U23">
            <v>0</v>
          </cell>
          <cell r="V23">
            <v>450</v>
          </cell>
          <cell r="W23">
            <v>5400</v>
          </cell>
          <cell r="X23">
            <v>7290.0000000000009</v>
          </cell>
        </row>
        <row r="24">
          <cell r="A24" t="str">
            <v>Kristina Strostina</v>
          </cell>
          <cell r="B24" t="str">
            <v>KV021201</v>
          </cell>
          <cell r="C24" t="str">
            <v>Kiev</v>
          </cell>
          <cell r="D24" t="str">
            <v>Media</v>
          </cell>
          <cell r="E24" t="str">
            <v>CCKO</v>
          </cell>
          <cell r="F24" t="str">
            <v>Executive</v>
          </cell>
          <cell r="G24">
            <v>37591</v>
          </cell>
          <cell r="I24">
            <v>1000</v>
          </cell>
          <cell r="J24">
            <v>1000</v>
          </cell>
          <cell r="K24">
            <v>0</v>
          </cell>
          <cell r="L24">
            <v>1000</v>
          </cell>
          <cell r="M24">
            <v>12000</v>
          </cell>
          <cell r="N24">
            <v>12000</v>
          </cell>
          <cell r="P24">
            <v>2560</v>
          </cell>
          <cell r="Q24">
            <v>14560</v>
          </cell>
          <cell r="R24">
            <v>8740</v>
          </cell>
          <cell r="S24">
            <v>5820</v>
          </cell>
          <cell r="T24">
            <v>730</v>
          </cell>
          <cell r="U24">
            <v>490</v>
          </cell>
          <cell r="V24">
            <v>1220</v>
          </cell>
          <cell r="W24">
            <v>14640</v>
          </cell>
          <cell r="X24">
            <v>24888</v>
          </cell>
        </row>
        <row r="25">
          <cell r="A25" t="str">
            <v>Leonid Anoshko</v>
          </cell>
          <cell r="B25" t="str">
            <v>MW021201</v>
          </cell>
          <cell r="C25" t="str">
            <v>Moscow</v>
          </cell>
          <cell r="D25" t="str">
            <v>AE</v>
          </cell>
          <cell r="E25" t="str">
            <v>CCR</v>
          </cell>
          <cell r="F25" t="str">
            <v>Executive</v>
          </cell>
          <cell r="G25">
            <v>37591</v>
          </cell>
          <cell r="I25">
            <v>1400</v>
          </cell>
          <cell r="J25">
            <v>1400</v>
          </cell>
          <cell r="K25">
            <v>0</v>
          </cell>
          <cell r="L25">
            <v>1400</v>
          </cell>
          <cell r="M25">
            <v>16800</v>
          </cell>
          <cell r="N25">
            <v>16800</v>
          </cell>
          <cell r="O25">
            <v>600</v>
          </cell>
          <cell r="P25">
            <v>3700</v>
          </cell>
          <cell r="Q25">
            <v>21100</v>
          </cell>
          <cell r="R25">
            <v>12660</v>
          </cell>
          <cell r="S25">
            <v>8440</v>
          </cell>
          <cell r="T25">
            <v>1060</v>
          </cell>
          <cell r="U25">
            <v>700</v>
          </cell>
          <cell r="V25">
            <v>1760</v>
          </cell>
          <cell r="W25">
            <v>21120</v>
          </cell>
          <cell r="X25">
            <v>28512.000000000004</v>
          </cell>
        </row>
        <row r="26">
          <cell r="A26" t="str">
            <v>Naira Atabekyan</v>
          </cell>
          <cell r="B26" t="str">
            <v>MW021202</v>
          </cell>
          <cell r="C26" t="str">
            <v>Moscow</v>
          </cell>
          <cell r="D26" t="str">
            <v>Admin</v>
          </cell>
          <cell r="E26" t="str">
            <v>CCR</v>
          </cell>
          <cell r="F26" t="str">
            <v>Assiatant</v>
          </cell>
          <cell r="G26">
            <v>37605</v>
          </cell>
          <cell r="I26">
            <v>300</v>
          </cell>
          <cell r="J26">
            <v>300</v>
          </cell>
          <cell r="K26">
            <v>0</v>
          </cell>
          <cell r="L26">
            <v>300</v>
          </cell>
          <cell r="M26">
            <v>3600</v>
          </cell>
          <cell r="N26">
            <v>3600</v>
          </cell>
          <cell r="P26">
            <v>740</v>
          </cell>
          <cell r="Q26">
            <v>4340</v>
          </cell>
          <cell r="R26">
            <v>2600</v>
          </cell>
          <cell r="S26">
            <v>1740</v>
          </cell>
          <cell r="T26">
            <v>220</v>
          </cell>
          <cell r="U26">
            <v>150</v>
          </cell>
          <cell r="V26">
            <v>370</v>
          </cell>
          <cell r="W26">
            <v>4440</v>
          </cell>
          <cell r="X26">
            <v>5994</v>
          </cell>
        </row>
        <row r="27">
          <cell r="A27" t="str">
            <v>Roman Shakhrai</v>
          </cell>
          <cell r="B27" t="str">
            <v>KV030101</v>
          </cell>
          <cell r="C27" t="str">
            <v>Kiev</v>
          </cell>
          <cell r="D27" t="str">
            <v>Media</v>
          </cell>
          <cell r="E27" t="str">
            <v>CCKO</v>
          </cell>
          <cell r="F27" t="str">
            <v>Supervisor</v>
          </cell>
          <cell r="G27">
            <v>37622</v>
          </cell>
          <cell r="I27">
            <v>1000</v>
          </cell>
          <cell r="J27">
            <v>1000</v>
          </cell>
          <cell r="K27">
            <v>0</v>
          </cell>
          <cell r="L27">
            <v>1000</v>
          </cell>
          <cell r="M27">
            <v>12000</v>
          </cell>
          <cell r="N27">
            <v>12000</v>
          </cell>
          <cell r="P27">
            <v>2500</v>
          </cell>
          <cell r="Q27">
            <v>14500</v>
          </cell>
          <cell r="R27">
            <v>8700</v>
          </cell>
          <cell r="S27">
            <v>5800</v>
          </cell>
          <cell r="T27">
            <v>730</v>
          </cell>
          <cell r="U27">
            <v>480</v>
          </cell>
          <cell r="V27">
            <v>1210</v>
          </cell>
          <cell r="W27">
            <v>14520</v>
          </cell>
          <cell r="X27">
            <v>24684</v>
          </cell>
        </row>
        <row r="28">
          <cell r="A28" t="str">
            <v>Dmitry Anosov</v>
          </cell>
          <cell r="B28" t="str">
            <v>MW030201</v>
          </cell>
          <cell r="C28" t="str">
            <v>Moscow</v>
          </cell>
          <cell r="D28" t="str">
            <v>Media</v>
          </cell>
          <cell r="E28" t="str">
            <v>CCR</v>
          </cell>
          <cell r="F28" t="str">
            <v>Supervisor</v>
          </cell>
          <cell r="G28">
            <v>37653</v>
          </cell>
          <cell r="I28">
            <v>2000</v>
          </cell>
          <cell r="J28">
            <v>2000</v>
          </cell>
          <cell r="K28">
            <v>0</v>
          </cell>
          <cell r="L28">
            <v>2000</v>
          </cell>
          <cell r="M28">
            <v>24000</v>
          </cell>
          <cell r="N28">
            <v>24000</v>
          </cell>
          <cell r="O28">
            <v>550</v>
          </cell>
          <cell r="P28">
            <v>5100</v>
          </cell>
          <cell r="Q28">
            <v>29650</v>
          </cell>
          <cell r="R28">
            <v>17790</v>
          </cell>
          <cell r="S28">
            <v>11860</v>
          </cell>
          <cell r="T28">
            <v>1480</v>
          </cell>
          <cell r="U28">
            <v>990</v>
          </cell>
          <cell r="V28">
            <v>2470</v>
          </cell>
          <cell r="W28">
            <v>27170</v>
          </cell>
          <cell r="X28">
            <v>36679.5</v>
          </cell>
        </row>
        <row r="29">
          <cell r="A29" t="str">
            <v>Alexander</v>
          </cell>
          <cell r="B29" t="str">
            <v>MW030202</v>
          </cell>
          <cell r="C29" t="str">
            <v>Moscow</v>
          </cell>
          <cell r="D29" t="str">
            <v>Admin</v>
          </cell>
          <cell r="E29" t="str">
            <v>CCMO</v>
          </cell>
          <cell r="F29" t="str">
            <v>Assiatant</v>
          </cell>
          <cell r="G29">
            <v>37677</v>
          </cell>
          <cell r="I29">
            <v>450</v>
          </cell>
          <cell r="J29">
            <v>450</v>
          </cell>
          <cell r="K29">
            <v>0</v>
          </cell>
          <cell r="L29">
            <v>450</v>
          </cell>
          <cell r="M29">
            <v>5400</v>
          </cell>
          <cell r="N29">
            <v>5400</v>
          </cell>
          <cell r="O29">
            <v>450</v>
          </cell>
          <cell r="Q29">
            <v>5850</v>
          </cell>
          <cell r="R29">
            <v>5850</v>
          </cell>
          <cell r="S29">
            <v>0</v>
          </cell>
          <cell r="T29">
            <v>490</v>
          </cell>
          <cell r="U29">
            <v>0</v>
          </cell>
          <cell r="V29">
            <v>490</v>
          </cell>
          <cell r="W29">
            <v>4900</v>
          </cell>
          <cell r="X29">
            <v>6615</v>
          </cell>
        </row>
        <row r="30">
          <cell r="A30" t="str">
            <v>Alexei Maltsev</v>
          </cell>
          <cell r="B30" t="str">
            <v>MW030203</v>
          </cell>
          <cell r="C30" t="str">
            <v>Moscow</v>
          </cell>
          <cell r="D30" t="str">
            <v>Media</v>
          </cell>
          <cell r="E30" t="str">
            <v>CCR</v>
          </cell>
          <cell r="F30" t="str">
            <v>Supervisor</v>
          </cell>
          <cell r="G30">
            <v>37678</v>
          </cell>
          <cell r="I30">
            <v>2000</v>
          </cell>
          <cell r="J30">
            <v>2000</v>
          </cell>
          <cell r="K30">
            <v>0</v>
          </cell>
          <cell r="L30">
            <v>2000</v>
          </cell>
          <cell r="M30">
            <v>24000</v>
          </cell>
          <cell r="N30">
            <v>24000</v>
          </cell>
          <cell r="O30">
            <v>550</v>
          </cell>
          <cell r="P30">
            <v>5100</v>
          </cell>
          <cell r="Q30">
            <v>29650</v>
          </cell>
          <cell r="R30">
            <v>17790</v>
          </cell>
          <cell r="S30">
            <v>11860</v>
          </cell>
          <cell r="T30">
            <v>1480</v>
          </cell>
          <cell r="U30">
            <v>990</v>
          </cell>
          <cell r="V30">
            <v>2470</v>
          </cell>
          <cell r="W30">
            <v>24700</v>
          </cell>
          <cell r="X30">
            <v>33345</v>
          </cell>
        </row>
        <row r="31">
          <cell r="A31" t="str">
            <v>최현호</v>
          </cell>
          <cell r="B31" t="str">
            <v>MW030401</v>
          </cell>
          <cell r="C31" t="str">
            <v>Moscow</v>
          </cell>
          <cell r="D31" t="str">
            <v>Admin</v>
          </cell>
          <cell r="E31" t="str">
            <v>CCMO</v>
          </cell>
          <cell r="F31" t="str">
            <v>Executive</v>
          </cell>
          <cell r="G31">
            <v>37712</v>
          </cell>
          <cell r="I31">
            <v>1800</v>
          </cell>
          <cell r="J31">
            <v>1800</v>
          </cell>
          <cell r="K31">
            <v>0</v>
          </cell>
          <cell r="L31">
            <v>1800</v>
          </cell>
          <cell r="M31">
            <v>21600</v>
          </cell>
          <cell r="N31">
            <v>21600</v>
          </cell>
          <cell r="Q31">
            <v>21600</v>
          </cell>
          <cell r="R31">
            <v>12960</v>
          </cell>
          <cell r="S31">
            <v>8640</v>
          </cell>
          <cell r="T31">
            <v>1080</v>
          </cell>
          <cell r="U31">
            <v>720</v>
          </cell>
          <cell r="V31">
            <v>1800</v>
          </cell>
          <cell r="W31">
            <v>18000</v>
          </cell>
          <cell r="X31">
            <v>24300</v>
          </cell>
        </row>
        <row r="32">
          <cell r="A32" t="str">
            <v>Elena Skachkova</v>
          </cell>
          <cell r="B32" t="str">
            <v>MW030403</v>
          </cell>
          <cell r="C32" t="str">
            <v>Moscow</v>
          </cell>
          <cell r="D32" t="str">
            <v>Media</v>
          </cell>
          <cell r="E32" t="str">
            <v>CCR</v>
          </cell>
          <cell r="F32" t="str">
            <v>Assiatant</v>
          </cell>
          <cell r="G32">
            <v>37712</v>
          </cell>
          <cell r="I32">
            <v>500</v>
          </cell>
          <cell r="J32">
            <v>500</v>
          </cell>
          <cell r="K32">
            <v>0</v>
          </cell>
          <cell r="L32">
            <v>500</v>
          </cell>
          <cell r="M32">
            <v>6000</v>
          </cell>
          <cell r="N32">
            <v>6000</v>
          </cell>
          <cell r="Q32">
            <v>6000</v>
          </cell>
          <cell r="R32">
            <v>3600</v>
          </cell>
          <cell r="S32">
            <v>2400</v>
          </cell>
          <cell r="T32">
            <v>300</v>
          </cell>
          <cell r="U32">
            <v>200</v>
          </cell>
          <cell r="V32">
            <v>500</v>
          </cell>
          <cell r="W32">
            <v>5000</v>
          </cell>
          <cell r="X32">
            <v>6750</v>
          </cell>
        </row>
        <row r="33">
          <cell r="A33" t="str">
            <v>Karen Minasyan</v>
          </cell>
          <cell r="B33" t="str">
            <v>MW030402</v>
          </cell>
          <cell r="C33" t="str">
            <v>Moscow</v>
          </cell>
          <cell r="D33" t="str">
            <v>Admin</v>
          </cell>
          <cell r="E33" t="str">
            <v>CCMO</v>
          </cell>
          <cell r="F33" t="str">
            <v>Assiatant</v>
          </cell>
          <cell r="G33">
            <v>37712</v>
          </cell>
          <cell r="I33">
            <v>400</v>
          </cell>
          <cell r="J33">
            <v>400</v>
          </cell>
          <cell r="K33">
            <v>0</v>
          </cell>
          <cell r="L33">
            <v>400</v>
          </cell>
          <cell r="M33">
            <v>4800</v>
          </cell>
          <cell r="N33">
            <v>4800</v>
          </cell>
          <cell r="Q33">
            <v>4800</v>
          </cell>
          <cell r="R33">
            <v>2880</v>
          </cell>
          <cell r="S33">
            <v>1920</v>
          </cell>
          <cell r="T33">
            <v>240</v>
          </cell>
          <cell r="U33">
            <v>160</v>
          </cell>
          <cell r="V33">
            <v>400</v>
          </cell>
          <cell r="W33">
            <v>4000</v>
          </cell>
          <cell r="X33">
            <v>5400</v>
          </cell>
        </row>
        <row r="34">
          <cell r="A34" t="str">
            <v>Olesya Andreenko</v>
          </cell>
          <cell r="B34" t="str">
            <v>MW030404</v>
          </cell>
          <cell r="C34" t="str">
            <v>Moscow</v>
          </cell>
          <cell r="D34" t="str">
            <v>Media</v>
          </cell>
          <cell r="E34" t="str">
            <v>CCR</v>
          </cell>
          <cell r="F34" t="str">
            <v>Assiatant</v>
          </cell>
          <cell r="G34">
            <v>37712</v>
          </cell>
          <cell r="I34">
            <v>600</v>
          </cell>
          <cell r="J34">
            <v>600</v>
          </cell>
          <cell r="K34">
            <v>0</v>
          </cell>
          <cell r="L34">
            <v>600</v>
          </cell>
          <cell r="M34">
            <v>7200</v>
          </cell>
          <cell r="N34">
            <v>7200</v>
          </cell>
          <cell r="Q34">
            <v>7200</v>
          </cell>
          <cell r="R34">
            <v>4320</v>
          </cell>
          <cell r="S34">
            <v>2880</v>
          </cell>
          <cell r="T34">
            <v>360</v>
          </cell>
          <cell r="U34">
            <v>240</v>
          </cell>
          <cell r="V34">
            <v>600</v>
          </cell>
          <cell r="W34">
            <v>6000</v>
          </cell>
          <cell r="X34">
            <v>8100.0000000000009</v>
          </cell>
        </row>
        <row r="35">
          <cell r="A35" t="str">
            <v>Gennadi</v>
          </cell>
          <cell r="B35" t="str">
            <v>MW030501</v>
          </cell>
          <cell r="C35" t="str">
            <v>Moscow</v>
          </cell>
          <cell r="D35" t="str">
            <v>Admin</v>
          </cell>
          <cell r="E35" t="str">
            <v>CCMO</v>
          </cell>
          <cell r="F35" t="str">
            <v>Assiatant</v>
          </cell>
          <cell r="G35">
            <v>37746</v>
          </cell>
          <cell r="I35">
            <v>450</v>
          </cell>
          <cell r="J35">
            <v>450</v>
          </cell>
          <cell r="K35">
            <v>0</v>
          </cell>
          <cell r="L35">
            <v>450</v>
          </cell>
          <cell r="M35">
            <v>5400</v>
          </cell>
          <cell r="N35">
            <v>5400</v>
          </cell>
          <cell r="Q35">
            <v>5400</v>
          </cell>
          <cell r="R35">
            <v>3240</v>
          </cell>
          <cell r="S35">
            <v>2160</v>
          </cell>
          <cell r="T35">
            <v>270</v>
          </cell>
          <cell r="U35">
            <v>180</v>
          </cell>
          <cell r="V35">
            <v>450</v>
          </cell>
          <cell r="W35">
            <v>4500</v>
          </cell>
          <cell r="X35">
            <v>6075</v>
          </cell>
        </row>
        <row r="36">
          <cell r="A36" t="str">
            <v>Olga Lee</v>
          </cell>
          <cell r="B36" t="str">
            <v>MW030502</v>
          </cell>
          <cell r="C36" t="str">
            <v>Moscow</v>
          </cell>
          <cell r="D36" t="str">
            <v>Admin</v>
          </cell>
          <cell r="E36" t="str">
            <v>CCMO</v>
          </cell>
          <cell r="F36" t="str">
            <v>Assiatant</v>
          </cell>
          <cell r="G36">
            <v>37753</v>
          </cell>
          <cell r="I36">
            <v>500</v>
          </cell>
          <cell r="J36">
            <v>500</v>
          </cell>
          <cell r="K36">
            <v>0</v>
          </cell>
          <cell r="L36">
            <v>500</v>
          </cell>
          <cell r="M36">
            <v>6000</v>
          </cell>
          <cell r="N36">
            <v>6000</v>
          </cell>
          <cell r="Q36">
            <v>6000</v>
          </cell>
          <cell r="R36">
            <v>3600</v>
          </cell>
          <cell r="S36">
            <v>2400</v>
          </cell>
          <cell r="T36">
            <v>300</v>
          </cell>
          <cell r="U36">
            <v>200</v>
          </cell>
          <cell r="V36">
            <v>500</v>
          </cell>
          <cell r="W36">
            <v>5000</v>
          </cell>
          <cell r="X36">
            <v>6750</v>
          </cell>
        </row>
        <row r="37">
          <cell r="A37" t="str">
            <v>Oleg Ishchenko</v>
          </cell>
          <cell r="B37" t="str">
            <v>KV030601</v>
          </cell>
          <cell r="C37" t="str">
            <v>Kiev</v>
          </cell>
          <cell r="D37" t="str">
            <v>Media</v>
          </cell>
          <cell r="E37" t="str">
            <v>CCKO</v>
          </cell>
          <cell r="F37" t="str">
            <v>Manager</v>
          </cell>
          <cell r="G37">
            <v>37789</v>
          </cell>
          <cell r="I37">
            <v>1300</v>
          </cell>
          <cell r="J37">
            <v>1300</v>
          </cell>
          <cell r="K37">
            <v>0</v>
          </cell>
          <cell r="L37">
            <v>1300</v>
          </cell>
          <cell r="M37">
            <v>15600</v>
          </cell>
          <cell r="N37">
            <v>15600</v>
          </cell>
          <cell r="Q37">
            <v>15600</v>
          </cell>
          <cell r="R37">
            <v>9360</v>
          </cell>
          <cell r="S37">
            <v>6240</v>
          </cell>
          <cell r="T37">
            <v>780</v>
          </cell>
          <cell r="U37">
            <v>520</v>
          </cell>
          <cell r="V37">
            <v>1300</v>
          </cell>
          <cell r="W37">
            <v>7800</v>
          </cell>
          <cell r="X37">
            <v>13260</v>
          </cell>
        </row>
        <row r="38">
          <cell r="A38" t="str">
            <v>Yulya Bodanowa</v>
          </cell>
          <cell r="B38" t="str">
            <v>KV030701</v>
          </cell>
          <cell r="C38" t="str">
            <v>Kiev</v>
          </cell>
          <cell r="D38" t="str">
            <v>Admin</v>
          </cell>
          <cell r="E38" t="str">
            <v>CCKO</v>
          </cell>
          <cell r="F38" t="str">
            <v>Assiatant</v>
          </cell>
          <cell r="G38">
            <v>37810</v>
          </cell>
          <cell r="I38">
            <v>500</v>
          </cell>
          <cell r="J38">
            <v>500</v>
          </cell>
          <cell r="K38">
            <v>0</v>
          </cell>
          <cell r="L38">
            <v>500</v>
          </cell>
          <cell r="M38">
            <v>6000</v>
          </cell>
          <cell r="N38">
            <v>6000</v>
          </cell>
          <cell r="Q38">
            <v>6000</v>
          </cell>
          <cell r="R38">
            <v>3600</v>
          </cell>
          <cell r="S38">
            <v>2400</v>
          </cell>
          <cell r="T38">
            <v>300</v>
          </cell>
          <cell r="U38">
            <v>200</v>
          </cell>
          <cell r="V38">
            <v>500</v>
          </cell>
          <cell r="W38">
            <v>4500</v>
          </cell>
          <cell r="X38">
            <v>7650</v>
          </cell>
        </row>
        <row r="39">
          <cell r="A39" t="str">
            <v>Alex Samovarov</v>
          </cell>
          <cell r="B39" t="str">
            <v>KV030901</v>
          </cell>
          <cell r="C39" t="str">
            <v>Kiev</v>
          </cell>
          <cell r="D39" t="str">
            <v>Creative</v>
          </cell>
          <cell r="E39" t="str">
            <v>CCKO</v>
          </cell>
          <cell r="F39" t="str">
            <v>Executive</v>
          </cell>
          <cell r="G39">
            <v>37879</v>
          </cell>
          <cell r="I39">
            <v>1500</v>
          </cell>
          <cell r="J39">
            <v>1500</v>
          </cell>
          <cell r="K39">
            <v>0</v>
          </cell>
          <cell r="L39">
            <v>1500</v>
          </cell>
          <cell r="M39">
            <v>18000</v>
          </cell>
          <cell r="N39">
            <v>18000</v>
          </cell>
          <cell r="Q39">
            <v>18000</v>
          </cell>
          <cell r="R39">
            <v>10800</v>
          </cell>
          <cell r="S39">
            <v>7200</v>
          </cell>
          <cell r="T39">
            <v>900</v>
          </cell>
          <cell r="U39">
            <v>600</v>
          </cell>
          <cell r="V39">
            <v>1500</v>
          </cell>
          <cell r="W39">
            <v>13500</v>
          </cell>
          <cell r="X39">
            <v>22950</v>
          </cell>
        </row>
        <row r="40">
          <cell r="A40" t="str">
            <v>Tatyana Yakusheva</v>
          </cell>
          <cell r="B40" t="str">
            <v>MW031001</v>
          </cell>
          <cell r="C40" t="str">
            <v>Moscow</v>
          </cell>
          <cell r="D40" t="str">
            <v>Creative</v>
          </cell>
          <cell r="E40" t="str">
            <v>CCR</v>
          </cell>
          <cell r="F40" t="str">
            <v>Supervisor</v>
          </cell>
          <cell r="G40">
            <v>37900</v>
          </cell>
          <cell r="I40">
            <v>2000</v>
          </cell>
          <cell r="J40">
            <v>2000</v>
          </cell>
          <cell r="K40">
            <v>0</v>
          </cell>
          <cell r="L40">
            <v>2000</v>
          </cell>
          <cell r="M40">
            <v>24000</v>
          </cell>
          <cell r="N40">
            <v>24000</v>
          </cell>
          <cell r="Q40">
            <v>24000</v>
          </cell>
          <cell r="R40">
            <v>14400</v>
          </cell>
          <cell r="S40">
            <v>9600</v>
          </cell>
          <cell r="T40">
            <v>1200</v>
          </cell>
          <cell r="U40">
            <v>800</v>
          </cell>
          <cell r="V40">
            <v>2000</v>
          </cell>
          <cell r="W40">
            <v>24000</v>
          </cell>
          <cell r="X40">
            <v>32400.000000000004</v>
          </cell>
        </row>
        <row r="41">
          <cell r="A41" t="str">
            <v>Alex Garmash</v>
          </cell>
          <cell r="B41" t="str">
            <v>KV031001</v>
          </cell>
          <cell r="C41" t="str">
            <v>Kiev</v>
          </cell>
          <cell r="D41" t="str">
            <v>AE</v>
          </cell>
          <cell r="E41" t="str">
            <v>CCKO</v>
          </cell>
          <cell r="F41" t="str">
            <v>Supervisor</v>
          </cell>
          <cell r="G41">
            <v>37917</v>
          </cell>
          <cell r="I41">
            <v>1200</v>
          </cell>
          <cell r="J41">
            <v>1200</v>
          </cell>
          <cell r="K41">
            <v>0</v>
          </cell>
          <cell r="L41">
            <v>1200</v>
          </cell>
          <cell r="M41">
            <v>14400</v>
          </cell>
          <cell r="N41">
            <v>14400</v>
          </cell>
          <cell r="Q41">
            <v>14400</v>
          </cell>
          <cell r="R41">
            <v>8640</v>
          </cell>
          <cell r="S41">
            <v>5760</v>
          </cell>
          <cell r="T41">
            <v>720</v>
          </cell>
          <cell r="U41">
            <v>480</v>
          </cell>
          <cell r="V41">
            <v>1200</v>
          </cell>
          <cell r="W41">
            <v>7200</v>
          </cell>
          <cell r="X41">
            <v>12240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_職"/>
      <sheetName val="증감대비"/>
      <sheetName val="노무비"/>
      <sheetName val="제-노임"/>
      <sheetName val="설직재-1"/>
      <sheetName val="제직재"/>
      <sheetName val="약품설비"/>
      <sheetName val="일위"/>
      <sheetName val="경산"/>
      <sheetName val="직재"/>
      <sheetName val="2공구산출내역"/>
      <sheetName val="예가표"/>
      <sheetName val="제경집계"/>
      <sheetName val="내역"/>
      <sheetName val="mcc일위대가"/>
      <sheetName val="노임단가표"/>
      <sheetName val="총괄 CCTV수량"/>
      <sheetName val="일위대가(VDS)"/>
      <sheetName val="노임"/>
      <sheetName val="6. 직접경비"/>
      <sheetName val="내역서"/>
      <sheetName val="직노"/>
      <sheetName val="단위일위"/>
      <sheetName val="b_balju_cho"/>
      <sheetName val="공조기"/>
      <sheetName val="을"/>
      <sheetName val="단"/>
      <sheetName val="토사(PE)"/>
      <sheetName val="work-form"/>
      <sheetName val="기초자료입력"/>
      <sheetName val="원가 (2)"/>
      <sheetName val="Sheet3"/>
      <sheetName val="5.설치내역"/>
      <sheetName val="EQ-R1"/>
      <sheetName val="7단가"/>
      <sheetName val="재집"/>
      <sheetName val="Total"/>
      <sheetName val="시행후면적"/>
      <sheetName val="수지예산"/>
      <sheetName val="약품공급2"/>
      <sheetName val="금액내역서"/>
      <sheetName val="20관리비율"/>
      <sheetName val="예정(3)"/>
      <sheetName val="동원(3)"/>
      <sheetName val="#REF"/>
      <sheetName val="품셈표"/>
      <sheetName val="납부서"/>
      <sheetName val="EP0618"/>
      <sheetName val="수량산출"/>
      <sheetName val="노임단가"/>
      <sheetName val="단가조사"/>
      <sheetName val="工완성공사율"/>
      <sheetName val="DATA"/>
      <sheetName val="데이타"/>
      <sheetName val="일위대가(가설)"/>
      <sheetName val="9811"/>
      <sheetName val="A4-結果 "/>
      <sheetName val="기본일위"/>
      <sheetName val="sheet1"/>
      <sheetName val="내역서2안"/>
      <sheetName val="입찰품의서"/>
      <sheetName val="갑지1"/>
      <sheetName val="ELECTRIC"/>
      <sheetName val="연습"/>
      <sheetName val="EJ"/>
      <sheetName val="기준"/>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賃率-職"/>
      <sheetName val="I一般比"/>
    </sheetNames>
    <sheetDataSet>
      <sheetData sheetId="0" refreshError="1"/>
      <sheetData sheetId="1"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WE PBC"/>
      <sheetName val="UK EIRE PBC"/>
      <sheetName val="AUSTRIA PBC"/>
      <sheetName val="BELGIUM PBC"/>
      <sheetName val="FRANCE PBC"/>
      <sheetName val="GERMANY PBC"/>
      <sheetName val="GREECE PBC"/>
      <sheetName val="HOLLAND PBC"/>
      <sheetName val="ITALY PBC"/>
      <sheetName val="PORTUGAL PBC"/>
      <sheetName val="SCANDA PBC"/>
      <sheetName val="SPAIN PBC"/>
      <sheetName val="SWITZ PBC"/>
      <sheetName val="PBC DISTRIBUTORS"/>
      <sheetName val="CANADACurrencAmericaDollar"/>
      <sheetName val="Main"/>
      <sheetName val="Changes"/>
      <sheetName val="NOS SKU"/>
      <sheetName val="SKU MSU"/>
      <sheetName val="06'07 National Calendar"/>
      <sheetName val="STRETCH targets"/>
      <sheetName val=".05.06.xls]SKU MSU"/>
      <sheetName val="Template"/>
      <sheetName val="Backup-SCT"/>
      <sheetName val="Dec Crit"/>
    </sheetNames>
    <sheetDataSet>
      <sheetData sheetId="0" refreshError="1">
        <row r="4">
          <cell r="A4">
            <v>0</v>
          </cell>
          <cell r="B4">
            <v>0</v>
          </cell>
          <cell r="C4" t="str">
            <v>DE Germany</v>
          </cell>
          <cell r="D4" t="str">
            <v>Displayed in</v>
          </cell>
          <cell r="E4" t="str">
            <v xml:space="preserve">                   Not assigned</v>
          </cell>
          <cell r="F4" t="str">
            <v>1 SU</v>
          </cell>
          <cell r="G4" t="str">
            <v>1 SU</v>
          </cell>
          <cell r="H4" t="str">
            <v>1 USD</v>
          </cell>
          <cell r="I4" t="str">
            <v>1 USD</v>
          </cell>
          <cell r="J4" t="str">
            <v>1 USD</v>
          </cell>
          <cell r="K4" t="str">
            <v>1 USD</v>
          </cell>
          <cell r="L4" t="str">
            <v>1 USD</v>
          </cell>
          <cell r="M4" t="str">
            <v>1 USD</v>
          </cell>
          <cell r="N4" t="str">
            <v>1 USD</v>
          </cell>
          <cell r="O4" t="str">
            <v>1 USD</v>
          </cell>
          <cell r="P4" t="str">
            <v>1 USD</v>
          </cell>
          <cell r="Q4" t="str">
            <v>1 USD</v>
          </cell>
          <cell r="R4" t="str">
            <v>1 USD</v>
          </cell>
          <cell r="S4" t="str">
            <v>1 USD</v>
          </cell>
          <cell r="T4" t="str">
            <v>1 USD</v>
          </cell>
          <cell r="U4" t="str">
            <v>1 USD</v>
          </cell>
          <cell r="V4" t="str">
            <v>1 USD</v>
          </cell>
          <cell r="W4" t="str">
            <v>1 USD</v>
          </cell>
          <cell r="X4" t="str">
            <v>1 USD</v>
          </cell>
          <cell r="Y4" t="str">
            <v>1 USD</v>
          </cell>
          <cell r="Z4" t="str">
            <v>1 USD</v>
          </cell>
          <cell r="AA4" t="str">
            <v>1 USD</v>
          </cell>
          <cell r="AB4" t="str">
            <v>1 USD</v>
          </cell>
          <cell r="AC4" t="str">
            <v>1 USD</v>
          </cell>
          <cell r="AD4" t="str">
            <v>1 USD</v>
          </cell>
          <cell r="AE4" t="str">
            <v>1 USD</v>
          </cell>
          <cell r="AF4" t="str">
            <v>1 USD</v>
          </cell>
          <cell r="AG4" t="str">
            <v>1 USD</v>
          </cell>
          <cell r="AH4" t="str">
            <v>1 USD</v>
          </cell>
          <cell r="AI4" t="str">
            <v>1 USD</v>
          </cell>
          <cell r="AJ4" t="str">
            <v>1 USD</v>
          </cell>
        </row>
        <row r="5">
          <cell r="A5">
            <v>13468</v>
          </cell>
          <cell r="B5">
            <v>13468</v>
          </cell>
          <cell r="C5" t="str">
            <v>DE Germany</v>
          </cell>
          <cell r="D5" t="str">
            <v>13468              CAMAY LIQUID HAND SO</v>
          </cell>
          <cell r="E5" t="str">
            <v>13468              CAMAY LIQUID HAND SO</v>
          </cell>
          <cell r="F5">
            <v>5000</v>
          </cell>
          <cell r="G5">
            <v>5000</v>
          </cell>
          <cell r="H5">
            <v>134335</v>
          </cell>
          <cell r="I5">
            <v>3923</v>
          </cell>
          <cell r="J5">
            <v>0</v>
          </cell>
          <cell r="K5">
            <v>4037</v>
          </cell>
          <cell r="L5">
            <v>0</v>
          </cell>
          <cell r="M5">
            <v>5028</v>
          </cell>
          <cell r="N5">
            <v>0</v>
          </cell>
          <cell r="O5">
            <v>0</v>
          </cell>
          <cell r="P5">
            <v>9996</v>
          </cell>
          <cell r="Q5">
            <v>671</v>
          </cell>
          <cell r="R5">
            <v>14322</v>
          </cell>
          <cell r="S5">
            <v>32178</v>
          </cell>
          <cell r="T5">
            <v>15624</v>
          </cell>
          <cell r="U5">
            <v>0</v>
          </cell>
          <cell r="V5">
            <v>0</v>
          </cell>
          <cell r="W5">
            <v>186</v>
          </cell>
          <cell r="X5">
            <v>0</v>
          </cell>
          <cell r="Y5">
            <v>7858</v>
          </cell>
          <cell r="Z5">
            <v>0</v>
          </cell>
          <cell r="AA5">
            <v>0</v>
          </cell>
          <cell r="AB5">
            <v>0</v>
          </cell>
          <cell r="AC5">
            <v>0</v>
          </cell>
          <cell r="AD5">
            <v>0</v>
          </cell>
          <cell r="AE5">
            <v>0</v>
          </cell>
          <cell r="AF5">
            <v>0</v>
          </cell>
          <cell r="AG5">
            <v>0</v>
          </cell>
          <cell r="AH5">
            <v>0</v>
          </cell>
          <cell r="AI5">
            <v>0</v>
          </cell>
          <cell r="AJ5">
            <v>0</v>
          </cell>
        </row>
        <row r="6">
          <cell r="A6">
            <v>13814</v>
          </cell>
          <cell r="B6">
            <v>13814</v>
          </cell>
          <cell r="C6" t="str">
            <v>DE Germany</v>
          </cell>
          <cell r="D6" t="str">
            <v>13814              INFASIL SOAP BAR 100</v>
          </cell>
          <cell r="E6" t="str">
            <v>13814              INFASIL SOAP BAR 100</v>
          </cell>
          <cell r="F6">
            <v>36003</v>
          </cell>
          <cell r="G6">
            <v>36003</v>
          </cell>
          <cell r="H6">
            <v>948848</v>
          </cell>
          <cell r="I6">
            <v>22900</v>
          </cell>
          <cell r="J6">
            <v>0</v>
          </cell>
          <cell r="K6">
            <v>17500</v>
          </cell>
          <cell r="L6">
            <v>0</v>
          </cell>
          <cell r="M6">
            <v>48695</v>
          </cell>
          <cell r="N6">
            <v>0</v>
          </cell>
          <cell r="O6">
            <v>0</v>
          </cell>
          <cell r="P6">
            <v>114540</v>
          </cell>
          <cell r="Q6">
            <v>0</v>
          </cell>
          <cell r="R6">
            <v>103797</v>
          </cell>
          <cell r="S6">
            <v>45871</v>
          </cell>
          <cell r="T6">
            <v>109154</v>
          </cell>
          <cell r="U6">
            <v>0</v>
          </cell>
          <cell r="V6">
            <v>0</v>
          </cell>
          <cell r="W6">
            <v>1339</v>
          </cell>
          <cell r="X6">
            <v>0</v>
          </cell>
          <cell r="Y6">
            <v>75671</v>
          </cell>
          <cell r="Z6">
            <v>0</v>
          </cell>
          <cell r="AA6">
            <v>0</v>
          </cell>
          <cell r="AB6">
            <v>0</v>
          </cell>
          <cell r="AC6">
            <v>0</v>
          </cell>
          <cell r="AD6">
            <v>0</v>
          </cell>
          <cell r="AE6">
            <v>0</v>
          </cell>
          <cell r="AF6">
            <v>0</v>
          </cell>
          <cell r="AG6">
            <v>0</v>
          </cell>
          <cell r="AH6">
            <v>0</v>
          </cell>
          <cell r="AI6">
            <v>0</v>
          </cell>
          <cell r="AJ6">
            <v>0</v>
          </cell>
        </row>
        <row r="7">
          <cell r="A7">
            <v>14068</v>
          </cell>
          <cell r="B7">
            <v>14068</v>
          </cell>
          <cell r="C7" t="str">
            <v>DE Germany</v>
          </cell>
          <cell r="D7" t="str">
            <v>14068              OOO NGHT CRCR 50ML B</v>
          </cell>
          <cell r="E7" t="str">
            <v>14068              OOO NGHT CRCR 50ML B</v>
          </cell>
          <cell r="F7">
            <v>48412</v>
          </cell>
          <cell r="G7">
            <v>48412</v>
          </cell>
          <cell r="H7">
            <v>1054905</v>
          </cell>
          <cell r="I7">
            <v>31373</v>
          </cell>
          <cell r="J7">
            <v>0</v>
          </cell>
          <cell r="K7">
            <v>30620</v>
          </cell>
          <cell r="L7">
            <v>0</v>
          </cell>
          <cell r="M7">
            <v>1719</v>
          </cell>
          <cell r="N7">
            <v>0</v>
          </cell>
          <cell r="O7">
            <v>0</v>
          </cell>
          <cell r="P7">
            <v>245612</v>
          </cell>
          <cell r="Q7">
            <v>9605</v>
          </cell>
          <cell r="R7">
            <v>22962</v>
          </cell>
          <cell r="S7">
            <v>70687</v>
          </cell>
          <cell r="T7">
            <v>38720</v>
          </cell>
          <cell r="U7">
            <v>0</v>
          </cell>
          <cell r="V7">
            <v>0</v>
          </cell>
          <cell r="W7">
            <v>1351</v>
          </cell>
          <cell r="X7">
            <v>0</v>
          </cell>
          <cell r="Y7">
            <v>43192</v>
          </cell>
          <cell r="Z7">
            <v>0</v>
          </cell>
          <cell r="AA7">
            <v>0</v>
          </cell>
          <cell r="AB7">
            <v>0</v>
          </cell>
          <cell r="AC7">
            <v>0</v>
          </cell>
          <cell r="AD7">
            <v>0</v>
          </cell>
          <cell r="AE7">
            <v>0</v>
          </cell>
          <cell r="AF7">
            <v>0</v>
          </cell>
          <cell r="AG7">
            <v>0</v>
          </cell>
          <cell r="AH7">
            <v>0</v>
          </cell>
          <cell r="AI7">
            <v>0</v>
          </cell>
          <cell r="AJ7">
            <v>0</v>
          </cell>
        </row>
        <row r="8">
          <cell r="A8">
            <v>15297</v>
          </cell>
          <cell r="B8">
            <v>15297</v>
          </cell>
          <cell r="C8" t="str">
            <v>DE Germany</v>
          </cell>
          <cell r="D8" t="str">
            <v>15297              OOO NOUR CRCR 50ML J</v>
          </cell>
          <cell r="E8" t="str">
            <v>15297              OOO NOUR CRCR 50ML J</v>
          </cell>
          <cell r="F8">
            <v>15551</v>
          </cell>
          <cell r="G8">
            <v>15551</v>
          </cell>
          <cell r="H8">
            <v>492336</v>
          </cell>
          <cell r="I8">
            <v>15135</v>
          </cell>
          <cell r="J8">
            <v>0</v>
          </cell>
          <cell r="K8">
            <v>17444</v>
          </cell>
          <cell r="L8">
            <v>0</v>
          </cell>
          <cell r="M8">
            <v>1203</v>
          </cell>
          <cell r="N8">
            <v>0</v>
          </cell>
          <cell r="O8">
            <v>0</v>
          </cell>
          <cell r="P8">
            <v>91367</v>
          </cell>
          <cell r="Q8">
            <v>6670</v>
          </cell>
          <cell r="R8">
            <v>12438</v>
          </cell>
          <cell r="S8">
            <v>21549</v>
          </cell>
          <cell r="T8">
            <v>12438</v>
          </cell>
          <cell r="U8">
            <v>0</v>
          </cell>
          <cell r="V8">
            <v>0</v>
          </cell>
          <cell r="W8">
            <v>434</v>
          </cell>
          <cell r="X8">
            <v>0</v>
          </cell>
          <cell r="Y8">
            <v>14045</v>
          </cell>
          <cell r="Z8">
            <v>0</v>
          </cell>
          <cell r="AA8">
            <v>0</v>
          </cell>
          <cell r="AB8">
            <v>0</v>
          </cell>
          <cell r="AC8">
            <v>0</v>
          </cell>
          <cell r="AD8">
            <v>0</v>
          </cell>
          <cell r="AE8">
            <v>0</v>
          </cell>
          <cell r="AF8">
            <v>0</v>
          </cell>
          <cell r="AG8">
            <v>0</v>
          </cell>
          <cell r="AH8">
            <v>0</v>
          </cell>
          <cell r="AI8">
            <v>0</v>
          </cell>
          <cell r="AJ8">
            <v>0</v>
          </cell>
        </row>
        <row r="9">
          <cell r="A9">
            <v>15350</v>
          </cell>
          <cell r="B9">
            <v>15350</v>
          </cell>
          <cell r="C9" t="str">
            <v>DE Germany</v>
          </cell>
          <cell r="D9" t="str">
            <v>15350              ULAY BTY TONER L 200</v>
          </cell>
          <cell r="E9" t="str">
            <v>15350              ULAY BTY TONER L 200</v>
          </cell>
          <cell r="F9">
            <v>32197</v>
          </cell>
          <cell r="G9">
            <v>32197</v>
          </cell>
          <cell r="H9">
            <v>647458</v>
          </cell>
          <cell r="I9">
            <v>17518</v>
          </cell>
          <cell r="J9">
            <v>0</v>
          </cell>
          <cell r="K9">
            <v>12605</v>
          </cell>
          <cell r="L9">
            <v>0</v>
          </cell>
          <cell r="M9">
            <v>2995</v>
          </cell>
          <cell r="N9">
            <v>0</v>
          </cell>
          <cell r="O9">
            <v>0</v>
          </cell>
          <cell r="P9">
            <v>133583</v>
          </cell>
          <cell r="Q9">
            <v>1573</v>
          </cell>
          <cell r="R9">
            <v>41322</v>
          </cell>
          <cell r="S9">
            <v>43418</v>
          </cell>
          <cell r="T9">
            <v>50305</v>
          </cell>
          <cell r="U9">
            <v>0</v>
          </cell>
          <cell r="V9">
            <v>0</v>
          </cell>
          <cell r="W9">
            <v>898</v>
          </cell>
          <cell r="X9">
            <v>0</v>
          </cell>
          <cell r="Y9">
            <v>26629</v>
          </cell>
          <cell r="Z9">
            <v>0</v>
          </cell>
          <cell r="AA9">
            <v>0</v>
          </cell>
          <cell r="AB9">
            <v>0</v>
          </cell>
          <cell r="AC9">
            <v>0</v>
          </cell>
          <cell r="AD9">
            <v>0</v>
          </cell>
          <cell r="AE9">
            <v>0</v>
          </cell>
          <cell r="AF9">
            <v>0</v>
          </cell>
          <cell r="AG9">
            <v>0</v>
          </cell>
          <cell r="AH9">
            <v>0</v>
          </cell>
          <cell r="AI9">
            <v>0</v>
          </cell>
          <cell r="AJ9">
            <v>0</v>
          </cell>
        </row>
        <row r="10">
          <cell r="A10">
            <v>15703</v>
          </cell>
          <cell r="B10">
            <v>15703</v>
          </cell>
          <cell r="C10" t="str">
            <v>DE Germany</v>
          </cell>
          <cell r="D10" t="str">
            <v>15703              OOO REGEN ANTI-AGE C</v>
          </cell>
          <cell r="E10" t="str">
            <v>15703              OOO REGEN ANTI-AGE C</v>
          </cell>
          <cell r="F10">
            <v>28443</v>
          </cell>
          <cell r="G10">
            <v>28443</v>
          </cell>
          <cell r="H10">
            <v>823937</v>
          </cell>
          <cell r="I10">
            <v>20634</v>
          </cell>
          <cell r="J10">
            <v>0</v>
          </cell>
          <cell r="K10">
            <v>26584</v>
          </cell>
          <cell r="L10">
            <v>0</v>
          </cell>
          <cell r="M10">
            <v>1090</v>
          </cell>
          <cell r="N10">
            <v>0</v>
          </cell>
          <cell r="O10">
            <v>0</v>
          </cell>
          <cell r="P10">
            <v>140310</v>
          </cell>
          <cell r="Q10">
            <v>7297</v>
          </cell>
          <cell r="R10">
            <v>22749</v>
          </cell>
          <cell r="S10">
            <v>39414</v>
          </cell>
          <cell r="T10">
            <v>22749</v>
          </cell>
          <cell r="U10">
            <v>0</v>
          </cell>
          <cell r="V10">
            <v>0</v>
          </cell>
          <cell r="W10">
            <v>794</v>
          </cell>
          <cell r="X10">
            <v>0</v>
          </cell>
          <cell r="Y10">
            <v>23928</v>
          </cell>
          <cell r="Z10">
            <v>0</v>
          </cell>
          <cell r="AA10">
            <v>0</v>
          </cell>
          <cell r="AB10">
            <v>0</v>
          </cell>
          <cell r="AC10">
            <v>0</v>
          </cell>
          <cell r="AD10">
            <v>0</v>
          </cell>
          <cell r="AE10">
            <v>0</v>
          </cell>
          <cell r="AF10">
            <v>0</v>
          </cell>
          <cell r="AG10">
            <v>0</v>
          </cell>
          <cell r="AH10">
            <v>0</v>
          </cell>
          <cell r="AI10">
            <v>0</v>
          </cell>
          <cell r="AJ10">
            <v>0</v>
          </cell>
        </row>
        <row r="11">
          <cell r="A11">
            <v>16268</v>
          </cell>
          <cell r="B11">
            <v>16268</v>
          </cell>
          <cell r="C11" t="str">
            <v>DE Germany</v>
          </cell>
          <cell r="D11" t="str">
            <v>16268              MF DIAMOND HARD NAIL</v>
          </cell>
          <cell r="E11" t="str">
            <v>16268              MF DIAMOND HARD NAIL</v>
          </cell>
          <cell r="F11">
            <v>455200</v>
          </cell>
          <cell r="G11">
            <v>455200</v>
          </cell>
          <cell r="H11">
            <v>17587064</v>
          </cell>
          <cell r="I11">
            <v>0</v>
          </cell>
          <cell r="J11">
            <v>0</v>
          </cell>
          <cell r="K11">
            <v>253883</v>
          </cell>
          <cell r="L11">
            <v>0</v>
          </cell>
          <cell r="M11">
            <v>851239</v>
          </cell>
          <cell r="N11">
            <v>0</v>
          </cell>
          <cell r="O11">
            <v>0</v>
          </cell>
          <cell r="P11">
            <v>843373</v>
          </cell>
          <cell r="Q11">
            <v>0</v>
          </cell>
          <cell r="R11" t="str">
            <v xml:space="preserve">            2256381-</v>
          </cell>
          <cell r="S11">
            <v>2882918</v>
          </cell>
          <cell r="T11">
            <v>2006613</v>
          </cell>
          <cell r="U11">
            <v>0</v>
          </cell>
          <cell r="V11">
            <v>0</v>
          </cell>
          <cell r="W11">
            <v>12700</v>
          </cell>
          <cell r="X11">
            <v>0</v>
          </cell>
          <cell r="Y11">
            <v>1243229</v>
          </cell>
          <cell r="Z11">
            <v>0</v>
          </cell>
          <cell r="AA11">
            <v>0</v>
          </cell>
          <cell r="AB11">
            <v>0</v>
          </cell>
          <cell r="AC11">
            <v>0</v>
          </cell>
          <cell r="AD11">
            <v>0</v>
          </cell>
          <cell r="AE11">
            <v>0</v>
          </cell>
          <cell r="AF11">
            <v>0</v>
          </cell>
          <cell r="AG11">
            <v>0</v>
          </cell>
          <cell r="AH11">
            <v>0</v>
          </cell>
          <cell r="AI11">
            <v>0</v>
          </cell>
          <cell r="AJ11">
            <v>0</v>
          </cell>
        </row>
        <row r="12">
          <cell r="A12">
            <v>16561</v>
          </cell>
          <cell r="B12">
            <v>16561</v>
          </cell>
          <cell r="C12" t="str">
            <v>DE Germany</v>
          </cell>
          <cell r="D12" t="str">
            <v>16561              BETRX BRIL NAIL POLI</v>
          </cell>
          <cell r="E12" t="str">
            <v>16561              BETRX BRIL NAIL POLI</v>
          </cell>
          <cell r="F12">
            <v>326200</v>
          </cell>
          <cell r="G12">
            <v>326200</v>
          </cell>
          <cell r="H12">
            <v>9469811</v>
          </cell>
          <cell r="I12">
            <v>846846</v>
          </cell>
          <cell r="J12">
            <v>0</v>
          </cell>
          <cell r="K12">
            <v>258689</v>
          </cell>
          <cell r="L12">
            <v>0</v>
          </cell>
          <cell r="M12">
            <v>0</v>
          </cell>
          <cell r="N12">
            <v>0</v>
          </cell>
          <cell r="O12">
            <v>0</v>
          </cell>
          <cell r="P12">
            <v>851829</v>
          </cell>
          <cell r="Q12">
            <v>86230</v>
          </cell>
          <cell r="R12">
            <v>843357</v>
          </cell>
          <cell r="S12">
            <v>0</v>
          </cell>
          <cell r="T12">
            <v>151683</v>
          </cell>
          <cell r="U12">
            <v>0</v>
          </cell>
          <cell r="V12">
            <v>0</v>
          </cell>
          <cell r="W12">
            <v>1137623</v>
          </cell>
          <cell r="X12">
            <v>0</v>
          </cell>
          <cell r="Y12">
            <v>907064</v>
          </cell>
          <cell r="Z12">
            <v>0</v>
          </cell>
          <cell r="AA12">
            <v>0</v>
          </cell>
          <cell r="AB12">
            <v>0</v>
          </cell>
          <cell r="AC12">
            <v>0</v>
          </cell>
          <cell r="AD12">
            <v>0</v>
          </cell>
          <cell r="AE12">
            <v>0</v>
          </cell>
          <cell r="AF12">
            <v>0</v>
          </cell>
          <cell r="AG12">
            <v>0</v>
          </cell>
          <cell r="AH12">
            <v>0</v>
          </cell>
          <cell r="AI12">
            <v>0</v>
          </cell>
          <cell r="AJ12">
            <v>0</v>
          </cell>
        </row>
        <row r="13">
          <cell r="A13">
            <v>17156</v>
          </cell>
          <cell r="B13">
            <v>17156</v>
          </cell>
          <cell r="C13" t="str">
            <v>DE Germany</v>
          </cell>
          <cell r="D13" t="str">
            <v>17156              OLAY NAIL POLISH LAC</v>
          </cell>
          <cell r="E13" t="str">
            <v>17156              OLAY NAIL POLISH LAC</v>
          </cell>
          <cell r="F13">
            <v>176400</v>
          </cell>
          <cell r="G13">
            <v>176400</v>
          </cell>
          <cell r="H13">
            <v>7574792</v>
          </cell>
          <cell r="I13">
            <v>32804</v>
          </cell>
          <cell r="J13">
            <v>0</v>
          </cell>
          <cell r="K13">
            <v>104472</v>
          </cell>
          <cell r="L13">
            <v>0</v>
          </cell>
          <cell r="M13">
            <v>428569</v>
          </cell>
          <cell r="N13">
            <v>0</v>
          </cell>
          <cell r="O13">
            <v>0</v>
          </cell>
          <cell r="P13">
            <v>231906</v>
          </cell>
          <cell r="Q13">
            <v>2054</v>
          </cell>
          <cell r="R13" t="str">
            <v xml:space="preserve">             995796-</v>
          </cell>
          <cell r="S13">
            <v>1638879</v>
          </cell>
          <cell r="T13">
            <v>620117</v>
          </cell>
          <cell r="U13">
            <v>0</v>
          </cell>
          <cell r="V13">
            <v>0</v>
          </cell>
          <cell r="W13">
            <v>4922</v>
          </cell>
          <cell r="X13">
            <v>0</v>
          </cell>
          <cell r="Y13">
            <v>468404</v>
          </cell>
          <cell r="Z13">
            <v>0</v>
          </cell>
          <cell r="AA13">
            <v>0</v>
          </cell>
          <cell r="AB13">
            <v>0</v>
          </cell>
          <cell r="AC13">
            <v>0</v>
          </cell>
          <cell r="AD13">
            <v>0</v>
          </cell>
          <cell r="AE13">
            <v>0</v>
          </cell>
          <cell r="AF13">
            <v>0</v>
          </cell>
          <cell r="AG13">
            <v>0</v>
          </cell>
          <cell r="AH13">
            <v>0</v>
          </cell>
          <cell r="AI13">
            <v>0</v>
          </cell>
          <cell r="AJ13">
            <v>0</v>
          </cell>
        </row>
        <row r="14">
          <cell r="A14">
            <v>17463</v>
          </cell>
          <cell r="B14">
            <v>17463</v>
          </cell>
          <cell r="C14" t="str">
            <v>DE Germany</v>
          </cell>
          <cell r="D14" t="str">
            <v>17463              INFASIL MOIST MULTI</v>
          </cell>
          <cell r="E14" t="str">
            <v>17463              INFASIL MOIST MULTI</v>
          </cell>
          <cell r="F14">
            <v>40000</v>
          </cell>
          <cell r="G14">
            <v>40000</v>
          </cell>
          <cell r="H14">
            <v>518464</v>
          </cell>
          <cell r="I14">
            <v>12638</v>
          </cell>
          <cell r="J14">
            <v>0</v>
          </cell>
          <cell r="K14">
            <v>9560</v>
          </cell>
          <cell r="L14">
            <v>0</v>
          </cell>
          <cell r="M14">
            <v>2325</v>
          </cell>
          <cell r="N14">
            <v>0</v>
          </cell>
          <cell r="O14">
            <v>0</v>
          </cell>
          <cell r="P14">
            <v>65100</v>
          </cell>
          <cell r="Q14">
            <v>0</v>
          </cell>
          <cell r="R14">
            <v>39060</v>
          </cell>
          <cell r="S14">
            <v>56916</v>
          </cell>
          <cell r="T14">
            <v>58776</v>
          </cell>
          <cell r="U14">
            <v>0</v>
          </cell>
          <cell r="V14">
            <v>0</v>
          </cell>
          <cell r="W14">
            <v>0</v>
          </cell>
          <cell r="X14">
            <v>0</v>
          </cell>
          <cell r="Y14">
            <v>30876</v>
          </cell>
          <cell r="Z14">
            <v>0</v>
          </cell>
          <cell r="AA14">
            <v>0</v>
          </cell>
          <cell r="AB14">
            <v>0</v>
          </cell>
          <cell r="AC14">
            <v>0</v>
          </cell>
          <cell r="AD14">
            <v>0</v>
          </cell>
          <cell r="AE14">
            <v>0</v>
          </cell>
          <cell r="AF14">
            <v>0</v>
          </cell>
          <cell r="AG14">
            <v>0</v>
          </cell>
          <cell r="AH14">
            <v>0</v>
          </cell>
          <cell r="AI14">
            <v>0</v>
          </cell>
          <cell r="AJ14">
            <v>0</v>
          </cell>
        </row>
        <row r="15">
          <cell r="A15">
            <v>17865</v>
          </cell>
          <cell r="B15">
            <v>17865</v>
          </cell>
          <cell r="C15" t="str">
            <v>DE Germany</v>
          </cell>
          <cell r="D15" t="str">
            <v>17865              OIL OF OLAZ HYDROGEL</v>
          </cell>
          <cell r="E15" t="str">
            <v>17865              OIL OF OLAZ HYDROGEL</v>
          </cell>
          <cell r="F15">
            <v>15238</v>
          </cell>
          <cell r="G15">
            <v>15238</v>
          </cell>
          <cell r="H15">
            <v>399766</v>
          </cell>
          <cell r="I15">
            <v>8831</v>
          </cell>
          <cell r="J15">
            <v>0</v>
          </cell>
          <cell r="K15">
            <v>6205</v>
          </cell>
          <cell r="L15">
            <v>0</v>
          </cell>
          <cell r="M15">
            <v>0</v>
          </cell>
          <cell r="N15">
            <v>0</v>
          </cell>
          <cell r="O15">
            <v>0</v>
          </cell>
          <cell r="P15">
            <v>52419</v>
          </cell>
          <cell r="Q15">
            <v>0</v>
          </cell>
          <cell r="R15">
            <v>4818</v>
          </cell>
          <cell r="S15">
            <v>26358</v>
          </cell>
          <cell r="T15">
            <v>12896</v>
          </cell>
          <cell r="U15">
            <v>4393</v>
          </cell>
          <cell r="V15">
            <v>0</v>
          </cell>
          <cell r="W15">
            <v>425</v>
          </cell>
          <cell r="X15">
            <v>0</v>
          </cell>
          <cell r="Y15">
            <v>12479</v>
          </cell>
          <cell r="Z15">
            <v>0</v>
          </cell>
          <cell r="AA15">
            <v>0</v>
          </cell>
          <cell r="AB15">
            <v>0</v>
          </cell>
          <cell r="AC15">
            <v>0</v>
          </cell>
          <cell r="AD15">
            <v>0</v>
          </cell>
          <cell r="AE15">
            <v>0</v>
          </cell>
          <cell r="AF15">
            <v>0</v>
          </cell>
          <cell r="AG15">
            <v>0</v>
          </cell>
          <cell r="AH15">
            <v>0</v>
          </cell>
          <cell r="AI15">
            <v>0</v>
          </cell>
          <cell r="AJ15">
            <v>0</v>
          </cell>
        </row>
        <row r="16">
          <cell r="A16">
            <v>18289</v>
          </cell>
          <cell r="B16">
            <v>18289</v>
          </cell>
          <cell r="C16" t="str">
            <v>DE Germany</v>
          </cell>
          <cell r="D16" t="str">
            <v>18289              OOO PROVITAL NIGHT C</v>
          </cell>
          <cell r="E16" t="str">
            <v>18289              OOO PROVITAL NIGHT C</v>
          </cell>
          <cell r="F16">
            <v>47648</v>
          </cell>
          <cell r="G16">
            <v>47648</v>
          </cell>
          <cell r="H16">
            <v>1651005</v>
          </cell>
          <cell r="I16">
            <v>44733</v>
          </cell>
          <cell r="J16">
            <v>0</v>
          </cell>
          <cell r="K16">
            <v>43875</v>
          </cell>
          <cell r="L16">
            <v>0</v>
          </cell>
          <cell r="M16">
            <v>2615</v>
          </cell>
          <cell r="N16">
            <v>0</v>
          </cell>
          <cell r="O16">
            <v>0</v>
          </cell>
          <cell r="P16">
            <v>232253</v>
          </cell>
          <cell r="Q16">
            <v>13740</v>
          </cell>
          <cell r="R16">
            <v>41654</v>
          </cell>
          <cell r="S16">
            <v>74446</v>
          </cell>
          <cell r="T16">
            <v>38109</v>
          </cell>
          <cell r="U16">
            <v>0</v>
          </cell>
          <cell r="V16">
            <v>0</v>
          </cell>
          <cell r="W16">
            <v>1329</v>
          </cell>
          <cell r="X16">
            <v>0</v>
          </cell>
          <cell r="Y16">
            <v>41180</v>
          </cell>
          <cell r="Z16">
            <v>0</v>
          </cell>
          <cell r="AA16">
            <v>0</v>
          </cell>
          <cell r="AB16">
            <v>0</v>
          </cell>
          <cell r="AC16">
            <v>0</v>
          </cell>
          <cell r="AD16">
            <v>0</v>
          </cell>
          <cell r="AE16">
            <v>0</v>
          </cell>
          <cell r="AF16">
            <v>0</v>
          </cell>
          <cell r="AG16">
            <v>0</v>
          </cell>
          <cell r="AH16">
            <v>0</v>
          </cell>
          <cell r="AI16">
            <v>0</v>
          </cell>
          <cell r="AJ16">
            <v>0</v>
          </cell>
        </row>
        <row r="17">
          <cell r="A17">
            <v>18292</v>
          </cell>
          <cell r="B17">
            <v>18292</v>
          </cell>
          <cell r="C17" t="str">
            <v>DE Germany</v>
          </cell>
          <cell r="D17" t="str">
            <v>18292              OOO PROVITAL TINT DA</v>
          </cell>
          <cell r="E17" t="str">
            <v>18292              OOO PROVITAL TINT DA</v>
          </cell>
          <cell r="F17">
            <v>5220</v>
          </cell>
          <cell r="G17">
            <v>5220</v>
          </cell>
          <cell r="H17">
            <v>165402</v>
          </cell>
          <cell r="I17">
            <v>3452</v>
          </cell>
          <cell r="J17">
            <v>0</v>
          </cell>
          <cell r="K17">
            <v>2595</v>
          </cell>
          <cell r="L17">
            <v>0</v>
          </cell>
          <cell r="M17">
            <v>0</v>
          </cell>
          <cell r="N17">
            <v>0</v>
          </cell>
          <cell r="O17">
            <v>0</v>
          </cell>
          <cell r="P17">
            <v>19127</v>
          </cell>
          <cell r="Q17">
            <v>0</v>
          </cell>
          <cell r="R17">
            <v>4563</v>
          </cell>
          <cell r="S17">
            <v>8156</v>
          </cell>
          <cell r="T17">
            <v>4175</v>
          </cell>
          <cell r="U17">
            <v>0</v>
          </cell>
          <cell r="V17">
            <v>0</v>
          </cell>
          <cell r="W17">
            <v>146</v>
          </cell>
          <cell r="X17">
            <v>0</v>
          </cell>
          <cell r="Y17">
            <v>4331</v>
          </cell>
          <cell r="Z17">
            <v>0</v>
          </cell>
          <cell r="AA17">
            <v>0</v>
          </cell>
          <cell r="AB17">
            <v>0</v>
          </cell>
          <cell r="AC17">
            <v>0</v>
          </cell>
          <cell r="AD17">
            <v>0</v>
          </cell>
          <cell r="AE17">
            <v>0</v>
          </cell>
          <cell r="AF17">
            <v>0</v>
          </cell>
          <cell r="AG17">
            <v>0</v>
          </cell>
          <cell r="AH17">
            <v>0</v>
          </cell>
          <cell r="AI17">
            <v>0</v>
          </cell>
          <cell r="AJ17">
            <v>0</v>
          </cell>
        </row>
        <row r="18">
          <cell r="A18">
            <v>19815</v>
          </cell>
          <cell r="B18">
            <v>19815</v>
          </cell>
          <cell r="C18" t="str">
            <v>DE Germany</v>
          </cell>
          <cell r="D18" t="str">
            <v>19815              OIL OF OLAZ RENEWAL</v>
          </cell>
          <cell r="E18" t="str">
            <v>19815              OIL OF OLAZ RENEWAL</v>
          </cell>
          <cell r="F18">
            <v>301238</v>
          </cell>
          <cell r="G18">
            <v>301238</v>
          </cell>
          <cell r="H18">
            <v>10073481</v>
          </cell>
          <cell r="I18">
            <v>247239</v>
          </cell>
          <cell r="J18">
            <v>0</v>
          </cell>
          <cell r="K18">
            <v>241573</v>
          </cell>
          <cell r="L18">
            <v>708</v>
          </cell>
          <cell r="M18">
            <v>339767</v>
          </cell>
          <cell r="N18">
            <v>0</v>
          </cell>
          <cell r="O18">
            <v>0</v>
          </cell>
          <cell r="P18">
            <v>1255073</v>
          </cell>
          <cell r="Q18">
            <v>11856</v>
          </cell>
          <cell r="R18">
            <v>86847</v>
          </cell>
          <cell r="S18">
            <v>568707</v>
          </cell>
          <cell r="T18">
            <v>240930</v>
          </cell>
          <cell r="U18">
            <v>0</v>
          </cell>
          <cell r="V18">
            <v>0</v>
          </cell>
          <cell r="W18">
            <v>8405</v>
          </cell>
          <cell r="X18">
            <v>0</v>
          </cell>
          <cell r="Y18">
            <v>238232</v>
          </cell>
          <cell r="Z18">
            <v>0</v>
          </cell>
          <cell r="AA18">
            <v>0</v>
          </cell>
          <cell r="AB18">
            <v>0</v>
          </cell>
          <cell r="AC18">
            <v>0</v>
          </cell>
          <cell r="AD18">
            <v>0</v>
          </cell>
          <cell r="AE18">
            <v>0</v>
          </cell>
          <cell r="AF18">
            <v>0</v>
          </cell>
          <cell r="AG18">
            <v>0</v>
          </cell>
          <cell r="AH18">
            <v>0</v>
          </cell>
          <cell r="AI18">
            <v>0</v>
          </cell>
          <cell r="AJ18">
            <v>0</v>
          </cell>
        </row>
        <row r="19">
          <cell r="A19">
            <v>21229</v>
          </cell>
          <cell r="B19">
            <v>21229</v>
          </cell>
          <cell r="C19" t="str">
            <v>DE Germany</v>
          </cell>
          <cell r="D19" t="str">
            <v>21229              PANTENE INT. SERUM S</v>
          </cell>
          <cell r="E19" t="str">
            <v>21229              PANTENE INT. SERUM S</v>
          </cell>
          <cell r="F19">
            <v>100</v>
          </cell>
          <cell r="G19">
            <v>100</v>
          </cell>
          <cell r="H19">
            <v>0</v>
          </cell>
          <cell r="I19">
            <v>0</v>
          </cell>
          <cell r="J19">
            <v>0</v>
          </cell>
          <cell r="K19">
            <v>0</v>
          </cell>
          <cell r="L19">
            <v>0</v>
          </cell>
          <cell r="M19">
            <v>0</v>
          </cell>
          <cell r="N19">
            <v>0</v>
          </cell>
          <cell r="O19">
            <v>0</v>
          </cell>
          <cell r="P19">
            <v>444</v>
          </cell>
          <cell r="Q19">
            <v>0</v>
          </cell>
          <cell r="R19">
            <v>243</v>
          </cell>
          <cell r="S19">
            <v>1280</v>
          </cell>
          <cell r="T19">
            <v>989</v>
          </cell>
          <cell r="U19">
            <v>0</v>
          </cell>
          <cell r="V19">
            <v>0</v>
          </cell>
          <cell r="W19">
            <v>3</v>
          </cell>
          <cell r="X19">
            <v>83</v>
          </cell>
          <cell r="Y19">
            <v>0</v>
          </cell>
          <cell r="Z19">
            <v>0</v>
          </cell>
          <cell r="AA19">
            <v>0</v>
          </cell>
          <cell r="AB19">
            <v>0</v>
          </cell>
          <cell r="AC19">
            <v>0</v>
          </cell>
          <cell r="AD19">
            <v>0</v>
          </cell>
          <cell r="AE19">
            <v>0</v>
          </cell>
          <cell r="AF19">
            <v>0</v>
          </cell>
          <cell r="AG19">
            <v>0</v>
          </cell>
          <cell r="AH19">
            <v>0</v>
          </cell>
          <cell r="AI19">
            <v>0</v>
          </cell>
          <cell r="AJ19">
            <v>0</v>
          </cell>
        </row>
        <row r="20">
          <cell r="A20">
            <v>21504</v>
          </cell>
          <cell r="B20">
            <v>21504</v>
          </cell>
          <cell r="C20" t="str">
            <v>DE Germany</v>
          </cell>
          <cell r="D20" t="str">
            <v>21504              CAMAY SATIN BATH FOA</v>
          </cell>
          <cell r="E20" t="str">
            <v>21504              CAMAY SATIN BATH FOA</v>
          </cell>
          <cell r="F20">
            <v>76000</v>
          </cell>
          <cell r="G20">
            <v>76000</v>
          </cell>
          <cell r="H20">
            <v>2439957</v>
          </cell>
          <cell r="I20">
            <v>70326</v>
          </cell>
          <cell r="J20">
            <v>0</v>
          </cell>
          <cell r="K20">
            <v>71257</v>
          </cell>
          <cell r="L20">
            <v>0</v>
          </cell>
          <cell r="M20">
            <v>93863</v>
          </cell>
          <cell r="N20">
            <v>0</v>
          </cell>
          <cell r="O20">
            <v>0</v>
          </cell>
          <cell r="P20">
            <v>188897</v>
          </cell>
          <cell r="Q20">
            <v>11179</v>
          </cell>
          <cell r="R20">
            <v>130051</v>
          </cell>
          <cell r="S20">
            <v>125104</v>
          </cell>
          <cell r="T20">
            <v>93298</v>
          </cell>
          <cell r="U20">
            <v>0</v>
          </cell>
          <cell r="V20">
            <v>0</v>
          </cell>
          <cell r="W20">
            <v>33220</v>
          </cell>
          <cell r="X20">
            <v>0</v>
          </cell>
          <cell r="Y20">
            <v>123244</v>
          </cell>
          <cell r="Z20">
            <v>0</v>
          </cell>
          <cell r="AA20">
            <v>0</v>
          </cell>
          <cell r="AB20">
            <v>0</v>
          </cell>
          <cell r="AC20">
            <v>0</v>
          </cell>
          <cell r="AD20">
            <v>0</v>
          </cell>
          <cell r="AE20">
            <v>0</v>
          </cell>
          <cell r="AF20">
            <v>0</v>
          </cell>
          <cell r="AG20">
            <v>0</v>
          </cell>
          <cell r="AH20">
            <v>0</v>
          </cell>
          <cell r="AI20">
            <v>0</v>
          </cell>
          <cell r="AJ20">
            <v>0</v>
          </cell>
        </row>
        <row r="21">
          <cell r="A21">
            <v>21584</v>
          </cell>
          <cell r="B21">
            <v>21584</v>
          </cell>
          <cell r="C21" t="str">
            <v>DE Germany</v>
          </cell>
          <cell r="D21" t="str">
            <v>21584              OIL OF OLAZ COMPLETE</v>
          </cell>
          <cell r="E21" t="str">
            <v>21584              OIL OF OLAZ COMPLETE</v>
          </cell>
          <cell r="F21">
            <v>418868</v>
          </cell>
          <cell r="G21">
            <v>418868</v>
          </cell>
          <cell r="H21">
            <v>11505801</v>
          </cell>
          <cell r="I21">
            <v>318091</v>
          </cell>
          <cell r="J21">
            <v>0</v>
          </cell>
          <cell r="K21">
            <v>344268</v>
          </cell>
          <cell r="L21">
            <v>0</v>
          </cell>
          <cell r="M21">
            <v>190893</v>
          </cell>
          <cell r="N21">
            <v>0</v>
          </cell>
          <cell r="O21">
            <v>0</v>
          </cell>
          <cell r="P21">
            <v>1744332</v>
          </cell>
          <cell r="Q21">
            <v>70479</v>
          </cell>
          <cell r="R21">
            <v>276579</v>
          </cell>
          <cell r="S21">
            <v>615485</v>
          </cell>
          <cell r="T21">
            <v>335011</v>
          </cell>
          <cell r="U21">
            <v>0</v>
          </cell>
          <cell r="V21">
            <v>0</v>
          </cell>
          <cell r="W21">
            <v>11686</v>
          </cell>
          <cell r="X21">
            <v>0</v>
          </cell>
          <cell r="Y21">
            <v>353952</v>
          </cell>
          <cell r="Z21">
            <v>0</v>
          </cell>
          <cell r="AA21">
            <v>0</v>
          </cell>
          <cell r="AB21">
            <v>0</v>
          </cell>
          <cell r="AC21">
            <v>0</v>
          </cell>
          <cell r="AD21">
            <v>0</v>
          </cell>
          <cell r="AE21">
            <v>0</v>
          </cell>
          <cell r="AF21">
            <v>0</v>
          </cell>
          <cell r="AG21">
            <v>0</v>
          </cell>
          <cell r="AH21">
            <v>0</v>
          </cell>
          <cell r="AI21">
            <v>0</v>
          </cell>
          <cell r="AJ21">
            <v>0</v>
          </cell>
        </row>
        <row r="22">
          <cell r="A22">
            <v>21707</v>
          </cell>
          <cell r="B22">
            <v>21707</v>
          </cell>
          <cell r="C22" t="str">
            <v>DE Germany</v>
          </cell>
          <cell r="D22" t="str">
            <v>21707              OOO COMPLETE CARE 10</v>
          </cell>
          <cell r="E22" t="str">
            <v>21707              OOO COMPLETE CARE 10</v>
          </cell>
          <cell r="F22">
            <v>138874</v>
          </cell>
          <cell r="G22">
            <v>138874</v>
          </cell>
          <cell r="H22">
            <v>5526256</v>
          </cell>
          <cell r="I22">
            <v>136954</v>
          </cell>
          <cell r="J22">
            <v>0</v>
          </cell>
          <cell r="K22">
            <v>160219</v>
          </cell>
          <cell r="L22">
            <v>0</v>
          </cell>
          <cell r="M22">
            <v>258868</v>
          </cell>
          <cell r="N22">
            <v>0</v>
          </cell>
          <cell r="O22">
            <v>0</v>
          </cell>
          <cell r="P22">
            <v>462354</v>
          </cell>
          <cell r="Q22">
            <v>18579</v>
          </cell>
          <cell r="R22">
            <v>111071</v>
          </cell>
          <cell r="S22">
            <v>192438</v>
          </cell>
          <cell r="T22">
            <v>156275</v>
          </cell>
          <cell r="U22">
            <v>0</v>
          </cell>
          <cell r="V22">
            <v>0</v>
          </cell>
          <cell r="W22">
            <v>3875</v>
          </cell>
          <cell r="X22">
            <v>0</v>
          </cell>
          <cell r="Y22">
            <v>126253</v>
          </cell>
          <cell r="Z22">
            <v>0</v>
          </cell>
          <cell r="AA22">
            <v>0</v>
          </cell>
          <cell r="AB22">
            <v>0</v>
          </cell>
          <cell r="AC22">
            <v>0</v>
          </cell>
          <cell r="AD22">
            <v>0</v>
          </cell>
          <cell r="AE22">
            <v>0</v>
          </cell>
          <cell r="AF22">
            <v>0</v>
          </cell>
          <cell r="AG22">
            <v>0</v>
          </cell>
          <cell r="AH22">
            <v>0</v>
          </cell>
          <cell r="AI22">
            <v>0</v>
          </cell>
          <cell r="AJ22">
            <v>0</v>
          </cell>
        </row>
        <row r="23">
          <cell r="A23">
            <v>22475</v>
          </cell>
          <cell r="B23">
            <v>22475</v>
          </cell>
          <cell r="C23" t="str">
            <v>DE Germany</v>
          </cell>
          <cell r="D23" t="str">
            <v>22475              PANTENE NOURISH SHAM</v>
          </cell>
          <cell r="E23" t="str">
            <v>22475              PANTENE NOURISH SHAM</v>
          </cell>
          <cell r="F23">
            <v>26700</v>
          </cell>
          <cell r="G23">
            <v>26700</v>
          </cell>
          <cell r="H23">
            <v>527726</v>
          </cell>
          <cell r="I23">
            <v>12705</v>
          </cell>
          <cell r="J23">
            <v>0</v>
          </cell>
          <cell r="K23">
            <v>9734</v>
          </cell>
          <cell r="L23">
            <v>0</v>
          </cell>
          <cell r="M23">
            <v>23081</v>
          </cell>
          <cell r="N23">
            <v>0</v>
          </cell>
          <cell r="O23">
            <v>0</v>
          </cell>
          <cell r="P23">
            <v>72699</v>
          </cell>
          <cell r="Q23">
            <v>0</v>
          </cell>
          <cell r="R23">
            <v>46682</v>
          </cell>
          <cell r="S23">
            <v>35508</v>
          </cell>
          <cell r="T23">
            <v>15147</v>
          </cell>
          <cell r="U23">
            <v>0</v>
          </cell>
          <cell r="V23">
            <v>0</v>
          </cell>
          <cell r="W23">
            <v>745</v>
          </cell>
          <cell r="X23">
            <v>0</v>
          </cell>
          <cell r="Y23">
            <v>25328</v>
          </cell>
          <cell r="Z23">
            <v>0</v>
          </cell>
          <cell r="AA23">
            <v>0</v>
          </cell>
          <cell r="AB23">
            <v>0</v>
          </cell>
          <cell r="AC23">
            <v>0</v>
          </cell>
          <cell r="AD23">
            <v>0</v>
          </cell>
          <cell r="AE23">
            <v>0</v>
          </cell>
          <cell r="AF23">
            <v>0</v>
          </cell>
          <cell r="AG23">
            <v>0</v>
          </cell>
          <cell r="AH23">
            <v>0</v>
          </cell>
          <cell r="AI23">
            <v>0</v>
          </cell>
          <cell r="AJ23">
            <v>0</v>
          </cell>
        </row>
        <row r="24">
          <cell r="A24">
            <v>22501</v>
          </cell>
          <cell r="B24">
            <v>22501</v>
          </cell>
          <cell r="C24" t="str">
            <v>DE Germany</v>
          </cell>
          <cell r="D24" t="str">
            <v>22501              OOO COMPLETE CARE 15</v>
          </cell>
          <cell r="E24" t="str">
            <v>22501              OOO COMPLETE CARE 15</v>
          </cell>
          <cell r="F24">
            <v>8800</v>
          </cell>
          <cell r="G24">
            <v>8800</v>
          </cell>
          <cell r="H24">
            <v>357877</v>
          </cell>
          <cell r="I24">
            <v>5368</v>
          </cell>
          <cell r="J24">
            <v>0</v>
          </cell>
          <cell r="K24">
            <v>11023</v>
          </cell>
          <cell r="L24">
            <v>0</v>
          </cell>
          <cell r="M24">
            <v>28456</v>
          </cell>
          <cell r="N24">
            <v>0</v>
          </cell>
          <cell r="O24">
            <v>0</v>
          </cell>
          <cell r="P24">
            <v>16740</v>
          </cell>
          <cell r="Q24">
            <v>0</v>
          </cell>
          <cell r="R24">
            <v>6874</v>
          </cell>
          <cell r="S24">
            <v>8347</v>
          </cell>
          <cell r="T24">
            <v>7120</v>
          </cell>
          <cell r="U24">
            <v>0</v>
          </cell>
          <cell r="V24">
            <v>0</v>
          </cell>
          <cell r="W24">
            <v>246</v>
          </cell>
          <cell r="X24">
            <v>0</v>
          </cell>
          <cell r="Y24">
            <v>6874</v>
          </cell>
          <cell r="Z24">
            <v>0</v>
          </cell>
          <cell r="AA24">
            <v>0</v>
          </cell>
          <cell r="AB24">
            <v>0</v>
          </cell>
          <cell r="AC24">
            <v>0</v>
          </cell>
          <cell r="AD24">
            <v>0</v>
          </cell>
          <cell r="AE24">
            <v>0</v>
          </cell>
          <cell r="AF24">
            <v>0</v>
          </cell>
          <cell r="AG24">
            <v>0</v>
          </cell>
          <cell r="AH24">
            <v>0</v>
          </cell>
          <cell r="AI24">
            <v>0</v>
          </cell>
          <cell r="AJ24">
            <v>0</v>
          </cell>
        </row>
        <row r="25">
          <cell r="A25">
            <v>22502</v>
          </cell>
          <cell r="B25">
            <v>22502</v>
          </cell>
          <cell r="C25" t="str">
            <v>DE Germany</v>
          </cell>
          <cell r="D25" t="str">
            <v>22502              OOO COMPLETE CARE 20</v>
          </cell>
          <cell r="E25" t="str">
            <v>22502              OOO COMPLETE CARE 20</v>
          </cell>
          <cell r="F25">
            <v>12884</v>
          </cell>
          <cell r="G25">
            <v>12884</v>
          </cell>
          <cell r="H25">
            <v>508622</v>
          </cell>
          <cell r="I25">
            <v>7629</v>
          </cell>
          <cell r="J25">
            <v>0</v>
          </cell>
          <cell r="K25">
            <v>15666</v>
          </cell>
          <cell r="L25">
            <v>0</v>
          </cell>
          <cell r="M25">
            <v>40439</v>
          </cell>
          <cell r="N25">
            <v>0</v>
          </cell>
          <cell r="O25">
            <v>0</v>
          </cell>
          <cell r="P25">
            <v>24509</v>
          </cell>
          <cell r="Q25">
            <v>0</v>
          </cell>
          <cell r="R25">
            <v>11143</v>
          </cell>
          <cell r="S25">
            <v>11143</v>
          </cell>
          <cell r="T25">
            <v>8507</v>
          </cell>
          <cell r="U25">
            <v>0</v>
          </cell>
          <cell r="V25">
            <v>0</v>
          </cell>
          <cell r="W25">
            <v>359</v>
          </cell>
          <cell r="X25">
            <v>0</v>
          </cell>
          <cell r="Y25">
            <v>10065</v>
          </cell>
          <cell r="Z25">
            <v>0</v>
          </cell>
          <cell r="AA25">
            <v>0</v>
          </cell>
          <cell r="AB25">
            <v>0</v>
          </cell>
          <cell r="AC25">
            <v>0</v>
          </cell>
          <cell r="AD25">
            <v>0</v>
          </cell>
          <cell r="AE25">
            <v>0</v>
          </cell>
          <cell r="AF25">
            <v>0</v>
          </cell>
          <cell r="AG25">
            <v>0</v>
          </cell>
          <cell r="AH25">
            <v>0</v>
          </cell>
          <cell r="AI25">
            <v>0</v>
          </cell>
          <cell r="AJ25">
            <v>0</v>
          </cell>
        </row>
        <row r="26">
          <cell r="A26">
            <v>22734</v>
          </cell>
          <cell r="B26">
            <v>22734</v>
          </cell>
          <cell r="C26" t="str">
            <v>DE Germany</v>
          </cell>
          <cell r="D26" t="str">
            <v>22734              PANTENE SHAMPOO 200M</v>
          </cell>
          <cell r="E26" t="str">
            <v>22734              PANTENE SHAMPOO 200M</v>
          </cell>
          <cell r="F26">
            <v>5175220</v>
          </cell>
          <cell r="G26">
            <v>5175220</v>
          </cell>
          <cell r="H26">
            <v>111511198</v>
          </cell>
          <cell r="I26">
            <v>4961795</v>
          </cell>
          <cell r="J26">
            <v>0</v>
          </cell>
          <cell r="K26">
            <v>2843477</v>
          </cell>
          <cell r="L26">
            <v>78838</v>
          </cell>
          <cell r="M26">
            <v>1199636</v>
          </cell>
          <cell r="N26">
            <v>0</v>
          </cell>
          <cell r="O26">
            <v>0</v>
          </cell>
          <cell r="P26">
            <v>16282398</v>
          </cell>
          <cell r="Q26">
            <v>3466513</v>
          </cell>
          <cell r="R26">
            <v>6593748</v>
          </cell>
          <cell r="S26">
            <v>4476048</v>
          </cell>
          <cell r="T26">
            <v>3465328</v>
          </cell>
          <cell r="U26">
            <v>0</v>
          </cell>
          <cell r="V26">
            <v>0</v>
          </cell>
          <cell r="W26">
            <v>144389</v>
          </cell>
          <cell r="X26">
            <v>0</v>
          </cell>
          <cell r="Y26">
            <v>6993146</v>
          </cell>
          <cell r="Z26">
            <v>0</v>
          </cell>
          <cell r="AA26">
            <v>0</v>
          </cell>
          <cell r="AB26">
            <v>0</v>
          </cell>
          <cell r="AC26">
            <v>0</v>
          </cell>
          <cell r="AD26">
            <v>0</v>
          </cell>
          <cell r="AE26">
            <v>0</v>
          </cell>
          <cell r="AF26">
            <v>0</v>
          </cell>
          <cell r="AG26">
            <v>0</v>
          </cell>
          <cell r="AH26">
            <v>0</v>
          </cell>
          <cell r="AI26">
            <v>0</v>
          </cell>
          <cell r="AJ26">
            <v>0</v>
          </cell>
        </row>
        <row r="27">
          <cell r="A27">
            <v>22735</v>
          </cell>
          <cell r="B27">
            <v>22735</v>
          </cell>
          <cell r="C27" t="str">
            <v>DE Germany</v>
          </cell>
          <cell r="D27" t="str">
            <v>22735              PANTENE CONDITIONER</v>
          </cell>
          <cell r="E27" t="str">
            <v>22735              PANTENE CONDITIONER</v>
          </cell>
          <cell r="F27">
            <v>1774885</v>
          </cell>
          <cell r="G27">
            <v>1774885</v>
          </cell>
          <cell r="H27">
            <v>41114088</v>
          </cell>
          <cell r="I27">
            <v>1511482</v>
          </cell>
          <cell r="J27">
            <v>0</v>
          </cell>
          <cell r="K27">
            <v>1052291</v>
          </cell>
          <cell r="L27">
            <v>35267</v>
          </cell>
          <cell r="M27">
            <v>511775</v>
          </cell>
          <cell r="N27">
            <v>0</v>
          </cell>
          <cell r="O27">
            <v>0</v>
          </cell>
          <cell r="P27">
            <v>4858925</v>
          </cell>
          <cell r="Q27">
            <v>1562164</v>
          </cell>
          <cell r="R27">
            <v>1964265</v>
          </cell>
          <cell r="S27">
            <v>1931252</v>
          </cell>
          <cell r="T27">
            <v>1353527</v>
          </cell>
          <cell r="U27">
            <v>0</v>
          </cell>
          <cell r="V27">
            <v>0</v>
          </cell>
          <cell r="W27">
            <v>49519</v>
          </cell>
          <cell r="X27">
            <v>0</v>
          </cell>
          <cell r="Y27">
            <v>2284396</v>
          </cell>
          <cell r="Z27">
            <v>0</v>
          </cell>
          <cell r="AA27">
            <v>0</v>
          </cell>
          <cell r="AB27">
            <v>0</v>
          </cell>
          <cell r="AC27">
            <v>0</v>
          </cell>
          <cell r="AD27">
            <v>0</v>
          </cell>
          <cell r="AE27">
            <v>0</v>
          </cell>
          <cell r="AF27">
            <v>0</v>
          </cell>
          <cell r="AG27">
            <v>0</v>
          </cell>
          <cell r="AH27">
            <v>0</v>
          </cell>
          <cell r="AI27">
            <v>0</v>
          </cell>
          <cell r="AJ27">
            <v>0</v>
          </cell>
        </row>
        <row r="28">
          <cell r="A28">
            <v>22736</v>
          </cell>
          <cell r="B28">
            <v>22736</v>
          </cell>
          <cell r="C28" t="str">
            <v>DE Germany</v>
          </cell>
          <cell r="D28" t="str">
            <v>22736              PANTNE INTENSIVE CON</v>
          </cell>
          <cell r="E28" t="str">
            <v>22736              PANTNE INTENSIVE CON</v>
          </cell>
          <cell r="F28">
            <v>171791</v>
          </cell>
          <cell r="G28">
            <v>171791</v>
          </cell>
          <cell r="H28">
            <v>9041247</v>
          </cell>
          <cell r="I28">
            <v>354867</v>
          </cell>
          <cell r="J28">
            <v>0</v>
          </cell>
          <cell r="K28">
            <v>215224</v>
          </cell>
          <cell r="L28">
            <v>0</v>
          </cell>
          <cell r="M28">
            <v>120043</v>
          </cell>
          <cell r="N28">
            <v>0</v>
          </cell>
          <cell r="O28">
            <v>0</v>
          </cell>
          <cell r="P28">
            <v>854859</v>
          </cell>
          <cell r="Q28">
            <v>239442</v>
          </cell>
          <cell r="R28" t="str">
            <v xml:space="preserve">             126215-</v>
          </cell>
          <cell r="S28">
            <v>972970</v>
          </cell>
          <cell r="T28">
            <v>648647</v>
          </cell>
          <cell r="U28">
            <v>0</v>
          </cell>
          <cell r="V28">
            <v>0</v>
          </cell>
          <cell r="W28">
            <v>241246</v>
          </cell>
          <cell r="X28">
            <v>0</v>
          </cell>
          <cell r="Y28">
            <v>209545</v>
          </cell>
          <cell r="Z28">
            <v>0</v>
          </cell>
          <cell r="AA28">
            <v>0</v>
          </cell>
          <cell r="AB28">
            <v>0</v>
          </cell>
          <cell r="AC28">
            <v>0</v>
          </cell>
          <cell r="AD28">
            <v>0</v>
          </cell>
          <cell r="AE28">
            <v>0</v>
          </cell>
          <cell r="AF28">
            <v>0</v>
          </cell>
          <cell r="AG28">
            <v>0</v>
          </cell>
          <cell r="AH28">
            <v>0</v>
          </cell>
          <cell r="AI28">
            <v>0</v>
          </cell>
          <cell r="AJ28">
            <v>0</v>
          </cell>
        </row>
        <row r="29">
          <cell r="A29">
            <v>22737</v>
          </cell>
          <cell r="B29">
            <v>22737</v>
          </cell>
          <cell r="C29" t="str">
            <v>DE Germany</v>
          </cell>
          <cell r="D29" t="str">
            <v>22737              PANTENE HAIR TONIC 1</v>
          </cell>
          <cell r="E29" t="str">
            <v>22737              PANTENE HAIR TONIC 1</v>
          </cell>
          <cell r="F29">
            <v>46236</v>
          </cell>
          <cell r="G29">
            <v>46236</v>
          </cell>
          <cell r="H29">
            <v>2143599</v>
          </cell>
          <cell r="I29">
            <v>75709</v>
          </cell>
          <cell r="J29">
            <v>0</v>
          </cell>
          <cell r="K29">
            <v>35363</v>
          </cell>
          <cell r="L29">
            <v>0</v>
          </cell>
          <cell r="M29">
            <v>59223</v>
          </cell>
          <cell r="N29">
            <v>0</v>
          </cell>
          <cell r="O29">
            <v>0</v>
          </cell>
          <cell r="P29">
            <v>288132</v>
          </cell>
          <cell r="Q29">
            <v>22204</v>
          </cell>
          <cell r="R29">
            <v>82989</v>
          </cell>
          <cell r="S29">
            <v>174578</v>
          </cell>
          <cell r="T29">
            <v>190058</v>
          </cell>
          <cell r="U29">
            <v>0</v>
          </cell>
          <cell r="V29">
            <v>0</v>
          </cell>
          <cell r="W29">
            <v>1290</v>
          </cell>
          <cell r="X29">
            <v>0</v>
          </cell>
          <cell r="Y29">
            <v>46217</v>
          </cell>
          <cell r="Z29">
            <v>0</v>
          </cell>
          <cell r="AA29">
            <v>0</v>
          </cell>
          <cell r="AB29">
            <v>0</v>
          </cell>
          <cell r="AC29">
            <v>0</v>
          </cell>
          <cell r="AD29">
            <v>0</v>
          </cell>
          <cell r="AE29">
            <v>0</v>
          </cell>
          <cell r="AF29">
            <v>0</v>
          </cell>
          <cell r="AG29">
            <v>0</v>
          </cell>
          <cell r="AH29">
            <v>0</v>
          </cell>
          <cell r="AI29">
            <v>0</v>
          </cell>
          <cell r="AJ29">
            <v>0</v>
          </cell>
        </row>
        <row r="30">
          <cell r="A30">
            <v>22738</v>
          </cell>
          <cell r="B30">
            <v>22738</v>
          </cell>
          <cell r="C30" t="str">
            <v>DE Germany</v>
          </cell>
          <cell r="D30" t="str">
            <v>22738              PANTENE SPRAY 250ML</v>
          </cell>
          <cell r="E30" t="str">
            <v>22738              PANTENE SPRAY 250ML</v>
          </cell>
          <cell r="F30">
            <v>1968679</v>
          </cell>
          <cell r="G30">
            <v>1968679</v>
          </cell>
          <cell r="H30">
            <v>53971616</v>
          </cell>
          <cell r="I30">
            <v>1874998</v>
          </cell>
          <cell r="J30">
            <v>0</v>
          </cell>
          <cell r="K30">
            <v>1510315</v>
          </cell>
          <cell r="L30">
            <v>25500</v>
          </cell>
          <cell r="M30">
            <v>769440</v>
          </cell>
          <cell r="N30">
            <v>0</v>
          </cell>
          <cell r="O30">
            <v>0</v>
          </cell>
          <cell r="P30">
            <v>5721881</v>
          </cell>
          <cell r="Q30">
            <v>1491294</v>
          </cell>
          <cell r="R30">
            <v>7012239</v>
          </cell>
          <cell r="S30">
            <v>5748938</v>
          </cell>
          <cell r="T30">
            <v>3478657</v>
          </cell>
          <cell r="U30">
            <v>0</v>
          </cell>
          <cell r="V30">
            <v>0</v>
          </cell>
          <cell r="W30">
            <v>73235</v>
          </cell>
          <cell r="X30">
            <v>0</v>
          </cell>
          <cell r="Y30">
            <v>3059507</v>
          </cell>
          <cell r="Z30">
            <v>0</v>
          </cell>
          <cell r="AA30">
            <v>0</v>
          </cell>
          <cell r="AB30">
            <v>0</v>
          </cell>
          <cell r="AC30">
            <v>0</v>
          </cell>
          <cell r="AD30">
            <v>0</v>
          </cell>
          <cell r="AE30">
            <v>0</v>
          </cell>
          <cell r="AF30">
            <v>0</v>
          </cell>
          <cell r="AG30">
            <v>0</v>
          </cell>
          <cell r="AH30">
            <v>0</v>
          </cell>
          <cell r="AI30">
            <v>0</v>
          </cell>
          <cell r="AJ30">
            <v>0</v>
          </cell>
        </row>
        <row r="31">
          <cell r="A31">
            <v>22739</v>
          </cell>
          <cell r="B31">
            <v>22739</v>
          </cell>
          <cell r="C31" t="str">
            <v>DE Germany</v>
          </cell>
          <cell r="D31" t="str">
            <v>22739              PANTENE NON AERO SPR</v>
          </cell>
          <cell r="E31" t="str">
            <v>22739              PANTENE NON AERO SPR</v>
          </cell>
          <cell r="F31">
            <v>90455</v>
          </cell>
          <cell r="G31">
            <v>90455</v>
          </cell>
          <cell r="H31">
            <v>3596455</v>
          </cell>
          <cell r="I31">
            <v>86239</v>
          </cell>
          <cell r="J31">
            <v>0</v>
          </cell>
          <cell r="K31">
            <v>100452</v>
          </cell>
          <cell r="L31">
            <v>48305</v>
          </cell>
          <cell r="M31">
            <v>17693</v>
          </cell>
          <cell r="N31">
            <v>0</v>
          </cell>
          <cell r="O31">
            <v>0</v>
          </cell>
          <cell r="P31">
            <v>258501</v>
          </cell>
          <cell r="Q31">
            <v>188762</v>
          </cell>
          <cell r="R31">
            <v>404631</v>
          </cell>
          <cell r="S31">
            <v>286859</v>
          </cell>
          <cell r="T31">
            <v>275923</v>
          </cell>
          <cell r="U31">
            <v>0</v>
          </cell>
          <cell r="V31">
            <v>0</v>
          </cell>
          <cell r="W31">
            <v>2524</v>
          </cell>
          <cell r="X31">
            <v>0</v>
          </cell>
          <cell r="Y31">
            <v>132810</v>
          </cell>
          <cell r="Z31">
            <v>0</v>
          </cell>
          <cell r="AA31">
            <v>0</v>
          </cell>
          <cell r="AB31">
            <v>0</v>
          </cell>
          <cell r="AC31">
            <v>0</v>
          </cell>
          <cell r="AD31">
            <v>0</v>
          </cell>
          <cell r="AE31">
            <v>0</v>
          </cell>
          <cell r="AF31">
            <v>0</v>
          </cell>
          <cell r="AG31">
            <v>0</v>
          </cell>
          <cell r="AH31">
            <v>0</v>
          </cell>
          <cell r="AI31">
            <v>0</v>
          </cell>
          <cell r="AJ31">
            <v>0</v>
          </cell>
        </row>
        <row r="32">
          <cell r="A32">
            <v>22740</v>
          </cell>
          <cell r="B32">
            <v>22740</v>
          </cell>
          <cell r="C32" t="str">
            <v>DE Germany</v>
          </cell>
          <cell r="D32" t="str">
            <v>22740              PANTENE MOUSSE 150ML</v>
          </cell>
          <cell r="E32" t="str">
            <v>22740              PANTENE MOUSSE 150ML</v>
          </cell>
          <cell r="F32">
            <v>844700</v>
          </cell>
          <cell r="G32">
            <v>844700</v>
          </cell>
          <cell r="H32">
            <v>23270662</v>
          </cell>
          <cell r="I32">
            <v>778722</v>
          </cell>
          <cell r="J32">
            <v>0</v>
          </cell>
          <cell r="K32">
            <v>673835</v>
          </cell>
          <cell r="L32">
            <v>27482</v>
          </cell>
          <cell r="M32">
            <v>299247</v>
          </cell>
          <cell r="N32">
            <v>0</v>
          </cell>
          <cell r="O32">
            <v>0</v>
          </cell>
          <cell r="P32">
            <v>2721761</v>
          </cell>
          <cell r="Q32">
            <v>506712</v>
          </cell>
          <cell r="R32">
            <v>534188</v>
          </cell>
          <cell r="S32">
            <v>3432946</v>
          </cell>
          <cell r="T32">
            <v>1908938</v>
          </cell>
          <cell r="U32">
            <v>0</v>
          </cell>
          <cell r="V32">
            <v>0</v>
          </cell>
          <cell r="W32">
            <v>39279</v>
          </cell>
          <cell r="X32">
            <v>0</v>
          </cell>
          <cell r="Y32">
            <v>1337066</v>
          </cell>
          <cell r="Z32">
            <v>0</v>
          </cell>
          <cell r="AA32">
            <v>0</v>
          </cell>
          <cell r="AB32">
            <v>0</v>
          </cell>
          <cell r="AC32">
            <v>0</v>
          </cell>
          <cell r="AD32">
            <v>0</v>
          </cell>
          <cell r="AE32">
            <v>0</v>
          </cell>
          <cell r="AF32">
            <v>0</v>
          </cell>
          <cell r="AG32">
            <v>0</v>
          </cell>
          <cell r="AH32">
            <v>0</v>
          </cell>
          <cell r="AI32">
            <v>0</v>
          </cell>
          <cell r="AJ32">
            <v>0</v>
          </cell>
        </row>
        <row r="33">
          <cell r="A33">
            <v>22741</v>
          </cell>
          <cell r="B33">
            <v>22741</v>
          </cell>
          <cell r="C33" t="str">
            <v>DE Germany</v>
          </cell>
          <cell r="D33" t="str">
            <v>22741              PANTENE GEL  150ML</v>
          </cell>
          <cell r="E33" t="str">
            <v>22741              PANTENE GEL  150ML</v>
          </cell>
          <cell r="F33">
            <v>515069</v>
          </cell>
          <cell r="G33">
            <v>515069</v>
          </cell>
          <cell r="H33">
            <v>13989580</v>
          </cell>
          <cell r="I33">
            <v>400811</v>
          </cell>
          <cell r="J33">
            <v>0</v>
          </cell>
          <cell r="K33">
            <v>409067</v>
          </cell>
          <cell r="L33">
            <v>2070</v>
          </cell>
          <cell r="M33">
            <v>330170</v>
          </cell>
          <cell r="N33">
            <v>0</v>
          </cell>
          <cell r="O33">
            <v>0</v>
          </cell>
          <cell r="P33">
            <v>1451335</v>
          </cell>
          <cell r="Q33">
            <v>216667</v>
          </cell>
          <cell r="R33">
            <v>613138</v>
          </cell>
          <cell r="S33">
            <v>1901686</v>
          </cell>
          <cell r="T33">
            <v>1786722</v>
          </cell>
          <cell r="U33">
            <v>0</v>
          </cell>
          <cell r="V33">
            <v>0</v>
          </cell>
          <cell r="W33">
            <v>19160</v>
          </cell>
          <cell r="X33">
            <v>0</v>
          </cell>
          <cell r="Y33">
            <v>708191</v>
          </cell>
          <cell r="Z33">
            <v>0</v>
          </cell>
          <cell r="AA33">
            <v>0</v>
          </cell>
          <cell r="AB33">
            <v>0</v>
          </cell>
          <cell r="AC33">
            <v>0</v>
          </cell>
          <cell r="AD33">
            <v>0</v>
          </cell>
          <cell r="AE33">
            <v>0</v>
          </cell>
          <cell r="AF33">
            <v>0</v>
          </cell>
          <cell r="AG33">
            <v>0</v>
          </cell>
          <cell r="AH33">
            <v>0</v>
          </cell>
          <cell r="AI33">
            <v>0</v>
          </cell>
          <cell r="AJ33">
            <v>0</v>
          </cell>
        </row>
        <row r="34">
          <cell r="A34">
            <v>22742</v>
          </cell>
          <cell r="B34">
            <v>22742</v>
          </cell>
          <cell r="C34" t="str">
            <v>DE Germany</v>
          </cell>
          <cell r="D34" t="str">
            <v>22742              PRO V COLOUR SHAMPOO</v>
          </cell>
          <cell r="E34" t="str">
            <v>22742              PRO V COLOUR SHAMPOO</v>
          </cell>
          <cell r="F34">
            <v>301320</v>
          </cell>
          <cell r="G34">
            <v>301320</v>
          </cell>
          <cell r="H34">
            <v>7247359</v>
          </cell>
          <cell r="I34">
            <v>247822</v>
          </cell>
          <cell r="J34">
            <v>0</v>
          </cell>
          <cell r="K34">
            <v>174440</v>
          </cell>
          <cell r="L34">
            <v>8309</v>
          </cell>
          <cell r="M34">
            <v>95003</v>
          </cell>
          <cell r="N34">
            <v>0</v>
          </cell>
          <cell r="O34">
            <v>0</v>
          </cell>
          <cell r="P34">
            <v>716868</v>
          </cell>
          <cell r="Q34">
            <v>281679</v>
          </cell>
          <cell r="R34">
            <v>526829</v>
          </cell>
          <cell r="S34">
            <v>294240</v>
          </cell>
          <cell r="T34">
            <v>215775</v>
          </cell>
          <cell r="U34">
            <v>0</v>
          </cell>
          <cell r="V34">
            <v>0</v>
          </cell>
          <cell r="W34">
            <v>8407</v>
          </cell>
          <cell r="X34">
            <v>0</v>
          </cell>
          <cell r="Y34">
            <v>294118</v>
          </cell>
          <cell r="Z34">
            <v>0</v>
          </cell>
          <cell r="AA34">
            <v>0</v>
          </cell>
          <cell r="AB34">
            <v>0</v>
          </cell>
          <cell r="AC34">
            <v>0</v>
          </cell>
          <cell r="AD34">
            <v>0</v>
          </cell>
          <cell r="AE34">
            <v>0</v>
          </cell>
          <cell r="AF34">
            <v>0</v>
          </cell>
          <cell r="AG34">
            <v>0</v>
          </cell>
          <cell r="AH34">
            <v>0</v>
          </cell>
          <cell r="AI34">
            <v>0</v>
          </cell>
          <cell r="AJ34">
            <v>0</v>
          </cell>
        </row>
        <row r="35">
          <cell r="A35">
            <v>22743</v>
          </cell>
          <cell r="B35">
            <v>22743</v>
          </cell>
          <cell r="C35" t="str">
            <v>DE Germany</v>
          </cell>
          <cell r="D35" t="str">
            <v>22743              PRO V COLOUR RINSE C</v>
          </cell>
          <cell r="E35" t="str">
            <v>22743              PRO V COLOUR RINSE C</v>
          </cell>
          <cell r="F35">
            <v>224424</v>
          </cell>
          <cell r="G35">
            <v>224424</v>
          </cell>
          <cell r="H35">
            <v>5677750</v>
          </cell>
          <cell r="I35">
            <v>159844</v>
          </cell>
          <cell r="J35">
            <v>0</v>
          </cell>
          <cell r="K35">
            <v>142563</v>
          </cell>
          <cell r="L35">
            <v>6751</v>
          </cell>
          <cell r="M35">
            <v>74559</v>
          </cell>
          <cell r="N35">
            <v>0</v>
          </cell>
          <cell r="O35">
            <v>0</v>
          </cell>
          <cell r="P35">
            <v>461412</v>
          </cell>
          <cell r="Q35">
            <v>282056</v>
          </cell>
          <cell r="R35">
            <v>271328</v>
          </cell>
          <cell r="S35">
            <v>277590</v>
          </cell>
          <cell r="T35">
            <v>171145</v>
          </cell>
          <cell r="U35">
            <v>0</v>
          </cell>
          <cell r="V35">
            <v>0</v>
          </cell>
          <cell r="W35">
            <v>6261</v>
          </cell>
          <cell r="X35">
            <v>0</v>
          </cell>
          <cell r="Y35">
            <v>218917</v>
          </cell>
          <cell r="Z35">
            <v>0</v>
          </cell>
          <cell r="AA35">
            <v>0</v>
          </cell>
          <cell r="AB35">
            <v>0</v>
          </cell>
          <cell r="AC35">
            <v>0</v>
          </cell>
          <cell r="AD35">
            <v>0</v>
          </cell>
          <cell r="AE35">
            <v>0</v>
          </cell>
          <cell r="AF35">
            <v>0</v>
          </cell>
          <cell r="AG35">
            <v>0</v>
          </cell>
          <cell r="AH35">
            <v>0</v>
          </cell>
          <cell r="AI35">
            <v>0</v>
          </cell>
          <cell r="AJ35">
            <v>0</v>
          </cell>
        </row>
        <row r="36">
          <cell r="A36">
            <v>22744</v>
          </cell>
          <cell r="B36">
            <v>22744</v>
          </cell>
          <cell r="C36" t="str">
            <v>DE Germany</v>
          </cell>
          <cell r="D36" t="str">
            <v>22744              PRO-V COLOUR INTENS</v>
          </cell>
          <cell r="E36" t="str">
            <v>22744              PRO-V COLOUR INTENS</v>
          </cell>
          <cell r="F36">
            <v>26398</v>
          </cell>
          <cell r="G36">
            <v>26398</v>
          </cell>
          <cell r="H36">
            <v>1600843</v>
          </cell>
          <cell r="I36">
            <v>49943</v>
          </cell>
          <cell r="J36">
            <v>0</v>
          </cell>
          <cell r="K36">
            <v>39412</v>
          </cell>
          <cell r="L36">
            <v>2259</v>
          </cell>
          <cell r="M36">
            <v>30777</v>
          </cell>
          <cell r="N36">
            <v>0</v>
          </cell>
          <cell r="O36">
            <v>0</v>
          </cell>
          <cell r="P36">
            <v>136778</v>
          </cell>
          <cell r="Q36">
            <v>25470</v>
          </cell>
          <cell r="R36">
            <v>28724</v>
          </cell>
          <cell r="S36">
            <v>47628</v>
          </cell>
          <cell r="T36">
            <v>161297</v>
          </cell>
          <cell r="U36">
            <v>0</v>
          </cell>
          <cell r="V36">
            <v>0</v>
          </cell>
          <cell r="W36">
            <v>737</v>
          </cell>
          <cell r="X36">
            <v>0</v>
          </cell>
          <cell r="Y36">
            <v>25626</v>
          </cell>
          <cell r="Z36">
            <v>0</v>
          </cell>
          <cell r="AA36">
            <v>0</v>
          </cell>
          <cell r="AB36">
            <v>0</v>
          </cell>
          <cell r="AC36">
            <v>0</v>
          </cell>
          <cell r="AD36">
            <v>0</v>
          </cell>
          <cell r="AE36">
            <v>0</v>
          </cell>
          <cell r="AF36">
            <v>0</v>
          </cell>
          <cell r="AG36">
            <v>0</v>
          </cell>
          <cell r="AH36">
            <v>0</v>
          </cell>
          <cell r="AI36">
            <v>0</v>
          </cell>
          <cell r="AJ36">
            <v>0</v>
          </cell>
        </row>
        <row r="37">
          <cell r="A37">
            <v>22745</v>
          </cell>
          <cell r="B37">
            <v>22745</v>
          </cell>
          <cell r="C37" t="str">
            <v>DE Germany</v>
          </cell>
          <cell r="D37" t="str">
            <v>22745              PRO-V COLOUR PROTECT</v>
          </cell>
          <cell r="E37" t="str">
            <v>22745              PRO-V COLOUR PROTECT</v>
          </cell>
          <cell r="F37">
            <v>38750</v>
          </cell>
          <cell r="G37">
            <v>38750</v>
          </cell>
          <cell r="H37">
            <v>1965422</v>
          </cell>
          <cell r="I37">
            <v>68153</v>
          </cell>
          <cell r="J37">
            <v>0</v>
          </cell>
          <cell r="K37">
            <v>37633</v>
          </cell>
          <cell r="L37">
            <v>15183</v>
          </cell>
          <cell r="M37">
            <v>27440</v>
          </cell>
          <cell r="N37">
            <v>0</v>
          </cell>
          <cell r="O37">
            <v>0</v>
          </cell>
          <cell r="P37">
            <v>208346</v>
          </cell>
          <cell r="Q37">
            <v>14852</v>
          </cell>
          <cell r="R37">
            <v>12613</v>
          </cell>
          <cell r="S37">
            <v>147753</v>
          </cell>
          <cell r="T37">
            <v>115680</v>
          </cell>
          <cell r="U37">
            <v>0</v>
          </cell>
          <cell r="V37">
            <v>0</v>
          </cell>
          <cell r="W37">
            <v>3243</v>
          </cell>
          <cell r="X37">
            <v>0</v>
          </cell>
          <cell r="Y37">
            <v>42136</v>
          </cell>
          <cell r="Z37">
            <v>0</v>
          </cell>
          <cell r="AA37">
            <v>0</v>
          </cell>
          <cell r="AB37">
            <v>0</v>
          </cell>
          <cell r="AC37">
            <v>0</v>
          </cell>
          <cell r="AD37">
            <v>0</v>
          </cell>
          <cell r="AE37">
            <v>0</v>
          </cell>
          <cell r="AF37">
            <v>0</v>
          </cell>
          <cell r="AG37">
            <v>0</v>
          </cell>
          <cell r="AH37">
            <v>0</v>
          </cell>
          <cell r="AI37">
            <v>0</v>
          </cell>
          <cell r="AJ37">
            <v>0</v>
          </cell>
        </row>
        <row r="38">
          <cell r="A38">
            <v>22746</v>
          </cell>
          <cell r="B38">
            <v>22746</v>
          </cell>
          <cell r="C38" t="str">
            <v>DE Germany</v>
          </cell>
          <cell r="D38" t="str">
            <v>22746              PRO-V COLOUR UV SPRA</v>
          </cell>
          <cell r="E38" t="str">
            <v>22746              PRO-V COLOUR UV SPRA</v>
          </cell>
          <cell r="F38">
            <v>23298</v>
          </cell>
          <cell r="G38">
            <v>23298</v>
          </cell>
          <cell r="H38">
            <v>3635238</v>
          </cell>
          <cell r="I38">
            <v>84635</v>
          </cell>
          <cell r="J38">
            <v>0</v>
          </cell>
          <cell r="K38">
            <v>94762</v>
          </cell>
          <cell r="L38">
            <v>5187</v>
          </cell>
          <cell r="M38">
            <v>66368</v>
          </cell>
          <cell r="N38">
            <v>0</v>
          </cell>
          <cell r="O38">
            <v>0</v>
          </cell>
          <cell r="P38">
            <v>181649</v>
          </cell>
          <cell r="Q38">
            <v>179961</v>
          </cell>
          <cell r="R38">
            <v>28600</v>
          </cell>
          <cell r="S38">
            <v>300304</v>
          </cell>
          <cell r="T38">
            <v>224037</v>
          </cell>
          <cell r="U38">
            <v>0</v>
          </cell>
          <cell r="V38">
            <v>0</v>
          </cell>
          <cell r="W38">
            <v>1300</v>
          </cell>
          <cell r="X38">
            <v>0</v>
          </cell>
          <cell r="Y38">
            <v>22555</v>
          </cell>
          <cell r="Z38">
            <v>0</v>
          </cell>
          <cell r="AA38">
            <v>0</v>
          </cell>
          <cell r="AB38">
            <v>0</v>
          </cell>
          <cell r="AC38">
            <v>0</v>
          </cell>
          <cell r="AD38">
            <v>0</v>
          </cell>
          <cell r="AE38">
            <v>0</v>
          </cell>
          <cell r="AF38">
            <v>0</v>
          </cell>
          <cell r="AG38">
            <v>0</v>
          </cell>
          <cell r="AH38">
            <v>0</v>
          </cell>
          <cell r="AI38">
            <v>0</v>
          </cell>
          <cell r="AJ38">
            <v>0</v>
          </cell>
        </row>
        <row r="39">
          <cell r="A39">
            <v>22747</v>
          </cell>
          <cell r="B39">
            <v>22747</v>
          </cell>
          <cell r="C39" t="str">
            <v>DE Germany</v>
          </cell>
          <cell r="D39" t="str">
            <v>22747              H&amp;S SHAMPOO 200ML</v>
          </cell>
          <cell r="E39" t="str">
            <v>22747              H&amp;S SHAMPOO 200ML</v>
          </cell>
          <cell r="F39">
            <v>1729473</v>
          </cell>
          <cell r="G39">
            <v>1729473</v>
          </cell>
          <cell r="H39">
            <v>45485670</v>
          </cell>
          <cell r="I39">
            <v>1181086</v>
          </cell>
          <cell r="J39">
            <v>0</v>
          </cell>
          <cell r="K39">
            <v>1133972</v>
          </cell>
          <cell r="L39">
            <v>176064</v>
          </cell>
          <cell r="M39">
            <v>619169</v>
          </cell>
          <cell r="N39">
            <v>0</v>
          </cell>
          <cell r="O39">
            <v>0</v>
          </cell>
          <cell r="P39">
            <v>5003139</v>
          </cell>
          <cell r="Q39">
            <v>236098</v>
          </cell>
          <cell r="R39">
            <v>2766466</v>
          </cell>
          <cell r="S39">
            <v>1560158</v>
          </cell>
          <cell r="T39">
            <v>1286728</v>
          </cell>
          <cell r="U39">
            <v>0</v>
          </cell>
          <cell r="V39">
            <v>0</v>
          </cell>
          <cell r="W39">
            <v>659448</v>
          </cell>
          <cell r="X39">
            <v>0</v>
          </cell>
          <cell r="Y39">
            <v>1872031</v>
          </cell>
          <cell r="Z39">
            <v>0</v>
          </cell>
          <cell r="AA39">
            <v>0</v>
          </cell>
          <cell r="AB39">
            <v>0</v>
          </cell>
          <cell r="AC39">
            <v>0</v>
          </cell>
          <cell r="AD39">
            <v>0</v>
          </cell>
          <cell r="AE39">
            <v>0</v>
          </cell>
          <cell r="AF39">
            <v>0</v>
          </cell>
          <cell r="AG39">
            <v>0</v>
          </cell>
          <cell r="AH39">
            <v>0</v>
          </cell>
          <cell r="AI39">
            <v>0</v>
          </cell>
          <cell r="AJ39">
            <v>0</v>
          </cell>
        </row>
        <row r="40">
          <cell r="A40">
            <v>22748</v>
          </cell>
          <cell r="B40">
            <v>22748</v>
          </cell>
          <cell r="C40" t="str">
            <v>DE Germany</v>
          </cell>
          <cell r="D40" t="str">
            <v>22748              WASH&amp;GO SHAMPOO 200M</v>
          </cell>
          <cell r="E40" t="str">
            <v>22748              WASH&amp;GO SHAMPOO 200M</v>
          </cell>
          <cell r="F40">
            <v>276149</v>
          </cell>
          <cell r="G40">
            <v>276149</v>
          </cell>
          <cell r="H40">
            <v>5666721</v>
          </cell>
          <cell r="I40">
            <v>213838</v>
          </cell>
          <cell r="J40">
            <v>0</v>
          </cell>
          <cell r="K40">
            <v>171568</v>
          </cell>
          <cell r="L40">
            <v>0</v>
          </cell>
          <cell r="M40">
            <v>50186</v>
          </cell>
          <cell r="N40">
            <v>0</v>
          </cell>
          <cell r="O40">
            <v>0</v>
          </cell>
          <cell r="P40">
            <v>385661</v>
          </cell>
          <cell r="Q40">
            <v>24345</v>
          </cell>
          <cell r="R40">
            <v>367251</v>
          </cell>
          <cell r="S40">
            <v>328728</v>
          </cell>
          <cell r="T40">
            <v>195182</v>
          </cell>
          <cell r="U40">
            <v>0</v>
          </cell>
          <cell r="V40">
            <v>0</v>
          </cell>
          <cell r="W40">
            <v>15409</v>
          </cell>
          <cell r="X40">
            <v>0</v>
          </cell>
          <cell r="Y40">
            <v>351642</v>
          </cell>
          <cell r="Z40">
            <v>0</v>
          </cell>
          <cell r="AA40">
            <v>0</v>
          </cell>
          <cell r="AB40">
            <v>0</v>
          </cell>
          <cell r="AC40">
            <v>0</v>
          </cell>
          <cell r="AD40">
            <v>0</v>
          </cell>
          <cell r="AE40">
            <v>0</v>
          </cell>
          <cell r="AF40">
            <v>0</v>
          </cell>
          <cell r="AG40">
            <v>0</v>
          </cell>
          <cell r="AH40">
            <v>0</v>
          </cell>
          <cell r="AI40">
            <v>0</v>
          </cell>
          <cell r="AJ40">
            <v>63682</v>
          </cell>
        </row>
        <row r="41">
          <cell r="A41">
            <v>22765</v>
          </cell>
          <cell r="B41">
            <v>22765</v>
          </cell>
          <cell r="C41" t="str">
            <v>DE Germany</v>
          </cell>
          <cell r="D41" t="str">
            <v>22765              VS BLACKLINE SHAMPOO</v>
          </cell>
          <cell r="E41" t="str">
            <v>22765              VS BLACKLINE SHAMPOO</v>
          </cell>
          <cell r="F41">
            <v>113000</v>
          </cell>
          <cell r="G41">
            <v>113000</v>
          </cell>
          <cell r="H41">
            <v>4709083</v>
          </cell>
          <cell r="I41">
            <v>70636</v>
          </cell>
          <cell r="J41">
            <v>0</v>
          </cell>
          <cell r="K41">
            <v>144963</v>
          </cell>
          <cell r="L41">
            <v>0</v>
          </cell>
          <cell r="M41">
            <v>47556</v>
          </cell>
          <cell r="N41">
            <v>0</v>
          </cell>
          <cell r="O41">
            <v>0</v>
          </cell>
          <cell r="P41">
            <v>35588</v>
          </cell>
          <cell r="Q41">
            <v>0</v>
          </cell>
          <cell r="R41">
            <v>0</v>
          </cell>
          <cell r="S41">
            <v>0</v>
          </cell>
          <cell r="T41">
            <v>0</v>
          </cell>
          <cell r="U41">
            <v>0</v>
          </cell>
          <cell r="V41">
            <v>0</v>
          </cell>
          <cell r="W41">
            <v>3153</v>
          </cell>
          <cell r="X41">
            <v>0</v>
          </cell>
          <cell r="Y41">
            <v>107192</v>
          </cell>
          <cell r="Z41">
            <v>0</v>
          </cell>
          <cell r="AA41">
            <v>0</v>
          </cell>
          <cell r="AB41">
            <v>0</v>
          </cell>
          <cell r="AC41">
            <v>0</v>
          </cell>
          <cell r="AD41">
            <v>0</v>
          </cell>
          <cell r="AE41">
            <v>0</v>
          </cell>
          <cell r="AF41">
            <v>0</v>
          </cell>
          <cell r="AG41">
            <v>0</v>
          </cell>
          <cell r="AH41">
            <v>0</v>
          </cell>
          <cell r="AI41">
            <v>0</v>
          </cell>
          <cell r="AJ41">
            <v>66155</v>
          </cell>
        </row>
        <row r="42">
          <cell r="A42">
            <v>22766</v>
          </cell>
          <cell r="B42">
            <v>22766</v>
          </cell>
          <cell r="C42" t="str">
            <v>DE Germany</v>
          </cell>
          <cell r="D42" t="str">
            <v>22766              VS BLACKLINE CONDITI</v>
          </cell>
          <cell r="E42" t="str">
            <v>22766              VS BLACKLINE CONDITI</v>
          </cell>
          <cell r="F42">
            <v>93010</v>
          </cell>
          <cell r="G42">
            <v>93010</v>
          </cell>
          <cell r="H42">
            <v>4488434</v>
          </cell>
          <cell r="I42">
            <v>67327</v>
          </cell>
          <cell r="J42">
            <v>0</v>
          </cell>
          <cell r="K42">
            <v>138171</v>
          </cell>
          <cell r="L42">
            <v>0</v>
          </cell>
          <cell r="M42">
            <v>45325</v>
          </cell>
          <cell r="N42">
            <v>0</v>
          </cell>
          <cell r="O42">
            <v>0</v>
          </cell>
          <cell r="P42">
            <v>29292</v>
          </cell>
          <cell r="Q42">
            <v>0</v>
          </cell>
          <cell r="R42">
            <v>0</v>
          </cell>
          <cell r="S42">
            <v>0</v>
          </cell>
          <cell r="T42">
            <v>0</v>
          </cell>
          <cell r="U42">
            <v>0</v>
          </cell>
          <cell r="V42">
            <v>0</v>
          </cell>
          <cell r="W42">
            <v>2595</v>
          </cell>
          <cell r="X42">
            <v>0</v>
          </cell>
          <cell r="Y42">
            <v>88229</v>
          </cell>
          <cell r="Z42">
            <v>0</v>
          </cell>
          <cell r="AA42">
            <v>0</v>
          </cell>
          <cell r="AB42">
            <v>0</v>
          </cell>
          <cell r="AC42">
            <v>0</v>
          </cell>
          <cell r="AD42">
            <v>0</v>
          </cell>
          <cell r="AE42">
            <v>0</v>
          </cell>
          <cell r="AF42">
            <v>0</v>
          </cell>
          <cell r="AG42">
            <v>0</v>
          </cell>
          <cell r="AH42">
            <v>0</v>
          </cell>
          <cell r="AI42">
            <v>0</v>
          </cell>
          <cell r="AJ42">
            <v>63125</v>
          </cell>
        </row>
        <row r="43">
          <cell r="A43">
            <v>22767</v>
          </cell>
          <cell r="B43">
            <v>22767</v>
          </cell>
          <cell r="C43" t="str">
            <v>DE Germany</v>
          </cell>
          <cell r="D43" t="str">
            <v>22767              VS BLACKLINE INTEN C</v>
          </cell>
          <cell r="E43" t="str">
            <v>22767              VS BLACKLINE INTEN C</v>
          </cell>
          <cell r="F43">
            <v>9995</v>
          </cell>
          <cell r="G43">
            <v>9995</v>
          </cell>
          <cell r="H43">
            <v>772002</v>
          </cell>
          <cell r="I43">
            <v>11580</v>
          </cell>
          <cell r="J43">
            <v>0</v>
          </cell>
          <cell r="K43">
            <v>23765</v>
          </cell>
          <cell r="L43">
            <v>0</v>
          </cell>
          <cell r="M43">
            <v>7796</v>
          </cell>
          <cell r="N43">
            <v>0</v>
          </cell>
          <cell r="O43">
            <v>0</v>
          </cell>
          <cell r="P43">
            <v>3148</v>
          </cell>
          <cell r="Q43">
            <v>0</v>
          </cell>
          <cell r="R43">
            <v>0</v>
          </cell>
          <cell r="S43">
            <v>0</v>
          </cell>
          <cell r="T43">
            <v>0</v>
          </cell>
          <cell r="U43">
            <v>0</v>
          </cell>
          <cell r="V43">
            <v>0</v>
          </cell>
          <cell r="W43">
            <v>279</v>
          </cell>
          <cell r="X43">
            <v>0</v>
          </cell>
          <cell r="Y43">
            <v>9482</v>
          </cell>
          <cell r="Z43">
            <v>0</v>
          </cell>
          <cell r="AA43">
            <v>0</v>
          </cell>
          <cell r="AB43">
            <v>0</v>
          </cell>
          <cell r="AC43">
            <v>0</v>
          </cell>
          <cell r="AD43">
            <v>0</v>
          </cell>
          <cell r="AE43">
            <v>0</v>
          </cell>
          <cell r="AF43">
            <v>0</v>
          </cell>
          <cell r="AG43">
            <v>0</v>
          </cell>
          <cell r="AH43">
            <v>0</v>
          </cell>
          <cell r="AI43">
            <v>0</v>
          </cell>
          <cell r="AJ43">
            <v>10886</v>
          </cell>
        </row>
        <row r="44">
          <cell r="A44">
            <v>22768</v>
          </cell>
          <cell r="B44">
            <v>22768</v>
          </cell>
          <cell r="C44" t="str">
            <v>DE Germany</v>
          </cell>
          <cell r="D44" t="str">
            <v>22768              VS BLACK LINE AERO S</v>
          </cell>
          <cell r="E44" t="str">
            <v>22768              VS BLACK LINE AERO S</v>
          </cell>
          <cell r="F44">
            <v>20000</v>
          </cell>
          <cell r="G44">
            <v>20000</v>
          </cell>
          <cell r="H44">
            <v>869342</v>
          </cell>
          <cell r="I44">
            <v>13040</v>
          </cell>
          <cell r="J44">
            <v>0</v>
          </cell>
          <cell r="K44">
            <v>26762</v>
          </cell>
          <cell r="L44">
            <v>0</v>
          </cell>
          <cell r="M44">
            <v>8780</v>
          </cell>
          <cell r="N44">
            <v>0</v>
          </cell>
          <cell r="O44">
            <v>0</v>
          </cell>
          <cell r="P44">
            <v>6299</v>
          </cell>
          <cell r="Q44">
            <v>0</v>
          </cell>
          <cell r="R44">
            <v>36083</v>
          </cell>
          <cell r="S44">
            <v>357111</v>
          </cell>
          <cell r="T44">
            <v>35339</v>
          </cell>
          <cell r="U44">
            <v>0</v>
          </cell>
          <cell r="V44">
            <v>0</v>
          </cell>
          <cell r="W44">
            <v>744</v>
          </cell>
          <cell r="X44">
            <v>0</v>
          </cell>
          <cell r="Y44">
            <v>27155</v>
          </cell>
          <cell r="Z44">
            <v>0</v>
          </cell>
          <cell r="AA44">
            <v>0</v>
          </cell>
          <cell r="AB44">
            <v>0</v>
          </cell>
          <cell r="AC44">
            <v>0</v>
          </cell>
          <cell r="AD44">
            <v>0</v>
          </cell>
          <cell r="AE44">
            <v>0</v>
          </cell>
          <cell r="AF44">
            <v>0</v>
          </cell>
          <cell r="AG44">
            <v>0</v>
          </cell>
          <cell r="AH44">
            <v>0</v>
          </cell>
          <cell r="AI44">
            <v>0</v>
          </cell>
          <cell r="AJ44">
            <v>12217</v>
          </cell>
        </row>
        <row r="45">
          <cell r="A45">
            <v>22769</v>
          </cell>
          <cell r="B45">
            <v>22769</v>
          </cell>
          <cell r="C45" t="str">
            <v>DE Germany</v>
          </cell>
          <cell r="D45" t="str">
            <v>22769              VS BLACKLINE NON AER</v>
          </cell>
          <cell r="E45" t="str">
            <v>22769              VS BLACKLINE NON AER</v>
          </cell>
          <cell r="F45">
            <v>43999</v>
          </cell>
          <cell r="G45">
            <v>43999</v>
          </cell>
          <cell r="H45">
            <v>2114284</v>
          </cell>
          <cell r="I45">
            <v>31714</v>
          </cell>
          <cell r="J45">
            <v>0</v>
          </cell>
          <cell r="K45">
            <v>65086</v>
          </cell>
          <cell r="L45">
            <v>0</v>
          </cell>
          <cell r="M45">
            <v>21352</v>
          </cell>
          <cell r="N45">
            <v>0</v>
          </cell>
          <cell r="O45">
            <v>0</v>
          </cell>
          <cell r="P45">
            <v>13857</v>
          </cell>
          <cell r="Q45">
            <v>0</v>
          </cell>
          <cell r="R45">
            <v>0</v>
          </cell>
          <cell r="S45">
            <v>0</v>
          </cell>
          <cell r="T45">
            <v>0</v>
          </cell>
          <cell r="U45">
            <v>0</v>
          </cell>
          <cell r="V45">
            <v>0</v>
          </cell>
          <cell r="W45">
            <v>1228</v>
          </cell>
          <cell r="X45">
            <v>0</v>
          </cell>
          <cell r="Y45">
            <v>59742</v>
          </cell>
          <cell r="Z45">
            <v>0</v>
          </cell>
          <cell r="AA45">
            <v>0</v>
          </cell>
          <cell r="AB45">
            <v>0</v>
          </cell>
          <cell r="AC45">
            <v>0</v>
          </cell>
          <cell r="AD45">
            <v>0</v>
          </cell>
          <cell r="AE45">
            <v>0</v>
          </cell>
          <cell r="AF45">
            <v>0</v>
          </cell>
          <cell r="AG45">
            <v>0</v>
          </cell>
          <cell r="AH45">
            <v>0</v>
          </cell>
          <cell r="AI45">
            <v>0</v>
          </cell>
          <cell r="AJ45">
            <v>29734</v>
          </cell>
        </row>
        <row r="46">
          <cell r="A46">
            <v>22770</v>
          </cell>
          <cell r="B46">
            <v>22770</v>
          </cell>
          <cell r="C46" t="str">
            <v>DE Germany</v>
          </cell>
          <cell r="D46" t="str">
            <v>22770              VS BLACKLINE MOUSSE</v>
          </cell>
          <cell r="E46" t="str">
            <v>22770              VS BLACKLINE MOUSSE</v>
          </cell>
          <cell r="F46">
            <v>14000</v>
          </cell>
          <cell r="G46">
            <v>14000</v>
          </cell>
          <cell r="H46">
            <v>507241</v>
          </cell>
          <cell r="I46">
            <v>7609</v>
          </cell>
          <cell r="J46">
            <v>0</v>
          </cell>
          <cell r="K46">
            <v>15615</v>
          </cell>
          <cell r="L46">
            <v>0</v>
          </cell>
          <cell r="M46">
            <v>5121</v>
          </cell>
          <cell r="N46">
            <v>0</v>
          </cell>
          <cell r="O46">
            <v>0</v>
          </cell>
          <cell r="P46">
            <v>4409</v>
          </cell>
          <cell r="Q46">
            <v>0</v>
          </cell>
          <cell r="R46">
            <v>0</v>
          </cell>
          <cell r="S46">
            <v>0</v>
          </cell>
          <cell r="T46">
            <v>0</v>
          </cell>
          <cell r="U46">
            <v>0</v>
          </cell>
          <cell r="V46">
            <v>0</v>
          </cell>
          <cell r="W46">
            <v>391</v>
          </cell>
          <cell r="X46">
            <v>0</v>
          </cell>
          <cell r="Y46">
            <v>18358</v>
          </cell>
          <cell r="Z46">
            <v>0</v>
          </cell>
          <cell r="AA46">
            <v>0</v>
          </cell>
          <cell r="AB46">
            <v>0</v>
          </cell>
          <cell r="AC46">
            <v>0</v>
          </cell>
          <cell r="AD46">
            <v>0</v>
          </cell>
          <cell r="AE46">
            <v>0</v>
          </cell>
          <cell r="AF46">
            <v>0</v>
          </cell>
          <cell r="AG46">
            <v>0</v>
          </cell>
          <cell r="AH46">
            <v>0</v>
          </cell>
          <cell r="AI46">
            <v>0</v>
          </cell>
          <cell r="AJ46">
            <v>7117</v>
          </cell>
        </row>
        <row r="47">
          <cell r="A47">
            <v>22771</v>
          </cell>
          <cell r="B47">
            <v>22771</v>
          </cell>
          <cell r="C47" t="str">
            <v>DE Germany</v>
          </cell>
          <cell r="D47" t="str">
            <v>22771              VS BLACKLINE GEL 150</v>
          </cell>
          <cell r="E47" t="str">
            <v>22771              VS BLACKLINE GEL 150</v>
          </cell>
          <cell r="F47">
            <v>14000</v>
          </cell>
          <cell r="G47">
            <v>14000</v>
          </cell>
          <cell r="H47">
            <v>676235</v>
          </cell>
          <cell r="I47">
            <v>10144</v>
          </cell>
          <cell r="J47">
            <v>0</v>
          </cell>
          <cell r="K47">
            <v>20817</v>
          </cell>
          <cell r="L47">
            <v>0</v>
          </cell>
          <cell r="M47">
            <v>6829</v>
          </cell>
          <cell r="N47">
            <v>0</v>
          </cell>
          <cell r="O47">
            <v>0</v>
          </cell>
          <cell r="P47">
            <v>4409</v>
          </cell>
          <cell r="Q47">
            <v>0</v>
          </cell>
          <cell r="R47">
            <v>0</v>
          </cell>
          <cell r="S47">
            <v>0</v>
          </cell>
          <cell r="T47">
            <v>0</v>
          </cell>
          <cell r="U47">
            <v>0</v>
          </cell>
          <cell r="V47">
            <v>0</v>
          </cell>
          <cell r="W47">
            <v>391</v>
          </cell>
          <cell r="X47">
            <v>0</v>
          </cell>
          <cell r="Y47">
            <v>18358</v>
          </cell>
          <cell r="Z47">
            <v>0</v>
          </cell>
          <cell r="AA47">
            <v>0</v>
          </cell>
          <cell r="AB47">
            <v>0</v>
          </cell>
          <cell r="AC47">
            <v>0</v>
          </cell>
          <cell r="AD47">
            <v>0</v>
          </cell>
          <cell r="AE47">
            <v>0</v>
          </cell>
          <cell r="AF47">
            <v>0</v>
          </cell>
          <cell r="AG47">
            <v>0</v>
          </cell>
          <cell r="AH47">
            <v>0</v>
          </cell>
          <cell r="AI47">
            <v>0</v>
          </cell>
          <cell r="AJ47">
            <v>9511</v>
          </cell>
        </row>
        <row r="48">
          <cell r="A48">
            <v>22841</v>
          </cell>
          <cell r="B48">
            <v>22841</v>
          </cell>
          <cell r="C48" t="str">
            <v>DE Germany</v>
          </cell>
          <cell r="D48" t="str">
            <v>22841              OOO ESSENTIAL CREAMS</v>
          </cell>
          <cell r="E48" t="str">
            <v>22841              OOO ESSENTIAL CREAMS</v>
          </cell>
          <cell r="F48">
            <v>992762</v>
          </cell>
          <cell r="G48">
            <v>992762</v>
          </cell>
          <cell r="H48">
            <v>21048842</v>
          </cell>
          <cell r="I48">
            <v>589480</v>
          </cell>
          <cell r="J48">
            <v>0</v>
          </cell>
          <cell r="K48">
            <v>562845</v>
          </cell>
          <cell r="L48">
            <v>24125</v>
          </cell>
          <cell r="M48">
            <v>623048</v>
          </cell>
          <cell r="N48">
            <v>0</v>
          </cell>
          <cell r="O48">
            <v>0</v>
          </cell>
          <cell r="P48">
            <v>3243495</v>
          </cell>
          <cell r="Q48">
            <v>92354</v>
          </cell>
          <cell r="R48">
            <v>470867</v>
          </cell>
          <cell r="S48">
            <v>1449532</v>
          </cell>
          <cell r="T48">
            <v>794011</v>
          </cell>
          <cell r="U48">
            <v>0</v>
          </cell>
          <cell r="V48">
            <v>0</v>
          </cell>
          <cell r="W48">
            <v>27698</v>
          </cell>
          <cell r="X48">
            <v>0</v>
          </cell>
          <cell r="Y48">
            <v>849372</v>
          </cell>
          <cell r="Z48">
            <v>0</v>
          </cell>
          <cell r="AA48">
            <v>0</v>
          </cell>
          <cell r="AB48">
            <v>0</v>
          </cell>
          <cell r="AC48">
            <v>0</v>
          </cell>
          <cell r="AD48">
            <v>0</v>
          </cell>
          <cell r="AE48">
            <v>0</v>
          </cell>
          <cell r="AF48">
            <v>0</v>
          </cell>
          <cell r="AG48">
            <v>0</v>
          </cell>
          <cell r="AH48">
            <v>0</v>
          </cell>
          <cell r="AI48">
            <v>0</v>
          </cell>
          <cell r="AJ48">
            <v>0</v>
          </cell>
        </row>
        <row r="49">
          <cell r="A49">
            <v>22842</v>
          </cell>
          <cell r="B49">
            <v>22842</v>
          </cell>
          <cell r="C49" t="str">
            <v>DE Germany</v>
          </cell>
          <cell r="D49" t="str">
            <v>22842              OOO ESSENTIAL FLUIDS</v>
          </cell>
          <cell r="E49" t="str">
            <v>22842              OOO ESSENTIAL FLUIDS</v>
          </cell>
          <cell r="F49">
            <v>714243</v>
          </cell>
          <cell r="G49">
            <v>714243</v>
          </cell>
          <cell r="H49">
            <v>19472700</v>
          </cell>
          <cell r="I49">
            <v>442970</v>
          </cell>
          <cell r="J49">
            <v>0</v>
          </cell>
          <cell r="K49">
            <v>502681</v>
          </cell>
          <cell r="L49">
            <v>18223</v>
          </cell>
          <cell r="M49">
            <v>913911</v>
          </cell>
          <cell r="N49">
            <v>0</v>
          </cell>
          <cell r="O49">
            <v>0</v>
          </cell>
          <cell r="P49">
            <v>2252194</v>
          </cell>
          <cell r="Q49">
            <v>37960</v>
          </cell>
          <cell r="R49">
            <v>571251</v>
          </cell>
          <cell r="S49">
            <v>989726</v>
          </cell>
          <cell r="T49">
            <v>803738</v>
          </cell>
          <cell r="U49">
            <v>0</v>
          </cell>
          <cell r="V49">
            <v>0</v>
          </cell>
          <cell r="W49">
            <v>19927</v>
          </cell>
          <cell r="X49">
            <v>0</v>
          </cell>
          <cell r="Y49">
            <v>606212</v>
          </cell>
          <cell r="Z49">
            <v>0</v>
          </cell>
          <cell r="AA49">
            <v>0</v>
          </cell>
          <cell r="AB49">
            <v>0</v>
          </cell>
          <cell r="AC49">
            <v>0</v>
          </cell>
          <cell r="AD49">
            <v>0</v>
          </cell>
          <cell r="AE49">
            <v>0</v>
          </cell>
          <cell r="AF49">
            <v>0</v>
          </cell>
          <cell r="AG49">
            <v>0</v>
          </cell>
          <cell r="AH49">
            <v>0</v>
          </cell>
          <cell r="AI49">
            <v>0</v>
          </cell>
          <cell r="AJ49">
            <v>0</v>
          </cell>
        </row>
        <row r="50">
          <cell r="A50">
            <v>22843</v>
          </cell>
          <cell r="B50">
            <v>22843</v>
          </cell>
          <cell r="C50" t="str">
            <v>DE Germany</v>
          </cell>
          <cell r="D50" t="str">
            <v>22843              OOO ESSENTIAL FLUID</v>
          </cell>
          <cell r="E50" t="str">
            <v>22843              OOO ESSENTIAL FLUID</v>
          </cell>
          <cell r="F50">
            <v>647221</v>
          </cell>
          <cell r="G50">
            <v>647221</v>
          </cell>
          <cell r="H50">
            <v>16797814</v>
          </cell>
          <cell r="I50">
            <v>423569</v>
          </cell>
          <cell r="J50">
            <v>0</v>
          </cell>
          <cell r="K50">
            <v>502828</v>
          </cell>
          <cell r="L50">
            <v>0</v>
          </cell>
          <cell r="M50">
            <v>722155</v>
          </cell>
          <cell r="N50">
            <v>0</v>
          </cell>
          <cell r="O50">
            <v>0</v>
          </cell>
          <cell r="P50">
            <v>1893049</v>
          </cell>
          <cell r="Q50">
            <v>66761</v>
          </cell>
          <cell r="R50">
            <v>511628</v>
          </cell>
          <cell r="S50">
            <v>607934</v>
          </cell>
          <cell r="T50">
            <v>523666</v>
          </cell>
          <cell r="U50">
            <v>0</v>
          </cell>
          <cell r="V50">
            <v>0</v>
          </cell>
          <cell r="W50">
            <v>18058</v>
          </cell>
          <cell r="X50">
            <v>0</v>
          </cell>
          <cell r="Y50">
            <v>627773</v>
          </cell>
          <cell r="Z50">
            <v>0</v>
          </cell>
          <cell r="AA50">
            <v>0</v>
          </cell>
          <cell r="AB50">
            <v>0</v>
          </cell>
          <cell r="AC50">
            <v>0</v>
          </cell>
          <cell r="AD50">
            <v>0</v>
          </cell>
          <cell r="AE50">
            <v>0</v>
          </cell>
          <cell r="AF50">
            <v>0</v>
          </cell>
          <cell r="AG50">
            <v>0</v>
          </cell>
          <cell r="AH50">
            <v>0</v>
          </cell>
          <cell r="AI50">
            <v>0</v>
          </cell>
          <cell r="AJ50">
            <v>0</v>
          </cell>
        </row>
        <row r="51">
          <cell r="A51">
            <v>22844</v>
          </cell>
          <cell r="B51">
            <v>22844</v>
          </cell>
          <cell r="C51" t="str">
            <v>DE Germany</v>
          </cell>
          <cell r="D51" t="str">
            <v>22844              OOO ESSENTIAL FLUIDS</v>
          </cell>
          <cell r="E51" t="str">
            <v>22844              OOO ESSENTIAL FLUIDS</v>
          </cell>
          <cell r="F51">
            <v>275983</v>
          </cell>
          <cell r="G51">
            <v>275983</v>
          </cell>
          <cell r="H51">
            <v>6416053</v>
          </cell>
          <cell r="I51">
            <v>100044</v>
          </cell>
          <cell r="J51">
            <v>0</v>
          </cell>
          <cell r="K51">
            <v>193072</v>
          </cell>
          <cell r="L51">
            <v>0</v>
          </cell>
          <cell r="M51">
            <v>487171</v>
          </cell>
          <cell r="N51">
            <v>0</v>
          </cell>
          <cell r="O51">
            <v>0</v>
          </cell>
          <cell r="P51">
            <v>538123</v>
          </cell>
          <cell r="Q51">
            <v>0</v>
          </cell>
          <cell r="R51">
            <v>246398</v>
          </cell>
          <cell r="S51">
            <v>233565</v>
          </cell>
          <cell r="T51">
            <v>182232</v>
          </cell>
          <cell r="U51">
            <v>0</v>
          </cell>
          <cell r="V51">
            <v>0</v>
          </cell>
          <cell r="W51">
            <v>7700</v>
          </cell>
          <cell r="X51">
            <v>0</v>
          </cell>
          <cell r="Y51">
            <v>215353</v>
          </cell>
          <cell r="Z51">
            <v>0</v>
          </cell>
          <cell r="AA51">
            <v>0</v>
          </cell>
          <cell r="AB51">
            <v>0</v>
          </cell>
          <cell r="AC51">
            <v>0</v>
          </cell>
          <cell r="AD51">
            <v>0</v>
          </cell>
          <cell r="AE51">
            <v>0</v>
          </cell>
          <cell r="AF51">
            <v>0</v>
          </cell>
          <cell r="AG51">
            <v>0</v>
          </cell>
          <cell r="AH51">
            <v>0</v>
          </cell>
          <cell r="AI51">
            <v>0</v>
          </cell>
          <cell r="AJ51">
            <v>0</v>
          </cell>
        </row>
        <row r="52">
          <cell r="A52">
            <v>22845</v>
          </cell>
          <cell r="B52">
            <v>22845</v>
          </cell>
          <cell r="C52" t="str">
            <v>DE Germany</v>
          </cell>
          <cell r="D52" t="str">
            <v>22845              OOO ESSENTIAL CLEANS</v>
          </cell>
          <cell r="E52" t="str">
            <v>22845              OOO ESSENTIAL CLEANS</v>
          </cell>
          <cell r="F52">
            <v>52446</v>
          </cell>
          <cell r="G52">
            <v>52446</v>
          </cell>
          <cell r="H52">
            <v>1878363</v>
          </cell>
          <cell r="I52">
            <v>36446</v>
          </cell>
          <cell r="J52">
            <v>0</v>
          </cell>
          <cell r="K52">
            <v>48382</v>
          </cell>
          <cell r="L52">
            <v>1391</v>
          </cell>
          <cell r="M52">
            <v>106617</v>
          </cell>
          <cell r="N52">
            <v>0</v>
          </cell>
          <cell r="O52">
            <v>0</v>
          </cell>
          <cell r="P52">
            <v>135337</v>
          </cell>
          <cell r="Q52">
            <v>0</v>
          </cell>
          <cell r="R52">
            <v>114132</v>
          </cell>
          <cell r="S52">
            <v>187294</v>
          </cell>
          <cell r="T52">
            <v>100476</v>
          </cell>
          <cell r="U52">
            <v>0</v>
          </cell>
          <cell r="V52">
            <v>0</v>
          </cell>
          <cell r="W52">
            <v>1463</v>
          </cell>
          <cell r="X52">
            <v>0</v>
          </cell>
          <cell r="Y52">
            <v>41010</v>
          </cell>
          <cell r="Z52">
            <v>0</v>
          </cell>
          <cell r="AA52">
            <v>0</v>
          </cell>
          <cell r="AB52">
            <v>0</v>
          </cell>
          <cell r="AC52">
            <v>0</v>
          </cell>
          <cell r="AD52">
            <v>0</v>
          </cell>
          <cell r="AE52">
            <v>0</v>
          </cell>
          <cell r="AF52">
            <v>0</v>
          </cell>
          <cell r="AG52">
            <v>0</v>
          </cell>
          <cell r="AH52">
            <v>0</v>
          </cell>
          <cell r="AI52">
            <v>0</v>
          </cell>
          <cell r="AJ52">
            <v>0</v>
          </cell>
        </row>
        <row r="53">
          <cell r="A53">
            <v>22846</v>
          </cell>
          <cell r="B53">
            <v>22846</v>
          </cell>
          <cell r="C53" t="str">
            <v>DE Germany</v>
          </cell>
          <cell r="D53" t="str">
            <v>22846              OOO ESSENTIAL CLEANS</v>
          </cell>
          <cell r="E53" t="str">
            <v>22846              OOO ESSENTIAL CLEANS</v>
          </cell>
          <cell r="F53">
            <v>137068</v>
          </cell>
          <cell r="G53">
            <v>137068</v>
          </cell>
          <cell r="H53">
            <v>3551526</v>
          </cell>
          <cell r="I53">
            <v>84747</v>
          </cell>
          <cell r="J53">
            <v>0</v>
          </cell>
          <cell r="K53">
            <v>95517</v>
          </cell>
          <cell r="L53">
            <v>72</v>
          </cell>
          <cell r="M53">
            <v>207902</v>
          </cell>
          <cell r="N53">
            <v>0</v>
          </cell>
          <cell r="O53">
            <v>0</v>
          </cell>
          <cell r="P53">
            <v>302826</v>
          </cell>
          <cell r="Q53">
            <v>1922</v>
          </cell>
          <cell r="R53">
            <v>127473</v>
          </cell>
          <cell r="S53">
            <v>160617</v>
          </cell>
          <cell r="T53">
            <v>113452</v>
          </cell>
          <cell r="U53">
            <v>0</v>
          </cell>
          <cell r="V53">
            <v>0</v>
          </cell>
          <cell r="W53">
            <v>0</v>
          </cell>
          <cell r="X53">
            <v>0</v>
          </cell>
          <cell r="Y53">
            <v>105618</v>
          </cell>
          <cell r="Z53">
            <v>0</v>
          </cell>
          <cell r="AA53">
            <v>0</v>
          </cell>
          <cell r="AB53">
            <v>0</v>
          </cell>
          <cell r="AC53">
            <v>0</v>
          </cell>
          <cell r="AD53">
            <v>0</v>
          </cell>
          <cell r="AE53">
            <v>0</v>
          </cell>
          <cell r="AF53">
            <v>0</v>
          </cell>
          <cell r="AG53">
            <v>0</v>
          </cell>
          <cell r="AH53">
            <v>0</v>
          </cell>
          <cell r="AI53">
            <v>0</v>
          </cell>
          <cell r="AJ53">
            <v>0</v>
          </cell>
        </row>
        <row r="54">
          <cell r="A54">
            <v>22847</v>
          </cell>
          <cell r="B54">
            <v>22847</v>
          </cell>
          <cell r="C54" t="str">
            <v>DE Germany</v>
          </cell>
          <cell r="D54" t="str">
            <v>22847              OOO PRO V CREAM 50ML</v>
          </cell>
          <cell r="E54" t="str">
            <v>22847              OOO PRO V CREAM 50ML</v>
          </cell>
          <cell r="F54">
            <v>456523</v>
          </cell>
          <cell r="G54">
            <v>456523</v>
          </cell>
          <cell r="H54">
            <v>15392923</v>
          </cell>
          <cell r="I54">
            <v>387137</v>
          </cell>
          <cell r="J54">
            <v>0</v>
          </cell>
          <cell r="K54">
            <v>412027</v>
          </cell>
          <cell r="L54">
            <v>4993</v>
          </cell>
          <cell r="M54">
            <v>412714</v>
          </cell>
          <cell r="N54">
            <v>0</v>
          </cell>
          <cell r="O54">
            <v>0</v>
          </cell>
          <cell r="P54">
            <v>1939469</v>
          </cell>
          <cell r="Q54">
            <v>68987</v>
          </cell>
          <cell r="R54">
            <v>399092</v>
          </cell>
          <cell r="S54">
            <v>713271</v>
          </cell>
          <cell r="T54">
            <v>365127</v>
          </cell>
          <cell r="U54">
            <v>0</v>
          </cell>
          <cell r="V54">
            <v>0</v>
          </cell>
          <cell r="W54">
            <v>12737</v>
          </cell>
          <cell r="X54">
            <v>0</v>
          </cell>
          <cell r="Y54">
            <v>389025</v>
          </cell>
          <cell r="Z54">
            <v>0</v>
          </cell>
          <cell r="AA54">
            <v>0</v>
          </cell>
          <cell r="AB54">
            <v>0</v>
          </cell>
          <cell r="AC54">
            <v>0</v>
          </cell>
          <cell r="AD54">
            <v>0</v>
          </cell>
          <cell r="AE54">
            <v>0</v>
          </cell>
          <cell r="AF54">
            <v>0</v>
          </cell>
          <cell r="AG54">
            <v>0</v>
          </cell>
          <cell r="AH54">
            <v>0</v>
          </cell>
          <cell r="AI54">
            <v>0</v>
          </cell>
          <cell r="AJ54">
            <v>0</v>
          </cell>
        </row>
        <row r="55">
          <cell r="A55">
            <v>22848</v>
          </cell>
          <cell r="B55">
            <v>22848</v>
          </cell>
          <cell r="C55" t="str">
            <v>DE Germany</v>
          </cell>
          <cell r="D55" t="str">
            <v>22848              OOO PRO V FLUID 100M</v>
          </cell>
          <cell r="E55" t="str">
            <v>22848              OOO PRO V FLUID 100M</v>
          </cell>
          <cell r="F55">
            <v>97887</v>
          </cell>
          <cell r="G55">
            <v>97887</v>
          </cell>
          <cell r="H55">
            <v>4441057</v>
          </cell>
          <cell r="I55">
            <v>108859</v>
          </cell>
          <cell r="J55">
            <v>0</v>
          </cell>
          <cell r="K55">
            <v>114759</v>
          </cell>
          <cell r="L55">
            <v>1999</v>
          </cell>
          <cell r="M55">
            <v>114779</v>
          </cell>
          <cell r="N55">
            <v>0</v>
          </cell>
          <cell r="O55">
            <v>0</v>
          </cell>
          <cell r="P55">
            <v>518886</v>
          </cell>
          <cell r="Q55">
            <v>15866</v>
          </cell>
          <cell r="R55">
            <v>191173</v>
          </cell>
          <cell r="S55">
            <v>133821</v>
          </cell>
          <cell r="T55">
            <v>110152</v>
          </cell>
          <cell r="U55">
            <v>0</v>
          </cell>
          <cell r="V55">
            <v>0</v>
          </cell>
          <cell r="W55">
            <v>2731</v>
          </cell>
          <cell r="X55">
            <v>0</v>
          </cell>
          <cell r="Y55">
            <v>84494</v>
          </cell>
          <cell r="Z55">
            <v>0</v>
          </cell>
          <cell r="AA55">
            <v>0</v>
          </cell>
          <cell r="AB55">
            <v>0</v>
          </cell>
          <cell r="AC55">
            <v>0</v>
          </cell>
          <cell r="AD55">
            <v>0</v>
          </cell>
          <cell r="AE55">
            <v>0</v>
          </cell>
          <cell r="AF55">
            <v>0</v>
          </cell>
          <cell r="AG55">
            <v>0</v>
          </cell>
          <cell r="AH55">
            <v>0</v>
          </cell>
          <cell r="AI55">
            <v>0</v>
          </cell>
          <cell r="AJ55">
            <v>0</v>
          </cell>
        </row>
        <row r="56">
          <cell r="A56">
            <v>22849</v>
          </cell>
          <cell r="B56">
            <v>22849</v>
          </cell>
          <cell r="C56" t="str">
            <v>DE Germany</v>
          </cell>
          <cell r="D56" t="str">
            <v>22849              OOO PRO V CLEANSER 1</v>
          </cell>
          <cell r="E56" t="str">
            <v>22849              OOO PRO V CLEANSER 1</v>
          </cell>
          <cell r="F56">
            <v>25096</v>
          </cell>
          <cell r="G56">
            <v>25096</v>
          </cell>
          <cell r="H56">
            <v>1151173</v>
          </cell>
          <cell r="I56">
            <v>39568</v>
          </cell>
          <cell r="J56">
            <v>0</v>
          </cell>
          <cell r="K56">
            <v>33727</v>
          </cell>
          <cell r="L56">
            <v>935</v>
          </cell>
          <cell r="M56">
            <v>20741</v>
          </cell>
          <cell r="N56">
            <v>0</v>
          </cell>
          <cell r="O56">
            <v>0</v>
          </cell>
          <cell r="P56">
            <v>127626</v>
          </cell>
          <cell r="Q56">
            <v>9317</v>
          </cell>
          <cell r="R56">
            <v>49247</v>
          </cell>
          <cell r="S56">
            <v>64184</v>
          </cell>
          <cell r="T56">
            <v>43645</v>
          </cell>
          <cell r="U56">
            <v>0</v>
          </cell>
          <cell r="V56">
            <v>0</v>
          </cell>
          <cell r="W56">
            <v>700</v>
          </cell>
          <cell r="X56">
            <v>0</v>
          </cell>
          <cell r="Y56">
            <v>27658</v>
          </cell>
          <cell r="Z56">
            <v>0</v>
          </cell>
          <cell r="AA56">
            <v>0</v>
          </cell>
          <cell r="AB56">
            <v>0</v>
          </cell>
          <cell r="AC56">
            <v>0</v>
          </cell>
          <cell r="AD56">
            <v>0</v>
          </cell>
          <cell r="AE56">
            <v>0</v>
          </cell>
          <cell r="AF56">
            <v>0</v>
          </cell>
          <cell r="AG56">
            <v>0</v>
          </cell>
          <cell r="AH56">
            <v>0</v>
          </cell>
          <cell r="AI56">
            <v>0</v>
          </cell>
          <cell r="AJ56">
            <v>0</v>
          </cell>
        </row>
        <row r="57">
          <cell r="A57">
            <v>22850</v>
          </cell>
          <cell r="B57">
            <v>22850</v>
          </cell>
          <cell r="C57" t="str">
            <v>DE Germany</v>
          </cell>
          <cell r="D57" t="str">
            <v>22850              OOO PRO V CLEANSER 2</v>
          </cell>
          <cell r="E57" t="str">
            <v>22850              OOO PRO V CLEANSER 2</v>
          </cell>
          <cell r="F57">
            <v>57151</v>
          </cell>
          <cell r="G57">
            <v>57151</v>
          </cell>
          <cell r="H57">
            <v>1784898</v>
          </cell>
          <cell r="I57">
            <v>55744</v>
          </cell>
          <cell r="J57">
            <v>0</v>
          </cell>
          <cell r="K57">
            <v>45604</v>
          </cell>
          <cell r="L57">
            <v>702</v>
          </cell>
          <cell r="M57">
            <v>44851</v>
          </cell>
          <cell r="N57">
            <v>0</v>
          </cell>
          <cell r="O57">
            <v>0</v>
          </cell>
          <cell r="P57">
            <v>240953</v>
          </cell>
          <cell r="Q57">
            <v>8196</v>
          </cell>
          <cell r="R57">
            <v>97796</v>
          </cell>
          <cell r="S57">
            <v>85040</v>
          </cell>
          <cell r="T57">
            <v>88761</v>
          </cell>
          <cell r="U57">
            <v>0</v>
          </cell>
          <cell r="V57">
            <v>0</v>
          </cell>
          <cell r="W57">
            <v>1595</v>
          </cell>
          <cell r="X57">
            <v>0</v>
          </cell>
          <cell r="Y57">
            <v>53714</v>
          </cell>
          <cell r="Z57">
            <v>0</v>
          </cell>
          <cell r="AA57">
            <v>0</v>
          </cell>
          <cell r="AB57">
            <v>0</v>
          </cell>
          <cell r="AC57">
            <v>0</v>
          </cell>
          <cell r="AD57">
            <v>0</v>
          </cell>
          <cell r="AE57">
            <v>0</v>
          </cell>
          <cell r="AF57">
            <v>0</v>
          </cell>
          <cell r="AG57">
            <v>0</v>
          </cell>
          <cell r="AH57">
            <v>0</v>
          </cell>
          <cell r="AI57">
            <v>0</v>
          </cell>
          <cell r="AJ57">
            <v>0</v>
          </cell>
        </row>
        <row r="58">
          <cell r="A58">
            <v>22851</v>
          </cell>
          <cell r="B58">
            <v>22851</v>
          </cell>
          <cell r="C58" t="str">
            <v>DE Germany</v>
          </cell>
          <cell r="D58" t="str">
            <v>22851              OOO SPECIAL CREAM 50</v>
          </cell>
          <cell r="E58" t="str">
            <v>22851              OOO SPECIAL CREAM 50</v>
          </cell>
          <cell r="F58">
            <v>156450</v>
          </cell>
          <cell r="G58">
            <v>156450</v>
          </cell>
          <cell r="H58">
            <v>4827380</v>
          </cell>
          <cell r="I58">
            <v>167979</v>
          </cell>
          <cell r="J58">
            <v>0</v>
          </cell>
          <cell r="K58">
            <v>139312</v>
          </cell>
          <cell r="L58">
            <v>0</v>
          </cell>
          <cell r="M58">
            <v>0</v>
          </cell>
          <cell r="N58">
            <v>0</v>
          </cell>
          <cell r="O58">
            <v>0</v>
          </cell>
          <cell r="P58">
            <v>733827</v>
          </cell>
          <cell r="Q58">
            <v>46270</v>
          </cell>
          <cell r="R58">
            <v>45105</v>
          </cell>
          <cell r="S58">
            <v>295362</v>
          </cell>
          <cell r="T58">
            <v>125129</v>
          </cell>
          <cell r="U58">
            <v>0</v>
          </cell>
          <cell r="V58">
            <v>0</v>
          </cell>
          <cell r="W58">
            <v>4365</v>
          </cell>
          <cell r="X58">
            <v>0</v>
          </cell>
          <cell r="Y58">
            <v>142403</v>
          </cell>
          <cell r="Z58">
            <v>0</v>
          </cell>
          <cell r="AA58">
            <v>0</v>
          </cell>
          <cell r="AB58">
            <v>0</v>
          </cell>
          <cell r="AC58">
            <v>0</v>
          </cell>
          <cell r="AD58">
            <v>0</v>
          </cell>
          <cell r="AE58">
            <v>0</v>
          </cell>
          <cell r="AF58">
            <v>0</v>
          </cell>
          <cell r="AG58">
            <v>0</v>
          </cell>
          <cell r="AH58">
            <v>0</v>
          </cell>
          <cell r="AI58">
            <v>0</v>
          </cell>
          <cell r="AJ58">
            <v>0</v>
          </cell>
        </row>
        <row r="59">
          <cell r="A59">
            <v>22852</v>
          </cell>
          <cell r="B59">
            <v>22852</v>
          </cell>
          <cell r="C59" t="str">
            <v>DE Germany</v>
          </cell>
          <cell r="D59" t="str">
            <v>22852              OOO SPECIAL FLUID 10</v>
          </cell>
          <cell r="E59" t="str">
            <v>22852              OOO SPECIAL FLUID 10</v>
          </cell>
          <cell r="F59">
            <v>23500</v>
          </cell>
          <cell r="G59">
            <v>23500</v>
          </cell>
          <cell r="H59">
            <v>1090565</v>
          </cell>
          <cell r="I59">
            <v>16358</v>
          </cell>
          <cell r="J59">
            <v>0</v>
          </cell>
          <cell r="K59">
            <v>33590</v>
          </cell>
          <cell r="L59">
            <v>0</v>
          </cell>
          <cell r="M59">
            <v>86702</v>
          </cell>
          <cell r="N59">
            <v>0</v>
          </cell>
          <cell r="O59">
            <v>0</v>
          </cell>
          <cell r="P59">
            <v>44705</v>
          </cell>
          <cell r="Q59">
            <v>0</v>
          </cell>
          <cell r="R59">
            <v>33001</v>
          </cell>
          <cell r="S59">
            <v>32783</v>
          </cell>
          <cell r="T59">
            <v>26226</v>
          </cell>
          <cell r="U59">
            <v>0</v>
          </cell>
          <cell r="V59">
            <v>0</v>
          </cell>
          <cell r="W59">
            <v>656</v>
          </cell>
          <cell r="X59">
            <v>0</v>
          </cell>
          <cell r="Y59">
            <v>18358</v>
          </cell>
          <cell r="Z59">
            <v>0</v>
          </cell>
          <cell r="AA59">
            <v>0</v>
          </cell>
          <cell r="AB59">
            <v>0</v>
          </cell>
          <cell r="AC59">
            <v>0</v>
          </cell>
          <cell r="AD59">
            <v>0</v>
          </cell>
          <cell r="AE59">
            <v>0</v>
          </cell>
          <cell r="AF59">
            <v>0</v>
          </cell>
          <cell r="AG59">
            <v>0</v>
          </cell>
          <cell r="AH59">
            <v>0</v>
          </cell>
          <cell r="AI59">
            <v>0</v>
          </cell>
          <cell r="AJ59">
            <v>0</v>
          </cell>
        </row>
        <row r="60">
          <cell r="A60">
            <v>22853</v>
          </cell>
          <cell r="B60">
            <v>22853</v>
          </cell>
          <cell r="C60" t="str">
            <v>DE Germany</v>
          </cell>
          <cell r="D60" t="str">
            <v>22853              OOO SPECIAL CLEANSER</v>
          </cell>
          <cell r="E60" t="str">
            <v>22853              OOO SPECIAL CLEANSER</v>
          </cell>
          <cell r="F60">
            <v>62547</v>
          </cell>
          <cell r="G60">
            <v>62547</v>
          </cell>
          <cell r="H60">
            <v>2815510</v>
          </cell>
          <cell r="I60">
            <v>93410</v>
          </cell>
          <cell r="J60">
            <v>0</v>
          </cell>
          <cell r="K60">
            <v>83177</v>
          </cell>
          <cell r="L60">
            <v>0</v>
          </cell>
          <cell r="M60">
            <v>85250</v>
          </cell>
          <cell r="N60">
            <v>0</v>
          </cell>
          <cell r="O60">
            <v>0</v>
          </cell>
          <cell r="P60">
            <v>266983</v>
          </cell>
          <cell r="Q60">
            <v>15848</v>
          </cell>
          <cell r="R60">
            <v>136115</v>
          </cell>
          <cell r="S60">
            <v>223368</v>
          </cell>
          <cell r="T60">
            <v>119828</v>
          </cell>
          <cell r="U60">
            <v>0</v>
          </cell>
          <cell r="V60">
            <v>0</v>
          </cell>
          <cell r="W60">
            <v>1745</v>
          </cell>
          <cell r="X60">
            <v>0</v>
          </cell>
          <cell r="Y60">
            <v>63865</v>
          </cell>
          <cell r="Z60">
            <v>0</v>
          </cell>
          <cell r="AA60">
            <v>0</v>
          </cell>
          <cell r="AB60">
            <v>0</v>
          </cell>
          <cell r="AC60">
            <v>0</v>
          </cell>
          <cell r="AD60">
            <v>0</v>
          </cell>
          <cell r="AE60">
            <v>0</v>
          </cell>
          <cell r="AF60">
            <v>0</v>
          </cell>
          <cell r="AG60">
            <v>0</v>
          </cell>
          <cell r="AH60">
            <v>0</v>
          </cell>
          <cell r="AI60">
            <v>0</v>
          </cell>
          <cell r="AJ60">
            <v>0</v>
          </cell>
        </row>
        <row r="61">
          <cell r="A61">
            <v>22854</v>
          </cell>
          <cell r="B61">
            <v>22854</v>
          </cell>
          <cell r="C61" t="str">
            <v>DE Germany</v>
          </cell>
          <cell r="D61" t="str">
            <v>22854              OOO SPECIAL CLEANSER</v>
          </cell>
          <cell r="E61" t="str">
            <v>22854              OOO SPECIAL CLEANSER</v>
          </cell>
          <cell r="F61">
            <v>188129</v>
          </cell>
          <cell r="G61">
            <v>188129</v>
          </cell>
          <cell r="H61">
            <v>5487436</v>
          </cell>
          <cell r="I61">
            <v>163733</v>
          </cell>
          <cell r="J61">
            <v>0</v>
          </cell>
          <cell r="K61">
            <v>127482</v>
          </cell>
          <cell r="L61">
            <v>72</v>
          </cell>
          <cell r="M61">
            <v>147938</v>
          </cell>
          <cell r="N61">
            <v>0</v>
          </cell>
          <cell r="O61">
            <v>0</v>
          </cell>
          <cell r="P61">
            <v>736900</v>
          </cell>
          <cell r="Q61">
            <v>11263</v>
          </cell>
          <cell r="R61">
            <v>241444</v>
          </cell>
          <cell r="S61">
            <v>253692</v>
          </cell>
          <cell r="T61">
            <v>293932</v>
          </cell>
          <cell r="U61">
            <v>0</v>
          </cell>
          <cell r="V61">
            <v>0</v>
          </cell>
          <cell r="W61">
            <v>5249</v>
          </cell>
          <cell r="X61">
            <v>0</v>
          </cell>
          <cell r="Y61">
            <v>157369</v>
          </cell>
          <cell r="Z61">
            <v>0</v>
          </cell>
          <cell r="AA61">
            <v>0</v>
          </cell>
          <cell r="AB61">
            <v>0</v>
          </cell>
          <cell r="AC61">
            <v>0</v>
          </cell>
          <cell r="AD61">
            <v>0</v>
          </cell>
          <cell r="AE61">
            <v>0</v>
          </cell>
          <cell r="AF61">
            <v>0</v>
          </cell>
          <cell r="AG61">
            <v>0</v>
          </cell>
          <cell r="AH61">
            <v>0</v>
          </cell>
          <cell r="AI61">
            <v>0</v>
          </cell>
          <cell r="AJ61">
            <v>0</v>
          </cell>
        </row>
        <row r="62">
          <cell r="A62">
            <v>22856</v>
          </cell>
          <cell r="B62">
            <v>22856</v>
          </cell>
          <cell r="C62" t="str">
            <v>DE Germany</v>
          </cell>
          <cell r="D62" t="str">
            <v>22856              BETRIX LIPS</v>
          </cell>
          <cell r="E62" t="str">
            <v>22856              BETRIX LIPS</v>
          </cell>
          <cell r="F62">
            <v>71700</v>
          </cell>
          <cell r="G62">
            <v>71700</v>
          </cell>
          <cell r="H62">
            <v>2792849</v>
          </cell>
          <cell r="I62">
            <v>243919</v>
          </cell>
          <cell r="J62">
            <v>0</v>
          </cell>
          <cell r="K62">
            <v>76468</v>
          </cell>
          <cell r="L62">
            <v>0</v>
          </cell>
          <cell r="M62">
            <v>0</v>
          </cell>
          <cell r="N62">
            <v>0</v>
          </cell>
          <cell r="O62">
            <v>0</v>
          </cell>
          <cell r="P62">
            <v>251170</v>
          </cell>
          <cell r="Q62">
            <v>25489</v>
          </cell>
          <cell r="R62">
            <v>10002</v>
          </cell>
          <cell r="S62">
            <v>261390</v>
          </cell>
          <cell r="T62">
            <v>198043</v>
          </cell>
          <cell r="U62">
            <v>0</v>
          </cell>
          <cell r="V62">
            <v>0</v>
          </cell>
          <cell r="W62">
            <v>2000</v>
          </cell>
          <cell r="X62">
            <v>0</v>
          </cell>
          <cell r="Y62">
            <v>200043</v>
          </cell>
          <cell r="Z62">
            <v>0</v>
          </cell>
          <cell r="AA62">
            <v>0</v>
          </cell>
          <cell r="AB62">
            <v>0</v>
          </cell>
          <cell r="AC62">
            <v>0</v>
          </cell>
          <cell r="AD62">
            <v>0</v>
          </cell>
          <cell r="AE62">
            <v>0</v>
          </cell>
          <cell r="AF62">
            <v>0</v>
          </cell>
          <cell r="AG62">
            <v>0</v>
          </cell>
          <cell r="AH62">
            <v>0</v>
          </cell>
          <cell r="AI62">
            <v>0</v>
          </cell>
          <cell r="AJ62">
            <v>0</v>
          </cell>
        </row>
        <row r="63">
          <cell r="A63">
            <v>22857</v>
          </cell>
          <cell r="B63">
            <v>22857</v>
          </cell>
          <cell r="C63" t="str">
            <v>DE Germany</v>
          </cell>
          <cell r="D63" t="str">
            <v>22857              BETRIX PREMIUM LIPS</v>
          </cell>
          <cell r="E63" t="str">
            <v>22857              BETRIX PREMIUM LIPS</v>
          </cell>
          <cell r="F63">
            <v>17000</v>
          </cell>
          <cell r="G63">
            <v>17000</v>
          </cell>
          <cell r="H63">
            <v>1196417</v>
          </cell>
          <cell r="I63">
            <v>101077</v>
          </cell>
          <cell r="J63">
            <v>0</v>
          </cell>
          <cell r="K63">
            <v>32860</v>
          </cell>
          <cell r="L63">
            <v>0</v>
          </cell>
          <cell r="M63">
            <v>0</v>
          </cell>
          <cell r="N63">
            <v>0</v>
          </cell>
          <cell r="O63">
            <v>0</v>
          </cell>
          <cell r="P63">
            <v>107611</v>
          </cell>
          <cell r="Q63">
            <v>10953</v>
          </cell>
          <cell r="R63">
            <v>3794</v>
          </cell>
          <cell r="S63">
            <v>218494</v>
          </cell>
          <cell r="T63">
            <v>49643</v>
          </cell>
          <cell r="U63">
            <v>0</v>
          </cell>
          <cell r="V63">
            <v>0</v>
          </cell>
          <cell r="W63">
            <v>474</v>
          </cell>
          <cell r="X63">
            <v>0</v>
          </cell>
          <cell r="Y63">
            <v>46165</v>
          </cell>
          <cell r="Z63">
            <v>0</v>
          </cell>
          <cell r="AA63">
            <v>0</v>
          </cell>
          <cell r="AB63">
            <v>0</v>
          </cell>
          <cell r="AC63">
            <v>0</v>
          </cell>
          <cell r="AD63">
            <v>0</v>
          </cell>
          <cell r="AE63">
            <v>0</v>
          </cell>
          <cell r="AF63">
            <v>0</v>
          </cell>
          <cell r="AG63">
            <v>0</v>
          </cell>
          <cell r="AH63">
            <v>0</v>
          </cell>
          <cell r="AI63">
            <v>0</v>
          </cell>
          <cell r="AJ63">
            <v>0</v>
          </cell>
        </row>
        <row r="64">
          <cell r="A64">
            <v>22858</v>
          </cell>
          <cell r="B64">
            <v>22858</v>
          </cell>
          <cell r="C64" t="str">
            <v>DE Germany</v>
          </cell>
          <cell r="D64" t="str">
            <v>22858              BETRIX FOUNDATION</v>
          </cell>
          <cell r="E64" t="str">
            <v>22858              BETRIX FOUNDATION</v>
          </cell>
          <cell r="F64">
            <v>85700</v>
          </cell>
          <cell r="G64">
            <v>85700</v>
          </cell>
          <cell r="H64">
            <v>4724672</v>
          </cell>
          <cell r="I64">
            <v>403526</v>
          </cell>
          <cell r="J64">
            <v>0</v>
          </cell>
          <cell r="K64">
            <v>129634</v>
          </cell>
          <cell r="L64">
            <v>0</v>
          </cell>
          <cell r="M64">
            <v>0</v>
          </cell>
          <cell r="N64">
            <v>0</v>
          </cell>
          <cell r="O64">
            <v>0</v>
          </cell>
          <cell r="P64">
            <v>424998</v>
          </cell>
          <cell r="Q64">
            <v>43211</v>
          </cell>
          <cell r="R64">
            <v>224757</v>
          </cell>
          <cell r="S64">
            <v>437559</v>
          </cell>
          <cell r="T64">
            <v>356263</v>
          </cell>
          <cell r="U64">
            <v>0</v>
          </cell>
          <cell r="V64">
            <v>0</v>
          </cell>
          <cell r="W64">
            <v>2391</v>
          </cell>
          <cell r="X64">
            <v>0</v>
          </cell>
          <cell r="Y64">
            <v>248667</v>
          </cell>
          <cell r="Z64">
            <v>0</v>
          </cell>
          <cell r="AA64">
            <v>0</v>
          </cell>
          <cell r="AB64">
            <v>0</v>
          </cell>
          <cell r="AC64">
            <v>0</v>
          </cell>
          <cell r="AD64">
            <v>0</v>
          </cell>
          <cell r="AE64">
            <v>0</v>
          </cell>
          <cell r="AF64">
            <v>0</v>
          </cell>
          <cell r="AG64">
            <v>0</v>
          </cell>
          <cell r="AH64">
            <v>0</v>
          </cell>
          <cell r="AI64">
            <v>0</v>
          </cell>
          <cell r="AJ64">
            <v>0</v>
          </cell>
        </row>
        <row r="65">
          <cell r="A65">
            <v>22859</v>
          </cell>
          <cell r="B65">
            <v>22859</v>
          </cell>
          <cell r="C65" t="str">
            <v>DE Germany</v>
          </cell>
          <cell r="D65" t="str">
            <v>22859              BETRIX PREMIUM FOUND</v>
          </cell>
          <cell r="E65" t="str">
            <v>22859              BETRIX PREMIUM FOUND</v>
          </cell>
          <cell r="F65">
            <v>78100</v>
          </cell>
          <cell r="G65">
            <v>78100</v>
          </cell>
          <cell r="H65">
            <v>4435366</v>
          </cell>
          <cell r="I65">
            <v>378254</v>
          </cell>
          <cell r="J65">
            <v>0</v>
          </cell>
          <cell r="K65">
            <v>121713</v>
          </cell>
          <cell r="L65">
            <v>0</v>
          </cell>
          <cell r="M65">
            <v>0</v>
          </cell>
          <cell r="N65">
            <v>0</v>
          </cell>
          <cell r="O65">
            <v>0</v>
          </cell>
          <cell r="P65">
            <v>398969</v>
          </cell>
          <cell r="Q65">
            <v>40571</v>
          </cell>
          <cell r="R65">
            <v>204825</v>
          </cell>
          <cell r="S65">
            <v>398755</v>
          </cell>
          <cell r="T65">
            <v>324670</v>
          </cell>
          <cell r="U65">
            <v>0</v>
          </cell>
          <cell r="V65">
            <v>0</v>
          </cell>
          <cell r="W65">
            <v>2179</v>
          </cell>
          <cell r="X65">
            <v>0</v>
          </cell>
          <cell r="Y65">
            <v>226615</v>
          </cell>
          <cell r="Z65">
            <v>0</v>
          </cell>
          <cell r="AA65">
            <v>0</v>
          </cell>
          <cell r="AB65">
            <v>0</v>
          </cell>
          <cell r="AC65">
            <v>0</v>
          </cell>
          <cell r="AD65">
            <v>0</v>
          </cell>
          <cell r="AE65">
            <v>0</v>
          </cell>
          <cell r="AF65">
            <v>0</v>
          </cell>
          <cell r="AG65">
            <v>0</v>
          </cell>
          <cell r="AH65">
            <v>0</v>
          </cell>
          <cell r="AI65">
            <v>0</v>
          </cell>
          <cell r="AJ65">
            <v>0</v>
          </cell>
        </row>
        <row r="66">
          <cell r="A66">
            <v>22860</v>
          </cell>
          <cell r="B66">
            <v>22860</v>
          </cell>
          <cell r="C66" t="str">
            <v>DE Germany</v>
          </cell>
          <cell r="D66" t="str">
            <v>22860              BETRIX MASCARA</v>
          </cell>
          <cell r="E66" t="str">
            <v>22860              BETRIX MASCARA</v>
          </cell>
          <cell r="F66">
            <v>78800</v>
          </cell>
          <cell r="G66">
            <v>78800</v>
          </cell>
          <cell r="H66">
            <v>3436992</v>
          </cell>
          <cell r="I66">
            <v>297790</v>
          </cell>
          <cell r="J66">
            <v>0</v>
          </cell>
          <cell r="K66">
            <v>94176</v>
          </cell>
          <cell r="L66">
            <v>0</v>
          </cell>
          <cell r="M66">
            <v>0</v>
          </cell>
          <cell r="N66">
            <v>0</v>
          </cell>
          <cell r="O66">
            <v>0</v>
          </cell>
          <cell r="P66">
            <v>309142</v>
          </cell>
          <cell r="Q66">
            <v>31392</v>
          </cell>
          <cell r="R66">
            <v>65223</v>
          </cell>
          <cell r="S66">
            <v>296800</v>
          </cell>
          <cell r="T66">
            <v>216921</v>
          </cell>
          <cell r="U66">
            <v>0</v>
          </cell>
          <cell r="V66">
            <v>0</v>
          </cell>
          <cell r="W66">
            <v>2199</v>
          </cell>
          <cell r="X66">
            <v>0</v>
          </cell>
          <cell r="Y66">
            <v>216188</v>
          </cell>
          <cell r="Z66">
            <v>0</v>
          </cell>
          <cell r="AA66">
            <v>0</v>
          </cell>
          <cell r="AB66">
            <v>0</v>
          </cell>
          <cell r="AC66">
            <v>0</v>
          </cell>
          <cell r="AD66">
            <v>0</v>
          </cell>
          <cell r="AE66">
            <v>0</v>
          </cell>
          <cell r="AF66">
            <v>0</v>
          </cell>
          <cell r="AG66">
            <v>0</v>
          </cell>
          <cell r="AH66">
            <v>0</v>
          </cell>
          <cell r="AI66">
            <v>0</v>
          </cell>
          <cell r="AJ66">
            <v>0</v>
          </cell>
        </row>
        <row r="67">
          <cell r="A67">
            <v>22868</v>
          </cell>
          <cell r="B67">
            <v>22868</v>
          </cell>
          <cell r="C67" t="str">
            <v>DE Germany</v>
          </cell>
          <cell r="D67" t="str">
            <v>22868              MAX FACTOR LIPS</v>
          </cell>
          <cell r="E67" t="str">
            <v>22868              MAX FACTOR LIPS</v>
          </cell>
          <cell r="F67">
            <v>160365</v>
          </cell>
          <cell r="G67">
            <v>160365</v>
          </cell>
          <cell r="H67">
            <v>8306383</v>
          </cell>
          <cell r="I67">
            <v>349825</v>
          </cell>
          <cell r="J67">
            <v>0</v>
          </cell>
          <cell r="K67">
            <v>138427</v>
          </cell>
          <cell r="L67">
            <v>0</v>
          </cell>
          <cell r="M67">
            <v>544010</v>
          </cell>
          <cell r="N67">
            <v>0</v>
          </cell>
          <cell r="O67">
            <v>0</v>
          </cell>
          <cell r="P67">
            <v>439010</v>
          </cell>
          <cell r="Q67">
            <v>24833</v>
          </cell>
          <cell r="R67">
            <v>85010</v>
          </cell>
          <cell r="S67">
            <v>651739</v>
          </cell>
          <cell r="T67">
            <v>442944</v>
          </cell>
          <cell r="U67">
            <v>0</v>
          </cell>
          <cell r="V67">
            <v>0</v>
          </cell>
          <cell r="W67">
            <v>4474</v>
          </cell>
          <cell r="X67">
            <v>0</v>
          </cell>
          <cell r="Y67">
            <v>444729</v>
          </cell>
          <cell r="Z67">
            <v>0</v>
          </cell>
          <cell r="AA67">
            <v>0</v>
          </cell>
          <cell r="AB67">
            <v>0</v>
          </cell>
          <cell r="AC67">
            <v>0</v>
          </cell>
          <cell r="AD67">
            <v>0</v>
          </cell>
          <cell r="AE67">
            <v>0</v>
          </cell>
          <cell r="AF67">
            <v>0</v>
          </cell>
          <cell r="AG67">
            <v>0</v>
          </cell>
          <cell r="AH67">
            <v>0</v>
          </cell>
          <cell r="AI67">
            <v>0</v>
          </cell>
          <cell r="AJ67">
            <v>0</v>
          </cell>
        </row>
        <row r="68">
          <cell r="A68">
            <v>22869</v>
          </cell>
          <cell r="B68">
            <v>22869</v>
          </cell>
          <cell r="C68" t="str">
            <v>DE Germany</v>
          </cell>
          <cell r="D68" t="str">
            <v>22869              MAX FACTOR PREMIUM L</v>
          </cell>
          <cell r="E68" t="str">
            <v>22869              MAX FACTOR PREMIUM L</v>
          </cell>
          <cell r="F68">
            <v>66235</v>
          </cell>
          <cell r="G68">
            <v>66235</v>
          </cell>
          <cell r="H68">
            <v>3827677</v>
          </cell>
          <cell r="I68">
            <v>326217</v>
          </cell>
          <cell r="J68">
            <v>0</v>
          </cell>
          <cell r="K68">
            <v>77710</v>
          </cell>
          <cell r="L68">
            <v>0</v>
          </cell>
          <cell r="M68">
            <v>275570</v>
          </cell>
          <cell r="N68">
            <v>0</v>
          </cell>
          <cell r="O68">
            <v>0</v>
          </cell>
          <cell r="P68">
            <v>335131</v>
          </cell>
          <cell r="Q68">
            <v>13528</v>
          </cell>
          <cell r="R68">
            <v>16632</v>
          </cell>
          <cell r="S68">
            <v>851292</v>
          </cell>
          <cell r="T68">
            <v>193419</v>
          </cell>
          <cell r="U68">
            <v>0</v>
          </cell>
          <cell r="V68">
            <v>0</v>
          </cell>
          <cell r="W68">
            <v>1848</v>
          </cell>
          <cell r="X68">
            <v>0</v>
          </cell>
          <cell r="Y68">
            <v>185838</v>
          </cell>
          <cell r="Z68">
            <v>0</v>
          </cell>
          <cell r="AA68">
            <v>0</v>
          </cell>
          <cell r="AB68">
            <v>0</v>
          </cell>
          <cell r="AC68">
            <v>0</v>
          </cell>
          <cell r="AD68">
            <v>0</v>
          </cell>
          <cell r="AE68">
            <v>0</v>
          </cell>
          <cell r="AF68">
            <v>0</v>
          </cell>
          <cell r="AG68">
            <v>0</v>
          </cell>
          <cell r="AH68">
            <v>0</v>
          </cell>
          <cell r="AI68">
            <v>0</v>
          </cell>
          <cell r="AJ68">
            <v>0</v>
          </cell>
        </row>
        <row r="69">
          <cell r="A69">
            <v>22870</v>
          </cell>
          <cell r="B69">
            <v>22870</v>
          </cell>
          <cell r="C69" t="str">
            <v>DE Germany</v>
          </cell>
          <cell r="D69" t="str">
            <v>22870              MAX FACTOR FOUNDATIO</v>
          </cell>
          <cell r="E69" t="str">
            <v>22870              MAX FACTOR FOUNDATIO</v>
          </cell>
          <cell r="F69">
            <v>339492</v>
          </cell>
          <cell r="G69">
            <v>339492</v>
          </cell>
          <cell r="H69">
            <v>21686265</v>
          </cell>
          <cell r="I69">
            <v>1313246</v>
          </cell>
          <cell r="J69">
            <v>0</v>
          </cell>
          <cell r="K69">
            <v>396962</v>
          </cell>
          <cell r="L69">
            <v>0</v>
          </cell>
          <cell r="M69">
            <v>1444625</v>
          </cell>
          <cell r="N69">
            <v>0</v>
          </cell>
          <cell r="O69">
            <v>0</v>
          </cell>
          <cell r="P69">
            <v>1530580</v>
          </cell>
          <cell r="Q69">
            <v>49499</v>
          </cell>
          <cell r="R69">
            <v>217852</v>
          </cell>
          <cell r="S69">
            <v>1367100</v>
          </cell>
          <cell r="T69">
            <v>1430246</v>
          </cell>
          <cell r="U69">
            <v>0</v>
          </cell>
          <cell r="V69">
            <v>0</v>
          </cell>
          <cell r="W69">
            <v>9472</v>
          </cell>
          <cell r="X69">
            <v>0</v>
          </cell>
          <cell r="Y69">
            <v>911511</v>
          </cell>
          <cell r="Z69">
            <v>0</v>
          </cell>
          <cell r="AA69">
            <v>0</v>
          </cell>
          <cell r="AB69">
            <v>0</v>
          </cell>
          <cell r="AC69">
            <v>0</v>
          </cell>
          <cell r="AD69">
            <v>0</v>
          </cell>
          <cell r="AE69">
            <v>0</v>
          </cell>
          <cell r="AF69">
            <v>0</v>
          </cell>
          <cell r="AG69">
            <v>0</v>
          </cell>
          <cell r="AH69">
            <v>0</v>
          </cell>
          <cell r="AI69">
            <v>0</v>
          </cell>
          <cell r="AJ69">
            <v>0</v>
          </cell>
        </row>
        <row r="70">
          <cell r="A70">
            <v>22871</v>
          </cell>
          <cell r="B70">
            <v>22871</v>
          </cell>
          <cell r="C70" t="str">
            <v>DE Germany</v>
          </cell>
          <cell r="D70" t="str">
            <v>22871              MAX PREMIUM FOUNDATI</v>
          </cell>
          <cell r="E70" t="str">
            <v>22871              MAX PREMIUM FOUNDATI</v>
          </cell>
          <cell r="F70">
            <v>197275</v>
          </cell>
          <cell r="G70">
            <v>197275</v>
          </cell>
          <cell r="H70">
            <v>17267813</v>
          </cell>
          <cell r="I70">
            <v>733061</v>
          </cell>
          <cell r="J70">
            <v>0</v>
          </cell>
          <cell r="K70">
            <v>293113</v>
          </cell>
          <cell r="L70">
            <v>0</v>
          </cell>
          <cell r="M70">
            <v>1096049</v>
          </cell>
          <cell r="N70">
            <v>0</v>
          </cell>
          <cell r="O70">
            <v>0</v>
          </cell>
          <cell r="P70">
            <v>918239</v>
          </cell>
          <cell r="Q70">
            <v>51548</v>
          </cell>
          <cell r="R70">
            <v>126591</v>
          </cell>
          <cell r="S70">
            <v>794407</v>
          </cell>
          <cell r="T70">
            <v>831100</v>
          </cell>
          <cell r="U70">
            <v>0</v>
          </cell>
          <cell r="V70">
            <v>0</v>
          </cell>
          <cell r="W70">
            <v>5504</v>
          </cell>
          <cell r="X70">
            <v>0</v>
          </cell>
          <cell r="Y70">
            <v>537982</v>
          </cell>
          <cell r="Z70">
            <v>0</v>
          </cell>
          <cell r="AA70">
            <v>0</v>
          </cell>
          <cell r="AB70">
            <v>0</v>
          </cell>
          <cell r="AC70">
            <v>0</v>
          </cell>
          <cell r="AD70">
            <v>0</v>
          </cell>
          <cell r="AE70">
            <v>0</v>
          </cell>
          <cell r="AF70">
            <v>0</v>
          </cell>
          <cell r="AG70">
            <v>0</v>
          </cell>
          <cell r="AH70">
            <v>0</v>
          </cell>
          <cell r="AI70">
            <v>0</v>
          </cell>
          <cell r="AJ70">
            <v>0</v>
          </cell>
        </row>
        <row r="71">
          <cell r="A71">
            <v>22872</v>
          </cell>
          <cell r="B71">
            <v>22872</v>
          </cell>
          <cell r="C71" t="str">
            <v>DE Germany</v>
          </cell>
          <cell r="D71" t="str">
            <v>22872              MAX FACTOR MASCARA</v>
          </cell>
          <cell r="E71" t="str">
            <v>22872              MAX FACTOR MASCARA</v>
          </cell>
          <cell r="F71">
            <v>177354</v>
          </cell>
          <cell r="G71">
            <v>177354</v>
          </cell>
          <cell r="H71">
            <v>9756573</v>
          </cell>
          <cell r="I71">
            <v>492349</v>
          </cell>
          <cell r="J71">
            <v>0</v>
          </cell>
          <cell r="K71">
            <v>167240</v>
          </cell>
          <cell r="L71">
            <v>0</v>
          </cell>
          <cell r="M71">
            <v>658534</v>
          </cell>
          <cell r="N71">
            <v>0</v>
          </cell>
          <cell r="O71">
            <v>0</v>
          </cell>
          <cell r="P71">
            <v>550665</v>
          </cell>
          <cell r="Q71">
            <v>41012</v>
          </cell>
          <cell r="R71">
            <v>70924</v>
          </cell>
          <cell r="S71">
            <v>661406</v>
          </cell>
          <cell r="T71">
            <v>488220</v>
          </cell>
          <cell r="U71">
            <v>0</v>
          </cell>
          <cell r="V71">
            <v>0</v>
          </cell>
          <cell r="W71">
            <v>4948</v>
          </cell>
          <cell r="X71">
            <v>0</v>
          </cell>
          <cell r="Y71">
            <v>477264</v>
          </cell>
          <cell r="Z71">
            <v>0</v>
          </cell>
          <cell r="AA71">
            <v>0</v>
          </cell>
          <cell r="AB71">
            <v>0</v>
          </cell>
          <cell r="AC71">
            <v>0</v>
          </cell>
          <cell r="AD71">
            <v>0</v>
          </cell>
          <cell r="AE71">
            <v>0</v>
          </cell>
          <cell r="AF71">
            <v>0</v>
          </cell>
          <cell r="AG71">
            <v>0</v>
          </cell>
          <cell r="AH71">
            <v>0</v>
          </cell>
          <cell r="AI71">
            <v>0</v>
          </cell>
          <cell r="AJ71">
            <v>0</v>
          </cell>
        </row>
        <row r="72">
          <cell r="A72">
            <v>22873</v>
          </cell>
          <cell r="B72">
            <v>22873</v>
          </cell>
          <cell r="C72" t="str">
            <v>DE Germany</v>
          </cell>
          <cell r="D72" t="str">
            <v>22873              MAX FACTOR BASIC COL</v>
          </cell>
          <cell r="E72" t="str">
            <v>22873              MAX FACTOR BASIC COL</v>
          </cell>
          <cell r="F72">
            <v>130648</v>
          </cell>
          <cell r="G72">
            <v>130648</v>
          </cell>
          <cell r="H72">
            <v>5872575</v>
          </cell>
          <cell r="I72">
            <v>986520</v>
          </cell>
          <cell r="J72">
            <v>0</v>
          </cell>
          <cell r="K72">
            <v>146582</v>
          </cell>
          <cell r="L72">
            <v>0</v>
          </cell>
          <cell r="M72">
            <v>659746</v>
          </cell>
          <cell r="N72">
            <v>0</v>
          </cell>
          <cell r="O72">
            <v>0</v>
          </cell>
          <cell r="P72">
            <v>622791</v>
          </cell>
          <cell r="Q72">
            <v>0</v>
          </cell>
          <cell r="R72" t="str">
            <v xml:space="preserve">             647609-</v>
          </cell>
          <cell r="S72">
            <v>827433</v>
          </cell>
          <cell r="T72">
            <v>575923</v>
          </cell>
          <cell r="U72">
            <v>0</v>
          </cell>
          <cell r="V72">
            <v>0</v>
          </cell>
          <cell r="W72">
            <v>3645</v>
          </cell>
          <cell r="X72">
            <v>0</v>
          </cell>
          <cell r="Y72">
            <v>335347</v>
          </cell>
          <cell r="Z72">
            <v>0</v>
          </cell>
          <cell r="AA72">
            <v>0</v>
          </cell>
          <cell r="AB72">
            <v>0</v>
          </cell>
          <cell r="AC72">
            <v>0</v>
          </cell>
          <cell r="AD72">
            <v>0</v>
          </cell>
          <cell r="AE72">
            <v>0</v>
          </cell>
          <cell r="AF72">
            <v>0</v>
          </cell>
          <cell r="AG72">
            <v>0</v>
          </cell>
          <cell r="AH72">
            <v>0</v>
          </cell>
          <cell r="AI72">
            <v>0</v>
          </cell>
          <cell r="AJ72">
            <v>0</v>
          </cell>
        </row>
        <row r="73">
          <cell r="A73">
            <v>22874</v>
          </cell>
          <cell r="B73">
            <v>22874</v>
          </cell>
          <cell r="C73" t="str">
            <v>DE Germany</v>
          </cell>
          <cell r="D73" t="str">
            <v>22874              OLAY COLOURMOIST LIP</v>
          </cell>
          <cell r="E73" t="str">
            <v>22874              OLAY COLOURMOIST LIP</v>
          </cell>
          <cell r="F73">
            <v>148700</v>
          </cell>
          <cell r="G73">
            <v>148700</v>
          </cell>
          <cell r="H73">
            <v>6960513</v>
          </cell>
          <cell r="I73">
            <v>43031</v>
          </cell>
          <cell r="J73">
            <v>0</v>
          </cell>
          <cell r="K73">
            <v>97836</v>
          </cell>
          <cell r="L73">
            <v>0</v>
          </cell>
          <cell r="M73">
            <v>385930</v>
          </cell>
          <cell r="N73">
            <v>0</v>
          </cell>
          <cell r="O73">
            <v>0</v>
          </cell>
          <cell r="P73">
            <v>204858</v>
          </cell>
          <cell r="Q73">
            <v>3098</v>
          </cell>
          <cell r="R73" t="str">
            <v xml:space="preserve">            1532264-</v>
          </cell>
          <cell r="S73">
            <v>944528</v>
          </cell>
          <cell r="T73">
            <v>1616622</v>
          </cell>
          <cell r="U73">
            <v>0</v>
          </cell>
          <cell r="V73">
            <v>0</v>
          </cell>
          <cell r="W73">
            <v>4149</v>
          </cell>
          <cell r="X73">
            <v>0</v>
          </cell>
          <cell r="Y73">
            <v>395502</v>
          </cell>
          <cell r="Z73">
            <v>0</v>
          </cell>
          <cell r="AA73">
            <v>0</v>
          </cell>
          <cell r="AB73">
            <v>0</v>
          </cell>
          <cell r="AC73">
            <v>0</v>
          </cell>
          <cell r="AD73">
            <v>0</v>
          </cell>
          <cell r="AE73">
            <v>0</v>
          </cell>
          <cell r="AF73">
            <v>0</v>
          </cell>
          <cell r="AG73">
            <v>0</v>
          </cell>
          <cell r="AH73">
            <v>0</v>
          </cell>
          <cell r="AI73">
            <v>0</v>
          </cell>
          <cell r="AJ73">
            <v>0</v>
          </cell>
        </row>
        <row r="74">
          <cell r="A74">
            <v>22875</v>
          </cell>
          <cell r="B74">
            <v>22875</v>
          </cell>
          <cell r="C74" t="str">
            <v>DE Germany</v>
          </cell>
          <cell r="D74" t="str">
            <v>22875              OLAY PREMIUM LIPS</v>
          </cell>
          <cell r="E74" t="str">
            <v>22875              OLAY PREMIUM LIPS</v>
          </cell>
          <cell r="F74">
            <v>55000</v>
          </cell>
          <cell r="G74">
            <v>55000</v>
          </cell>
          <cell r="H74">
            <v>3553902</v>
          </cell>
          <cell r="I74">
            <v>0</v>
          </cell>
          <cell r="J74">
            <v>0</v>
          </cell>
          <cell r="K74">
            <v>47622</v>
          </cell>
          <cell r="L74">
            <v>0</v>
          </cell>
          <cell r="M74">
            <v>207571</v>
          </cell>
          <cell r="N74">
            <v>0</v>
          </cell>
          <cell r="O74">
            <v>0</v>
          </cell>
          <cell r="P74">
            <v>70401</v>
          </cell>
          <cell r="Q74">
            <v>0</v>
          </cell>
          <cell r="R74">
            <v>51150</v>
          </cell>
          <cell r="S74">
            <v>0</v>
          </cell>
          <cell r="T74">
            <v>51150</v>
          </cell>
          <cell r="U74">
            <v>51150</v>
          </cell>
          <cell r="V74">
            <v>0</v>
          </cell>
          <cell r="W74">
            <v>51150</v>
          </cell>
          <cell r="X74">
            <v>0</v>
          </cell>
          <cell r="Y74">
            <v>145778</v>
          </cell>
          <cell r="Z74">
            <v>0</v>
          </cell>
          <cell r="AA74">
            <v>0</v>
          </cell>
          <cell r="AB74">
            <v>0</v>
          </cell>
          <cell r="AC74">
            <v>0</v>
          </cell>
          <cell r="AD74">
            <v>0</v>
          </cell>
          <cell r="AE74">
            <v>0</v>
          </cell>
          <cell r="AF74">
            <v>0</v>
          </cell>
          <cell r="AG74">
            <v>0</v>
          </cell>
          <cell r="AH74">
            <v>0</v>
          </cell>
          <cell r="AI74">
            <v>0</v>
          </cell>
          <cell r="AJ74">
            <v>0</v>
          </cell>
        </row>
        <row r="75">
          <cell r="A75">
            <v>22876</v>
          </cell>
          <cell r="B75">
            <v>22876</v>
          </cell>
          <cell r="C75" t="str">
            <v>DE Germany</v>
          </cell>
          <cell r="D75" t="str">
            <v>22876              OLAY FOUNATION</v>
          </cell>
          <cell r="E75" t="str">
            <v>22876              OLAY FOUNATION</v>
          </cell>
          <cell r="F75">
            <v>113300</v>
          </cell>
          <cell r="G75">
            <v>113300</v>
          </cell>
          <cell r="H75">
            <v>7979398</v>
          </cell>
          <cell r="I75">
            <v>12708</v>
          </cell>
          <cell r="J75">
            <v>0</v>
          </cell>
          <cell r="K75">
            <v>108501</v>
          </cell>
          <cell r="L75">
            <v>0</v>
          </cell>
          <cell r="M75">
            <v>459246</v>
          </cell>
          <cell r="N75">
            <v>0</v>
          </cell>
          <cell r="O75">
            <v>0</v>
          </cell>
          <cell r="P75">
            <v>151507</v>
          </cell>
          <cell r="Q75">
            <v>1052</v>
          </cell>
          <cell r="R75">
            <v>325590</v>
          </cell>
          <cell r="S75">
            <v>273959</v>
          </cell>
          <cell r="T75">
            <v>472053</v>
          </cell>
          <cell r="U75">
            <v>0</v>
          </cell>
          <cell r="V75">
            <v>0</v>
          </cell>
          <cell r="W75">
            <v>3161</v>
          </cell>
          <cell r="X75">
            <v>0</v>
          </cell>
          <cell r="Y75">
            <v>300553</v>
          </cell>
          <cell r="Z75">
            <v>0</v>
          </cell>
          <cell r="AA75">
            <v>0</v>
          </cell>
          <cell r="AB75">
            <v>0</v>
          </cell>
          <cell r="AC75">
            <v>0</v>
          </cell>
          <cell r="AD75">
            <v>0</v>
          </cell>
          <cell r="AE75">
            <v>0</v>
          </cell>
          <cell r="AF75">
            <v>0</v>
          </cell>
          <cell r="AG75">
            <v>0</v>
          </cell>
          <cell r="AH75">
            <v>0</v>
          </cell>
          <cell r="AI75">
            <v>0</v>
          </cell>
          <cell r="AJ75">
            <v>0</v>
          </cell>
        </row>
        <row r="76">
          <cell r="A76">
            <v>22877</v>
          </cell>
          <cell r="B76">
            <v>22877</v>
          </cell>
          <cell r="C76" t="str">
            <v>DE Germany</v>
          </cell>
          <cell r="D76" t="str">
            <v>22877              OLAY PREMIUM FOUNDAT</v>
          </cell>
          <cell r="E76" t="str">
            <v>22877              OLAY PREMIUM FOUNDAT</v>
          </cell>
          <cell r="F76">
            <v>12300</v>
          </cell>
          <cell r="G76">
            <v>12300</v>
          </cell>
          <cell r="H76">
            <v>1141335</v>
          </cell>
          <cell r="I76">
            <v>29729</v>
          </cell>
          <cell r="J76">
            <v>0</v>
          </cell>
          <cell r="K76">
            <v>19939</v>
          </cell>
          <cell r="L76">
            <v>0</v>
          </cell>
          <cell r="M76">
            <v>47186</v>
          </cell>
          <cell r="N76">
            <v>0</v>
          </cell>
          <cell r="O76">
            <v>0</v>
          </cell>
          <cell r="P76">
            <v>40244</v>
          </cell>
          <cell r="Q76">
            <v>3038</v>
          </cell>
          <cell r="R76">
            <v>20361</v>
          </cell>
          <cell r="S76">
            <v>19561</v>
          </cell>
          <cell r="T76">
            <v>45184</v>
          </cell>
          <cell r="U76">
            <v>4576</v>
          </cell>
          <cell r="V76">
            <v>0</v>
          </cell>
          <cell r="W76">
            <v>343</v>
          </cell>
          <cell r="X76">
            <v>0</v>
          </cell>
          <cell r="Y76">
            <v>32836</v>
          </cell>
          <cell r="Z76">
            <v>0</v>
          </cell>
          <cell r="AA76">
            <v>0</v>
          </cell>
          <cell r="AB76">
            <v>0</v>
          </cell>
          <cell r="AC76">
            <v>0</v>
          </cell>
          <cell r="AD76">
            <v>0</v>
          </cell>
          <cell r="AE76">
            <v>0</v>
          </cell>
          <cell r="AF76">
            <v>0</v>
          </cell>
          <cell r="AG76">
            <v>0</v>
          </cell>
          <cell r="AH76">
            <v>0</v>
          </cell>
          <cell r="AI76">
            <v>0</v>
          </cell>
          <cell r="AJ76">
            <v>0</v>
          </cell>
        </row>
        <row r="77">
          <cell r="A77">
            <v>22878</v>
          </cell>
          <cell r="B77">
            <v>22878</v>
          </cell>
          <cell r="C77" t="str">
            <v>DE Germany</v>
          </cell>
          <cell r="D77" t="str">
            <v>22878              OLAY MASCARA</v>
          </cell>
          <cell r="E77" t="str">
            <v>22878              OLAY MASCARA</v>
          </cell>
          <cell r="F77">
            <v>30200</v>
          </cell>
          <cell r="G77">
            <v>30200</v>
          </cell>
          <cell r="H77">
            <v>1651839</v>
          </cell>
          <cell r="I77">
            <v>8786</v>
          </cell>
          <cell r="J77">
            <v>0</v>
          </cell>
          <cell r="K77">
            <v>23117</v>
          </cell>
          <cell r="L77">
            <v>0</v>
          </cell>
          <cell r="M77">
            <v>92110</v>
          </cell>
          <cell r="N77">
            <v>0</v>
          </cell>
          <cell r="O77">
            <v>0</v>
          </cell>
          <cell r="P77">
            <v>42109</v>
          </cell>
          <cell r="Q77">
            <v>663</v>
          </cell>
          <cell r="R77" t="str">
            <v xml:space="preserve">              46623-</v>
          </cell>
          <cell r="S77">
            <v>177784</v>
          </cell>
          <cell r="T77">
            <v>99986</v>
          </cell>
          <cell r="U77">
            <v>0</v>
          </cell>
          <cell r="V77">
            <v>0</v>
          </cell>
          <cell r="W77">
            <v>843</v>
          </cell>
          <cell r="X77">
            <v>0</v>
          </cell>
          <cell r="Y77">
            <v>80216</v>
          </cell>
          <cell r="Z77">
            <v>0</v>
          </cell>
          <cell r="AA77">
            <v>0</v>
          </cell>
          <cell r="AB77">
            <v>0</v>
          </cell>
          <cell r="AC77">
            <v>0</v>
          </cell>
          <cell r="AD77">
            <v>0</v>
          </cell>
          <cell r="AE77">
            <v>0</v>
          </cell>
          <cell r="AF77">
            <v>0</v>
          </cell>
          <cell r="AG77">
            <v>0</v>
          </cell>
          <cell r="AH77">
            <v>0</v>
          </cell>
          <cell r="AI77">
            <v>0</v>
          </cell>
          <cell r="AJ77">
            <v>0</v>
          </cell>
        </row>
        <row r="78">
          <cell r="A78">
            <v>22889</v>
          </cell>
          <cell r="B78">
            <v>22889</v>
          </cell>
          <cell r="C78" t="str">
            <v>DE Germany</v>
          </cell>
          <cell r="D78" t="str">
            <v>22889              OOO SPECIAL CREAM 15</v>
          </cell>
          <cell r="E78" t="str">
            <v>22889              OOO SPECIAL CREAM 15</v>
          </cell>
          <cell r="F78">
            <v>30021</v>
          </cell>
          <cell r="G78">
            <v>30021</v>
          </cell>
          <cell r="H78">
            <v>3244520</v>
          </cell>
          <cell r="I78">
            <v>69811</v>
          </cell>
          <cell r="J78">
            <v>0</v>
          </cell>
          <cell r="K78">
            <v>92293</v>
          </cell>
          <cell r="L78">
            <v>0</v>
          </cell>
          <cell r="M78">
            <v>128477</v>
          </cell>
          <cell r="N78">
            <v>0</v>
          </cell>
          <cell r="O78">
            <v>0</v>
          </cell>
          <cell r="P78">
            <v>218503</v>
          </cell>
          <cell r="Q78">
            <v>11649</v>
          </cell>
          <cell r="R78">
            <v>41321</v>
          </cell>
          <cell r="S78">
            <v>318005</v>
          </cell>
          <cell r="T78">
            <v>193483</v>
          </cell>
          <cell r="U78">
            <v>0</v>
          </cell>
          <cell r="V78">
            <v>0</v>
          </cell>
          <cell r="W78">
            <v>0</v>
          </cell>
          <cell r="X78">
            <v>0</v>
          </cell>
          <cell r="Y78">
            <v>27710</v>
          </cell>
          <cell r="Z78">
            <v>0</v>
          </cell>
          <cell r="AA78">
            <v>0</v>
          </cell>
          <cell r="AB78">
            <v>0</v>
          </cell>
          <cell r="AC78">
            <v>0</v>
          </cell>
          <cell r="AD78">
            <v>0</v>
          </cell>
          <cell r="AE78">
            <v>0</v>
          </cell>
          <cell r="AF78">
            <v>0</v>
          </cell>
          <cell r="AG78">
            <v>0</v>
          </cell>
          <cell r="AH78">
            <v>0</v>
          </cell>
          <cell r="AI78">
            <v>0</v>
          </cell>
          <cell r="AJ78">
            <v>0</v>
          </cell>
        </row>
        <row r="79">
          <cell r="A79">
            <v>22890</v>
          </cell>
          <cell r="B79">
            <v>22890</v>
          </cell>
          <cell r="C79" t="str">
            <v>DE Germany</v>
          </cell>
          <cell r="D79" t="str">
            <v>22890              CAMAY BAR SOAPS</v>
          </cell>
          <cell r="E79" t="str">
            <v>22890              CAMAY BAR SOAPS</v>
          </cell>
          <cell r="F79">
            <v>237999</v>
          </cell>
          <cell r="G79">
            <v>237999</v>
          </cell>
          <cell r="H79">
            <v>5717842</v>
          </cell>
          <cell r="I79">
            <v>179413</v>
          </cell>
          <cell r="J79">
            <v>0</v>
          </cell>
          <cell r="K79">
            <v>107206</v>
          </cell>
          <cell r="L79">
            <v>0</v>
          </cell>
          <cell r="M79">
            <v>261846</v>
          </cell>
          <cell r="N79">
            <v>0</v>
          </cell>
          <cell r="O79">
            <v>0</v>
          </cell>
          <cell r="P79">
            <v>1147659</v>
          </cell>
          <cell r="Q79">
            <v>6486</v>
          </cell>
          <cell r="R79">
            <v>861009</v>
          </cell>
          <cell r="S79">
            <v>223552</v>
          </cell>
          <cell r="T79">
            <v>608682</v>
          </cell>
          <cell r="U79">
            <v>0</v>
          </cell>
          <cell r="V79">
            <v>0</v>
          </cell>
          <cell r="W79">
            <v>8854</v>
          </cell>
          <cell r="X79">
            <v>0</v>
          </cell>
          <cell r="Y79">
            <v>488164</v>
          </cell>
          <cell r="Z79">
            <v>0</v>
          </cell>
          <cell r="AA79">
            <v>0</v>
          </cell>
          <cell r="AB79">
            <v>0</v>
          </cell>
          <cell r="AC79">
            <v>0</v>
          </cell>
          <cell r="AD79">
            <v>0</v>
          </cell>
          <cell r="AE79">
            <v>0</v>
          </cell>
          <cell r="AF79">
            <v>0</v>
          </cell>
          <cell r="AG79">
            <v>0</v>
          </cell>
          <cell r="AH79">
            <v>0</v>
          </cell>
          <cell r="AI79">
            <v>0</v>
          </cell>
          <cell r="AJ79">
            <v>0</v>
          </cell>
        </row>
        <row r="80">
          <cell r="A80">
            <v>22892</v>
          </cell>
          <cell r="B80">
            <v>22892</v>
          </cell>
          <cell r="C80" t="str">
            <v>DE Germany</v>
          </cell>
          <cell r="D80" t="str">
            <v>22892              CAMAY SHOWER GEL</v>
          </cell>
          <cell r="E80" t="str">
            <v>22892              CAMAY SHOWER GEL</v>
          </cell>
          <cell r="F80">
            <v>12000</v>
          </cell>
          <cell r="G80">
            <v>12000</v>
          </cell>
          <cell r="H80">
            <v>420760</v>
          </cell>
          <cell r="I80">
            <v>12286</v>
          </cell>
          <cell r="J80">
            <v>0</v>
          </cell>
          <cell r="K80">
            <v>12654</v>
          </cell>
          <cell r="L80">
            <v>0</v>
          </cell>
          <cell r="M80">
            <v>15748</v>
          </cell>
          <cell r="N80">
            <v>0</v>
          </cell>
          <cell r="O80">
            <v>0</v>
          </cell>
          <cell r="P80">
            <v>31309</v>
          </cell>
          <cell r="Q80">
            <v>2087</v>
          </cell>
          <cell r="R80">
            <v>22766</v>
          </cell>
          <cell r="S80">
            <v>18637</v>
          </cell>
          <cell r="T80">
            <v>23994</v>
          </cell>
          <cell r="U80">
            <v>0</v>
          </cell>
          <cell r="V80">
            <v>0</v>
          </cell>
          <cell r="W80">
            <v>781</v>
          </cell>
          <cell r="X80">
            <v>0</v>
          </cell>
          <cell r="Y80">
            <v>18860</v>
          </cell>
          <cell r="Z80">
            <v>0</v>
          </cell>
          <cell r="AA80">
            <v>0</v>
          </cell>
          <cell r="AB80">
            <v>0</v>
          </cell>
          <cell r="AC80">
            <v>0</v>
          </cell>
          <cell r="AD80">
            <v>0</v>
          </cell>
          <cell r="AE80">
            <v>0</v>
          </cell>
          <cell r="AF80">
            <v>0</v>
          </cell>
          <cell r="AG80">
            <v>0</v>
          </cell>
          <cell r="AH80">
            <v>0</v>
          </cell>
          <cell r="AI80">
            <v>0</v>
          </cell>
          <cell r="AJ80">
            <v>0</v>
          </cell>
        </row>
        <row r="81">
          <cell r="A81">
            <v>22893</v>
          </cell>
          <cell r="B81">
            <v>22893</v>
          </cell>
          <cell r="C81" t="str">
            <v>DE Germany</v>
          </cell>
          <cell r="D81" t="str">
            <v>22893              ZEST BAR SOAP</v>
          </cell>
          <cell r="E81" t="str">
            <v>22893              ZEST BAR SOAP</v>
          </cell>
          <cell r="F81">
            <v>21000</v>
          </cell>
          <cell r="G81">
            <v>21000</v>
          </cell>
          <cell r="H81">
            <v>491403</v>
          </cell>
          <cell r="I81">
            <v>18546</v>
          </cell>
          <cell r="J81">
            <v>0</v>
          </cell>
          <cell r="K81">
            <v>5352</v>
          </cell>
          <cell r="L81">
            <v>0</v>
          </cell>
          <cell r="M81">
            <v>19858</v>
          </cell>
          <cell r="N81">
            <v>0</v>
          </cell>
          <cell r="O81">
            <v>0</v>
          </cell>
          <cell r="P81">
            <v>90846</v>
          </cell>
          <cell r="Q81">
            <v>0</v>
          </cell>
          <cell r="R81">
            <v>73042</v>
          </cell>
          <cell r="S81">
            <v>16015</v>
          </cell>
          <cell r="T81">
            <v>63473</v>
          </cell>
          <cell r="U81">
            <v>0</v>
          </cell>
          <cell r="V81">
            <v>0</v>
          </cell>
          <cell r="W81">
            <v>781</v>
          </cell>
          <cell r="X81">
            <v>0</v>
          </cell>
          <cell r="Y81">
            <v>44724</v>
          </cell>
          <cell r="Z81">
            <v>0</v>
          </cell>
          <cell r="AA81">
            <v>0</v>
          </cell>
          <cell r="AB81">
            <v>0</v>
          </cell>
          <cell r="AC81">
            <v>0</v>
          </cell>
          <cell r="AD81">
            <v>0</v>
          </cell>
          <cell r="AE81">
            <v>0</v>
          </cell>
          <cell r="AF81">
            <v>0</v>
          </cell>
          <cell r="AG81">
            <v>0</v>
          </cell>
          <cell r="AH81">
            <v>0</v>
          </cell>
          <cell r="AI81">
            <v>0</v>
          </cell>
          <cell r="AJ81">
            <v>0</v>
          </cell>
        </row>
        <row r="82">
          <cell r="A82">
            <v>22894</v>
          </cell>
          <cell r="B82">
            <v>22894</v>
          </cell>
          <cell r="C82" t="str">
            <v>DE Germany</v>
          </cell>
          <cell r="D82" t="str">
            <v>22894              ZEST SHOWER GEL 250M</v>
          </cell>
          <cell r="E82" t="str">
            <v>22894              ZEST SHOWER GEL 250M</v>
          </cell>
          <cell r="F82">
            <v>9000</v>
          </cell>
          <cell r="G82">
            <v>9000</v>
          </cell>
          <cell r="H82">
            <v>305924</v>
          </cell>
          <cell r="I82">
            <v>25672</v>
          </cell>
          <cell r="J82">
            <v>0</v>
          </cell>
          <cell r="K82">
            <v>0</v>
          </cell>
          <cell r="L82">
            <v>0</v>
          </cell>
          <cell r="M82">
            <v>0</v>
          </cell>
          <cell r="N82">
            <v>0</v>
          </cell>
          <cell r="O82">
            <v>0</v>
          </cell>
          <cell r="P82">
            <v>44490</v>
          </cell>
          <cell r="Q82">
            <v>0</v>
          </cell>
          <cell r="R82">
            <v>18414</v>
          </cell>
          <cell r="S82">
            <v>16322</v>
          </cell>
          <cell r="T82">
            <v>13978</v>
          </cell>
          <cell r="U82">
            <v>0</v>
          </cell>
          <cell r="V82">
            <v>0</v>
          </cell>
          <cell r="W82">
            <v>335</v>
          </cell>
          <cell r="X82">
            <v>0</v>
          </cell>
          <cell r="Y82">
            <v>18916</v>
          </cell>
          <cell r="Z82">
            <v>0</v>
          </cell>
          <cell r="AA82">
            <v>0</v>
          </cell>
          <cell r="AB82">
            <v>0</v>
          </cell>
          <cell r="AC82">
            <v>0</v>
          </cell>
          <cell r="AD82">
            <v>0</v>
          </cell>
          <cell r="AE82">
            <v>0</v>
          </cell>
          <cell r="AF82">
            <v>0</v>
          </cell>
          <cell r="AG82">
            <v>0</v>
          </cell>
          <cell r="AH82">
            <v>0</v>
          </cell>
          <cell r="AI82">
            <v>0</v>
          </cell>
          <cell r="AJ82">
            <v>0</v>
          </cell>
        </row>
        <row r="83">
          <cell r="A83">
            <v>22896</v>
          </cell>
          <cell r="B83">
            <v>22896</v>
          </cell>
          <cell r="C83" t="str">
            <v>DE Germany</v>
          </cell>
          <cell r="D83" t="str">
            <v>22896              INFASIL SHOWER GEL</v>
          </cell>
          <cell r="E83" t="str">
            <v>22896              INFASIL SHOWER GEL</v>
          </cell>
          <cell r="F83">
            <v>36000</v>
          </cell>
          <cell r="G83">
            <v>36000</v>
          </cell>
          <cell r="H83">
            <v>1645076</v>
          </cell>
          <cell r="I83">
            <v>47976</v>
          </cell>
          <cell r="J83">
            <v>0</v>
          </cell>
          <cell r="K83">
            <v>29773</v>
          </cell>
          <cell r="L83">
            <v>0</v>
          </cell>
          <cell r="M83">
            <v>84426</v>
          </cell>
          <cell r="N83">
            <v>0</v>
          </cell>
          <cell r="O83">
            <v>0</v>
          </cell>
          <cell r="P83">
            <v>198586</v>
          </cell>
          <cell r="Q83">
            <v>0</v>
          </cell>
          <cell r="R83">
            <v>198536</v>
          </cell>
          <cell r="S83">
            <v>61603</v>
          </cell>
          <cell r="T83">
            <v>119858</v>
          </cell>
          <cell r="U83">
            <v>0</v>
          </cell>
          <cell r="V83">
            <v>0</v>
          </cell>
          <cell r="W83">
            <v>1339</v>
          </cell>
          <cell r="X83">
            <v>0</v>
          </cell>
          <cell r="Y83">
            <v>73321</v>
          </cell>
          <cell r="Z83">
            <v>0</v>
          </cell>
          <cell r="AA83">
            <v>0</v>
          </cell>
          <cell r="AB83">
            <v>0</v>
          </cell>
          <cell r="AC83">
            <v>0</v>
          </cell>
          <cell r="AD83">
            <v>0</v>
          </cell>
          <cell r="AE83">
            <v>0</v>
          </cell>
          <cell r="AF83">
            <v>0</v>
          </cell>
          <cell r="AG83">
            <v>0</v>
          </cell>
          <cell r="AH83">
            <v>0</v>
          </cell>
          <cell r="AI83">
            <v>0</v>
          </cell>
          <cell r="AJ83">
            <v>0</v>
          </cell>
        </row>
        <row r="84">
          <cell r="A84">
            <v>22897</v>
          </cell>
          <cell r="B84">
            <v>22897</v>
          </cell>
          <cell r="C84" t="str">
            <v>DE Germany</v>
          </cell>
          <cell r="D84" t="str">
            <v>22897              INFASIL BATH FOAM</v>
          </cell>
          <cell r="E84" t="str">
            <v>22897              INFASIL BATH FOAM</v>
          </cell>
          <cell r="F84">
            <v>330994</v>
          </cell>
          <cell r="G84">
            <v>330994</v>
          </cell>
          <cell r="H84">
            <v>7719381</v>
          </cell>
          <cell r="I84">
            <v>171474</v>
          </cell>
          <cell r="J84">
            <v>0</v>
          </cell>
          <cell r="K84">
            <v>139019</v>
          </cell>
          <cell r="L84">
            <v>0</v>
          </cell>
          <cell r="M84">
            <v>409309</v>
          </cell>
          <cell r="N84">
            <v>0</v>
          </cell>
          <cell r="O84">
            <v>0</v>
          </cell>
          <cell r="P84">
            <v>934042</v>
          </cell>
          <cell r="Q84">
            <v>0</v>
          </cell>
          <cell r="R84">
            <v>686448</v>
          </cell>
          <cell r="S84">
            <v>403250</v>
          </cell>
          <cell r="T84">
            <v>381702</v>
          </cell>
          <cell r="U84">
            <v>0</v>
          </cell>
          <cell r="V84">
            <v>0</v>
          </cell>
          <cell r="W84">
            <v>12313</v>
          </cell>
          <cell r="X84">
            <v>0</v>
          </cell>
          <cell r="Y84">
            <v>680701</v>
          </cell>
          <cell r="Z84">
            <v>0</v>
          </cell>
          <cell r="AA84">
            <v>0</v>
          </cell>
          <cell r="AB84">
            <v>0</v>
          </cell>
          <cell r="AC84">
            <v>0</v>
          </cell>
          <cell r="AD84">
            <v>0</v>
          </cell>
          <cell r="AE84">
            <v>0</v>
          </cell>
          <cell r="AF84">
            <v>0</v>
          </cell>
          <cell r="AG84">
            <v>0</v>
          </cell>
          <cell r="AH84">
            <v>0</v>
          </cell>
          <cell r="AI84">
            <v>0</v>
          </cell>
          <cell r="AJ84">
            <v>0</v>
          </cell>
        </row>
        <row r="85">
          <cell r="A85">
            <v>22898</v>
          </cell>
          <cell r="B85">
            <v>22898</v>
          </cell>
          <cell r="C85" t="str">
            <v>DE Germany</v>
          </cell>
          <cell r="D85" t="str">
            <v>22898              INFASIL LIQUID HAND</v>
          </cell>
          <cell r="E85" t="str">
            <v>22898              INFASIL LIQUID HAND</v>
          </cell>
          <cell r="F85">
            <v>98000</v>
          </cell>
          <cell r="G85">
            <v>98000</v>
          </cell>
          <cell r="H85">
            <v>3462588</v>
          </cell>
          <cell r="I85">
            <v>83118</v>
          </cell>
          <cell r="J85">
            <v>0</v>
          </cell>
          <cell r="K85">
            <v>63872</v>
          </cell>
          <cell r="L85">
            <v>0</v>
          </cell>
          <cell r="M85">
            <v>177701</v>
          </cell>
          <cell r="N85">
            <v>0</v>
          </cell>
          <cell r="O85">
            <v>0</v>
          </cell>
          <cell r="P85">
            <v>417987</v>
          </cell>
          <cell r="Q85">
            <v>0</v>
          </cell>
          <cell r="R85">
            <v>161318</v>
          </cell>
          <cell r="S85">
            <v>559600</v>
          </cell>
          <cell r="T85">
            <v>306230</v>
          </cell>
          <cell r="U85">
            <v>0</v>
          </cell>
          <cell r="V85">
            <v>0</v>
          </cell>
          <cell r="W85">
            <v>74735</v>
          </cell>
          <cell r="X85">
            <v>0</v>
          </cell>
          <cell r="Y85">
            <v>201419</v>
          </cell>
          <cell r="Z85">
            <v>0</v>
          </cell>
          <cell r="AA85">
            <v>0</v>
          </cell>
          <cell r="AB85">
            <v>0</v>
          </cell>
          <cell r="AC85">
            <v>0</v>
          </cell>
          <cell r="AD85">
            <v>0</v>
          </cell>
          <cell r="AE85">
            <v>0</v>
          </cell>
          <cell r="AF85">
            <v>0</v>
          </cell>
          <cell r="AG85">
            <v>0</v>
          </cell>
          <cell r="AH85">
            <v>0</v>
          </cell>
          <cell r="AI85">
            <v>0</v>
          </cell>
          <cell r="AJ85">
            <v>0</v>
          </cell>
        </row>
        <row r="86">
          <cell r="A86">
            <v>22900</v>
          </cell>
          <cell r="B86">
            <v>22900</v>
          </cell>
          <cell r="C86" t="str">
            <v>DE Germany</v>
          </cell>
          <cell r="D86" t="str">
            <v>22900              INFASIL INTIMO</v>
          </cell>
          <cell r="E86" t="str">
            <v>22900              INFASIL INTIMO</v>
          </cell>
          <cell r="F86">
            <v>393960</v>
          </cell>
          <cell r="G86">
            <v>393960</v>
          </cell>
          <cell r="H86">
            <v>17233149</v>
          </cell>
          <cell r="I86">
            <v>455018</v>
          </cell>
          <cell r="J86">
            <v>0</v>
          </cell>
          <cell r="K86">
            <v>315272</v>
          </cell>
          <cell r="L86">
            <v>0</v>
          </cell>
          <cell r="M86">
            <v>884411</v>
          </cell>
          <cell r="N86">
            <v>0</v>
          </cell>
          <cell r="O86">
            <v>0</v>
          </cell>
          <cell r="P86">
            <v>2080304</v>
          </cell>
          <cell r="Q86">
            <v>0</v>
          </cell>
          <cell r="R86">
            <v>468970</v>
          </cell>
          <cell r="S86">
            <v>1388591</v>
          </cell>
          <cell r="T86">
            <v>1018544</v>
          </cell>
          <cell r="U86">
            <v>0</v>
          </cell>
          <cell r="V86">
            <v>0</v>
          </cell>
          <cell r="W86">
            <v>179528</v>
          </cell>
          <cell r="X86">
            <v>0</v>
          </cell>
          <cell r="Y86">
            <v>813370</v>
          </cell>
          <cell r="Z86">
            <v>0</v>
          </cell>
          <cell r="AA86">
            <v>0</v>
          </cell>
          <cell r="AB86">
            <v>0</v>
          </cell>
          <cell r="AC86">
            <v>0</v>
          </cell>
          <cell r="AD86">
            <v>0</v>
          </cell>
          <cell r="AE86">
            <v>0</v>
          </cell>
          <cell r="AF86">
            <v>0</v>
          </cell>
          <cell r="AG86">
            <v>0</v>
          </cell>
          <cell r="AH86">
            <v>0</v>
          </cell>
          <cell r="AI86">
            <v>0</v>
          </cell>
          <cell r="AJ86">
            <v>0</v>
          </cell>
        </row>
        <row r="87">
          <cell r="A87">
            <v>22902</v>
          </cell>
          <cell r="B87">
            <v>22902</v>
          </cell>
          <cell r="C87" t="str">
            <v>DE Germany</v>
          </cell>
          <cell r="D87" t="str">
            <v>22902              OOO SHOWER GEL REGUL</v>
          </cell>
          <cell r="E87" t="str">
            <v>22902              OOO SHOWER GEL REGUL</v>
          </cell>
          <cell r="F87">
            <v>600</v>
          </cell>
          <cell r="G87">
            <v>600</v>
          </cell>
          <cell r="H87">
            <v>22264</v>
          </cell>
          <cell r="I87">
            <v>892</v>
          </cell>
          <cell r="J87">
            <v>0</v>
          </cell>
          <cell r="K87">
            <v>363</v>
          </cell>
          <cell r="L87">
            <v>0</v>
          </cell>
          <cell r="M87">
            <v>0</v>
          </cell>
          <cell r="N87">
            <v>0</v>
          </cell>
          <cell r="O87">
            <v>0</v>
          </cell>
          <cell r="P87">
            <v>93</v>
          </cell>
          <cell r="Q87">
            <v>0</v>
          </cell>
          <cell r="R87">
            <v>3281</v>
          </cell>
          <cell r="S87">
            <v>1161</v>
          </cell>
          <cell r="T87">
            <v>1702</v>
          </cell>
          <cell r="U87">
            <v>0</v>
          </cell>
          <cell r="V87">
            <v>0</v>
          </cell>
          <cell r="W87">
            <v>22</v>
          </cell>
          <cell r="X87">
            <v>0</v>
          </cell>
          <cell r="Y87">
            <v>1346</v>
          </cell>
          <cell r="Z87">
            <v>0</v>
          </cell>
          <cell r="AA87">
            <v>0</v>
          </cell>
          <cell r="AB87">
            <v>0</v>
          </cell>
          <cell r="AC87">
            <v>0</v>
          </cell>
          <cell r="AD87">
            <v>0</v>
          </cell>
          <cell r="AE87">
            <v>0</v>
          </cell>
          <cell r="AF87">
            <v>0</v>
          </cell>
          <cell r="AG87">
            <v>0</v>
          </cell>
          <cell r="AH87">
            <v>0</v>
          </cell>
          <cell r="AI87">
            <v>0</v>
          </cell>
          <cell r="AJ87">
            <v>0</v>
          </cell>
        </row>
        <row r="88">
          <cell r="A88">
            <v>22903</v>
          </cell>
          <cell r="B88">
            <v>22903</v>
          </cell>
          <cell r="C88" t="str">
            <v>DE Germany</v>
          </cell>
          <cell r="D88" t="str">
            <v>22903              OOO BATH FOAM400ML</v>
          </cell>
          <cell r="E88" t="str">
            <v>22903              OOO BATH FOAM400ML</v>
          </cell>
          <cell r="F88">
            <v>10504</v>
          </cell>
          <cell r="G88">
            <v>10504</v>
          </cell>
          <cell r="H88">
            <v>314112</v>
          </cell>
          <cell r="I88">
            <v>13115</v>
          </cell>
          <cell r="J88">
            <v>0</v>
          </cell>
          <cell r="K88">
            <v>9008</v>
          </cell>
          <cell r="L88">
            <v>0</v>
          </cell>
          <cell r="M88">
            <v>0</v>
          </cell>
          <cell r="N88">
            <v>0</v>
          </cell>
          <cell r="O88">
            <v>0</v>
          </cell>
          <cell r="P88">
            <v>20279</v>
          </cell>
          <cell r="Q88">
            <v>1092</v>
          </cell>
          <cell r="R88">
            <v>57440</v>
          </cell>
          <cell r="S88">
            <v>15532</v>
          </cell>
          <cell r="T88">
            <v>26376</v>
          </cell>
          <cell r="U88">
            <v>0</v>
          </cell>
          <cell r="V88">
            <v>0</v>
          </cell>
          <cell r="W88">
            <v>391</v>
          </cell>
          <cell r="X88">
            <v>0</v>
          </cell>
          <cell r="Y88">
            <v>22593</v>
          </cell>
          <cell r="Z88">
            <v>0</v>
          </cell>
          <cell r="AA88">
            <v>0</v>
          </cell>
          <cell r="AB88">
            <v>0</v>
          </cell>
          <cell r="AC88">
            <v>0</v>
          </cell>
          <cell r="AD88">
            <v>0</v>
          </cell>
          <cell r="AE88">
            <v>0</v>
          </cell>
          <cell r="AF88">
            <v>0</v>
          </cell>
          <cell r="AG88">
            <v>0</v>
          </cell>
          <cell r="AH88">
            <v>0</v>
          </cell>
          <cell r="AI88">
            <v>0</v>
          </cell>
          <cell r="AJ88">
            <v>0</v>
          </cell>
        </row>
        <row r="89">
          <cell r="A89">
            <v>22905</v>
          </cell>
          <cell r="B89">
            <v>22905</v>
          </cell>
          <cell r="C89" t="str">
            <v>DE Germany</v>
          </cell>
          <cell r="D89" t="str">
            <v>22905              OOOS/GEL + PUFF PC22</v>
          </cell>
          <cell r="E89" t="str">
            <v>22905              OOOS/GEL + PUFF PC22</v>
          </cell>
          <cell r="F89">
            <v>41200</v>
          </cell>
          <cell r="G89">
            <v>41200</v>
          </cell>
          <cell r="H89">
            <v>2688518</v>
          </cell>
          <cell r="I89">
            <v>51228</v>
          </cell>
          <cell r="J89">
            <v>0</v>
          </cell>
          <cell r="K89">
            <v>63084</v>
          </cell>
          <cell r="L89">
            <v>0</v>
          </cell>
          <cell r="M89">
            <v>129667</v>
          </cell>
          <cell r="N89">
            <v>0</v>
          </cell>
          <cell r="O89">
            <v>0</v>
          </cell>
          <cell r="P89">
            <v>149402</v>
          </cell>
          <cell r="Q89">
            <v>5110</v>
          </cell>
          <cell r="R89">
            <v>221467</v>
          </cell>
          <cell r="S89">
            <v>431055</v>
          </cell>
          <cell r="T89">
            <v>397337</v>
          </cell>
          <cell r="U89">
            <v>0</v>
          </cell>
          <cell r="V89">
            <v>0</v>
          </cell>
          <cell r="W89">
            <v>1533</v>
          </cell>
          <cell r="X89">
            <v>0</v>
          </cell>
          <cell r="Y89">
            <v>105481</v>
          </cell>
          <cell r="Z89">
            <v>0</v>
          </cell>
          <cell r="AA89">
            <v>0</v>
          </cell>
          <cell r="AB89">
            <v>0</v>
          </cell>
          <cell r="AC89">
            <v>0</v>
          </cell>
          <cell r="AD89">
            <v>0</v>
          </cell>
          <cell r="AE89">
            <v>0</v>
          </cell>
          <cell r="AF89">
            <v>0</v>
          </cell>
          <cell r="AG89">
            <v>0</v>
          </cell>
          <cell r="AH89">
            <v>0</v>
          </cell>
          <cell r="AI89">
            <v>0</v>
          </cell>
          <cell r="AJ89">
            <v>0</v>
          </cell>
        </row>
        <row r="90">
          <cell r="A90">
            <v>22906</v>
          </cell>
          <cell r="B90">
            <v>22906</v>
          </cell>
          <cell r="C90" t="str">
            <v>DE Germany</v>
          </cell>
          <cell r="D90" t="str">
            <v>22906              SAFEGUARD BAR SOAP</v>
          </cell>
          <cell r="E90" t="str">
            <v>22906              SAFEGUARD BAR SOAP</v>
          </cell>
          <cell r="F90">
            <v>12000</v>
          </cell>
          <cell r="G90">
            <v>12000</v>
          </cell>
          <cell r="H90">
            <v>295740</v>
          </cell>
          <cell r="I90">
            <v>9405</v>
          </cell>
          <cell r="J90">
            <v>0</v>
          </cell>
          <cell r="K90">
            <v>10251</v>
          </cell>
          <cell r="L90">
            <v>0</v>
          </cell>
          <cell r="M90">
            <v>0</v>
          </cell>
          <cell r="N90">
            <v>0</v>
          </cell>
          <cell r="O90">
            <v>0</v>
          </cell>
          <cell r="P90">
            <v>22477</v>
          </cell>
          <cell r="Q90">
            <v>0</v>
          </cell>
          <cell r="R90">
            <v>59594</v>
          </cell>
          <cell r="S90">
            <v>9709</v>
          </cell>
          <cell r="T90">
            <v>32476</v>
          </cell>
          <cell r="U90">
            <v>0</v>
          </cell>
          <cell r="V90">
            <v>0</v>
          </cell>
          <cell r="W90">
            <v>446</v>
          </cell>
          <cell r="X90">
            <v>0</v>
          </cell>
          <cell r="Y90">
            <v>24552</v>
          </cell>
          <cell r="Z90">
            <v>0</v>
          </cell>
          <cell r="AA90">
            <v>0</v>
          </cell>
          <cell r="AB90">
            <v>0</v>
          </cell>
          <cell r="AC90">
            <v>0</v>
          </cell>
          <cell r="AD90">
            <v>0</v>
          </cell>
          <cell r="AE90">
            <v>0</v>
          </cell>
          <cell r="AF90">
            <v>0</v>
          </cell>
          <cell r="AG90">
            <v>0</v>
          </cell>
          <cell r="AH90">
            <v>0</v>
          </cell>
          <cell r="AI90">
            <v>0</v>
          </cell>
          <cell r="AJ90">
            <v>0</v>
          </cell>
        </row>
        <row r="91">
          <cell r="A91">
            <v>22907</v>
          </cell>
          <cell r="B91">
            <v>22907</v>
          </cell>
          <cell r="C91" t="str">
            <v>DE Germany</v>
          </cell>
          <cell r="D91" t="str">
            <v>22907              FAIRY BAR SOAP</v>
          </cell>
          <cell r="E91" t="str">
            <v>22907              FAIRY BAR SOAP</v>
          </cell>
          <cell r="F91">
            <v>210000</v>
          </cell>
          <cell r="G91">
            <v>210000</v>
          </cell>
          <cell r="H91">
            <v>4472370</v>
          </cell>
          <cell r="I91">
            <v>67086</v>
          </cell>
          <cell r="J91">
            <v>0</v>
          </cell>
          <cell r="K91">
            <v>72434</v>
          </cell>
          <cell r="L91">
            <v>0</v>
          </cell>
          <cell r="M91">
            <v>268735</v>
          </cell>
          <cell r="N91">
            <v>0</v>
          </cell>
          <cell r="O91">
            <v>0</v>
          </cell>
          <cell r="P91">
            <v>1070747</v>
          </cell>
          <cell r="Q91">
            <v>0</v>
          </cell>
          <cell r="R91">
            <v>646443</v>
          </cell>
          <cell r="S91">
            <v>222642</v>
          </cell>
          <cell r="T91">
            <v>638631</v>
          </cell>
          <cell r="U91">
            <v>0</v>
          </cell>
          <cell r="V91">
            <v>0</v>
          </cell>
          <cell r="W91">
            <v>7812</v>
          </cell>
          <cell r="X91">
            <v>0</v>
          </cell>
          <cell r="Y91">
            <v>447237</v>
          </cell>
          <cell r="Z91">
            <v>0</v>
          </cell>
          <cell r="AA91">
            <v>0</v>
          </cell>
          <cell r="AB91">
            <v>0</v>
          </cell>
          <cell r="AC91">
            <v>0</v>
          </cell>
          <cell r="AD91">
            <v>0</v>
          </cell>
          <cell r="AE91">
            <v>0</v>
          </cell>
          <cell r="AF91">
            <v>0</v>
          </cell>
          <cell r="AG91">
            <v>0</v>
          </cell>
          <cell r="AH91">
            <v>0</v>
          </cell>
          <cell r="AI91">
            <v>0</v>
          </cell>
          <cell r="AJ91">
            <v>0</v>
          </cell>
        </row>
        <row r="92">
          <cell r="A92">
            <v>22908</v>
          </cell>
          <cell r="B92">
            <v>22908</v>
          </cell>
          <cell r="C92" t="str">
            <v>DE Germany</v>
          </cell>
          <cell r="D92" t="str">
            <v>22908              OLD SPICE SPRAYS</v>
          </cell>
          <cell r="E92" t="str">
            <v>22908              OLD SPICE SPRAYS</v>
          </cell>
          <cell r="F92">
            <v>155000</v>
          </cell>
          <cell r="G92">
            <v>155000</v>
          </cell>
          <cell r="H92">
            <v>3930054</v>
          </cell>
          <cell r="I92">
            <v>68975</v>
          </cell>
          <cell r="J92">
            <v>0</v>
          </cell>
          <cell r="K92">
            <v>299295</v>
          </cell>
          <cell r="L92">
            <v>0</v>
          </cell>
          <cell r="M92">
            <v>221519</v>
          </cell>
          <cell r="N92">
            <v>0</v>
          </cell>
          <cell r="O92">
            <v>0</v>
          </cell>
          <cell r="P92">
            <v>626822</v>
          </cell>
          <cell r="Q92">
            <v>3531</v>
          </cell>
          <cell r="R92">
            <v>321455</v>
          </cell>
          <cell r="S92">
            <v>510291</v>
          </cell>
          <cell r="T92">
            <v>360375</v>
          </cell>
          <cell r="U92">
            <v>0</v>
          </cell>
          <cell r="V92">
            <v>0</v>
          </cell>
          <cell r="W92">
            <v>44687</v>
          </cell>
          <cell r="X92">
            <v>0</v>
          </cell>
          <cell r="Y92">
            <v>357433</v>
          </cell>
          <cell r="Z92">
            <v>0</v>
          </cell>
          <cell r="AA92">
            <v>0</v>
          </cell>
          <cell r="AB92">
            <v>0</v>
          </cell>
          <cell r="AC92">
            <v>0</v>
          </cell>
          <cell r="AD92">
            <v>0</v>
          </cell>
          <cell r="AE92">
            <v>0</v>
          </cell>
          <cell r="AF92">
            <v>0</v>
          </cell>
          <cell r="AG92">
            <v>0</v>
          </cell>
          <cell r="AH92">
            <v>0</v>
          </cell>
          <cell r="AI92">
            <v>0</v>
          </cell>
          <cell r="AJ92">
            <v>0</v>
          </cell>
        </row>
        <row r="93">
          <cell r="A93">
            <v>22910</v>
          </cell>
          <cell r="B93">
            <v>22910</v>
          </cell>
          <cell r="C93" t="str">
            <v>DE Germany</v>
          </cell>
          <cell r="D93" t="str">
            <v>22910              OLD SPICE DEO STICK</v>
          </cell>
          <cell r="E93" t="str">
            <v>22910              OLD SPICE DEO STICK</v>
          </cell>
          <cell r="F93">
            <v>42400</v>
          </cell>
          <cell r="G93">
            <v>42400</v>
          </cell>
          <cell r="H93">
            <v>995907</v>
          </cell>
          <cell r="I93">
            <v>19517</v>
          </cell>
          <cell r="J93">
            <v>0</v>
          </cell>
          <cell r="K93">
            <v>141000</v>
          </cell>
          <cell r="L93">
            <v>0</v>
          </cell>
          <cell r="M93">
            <v>29590</v>
          </cell>
          <cell r="N93">
            <v>0</v>
          </cell>
          <cell r="O93">
            <v>0</v>
          </cell>
          <cell r="P93">
            <v>107628</v>
          </cell>
          <cell r="Q93">
            <v>2185</v>
          </cell>
          <cell r="R93">
            <v>64274</v>
          </cell>
          <cell r="S93">
            <v>117902</v>
          </cell>
          <cell r="T93">
            <v>182570</v>
          </cell>
          <cell r="U93">
            <v>0</v>
          </cell>
          <cell r="V93">
            <v>0</v>
          </cell>
          <cell r="W93">
            <v>13407</v>
          </cell>
          <cell r="X93">
            <v>0</v>
          </cell>
          <cell r="Y93">
            <v>103070</v>
          </cell>
          <cell r="Z93">
            <v>0</v>
          </cell>
          <cell r="AA93">
            <v>0</v>
          </cell>
          <cell r="AB93">
            <v>0</v>
          </cell>
          <cell r="AC93">
            <v>0</v>
          </cell>
          <cell r="AD93">
            <v>0</v>
          </cell>
          <cell r="AE93">
            <v>0</v>
          </cell>
          <cell r="AF93">
            <v>0</v>
          </cell>
          <cell r="AG93">
            <v>0</v>
          </cell>
          <cell r="AH93">
            <v>0</v>
          </cell>
          <cell r="AI93">
            <v>0</v>
          </cell>
          <cell r="AJ93">
            <v>0</v>
          </cell>
        </row>
        <row r="94">
          <cell r="B94">
            <v>22911</v>
          </cell>
          <cell r="C94" t="str">
            <v>DE Germany</v>
          </cell>
          <cell r="D94" t="str">
            <v>22911              INFASIL DEO SPRAY</v>
          </cell>
          <cell r="E94" t="str">
            <v>22911              INFASIL DEO SPRAY</v>
          </cell>
          <cell r="F94">
            <v>522614</v>
          </cell>
          <cell r="G94">
            <v>522614</v>
          </cell>
          <cell r="H94">
            <v>13310335</v>
          </cell>
          <cell r="I94">
            <v>321433</v>
          </cell>
          <cell r="J94">
            <v>0</v>
          </cell>
          <cell r="K94">
            <v>245490</v>
          </cell>
          <cell r="L94">
            <v>0</v>
          </cell>
          <cell r="M94">
            <v>1036131</v>
          </cell>
          <cell r="N94">
            <v>0</v>
          </cell>
          <cell r="O94">
            <v>0</v>
          </cell>
          <cell r="P94">
            <v>1977101</v>
          </cell>
          <cell r="Q94">
            <v>0</v>
          </cell>
          <cell r="R94">
            <v>1015805</v>
          </cell>
          <cell r="S94">
            <v>1618483</v>
          </cell>
          <cell r="T94">
            <v>1205357</v>
          </cell>
          <cell r="U94">
            <v>0</v>
          </cell>
          <cell r="V94">
            <v>0</v>
          </cell>
          <cell r="W94">
            <v>111787</v>
          </cell>
          <cell r="X94">
            <v>0</v>
          </cell>
          <cell r="Y94">
            <v>1171335</v>
          </cell>
          <cell r="Z94">
            <v>0</v>
          </cell>
          <cell r="AA94">
            <v>0</v>
          </cell>
          <cell r="AB94">
            <v>0</v>
          </cell>
          <cell r="AC94">
            <v>0</v>
          </cell>
          <cell r="AD94">
            <v>0</v>
          </cell>
          <cell r="AE94">
            <v>0</v>
          </cell>
          <cell r="AF94">
            <v>0</v>
          </cell>
          <cell r="AG94">
            <v>0</v>
          </cell>
          <cell r="AH94">
            <v>0</v>
          </cell>
          <cell r="AI94">
            <v>0</v>
          </cell>
          <cell r="AJ94">
            <v>0</v>
          </cell>
        </row>
        <row r="95">
          <cell r="B95">
            <v>22914</v>
          </cell>
          <cell r="C95" t="str">
            <v>DE Germany</v>
          </cell>
          <cell r="D95" t="str">
            <v>22914              INFASIL AP STICK ML</v>
          </cell>
          <cell r="E95" t="str">
            <v>22914              INFASIL AP STICK ML</v>
          </cell>
          <cell r="F95">
            <v>377387</v>
          </cell>
          <cell r="G95">
            <v>377387</v>
          </cell>
          <cell r="H95">
            <v>8578190</v>
          </cell>
          <cell r="I95">
            <v>208348</v>
          </cell>
          <cell r="J95">
            <v>0</v>
          </cell>
          <cell r="K95">
            <v>158190</v>
          </cell>
          <cell r="L95">
            <v>0</v>
          </cell>
          <cell r="M95">
            <v>667762</v>
          </cell>
          <cell r="N95">
            <v>0</v>
          </cell>
          <cell r="O95">
            <v>0</v>
          </cell>
          <cell r="P95">
            <v>1274194</v>
          </cell>
          <cell r="Q95">
            <v>0</v>
          </cell>
          <cell r="R95">
            <v>0</v>
          </cell>
          <cell r="S95">
            <v>0</v>
          </cell>
          <cell r="T95">
            <v>0</v>
          </cell>
          <cell r="U95">
            <v>0</v>
          </cell>
          <cell r="V95">
            <v>0</v>
          </cell>
          <cell r="W95">
            <v>2018077</v>
          </cell>
          <cell r="X95">
            <v>0</v>
          </cell>
          <cell r="Y95">
            <v>842328</v>
          </cell>
          <cell r="Z95">
            <v>0</v>
          </cell>
          <cell r="AA95">
            <v>0</v>
          </cell>
          <cell r="AB95">
            <v>0</v>
          </cell>
          <cell r="AC95">
            <v>0</v>
          </cell>
          <cell r="AD95">
            <v>0</v>
          </cell>
          <cell r="AE95">
            <v>0</v>
          </cell>
          <cell r="AF95">
            <v>0</v>
          </cell>
          <cell r="AG95">
            <v>0</v>
          </cell>
          <cell r="AH95">
            <v>0</v>
          </cell>
          <cell r="AI95">
            <v>0</v>
          </cell>
          <cell r="AJ95">
            <v>0</v>
          </cell>
        </row>
        <row r="96">
          <cell r="B96">
            <v>22918</v>
          </cell>
          <cell r="C96" t="str">
            <v>DE Germany</v>
          </cell>
          <cell r="D96" t="str">
            <v>22918              NOXZEMA DEO SPRAYS</v>
          </cell>
          <cell r="E96" t="str">
            <v>22918              NOXZEMA DEO SPRAYS</v>
          </cell>
          <cell r="F96">
            <v>25000</v>
          </cell>
          <cell r="G96">
            <v>25000</v>
          </cell>
          <cell r="H96">
            <v>781405</v>
          </cell>
          <cell r="I96">
            <v>22817</v>
          </cell>
          <cell r="J96">
            <v>0</v>
          </cell>
          <cell r="K96">
            <v>23580</v>
          </cell>
          <cell r="L96">
            <v>0</v>
          </cell>
          <cell r="M96">
            <v>12426</v>
          </cell>
          <cell r="N96">
            <v>0</v>
          </cell>
          <cell r="O96">
            <v>0</v>
          </cell>
          <cell r="P96">
            <v>58146</v>
          </cell>
          <cell r="Q96">
            <v>6039</v>
          </cell>
          <cell r="R96">
            <v>48825</v>
          </cell>
          <cell r="S96">
            <v>81608</v>
          </cell>
          <cell r="T96">
            <v>58358</v>
          </cell>
          <cell r="U96">
            <v>0</v>
          </cell>
          <cell r="V96">
            <v>0</v>
          </cell>
          <cell r="W96">
            <v>5348</v>
          </cell>
          <cell r="X96">
            <v>0</v>
          </cell>
          <cell r="Y96">
            <v>49290</v>
          </cell>
          <cell r="Z96">
            <v>0</v>
          </cell>
          <cell r="AA96">
            <v>0</v>
          </cell>
          <cell r="AB96">
            <v>0</v>
          </cell>
          <cell r="AC96">
            <v>0</v>
          </cell>
          <cell r="AD96">
            <v>0</v>
          </cell>
          <cell r="AE96">
            <v>0</v>
          </cell>
          <cell r="AF96">
            <v>0</v>
          </cell>
          <cell r="AG96">
            <v>0</v>
          </cell>
          <cell r="AH96">
            <v>0</v>
          </cell>
          <cell r="AI96">
            <v>0</v>
          </cell>
          <cell r="AJ96">
            <v>0</v>
          </cell>
        </row>
        <row r="97">
          <cell r="B97">
            <v>22919</v>
          </cell>
          <cell r="C97" t="str">
            <v>DE Germany</v>
          </cell>
          <cell r="D97" t="str">
            <v>22919              NOXZEMA DEO ROLL ON</v>
          </cell>
          <cell r="E97" t="str">
            <v>22919              NOXZEMA DEO ROLL ON</v>
          </cell>
          <cell r="F97">
            <v>100000</v>
          </cell>
          <cell r="G97">
            <v>100000</v>
          </cell>
          <cell r="H97">
            <v>3781124</v>
          </cell>
          <cell r="I97">
            <v>110409</v>
          </cell>
          <cell r="J97">
            <v>0</v>
          </cell>
          <cell r="K97">
            <v>113440</v>
          </cell>
          <cell r="L97">
            <v>0</v>
          </cell>
          <cell r="M97">
            <v>60128</v>
          </cell>
          <cell r="N97">
            <v>0</v>
          </cell>
          <cell r="O97">
            <v>0</v>
          </cell>
          <cell r="P97">
            <v>281360</v>
          </cell>
          <cell r="Q97">
            <v>31023</v>
          </cell>
          <cell r="R97">
            <v>119040</v>
          </cell>
          <cell r="S97">
            <v>530100</v>
          </cell>
          <cell r="T97">
            <v>1398720</v>
          </cell>
          <cell r="U97">
            <v>0</v>
          </cell>
          <cell r="V97">
            <v>0</v>
          </cell>
          <cell r="W97">
            <v>4650</v>
          </cell>
          <cell r="X97">
            <v>0</v>
          </cell>
          <cell r="Y97">
            <v>197160</v>
          </cell>
          <cell r="Z97">
            <v>0</v>
          </cell>
          <cell r="AA97">
            <v>0</v>
          </cell>
          <cell r="AB97">
            <v>0</v>
          </cell>
          <cell r="AC97">
            <v>0</v>
          </cell>
          <cell r="AD97">
            <v>0</v>
          </cell>
          <cell r="AE97">
            <v>0</v>
          </cell>
          <cell r="AF97">
            <v>0</v>
          </cell>
          <cell r="AG97">
            <v>0</v>
          </cell>
          <cell r="AH97">
            <v>0</v>
          </cell>
          <cell r="AI97">
            <v>0</v>
          </cell>
          <cell r="AJ97">
            <v>0</v>
          </cell>
        </row>
        <row r="98">
          <cell r="B98">
            <v>22925</v>
          </cell>
          <cell r="C98" t="str">
            <v>DE Germany</v>
          </cell>
          <cell r="D98" t="str">
            <v>22925              SECRET AP STICK ML</v>
          </cell>
          <cell r="E98" t="str">
            <v>22925              SECRET AP STICK ML</v>
          </cell>
          <cell r="F98">
            <v>1286339</v>
          </cell>
          <cell r="G98">
            <v>1286339</v>
          </cell>
          <cell r="H98">
            <v>31324228</v>
          </cell>
          <cell r="I98">
            <v>960950</v>
          </cell>
          <cell r="J98">
            <v>0</v>
          </cell>
          <cell r="K98">
            <v>938062</v>
          </cell>
          <cell r="L98">
            <v>0</v>
          </cell>
          <cell r="M98">
            <v>838941</v>
          </cell>
          <cell r="N98">
            <v>0</v>
          </cell>
          <cell r="O98">
            <v>75414</v>
          </cell>
          <cell r="P98">
            <v>4212626</v>
          </cell>
          <cell r="Q98">
            <v>194811</v>
          </cell>
          <cell r="R98">
            <v>2978774</v>
          </cell>
          <cell r="S98">
            <v>1112554</v>
          </cell>
          <cell r="T98">
            <v>4175069</v>
          </cell>
          <cell r="U98">
            <v>0</v>
          </cell>
          <cell r="V98">
            <v>0</v>
          </cell>
          <cell r="W98">
            <v>35889</v>
          </cell>
          <cell r="X98">
            <v>0</v>
          </cell>
          <cell r="Y98">
            <v>3833051</v>
          </cell>
          <cell r="Z98">
            <v>0</v>
          </cell>
          <cell r="AA98">
            <v>0</v>
          </cell>
          <cell r="AB98">
            <v>0</v>
          </cell>
          <cell r="AC98">
            <v>0</v>
          </cell>
          <cell r="AD98">
            <v>0</v>
          </cell>
          <cell r="AE98">
            <v>0</v>
          </cell>
          <cell r="AF98">
            <v>0</v>
          </cell>
          <cell r="AG98">
            <v>0</v>
          </cell>
          <cell r="AH98">
            <v>0</v>
          </cell>
          <cell r="AI98">
            <v>0</v>
          </cell>
          <cell r="AJ98">
            <v>0</v>
          </cell>
        </row>
        <row r="99">
          <cell r="B99">
            <v>22927</v>
          </cell>
          <cell r="C99" t="str">
            <v>DE Germany</v>
          </cell>
          <cell r="D99" t="str">
            <v>22927              SECRET AP CREAM ML</v>
          </cell>
          <cell r="E99" t="str">
            <v>22927              SECRET AP CREAM ML</v>
          </cell>
          <cell r="F99">
            <v>1012011</v>
          </cell>
          <cell r="G99">
            <v>1012011</v>
          </cell>
          <cell r="H99">
            <v>29576024</v>
          </cell>
          <cell r="I99">
            <v>753788</v>
          </cell>
          <cell r="J99">
            <v>0</v>
          </cell>
          <cell r="K99">
            <v>897872</v>
          </cell>
          <cell r="L99">
            <v>0</v>
          </cell>
          <cell r="M99">
            <v>1061779</v>
          </cell>
          <cell r="N99">
            <v>0</v>
          </cell>
          <cell r="O99">
            <v>53867</v>
          </cell>
          <cell r="P99">
            <v>3307566</v>
          </cell>
          <cell r="Q99">
            <v>149437</v>
          </cell>
          <cell r="R99">
            <v>2174103</v>
          </cell>
          <cell r="S99">
            <v>442350</v>
          </cell>
          <cell r="T99">
            <v>3727033</v>
          </cell>
          <cell r="U99">
            <v>0</v>
          </cell>
          <cell r="V99">
            <v>0</v>
          </cell>
          <cell r="W99" t="str">
            <v xml:space="preserve">             414115-</v>
          </cell>
          <cell r="X99">
            <v>0</v>
          </cell>
          <cell r="Y99">
            <v>2853847</v>
          </cell>
          <cell r="Z99">
            <v>0</v>
          </cell>
          <cell r="AA99">
            <v>0</v>
          </cell>
          <cell r="AB99">
            <v>0</v>
          </cell>
          <cell r="AC99">
            <v>0</v>
          </cell>
          <cell r="AD99">
            <v>0</v>
          </cell>
          <cell r="AE99">
            <v>0</v>
          </cell>
          <cell r="AF99">
            <v>0</v>
          </cell>
          <cell r="AG99">
            <v>0</v>
          </cell>
          <cell r="AH99">
            <v>0</v>
          </cell>
          <cell r="AI99">
            <v>0</v>
          </cell>
          <cell r="AJ99">
            <v>0</v>
          </cell>
        </row>
        <row r="100">
          <cell r="B100">
            <v>22930</v>
          </cell>
          <cell r="C100" t="str">
            <v>DE Germany</v>
          </cell>
          <cell r="D100" t="str">
            <v>22930              BIACTOL FACEWASH</v>
          </cell>
          <cell r="E100" t="str">
            <v>22930              BIACTOL FACEWASH</v>
          </cell>
          <cell r="F100">
            <v>90000</v>
          </cell>
          <cell r="G100">
            <v>90000</v>
          </cell>
          <cell r="H100">
            <v>3419145</v>
          </cell>
          <cell r="I100">
            <v>51287</v>
          </cell>
          <cell r="J100">
            <v>0</v>
          </cell>
          <cell r="K100">
            <v>48718</v>
          </cell>
          <cell r="L100">
            <v>0</v>
          </cell>
          <cell r="M100">
            <v>0</v>
          </cell>
          <cell r="N100">
            <v>0</v>
          </cell>
          <cell r="O100">
            <v>0</v>
          </cell>
          <cell r="P100">
            <v>231257</v>
          </cell>
          <cell r="Q100">
            <v>0</v>
          </cell>
          <cell r="R100">
            <v>135594</v>
          </cell>
          <cell r="S100">
            <v>91233</v>
          </cell>
          <cell r="T100">
            <v>180792</v>
          </cell>
          <cell r="U100">
            <v>0</v>
          </cell>
          <cell r="V100">
            <v>0</v>
          </cell>
          <cell r="W100">
            <v>3348</v>
          </cell>
          <cell r="X100">
            <v>0</v>
          </cell>
          <cell r="Y100">
            <v>100440</v>
          </cell>
          <cell r="Z100">
            <v>0</v>
          </cell>
          <cell r="AA100">
            <v>0</v>
          </cell>
          <cell r="AB100">
            <v>0</v>
          </cell>
          <cell r="AC100">
            <v>0</v>
          </cell>
          <cell r="AD100">
            <v>0</v>
          </cell>
          <cell r="AE100">
            <v>0</v>
          </cell>
          <cell r="AF100">
            <v>0</v>
          </cell>
          <cell r="AG100">
            <v>0</v>
          </cell>
          <cell r="AH100">
            <v>0</v>
          </cell>
          <cell r="AI100">
            <v>0</v>
          </cell>
          <cell r="AJ100">
            <v>0</v>
          </cell>
        </row>
        <row r="101">
          <cell r="B101">
            <v>22938</v>
          </cell>
          <cell r="C101" t="str">
            <v>DE Germany</v>
          </cell>
          <cell r="D101" t="str">
            <v>22938              CLEARASIL COMPLETE R</v>
          </cell>
          <cell r="E101" t="str">
            <v>22938              CLEARASIL COMPLETE R</v>
          </cell>
          <cell r="F101">
            <v>292779</v>
          </cell>
          <cell r="G101">
            <v>292779</v>
          </cell>
          <cell r="H101">
            <v>13532748</v>
          </cell>
          <cell r="I101">
            <v>386573</v>
          </cell>
          <cell r="J101">
            <v>0</v>
          </cell>
          <cell r="K101">
            <v>311330</v>
          </cell>
          <cell r="L101">
            <v>31104</v>
          </cell>
          <cell r="M101">
            <v>35557</v>
          </cell>
          <cell r="N101">
            <v>0</v>
          </cell>
          <cell r="O101">
            <v>0</v>
          </cell>
          <cell r="P101">
            <v>1160028</v>
          </cell>
          <cell r="Q101">
            <v>73708</v>
          </cell>
          <cell r="R101">
            <v>569076</v>
          </cell>
          <cell r="S101">
            <v>762398</v>
          </cell>
          <cell r="T101">
            <v>588135</v>
          </cell>
          <cell r="U101">
            <v>0</v>
          </cell>
          <cell r="V101">
            <v>0</v>
          </cell>
          <cell r="W101">
            <v>10891</v>
          </cell>
          <cell r="X101">
            <v>0</v>
          </cell>
          <cell r="Y101">
            <v>467736</v>
          </cell>
          <cell r="Z101">
            <v>0</v>
          </cell>
          <cell r="AA101">
            <v>0</v>
          </cell>
          <cell r="AB101">
            <v>0</v>
          </cell>
          <cell r="AC101">
            <v>0</v>
          </cell>
          <cell r="AD101">
            <v>0</v>
          </cell>
          <cell r="AE101">
            <v>0</v>
          </cell>
          <cell r="AF101">
            <v>0</v>
          </cell>
          <cell r="AG101">
            <v>0</v>
          </cell>
          <cell r="AH101">
            <v>0</v>
          </cell>
          <cell r="AI101">
            <v>0</v>
          </cell>
          <cell r="AJ101">
            <v>0</v>
          </cell>
        </row>
        <row r="102">
          <cell r="B102">
            <v>22939</v>
          </cell>
          <cell r="C102" t="str">
            <v>DE Germany</v>
          </cell>
          <cell r="D102" t="str">
            <v>22939              CLEARASIL FACEWASH</v>
          </cell>
          <cell r="E102" t="str">
            <v>22939              CLEARASIL FACEWASH</v>
          </cell>
          <cell r="F102">
            <v>172890</v>
          </cell>
          <cell r="G102">
            <v>172890</v>
          </cell>
          <cell r="H102">
            <v>6445477</v>
          </cell>
          <cell r="I102">
            <v>228808</v>
          </cell>
          <cell r="J102">
            <v>0</v>
          </cell>
          <cell r="K102">
            <v>151132</v>
          </cell>
          <cell r="L102">
            <v>4271</v>
          </cell>
          <cell r="M102">
            <v>18583</v>
          </cell>
          <cell r="N102">
            <v>0</v>
          </cell>
          <cell r="O102">
            <v>0</v>
          </cell>
          <cell r="P102">
            <v>655826</v>
          </cell>
          <cell r="Q102">
            <v>41899</v>
          </cell>
          <cell r="R102">
            <v>607778</v>
          </cell>
          <cell r="S102">
            <v>175259</v>
          </cell>
          <cell r="T102">
            <v>347301</v>
          </cell>
          <cell r="U102">
            <v>0</v>
          </cell>
          <cell r="V102">
            <v>0</v>
          </cell>
          <cell r="W102">
            <v>6432</v>
          </cell>
          <cell r="X102">
            <v>0</v>
          </cell>
          <cell r="Y102">
            <v>231266</v>
          </cell>
          <cell r="Z102">
            <v>0</v>
          </cell>
          <cell r="AA102">
            <v>0</v>
          </cell>
          <cell r="AB102">
            <v>0</v>
          </cell>
          <cell r="AC102">
            <v>0</v>
          </cell>
          <cell r="AD102">
            <v>0</v>
          </cell>
          <cell r="AE102">
            <v>0</v>
          </cell>
          <cell r="AF102">
            <v>0</v>
          </cell>
          <cell r="AG102">
            <v>0</v>
          </cell>
          <cell r="AH102">
            <v>0</v>
          </cell>
          <cell r="AI102">
            <v>0</v>
          </cell>
          <cell r="AJ102">
            <v>0</v>
          </cell>
        </row>
        <row r="103">
          <cell r="B103">
            <v>22940</v>
          </cell>
          <cell r="C103" t="str">
            <v>DE Germany</v>
          </cell>
          <cell r="D103" t="str">
            <v>22940              CLEARASIL LOTION</v>
          </cell>
          <cell r="E103" t="str">
            <v>22940              CLEARASIL LOTION</v>
          </cell>
          <cell r="F103">
            <v>254329</v>
          </cell>
          <cell r="G103">
            <v>254329</v>
          </cell>
          <cell r="H103">
            <v>11266679</v>
          </cell>
          <cell r="I103">
            <v>357311</v>
          </cell>
          <cell r="J103">
            <v>0</v>
          </cell>
          <cell r="K103">
            <v>280398</v>
          </cell>
          <cell r="L103">
            <v>11863</v>
          </cell>
          <cell r="M103">
            <v>10269</v>
          </cell>
          <cell r="N103">
            <v>0</v>
          </cell>
          <cell r="O103">
            <v>0</v>
          </cell>
          <cell r="P103">
            <v>1092160</v>
          </cell>
          <cell r="Q103">
            <v>86343</v>
          </cell>
          <cell r="R103">
            <v>165568</v>
          </cell>
          <cell r="S103">
            <v>397364</v>
          </cell>
          <cell r="T103">
            <v>475417</v>
          </cell>
          <cell r="U103">
            <v>0</v>
          </cell>
          <cell r="V103">
            <v>0</v>
          </cell>
          <cell r="W103">
            <v>9461</v>
          </cell>
          <cell r="X103">
            <v>0</v>
          </cell>
          <cell r="Y103">
            <v>338486</v>
          </cell>
          <cell r="Z103">
            <v>0</v>
          </cell>
          <cell r="AA103">
            <v>0</v>
          </cell>
          <cell r="AB103">
            <v>0</v>
          </cell>
          <cell r="AC103">
            <v>0</v>
          </cell>
          <cell r="AD103">
            <v>0</v>
          </cell>
          <cell r="AE103">
            <v>0</v>
          </cell>
          <cell r="AF103">
            <v>0</v>
          </cell>
          <cell r="AG103">
            <v>0</v>
          </cell>
          <cell r="AH103">
            <v>0</v>
          </cell>
          <cell r="AI103">
            <v>0</v>
          </cell>
          <cell r="AJ103">
            <v>0</v>
          </cell>
        </row>
        <row r="104">
          <cell r="B104">
            <v>22941</v>
          </cell>
          <cell r="C104" t="str">
            <v>DE Germany</v>
          </cell>
          <cell r="D104" t="str">
            <v>22941              CLEARASIL PADS</v>
          </cell>
          <cell r="E104" t="str">
            <v>22941              CLEARASIL PADS</v>
          </cell>
          <cell r="F104">
            <v>70037</v>
          </cell>
          <cell r="G104">
            <v>70037</v>
          </cell>
          <cell r="H104">
            <v>3640354</v>
          </cell>
          <cell r="I104">
            <v>123747</v>
          </cell>
          <cell r="J104">
            <v>0</v>
          </cell>
          <cell r="K104">
            <v>93749</v>
          </cell>
          <cell r="L104">
            <v>0</v>
          </cell>
          <cell r="M104">
            <v>0</v>
          </cell>
          <cell r="N104">
            <v>0</v>
          </cell>
          <cell r="O104">
            <v>0</v>
          </cell>
          <cell r="P104">
            <v>325839</v>
          </cell>
          <cell r="Q104">
            <v>26568</v>
          </cell>
          <cell r="R104">
            <v>276170</v>
          </cell>
          <cell r="S104">
            <v>163488</v>
          </cell>
          <cell r="T104">
            <v>60575</v>
          </cell>
          <cell r="U104">
            <v>0</v>
          </cell>
          <cell r="V104">
            <v>0</v>
          </cell>
          <cell r="W104">
            <v>293105</v>
          </cell>
          <cell r="X104">
            <v>0</v>
          </cell>
          <cell r="Y104">
            <v>103487</v>
          </cell>
          <cell r="Z104">
            <v>0</v>
          </cell>
          <cell r="AA104">
            <v>0</v>
          </cell>
          <cell r="AB104">
            <v>0</v>
          </cell>
          <cell r="AC104">
            <v>0</v>
          </cell>
          <cell r="AD104">
            <v>0</v>
          </cell>
          <cell r="AE104">
            <v>0</v>
          </cell>
          <cell r="AF104">
            <v>0</v>
          </cell>
          <cell r="AG104">
            <v>0</v>
          </cell>
          <cell r="AH104">
            <v>0</v>
          </cell>
          <cell r="AI104">
            <v>0</v>
          </cell>
          <cell r="AJ104">
            <v>0</v>
          </cell>
        </row>
        <row r="105">
          <cell r="B105">
            <v>22942</v>
          </cell>
          <cell r="C105" t="str">
            <v>DE Germany</v>
          </cell>
          <cell r="D105" t="str">
            <v>22942              CLEARASIL MOISTURISE</v>
          </cell>
          <cell r="E105" t="str">
            <v>22942              CLEARASIL MOISTURISE</v>
          </cell>
          <cell r="F105">
            <v>7301</v>
          </cell>
          <cell r="G105">
            <v>7301</v>
          </cell>
          <cell r="H105">
            <v>153681</v>
          </cell>
          <cell r="I105">
            <v>3172</v>
          </cell>
          <cell r="J105">
            <v>0</v>
          </cell>
          <cell r="K105">
            <v>6378</v>
          </cell>
          <cell r="L105">
            <v>0</v>
          </cell>
          <cell r="M105">
            <v>0</v>
          </cell>
          <cell r="N105">
            <v>0</v>
          </cell>
          <cell r="O105">
            <v>0</v>
          </cell>
          <cell r="P105">
            <v>26067</v>
          </cell>
          <cell r="Q105">
            <v>961</v>
          </cell>
          <cell r="R105">
            <v>1562</v>
          </cell>
          <cell r="S105">
            <v>2716</v>
          </cell>
          <cell r="T105">
            <v>3056</v>
          </cell>
          <cell r="U105">
            <v>0</v>
          </cell>
          <cell r="V105">
            <v>0</v>
          </cell>
          <cell r="W105">
            <v>272</v>
          </cell>
          <cell r="X105">
            <v>0</v>
          </cell>
          <cell r="Y105">
            <v>7980</v>
          </cell>
          <cell r="Z105">
            <v>0</v>
          </cell>
          <cell r="AA105">
            <v>0</v>
          </cell>
          <cell r="AB105">
            <v>0</v>
          </cell>
          <cell r="AC105">
            <v>0</v>
          </cell>
          <cell r="AD105">
            <v>0</v>
          </cell>
          <cell r="AE105">
            <v>0</v>
          </cell>
          <cell r="AF105">
            <v>0</v>
          </cell>
          <cell r="AG105">
            <v>0</v>
          </cell>
          <cell r="AH105">
            <v>0</v>
          </cell>
          <cell r="AI105">
            <v>0</v>
          </cell>
          <cell r="AJ105">
            <v>0</v>
          </cell>
        </row>
        <row r="106">
          <cell r="B106">
            <v>22943</v>
          </cell>
          <cell r="C106" t="str">
            <v>DE Germany</v>
          </cell>
          <cell r="D106" t="str">
            <v>22943              CLEARASIL MOIST FLUI</v>
          </cell>
          <cell r="E106" t="str">
            <v>22943              CLEARASIL MOIST FLUI</v>
          </cell>
          <cell r="F106">
            <v>33090</v>
          </cell>
          <cell r="G106">
            <v>33090</v>
          </cell>
          <cell r="H106">
            <v>731489</v>
          </cell>
          <cell r="I106">
            <v>27727</v>
          </cell>
          <cell r="J106">
            <v>0</v>
          </cell>
          <cell r="K106">
            <v>19987</v>
          </cell>
          <cell r="L106">
            <v>0</v>
          </cell>
          <cell r="M106">
            <v>0</v>
          </cell>
          <cell r="N106">
            <v>0</v>
          </cell>
          <cell r="O106">
            <v>0</v>
          </cell>
          <cell r="P106">
            <v>85557</v>
          </cell>
          <cell r="Q106">
            <v>4848</v>
          </cell>
          <cell r="R106">
            <v>19080</v>
          </cell>
          <cell r="S106">
            <v>37544</v>
          </cell>
          <cell r="T106">
            <v>39082</v>
          </cell>
          <cell r="U106">
            <v>0</v>
          </cell>
          <cell r="V106">
            <v>0</v>
          </cell>
          <cell r="W106">
            <v>1231</v>
          </cell>
          <cell r="X106">
            <v>0</v>
          </cell>
          <cell r="Y106">
            <v>39947</v>
          </cell>
          <cell r="Z106">
            <v>0</v>
          </cell>
          <cell r="AA106">
            <v>0</v>
          </cell>
          <cell r="AB106">
            <v>0</v>
          </cell>
          <cell r="AC106">
            <v>0</v>
          </cell>
          <cell r="AD106">
            <v>0</v>
          </cell>
          <cell r="AE106">
            <v>0</v>
          </cell>
          <cell r="AF106">
            <v>0</v>
          </cell>
          <cell r="AG106">
            <v>0</v>
          </cell>
          <cell r="AH106">
            <v>0</v>
          </cell>
          <cell r="AI106">
            <v>0</v>
          </cell>
          <cell r="AJ106">
            <v>0</v>
          </cell>
        </row>
        <row r="107">
          <cell r="B107">
            <v>22944</v>
          </cell>
          <cell r="C107" t="str">
            <v>DE Germany</v>
          </cell>
          <cell r="D107" t="str">
            <v>22944              CLEARASIL CREAM/GEL</v>
          </cell>
          <cell r="E107" t="str">
            <v>22944              CLEARASIL CREAM/GEL</v>
          </cell>
          <cell r="F107">
            <v>23000</v>
          </cell>
          <cell r="G107">
            <v>23000</v>
          </cell>
          <cell r="H107">
            <v>1131475</v>
          </cell>
          <cell r="I107">
            <v>41063</v>
          </cell>
          <cell r="J107">
            <v>0</v>
          </cell>
          <cell r="K107">
            <v>32712</v>
          </cell>
          <cell r="L107">
            <v>0</v>
          </cell>
          <cell r="M107">
            <v>0</v>
          </cell>
          <cell r="N107">
            <v>0</v>
          </cell>
          <cell r="O107">
            <v>0</v>
          </cell>
          <cell r="P107">
            <v>113430</v>
          </cell>
          <cell r="Q107">
            <v>10904</v>
          </cell>
          <cell r="R107">
            <v>7914</v>
          </cell>
          <cell r="S107">
            <v>100961</v>
          </cell>
          <cell r="T107">
            <v>117003</v>
          </cell>
          <cell r="U107">
            <v>0</v>
          </cell>
          <cell r="V107">
            <v>0</v>
          </cell>
          <cell r="W107">
            <v>856</v>
          </cell>
          <cell r="X107">
            <v>0</v>
          </cell>
          <cell r="Y107">
            <v>29090</v>
          </cell>
          <cell r="Z107">
            <v>0</v>
          </cell>
          <cell r="AA107">
            <v>0</v>
          </cell>
          <cell r="AB107">
            <v>0</v>
          </cell>
          <cell r="AC107">
            <v>0</v>
          </cell>
          <cell r="AD107">
            <v>0</v>
          </cell>
          <cell r="AE107">
            <v>0</v>
          </cell>
          <cell r="AF107">
            <v>0</v>
          </cell>
          <cell r="AG107">
            <v>0</v>
          </cell>
          <cell r="AH107">
            <v>0</v>
          </cell>
          <cell r="AI107">
            <v>0</v>
          </cell>
          <cell r="AJ107">
            <v>0</v>
          </cell>
        </row>
        <row r="108">
          <cell r="B108">
            <v>22945</v>
          </cell>
          <cell r="C108" t="str">
            <v>DE Germany</v>
          </cell>
          <cell r="D108" t="str">
            <v>22945              CLEARASIL CREAM/GEL</v>
          </cell>
          <cell r="E108" t="str">
            <v>22945              CLEARASIL CREAM/GEL</v>
          </cell>
          <cell r="F108">
            <v>42195</v>
          </cell>
          <cell r="G108">
            <v>42195</v>
          </cell>
          <cell r="H108">
            <v>2281137</v>
          </cell>
          <cell r="I108">
            <v>55673</v>
          </cell>
          <cell r="J108">
            <v>0</v>
          </cell>
          <cell r="K108">
            <v>50518</v>
          </cell>
          <cell r="L108">
            <v>0</v>
          </cell>
          <cell r="M108">
            <v>2927</v>
          </cell>
          <cell r="N108">
            <v>0</v>
          </cell>
          <cell r="O108">
            <v>0</v>
          </cell>
          <cell r="P108">
            <v>165989</v>
          </cell>
          <cell r="Q108">
            <v>11626</v>
          </cell>
          <cell r="R108">
            <v>32571</v>
          </cell>
          <cell r="S108">
            <v>119687</v>
          </cell>
          <cell r="T108">
            <v>118903</v>
          </cell>
          <cell r="U108">
            <v>0</v>
          </cell>
          <cell r="V108">
            <v>0</v>
          </cell>
          <cell r="W108">
            <v>1570</v>
          </cell>
          <cell r="X108">
            <v>0</v>
          </cell>
          <cell r="Y108">
            <v>48398</v>
          </cell>
          <cell r="Z108">
            <v>0</v>
          </cell>
          <cell r="AA108">
            <v>0</v>
          </cell>
          <cell r="AB108">
            <v>0</v>
          </cell>
          <cell r="AC108">
            <v>0</v>
          </cell>
          <cell r="AD108">
            <v>0</v>
          </cell>
          <cell r="AE108">
            <v>0</v>
          </cell>
          <cell r="AF108">
            <v>0</v>
          </cell>
          <cell r="AG108">
            <v>0</v>
          </cell>
          <cell r="AH108">
            <v>0</v>
          </cell>
          <cell r="AI108">
            <v>0</v>
          </cell>
          <cell r="AJ108">
            <v>0</v>
          </cell>
        </row>
        <row r="109">
          <cell r="B109">
            <v>22946</v>
          </cell>
          <cell r="C109" t="str">
            <v>DE Germany</v>
          </cell>
          <cell r="D109" t="str">
            <v>22946              CLEARASIL COVERSTICK</v>
          </cell>
          <cell r="E109" t="str">
            <v>22946              CLEARASIL COVERSTICK</v>
          </cell>
          <cell r="F109">
            <v>32165</v>
          </cell>
          <cell r="G109">
            <v>32165</v>
          </cell>
          <cell r="H109">
            <v>2257122</v>
          </cell>
          <cell r="I109">
            <v>68200</v>
          </cell>
          <cell r="J109">
            <v>0</v>
          </cell>
          <cell r="K109">
            <v>52737</v>
          </cell>
          <cell r="L109">
            <v>8394</v>
          </cell>
          <cell r="M109">
            <v>13072</v>
          </cell>
          <cell r="N109">
            <v>0</v>
          </cell>
          <cell r="O109">
            <v>0</v>
          </cell>
          <cell r="P109">
            <v>167625</v>
          </cell>
          <cell r="Q109">
            <v>13713</v>
          </cell>
          <cell r="R109">
            <v>24828</v>
          </cell>
          <cell r="S109">
            <v>191743</v>
          </cell>
          <cell r="T109">
            <v>156146</v>
          </cell>
          <cell r="U109">
            <v>0</v>
          </cell>
          <cell r="V109">
            <v>0</v>
          </cell>
          <cell r="W109">
            <v>1197</v>
          </cell>
          <cell r="X109">
            <v>0</v>
          </cell>
          <cell r="Y109">
            <v>40473</v>
          </cell>
          <cell r="Z109">
            <v>0</v>
          </cell>
          <cell r="AA109">
            <v>0</v>
          </cell>
          <cell r="AB109">
            <v>0</v>
          </cell>
          <cell r="AC109">
            <v>0</v>
          </cell>
          <cell r="AD109">
            <v>0</v>
          </cell>
          <cell r="AE109">
            <v>0</v>
          </cell>
          <cell r="AF109">
            <v>0</v>
          </cell>
          <cell r="AG109">
            <v>0</v>
          </cell>
          <cell r="AH109">
            <v>0</v>
          </cell>
          <cell r="AI109">
            <v>0</v>
          </cell>
          <cell r="AJ109">
            <v>0</v>
          </cell>
        </row>
        <row r="110">
          <cell r="B110">
            <v>22956</v>
          </cell>
          <cell r="C110" t="str">
            <v>DE Germany</v>
          </cell>
          <cell r="D110" t="str">
            <v>22956              OLD SPICE BASE FRAGR</v>
          </cell>
          <cell r="E110" t="str">
            <v>22956              OLD SPICE BASE FRAGR</v>
          </cell>
          <cell r="F110">
            <v>337650</v>
          </cell>
          <cell r="G110">
            <v>337650</v>
          </cell>
          <cell r="H110">
            <v>6648557</v>
          </cell>
          <cell r="I110">
            <v>154360</v>
          </cell>
          <cell r="J110">
            <v>0</v>
          </cell>
          <cell r="K110">
            <v>1019344</v>
          </cell>
          <cell r="L110">
            <v>0</v>
          </cell>
          <cell r="M110">
            <v>702501</v>
          </cell>
          <cell r="N110">
            <v>0</v>
          </cell>
          <cell r="O110">
            <v>0</v>
          </cell>
          <cell r="P110">
            <v>585377</v>
          </cell>
          <cell r="Q110">
            <v>25443</v>
          </cell>
          <cell r="R110">
            <v>163288</v>
          </cell>
          <cell r="S110">
            <v>455321</v>
          </cell>
          <cell r="T110">
            <v>314015</v>
          </cell>
          <cell r="U110">
            <v>0</v>
          </cell>
          <cell r="V110">
            <v>0</v>
          </cell>
          <cell r="W110">
            <v>12561</v>
          </cell>
          <cell r="X110">
            <v>0</v>
          </cell>
          <cell r="Y110">
            <v>657570</v>
          </cell>
          <cell r="Z110">
            <v>0</v>
          </cell>
          <cell r="AA110">
            <v>0</v>
          </cell>
          <cell r="AB110">
            <v>0</v>
          </cell>
          <cell r="AC110">
            <v>0</v>
          </cell>
          <cell r="AD110">
            <v>0</v>
          </cell>
          <cell r="AE110">
            <v>0</v>
          </cell>
          <cell r="AF110">
            <v>0</v>
          </cell>
          <cell r="AG110">
            <v>0</v>
          </cell>
          <cell r="AH110">
            <v>0</v>
          </cell>
          <cell r="AI110">
            <v>0</v>
          </cell>
          <cell r="AJ110">
            <v>0</v>
          </cell>
        </row>
        <row r="111">
          <cell r="B111">
            <v>22957</v>
          </cell>
          <cell r="C111" t="str">
            <v>DE Germany</v>
          </cell>
          <cell r="D111" t="str">
            <v>22957              OLD SPICE PREMIUM FR</v>
          </cell>
          <cell r="E111" t="str">
            <v>22957              OLD SPICE PREMIUM FR</v>
          </cell>
          <cell r="F111">
            <v>90250</v>
          </cell>
          <cell r="G111">
            <v>90250</v>
          </cell>
          <cell r="H111">
            <v>2488295</v>
          </cell>
          <cell r="I111">
            <v>35867</v>
          </cell>
          <cell r="J111">
            <v>0</v>
          </cell>
          <cell r="K111">
            <v>432231</v>
          </cell>
          <cell r="L111">
            <v>0</v>
          </cell>
          <cell r="M111">
            <v>412280</v>
          </cell>
          <cell r="N111">
            <v>0</v>
          </cell>
          <cell r="O111">
            <v>0</v>
          </cell>
          <cell r="P111">
            <v>275362</v>
          </cell>
          <cell r="Q111">
            <v>4033</v>
          </cell>
          <cell r="R111" t="str">
            <v xml:space="preserve">              33573-</v>
          </cell>
          <cell r="S111">
            <v>296282</v>
          </cell>
          <cell r="T111">
            <v>214867</v>
          </cell>
          <cell r="U111">
            <v>0</v>
          </cell>
          <cell r="V111">
            <v>0</v>
          </cell>
          <cell r="W111">
            <v>3357</v>
          </cell>
          <cell r="X111">
            <v>0</v>
          </cell>
          <cell r="Y111">
            <v>162358</v>
          </cell>
          <cell r="Z111">
            <v>0</v>
          </cell>
          <cell r="AA111">
            <v>0</v>
          </cell>
          <cell r="AB111">
            <v>0</v>
          </cell>
          <cell r="AC111">
            <v>0</v>
          </cell>
          <cell r="AD111">
            <v>0</v>
          </cell>
          <cell r="AE111">
            <v>0</v>
          </cell>
          <cell r="AF111">
            <v>0</v>
          </cell>
          <cell r="AG111">
            <v>0</v>
          </cell>
          <cell r="AH111">
            <v>0</v>
          </cell>
          <cell r="AI111">
            <v>0</v>
          </cell>
          <cell r="AJ111">
            <v>0</v>
          </cell>
        </row>
        <row r="112">
          <cell r="B112">
            <v>22958</v>
          </cell>
          <cell r="C112" t="str">
            <v>DE Germany</v>
          </cell>
          <cell r="D112" t="str">
            <v>22958              OLD SPICE SHAVE</v>
          </cell>
          <cell r="E112" t="str">
            <v>22958              OLD SPICE SHAVE</v>
          </cell>
          <cell r="F112">
            <v>4500</v>
          </cell>
          <cell r="G112">
            <v>4500</v>
          </cell>
          <cell r="H112">
            <v>163508</v>
          </cell>
          <cell r="I112">
            <v>0</v>
          </cell>
          <cell r="J112">
            <v>0</v>
          </cell>
          <cell r="K112">
            <v>84010</v>
          </cell>
          <cell r="L112">
            <v>0</v>
          </cell>
          <cell r="M112">
            <v>0</v>
          </cell>
          <cell r="N112">
            <v>0</v>
          </cell>
          <cell r="O112">
            <v>0</v>
          </cell>
          <cell r="P112">
            <v>0</v>
          </cell>
          <cell r="Q112">
            <v>0</v>
          </cell>
          <cell r="R112">
            <v>8119</v>
          </cell>
          <cell r="S112">
            <v>25026</v>
          </cell>
          <cell r="T112">
            <v>9333</v>
          </cell>
          <cell r="U112">
            <v>0</v>
          </cell>
          <cell r="V112">
            <v>0</v>
          </cell>
          <cell r="W112">
            <v>167</v>
          </cell>
          <cell r="X112">
            <v>0</v>
          </cell>
          <cell r="Y112">
            <v>8584</v>
          </cell>
          <cell r="Z112">
            <v>0</v>
          </cell>
          <cell r="AA112">
            <v>0</v>
          </cell>
          <cell r="AB112">
            <v>0</v>
          </cell>
          <cell r="AC112">
            <v>0</v>
          </cell>
          <cell r="AD112">
            <v>0</v>
          </cell>
          <cell r="AE112">
            <v>0</v>
          </cell>
          <cell r="AF112">
            <v>0</v>
          </cell>
          <cell r="AG112">
            <v>0</v>
          </cell>
          <cell r="AH112">
            <v>0</v>
          </cell>
          <cell r="AI112">
            <v>0</v>
          </cell>
          <cell r="AJ112">
            <v>0</v>
          </cell>
        </row>
        <row r="113">
          <cell r="B113">
            <v>22963</v>
          </cell>
          <cell r="C113" t="str">
            <v>DE Germany</v>
          </cell>
          <cell r="D113" t="str">
            <v>22963              OLD SPICE PRE-ELEC</v>
          </cell>
          <cell r="E113" t="str">
            <v>22963              OLD SPICE PRE-ELEC</v>
          </cell>
          <cell r="F113">
            <v>18800</v>
          </cell>
          <cell r="G113">
            <v>18800</v>
          </cell>
          <cell r="H113">
            <v>439805</v>
          </cell>
          <cell r="I113">
            <v>10625</v>
          </cell>
          <cell r="J113">
            <v>0</v>
          </cell>
          <cell r="K113">
            <v>14215</v>
          </cell>
          <cell r="L113">
            <v>0</v>
          </cell>
          <cell r="M113">
            <v>92612</v>
          </cell>
          <cell r="N113">
            <v>0</v>
          </cell>
          <cell r="O113">
            <v>0</v>
          </cell>
          <cell r="P113">
            <v>68313</v>
          </cell>
          <cell r="Q113">
            <v>1928</v>
          </cell>
          <cell r="R113">
            <v>8917</v>
          </cell>
          <cell r="S113">
            <v>30422</v>
          </cell>
          <cell r="T113">
            <v>53851</v>
          </cell>
          <cell r="U113">
            <v>0</v>
          </cell>
          <cell r="V113">
            <v>0</v>
          </cell>
          <cell r="W113">
            <v>699</v>
          </cell>
          <cell r="X113">
            <v>0</v>
          </cell>
          <cell r="Y113">
            <v>35703</v>
          </cell>
          <cell r="Z113">
            <v>0</v>
          </cell>
          <cell r="AA113">
            <v>0</v>
          </cell>
          <cell r="AB113">
            <v>0</v>
          </cell>
          <cell r="AC113">
            <v>0</v>
          </cell>
          <cell r="AD113">
            <v>0</v>
          </cell>
          <cell r="AE113">
            <v>0</v>
          </cell>
          <cell r="AF113">
            <v>0</v>
          </cell>
          <cell r="AG113">
            <v>0</v>
          </cell>
          <cell r="AH113">
            <v>0</v>
          </cell>
          <cell r="AI113">
            <v>0</v>
          </cell>
          <cell r="AJ113">
            <v>0</v>
          </cell>
        </row>
        <row r="114">
          <cell r="B114">
            <v>22965</v>
          </cell>
          <cell r="C114" t="str">
            <v>DE Germany</v>
          </cell>
          <cell r="D114" t="str">
            <v>22965              NOXZEMA BASE FRAGRAN</v>
          </cell>
          <cell r="E114" t="str">
            <v>22965              NOXZEMA BASE FRAGRAN</v>
          </cell>
          <cell r="F114">
            <v>18887</v>
          </cell>
          <cell r="G114">
            <v>18887</v>
          </cell>
          <cell r="H114">
            <v>530720</v>
          </cell>
          <cell r="I114">
            <v>18904</v>
          </cell>
          <cell r="J114">
            <v>0</v>
          </cell>
          <cell r="K114">
            <v>10211</v>
          </cell>
          <cell r="L114">
            <v>0</v>
          </cell>
          <cell r="M114">
            <v>2555</v>
          </cell>
          <cell r="N114">
            <v>0</v>
          </cell>
          <cell r="O114">
            <v>0</v>
          </cell>
          <cell r="P114">
            <v>86051</v>
          </cell>
          <cell r="Q114">
            <v>0</v>
          </cell>
          <cell r="R114">
            <v>0</v>
          </cell>
          <cell r="S114">
            <v>0</v>
          </cell>
          <cell r="T114">
            <v>0</v>
          </cell>
          <cell r="U114">
            <v>0</v>
          </cell>
          <cell r="V114">
            <v>0</v>
          </cell>
          <cell r="W114">
            <v>703</v>
          </cell>
          <cell r="X114">
            <v>0</v>
          </cell>
          <cell r="Y114">
            <v>34262</v>
          </cell>
          <cell r="Z114">
            <v>0</v>
          </cell>
          <cell r="AA114">
            <v>0</v>
          </cell>
          <cell r="AB114">
            <v>0</v>
          </cell>
          <cell r="AC114">
            <v>0</v>
          </cell>
          <cell r="AD114">
            <v>0</v>
          </cell>
          <cell r="AE114">
            <v>0</v>
          </cell>
          <cell r="AF114">
            <v>0</v>
          </cell>
          <cell r="AG114">
            <v>0</v>
          </cell>
          <cell r="AH114">
            <v>0</v>
          </cell>
          <cell r="AI114">
            <v>0</v>
          </cell>
          <cell r="AJ114">
            <v>0</v>
          </cell>
        </row>
        <row r="115">
          <cell r="B115">
            <v>22966</v>
          </cell>
          <cell r="C115" t="str">
            <v>DE Germany</v>
          </cell>
          <cell r="D115" t="str">
            <v>22966              NOXZEMA SHAVE</v>
          </cell>
          <cell r="E115" t="str">
            <v>22966              NOXZEMA SHAVE</v>
          </cell>
          <cell r="F115">
            <v>327112</v>
          </cell>
          <cell r="G115">
            <v>327112</v>
          </cell>
          <cell r="H115">
            <v>9369720</v>
          </cell>
          <cell r="I115">
            <v>283110</v>
          </cell>
          <cell r="J115">
            <v>0</v>
          </cell>
          <cell r="K115">
            <v>205795</v>
          </cell>
          <cell r="L115">
            <v>0</v>
          </cell>
          <cell r="M115">
            <v>420714</v>
          </cell>
          <cell r="N115">
            <v>0</v>
          </cell>
          <cell r="O115">
            <v>0</v>
          </cell>
          <cell r="P115">
            <v>1149191</v>
          </cell>
          <cell r="Q115">
            <v>17430</v>
          </cell>
          <cell r="R115">
            <v>0</v>
          </cell>
          <cell r="S115">
            <v>0</v>
          </cell>
          <cell r="T115">
            <v>0</v>
          </cell>
          <cell r="U115">
            <v>0</v>
          </cell>
          <cell r="V115">
            <v>0</v>
          </cell>
          <cell r="W115">
            <v>2850487</v>
          </cell>
          <cell r="X115">
            <v>0</v>
          </cell>
          <cell r="Y115">
            <v>574618</v>
          </cell>
          <cell r="Z115">
            <v>0</v>
          </cell>
          <cell r="AA115">
            <v>0</v>
          </cell>
          <cell r="AB115">
            <v>0</v>
          </cell>
          <cell r="AC115">
            <v>0</v>
          </cell>
          <cell r="AD115">
            <v>0</v>
          </cell>
          <cell r="AE115">
            <v>0</v>
          </cell>
          <cell r="AF115">
            <v>0</v>
          </cell>
          <cell r="AG115">
            <v>0</v>
          </cell>
          <cell r="AH115">
            <v>0</v>
          </cell>
          <cell r="AI115">
            <v>0</v>
          </cell>
          <cell r="AJ115">
            <v>0</v>
          </cell>
        </row>
        <row r="116">
          <cell r="B116">
            <v>23009</v>
          </cell>
          <cell r="C116" t="str">
            <v>DE Germany</v>
          </cell>
          <cell r="D116" t="str">
            <v>23009              PANTENE SHAMPOO 300M</v>
          </cell>
          <cell r="E116" t="str">
            <v>23009              PANTENE SHAMPOO 300M</v>
          </cell>
          <cell r="F116">
            <v>3740917</v>
          </cell>
          <cell r="G116">
            <v>3740917</v>
          </cell>
          <cell r="H116">
            <v>72323767</v>
          </cell>
          <cell r="I116">
            <v>1587863</v>
          </cell>
          <cell r="J116">
            <v>0</v>
          </cell>
          <cell r="K116">
            <v>2091504</v>
          </cell>
          <cell r="L116">
            <v>0</v>
          </cell>
          <cell r="M116">
            <v>2479596</v>
          </cell>
          <cell r="N116">
            <v>0</v>
          </cell>
          <cell r="O116">
            <v>0</v>
          </cell>
          <cell r="P116">
            <v>8108629</v>
          </cell>
          <cell r="Q116">
            <v>0</v>
          </cell>
          <cell r="R116">
            <v>5114208</v>
          </cell>
          <cell r="S116">
            <v>3061566</v>
          </cell>
          <cell r="T116">
            <v>2087432</v>
          </cell>
          <cell r="U116">
            <v>0</v>
          </cell>
          <cell r="V116">
            <v>0</v>
          </cell>
          <cell r="W116">
            <v>104372</v>
          </cell>
          <cell r="X116">
            <v>0</v>
          </cell>
          <cell r="Y116">
            <v>3534164</v>
          </cell>
          <cell r="Z116">
            <v>0</v>
          </cell>
          <cell r="AA116">
            <v>0</v>
          </cell>
          <cell r="AB116">
            <v>0</v>
          </cell>
          <cell r="AC116">
            <v>0</v>
          </cell>
          <cell r="AD116">
            <v>0</v>
          </cell>
          <cell r="AE116">
            <v>0</v>
          </cell>
          <cell r="AF116">
            <v>0</v>
          </cell>
          <cell r="AG116">
            <v>0</v>
          </cell>
          <cell r="AH116">
            <v>0</v>
          </cell>
          <cell r="AI116">
            <v>0</v>
          </cell>
          <cell r="AJ116">
            <v>0</v>
          </cell>
        </row>
        <row r="117">
          <cell r="B117">
            <v>23010</v>
          </cell>
          <cell r="C117" t="str">
            <v>DE Germany</v>
          </cell>
          <cell r="D117" t="str">
            <v>23010              PANTENE SHAMPOO 400M</v>
          </cell>
          <cell r="E117" t="str">
            <v>23010              PANTENE SHAMPOO 400M</v>
          </cell>
          <cell r="F117">
            <v>3297411</v>
          </cell>
          <cell r="G117">
            <v>3297411</v>
          </cell>
          <cell r="H117">
            <v>63293023</v>
          </cell>
          <cell r="I117">
            <v>2251824</v>
          </cell>
          <cell r="J117">
            <v>0</v>
          </cell>
          <cell r="K117">
            <v>1923464</v>
          </cell>
          <cell r="L117">
            <v>0</v>
          </cell>
          <cell r="M117">
            <v>766215</v>
          </cell>
          <cell r="N117">
            <v>0</v>
          </cell>
          <cell r="O117">
            <v>0</v>
          </cell>
          <cell r="P117">
            <v>7162051</v>
          </cell>
          <cell r="Q117">
            <v>2559244</v>
          </cell>
          <cell r="R117">
            <v>3802574</v>
          </cell>
          <cell r="S117">
            <v>2637269</v>
          </cell>
          <cell r="T117">
            <v>1778623</v>
          </cell>
          <cell r="U117">
            <v>0</v>
          </cell>
          <cell r="V117">
            <v>0</v>
          </cell>
          <cell r="W117">
            <v>91998</v>
          </cell>
          <cell r="X117">
            <v>0</v>
          </cell>
          <cell r="Y117">
            <v>3859181</v>
          </cell>
          <cell r="Z117">
            <v>0</v>
          </cell>
          <cell r="AA117">
            <v>0</v>
          </cell>
          <cell r="AB117">
            <v>0</v>
          </cell>
          <cell r="AC117">
            <v>0</v>
          </cell>
          <cell r="AD117">
            <v>0</v>
          </cell>
          <cell r="AE117">
            <v>0</v>
          </cell>
          <cell r="AF117">
            <v>0</v>
          </cell>
          <cell r="AG117">
            <v>0</v>
          </cell>
          <cell r="AH117">
            <v>0</v>
          </cell>
          <cell r="AI117">
            <v>0</v>
          </cell>
          <cell r="AJ117">
            <v>0</v>
          </cell>
        </row>
        <row r="118">
          <cell r="B118">
            <v>23011</v>
          </cell>
          <cell r="C118" t="str">
            <v>DE Germany</v>
          </cell>
          <cell r="D118" t="str">
            <v>23011              PANTENE CONDITIONER</v>
          </cell>
          <cell r="E118" t="str">
            <v>23011              PANTENE CONDITIONER</v>
          </cell>
          <cell r="F118">
            <v>463400</v>
          </cell>
          <cell r="G118">
            <v>463400</v>
          </cell>
          <cell r="H118">
            <v>8890690</v>
          </cell>
          <cell r="I118">
            <v>188712</v>
          </cell>
          <cell r="J118">
            <v>0</v>
          </cell>
          <cell r="K118">
            <v>367274</v>
          </cell>
          <cell r="L118">
            <v>0</v>
          </cell>
          <cell r="M118">
            <v>165192</v>
          </cell>
          <cell r="N118">
            <v>0</v>
          </cell>
          <cell r="O118">
            <v>0</v>
          </cell>
          <cell r="P118">
            <v>648147</v>
          </cell>
          <cell r="Q118">
            <v>11212</v>
          </cell>
          <cell r="R118">
            <v>521464</v>
          </cell>
          <cell r="S118">
            <v>435272</v>
          </cell>
          <cell r="T118">
            <v>275816</v>
          </cell>
          <cell r="U118">
            <v>0</v>
          </cell>
          <cell r="V118">
            <v>0</v>
          </cell>
          <cell r="W118">
            <v>12929</v>
          </cell>
          <cell r="X118">
            <v>0</v>
          </cell>
          <cell r="Y118">
            <v>418850</v>
          </cell>
          <cell r="Z118">
            <v>0</v>
          </cell>
          <cell r="AA118">
            <v>0</v>
          </cell>
          <cell r="AB118">
            <v>0</v>
          </cell>
          <cell r="AC118">
            <v>0</v>
          </cell>
          <cell r="AD118">
            <v>0</v>
          </cell>
          <cell r="AE118">
            <v>0</v>
          </cell>
          <cell r="AF118">
            <v>0</v>
          </cell>
          <cell r="AG118">
            <v>0</v>
          </cell>
          <cell r="AH118">
            <v>0</v>
          </cell>
          <cell r="AI118">
            <v>0</v>
          </cell>
          <cell r="AJ118">
            <v>0</v>
          </cell>
        </row>
        <row r="119">
          <cell r="B119">
            <v>23012</v>
          </cell>
          <cell r="C119" t="str">
            <v>DE Germany</v>
          </cell>
          <cell r="D119" t="str">
            <v>23012              PANTENE CONDITIONER</v>
          </cell>
          <cell r="E119" t="str">
            <v>23012              PANTENE CONDITIONER</v>
          </cell>
          <cell r="F119">
            <v>675923</v>
          </cell>
          <cell r="G119">
            <v>675923</v>
          </cell>
          <cell r="H119">
            <v>15370317</v>
          </cell>
          <cell r="I119">
            <v>274126</v>
          </cell>
          <cell r="J119">
            <v>0</v>
          </cell>
          <cell r="K119">
            <v>487680</v>
          </cell>
          <cell r="L119">
            <v>0</v>
          </cell>
          <cell r="M119">
            <v>197236</v>
          </cell>
          <cell r="N119">
            <v>0</v>
          </cell>
          <cell r="O119">
            <v>0</v>
          </cell>
          <cell r="P119">
            <v>410921</v>
          </cell>
          <cell r="Q119">
            <v>1281952</v>
          </cell>
          <cell r="R119">
            <v>748044</v>
          </cell>
          <cell r="S119">
            <v>584606</v>
          </cell>
          <cell r="T119">
            <v>345735</v>
          </cell>
          <cell r="U119">
            <v>0</v>
          </cell>
          <cell r="V119">
            <v>0</v>
          </cell>
          <cell r="W119">
            <v>18858</v>
          </cell>
          <cell r="X119">
            <v>0</v>
          </cell>
          <cell r="Y119">
            <v>655764</v>
          </cell>
          <cell r="Z119">
            <v>0</v>
          </cell>
          <cell r="AA119">
            <v>0</v>
          </cell>
          <cell r="AB119">
            <v>0</v>
          </cell>
          <cell r="AC119">
            <v>0</v>
          </cell>
          <cell r="AD119">
            <v>0</v>
          </cell>
          <cell r="AE119">
            <v>0</v>
          </cell>
          <cell r="AF119">
            <v>0</v>
          </cell>
          <cell r="AG119">
            <v>0</v>
          </cell>
          <cell r="AH119">
            <v>0</v>
          </cell>
          <cell r="AI119">
            <v>0</v>
          </cell>
          <cell r="AJ119">
            <v>0</v>
          </cell>
        </row>
        <row r="120">
          <cell r="B120">
            <v>23013</v>
          </cell>
          <cell r="C120" t="str">
            <v>DE Germany</v>
          </cell>
          <cell r="D120" t="str">
            <v>23013              H&amp;S SHAMPOO 300ML</v>
          </cell>
          <cell r="E120" t="str">
            <v>23013              H&amp;S SHAMPOO 300ML</v>
          </cell>
          <cell r="F120">
            <v>1864620</v>
          </cell>
          <cell r="G120">
            <v>1864620</v>
          </cell>
          <cell r="H120">
            <v>41200586</v>
          </cell>
          <cell r="I120">
            <v>1697403</v>
          </cell>
          <cell r="J120">
            <v>0</v>
          </cell>
          <cell r="K120">
            <v>1097007</v>
          </cell>
          <cell r="L120">
            <v>0</v>
          </cell>
          <cell r="M120">
            <v>546049</v>
          </cell>
          <cell r="N120">
            <v>0</v>
          </cell>
          <cell r="O120">
            <v>0</v>
          </cell>
          <cell r="P120">
            <v>4783836</v>
          </cell>
          <cell r="Q120">
            <v>55115</v>
          </cell>
          <cell r="R120">
            <v>3034669</v>
          </cell>
          <cell r="S120">
            <v>1526005</v>
          </cell>
          <cell r="T120">
            <v>1109822</v>
          </cell>
          <cell r="U120">
            <v>0</v>
          </cell>
          <cell r="V120">
            <v>0</v>
          </cell>
          <cell r="W120">
            <v>676298</v>
          </cell>
          <cell r="X120">
            <v>0</v>
          </cell>
          <cell r="Y120">
            <v>1834008</v>
          </cell>
          <cell r="Z120">
            <v>0</v>
          </cell>
          <cell r="AA120">
            <v>0</v>
          </cell>
          <cell r="AB120">
            <v>0</v>
          </cell>
          <cell r="AC120">
            <v>0</v>
          </cell>
          <cell r="AD120">
            <v>0</v>
          </cell>
          <cell r="AE120">
            <v>0</v>
          </cell>
          <cell r="AF120">
            <v>0</v>
          </cell>
          <cell r="AG120">
            <v>0</v>
          </cell>
          <cell r="AH120">
            <v>0</v>
          </cell>
          <cell r="AI120">
            <v>0</v>
          </cell>
          <cell r="AJ120">
            <v>0</v>
          </cell>
        </row>
        <row r="121">
          <cell r="B121">
            <v>23014</v>
          </cell>
          <cell r="C121" t="str">
            <v>DE Germany</v>
          </cell>
          <cell r="D121" t="str">
            <v>23014              H&amp;S SHAMPOO 400ML</v>
          </cell>
          <cell r="E121" t="str">
            <v>23014              H&amp;S SHAMPOO 400ML</v>
          </cell>
          <cell r="F121">
            <v>439827</v>
          </cell>
          <cell r="G121">
            <v>439827</v>
          </cell>
          <cell r="H121">
            <v>10455829</v>
          </cell>
          <cell r="I121">
            <v>213714</v>
          </cell>
          <cell r="J121">
            <v>0</v>
          </cell>
          <cell r="K121">
            <v>309040</v>
          </cell>
          <cell r="L121">
            <v>0</v>
          </cell>
          <cell r="M121">
            <v>124355</v>
          </cell>
          <cell r="N121">
            <v>0</v>
          </cell>
          <cell r="O121">
            <v>73228</v>
          </cell>
          <cell r="P121">
            <v>365874</v>
          </cell>
          <cell r="Q121">
            <v>13736</v>
          </cell>
          <cell r="R121">
            <v>723999</v>
          </cell>
          <cell r="S121">
            <v>294508</v>
          </cell>
          <cell r="T121">
            <v>237242</v>
          </cell>
          <cell r="U121">
            <v>0</v>
          </cell>
          <cell r="V121">
            <v>0</v>
          </cell>
          <cell r="W121">
            <v>184067</v>
          </cell>
          <cell r="X121">
            <v>0</v>
          </cell>
          <cell r="Y121">
            <v>386362</v>
          </cell>
          <cell r="Z121">
            <v>0</v>
          </cell>
          <cell r="AA121">
            <v>0</v>
          </cell>
          <cell r="AB121">
            <v>0</v>
          </cell>
          <cell r="AC121">
            <v>0</v>
          </cell>
          <cell r="AD121">
            <v>0</v>
          </cell>
          <cell r="AE121">
            <v>0</v>
          </cell>
          <cell r="AF121">
            <v>0</v>
          </cell>
          <cell r="AG121">
            <v>0</v>
          </cell>
          <cell r="AH121">
            <v>0</v>
          </cell>
          <cell r="AI121">
            <v>0</v>
          </cell>
          <cell r="AJ121">
            <v>0</v>
          </cell>
        </row>
        <row r="122">
          <cell r="B122">
            <v>23015</v>
          </cell>
          <cell r="C122" t="str">
            <v>DE Germany</v>
          </cell>
          <cell r="D122" t="str">
            <v>23015              WASH &amp; GO SHAMPOO 30</v>
          </cell>
          <cell r="E122" t="str">
            <v>23015              WASH &amp; GO SHAMPOO 30</v>
          </cell>
          <cell r="F122">
            <v>809851</v>
          </cell>
          <cell r="G122">
            <v>809851</v>
          </cell>
          <cell r="H122">
            <v>16173701</v>
          </cell>
          <cell r="I122">
            <v>295359</v>
          </cell>
          <cell r="J122">
            <v>0</v>
          </cell>
          <cell r="K122">
            <v>553736</v>
          </cell>
          <cell r="L122">
            <v>0</v>
          </cell>
          <cell r="M122">
            <v>195419</v>
          </cell>
          <cell r="N122">
            <v>0</v>
          </cell>
          <cell r="O122">
            <v>0</v>
          </cell>
          <cell r="P122">
            <v>422370</v>
          </cell>
          <cell r="Q122">
            <v>7119</v>
          </cell>
          <cell r="R122">
            <v>1084552</v>
          </cell>
          <cell r="S122">
            <v>730566</v>
          </cell>
          <cell r="T122">
            <v>482023</v>
          </cell>
          <cell r="U122">
            <v>0</v>
          </cell>
          <cell r="V122">
            <v>0</v>
          </cell>
          <cell r="W122">
            <v>52721</v>
          </cell>
          <cell r="X122">
            <v>0</v>
          </cell>
          <cell r="Y122">
            <v>811902</v>
          </cell>
          <cell r="Z122">
            <v>0</v>
          </cell>
          <cell r="AA122">
            <v>0</v>
          </cell>
          <cell r="AB122">
            <v>0</v>
          </cell>
          <cell r="AC122">
            <v>0</v>
          </cell>
          <cell r="AD122">
            <v>0</v>
          </cell>
          <cell r="AE122">
            <v>0</v>
          </cell>
          <cell r="AF122">
            <v>0</v>
          </cell>
          <cell r="AG122">
            <v>0</v>
          </cell>
          <cell r="AH122">
            <v>0</v>
          </cell>
          <cell r="AI122">
            <v>0</v>
          </cell>
          <cell r="AJ122">
            <v>220049</v>
          </cell>
        </row>
        <row r="123">
          <cell r="B123">
            <v>23016</v>
          </cell>
          <cell r="C123" t="str">
            <v>DE Germany</v>
          </cell>
          <cell r="D123" t="str">
            <v>23016              WASH &amp; GO SHAMPOO 40</v>
          </cell>
          <cell r="E123" t="str">
            <v>23016              WASH &amp; GO SHAMPOO 40</v>
          </cell>
          <cell r="F123">
            <v>378255</v>
          </cell>
          <cell r="G123">
            <v>378255</v>
          </cell>
          <cell r="H123">
            <v>6581078</v>
          </cell>
          <cell r="I123">
            <v>191459</v>
          </cell>
          <cell r="J123">
            <v>0</v>
          </cell>
          <cell r="K123">
            <v>212268</v>
          </cell>
          <cell r="L123">
            <v>0</v>
          </cell>
          <cell r="M123">
            <v>101892</v>
          </cell>
          <cell r="N123">
            <v>0</v>
          </cell>
          <cell r="O123">
            <v>0</v>
          </cell>
          <cell r="P123">
            <v>504324</v>
          </cell>
          <cell r="Q123">
            <v>33699</v>
          </cell>
          <cell r="R123">
            <v>471381</v>
          </cell>
          <cell r="S123">
            <v>393990</v>
          </cell>
          <cell r="T123">
            <v>189960</v>
          </cell>
          <cell r="U123">
            <v>0</v>
          </cell>
          <cell r="V123">
            <v>0</v>
          </cell>
          <cell r="W123">
            <v>21107</v>
          </cell>
          <cell r="X123">
            <v>0</v>
          </cell>
          <cell r="Y123">
            <v>295386</v>
          </cell>
          <cell r="Z123">
            <v>0</v>
          </cell>
          <cell r="AA123">
            <v>0</v>
          </cell>
          <cell r="AB123">
            <v>0</v>
          </cell>
          <cell r="AC123">
            <v>0</v>
          </cell>
          <cell r="AD123">
            <v>0</v>
          </cell>
          <cell r="AE123">
            <v>0</v>
          </cell>
          <cell r="AF123">
            <v>0</v>
          </cell>
          <cell r="AG123">
            <v>0</v>
          </cell>
          <cell r="AH123">
            <v>0</v>
          </cell>
          <cell r="AI123">
            <v>0</v>
          </cell>
          <cell r="AJ123">
            <v>73069</v>
          </cell>
        </row>
        <row r="124">
          <cell r="B124">
            <v>23110</v>
          </cell>
          <cell r="C124" t="str">
            <v>DE Germany</v>
          </cell>
          <cell r="D124" t="str">
            <v>23110              OOO SPECIAL CLEANSER</v>
          </cell>
          <cell r="E124" t="str">
            <v>23110              OOO SPECIAL CLEANSER</v>
          </cell>
          <cell r="F124">
            <v>30308</v>
          </cell>
          <cell r="G124">
            <v>30308</v>
          </cell>
          <cell r="H124">
            <v>1129316</v>
          </cell>
          <cell r="I124">
            <v>38669</v>
          </cell>
          <cell r="J124">
            <v>0</v>
          </cell>
          <cell r="K124">
            <v>33309</v>
          </cell>
          <cell r="L124">
            <v>0</v>
          </cell>
          <cell r="M124">
            <v>37473</v>
          </cell>
          <cell r="N124">
            <v>0</v>
          </cell>
          <cell r="O124">
            <v>0</v>
          </cell>
          <cell r="P124">
            <v>116344</v>
          </cell>
          <cell r="Q124">
            <v>6264</v>
          </cell>
          <cell r="R124">
            <v>71030</v>
          </cell>
          <cell r="S124">
            <v>112747</v>
          </cell>
          <cell r="T124">
            <v>87942</v>
          </cell>
          <cell r="U124">
            <v>0</v>
          </cell>
          <cell r="V124">
            <v>0</v>
          </cell>
          <cell r="W124">
            <v>846</v>
          </cell>
          <cell r="X124">
            <v>0</v>
          </cell>
          <cell r="Y124">
            <v>33596</v>
          </cell>
          <cell r="Z124">
            <v>0</v>
          </cell>
          <cell r="AA124">
            <v>0</v>
          </cell>
          <cell r="AB124">
            <v>0</v>
          </cell>
          <cell r="AC124">
            <v>0</v>
          </cell>
          <cell r="AD124">
            <v>0</v>
          </cell>
          <cell r="AE124">
            <v>0</v>
          </cell>
          <cell r="AF124">
            <v>0</v>
          </cell>
          <cell r="AG124">
            <v>0</v>
          </cell>
          <cell r="AH124">
            <v>0</v>
          </cell>
          <cell r="AI124">
            <v>0</v>
          </cell>
          <cell r="AJ124">
            <v>0</v>
          </cell>
        </row>
        <row r="125">
          <cell r="B125">
            <v>23111</v>
          </cell>
          <cell r="C125" t="str">
            <v>DE Germany</v>
          </cell>
          <cell r="D125" t="str">
            <v>23111              #&amp;S MENTHOL 200 ML S</v>
          </cell>
          <cell r="E125" t="str">
            <v>23111              #&amp;S MENTHOL 200 ML S</v>
          </cell>
          <cell r="F125">
            <v>488204</v>
          </cell>
          <cell r="G125">
            <v>488204</v>
          </cell>
          <cell r="H125">
            <v>14384235</v>
          </cell>
          <cell r="I125">
            <v>236394</v>
          </cell>
          <cell r="J125">
            <v>0</v>
          </cell>
          <cell r="K125">
            <v>415315</v>
          </cell>
          <cell r="L125">
            <v>17413</v>
          </cell>
          <cell r="M125">
            <v>138843</v>
          </cell>
          <cell r="N125">
            <v>0</v>
          </cell>
          <cell r="O125">
            <v>0</v>
          </cell>
          <cell r="P125">
            <v>336171</v>
          </cell>
          <cell r="Q125">
            <v>21245</v>
          </cell>
          <cell r="R125">
            <v>803632</v>
          </cell>
          <cell r="S125">
            <v>440408</v>
          </cell>
          <cell r="T125">
            <v>363223</v>
          </cell>
          <cell r="U125">
            <v>0</v>
          </cell>
          <cell r="V125">
            <v>0</v>
          </cell>
          <cell r="W125">
            <v>204313</v>
          </cell>
          <cell r="X125">
            <v>0</v>
          </cell>
          <cell r="Y125">
            <v>466596</v>
          </cell>
          <cell r="Z125">
            <v>0</v>
          </cell>
          <cell r="AA125">
            <v>0</v>
          </cell>
          <cell r="AB125">
            <v>0</v>
          </cell>
          <cell r="AC125">
            <v>0</v>
          </cell>
          <cell r="AD125">
            <v>0</v>
          </cell>
          <cell r="AE125">
            <v>0</v>
          </cell>
          <cell r="AF125">
            <v>0</v>
          </cell>
          <cell r="AG125">
            <v>0</v>
          </cell>
          <cell r="AH125">
            <v>0</v>
          </cell>
          <cell r="AI125">
            <v>0</v>
          </cell>
          <cell r="AJ125">
            <v>0</v>
          </cell>
        </row>
        <row r="126">
          <cell r="B126">
            <v>23112</v>
          </cell>
          <cell r="C126" t="str">
            <v>DE Germany</v>
          </cell>
          <cell r="D126" t="str">
            <v>23112              H&amp;S MENTHOL 300ML SH</v>
          </cell>
          <cell r="E126" t="str">
            <v>23112              H&amp;S MENTHOL 300ML SH</v>
          </cell>
          <cell r="F126">
            <v>217980</v>
          </cell>
          <cell r="G126">
            <v>217980</v>
          </cell>
          <cell r="H126">
            <v>5045798</v>
          </cell>
          <cell r="I126">
            <v>226299</v>
          </cell>
          <cell r="J126">
            <v>0</v>
          </cell>
          <cell r="K126">
            <v>121321</v>
          </cell>
          <cell r="L126">
            <v>0</v>
          </cell>
          <cell r="M126">
            <v>61757</v>
          </cell>
          <cell r="N126">
            <v>0</v>
          </cell>
          <cell r="O126">
            <v>0</v>
          </cell>
          <cell r="P126">
            <v>548732</v>
          </cell>
          <cell r="Q126">
            <v>5311</v>
          </cell>
          <cell r="R126">
            <v>358817</v>
          </cell>
          <cell r="S126">
            <v>178395</v>
          </cell>
          <cell r="T126">
            <v>129742</v>
          </cell>
          <cell r="U126">
            <v>0</v>
          </cell>
          <cell r="V126">
            <v>0</v>
          </cell>
          <cell r="W126">
            <v>91225</v>
          </cell>
          <cell r="X126">
            <v>0</v>
          </cell>
          <cell r="Y126">
            <v>214179</v>
          </cell>
          <cell r="Z126">
            <v>0</v>
          </cell>
          <cell r="AA126">
            <v>0</v>
          </cell>
          <cell r="AB126">
            <v>0</v>
          </cell>
          <cell r="AC126">
            <v>0</v>
          </cell>
          <cell r="AD126">
            <v>0</v>
          </cell>
          <cell r="AE126">
            <v>0</v>
          </cell>
          <cell r="AF126">
            <v>0</v>
          </cell>
          <cell r="AG126">
            <v>0</v>
          </cell>
          <cell r="AH126">
            <v>0</v>
          </cell>
          <cell r="AI126">
            <v>0</v>
          </cell>
          <cell r="AJ126">
            <v>0</v>
          </cell>
        </row>
        <row r="127">
          <cell r="B127">
            <v>23113</v>
          </cell>
          <cell r="C127" t="str">
            <v>DE Germany</v>
          </cell>
          <cell r="D127" t="str">
            <v>23113              H&amp;S MENTHOL SHAMPOO</v>
          </cell>
          <cell r="E127" t="str">
            <v>23113              H&amp;S MENTHOL SHAMPOO</v>
          </cell>
          <cell r="F127">
            <v>445896</v>
          </cell>
          <cell r="G127">
            <v>445896</v>
          </cell>
          <cell r="H127">
            <v>12603020</v>
          </cell>
          <cell r="I127">
            <v>195562</v>
          </cell>
          <cell r="J127">
            <v>0</v>
          </cell>
          <cell r="K127">
            <v>386221</v>
          </cell>
          <cell r="L127">
            <v>0</v>
          </cell>
          <cell r="M127">
            <v>129405</v>
          </cell>
          <cell r="N127">
            <v>0</v>
          </cell>
          <cell r="O127">
            <v>7960</v>
          </cell>
          <cell r="P127">
            <v>110099</v>
          </cell>
          <cell r="Q127">
            <v>1493</v>
          </cell>
          <cell r="R127">
            <v>733990</v>
          </cell>
          <cell r="S127">
            <v>298572</v>
          </cell>
          <cell r="T127">
            <v>240517</v>
          </cell>
          <cell r="U127">
            <v>0</v>
          </cell>
          <cell r="V127">
            <v>0</v>
          </cell>
          <cell r="W127">
            <v>186608</v>
          </cell>
          <cell r="X127">
            <v>0</v>
          </cell>
          <cell r="Y127">
            <v>419608</v>
          </cell>
          <cell r="Z127">
            <v>0</v>
          </cell>
          <cell r="AA127">
            <v>0</v>
          </cell>
          <cell r="AB127">
            <v>0</v>
          </cell>
          <cell r="AC127">
            <v>0</v>
          </cell>
          <cell r="AD127">
            <v>0</v>
          </cell>
          <cell r="AE127">
            <v>0</v>
          </cell>
          <cell r="AF127">
            <v>0</v>
          </cell>
          <cell r="AG127">
            <v>0</v>
          </cell>
          <cell r="AH127">
            <v>0</v>
          </cell>
          <cell r="AI127">
            <v>0</v>
          </cell>
          <cell r="AJ127">
            <v>0</v>
          </cell>
        </row>
        <row r="128">
          <cell r="B128">
            <v>23115</v>
          </cell>
          <cell r="C128" t="str">
            <v>DE Germany</v>
          </cell>
          <cell r="D128" t="str">
            <v>23115              VS RED LINE HAIRSPRA</v>
          </cell>
          <cell r="E128" t="str">
            <v>23115              VS RED LINE HAIRSPRA</v>
          </cell>
          <cell r="F128">
            <v>12740</v>
          </cell>
          <cell r="G128">
            <v>12740</v>
          </cell>
          <cell r="H128">
            <v>369570</v>
          </cell>
          <cell r="I128">
            <v>11143</v>
          </cell>
          <cell r="J128">
            <v>0</v>
          </cell>
          <cell r="K128">
            <v>11732</v>
          </cell>
          <cell r="L128">
            <v>0</v>
          </cell>
          <cell r="M128">
            <v>10023</v>
          </cell>
          <cell r="N128">
            <v>0</v>
          </cell>
          <cell r="O128">
            <v>0</v>
          </cell>
          <cell r="P128">
            <v>28881</v>
          </cell>
          <cell r="Q128">
            <v>1885</v>
          </cell>
          <cell r="R128">
            <v>21327</v>
          </cell>
          <cell r="S128">
            <v>39336</v>
          </cell>
          <cell r="T128">
            <v>21208</v>
          </cell>
          <cell r="U128">
            <v>0</v>
          </cell>
          <cell r="V128">
            <v>0</v>
          </cell>
          <cell r="W128">
            <v>474</v>
          </cell>
          <cell r="X128">
            <v>0</v>
          </cell>
          <cell r="Y128">
            <v>11076</v>
          </cell>
          <cell r="Z128">
            <v>0</v>
          </cell>
          <cell r="AA128">
            <v>0</v>
          </cell>
          <cell r="AB128">
            <v>0</v>
          </cell>
          <cell r="AC128">
            <v>0</v>
          </cell>
          <cell r="AD128">
            <v>0</v>
          </cell>
          <cell r="AE128">
            <v>0</v>
          </cell>
          <cell r="AF128">
            <v>0</v>
          </cell>
          <cell r="AG128">
            <v>0</v>
          </cell>
          <cell r="AH128">
            <v>0</v>
          </cell>
          <cell r="AI128">
            <v>0</v>
          </cell>
          <cell r="AJ128">
            <v>2962</v>
          </cell>
        </row>
        <row r="129">
          <cell r="B129">
            <v>23116</v>
          </cell>
          <cell r="C129" t="str">
            <v>DE Germany</v>
          </cell>
          <cell r="D129" t="str">
            <v>23116              VS RED LINE OTHER ST</v>
          </cell>
          <cell r="E129" t="str">
            <v>23116              VS RED LINE OTHER ST</v>
          </cell>
          <cell r="F129">
            <v>15260</v>
          </cell>
          <cell r="G129">
            <v>15260</v>
          </cell>
          <cell r="H129">
            <v>482812</v>
          </cell>
          <cell r="I129">
            <v>14456</v>
          </cell>
          <cell r="J129">
            <v>0</v>
          </cell>
          <cell r="K129">
            <v>15147</v>
          </cell>
          <cell r="L129">
            <v>0</v>
          </cell>
          <cell r="M129">
            <v>11854</v>
          </cell>
          <cell r="N129">
            <v>0</v>
          </cell>
          <cell r="O129">
            <v>0</v>
          </cell>
          <cell r="P129">
            <v>37333</v>
          </cell>
          <cell r="Q129">
            <v>2777</v>
          </cell>
          <cell r="R129">
            <v>34202</v>
          </cell>
          <cell r="S129">
            <v>68688</v>
          </cell>
          <cell r="T129">
            <v>27390</v>
          </cell>
          <cell r="U129">
            <v>3122</v>
          </cell>
          <cell r="V129">
            <v>0</v>
          </cell>
          <cell r="W129">
            <v>426</v>
          </cell>
          <cell r="X129">
            <v>0</v>
          </cell>
          <cell r="Y129">
            <v>12881</v>
          </cell>
          <cell r="Z129">
            <v>0</v>
          </cell>
          <cell r="AA129">
            <v>0</v>
          </cell>
          <cell r="AB129">
            <v>0</v>
          </cell>
          <cell r="AC129">
            <v>0</v>
          </cell>
          <cell r="AD129">
            <v>0</v>
          </cell>
          <cell r="AE129">
            <v>0</v>
          </cell>
          <cell r="AF129">
            <v>0</v>
          </cell>
          <cell r="AG129">
            <v>0</v>
          </cell>
          <cell r="AH129">
            <v>0</v>
          </cell>
          <cell r="AI129">
            <v>0</v>
          </cell>
          <cell r="AJ129">
            <v>4362</v>
          </cell>
        </row>
        <row r="130">
          <cell r="B130">
            <v>23124</v>
          </cell>
          <cell r="C130" t="str">
            <v>DE Germany</v>
          </cell>
          <cell r="D130" t="str">
            <v>23124              OOO PC22LC SHOWER GE</v>
          </cell>
          <cell r="E130" t="str">
            <v>23124              OOO PC22LC SHOWER GE</v>
          </cell>
          <cell r="F130">
            <v>5498</v>
          </cell>
          <cell r="G130">
            <v>5498</v>
          </cell>
          <cell r="H130">
            <v>248805</v>
          </cell>
          <cell r="I130">
            <v>6289</v>
          </cell>
          <cell r="J130">
            <v>0</v>
          </cell>
          <cell r="K130">
            <v>13341</v>
          </cell>
          <cell r="L130">
            <v>0</v>
          </cell>
          <cell r="M130">
            <v>0</v>
          </cell>
          <cell r="N130">
            <v>0</v>
          </cell>
          <cell r="O130">
            <v>0</v>
          </cell>
          <cell r="P130">
            <v>37946</v>
          </cell>
          <cell r="Q130">
            <v>2424</v>
          </cell>
          <cell r="R130">
            <v>30065</v>
          </cell>
          <cell r="S130">
            <v>9050</v>
          </cell>
          <cell r="T130">
            <v>14879</v>
          </cell>
          <cell r="U130">
            <v>0</v>
          </cell>
          <cell r="V130">
            <v>0</v>
          </cell>
          <cell r="W130">
            <v>205</v>
          </cell>
          <cell r="X130">
            <v>0</v>
          </cell>
          <cell r="Y130">
            <v>20964</v>
          </cell>
          <cell r="Z130">
            <v>0</v>
          </cell>
          <cell r="AA130">
            <v>0</v>
          </cell>
          <cell r="AB130">
            <v>0</v>
          </cell>
          <cell r="AC130">
            <v>0</v>
          </cell>
          <cell r="AD130">
            <v>0</v>
          </cell>
          <cell r="AE130">
            <v>0</v>
          </cell>
          <cell r="AF130">
            <v>0</v>
          </cell>
          <cell r="AG130">
            <v>0</v>
          </cell>
          <cell r="AH130">
            <v>0</v>
          </cell>
          <cell r="AI130">
            <v>0</v>
          </cell>
          <cell r="AJ130">
            <v>0</v>
          </cell>
        </row>
        <row r="131">
          <cell r="B131">
            <v>23128</v>
          </cell>
          <cell r="C131" t="str">
            <v>DE Germany</v>
          </cell>
          <cell r="D131" t="str">
            <v>23128              CLEARASIL GENTLE POW</v>
          </cell>
          <cell r="E131" t="str">
            <v>23128              CLEARASIL GENTLE POW</v>
          </cell>
          <cell r="F131">
            <v>136443</v>
          </cell>
          <cell r="G131">
            <v>136443</v>
          </cell>
          <cell r="H131">
            <v>6856343</v>
          </cell>
          <cell r="I131">
            <v>194180</v>
          </cell>
          <cell r="J131">
            <v>0</v>
          </cell>
          <cell r="K131">
            <v>164004</v>
          </cell>
          <cell r="L131">
            <v>4865</v>
          </cell>
          <cell r="M131">
            <v>18004</v>
          </cell>
          <cell r="N131">
            <v>0</v>
          </cell>
          <cell r="O131">
            <v>0</v>
          </cell>
          <cell r="P131">
            <v>577627</v>
          </cell>
          <cell r="Q131">
            <v>40733</v>
          </cell>
          <cell r="R131">
            <v>251245</v>
          </cell>
          <cell r="S131">
            <v>354027</v>
          </cell>
          <cell r="T131">
            <v>274086</v>
          </cell>
          <cell r="U131">
            <v>0</v>
          </cell>
          <cell r="V131">
            <v>0</v>
          </cell>
          <cell r="W131">
            <v>5076</v>
          </cell>
          <cell r="X131">
            <v>0</v>
          </cell>
          <cell r="Y131">
            <v>217773</v>
          </cell>
          <cell r="Z131">
            <v>0</v>
          </cell>
          <cell r="AA131">
            <v>0</v>
          </cell>
          <cell r="AB131">
            <v>0</v>
          </cell>
          <cell r="AC131">
            <v>0</v>
          </cell>
          <cell r="AD131">
            <v>0</v>
          </cell>
          <cell r="AE131">
            <v>0</v>
          </cell>
          <cell r="AF131">
            <v>0</v>
          </cell>
          <cell r="AG131">
            <v>0</v>
          </cell>
          <cell r="AH131">
            <v>0</v>
          </cell>
          <cell r="AI131">
            <v>0</v>
          </cell>
          <cell r="AJ131">
            <v>0</v>
          </cell>
        </row>
        <row r="132">
          <cell r="B132">
            <v>23131</v>
          </cell>
          <cell r="C132" t="str">
            <v>DE Germany</v>
          </cell>
          <cell r="D132" t="str">
            <v>23131              PANTENE CLARIFYING S</v>
          </cell>
          <cell r="E132" t="str">
            <v>23131              PANTENE CLARIFYING S</v>
          </cell>
          <cell r="F132">
            <v>236895</v>
          </cell>
          <cell r="G132">
            <v>236895</v>
          </cell>
          <cell r="H132">
            <v>5436402</v>
          </cell>
          <cell r="I132">
            <v>243405</v>
          </cell>
          <cell r="J132">
            <v>0</v>
          </cell>
          <cell r="K132">
            <v>124780</v>
          </cell>
          <cell r="L132">
            <v>6521</v>
          </cell>
          <cell r="M132">
            <v>47230</v>
          </cell>
          <cell r="N132">
            <v>0</v>
          </cell>
          <cell r="O132">
            <v>0</v>
          </cell>
          <cell r="P132">
            <v>812995</v>
          </cell>
          <cell r="Q132">
            <v>151771</v>
          </cell>
          <cell r="R132">
            <v>222515</v>
          </cell>
          <cell r="S132">
            <v>198281</v>
          </cell>
          <cell r="T132">
            <v>154219</v>
          </cell>
          <cell r="U132">
            <v>0</v>
          </cell>
          <cell r="V132">
            <v>0</v>
          </cell>
          <cell r="W132">
            <v>6609</v>
          </cell>
          <cell r="X132">
            <v>0</v>
          </cell>
          <cell r="Y132">
            <v>290967</v>
          </cell>
          <cell r="Z132">
            <v>0</v>
          </cell>
          <cell r="AA132">
            <v>0</v>
          </cell>
          <cell r="AB132">
            <v>0</v>
          </cell>
          <cell r="AC132">
            <v>0</v>
          </cell>
          <cell r="AD132">
            <v>0</v>
          </cell>
          <cell r="AE132">
            <v>0</v>
          </cell>
          <cell r="AF132">
            <v>0</v>
          </cell>
          <cell r="AG132">
            <v>0</v>
          </cell>
          <cell r="AH132">
            <v>0</v>
          </cell>
          <cell r="AI132">
            <v>0</v>
          </cell>
          <cell r="AJ132">
            <v>0</v>
          </cell>
        </row>
        <row r="133">
          <cell r="B133">
            <v>23132</v>
          </cell>
          <cell r="C133" t="str">
            <v>DE Germany</v>
          </cell>
          <cell r="D133" t="str">
            <v>23132              PANTENE CLARIFYING S</v>
          </cell>
          <cell r="E133" t="str">
            <v>23132              PANTENE CLARIFYING S</v>
          </cell>
          <cell r="F133">
            <v>228000</v>
          </cell>
          <cell r="G133">
            <v>228000</v>
          </cell>
          <cell r="H133">
            <v>4366237</v>
          </cell>
          <cell r="I133">
            <v>90612</v>
          </cell>
          <cell r="J133">
            <v>0</v>
          </cell>
          <cell r="K133">
            <v>150524</v>
          </cell>
          <cell r="L133">
            <v>0</v>
          </cell>
          <cell r="M133">
            <v>127808</v>
          </cell>
          <cell r="N133">
            <v>0</v>
          </cell>
          <cell r="O133">
            <v>0</v>
          </cell>
          <cell r="P133">
            <v>430146</v>
          </cell>
          <cell r="Q133">
            <v>0</v>
          </cell>
          <cell r="R133">
            <v>322301</v>
          </cell>
          <cell r="S133">
            <v>186595</v>
          </cell>
          <cell r="T133">
            <v>152669</v>
          </cell>
          <cell r="U133">
            <v>0</v>
          </cell>
          <cell r="V133">
            <v>0</v>
          </cell>
          <cell r="W133">
            <v>0</v>
          </cell>
          <cell r="X133">
            <v>0</v>
          </cell>
          <cell r="Y133">
            <v>220856</v>
          </cell>
          <cell r="Z133">
            <v>0</v>
          </cell>
          <cell r="AA133">
            <v>0</v>
          </cell>
          <cell r="AB133">
            <v>0</v>
          </cell>
          <cell r="AC133">
            <v>0</v>
          </cell>
          <cell r="AD133">
            <v>0</v>
          </cell>
          <cell r="AE133">
            <v>0</v>
          </cell>
          <cell r="AF133">
            <v>0</v>
          </cell>
          <cell r="AG133">
            <v>0</v>
          </cell>
          <cell r="AH133">
            <v>0</v>
          </cell>
          <cell r="AI133">
            <v>0</v>
          </cell>
          <cell r="AJ133">
            <v>0</v>
          </cell>
        </row>
        <row r="134">
          <cell r="B134">
            <v>23133</v>
          </cell>
          <cell r="C134" t="str">
            <v>DE Germany</v>
          </cell>
          <cell r="D134" t="str">
            <v>23133              PANTENE CLARIFYING S</v>
          </cell>
          <cell r="E134" t="str">
            <v>23133              PANTENE CLARIFYING S</v>
          </cell>
          <cell r="F134">
            <v>164299</v>
          </cell>
          <cell r="G134">
            <v>164299</v>
          </cell>
          <cell r="H134">
            <v>3506972</v>
          </cell>
          <cell r="I134">
            <v>122480</v>
          </cell>
          <cell r="J134">
            <v>0</v>
          </cell>
          <cell r="K134">
            <v>98753</v>
          </cell>
          <cell r="L134">
            <v>0</v>
          </cell>
          <cell r="M134">
            <v>37343</v>
          </cell>
          <cell r="N134">
            <v>0</v>
          </cell>
          <cell r="O134">
            <v>0</v>
          </cell>
          <cell r="P134">
            <v>437528</v>
          </cell>
          <cell r="Q134">
            <v>144836</v>
          </cell>
          <cell r="R134">
            <v>154326</v>
          </cell>
          <cell r="S134">
            <v>123767</v>
          </cell>
          <cell r="T134">
            <v>73343</v>
          </cell>
          <cell r="U134">
            <v>0</v>
          </cell>
          <cell r="V134">
            <v>0</v>
          </cell>
          <cell r="W134">
            <v>4584</v>
          </cell>
          <cell r="X134">
            <v>0</v>
          </cell>
          <cell r="Y134">
            <v>206403</v>
          </cell>
          <cell r="Z134">
            <v>0</v>
          </cell>
          <cell r="AA134">
            <v>0</v>
          </cell>
          <cell r="AB134">
            <v>0</v>
          </cell>
          <cell r="AC134">
            <v>0</v>
          </cell>
          <cell r="AD134">
            <v>0</v>
          </cell>
          <cell r="AE134">
            <v>0</v>
          </cell>
          <cell r="AF134">
            <v>0</v>
          </cell>
          <cell r="AG134">
            <v>0</v>
          </cell>
          <cell r="AH134">
            <v>0</v>
          </cell>
          <cell r="AI134">
            <v>0</v>
          </cell>
          <cell r="AJ134">
            <v>0</v>
          </cell>
        </row>
        <row r="135">
          <cell r="B135">
            <v>23153</v>
          </cell>
          <cell r="C135" t="str">
            <v>DE Germany</v>
          </cell>
          <cell r="D135" t="str">
            <v>23153              PANTENE SHAMPOO 750M</v>
          </cell>
          <cell r="E135" t="str">
            <v>23153              PANTENE SHAMPOO 750M</v>
          </cell>
          <cell r="F135">
            <v>216114</v>
          </cell>
          <cell r="G135">
            <v>216114</v>
          </cell>
          <cell r="H135">
            <v>3675509</v>
          </cell>
          <cell r="I135">
            <v>71304</v>
          </cell>
          <cell r="J135">
            <v>0</v>
          </cell>
          <cell r="K135">
            <v>128702</v>
          </cell>
          <cell r="L135">
            <v>0</v>
          </cell>
          <cell r="M135">
            <v>51791</v>
          </cell>
          <cell r="N135">
            <v>0</v>
          </cell>
          <cell r="O135">
            <v>0</v>
          </cell>
          <cell r="P135">
            <v>275894</v>
          </cell>
          <cell r="Q135">
            <v>143280</v>
          </cell>
          <cell r="R135">
            <v>243193</v>
          </cell>
          <cell r="S135">
            <v>144710</v>
          </cell>
          <cell r="T135">
            <v>168828</v>
          </cell>
          <cell r="U135">
            <v>0</v>
          </cell>
          <cell r="V135">
            <v>0</v>
          </cell>
          <cell r="W135">
            <v>6030</v>
          </cell>
          <cell r="X135">
            <v>0</v>
          </cell>
          <cell r="Y135">
            <v>196893</v>
          </cell>
          <cell r="Z135">
            <v>0</v>
          </cell>
          <cell r="AA135">
            <v>0</v>
          </cell>
          <cell r="AB135">
            <v>0</v>
          </cell>
          <cell r="AC135">
            <v>0</v>
          </cell>
          <cell r="AD135">
            <v>0</v>
          </cell>
          <cell r="AE135">
            <v>0</v>
          </cell>
          <cell r="AF135">
            <v>0</v>
          </cell>
          <cell r="AG135">
            <v>0</v>
          </cell>
          <cell r="AH135">
            <v>0</v>
          </cell>
          <cell r="AI135">
            <v>0</v>
          </cell>
          <cell r="AJ135">
            <v>0</v>
          </cell>
        </row>
        <row r="136">
          <cell r="B136">
            <v>23154</v>
          </cell>
          <cell r="C136" t="str">
            <v>DE Germany</v>
          </cell>
          <cell r="D136" t="str">
            <v>23154              HEAD &amp; SHOULDER SHAM</v>
          </cell>
          <cell r="E136" t="str">
            <v>23154              HEAD &amp; SHOULDER SHAM</v>
          </cell>
          <cell r="F136">
            <v>67000</v>
          </cell>
          <cell r="G136">
            <v>67000</v>
          </cell>
          <cell r="H136">
            <v>1228070</v>
          </cell>
          <cell r="I136">
            <v>25141</v>
          </cell>
          <cell r="J136">
            <v>0</v>
          </cell>
          <cell r="K136">
            <v>52046</v>
          </cell>
          <cell r="L136">
            <v>0</v>
          </cell>
          <cell r="M136">
            <v>23178</v>
          </cell>
          <cell r="N136">
            <v>0</v>
          </cell>
          <cell r="O136">
            <v>6368</v>
          </cell>
          <cell r="P136">
            <v>89353</v>
          </cell>
          <cell r="Q136">
            <v>1064</v>
          </cell>
          <cell r="R136">
            <v>106550</v>
          </cell>
          <cell r="S136">
            <v>44863</v>
          </cell>
          <cell r="T136">
            <v>54210</v>
          </cell>
          <cell r="U136">
            <v>0</v>
          </cell>
          <cell r="V136">
            <v>0</v>
          </cell>
          <cell r="W136">
            <v>25547</v>
          </cell>
          <cell r="X136">
            <v>0</v>
          </cell>
          <cell r="Y136">
            <v>61092</v>
          </cell>
          <cell r="Z136">
            <v>0</v>
          </cell>
          <cell r="AA136">
            <v>0</v>
          </cell>
          <cell r="AB136">
            <v>0</v>
          </cell>
          <cell r="AC136">
            <v>0</v>
          </cell>
          <cell r="AD136">
            <v>0</v>
          </cell>
          <cell r="AE136">
            <v>0</v>
          </cell>
          <cell r="AF136">
            <v>0</v>
          </cell>
          <cell r="AG136">
            <v>0</v>
          </cell>
          <cell r="AH136">
            <v>0</v>
          </cell>
          <cell r="AI136">
            <v>0</v>
          </cell>
          <cell r="AJ136">
            <v>0</v>
          </cell>
        </row>
        <row r="137">
          <cell r="B137">
            <v>23269</v>
          </cell>
          <cell r="C137" t="str">
            <v>DE Germany</v>
          </cell>
          <cell r="D137" t="str">
            <v>23269              WASH &amp;GO SHAMPOO 750</v>
          </cell>
          <cell r="E137" t="str">
            <v>23269              WASH &amp;GO SHAMPOO 750</v>
          </cell>
          <cell r="F137">
            <v>18750</v>
          </cell>
          <cell r="G137">
            <v>18750</v>
          </cell>
          <cell r="H137">
            <v>544791</v>
          </cell>
          <cell r="I137">
            <v>15908</v>
          </cell>
          <cell r="J137">
            <v>0</v>
          </cell>
          <cell r="K137">
            <v>16419</v>
          </cell>
          <cell r="L137">
            <v>0</v>
          </cell>
          <cell r="M137">
            <v>8434</v>
          </cell>
          <cell r="N137">
            <v>0</v>
          </cell>
          <cell r="O137">
            <v>0</v>
          </cell>
          <cell r="P137">
            <v>40539</v>
          </cell>
          <cell r="Q137">
            <v>2643</v>
          </cell>
          <cell r="R137">
            <v>23192</v>
          </cell>
          <cell r="S137">
            <v>11160</v>
          </cell>
          <cell r="T137">
            <v>14648</v>
          </cell>
          <cell r="U137">
            <v>3836</v>
          </cell>
          <cell r="V137">
            <v>0</v>
          </cell>
          <cell r="W137">
            <v>523</v>
          </cell>
          <cell r="X137">
            <v>0</v>
          </cell>
          <cell r="Y137">
            <v>13427</v>
          </cell>
          <cell r="Z137">
            <v>0</v>
          </cell>
          <cell r="AA137">
            <v>0</v>
          </cell>
          <cell r="AB137">
            <v>0</v>
          </cell>
          <cell r="AC137">
            <v>0</v>
          </cell>
          <cell r="AD137">
            <v>0</v>
          </cell>
          <cell r="AE137">
            <v>0</v>
          </cell>
          <cell r="AF137">
            <v>0</v>
          </cell>
          <cell r="AG137">
            <v>0</v>
          </cell>
          <cell r="AH137">
            <v>0</v>
          </cell>
          <cell r="AI137">
            <v>0</v>
          </cell>
          <cell r="AJ137">
            <v>6913</v>
          </cell>
        </row>
        <row r="138">
          <cell r="B138">
            <v>23270</v>
          </cell>
          <cell r="C138" t="str">
            <v>DE Germany</v>
          </cell>
          <cell r="D138" t="str">
            <v>23270              W&amp;GO SOLO 200ML</v>
          </cell>
          <cell r="E138" t="str">
            <v>23270              W&amp;GO SOLO 200ML</v>
          </cell>
          <cell r="F138">
            <v>5400</v>
          </cell>
          <cell r="G138">
            <v>5400</v>
          </cell>
          <cell r="H138">
            <v>101093</v>
          </cell>
          <cell r="I138">
            <v>3215</v>
          </cell>
          <cell r="J138">
            <v>0</v>
          </cell>
          <cell r="K138">
            <v>3504</v>
          </cell>
          <cell r="L138">
            <v>0</v>
          </cell>
          <cell r="M138">
            <v>4779</v>
          </cell>
          <cell r="N138">
            <v>0</v>
          </cell>
          <cell r="O138">
            <v>0</v>
          </cell>
          <cell r="P138">
            <v>8555</v>
          </cell>
          <cell r="Q138">
            <v>0</v>
          </cell>
          <cell r="R138">
            <v>5574</v>
          </cell>
          <cell r="S138">
            <v>6428</v>
          </cell>
          <cell r="T138">
            <v>3616</v>
          </cell>
          <cell r="U138">
            <v>0</v>
          </cell>
          <cell r="V138">
            <v>0</v>
          </cell>
          <cell r="W138">
            <v>151</v>
          </cell>
          <cell r="X138">
            <v>0</v>
          </cell>
          <cell r="Y138">
            <v>5976</v>
          </cell>
          <cell r="Z138">
            <v>0</v>
          </cell>
          <cell r="AA138">
            <v>0</v>
          </cell>
          <cell r="AB138">
            <v>0</v>
          </cell>
          <cell r="AC138">
            <v>0</v>
          </cell>
          <cell r="AD138">
            <v>0</v>
          </cell>
          <cell r="AE138">
            <v>0</v>
          </cell>
          <cell r="AF138">
            <v>0</v>
          </cell>
          <cell r="AG138">
            <v>0</v>
          </cell>
          <cell r="AH138">
            <v>0</v>
          </cell>
          <cell r="AI138">
            <v>0</v>
          </cell>
          <cell r="AJ138">
            <v>0</v>
          </cell>
        </row>
        <row r="139">
          <cell r="B139">
            <v>23271</v>
          </cell>
          <cell r="C139" t="str">
            <v>DE Germany</v>
          </cell>
          <cell r="D139" t="str">
            <v>23271              W&amp;GO SOLO 300ML</v>
          </cell>
          <cell r="E139" t="str">
            <v>23271              W&amp;GO SOLO 300ML</v>
          </cell>
          <cell r="F139">
            <v>50600</v>
          </cell>
          <cell r="G139">
            <v>50600</v>
          </cell>
          <cell r="H139">
            <v>754210</v>
          </cell>
          <cell r="I139">
            <v>14076</v>
          </cell>
          <cell r="J139">
            <v>0</v>
          </cell>
          <cell r="K139">
            <v>33955</v>
          </cell>
          <cell r="L139">
            <v>0</v>
          </cell>
          <cell r="M139">
            <v>15069</v>
          </cell>
          <cell r="N139">
            <v>0</v>
          </cell>
          <cell r="O139">
            <v>0</v>
          </cell>
          <cell r="P139">
            <v>54707</v>
          </cell>
          <cell r="Q139">
            <v>0</v>
          </cell>
          <cell r="R139">
            <v>52705</v>
          </cell>
          <cell r="S139">
            <v>45646</v>
          </cell>
          <cell r="T139">
            <v>26352</v>
          </cell>
          <cell r="U139">
            <v>0</v>
          </cell>
          <cell r="V139">
            <v>0</v>
          </cell>
          <cell r="W139">
            <v>1412</v>
          </cell>
          <cell r="X139">
            <v>0</v>
          </cell>
          <cell r="Y139">
            <v>55999</v>
          </cell>
          <cell r="Z139">
            <v>0</v>
          </cell>
          <cell r="AA139">
            <v>0</v>
          </cell>
          <cell r="AB139">
            <v>0</v>
          </cell>
          <cell r="AC139">
            <v>0</v>
          </cell>
          <cell r="AD139">
            <v>0</v>
          </cell>
          <cell r="AE139">
            <v>0</v>
          </cell>
          <cell r="AF139">
            <v>0</v>
          </cell>
          <cell r="AG139">
            <v>0</v>
          </cell>
          <cell r="AH139">
            <v>0</v>
          </cell>
          <cell r="AI139">
            <v>0</v>
          </cell>
          <cell r="AJ139">
            <v>9434</v>
          </cell>
        </row>
        <row r="140">
          <cell r="B140">
            <v>23272</v>
          </cell>
          <cell r="C140" t="str">
            <v>DE Germany</v>
          </cell>
          <cell r="D140" t="str">
            <v>23272              W&amp;GO SOLO 400ML</v>
          </cell>
          <cell r="E140" t="str">
            <v>23272              W&amp;GO SOLO 400ML</v>
          </cell>
          <cell r="F140">
            <v>4000</v>
          </cell>
          <cell r="G140">
            <v>4000</v>
          </cell>
          <cell r="H140">
            <v>67369</v>
          </cell>
          <cell r="I140">
            <v>2142</v>
          </cell>
          <cell r="J140">
            <v>0</v>
          </cell>
          <cell r="K140">
            <v>2335</v>
          </cell>
          <cell r="L140">
            <v>0</v>
          </cell>
          <cell r="M140">
            <v>3185</v>
          </cell>
          <cell r="N140">
            <v>0</v>
          </cell>
          <cell r="O140">
            <v>0</v>
          </cell>
          <cell r="P140">
            <v>5701</v>
          </cell>
          <cell r="Q140">
            <v>0</v>
          </cell>
          <cell r="R140">
            <v>4166</v>
          </cell>
          <cell r="S140">
            <v>4166</v>
          </cell>
          <cell r="T140">
            <v>1860</v>
          </cell>
          <cell r="U140">
            <v>0</v>
          </cell>
          <cell r="V140">
            <v>0</v>
          </cell>
          <cell r="W140">
            <v>112</v>
          </cell>
          <cell r="X140">
            <v>0</v>
          </cell>
          <cell r="Y140">
            <v>4427</v>
          </cell>
          <cell r="Z140">
            <v>0</v>
          </cell>
          <cell r="AA140">
            <v>0</v>
          </cell>
          <cell r="AB140">
            <v>0</v>
          </cell>
          <cell r="AC140">
            <v>0</v>
          </cell>
          <cell r="AD140">
            <v>0</v>
          </cell>
          <cell r="AE140">
            <v>0</v>
          </cell>
          <cell r="AF140">
            <v>0</v>
          </cell>
          <cell r="AG140">
            <v>0</v>
          </cell>
          <cell r="AH140">
            <v>0</v>
          </cell>
          <cell r="AI140">
            <v>0</v>
          </cell>
          <cell r="AJ140">
            <v>0</v>
          </cell>
        </row>
        <row r="141">
          <cell r="B141">
            <v>23273</v>
          </cell>
          <cell r="C141" t="str">
            <v>DE Germany</v>
          </cell>
          <cell r="D141" t="str">
            <v>23273              OOO BATH FOAM 300ML</v>
          </cell>
          <cell r="E141" t="str">
            <v>23273              OOO BATH FOAM 300ML</v>
          </cell>
          <cell r="F141">
            <v>50000</v>
          </cell>
          <cell r="G141">
            <v>50000</v>
          </cell>
          <cell r="H141">
            <v>2398470</v>
          </cell>
          <cell r="I141">
            <v>35977</v>
          </cell>
          <cell r="J141">
            <v>0</v>
          </cell>
          <cell r="K141">
            <v>38845</v>
          </cell>
          <cell r="L141">
            <v>0</v>
          </cell>
          <cell r="M141">
            <v>144094</v>
          </cell>
          <cell r="N141">
            <v>0</v>
          </cell>
          <cell r="O141">
            <v>0</v>
          </cell>
          <cell r="P141">
            <v>117331</v>
          </cell>
          <cell r="Q141">
            <v>0</v>
          </cell>
          <cell r="R141">
            <v>46500</v>
          </cell>
          <cell r="S141">
            <v>0</v>
          </cell>
          <cell r="T141">
            <v>46500</v>
          </cell>
          <cell r="U141">
            <v>46500</v>
          </cell>
          <cell r="V141">
            <v>0</v>
          </cell>
          <cell r="W141">
            <v>46500</v>
          </cell>
          <cell r="X141">
            <v>0</v>
          </cell>
          <cell r="Y141">
            <v>104625</v>
          </cell>
          <cell r="Z141">
            <v>0</v>
          </cell>
          <cell r="AA141">
            <v>0</v>
          </cell>
          <cell r="AB141">
            <v>0</v>
          </cell>
          <cell r="AC141">
            <v>0</v>
          </cell>
          <cell r="AD141">
            <v>0</v>
          </cell>
          <cell r="AE141">
            <v>0</v>
          </cell>
          <cell r="AF141">
            <v>0</v>
          </cell>
          <cell r="AG141">
            <v>0</v>
          </cell>
          <cell r="AH141">
            <v>0</v>
          </cell>
          <cell r="AI141">
            <v>0</v>
          </cell>
          <cell r="AJ141">
            <v>0</v>
          </cell>
        </row>
        <row r="142">
          <cell r="B142">
            <v>23276</v>
          </cell>
          <cell r="C142" t="str">
            <v>DE Germany</v>
          </cell>
          <cell r="D142" t="str">
            <v>23276              OOO PC22LC SHOWER GE</v>
          </cell>
          <cell r="E142" t="str">
            <v>23276              OOO PC22LC SHOWER GE</v>
          </cell>
          <cell r="F142">
            <v>117666</v>
          </cell>
          <cell r="G142">
            <v>117666</v>
          </cell>
          <cell r="H142">
            <v>7662009</v>
          </cell>
          <cell r="I142">
            <v>128618</v>
          </cell>
          <cell r="J142">
            <v>0</v>
          </cell>
          <cell r="K142">
            <v>132369</v>
          </cell>
          <cell r="L142">
            <v>0</v>
          </cell>
          <cell r="M142">
            <v>434471</v>
          </cell>
          <cell r="N142">
            <v>0</v>
          </cell>
          <cell r="O142">
            <v>0</v>
          </cell>
          <cell r="P142">
            <v>283249</v>
          </cell>
          <cell r="Q142">
            <v>2906</v>
          </cell>
          <cell r="R142">
            <v>109429</v>
          </cell>
          <cell r="S142">
            <v>0</v>
          </cell>
          <cell r="T142">
            <v>109429</v>
          </cell>
          <cell r="U142">
            <v>109429</v>
          </cell>
          <cell r="V142">
            <v>0</v>
          </cell>
          <cell r="W142">
            <v>109429</v>
          </cell>
          <cell r="X142">
            <v>0</v>
          </cell>
          <cell r="Y142">
            <v>240006</v>
          </cell>
          <cell r="Z142">
            <v>0</v>
          </cell>
          <cell r="AA142">
            <v>0</v>
          </cell>
          <cell r="AB142">
            <v>0</v>
          </cell>
          <cell r="AC142">
            <v>0</v>
          </cell>
          <cell r="AD142">
            <v>0</v>
          </cell>
          <cell r="AE142">
            <v>0</v>
          </cell>
          <cell r="AF142">
            <v>0</v>
          </cell>
          <cell r="AG142">
            <v>0</v>
          </cell>
          <cell r="AH142">
            <v>0</v>
          </cell>
          <cell r="AI142">
            <v>0</v>
          </cell>
          <cell r="AJ142">
            <v>0</v>
          </cell>
        </row>
        <row r="143">
          <cell r="B143">
            <v>23277</v>
          </cell>
          <cell r="C143" t="str">
            <v>DE Germany</v>
          </cell>
          <cell r="D143" t="str">
            <v>23277              OOO PC22LC SHOWER GE</v>
          </cell>
          <cell r="E143" t="str">
            <v>23277              OOO PC22LC SHOWER GE</v>
          </cell>
          <cell r="F143">
            <v>142738</v>
          </cell>
          <cell r="G143">
            <v>142738</v>
          </cell>
          <cell r="H143">
            <v>7200095</v>
          </cell>
          <cell r="I143">
            <v>116027</v>
          </cell>
          <cell r="J143">
            <v>0</v>
          </cell>
          <cell r="K143">
            <v>124521</v>
          </cell>
          <cell r="L143">
            <v>0</v>
          </cell>
          <cell r="M143">
            <v>419750</v>
          </cell>
          <cell r="N143">
            <v>0</v>
          </cell>
          <cell r="O143">
            <v>0</v>
          </cell>
          <cell r="P143">
            <v>344741</v>
          </cell>
          <cell r="Q143">
            <v>2692</v>
          </cell>
          <cell r="R143">
            <v>132746</v>
          </cell>
          <cell r="S143">
            <v>0</v>
          </cell>
          <cell r="T143">
            <v>132746</v>
          </cell>
          <cell r="U143">
            <v>132746</v>
          </cell>
          <cell r="V143">
            <v>0</v>
          </cell>
          <cell r="W143">
            <v>132746</v>
          </cell>
          <cell r="X143">
            <v>0</v>
          </cell>
          <cell r="Y143">
            <v>291518</v>
          </cell>
          <cell r="Z143">
            <v>0</v>
          </cell>
          <cell r="AA143">
            <v>0</v>
          </cell>
          <cell r="AB143">
            <v>0</v>
          </cell>
          <cell r="AC143">
            <v>0</v>
          </cell>
          <cell r="AD143">
            <v>0</v>
          </cell>
          <cell r="AE143">
            <v>0</v>
          </cell>
          <cell r="AF143">
            <v>0</v>
          </cell>
          <cell r="AG143">
            <v>0</v>
          </cell>
          <cell r="AH143">
            <v>0</v>
          </cell>
          <cell r="AI143">
            <v>0</v>
          </cell>
          <cell r="AJ143">
            <v>0</v>
          </cell>
        </row>
        <row r="144">
          <cell r="B144">
            <v>23278</v>
          </cell>
          <cell r="C144" t="str">
            <v>DE Germany</v>
          </cell>
          <cell r="D144" t="str">
            <v>23278              OOO PC22M SHOWER GEL</v>
          </cell>
          <cell r="E144" t="str">
            <v>23278              OOO PC22M SHOWER GEL</v>
          </cell>
          <cell r="F144">
            <v>69012</v>
          </cell>
          <cell r="G144">
            <v>69012</v>
          </cell>
          <cell r="H144">
            <v>4212210</v>
          </cell>
          <cell r="I144">
            <v>63183</v>
          </cell>
          <cell r="J144">
            <v>0</v>
          </cell>
          <cell r="K144">
            <v>68220</v>
          </cell>
          <cell r="L144">
            <v>0</v>
          </cell>
          <cell r="M144">
            <v>253061</v>
          </cell>
          <cell r="N144">
            <v>0</v>
          </cell>
          <cell r="O144">
            <v>0</v>
          </cell>
          <cell r="P144">
            <v>161945</v>
          </cell>
          <cell r="Q144">
            <v>0</v>
          </cell>
          <cell r="R144">
            <v>64181</v>
          </cell>
          <cell r="S144">
            <v>0</v>
          </cell>
          <cell r="T144">
            <v>64181</v>
          </cell>
          <cell r="U144">
            <v>64181</v>
          </cell>
          <cell r="V144">
            <v>0</v>
          </cell>
          <cell r="W144">
            <v>64181</v>
          </cell>
          <cell r="X144">
            <v>0</v>
          </cell>
          <cell r="Y144">
            <v>144408</v>
          </cell>
          <cell r="Z144">
            <v>0</v>
          </cell>
          <cell r="AA144">
            <v>0</v>
          </cell>
          <cell r="AB144">
            <v>0</v>
          </cell>
          <cell r="AC144">
            <v>0</v>
          </cell>
          <cell r="AD144">
            <v>0</v>
          </cell>
          <cell r="AE144">
            <v>0</v>
          </cell>
          <cell r="AF144">
            <v>0</v>
          </cell>
          <cell r="AG144">
            <v>0</v>
          </cell>
          <cell r="AH144">
            <v>0</v>
          </cell>
          <cell r="AI144">
            <v>0</v>
          </cell>
          <cell r="AJ144">
            <v>0</v>
          </cell>
        </row>
        <row r="145">
          <cell r="B145">
            <v>23396</v>
          </cell>
          <cell r="C145" t="str">
            <v>DE Germany</v>
          </cell>
          <cell r="D145" t="str">
            <v>23396              PANTENE SERUM 100ML</v>
          </cell>
          <cell r="E145" t="str">
            <v>23396              PANTENE SERUM 100ML</v>
          </cell>
          <cell r="F145">
            <v>1697</v>
          </cell>
          <cell r="G145">
            <v>1697</v>
          </cell>
          <cell r="H145">
            <v>289450</v>
          </cell>
          <cell r="I145">
            <v>6977</v>
          </cell>
          <cell r="J145">
            <v>0</v>
          </cell>
          <cell r="K145">
            <v>5339</v>
          </cell>
          <cell r="L145">
            <v>0</v>
          </cell>
          <cell r="M145">
            <v>12660</v>
          </cell>
          <cell r="N145">
            <v>0</v>
          </cell>
          <cell r="O145">
            <v>0</v>
          </cell>
          <cell r="P145">
            <v>39874</v>
          </cell>
          <cell r="Q145">
            <v>0</v>
          </cell>
          <cell r="R145">
            <v>4119</v>
          </cell>
          <cell r="S145">
            <v>21716</v>
          </cell>
          <cell r="T145">
            <v>16776</v>
          </cell>
          <cell r="U145">
            <v>0</v>
          </cell>
          <cell r="V145">
            <v>0</v>
          </cell>
          <cell r="W145">
            <v>47</v>
          </cell>
          <cell r="X145">
            <v>0</v>
          </cell>
          <cell r="Y145">
            <v>1626</v>
          </cell>
          <cell r="Z145">
            <v>0</v>
          </cell>
          <cell r="AA145">
            <v>0</v>
          </cell>
          <cell r="AB145">
            <v>0</v>
          </cell>
          <cell r="AC145">
            <v>0</v>
          </cell>
          <cell r="AD145">
            <v>0</v>
          </cell>
          <cell r="AE145">
            <v>0</v>
          </cell>
          <cell r="AF145">
            <v>0</v>
          </cell>
          <cell r="AG145">
            <v>0</v>
          </cell>
          <cell r="AH145">
            <v>0</v>
          </cell>
          <cell r="AI145">
            <v>0</v>
          </cell>
          <cell r="AJ145">
            <v>0</v>
          </cell>
        </row>
        <row r="146">
          <cell r="B146">
            <v>23476</v>
          </cell>
          <cell r="C146" t="str">
            <v>DE Germany</v>
          </cell>
          <cell r="D146" t="str">
            <v>23476              H&amp;S MENTHOL SHAMPOO</v>
          </cell>
          <cell r="E146" t="str">
            <v>23476              H&amp;S MENTHOL SHAMPOO</v>
          </cell>
          <cell r="F146">
            <v>10400</v>
          </cell>
          <cell r="G146">
            <v>10400</v>
          </cell>
          <cell r="H146">
            <v>189903</v>
          </cell>
          <cell r="I146">
            <v>3513</v>
          </cell>
          <cell r="J146">
            <v>0</v>
          </cell>
          <cell r="K146">
            <v>8574</v>
          </cell>
          <cell r="L146">
            <v>0</v>
          </cell>
          <cell r="M146">
            <v>3730</v>
          </cell>
          <cell r="N146">
            <v>0</v>
          </cell>
          <cell r="O146">
            <v>0</v>
          </cell>
          <cell r="P146">
            <v>13746</v>
          </cell>
          <cell r="Q146">
            <v>0</v>
          </cell>
          <cell r="R146">
            <v>16539</v>
          </cell>
          <cell r="S146">
            <v>6964</v>
          </cell>
          <cell r="T146">
            <v>8415</v>
          </cell>
          <cell r="U146">
            <v>0</v>
          </cell>
          <cell r="V146">
            <v>0</v>
          </cell>
          <cell r="W146">
            <v>3966</v>
          </cell>
          <cell r="X146">
            <v>0</v>
          </cell>
          <cell r="Y146">
            <v>10040</v>
          </cell>
          <cell r="Z146">
            <v>0</v>
          </cell>
          <cell r="AA146">
            <v>0</v>
          </cell>
          <cell r="AB146">
            <v>0</v>
          </cell>
          <cell r="AC146">
            <v>0</v>
          </cell>
          <cell r="AD146">
            <v>0</v>
          </cell>
          <cell r="AE146">
            <v>0</v>
          </cell>
          <cell r="AF146">
            <v>0</v>
          </cell>
          <cell r="AG146">
            <v>0</v>
          </cell>
          <cell r="AH146">
            <v>0</v>
          </cell>
          <cell r="AI146">
            <v>0</v>
          </cell>
          <cell r="AJ146">
            <v>0</v>
          </cell>
        </row>
        <row r="147">
          <cell r="B147">
            <v>23570</v>
          </cell>
          <cell r="C147" t="str">
            <v>DE Germany</v>
          </cell>
          <cell r="D147" t="str">
            <v>23570              PE ULIMATE HAIR THER</v>
          </cell>
          <cell r="E147" t="str">
            <v>23570              PE ULIMATE HAIR THER</v>
          </cell>
          <cell r="F147">
            <v>48351</v>
          </cell>
          <cell r="G147">
            <v>48351</v>
          </cell>
          <cell r="H147">
            <v>5206314</v>
          </cell>
          <cell r="I147">
            <v>155054</v>
          </cell>
          <cell r="J147">
            <v>0</v>
          </cell>
          <cell r="K147">
            <v>122016</v>
          </cell>
          <cell r="L147">
            <v>0</v>
          </cell>
          <cell r="M147">
            <v>67022</v>
          </cell>
          <cell r="N147">
            <v>0</v>
          </cell>
          <cell r="O147">
            <v>0</v>
          </cell>
          <cell r="P147">
            <v>265266</v>
          </cell>
          <cell r="Q147">
            <v>274699</v>
          </cell>
          <cell r="R147">
            <v>56208</v>
          </cell>
          <cell r="S147">
            <v>0</v>
          </cell>
          <cell r="T147">
            <v>1041424</v>
          </cell>
          <cell r="U147">
            <v>9893</v>
          </cell>
          <cell r="V147">
            <v>0</v>
          </cell>
          <cell r="W147">
            <v>1349</v>
          </cell>
          <cell r="X147">
            <v>0</v>
          </cell>
          <cell r="Y147">
            <v>48742</v>
          </cell>
          <cell r="Z147">
            <v>0</v>
          </cell>
          <cell r="AA147">
            <v>0</v>
          </cell>
          <cell r="AB147">
            <v>0</v>
          </cell>
          <cell r="AC147">
            <v>0</v>
          </cell>
          <cell r="AD147">
            <v>0</v>
          </cell>
          <cell r="AE147">
            <v>0</v>
          </cell>
          <cell r="AF147">
            <v>0</v>
          </cell>
          <cell r="AG147">
            <v>0</v>
          </cell>
          <cell r="AH147">
            <v>0</v>
          </cell>
          <cell r="AI147">
            <v>0</v>
          </cell>
          <cell r="AJ147">
            <v>0</v>
          </cell>
        </row>
        <row r="148">
          <cell r="B148">
            <v>23571</v>
          </cell>
          <cell r="C148" t="str">
            <v>DE Germany</v>
          </cell>
          <cell r="D148" t="str">
            <v>23571              PE NAT BODY BOOST SE</v>
          </cell>
          <cell r="E148" t="str">
            <v>23571              PE NAT BODY BOOST SE</v>
          </cell>
          <cell r="F148">
            <v>74187</v>
          </cell>
          <cell r="G148">
            <v>74187</v>
          </cell>
          <cell r="H148">
            <v>7906037</v>
          </cell>
          <cell r="I148">
            <v>272037</v>
          </cell>
          <cell r="J148">
            <v>0</v>
          </cell>
          <cell r="K148">
            <v>161510</v>
          </cell>
          <cell r="L148">
            <v>0</v>
          </cell>
          <cell r="M148">
            <v>119065</v>
          </cell>
          <cell r="N148">
            <v>0</v>
          </cell>
          <cell r="O148">
            <v>0</v>
          </cell>
          <cell r="P148">
            <v>590342</v>
          </cell>
          <cell r="Q148">
            <v>260838</v>
          </cell>
          <cell r="R148">
            <v>98661</v>
          </cell>
          <cell r="S148">
            <v>1244651</v>
          </cell>
          <cell r="T148">
            <v>675451</v>
          </cell>
          <cell r="U148">
            <v>15179</v>
          </cell>
          <cell r="V148">
            <v>0</v>
          </cell>
          <cell r="W148">
            <v>2070</v>
          </cell>
          <cell r="X148">
            <v>0</v>
          </cell>
          <cell r="Y148">
            <v>75890</v>
          </cell>
          <cell r="Z148">
            <v>0</v>
          </cell>
          <cell r="AA148">
            <v>0</v>
          </cell>
          <cell r="AB148">
            <v>0</v>
          </cell>
          <cell r="AC148">
            <v>0</v>
          </cell>
          <cell r="AD148">
            <v>0</v>
          </cell>
          <cell r="AE148">
            <v>0</v>
          </cell>
          <cell r="AF148">
            <v>0</v>
          </cell>
          <cell r="AG148">
            <v>0</v>
          </cell>
          <cell r="AH148">
            <v>0</v>
          </cell>
          <cell r="AI148">
            <v>0</v>
          </cell>
          <cell r="AJ148">
            <v>0</v>
          </cell>
        </row>
        <row r="149">
          <cell r="B149">
            <v>23572</v>
          </cell>
          <cell r="C149" t="str">
            <v>DE Germany</v>
          </cell>
          <cell r="D149" t="str">
            <v>23572              PE D/STRENGTHENER SE</v>
          </cell>
          <cell r="E149" t="str">
            <v>23572              PE D/STRENGTHENER SE</v>
          </cell>
          <cell r="F149">
            <v>61841</v>
          </cell>
          <cell r="G149">
            <v>61841</v>
          </cell>
          <cell r="H149">
            <v>8332324</v>
          </cell>
          <cell r="I149">
            <v>359265</v>
          </cell>
          <cell r="J149">
            <v>0</v>
          </cell>
          <cell r="K149">
            <v>148445</v>
          </cell>
          <cell r="L149">
            <v>0</v>
          </cell>
          <cell r="M149">
            <v>81459</v>
          </cell>
          <cell r="N149">
            <v>0</v>
          </cell>
          <cell r="O149">
            <v>0</v>
          </cell>
          <cell r="P149">
            <v>403106</v>
          </cell>
          <cell r="Q149">
            <v>330511</v>
          </cell>
          <cell r="R149">
            <v>108123</v>
          </cell>
          <cell r="S149">
            <v>1042121</v>
          </cell>
          <cell r="T149">
            <v>817248</v>
          </cell>
          <cell r="U149">
            <v>12653</v>
          </cell>
          <cell r="V149">
            <v>0</v>
          </cell>
          <cell r="W149">
            <v>1725</v>
          </cell>
          <cell r="X149">
            <v>0</v>
          </cell>
          <cell r="Y149">
            <v>62584</v>
          </cell>
          <cell r="Z149">
            <v>0</v>
          </cell>
          <cell r="AA149">
            <v>0</v>
          </cell>
          <cell r="AB149">
            <v>0</v>
          </cell>
          <cell r="AC149">
            <v>0</v>
          </cell>
          <cell r="AD149">
            <v>0</v>
          </cell>
          <cell r="AE149">
            <v>0</v>
          </cell>
          <cell r="AF149">
            <v>0</v>
          </cell>
          <cell r="AG149">
            <v>0</v>
          </cell>
          <cell r="AH149">
            <v>0</v>
          </cell>
          <cell r="AI149">
            <v>0</v>
          </cell>
          <cell r="AJ149">
            <v>0</v>
          </cell>
        </row>
        <row r="150">
          <cell r="B150">
            <v>23573</v>
          </cell>
          <cell r="C150" t="str">
            <v>DE Germany</v>
          </cell>
          <cell r="D150" t="str">
            <v>23573              PE HAIR REVIVAL PUMP</v>
          </cell>
          <cell r="E150" t="str">
            <v>23573              PE HAIR REVIVAL PUMP</v>
          </cell>
          <cell r="F150">
            <v>56665</v>
          </cell>
          <cell r="G150">
            <v>56665</v>
          </cell>
          <cell r="H150">
            <v>6109083</v>
          </cell>
          <cell r="I150">
            <v>202523</v>
          </cell>
          <cell r="J150">
            <v>0</v>
          </cell>
          <cell r="K150">
            <v>134886</v>
          </cell>
          <cell r="L150">
            <v>0</v>
          </cell>
          <cell r="M150">
            <v>81119</v>
          </cell>
          <cell r="N150">
            <v>0</v>
          </cell>
          <cell r="O150">
            <v>0</v>
          </cell>
          <cell r="P150">
            <v>368179</v>
          </cell>
          <cell r="Q150">
            <v>277000</v>
          </cell>
          <cell r="R150">
            <v>16337</v>
          </cell>
          <cell r="S150">
            <v>0</v>
          </cell>
          <cell r="T150">
            <v>1317472</v>
          </cell>
          <cell r="U150">
            <v>11594</v>
          </cell>
          <cell r="V150">
            <v>0</v>
          </cell>
          <cell r="W150">
            <v>1581</v>
          </cell>
          <cell r="X150">
            <v>0</v>
          </cell>
          <cell r="Y150">
            <v>58165</v>
          </cell>
          <cell r="Z150">
            <v>0</v>
          </cell>
          <cell r="AA150">
            <v>0</v>
          </cell>
          <cell r="AB150">
            <v>0</v>
          </cell>
          <cell r="AC150">
            <v>0</v>
          </cell>
          <cell r="AD150">
            <v>0</v>
          </cell>
          <cell r="AE150">
            <v>0</v>
          </cell>
          <cell r="AF150">
            <v>0</v>
          </cell>
          <cell r="AG150">
            <v>0</v>
          </cell>
          <cell r="AH150">
            <v>0</v>
          </cell>
          <cell r="AI150">
            <v>0</v>
          </cell>
          <cell r="AJ150">
            <v>0</v>
          </cell>
        </row>
        <row r="151">
          <cell r="B151">
            <v>23574</v>
          </cell>
          <cell r="C151" t="str">
            <v>DE Germany</v>
          </cell>
          <cell r="D151" t="str">
            <v>23574              PE OVERNIGHT RENEWAL</v>
          </cell>
          <cell r="E151" t="str">
            <v>23574              PE OVERNIGHT RENEWAL</v>
          </cell>
          <cell r="F151">
            <v>21042</v>
          </cell>
          <cell r="G151">
            <v>21042</v>
          </cell>
          <cell r="H151">
            <v>3040395</v>
          </cell>
          <cell r="I151">
            <v>75589</v>
          </cell>
          <cell r="J151">
            <v>0</v>
          </cell>
          <cell r="K151">
            <v>72522</v>
          </cell>
          <cell r="L151">
            <v>0</v>
          </cell>
          <cell r="M151">
            <v>78097</v>
          </cell>
          <cell r="N151">
            <v>0</v>
          </cell>
          <cell r="O151">
            <v>0</v>
          </cell>
          <cell r="P151">
            <v>434338</v>
          </cell>
          <cell r="Q151">
            <v>10255</v>
          </cell>
          <cell r="R151">
            <v>6849</v>
          </cell>
          <cell r="S151">
            <v>0</v>
          </cell>
          <cell r="T151">
            <v>649106</v>
          </cell>
          <cell r="U151">
            <v>4305</v>
          </cell>
          <cell r="V151">
            <v>0</v>
          </cell>
          <cell r="W151">
            <v>587</v>
          </cell>
          <cell r="X151">
            <v>0</v>
          </cell>
          <cell r="Y151">
            <v>24052</v>
          </cell>
          <cell r="Z151">
            <v>0</v>
          </cell>
          <cell r="AA151">
            <v>0</v>
          </cell>
          <cell r="AB151">
            <v>0</v>
          </cell>
          <cell r="AC151">
            <v>0</v>
          </cell>
          <cell r="AD151">
            <v>0</v>
          </cell>
          <cell r="AE151">
            <v>0</v>
          </cell>
          <cell r="AF151">
            <v>0</v>
          </cell>
          <cell r="AG151">
            <v>0</v>
          </cell>
          <cell r="AH151">
            <v>0</v>
          </cell>
          <cell r="AI151">
            <v>0</v>
          </cell>
          <cell r="AJ151">
            <v>0</v>
          </cell>
        </row>
        <row r="152">
          <cell r="B152">
            <v>23575</v>
          </cell>
          <cell r="C152" t="str">
            <v>DE Germany</v>
          </cell>
          <cell r="D152" t="str">
            <v>23575              PE SCALP RELIEF TUBE</v>
          </cell>
          <cell r="E152" t="str">
            <v>23575              PE SCALP RELIEF TUBE</v>
          </cell>
          <cell r="F152">
            <v>59409</v>
          </cell>
          <cell r="G152">
            <v>59409</v>
          </cell>
          <cell r="H152">
            <v>5191344</v>
          </cell>
          <cell r="I152">
            <v>154680</v>
          </cell>
          <cell r="J152">
            <v>0</v>
          </cell>
          <cell r="K152">
            <v>116407</v>
          </cell>
          <cell r="L152">
            <v>0</v>
          </cell>
          <cell r="M152">
            <v>74607</v>
          </cell>
          <cell r="N152">
            <v>0</v>
          </cell>
          <cell r="O152">
            <v>0</v>
          </cell>
          <cell r="P152">
            <v>353441</v>
          </cell>
          <cell r="Q152">
            <v>214745</v>
          </cell>
          <cell r="R152">
            <v>17128</v>
          </cell>
          <cell r="S152">
            <v>0</v>
          </cell>
          <cell r="T152">
            <v>1101697</v>
          </cell>
          <cell r="U152">
            <v>12155</v>
          </cell>
          <cell r="V152">
            <v>0</v>
          </cell>
          <cell r="W152">
            <v>1658</v>
          </cell>
          <cell r="X152">
            <v>0</v>
          </cell>
          <cell r="Y152">
            <v>60438</v>
          </cell>
          <cell r="Z152">
            <v>0</v>
          </cell>
          <cell r="AA152">
            <v>0</v>
          </cell>
          <cell r="AB152">
            <v>0</v>
          </cell>
          <cell r="AC152">
            <v>0</v>
          </cell>
          <cell r="AD152">
            <v>0</v>
          </cell>
          <cell r="AE152">
            <v>0</v>
          </cell>
          <cell r="AF152">
            <v>0</v>
          </cell>
          <cell r="AG152">
            <v>0</v>
          </cell>
          <cell r="AH152">
            <v>0</v>
          </cell>
          <cell r="AI152">
            <v>0</v>
          </cell>
          <cell r="AJ152">
            <v>0</v>
          </cell>
        </row>
        <row r="153">
          <cell r="B153">
            <v>23576</v>
          </cell>
          <cell r="C153" t="str">
            <v>DE Germany</v>
          </cell>
          <cell r="D153" t="str">
            <v>23576              PE INSTANT MOIST BOO</v>
          </cell>
          <cell r="E153" t="str">
            <v>23576              PE INSTANT MOIST BOO</v>
          </cell>
          <cell r="F153">
            <v>82502</v>
          </cell>
          <cell r="G153">
            <v>82502</v>
          </cell>
          <cell r="H153">
            <v>7193307</v>
          </cell>
          <cell r="I153">
            <v>271261</v>
          </cell>
          <cell r="J153">
            <v>0</v>
          </cell>
          <cell r="K153">
            <v>135983</v>
          </cell>
          <cell r="L153">
            <v>0</v>
          </cell>
          <cell r="M153">
            <v>107528</v>
          </cell>
          <cell r="N153">
            <v>0</v>
          </cell>
          <cell r="O153">
            <v>0</v>
          </cell>
          <cell r="P153">
            <v>564274</v>
          </cell>
          <cell r="Q153">
            <v>216645</v>
          </cell>
          <cell r="R153">
            <v>95909</v>
          </cell>
          <cell r="S153">
            <v>0</v>
          </cell>
          <cell r="T153">
            <v>1371110</v>
          </cell>
          <cell r="U153">
            <v>16880</v>
          </cell>
          <cell r="V153">
            <v>0</v>
          </cell>
          <cell r="W153">
            <v>2302</v>
          </cell>
          <cell r="X153">
            <v>0</v>
          </cell>
          <cell r="Y153">
            <v>84118</v>
          </cell>
          <cell r="Z153">
            <v>0</v>
          </cell>
          <cell r="AA153">
            <v>0</v>
          </cell>
          <cell r="AB153">
            <v>0</v>
          </cell>
          <cell r="AC153">
            <v>0</v>
          </cell>
          <cell r="AD153">
            <v>0</v>
          </cell>
          <cell r="AE153">
            <v>0</v>
          </cell>
          <cell r="AF153">
            <v>0</v>
          </cell>
          <cell r="AG153">
            <v>0</v>
          </cell>
          <cell r="AH153">
            <v>0</v>
          </cell>
          <cell r="AI153">
            <v>0</v>
          </cell>
          <cell r="AJ153">
            <v>0</v>
          </cell>
        </row>
        <row r="154">
          <cell r="B154">
            <v>23699</v>
          </cell>
          <cell r="C154" t="str">
            <v>DE Germany</v>
          </cell>
          <cell r="D154" t="str">
            <v>23699              SECRET 75 ML AP STIC</v>
          </cell>
          <cell r="E154" t="str">
            <v>23699              SECRET 75 ML AP STIC</v>
          </cell>
          <cell r="F154">
            <v>7964</v>
          </cell>
          <cell r="G154">
            <v>7964</v>
          </cell>
          <cell r="H154">
            <v>191162</v>
          </cell>
          <cell r="I154">
            <v>2867</v>
          </cell>
          <cell r="J154">
            <v>0</v>
          </cell>
          <cell r="K154">
            <v>5888</v>
          </cell>
          <cell r="L154">
            <v>0</v>
          </cell>
          <cell r="M154">
            <v>13795</v>
          </cell>
          <cell r="N154">
            <v>0</v>
          </cell>
          <cell r="O154">
            <v>0</v>
          </cell>
          <cell r="P154">
            <v>17773</v>
          </cell>
          <cell r="Q154">
            <v>0</v>
          </cell>
          <cell r="R154">
            <v>7407</v>
          </cell>
          <cell r="S154">
            <v>0</v>
          </cell>
          <cell r="T154">
            <v>7407</v>
          </cell>
          <cell r="U154">
            <v>7407</v>
          </cell>
          <cell r="V154">
            <v>0</v>
          </cell>
          <cell r="W154">
            <v>7407</v>
          </cell>
          <cell r="X154">
            <v>0</v>
          </cell>
          <cell r="Y154">
            <v>18146</v>
          </cell>
          <cell r="Z154">
            <v>0</v>
          </cell>
          <cell r="AA154">
            <v>0</v>
          </cell>
          <cell r="AB154">
            <v>0</v>
          </cell>
          <cell r="AC154">
            <v>0</v>
          </cell>
          <cell r="AD154">
            <v>0</v>
          </cell>
          <cell r="AE154">
            <v>0</v>
          </cell>
          <cell r="AF154">
            <v>0</v>
          </cell>
          <cell r="AG154">
            <v>0</v>
          </cell>
          <cell r="AH154">
            <v>0</v>
          </cell>
          <cell r="AI154">
            <v>0</v>
          </cell>
          <cell r="AJ154">
            <v>0</v>
          </cell>
        </row>
        <row r="155">
          <cell r="B155">
            <v>23700</v>
          </cell>
          <cell r="C155" t="str">
            <v>DE Germany</v>
          </cell>
          <cell r="D155" t="str">
            <v>23700              SECRECT 9ML AP STICK</v>
          </cell>
          <cell r="E155" t="str">
            <v>23700              SECRECT 9ML AP STICK</v>
          </cell>
          <cell r="F155">
            <v>14028</v>
          </cell>
          <cell r="G155">
            <v>14028</v>
          </cell>
          <cell r="H155">
            <v>656323</v>
          </cell>
          <cell r="I155">
            <v>9845</v>
          </cell>
          <cell r="J155">
            <v>0</v>
          </cell>
          <cell r="K155">
            <v>20215</v>
          </cell>
          <cell r="L155">
            <v>0</v>
          </cell>
          <cell r="M155">
            <v>47359</v>
          </cell>
          <cell r="N155">
            <v>0</v>
          </cell>
          <cell r="O155">
            <v>0</v>
          </cell>
          <cell r="P155">
            <v>31305</v>
          </cell>
          <cell r="Q155">
            <v>0</v>
          </cell>
          <cell r="R155">
            <v>13046</v>
          </cell>
          <cell r="S155">
            <v>0</v>
          </cell>
          <cell r="T155">
            <v>13046</v>
          </cell>
          <cell r="U155">
            <v>13046</v>
          </cell>
          <cell r="V155">
            <v>0</v>
          </cell>
          <cell r="W155">
            <v>13046</v>
          </cell>
          <cell r="X155">
            <v>0</v>
          </cell>
          <cell r="Y155">
            <v>31962</v>
          </cell>
          <cell r="Z155">
            <v>0</v>
          </cell>
          <cell r="AA155">
            <v>0</v>
          </cell>
          <cell r="AB155">
            <v>0</v>
          </cell>
          <cell r="AC155">
            <v>0</v>
          </cell>
          <cell r="AD155">
            <v>0</v>
          </cell>
          <cell r="AE155">
            <v>0</v>
          </cell>
          <cell r="AF155">
            <v>0</v>
          </cell>
          <cell r="AG155">
            <v>0</v>
          </cell>
          <cell r="AH155">
            <v>0</v>
          </cell>
          <cell r="AI155">
            <v>0</v>
          </cell>
          <cell r="AJ155">
            <v>0</v>
          </cell>
        </row>
        <row r="156">
          <cell r="B156">
            <v>23701</v>
          </cell>
          <cell r="C156" t="str">
            <v>DE Germany</v>
          </cell>
          <cell r="D156" t="str">
            <v>23701              SECRET 75ML AP CREAM</v>
          </cell>
          <cell r="E156" t="str">
            <v>23701              SECRET 75ML AP CREAM</v>
          </cell>
          <cell r="F156">
            <v>12089</v>
          </cell>
          <cell r="G156">
            <v>12089</v>
          </cell>
          <cell r="H156">
            <v>322562</v>
          </cell>
          <cell r="I156">
            <v>4838</v>
          </cell>
          <cell r="J156">
            <v>0</v>
          </cell>
          <cell r="K156">
            <v>9935</v>
          </cell>
          <cell r="L156">
            <v>0</v>
          </cell>
          <cell r="M156">
            <v>23282</v>
          </cell>
          <cell r="N156">
            <v>0</v>
          </cell>
          <cell r="O156">
            <v>0</v>
          </cell>
          <cell r="P156">
            <v>26979</v>
          </cell>
          <cell r="Q156">
            <v>0</v>
          </cell>
          <cell r="R156">
            <v>11243</v>
          </cell>
          <cell r="S156">
            <v>0</v>
          </cell>
          <cell r="T156">
            <v>11243</v>
          </cell>
          <cell r="U156">
            <v>11243</v>
          </cell>
          <cell r="V156">
            <v>0</v>
          </cell>
          <cell r="W156">
            <v>11243</v>
          </cell>
          <cell r="X156">
            <v>0</v>
          </cell>
          <cell r="Y156">
            <v>27545</v>
          </cell>
          <cell r="Z156">
            <v>0</v>
          </cell>
          <cell r="AA156">
            <v>0</v>
          </cell>
          <cell r="AB156">
            <v>0</v>
          </cell>
          <cell r="AC156">
            <v>0</v>
          </cell>
          <cell r="AD156">
            <v>0</v>
          </cell>
          <cell r="AE156">
            <v>0</v>
          </cell>
          <cell r="AF156">
            <v>0</v>
          </cell>
          <cell r="AG156">
            <v>0</v>
          </cell>
          <cell r="AH156">
            <v>0</v>
          </cell>
          <cell r="AI156">
            <v>0</v>
          </cell>
          <cell r="AJ156">
            <v>0</v>
          </cell>
        </row>
        <row r="157">
          <cell r="B157">
            <v>24098</v>
          </cell>
          <cell r="C157" t="str">
            <v>DE Germany</v>
          </cell>
          <cell r="D157" t="str">
            <v>24098              INFASIL AP CREAM 50M</v>
          </cell>
          <cell r="E157" t="str">
            <v>24098              INFASIL AP CREAM 50M</v>
          </cell>
          <cell r="F157">
            <v>269998</v>
          </cell>
          <cell r="G157">
            <v>269998</v>
          </cell>
          <cell r="H157">
            <v>7538133</v>
          </cell>
          <cell r="I157">
            <v>182432</v>
          </cell>
          <cell r="J157">
            <v>0</v>
          </cell>
          <cell r="K157">
            <v>139023</v>
          </cell>
          <cell r="L157">
            <v>0</v>
          </cell>
          <cell r="M157">
            <v>586799</v>
          </cell>
          <cell r="N157">
            <v>0</v>
          </cell>
          <cell r="O157">
            <v>0</v>
          </cell>
          <cell r="P157">
            <v>1119705</v>
          </cell>
          <cell r="Q157">
            <v>0</v>
          </cell>
          <cell r="R157">
            <v>251098</v>
          </cell>
          <cell r="S157">
            <v>251098</v>
          </cell>
          <cell r="T157">
            <v>251098</v>
          </cell>
          <cell r="U157">
            <v>251098</v>
          </cell>
          <cell r="V157">
            <v>0</v>
          </cell>
          <cell r="W157">
            <v>251098</v>
          </cell>
          <cell r="X157">
            <v>0</v>
          </cell>
          <cell r="Y157">
            <v>602636</v>
          </cell>
          <cell r="Z157">
            <v>0</v>
          </cell>
          <cell r="AA157">
            <v>0</v>
          </cell>
          <cell r="AB157">
            <v>0</v>
          </cell>
          <cell r="AC157">
            <v>0</v>
          </cell>
          <cell r="AD157">
            <v>0</v>
          </cell>
          <cell r="AE157">
            <v>0</v>
          </cell>
          <cell r="AF157">
            <v>0</v>
          </cell>
          <cell r="AG157">
            <v>0</v>
          </cell>
          <cell r="AH157">
            <v>0</v>
          </cell>
          <cell r="AI157">
            <v>0</v>
          </cell>
          <cell r="AJ157">
            <v>0</v>
          </cell>
        </row>
        <row r="158">
          <cell r="B158">
            <v>24101</v>
          </cell>
          <cell r="C158" t="str">
            <v>DE Germany</v>
          </cell>
          <cell r="D158" t="str">
            <v>24101              OS AP STICK 50ML</v>
          </cell>
          <cell r="E158" t="str">
            <v>24101              OS AP STICK 50ML</v>
          </cell>
          <cell r="F158">
            <v>1500</v>
          </cell>
          <cell r="G158">
            <v>1500</v>
          </cell>
          <cell r="H158">
            <v>52013</v>
          </cell>
          <cell r="I158">
            <v>1519</v>
          </cell>
          <cell r="J158">
            <v>0</v>
          </cell>
          <cell r="K158">
            <v>1557</v>
          </cell>
          <cell r="L158">
            <v>0</v>
          </cell>
          <cell r="M158">
            <v>827</v>
          </cell>
          <cell r="N158">
            <v>0</v>
          </cell>
          <cell r="O158">
            <v>0</v>
          </cell>
          <cell r="P158">
            <v>3870</v>
          </cell>
          <cell r="Q158">
            <v>435</v>
          </cell>
          <cell r="R158">
            <v>1395</v>
          </cell>
          <cell r="S158">
            <v>1395</v>
          </cell>
          <cell r="T158">
            <v>1395</v>
          </cell>
          <cell r="U158">
            <v>1395</v>
          </cell>
          <cell r="V158">
            <v>0</v>
          </cell>
          <cell r="W158">
            <v>1395</v>
          </cell>
          <cell r="X158">
            <v>0</v>
          </cell>
          <cell r="Y158">
            <v>2957</v>
          </cell>
          <cell r="Z158">
            <v>0</v>
          </cell>
          <cell r="AA158">
            <v>0</v>
          </cell>
          <cell r="AB158">
            <v>0</v>
          </cell>
          <cell r="AC158">
            <v>0</v>
          </cell>
          <cell r="AD158">
            <v>0</v>
          </cell>
          <cell r="AE158">
            <v>0</v>
          </cell>
          <cell r="AF158">
            <v>0</v>
          </cell>
          <cell r="AG158">
            <v>0</v>
          </cell>
          <cell r="AH158">
            <v>0</v>
          </cell>
          <cell r="AI158">
            <v>0</v>
          </cell>
          <cell r="AJ158">
            <v>0</v>
          </cell>
        </row>
        <row r="159">
          <cell r="B159">
            <v>24103</v>
          </cell>
          <cell r="C159" t="str">
            <v>DE Germany</v>
          </cell>
          <cell r="D159" t="str">
            <v>24103              OOO SH/GEL PCC22M 25</v>
          </cell>
          <cell r="E159" t="str">
            <v>24103              OOO SH/GEL PCC22M 25</v>
          </cell>
          <cell r="F159">
            <v>60984</v>
          </cell>
          <cell r="G159">
            <v>60984</v>
          </cell>
          <cell r="H159">
            <v>4264977</v>
          </cell>
          <cell r="I159">
            <v>63975</v>
          </cell>
          <cell r="J159">
            <v>0</v>
          </cell>
          <cell r="K159">
            <v>69075</v>
          </cell>
          <cell r="L159">
            <v>0</v>
          </cell>
          <cell r="M159">
            <v>256239</v>
          </cell>
          <cell r="N159">
            <v>0</v>
          </cell>
          <cell r="O159">
            <v>0</v>
          </cell>
          <cell r="P159">
            <v>143106</v>
          </cell>
          <cell r="Q159">
            <v>0</v>
          </cell>
          <cell r="R159">
            <v>56715</v>
          </cell>
          <cell r="S159">
            <v>56715</v>
          </cell>
          <cell r="T159">
            <v>56715</v>
          </cell>
          <cell r="U159">
            <v>56715</v>
          </cell>
          <cell r="V159">
            <v>0</v>
          </cell>
          <cell r="W159">
            <v>56715</v>
          </cell>
          <cell r="X159">
            <v>0</v>
          </cell>
          <cell r="Y159">
            <v>127609</v>
          </cell>
          <cell r="Z159">
            <v>0</v>
          </cell>
          <cell r="AA159">
            <v>0</v>
          </cell>
          <cell r="AB159">
            <v>0</v>
          </cell>
          <cell r="AC159">
            <v>0</v>
          </cell>
          <cell r="AD159">
            <v>0</v>
          </cell>
          <cell r="AE159">
            <v>0</v>
          </cell>
          <cell r="AF159">
            <v>0</v>
          </cell>
          <cell r="AG159">
            <v>0</v>
          </cell>
          <cell r="AH159">
            <v>0</v>
          </cell>
          <cell r="AI159">
            <v>0</v>
          </cell>
          <cell r="AJ159">
            <v>0</v>
          </cell>
        </row>
        <row r="160">
          <cell r="B160">
            <v>24106</v>
          </cell>
          <cell r="C160" t="str">
            <v>DE Germany</v>
          </cell>
          <cell r="D160" t="str">
            <v>24106              VS BLACKLINE THERAPY</v>
          </cell>
          <cell r="E160" t="str">
            <v>24106              VS BLACKLINE THERAPY</v>
          </cell>
          <cell r="F160">
            <v>2998</v>
          </cell>
          <cell r="G160">
            <v>2998</v>
          </cell>
          <cell r="H160">
            <v>578777</v>
          </cell>
          <cell r="I160">
            <v>8682</v>
          </cell>
          <cell r="J160">
            <v>0</v>
          </cell>
          <cell r="K160">
            <v>17817</v>
          </cell>
          <cell r="L160">
            <v>0</v>
          </cell>
          <cell r="M160">
            <v>5845</v>
          </cell>
          <cell r="N160">
            <v>0</v>
          </cell>
          <cell r="O160">
            <v>0</v>
          </cell>
          <cell r="P160">
            <v>944</v>
          </cell>
          <cell r="Q160">
            <v>0</v>
          </cell>
          <cell r="R160">
            <v>2788</v>
          </cell>
          <cell r="S160">
            <v>2788</v>
          </cell>
          <cell r="T160">
            <v>2788</v>
          </cell>
          <cell r="U160">
            <v>2788</v>
          </cell>
          <cell r="V160">
            <v>0</v>
          </cell>
          <cell r="W160">
            <v>2788</v>
          </cell>
          <cell r="X160">
            <v>0</v>
          </cell>
          <cell r="Y160">
            <v>2843</v>
          </cell>
          <cell r="Z160">
            <v>0</v>
          </cell>
          <cell r="AA160">
            <v>0</v>
          </cell>
          <cell r="AB160">
            <v>0</v>
          </cell>
          <cell r="AC160">
            <v>0</v>
          </cell>
          <cell r="AD160">
            <v>0</v>
          </cell>
          <cell r="AE160">
            <v>0</v>
          </cell>
          <cell r="AF160">
            <v>0</v>
          </cell>
          <cell r="AG160">
            <v>0</v>
          </cell>
          <cell r="AH160">
            <v>0</v>
          </cell>
          <cell r="AI160">
            <v>0</v>
          </cell>
          <cell r="AJ160">
            <v>8182</v>
          </cell>
        </row>
        <row r="161">
          <cell r="B161">
            <v>24107</v>
          </cell>
          <cell r="C161" t="str">
            <v>DE Germany</v>
          </cell>
          <cell r="D161" t="str">
            <v>24107              VS HEAT STYLING SPRA</v>
          </cell>
          <cell r="E161" t="str">
            <v>24107              VS HEAT STYLING SPRA</v>
          </cell>
          <cell r="F161">
            <v>3002</v>
          </cell>
          <cell r="G161">
            <v>3002</v>
          </cell>
          <cell r="H161">
            <v>202941</v>
          </cell>
          <cell r="I161">
            <v>3044</v>
          </cell>
          <cell r="J161">
            <v>0</v>
          </cell>
          <cell r="K161">
            <v>6247</v>
          </cell>
          <cell r="L161">
            <v>0</v>
          </cell>
          <cell r="M161">
            <v>2049</v>
          </cell>
          <cell r="N161">
            <v>0</v>
          </cell>
          <cell r="O161">
            <v>0</v>
          </cell>
          <cell r="P161">
            <v>945</v>
          </cell>
          <cell r="Q161">
            <v>0</v>
          </cell>
          <cell r="R161">
            <v>2791</v>
          </cell>
          <cell r="S161">
            <v>2791</v>
          </cell>
          <cell r="T161">
            <v>2791</v>
          </cell>
          <cell r="U161">
            <v>2791</v>
          </cell>
          <cell r="V161">
            <v>0</v>
          </cell>
          <cell r="W161">
            <v>2791</v>
          </cell>
          <cell r="X161">
            <v>0</v>
          </cell>
          <cell r="Y161">
            <v>4076</v>
          </cell>
          <cell r="Z161">
            <v>0</v>
          </cell>
          <cell r="AA161">
            <v>0</v>
          </cell>
          <cell r="AB161">
            <v>0</v>
          </cell>
          <cell r="AC161">
            <v>0</v>
          </cell>
          <cell r="AD161">
            <v>0</v>
          </cell>
          <cell r="AE161">
            <v>0</v>
          </cell>
          <cell r="AF161">
            <v>0</v>
          </cell>
          <cell r="AG161">
            <v>0</v>
          </cell>
          <cell r="AH161">
            <v>0</v>
          </cell>
          <cell r="AI161">
            <v>0</v>
          </cell>
          <cell r="AJ161">
            <v>2860</v>
          </cell>
        </row>
        <row r="162">
          <cell r="B162">
            <v>24108</v>
          </cell>
          <cell r="C162" t="str">
            <v>DE Germany</v>
          </cell>
          <cell r="D162" t="str">
            <v>24108              VS BLACKLINE STYLING</v>
          </cell>
          <cell r="E162" t="str">
            <v>24108              VS BLACKLINE STYLING</v>
          </cell>
          <cell r="F162">
            <v>23001</v>
          </cell>
          <cell r="G162">
            <v>23001</v>
          </cell>
          <cell r="H162">
            <v>6587765</v>
          </cell>
          <cell r="I162">
            <v>98816</v>
          </cell>
          <cell r="J162">
            <v>0</v>
          </cell>
          <cell r="K162">
            <v>202796</v>
          </cell>
          <cell r="L162">
            <v>0</v>
          </cell>
          <cell r="M162">
            <v>66527</v>
          </cell>
          <cell r="N162">
            <v>0</v>
          </cell>
          <cell r="O162">
            <v>0</v>
          </cell>
          <cell r="P162">
            <v>7244</v>
          </cell>
          <cell r="Q162">
            <v>0</v>
          </cell>
          <cell r="R162">
            <v>21391</v>
          </cell>
          <cell r="S162">
            <v>21391</v>
          </cell>
          <cell r="T162">
            <v>21391</v>
          </cell>
          <cell r="U162">
            <v>21391</v>
          </cell>
          <cell r="V162">
            <v>0</v>
          </cell>
          <cell r="W162">
            <v>21391</v>
          </cell>
          <cell r="X162">
            <v>0</v>
          </cell>
          <cell r="Y162">
            <v>30161</v>
          </cell>
          <cell r="Z162">
            <v>0</v>
          </cell>
          <cell r="AA162">
            <v>0</v>
          </cell>
          <cell r="AB162">
            <v>0</v>
          </cell>
          <cell r="AC162">
            <v>0</v>
          </cell>
          <cell r="AD162">
            <v>0</v>
          </cell>
          <cell r="AE162">
            <v>0</v>
          </cell>
          <cell r="AF162">
            <v>0</v>
          </cell>
          <cell r="AG162">
            <v>0</v>
          </cell>
          <cell r="AH162">
            <v>0</v>
          </cell>
          <cell r="AI162">
            <v>0</v>
          </cell>
          <cell r="AJ162">
            <v>93186</v>
          </cell>
        </row>
        <row r="163">
          <cell r="B163">
            <v>24109</v>
          </cell>
          <cell r="C163" t="str">
            <v>DE Germany</v>
          </cell>
          <cell r="D163" t="str">
            <v>24109              VS THERAPY JEWELS 10</v>
          </cell>
          <cell r="E163" t="str">
            <v>24109              VS THERAPY JEWELS 10</v>
          </cell>
          <cell r="F163">
            <v>2998</v>
          </cell>
          <cell r="G163">
            <v>2998</v>
          </cell>
          <cell r="H163">
            <v>520989</v>
          </cell>
          <cell r="I163">
            <v>7815</v>
          </cell>
          <cell r="J163">
            <v>0</v>
          </cell>
          <cell r="K163">
            <v>16038</v>
          </cell>
          <cell r="L163">
            <v>0</v>
          </cell>
          <cell r="M163">
            <v>5261</v>
          </cell>
          <cell r="N163">
            <v>0</v>
          </cell>
          <cell r="O163">
            <v>0</v>
          </cell>
          <cell r="P163">
            <v>944</v>
          </cell>
          <cell r="Q163">
            <v>0</v>
          </cell>
          <cell r="R163">
            <v>2788</v>
          </cell>
          <cell r="S163">
            <v>2788</v>
          </cell>
          <cell r="T163">
            <v>2788</v>
          </cell>
          <cell r="U163">
            <v>2788</v>
          </cell>
          <cell r="V163">
            <v>0</v>
          </cell>
          <cell r="W163">
            <v>2788</v>
          </cell>
          <cell r="X163">
            <v>0</v>
          </cell>
          <cell r="Y163">
            <v>2843</v>
          </cell>
          <cell r="Z163">
            <v>0</v>
          </cell>
          <cell r="AA163">
            <v>0</v>
          </cell>
          <cell r="AB163">
            <v>0</v>
          </cell>
          <cell r="AC163">
            <v>0</v>
          </cell>
          <cell r="AD163">
            <v>0</v>
          </cell>
          <cell r="AE163">
            <v>0</v>
          </cell>
          <cell r="AF163">
            <v>0</v>
          </cell>
          <cell r="AG163">
            <v>0</v>
          </cell>
          <cell r="AH163">
            <v>0</v>
          </cell>
          <cell r="AI163">
            <v>0</v>
          </cell>
          <cell r="AJ163">
            <v>7364</v>
          </cell>
        </row>
        <row r="164">
          <cell r="B164">
            <v>24142</v>
          </cell>
          <cell r="C164" t="str">
            <v>DE Germany</v>
          </cell>
          <cell r="D164" t="str">
            <v>24142              OOO DAILY FACIALS TU</v>
          </cell>
          <cell r="E164" t="str">
            <v>24142              OOO DAILY FACIALS TU</v>
          </cell>
          <cell r="F164">
            <v>114694</v>
          </cell>
          <cell r="G164">
            <v>114694</v>
          </cell>
          <cell r="H164">
            <v>13050999</v>
          </cell>
          <cell r="I164">
            <v>284075</v>
          </cell>
          <cell r="J164">
            <v>0</v>
          </cell>
          <cell r="K164">
            <v>384217</v>
          </cell>
          <cell r="L164">
            <v>0</v>
          </cell>
          <cell r="M164">
            <v>796395</v>
          </cell>
          <cell r="N164">
            <v>0</v>
          </cell>
          <cell r="O164">
            <v>0</v>
          </cell>
          <cell r="P164">
            <v>434457</v>
          </cell>
          <cell r="Q164">
            <v>22960</v>
          </cell>
          <cell r="R164">
            <v>106665</v>
          </cell>
          <cell r="S164">
            <v>106665</v>
          </cell>
          <cell r="T164">
            <v>106665</v>
          </cell>
          <cell r="U164">
            <v>106665</v>
          </cell>
          <cell r="V164">
            <v>0</v>
          </cell>
          <cell r="W164">
            <v>106665</v>
          </cell>
          <cell r="X164">
            <v>0</v>
          </cell>
          <cell r="Y164">
            <v>146196</v>
          </cell>
          <cell r="Z164">
            <v>0</v>
          </cell>
          <cell r="AA164">
            <v>0</v>
          </cell>
          <cell r="AB164">
            <v>0</v>
          </cell>
          <cell r="AC164">
            <v>0</v>
          </cell>
          <cell r="AD164">
            <v>0</v>
          </cell>
          <cell r="AE164">
            <v>0</v>
          </cell>
          <cell r="AF164">
            <v>0</v>
          </cell>
          <cell r="AG164">
            <v>0</v>
          </cell>
          <cell r="AH164">
            <v>0</v>
          </cell>
          <cell r="AI164">
            <v>0</v>
          </cell>
          <cell r="AJ164">
            <v>0</v>
          </cell>
        </row>
        <row r="165">
          <cell r="B165">
            <v>24143</v>
          </cell>
          <cell r="C165" t="str">
            <v>DE Germany</v>
          </cell>
          <cell r="D165" t="str">
            <v>24143              OOO DAILY FACIALS 30</v>
          </cell>
          <cell r="E165" t="str">
            <v>24143              OOO DAILY FACIALS 30</v>
          </cell>
          <cell r="F165">
            <v>100565</v>
          </cell>
          <cell r="G165">
            <v>100565</v>
          </cell>
          <cell r="H165">
            <v>9551423</v>
          </cell>
          <cell r="I165">
            <v>276596</v>
          </cell>
          <cell r="J165">
            <v>0</v>
          </cell>
          <cell r="K165">
            <v>275444</v>
          </cell>
          <cell r="L165">
            <v>0</v>
          </cell>
          <cell r="M165">
            <v>442984</v>
          </cell>
          <cell r="N165">
            <v>0</v>
          </cell>
          <cell r="O165">
            <v>0</v>
          </cell>
          <cell r="P165">
            <v>490492</v>
          </cell>
          <cell r="Q165">
            <v>30675</v>
          </cell>
          <cell r="R165">
            <v>93526</v>
          </cell>
          <cell r="S165">
            <v>93526</v>
          </cell>
          <cell r="T165">
            <v>93526</v>
          </cell>
          <cell r="U165">
            <v>93526</v>
          </cell>
          <cell r="V165">
            <v>0</v>
          </cell>
          <cell r="W165">
            <v>93526</v>
          </cell>
          <cell r="X165">
            <v>0</v>
          </cell>
          <cell r="Y165">
            <v>100886</v>
          </cell>
          <cell r="Z165">
            <v>0</v>
          </cell>
          <cell r="AA165">
            <v>0</v>
          </cell>
          <cell r="AB165">
            <v>0</v>
          </cell>
          <cell r="AC165">
            <v>0</v>
          </cell>
          <cell r="AD165">
            <v>0</v>
          </cell>
          <cell r="AE165">
            <v>0</v>
          </cell>
          <cell r="AF165">
            <v>0</v>
          </cell>
          <cell r="AG165">
            <v>0</v>
          </cell>
          <cell r="AH165">
            <v>0</v>
          </cell>
          <cell r="AI165">
            <v>0</v>
          </cell>
          <cell r="AJ165">
            <v>0</v>
          </cell>
        </row>
        <row r="166">
          <cell r="B166">
            <v>24144</v>
          </cell>
          <cell r="C166" t="str">
            <v>DE Germany</v>
          </cell>
          <cell r="D166" t="str">
            <v>24144              OOO DAILY FACIALS 60</v>
          </cell>
          <cell r="E166" t="str">
            <v>24144              OOO DAILY FACIALS 60</v>
          </cell>
          <cell r="F166">
            <v>4751</v>
          </cell>
          <cell r="G166">
            <v>4751</v>
          </cell>
          <cell r="H166">
            <v>409964</v>
          </cell>
          <cell r="I166">
            <v>15595</v>
          </cell>
          <cell r="J166">
            <v>0</v>
          </cell>
          <cell r="K166">
            <v>12824</v>
          </cell>
          <cell r="L166">
            <v>0</v>
          </cell>
          <cell r="M166">
            <v>733</v>
          </cell>
          <cell r="N166">
            <v>0</v>
          </cell>
          <cell r="O166">
            <v>0</v>
          </cell>
          <cell r="P166">
            <v>32843</v>
          </cell>
          <cell r="Q166">
            <v>4158</v>
          </cell>
          <cell r="R166">
            <v>4418</v>
          </cell>
          <cell r="S166">
            <v>4418</v>
          </cell>
          <cell r="T166">
            <v>4418</v>
          </cell>
          <cell r="U166">
            <v>4418</v>
          </cell>
          <cell r="V166">
            <v>0</v>
          </cell>
          <cell r="W166">
            <v>4418</v>
          </cell>
          <cell r="X166">
            <v>0</v>
          </cell>
          <cell r="Y166">
            <v>4151</v>
          </cell>
          <cell r="Z166">
            <v>0</v>
          </cell>
          <cell r="AA166">
            <v>0</v>
          </cell>
          <cell r="AB166">
            <v>0</v>
          </cell>
          <cell r="AC166">
            <v>0</v>
          </cell>
          <cell r="AD166">
            <v>0</v>
          </cell>
          <cell r="AE166">
            <v>0</v>
          </cell>
          <cell r="AF166">
            <v>0</v>
          </cell>
          <cell r="AG166">
            <v>0</v>
          </cell>
          <cell r="AH166">
            <v>0</v>
          </cell>
          <cell r="AI166">
            <v>0</v>
          </cell>
          <cell r="AJ166">
            <v>0</v>
          </cell>
        </row>
        <row r="167">
          <cell r="B167">
            <v>24146</v>
          </cell>
          <cell r="C167" t="str">
            <v>DE Germany</v>
          </cell>
          <cell r="D167" t="str">
            <v>24146              OOO TOTAL EFFECTS HA</v>
          </cell>
          <cell r="E167" t="str">
            <v>24146              OOO TOTAL EFFECTS HA</v>
          </cell>
          <cell r="F167">
            <v>25200</v>
          </cell>
          <cell r="G167">
            <v>25200</v>
          </cell>
          <cell r="H167">
            <v>3957053</v>
          </cell>
          <cell r="I167">
            <v>77865</v>
          </cell>
          <cell r="J167">
            <v>0</v>
          </cell>
          <cell r="K167">
            <v>111992</v>
          </cell>
          <cell r="L167">
            <v>0</v>
          </cell>
          <cell r="M167">
            <v>239049</v>
          </cell>
          <cell r="N167">
            <v>0</v>
          </cell>
          <cell r="O167">
            <v>0</v>
          </cell>
          <cell r="P167">
            <v>88666</v>
          </cell>
          <cell r="Q167">
            <v>6668</v>
          </cell>
          <cell r="R167">
            <v>23436</v>
          </cell>
          <cell r="S167">
            <v>23436</v>
          </cell>
          <cell r="T167">
            <v>23436</v>
          </cell>
          <cell r="U167">
            <v>23436</v>
          </cell>
          <cell r="V167">
            <v>0</v>
          </cell>
          <cell r="W167">
            <v>23436</v>
          </cell>
          <cell r="X167">
            <v>0</v>
          </cell>
          <cell r="Y167">
            <v>20193</v>
          </cell>
          <cell r="Z167">
            <v>0</v>
          </cell>
          <cell r="AA167">
            <v>0</v>
          </cell>
          <cell r="AB167">
            <v>0</v>
          </cell>
          <cell r="AC167">
            <v>0</v>
          </cell>
          <cell r="AD167">
            <v>0</v>
          </cell>
          <cell r="AE167">
            <v>0</v>
          </cell>
          <cell r="AF167">
            <v>0</v>
          </cell>
          <cell r="AG167">
            <v>0</v>
          </cell>
          <cell r="AH167">
            <v>0</v>
          </cell>
          <cell r="AI167">
            <v>0</v>
          </cell>
          <cell r="AJ167">
            <v>0</v>
          </cell>
        </row>
        <row r="168">
          <cell r="B168">
            <v>24162</v>
          </cell>
          <cell r="C168" t="str">
            <v>DE Germany</v>
          </cell>
          <cell r="D168" t="str">
            <v>24162              OOO TOTAL EFFECTS F/</v>
          </cell>
          <cell r="E168" t="str">
            <v>24162              OOO TOTAL EFFECTS F/</v>
          </cell>
          <cell r="F168">
            <v>397210</v>
          </cell>
          <cell r="G168">
            <v>397210</v>
          </cell>
          <cell r="H168">
            <v>28486313</v>
          </cell>
          <cell r="I168">
            <v>638563</v>
          </cell>
          <cell r="J168">
            <v>0</v>
          </cell>
          <cell r="K168">
            <v>805518</v>
          </cell>
          <cell r="L168">
            <v>0</v>
          </cell>
          <cell r="M168">
            <v>847809</v>
          </cell>
          <cell r="N168">
            <v>0</v>
          </cell>
          <cell r="O168">
            <v>0</v>
          </cell>
          <cell r="P168">
            <v>2322651</v>
          </cell>
          <cell r="Q168">
            <v>138491</v>
          </cell>
          <cell r="R168">
            <v>206867</v>
          </cell>
          <cell r="S168">
            <v>1595831</v>
          </cell>
          <cell r="T168">
            <v>454369</v>
          </cell>
          <cell r="U168">
            <v>107128</v>
          </cell>
          <cell r="V168">
            <v>0</v>
          </cell>
          <cell r="W168">
            <v>11082</v>
          </cell>
          <cell r="X168">
            <v>0</v>
          </cell>
          <cell r="Y168">
            <v>325138</v>
          </cell>
          <cell r="Z168">
            <v>0</v>
          </cell>
          <cell r="AA168">
            <v>0</v>
          </cell>
          <cell r="AB168">
            <v>0</v>
          </cell>
          <cell r="AC168">
            <v>0</v>
          </cell>
          <cell r="AD168">
            <v>0</v>
          </cell>
          <cell r="AE168">
            <v>0</v>
          </cell>
          <cell r="AF168">
            <v>0</v>
          </cell>
          <cell r="AG168">
            <v>0</v>
          </cell>
          <cell r="AH168">
            <v>0</v>
          </cell>
          <cell r="AI168">
            <v>0</v>
          </cell>
          <cell r="AJ168">
            <v>0</v>
          </cell>
        </row>
        <row r="169">
          <cell r="B169">
            <v>24187</v>
          </cell>
          <cell r="C169" t="str">
            <v>DE Germany</v>
          </cell>
          <cell r="D169" t="str">
            <v>24187              EB LIPFINITY</v>
          </cell>
          <cell r="E169" t="str">
            <v>24187              EB LIPFINITY</v>
          </cell>
          <cell r="F169">
            <v>97500</v>
          </cell>
          <cell r="G169">
            <v>97500</v>
          </cell>
          <cell r="H169">
            <v>4302871</v>
          </cell>
          <cell r="I169">
            <v>372448</v>
          </cell>
          <cell r="J169">
            <v>0</v>
          </cell>
          <cell r="K169">
            <v>117913</v>
          </cell>
          <cell r="L169">
            <v>0</v>
          </cell>
          <cell r="M169">
            <v>0</v>
          </cell>
          <cell r="N169">
            <v>0</v>
          </cell>
          <cell r="O169">
            <v>0</v>
          </cell>
          <cell r="P169">
            <v>387076</v>
          </cell>
          <cell r="Q169">
            <v>39304</v>
          </cell>
          <cell r="R169">
            <v>90675</v>
          </cell>
          <cell r="S169">
            <v>90675</v>
          </cell>
          <cell r="T169">
            <v>90675</v>
          </cell>
          <cell r="U169">
            <v>90675</v>
          </cell>
          <cell r="V169">
            <v>0</v>
          </cell>
          <cell r="W169">
            <v>90675</v>
          </cell>
          <cell r="X169">
            <v>0</v>
          </cell>
          <cell r="Y169">
            <v>295601</v>
          </cell>
          <cell r="Z169">
            <v>0</v>
          </cell>
          <cell r="AA169">
            <v>0</v>
          </cell>
          <cell r="AB169">
            <v>0</v>
          </cell>
          <cell r="AC169">
            <v>0</v>
          </cell>
          <cell r="AD169">
            <v>0</v>
          </cell>
          <cell r="AE169">
            <v>0</v>
          </cell>
          <cell r="AF169">
            <v>0</v>
          </cell>
          <cell r="AG169">
            <v>0</v>
          </cell>
          <cell r="AH169">
            <v>0</v>
          </cell>
          <cell r="AI169">
            <v>0</v>
          </cell>
          <cell r="AJ169">
            <v>0</v>
          </cell>
        </row>
        <row r="170">
          <cell r="B170">
            <v>24188</v>
          </cell>
          <cell r="C170" t="str">
            <v>DE Germany</v>
          </cell>
          <cell r="D170" t="str">
            <v>24188              MF LIPFINITY CF3</v>
          </cell>
          <cell r="E170" t="str">
            <v>24188              MF LIPFINITY CF3</v>
          </cell>
          <cell r="F170">
            <v>287690</v>
          </cell>
          <cell r="G170">
            <v>287690</v>
          </cell>
          <cell r="H170">
            <v>11610596</v>
          </cell>
          <cell r="I170">
            <v>556227</v>
          </cell>
          <cell r="J170">
            <v>0</v>
          </cell>
          <cell r="K170">
            <v>206462</v>
          </cell>
          <cell r="L170">
            <v>0</v>
          </cell>
          <cell r="M170">
            <v>744810</v>
          </cell>
          <cell r="N170">
            <v>0</v>
          </cell>
          <cell r="O170">
            <v>0</v>
          </cell>
          <cell r="P170">
            <v>796723</v>
          </cell>
          <cell r="Q170">
            <v>0</v>
          </cell>
          <cell r="R170">
            <v>136451</v>
          </cell>
          <cell r="S170">
            <v>658177</v>
          </cell>
          <cell r="T170">
            <v>837437</v>
          </cell>
          <cell r="U170">
            <v>101670</v>
          </cell>
          <cell r="V170">
            <v>0</v>
          </cell>
          <cell r="W170">
            <v>8027</v>
          </cell>
          <cell r="X170">
            <v>0</v>
          </cell>
          <cell r="Y170">
            <v>19330</v>
          </cell>
          <cell r="Z170">
            <v>0</v>
          </cell>
          <cell r="AA170">
            <v>0</v>
          </cell>
          <cell r="AB170">
            <v>0</v>
          </cell>
          <cell r="AC170">
            <v>0</v>
          </cell>
          <cell r="AD170">
            <v>0</v>
          </cell>
          <cell r="AE170">
            <v>0</v>
          </cell>
          <cell r="AF170">
            <v>0</v>
          </cell>
          <cell r="AG170">
            <v>0</v>
          </cell>
          <cell r="AH170">
            <v>0</v>
          </cell>
          <cell r="AI170">
            <v>0</v>
          </cell>
          <cell r="AJ170">
            <v>0</v>
          </cell>
        </row>
        <row r="171">
          <cell r="B171">
            <v>24189</v>
          </cell>
          <cell r="C171" t="str">
            <v>DE Germany</v>
          </cell>
          <cell r="D171" t="str">
            <v>24189              OLAY LASTING LIPS</v>
          </cell>
          <cell r="E171" t="str">
            <v>24189              OLAY LASTING LIPS</v>
          </cell>
          <cell r="F171">
            <v>95100</v>
          </cell>
          <cell r="G171">
            <v>95100</v>
          </cell>
          <cell r="H171">
            <v>3457237</v>
          </cell>
          <cell r="I171">
            <v>0</v>
          </cell>
          <cell r="J171">
            <v>0</v>
          </cell>
          <cell r="K171">
            <v>46327</v>
          </cell>
          <cell r="L171">
            <v>0</v>
          </cell>
          <cell r="M171">
            <v>201953</v>
          </cell>
          <cell r="N171">
            <v>0</v>
          </cell>
          <cell r="O171">
            <v>0</v>
          </cell>
          <cell r="P171">
            <v>121729</v>
          </cell>
          <cell r="Q171">
            <v>0</v>
          </cell>
          <cell r="R171">
            <v>88443</v>
          </cell>
          <cell r="S171">
            <v>88443</v>
          </cell>
          <cell r="T171">
            <v>88443</v>
          </cell>
          <cell r="U171">
            <v>88443</v>
          </cell>
          <cell r="V171">
            <v>0</v>
          </cell>
          <cell r="W171">
            <v>88443</v>
          </cell>
          <cell r="X171">
            <v>0</v>
          </cell>
          <cell r="Y171">
            <v>0</v>
          </cell>
          <cell r="Z171">
            <v>0</v>
          </cell>
          <cell r="AA171">
            <v>0</v>
          </cell>
          <cell r="AB171">
            <v>0</v>
          </cell>
          <cell r="AC171">
            <v>0</v>
          </cell>
          <cell r="AD171">
            <v>0</v>
          </cell>
          <cell r="AE171">
            <v>0</v>
          </cell>
          <cell r="AF171">
            <v>0</v>
          </cell>
          <cell r="AG171">
            <v>0</v>
          </cell>
          <cell r="AH171">
            <v>0</v>
          </cell>
          <cell r="AI171">
            <v>0</v>
          </cell>
          <cell r="AJ171">
            <v>0</v>
          </cell>
        </row>
        <row r="172">
          <cell r="B172">
            <v>0</v>
          </cell>
          <cell r="C172" t="str">
            <v>DE Germany</v>
          </cell>
          <cell r="D172" t="str">
            <v xml:space="preserve">                   Not assigned</v>
          </cell>
          <cell r="E172" t="str">
            <v xml:space="preserve">                   Not assigned</v>
          </cell>
          <cell r="F172">
            <v>22052377</v>
          </cell>
          <cell r="G172">
            <v>22052377</v>
          </cell>
          <cell r="H172">
            <v>591113269</v>
          </cell>
          <cell r="I172">
            <v>0</v>
          </cell>
          <cell r="J172" t="str">
            <v xml:space="preserve">           17281640-</v>
          </cell>
          <cell r="K172">
            <v>0</v>
          </cell>
          <cell r="L172">
            <v>14492188</v>
          </cell>
          <cell r="M172">
            <v>15130468</v>
          </cell>
          <cell r="N172">
            <v>2098170</v>
          </cell>
          <cell r="O172">
            <v>90880</v>
          </cell>
          <cell r="P172">
            <v>20616819</v>
          </cell>
          <cell r="Q172">
            <v>10682547</v>
          </cell>
          <cell r="R172">
            <v>0</v>
          </cell>
          <cell r="S172">
            <v>0</v>
          </cell>
          <cell r="T172">
            <v>0</v>
          </cell>
          <cell r="U172">
            <v>0</v>
          </cell>
          <cell r="V172">
            <v>0</v>
          </cell>
          <cell r="W172">
            <v>127279225</v>
          </cell>
          <cell r="X172">
            <v>0</v>
          </cell>
          <cell r="Y172">
            <v>74013597</v>
          </cell>
          <cell r="Z172" t="str">
            <v xml:space="preserve">            7162055-</v>
          </cell>
          <cell r="AA172">
            <v>12179825</v>
          </cell>
          <cell r="AB172">
            <v>50024277</v>
          </cell>
          <cell r="AC172">
            <v>260330000</v>
          </cell>
          <cell r="AD172">
            <v>2949411</v>
          </cell>
          <cell r="AE172">
            <v>19226355</v>
          </cell>
          <cell r="AF172">
            <v>8248057</v>
          </cell>
          <cell r="AG172">
            <v>82211781</v>
          </cell>
          <cell r="AH172">
            <v>331422239</v>
          </cell>
          <cell r="AI172">
            <v>114981053</v>
          </cell>
          <cell r="AJ172">
            <v>12003984</v>
          </cell>
        </row>
        <row r="173">
          <cell r="E173" t="str">
            <v>Total</v>
          </cell>
          <cell r="F173">
            <v>66540762</v>
          </cell>
          <cell r="G173">
            <v>66540762</v>
          </cell>
          <cell r="H173">
            <v>1878895398</v>
          </cell>
          <cell r="I173">
            <v>40730519</v>
          </cell>
          <cell r="J173" t="str">
            <v xml:space="preserve">           17281640-</v>
          </cell>
          <cell r="K173">
            <v>34661541</v>
          </cell>
          <cell r="L173">
            <v>15061054</v>
          </cell>
          <cell r="M173">
            <v>51189191</v>
          </cell>
          <cell r="N173">
            <v>2098170</v>
          </cell>
          <cell r="O173">
            <v>307716</v>
          </cell>
          <cell r="P173">
            <v>147195949</v>
          </cell>
          <cell r="Q173">
            <v>27428971</v>
          </cell>
          <cell r="R173">
            <v>55178985</v>
          </cell>
          <cell r="S173">
            <v>70544603</v>
          </cell>
          <cell r="T173">
            <v>65943371</v>
          </cell>
          <cell r="U173">
            <v>1489214</v>
          </cell>
          <cell r="V173">
            <v>0</v>
          </cell>
          <cell r="W173">
            <v>138144037</v>
          </cell>
          <cell r="X173">
            <v>84</v>
          </cell>
          <cell r="Y173">
            <v>136363423</v>
          </cell>
          <cell r="Z173" t="str">
            <v xml:space="preserve">            7162055-</v>
          </cell>
          <cell r="AA173">
            <v>12179825</v>
          </cell>
          <cell r="AB173">
            <v>50024277</v>
          </cell>
          <cell r="AC173">
            <v>260330000</v>
          </cell>
          <cell r="AD173">
            <v>2949411</v>
          </cell>
          <cell r="AE173">
            <v>19226355</v>
          </cell>
          <cell r="AF173">
            <v>8248057</v>
          </cell>
          <cell r="AG173">
            <v>82211781</v>
          </cell>
          <cell r="AH173">
            <v>331422239</v>
          </cell>
          <cell r="AI173">
            <v>114981053</v>
          </cell>
          <cell r="AJ173">
            <v>12694793</v>
          </cell>
        </row>
      </sheetData>
      <sheetData sheetId="1" refreshError="1"/>
      <sheetData sheetId="2"/>
      <sheetData sheetId="3"/>
      <sheetData sheetId="4"/>
      <sheetData sheetId="5" refreshError="1"/>
      <sheetData sheetId="6" refreshError="1"/>
      <sheetData sheetId="7"/>
      <sheetData sheetId="8" refreshError="1"/>
      <sheetData sheetId="9" refreshError="1"/>
      <sheetData sheetId="10"/>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OTAL WE PBC"/>
    </sheetNames>
    <sheetDataSet>
      <sheetData sheetId="0"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작업 공수 산출.xlsx"/>
      <sheetName val="_작업_공수_산출_xlsx"/>
      <sheetName val="삼성PDP"/>
      <sheetName val="Unit Price"/>
      <sheetName val="_작업_공수_산출_xlsx1"/>
      <sheetName val="Unit_Price"/>
    </sheetNames>
    <definedNames>
      <definedName name="swprice" sheetId="0"/>
    </definedNames>
    <sheetDataSet>
      <sheetData sheetId="0" refreshError="1"/>
      <sheetData sheetId="1"/>
      <sheetData sheetId="2" refreshError="1"/>
      <sheetData sheetId="3" refreshError="1"/>
      <sheetData sheetId="4"/>
      <sheetData sheetId="5"/>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 작업 공수 산출.xlsx"/>
      <sheetName val="_작업_공수_산출_xlsx"/>
      <sheetName val="삼성PDP"/>
      <sheetName val="Unit Price"/>
    </sheetNames>
    <definedNames>
      <definedName name="swprice" sheetId="0"/>
    </definedNames>
    <sheetDataSet>
      <sheetData sheetId="0" refreshError="1"/>
      <sheetData sheetId="1"/>
      <sheetData sheetId="2" refreshError="1"/>
      <sheetData sheetId="3"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s"/>
      <sheetName val="55% and 70%"/>
      <sheetName val="손익"/>
      <sheetName val=" 작업 공수 산출.xlsx"/>
      <sheetName val="55%_and_70%"/>
      <sheetName val="_작업_공수_산출_xlsx"/>
    </sheetNames>
    <sheetDataSet>
      <sheetData sheetId="0" refreshError="1"/>
      <sheetData sheetId="1" refreshError="1"/>
      <sheetData sheetId="2" refreshError="1"/>
      <sheetData sheetId="3" refreshError="1"/>
      <sheetData sheetId="4"/>
      <sheetData sheetId="5"/>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finitions"/>
      <sheetName val="55% and 70%"/>
      <sheetName val="손익"/>
      <sheetName val=" 작업 공수 산출.xlsx"/>
    </sheetNames>
    <sheetDataSet>
      <sheetData sheetId="0" refreshError="1"/>
      <sheetData sheetId="1" refreshError="1"/>
      <sheetData sheetId="2" refreshError="1"/>
      <sheetData sheetId="3"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Whisper"/>
      <sheetName val="RMPampers"/>
      <sheetName val="RMPampers (2)"/>
      <sheetName val="RMAttento"/>
      <sheetName val="RMWhisper"/>
      <sheetName val="PMPampers"/>
      <sheetName val="China"/>
      <sheetName val="S&amp;OP"/>
      <sheetName val="RMPampers_(2)"/>
      <sheetName val="RMPampers_(2)1"/>
    </sheetNames>
    <sheetDataSet>
      <sheetData sheetId="0"/>
      <sheetData sheetId="1"/>
      <sheetData sheetId="2"/>
      <sheetData sheetId="3"/>
      <sheetData sheetId="4"/>
      <sheetData sheetId="5"/>
      <sheetData sheetId="6" refreshError="1"/>
      <sheetData sheetId="7" refreshError="1"/>
      <sheetData sheetId="8"/>
      <sheetData sheetId="9"/>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 FILIALES"/>
      <sheetName val="RATIO FILIALES"/>
      <sheetName val="France"/>
      <sheetName val="Allemagne"/>
      <sheetName val="Italie"/>
      <sheetName val="Espagne"/>
      <sheetName val="Belgique"/>
      <sheetName val="Autriche"/>
      <sheetName val="Pays-Bas"/>
      <sheetName val="Portugal "/>
      <sheetName val="Suisse"/>
      <sheetName val="Grèce"/>
      <sheetName val="Moyen-Orient"/>
      <sheetName val="Russie"/>
      <sheetName val="Pan Européen"/>
      <sheetName val="Point à date"/>
      <sheetName val="MIX MEDIA"/>
      <sheetName val="Feuil2"/>
      <sheetName val="USD vs Currencies back up"/>
      <sheetName val="頻道"/>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e garde"/>
      <sheetName val="EVOL MKT"/>
      <sheetName val="evol chanel"/>
      <sheetName val="CONSO SOV FILIALES"/>
      <sheetName val="SYNTH.SOV"/>
      <sheetName val=" conso  PROJ "/>
      <sheetName val="conso MTP total 4 pays"/>
      <sheetName val="conso MTP par pys "/>
      <sheetName val="CONSO SOV 4 Pays"/>
      <sheetName val="graph mix 04 vs03"/>
      <sheetName val="mix 04 vs03 SCANDINAVIE ETC"/>
      <sheetName val="France"/>
      <sheetName val="Germany"/>
      <sheetName val="Italy"/>
      <sheetName val="Spain"/>
      <sheetName val="Austria"/>
      <sheetName val="Belgium"/>
      <sheetName val="Netherlands"/>
      <sheetName val="Portugal"/>
      <sheetName val="Russia"/>
      <sheetName val="Switzerland"/>
      <sheetName val="Greece"/>
      <sheetName val="Poland"/>
      <sheetName val="Paneuro"/>
      <sheetName val="Conso 2004"/>
      <sheetName val="Conso 2003"/>
      <sheetName val="Conso 2002"/>
      <sheetName val="Ratio filiales 04"/>
      <sheetName val="Ratio filiales 03 "/>
      <sheetName val="BASE 100"/>
      <sheetName val="Conso 2003 MO"/>
      <sheetName val="GRAPH MIX PDT 2003 "/>
      <sheetName val="MIX MEDIA"/>
      <sheetName val="budgets ges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ugal "/>
      <sheetName val="Feuil1"/>
      <sheetName val="Feuil2"/>
      <sheetName val="Feuil3"/>
      <sheetName val="Portugal"/>
      <sheetName val="France"/>
      <sheetName val="Input"/>
      <sheetName val="Cost Center"/>
      <sheetName val="Counter Name"/>
      <sheetName val="Cover"/>
      <sheetName val="SBM29"/>
      <sheetName val="Admin"/>
      <sheetName val="Data"/>
      <sheetName val="dept.code"/>
      <sheetName val="EXCHANGE RATES"/>
      <sheetName val="頻道"/>
      <sheetName val="Hidden"/>
      <sheetName val="Com.result"/>
      <sheetName val="SnZ"/>
      <sheetName val="Liste Campagnes-Articles"/>
      <sheetName val="General"/>
      <sheetName val="RetailExpenses-Input"/>
      <sheetName val="Fx rates"/>
      <sheetName val="Synthèse"/>
      <sheetName val="Parameters"/>
      <sheetName val="UniverseTotal"/>
      <sheetName val="Skincare"/>
      <sheetName val="報價單"/>
      <sheetName val="PL"/>
      <sheetName val="NS8-T"/>
      <sheetName val="login"/>
      <sheetName val="Vinci_Dioradmin"/>
      <sheetName val="Vinci_Corresp_Syrus"/>
      <sheetName val="Comments"/>
      <sheetName val="Guidelines"/>
      <sheetName val="Sheet1"/>
      <sheetName val="双十一进度表"/>
      <sheetName val="D_Overview"/>
      <sheetName val="Menu"/>
      <sheetName val="Settings"/>
      <sheetName val="Tank Repartition"/>
      <sheetName val="YTD"/>
      <sheetName val="SALES ANALYSIS"/>
      <sheetName val="Cntmrs"/>
    </sheetNames>
    <sheetDataSet>
      <sheetData sheetId="0">
        <row r="1">
          <cell r="E1">
            <v>3.27E-2</v>
          </cell>
        </row>
      </sheetData>
      <sheetData sheetId="1">
        <row r="1">
          <cell r="E1">
            <v>3.27E-2</v>
          </cell>
        </row>
      </sheetData>
      <sheetData sheetId="2">
        <row r="1">
          <cell r="E1">
            <v>3.27E-2</v>
          </cell>
        </row>
      </sheetData>
      <sheetData sheetId="3"/>
      <sheetData sheetId="4" refreshError="1">
        <row r="1">
          <cell r="E1">
            <v>3.27E-2</v>
          </cell>
        </row>
      </sheetData>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
      <sheetName val="$su"/>
      <sheetName val="FC"/>
      <sheetName val="Oct"/>
      <sheetName val="TDC"/>
      <sheetName val="Vol023"/>
      <sheetName val="TFI "/>
      <sheetName val="BDF_update"/>
      <sheetName val="MSE"/>
      <sheetName val="MSA_MDF_final2"/>
      <sheetName val="Sheet1"/>
      <sheetName val="CurrentJ"/>
      <sheetName val="Market Size"/>
      <sheetName val="RTN"/>
      <sheetName val="PMWhisper"/>
      <sheetName val="carryover"/>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
    </sheetNames>
    <sheetDataSet>
      <sheetData sheetId="0"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co Melle_Jan_Mar_2004 Target"/>
      <sheetName val="Jan"/>
      <sheetName val="Feb"/>
      <sheetName val="Mar"/>
      <sheetName val="Coco Mellle Counter"/>
      <sheetName val="data"/>
      <sheetName val="03' Jan-Mar14"/>
      <sheetName val="Coco Mellle Counter (2)"/>
      <sheetName val="04'Jan-Mar14coco"/>
      <sheetName val="Jan-Mar14 fra"/>
      <sheetName val="03'Jan-Mar14coco"/>
      <sheetName val="03'Jan-Mar14 fra"/>
      <sheetName val="Evaluation"/>
      <sheetName val="1-Lead"/>
    </sheetNames>
    <sheetDataSet>
      <sheetData sheetId="0"/>
      <sheetData sheetId="1"/>
      <sheetData sheetId="2"/>
      <sheetData sheetId="3"/>
      <sheetData sheetId="4"/>
      <sheetData sheetId="5"/>
      <sheetData sheetId="6">
        <row r="2">
          <cell r="C2" t="str">
            <v>Year</v>
          </cell>
          <cell r="D2" t="str">
            <v>2003</v>
          </cell>
          <cell r="E2" t="str">
            <v>2003</v>
          </cell>
          <cell r="F2" t="str">
            <v>2003</v>
          </cell>
          <cell r="G2" t="str">
            <v>2003</v>
          </cell>
          <cell r="H2" t="str">
            <v>2003</v>
          </cell>
          <cell r="I2" t="str">
            <v>2003</v>
          </cell>
          <cell r="J2" t="str">
            <v>2003</v>
          </cell>
          <cell r="K2" t="str">
            <v>2003</v>
          </cell>
          <cell r="L2" t="str">
            <v>2003</v>
          </cell>
          <cell r="M2" t="str">
            <v>2003</v>
          </cell>
          <cell r="N2" t="str">
            <v>2003</v>
          </cell>
          <cell r="O2" t="str">
            <v>2003</v>
          </cell>
          <cell r="P2" t="str">
            <v>2003</v>
          </cell>
          <cell r="Q2" t="str">
            <v>2003</v>
          </cell>
          <cell r="R2" t="str">
            <v>2003</v>
          </cell>
          <cell r="S2" t="str">
            <v>2003</v>
          </cell>
          <cell r="T2" t="str">
            <v>2003</v>
          </cell>
          <cell r="U2" t="str">
            <v>2003</v>
          </cell>
          <cell r="V2" t="str">
            <v>2003</v>
          </cell>
          <cell r="W2" t="str">
            <v>2003</v>
          </cell>
          <cell r="X2" t="str">
            <v>2003</v>
          </cell>
          <cell r="Y2" t="str">
            <v>2003</v>
          </cell>
          <cell r="Z2" t="str">
            <v>2003</v>
          </cell>
          <cell r="AA2" t="str">
            <v>2003</v>
          </cell>
          <cell r="AB2" t="str">
            <v>2003</v>
          </cell>
          <cell r="AC2" t="str">
            <v>2003</v>
          </cell>
          <cell r="AD2" t="str">
            <v>2003</v>
          </cell>
        </row>
        <row r="3">
          <cell r="C3" t="str">
            <v>Month</v>
          </cell>
          <cell r="D3" t="str">
            <v>01</v>
          </cell>
          <cell r="E3" t="str">
            <v>01</v>
          </cell>
          <cell r="F3" t="str">
            <v>01</v>
          </cell>
          <cell r="G3" t="str">
            <v>01</v>
          </cell>
          <cell r="H3" t="str">
            <v>01</v>
          </cell>
          <cell r="I3" t="str">
            <v>01</v>
          </cell>
          <cell r="J3" t="str">
            <v>01</v>
          </cell>
          <cell r="K3" t="str">
            <v>01</v>
          </cell>
          <cell r="L3" t="str">
            <v>01</v>
          </cell>
          <cell r="M3" t="str">
            <v>02</v>
          </cell>
          <cell r="N3" t="str">
            <v>02</v>
          </cell>
          <cell r="O3" t="str">
            <v>02</v>
          </cell>
          <cell r="P3" t="str">
            <v>02</v>
          </cell>
          <cell r="Q3" t="str">
            <v>02</v>
          </cell>
          <cell r="R3" t="str">
            <v>02</v>
          </cell>
          <cell r="S3" t="str">
            <v>02</v>
          </cell>
          <cell r="T3" t="str">
            <v>02</v>
          </cell>
          <cell r="U3" t="str">
            <v>02</v>
          </cell>
          <cell r="V3" t="str">
            <v>03</v>
          </cell>
          <cell r="W3" t="str">
            <v>03</v>
          </cell>
          <cell r="X3" t="str">
            <v>03</v>
          </cell>
          <cell r="Y3" t="str">
            <v>03</v>
          </cell>
          <cell r="Z3" t="str">
            <v>03</v>
          </cell>
          <cell r="AA3" t="str">
            <v>03</v>
          </cell>
          <cell r="AB3" t="str">
            <v>03</v>
          </cell>
          <cell r="AC3" t="str">
            <v>03</v>
          </cell>
          <cell r="AD3" t="str">
            <v>03</v>
          </cell>
        </row>
        <row r="4">
          <cell r="C4" t="str">
            <v>Category 3</v>
          </cell>
          <cell r="D4" t="str">
            <v>Coco Mademoiselle</v>
          </cell>
          <cell r="E4" t="str">
            <v>Coco Mademoiselle</v>
          </cell>
          <cell r="F4" t="str">
            <v>Coco Mademoiselle</v>
          </cell>
          <cell r="G4" t="str">
            <v>Coco Mademoiselle</v>
          </cell>
          <cell r="H4" t="str">
            <v>Coco Mademoiselle</v>
          </cell>
          <cell r="I4" t="str">
            <v>Coco Mademoiselle</v>
          </cell>
          <cell r="J4" t="str">
            <v>Coco Mademoiselle</v>
          </cell>
          <cell r="K4" t="str">
            <v>Coco Mademoiselle</v>
          </cell>
          <cell r="L4" t="str">
            <v>Coco Mademoiselle</v>
          </cell>
          <cell r="M4" t="str">
            <v>Coco Mademoiselle</v>
          </cell>
          <cell r="N4" t="str">
            <v>Coco Mademoiselle</v>
          </cell>
          <cell r="O4" t="str">
            <v>Coco Mademoiselle</v>
          </cell>
          <cell r="P4" t="str">
            <v>Coco Mademoiselle</v>
          </cell>
          <cell r="Q4" t="str">
            <v>Coco Mademoiselle</v>
          </cell>
          <cell r="R4" t="str">
            <v>Coco Mademoiselle</v>
          </cell>
          <cell r="S4" t="str">
            <v>Coco Mademoiselle</v>
          </cell>
          <cell r="T4" t="str">
            <v>Coco Mademoiselle</v>
          </cell>
          <cell r="U4" t="str">
            <v>Coco Mademoiselle</v>
          </cell>
          <cell r="V4" t="str">
            <v>Coco Mademoiselle</v>
          </cell>
          <cell r="W4" t="str">
            <v>Coco Mademoiselle</v>
          </cell>
          <cell r="X4" t="str">
            <v>Coco Mademoiselle</v>
          </cell>
          <cell r="Y4" t="str">
            <v>Coco Mademoiselle</v>
          </cell>
          <cell r="Z4" t="str">
            <v>Coco Mademoiselle</v>
          </cell>
          <cell r="AA4" t="str">
            <v>Coco Mademoiselle</v>
          </cell>
          <cell r="AB4" t="str">
            <v>Coco Mademoiselle</v>
          </cell>
          <cell r="AC4" t="str">
            <v>Coco Mademoiselle</v>
          </cell>
          <cell r="AD4" t="str">
            <v>Coco Mademoiselle</v>
          </cell>
        </row>
        <row r="5">
          <cell r="C5" t="str">
            <v>Sku Code</v>
          </cell>
          <cell r="D5" t="str">
            <v>116420</v>
          </cell>
          <cell r="E5" t="str">
            <v>116430</v>
          </cell>
          <cell r="F5" t="str">
            <v>116450</v>
          </cell>
          <cell r="G5" t="str">
            <v>116460</v>
          </cell>
          <cell r="H5" t="str">
            <v>116520</v>
          </cell>
          <cell r="I5" t="str">
            <v>116820</v>
          </cell>
          <cell r="J5" t="str">
            <v>116910</v>
          </cell>
          <cell r="K5" t="str">
            <v>116940</v>
          </cell>
          <cell r="L5" t="str">
            <v>116960</v>
          </cell>
          <cell r="M5" t="str">
            <v>116420</v>
          </cell>
          <cell r="N5" t="str">
            <v>116430</v>
          </cell>
          <cell r="O5" t="str">
            <v>116450</v>
          </cell>
          <cell r="P5" t="str">
            <v>116460</v>
          </cell>
          <cell r="Q5" t="str">
            <v>116520</v>
          </cell>
          <cell r="R5" t="str">
            <v>116820</v>
          </cell>
          <cell r="S5" t="str">
            <v>116910</v>
          </cell>
          <cell r="T5" t="str">
            <v>116940</v>
          </cell>
          <cell r="U5" t="str">
            <v>116960</v>
          </cell>
          <cell r="V5" t="str">
            <v>116420</v>
          </cell>
          <cell r="W5" t="str">
            <v>116430</v>
          </cell>
          <cell r="X5" t="str">
            <v>116450</v>
          </cell>
          <cell r="Y5" t="str">
            <v>116460</v>
          </cell>
          <cell r="Z5" t="str">
            <v>116520</v>
          </cell>
          <cell r="AA5" t="str">
            <v>116820</v>
          </cell>
          <cell r="AB5" t="str">
            <v>116910</v>
          </cell>
          <cell r="AC5" t="str">
            <v>116940</v>
          </cell>
          <cell r="AD5" t="str">
            <v>116960</v>
          </cell>
          <cell r="AE5" t="str">
            <v>116420</v>
          </cell>
          <cell r="AF5" t="str">
            <v>116430</v>
          </cell>
          <cell r="AG5" t="str">
            <v>116450</v>
          </cell>
          <cell r="AH5" t="str">
            <v>116460</v>
          </cell>
          <cell r="AI5" t="str">
            <v>116520</v>
          </cell>
          <cell r="AJ5" t="str">
            <v>116820</v>
          </cell>
          <cell r="AK5" t="str">
            <v>116910</v>
          </cell>
          <cell r="AL5" t="str">
            <v>116940</v>
          </cell>
          <cell r="AM5" t="str">
            <v>116960</v>
          </cell>
        </row>
        <row r="6">
          <cell r="B6" t="str">
            <v>Storecode</v>
          </cell>
          <cell r="C6" t="str">
            <v>Storename</v>
          </cell>
          <cell r="D6" t="str">
            <v>Sales Quantity</v>
          </cell>
          <cell r="E6" t="str">
            <v>Sales Quantity</v>
          </cell>
          <cell r="F6" t="str">
            <v>Sales Quantity</v>
          </cell>
          <cell r="G6" t="str">
            <v>Sales Quantity</v>
          </cell>
          <cell r="H6" t="str">
            <v>Sales Quantity</v>
          </cell>
          <cell r="I6" t="str">
            <v>Sales Quantity</v>
          </cell>
          <cell r="J6" t="str">
            <v>Sales Quantity</v>
          </cell>
          <cell r="K6" t="str">
            <v>Sales Quantity</v>
          </cell>
          <cell r="L6" t="str">
            <v>Sales Quantity</v>
          </cell>
          <cell r="M6" t="str">
            <v>Sales Quantity</v>
          </cell>
          <cell r="N6" t="str">
            <v>Sales Quantity</v>
          </cell>
          <cell r="O6" t="str">
            <v>Sales Quantity</v>
          </cell>
          <cell r="P6" t="str">
            <v>Sales Quantity</v>
          </cell>
          <cell r="Q6" t="str">
            <v>Sales Quantity</v>
          </cell>
          <cell r="R6" t="str">
            <v>Sales Quantity</v>
          </cell>
          <cell r="S6" t="str">
            <v>Sales Quantity</v>
          </cell>
          <cell r="T6" t="str">
            <v>Sales Quantity</v>
          </cell>
          <cell r="U6" t="str">
            <v>Sales Quantity</v>
          </cell>
          <cell r="V6" t="str">
            <v>Sales Quantity</v>
          </cell>
          <cell r="W6" t="str">
            <v>Sales Quantity</v>
          </cell>
          <cell r="X6" t="str">
            <v>Sales Quantity</v>
          </cell>
          <cell r="Y6" t="str">
            <v>Sales Quantity</v>
          </cell>
          <cell r="Z6" t="str">
            <v>Sales Quantity</v>
          </cell>
          <cell r="AA6" t="str">
            <v>Sales Quantity</v>
          </cell>
          <cell r="AB6" t="str">
            <v>Sales Quantity</v>
          </cell>
          <cell r="AC6" t="str">
            <v>Sales Quantity</v>
          </cell>
          <cell r="AD6" t="str">
            <v>Sales Quantity</v>
          </cell>
        </row>
        <row r="7">
          <cell r="A7">
            <v>110</v>
          </cell>
          <cell r="B7" t="str">
            <v>110</v>
          </cell>
          <cell r="C7" t="str">
            <v>SGM</v>
          </cell>
          <cell r="D7">
            <v>4</v>
          </cell>
          <cell r="E7">
            <v>18</v>
          </cell>
          <cell r="F7">
            <v>5</v>
          </cell>
          <cell r="G7">
            <v>1</v>
          </cell>
          <cell r="H7">
            <v>14</v>
          </cell>
          <cell r="I7">
            <v>1</v>
          </cell>
          <cell r="J7">
            <v>2</v>
          </cell>
          <cell r="K7">
            <v>13</v>
          </cell>
          <cell r="M7">
            <v>5</v>
          </cell>
          <cell r="N7">
            <v>12</v>
          </cell>
          <cell r="O7">
            <v>3</v>
          </cell>
          <cell r="Q7">
            <v>7</v>
          </cell>
          <cell r="R7">
            <v>3</v>
          </cell>
          <cell r="S7">
            <v>1</v>
          </cell>
          <cell r="T7">
            <v>10</v>
          </cell>
          <cell r="U7">
            <v>3</v>
          </cell>
          <cell r="V7">
            <v>5</v>
          </cell>
          <cell r="W7">
            <v>11</v>
          </cell>
          <cell r="X7">
            <v>4</v>
          </cell>
          <cell r="Z7">
            <v>8</v>
          </cell>
          <cell r="AA7">
            <v>1</v>
          </cell>
          <cell r="AB7">
            <v>1</v>
          </cell>
          <cell r="AC7">
            <v>5</v>
          </cell>
          <cell r="AE7">
            <v>14</v>
          </cell>
          <cell r="AF7">
            <v>41</v>
          </cell>
          <cell r="AG7">
            <v>12</v>
          </cell>
          <cell r="AH7">
            <v>1</v>
          </cell>
          <cell r="AI7">
            <v>29</v>
          </cell>
          <cell r="AJ7">
            <v>5</v>
          </cell>
          <cell r="AK7">
            <v>4</v>
          </cell>
          <cell r="AL7">
            <v>28</v>
          </cell>
          <cell r="AM7">
            <v>3</v>
          </cell>
        </row>
        <row r="8">
          <cell r="A8">
            <v>111</v>
          </cell>
          <cell r="B8" t="str">
            <v>111</v>
          </cell>
          <cell r="C8" t="str">
            <v>SGIC</v>
          </cell>
          <cell r="D8">
            <v>14</v>
          </cell>
          <cell r="E8">
            <v>20</v>
          </cell>
          <cell r="F8">
            <v>5</v>
          </cell>
          <cell r="G8">
            <v>3</v>
          </cell>
          <cell r="H8">
            <v>17</v>
          </cell>
          <cell r="I8">
            <v>11</v>
          </cell>
          <cell r="J8">
            <v>1</v>
          </cell>
          <cell r="K8">
            <v>9</v>
          </cell>
          <cell r="L8">
            <v>1</v>
          </cell>
          <cell r="M8">
            <v>19</v>
          </cell>
          <cell r="N8">
            <v>30</v>
          </cell>
          <cell r="O8">
            <v>8</v>
          </cell>
          <cell r="P8">
            <v>1</v>
          </cell>
          <cell r="Q8">
            <v>9</v>
          </cell>
          <cell r="R8">
            <v>7</v>
          </cell>
          <cell r="T8">
            <v>9</v>
          </cell>
          <cell r="U8">
            <v>5</v>
          </cell>
          <cell r="V8">
            <v>11</v>
          </cell>
          <cell r="W8">
            <v>20</v>
          </cell>
          <cell r="X8">
            <v>1</v>
          </cell>
          <cell r="Z8">
            <v>12</v>
          </cell>
          <cell r="AA8">
            <v>2</v>
          </cell>
          <cell r="AB8">
            <v>1</v>
          </cell>
          <cell r="AC8">
            <v>5</v>
          </cell>
          <cell r="AD8">
            <v>2</v>
          </cell>
          <cell r="AE8">
            <v>44</v>
          </cell>
          <cell r="AF8">
            <v>70</v>
          </cell>
          <cell r="AG8">
            <v>14</v>
          </cell>
          <cell r="AH8">
            <v>4</v>
          </cell>
          <cell r="AI8">
            <v>38</v>
          </cell>
          <cell r="AJ8">
            <v>20</v>
          </cell>
          <cell r="AK8">
            <v>2</v>
          </cell>
          <cell r="AL8">
            <v>23</v>
          </cell>
          <cell r="AM8">
            <v>8</v>
          </cell>
        </row>
        <row r="9">
          <cell r="A9">
            <v>112</v>
          </cell>
          <cell r="B9" t="str">
            <v>112</v>
          </cell>
          <cell r="C9" t="str">
            <v>SGKJ</v>
          </cell>
          <cell r="D9">
            <v>11</v>
          </cell>
          <cell r="E9">
            <v>19</v>
          </cell>
          <cell r="F9">
            <v>3</v>
          </cell>
          <cell r="H9">
            <v>6</v>
          </cell>
          <cell r="I9">
            <v>2</v>
          </cell>
          <cell r="J9">
            <v>3</v>
          </cell>
          <cell r="K9">
            <v>3</v>
          </cell>
          <cell r="L9">
            <v>1</v>
          </cell>
          <cell r="M9">
            <v>12</v>
          </cell>
          <cell r="N9">
            <v>31</v>
          </cell>
          <cell r="Q9">
            <v>2</v>
          </cell>
          <cell r="R9">
            <v>3</v>
          </cell>
          <cell r="S9">
            <v>1</v>
          </cell>
          <cell r="T9">
            <v>5</v>
          </cell>
          <cell r="U9">
            <v>1</v>
          </cell>
          <cell r="V9">
            <v>8</v>
          </cell>
          <cell r="W9">
            <v>7</v>
          </cell>
          <cell r="X9">
            <v>1</v>
          </cell>
          <cell r="Y9">
            <v>1</v>
          </cell>
          <cell r="Z9">
            <v>6</v>
          </cell>
          <cell r="AA9">
            <v>2</v>
          </cell>
          <cell r="AB9">
            <v>1</v>
          </cell>
          <cell r="AC9">
            <v>3</v>
          </cell>
          <cell r="AD9">
            <v>2</v>
          </cell>
          <cell r="AE9">
            <v>31</v>
          </cell>
          <cell r="AF9">
            <v>57</v>
          </cell>
          <cell r="AG9">
            <v>4</v>
          </cell>
          <cell r="AH9">
            <v>1</v>
          </cell>
          <cell r="AI9">
            <v>14</v>
          </cell>
          <cell r="AJ9">
            <v>7</v>
          </cell>
          <cell r="AK9">
            <v>5</v>
          </cell>
          <cell r="AL9">
            <v>11</v>
          </cell>
          <cell r="AM9">
            <v>4</v>
          </cell>
        </row>
        <row r="10">
          <cell r="A10">
            <v>113</v>
          </cell>
          <cell r="B10" t="str">
            <v>113</v>
          </cell>
          <cell r="C10" t="str">
            <v>SGMS</v>
          </cell>
          <cell r="D10">
            <v>9</v>
          </cell>
          <cell r="E10">
            <v>11</v>
          </cell>
          <cell r="F10">
            <v>1</v>
          </cell>
          <cell r="H10">
            <v>5</v>
          </cell>
          <cell r="I10">
            <v>1</v>
          </cell>
          <cell r="J10">
            <v>6</v>
          </cell>
          <cell r="K10">
            <v>28</v>
          </cell>
          <cell r="L10">
            <v>3</v>
          </cell>
          <cell r="M10">
            <v>4</v>
          </cell>
          <cell r="N10">
            <v>5</v>
          </cell>
          <cell r="O10">
            <v>1</v>
          </cell>
          <cell r="Q10">
            <v>5</v>
          </cell>
          <cell r="R10">
            <v>7</v>
          </cell>
          <cell r="T10">
            <v>13</v>
          </cell>
          <cell r="U10">
            <v>8</v>
          </cell>
          <cell r="V10">
            <v>2</v>
          </cell>
          <cell r="W10">
            <v>4</v>
          </cell>
          <cell r="X10">
            <v>0</v>
          </cell>
          <cell r="Z10">
            <v>5</v>
          </cell>
          <cell r="AA10">
            <v>3</v>
          </cell>
          <cell r="AC10">
            <v>11</v>
          </cell>
          <cell r="AD10">
            <v>2</v>
          </cell>
          <cell r="AE10">
            <v>15</v>
          </cell>
          <cell r="AF10">
            <v>20</v>
          </cell>
          <cell r="AG10">
            <v>2</v>
          </cell>
          <cell r="AH10">
            <v>0</v>
          </cell>
          <cell r="AI10">
            <v>15</v>
          </cell>
          <cell r="AJ10">
            <v>11</v>
          </cell>
          <cell r="AK10">
            <v>6</v>
          </cell>
          <cell r="AL10">
            <v>52</v>
          </cell>
          <cell r="AM10">
            <v>13</v>
          </cell>
        </row>
        <row r="11">
          <cell r="A11">
            <v>114</v>
          </cell>
          <cell r="B11" t="str">
            <v>114</v>
          </cell>
          <cell r="C11" t="str">
            <v>SGKN</v>
          </cell>
          <cell r="D11">
            <v>37</v>
          </cell>
          <cell r="E11">
            <v>33</v>
          </cell>
          <cell r="F11">
            <v>7</v>
          </cell>
          <cell r="G11">
            <v>1</v>
          </cell>
          <cell r="H11">
            <v>30</v>
          </cell>
          <cell r="I11">
            <v>8</v>
          </cell>
          <cell r="J11">
            <v>5</v>
          </cell>
          <cell r="K11">
            <v>25</v>
          </cell>
          <cell r="L11">
            <v>9</v>
          </cell>
          <cell r="M11">
            <v>33</v>
          </cell>
          <cell r="N11">
            <v>44</v>
          </cell>
          <cell r="O11">
            <v>8</v>
          </cell>
          <cell r="P11">
            <v>5</v>
          </cell>
          <cell r="Q11">
            <v>32</v>
          </cell>
          <cell r="R11">
            <v>10</v>
          </cell>
          <cell r="S11">
            <v>5</v>
          </cell>
          <cell r="T11">
            <v>26</v>
          </cell>
          <cell r="U11">
            <v>2</v>
          </cell>
          <cell r="V11">
            <v>23</v>
          </cell>
          <cell r="W11">
            <v>22</v>
          </cell>
          <cell r="X11">
            <v>5</v>
          </cell>
          <cell r="Y11">
            <v>3</v>
          </cell>
          <cell r="Z11">
            <v>28</v>
          </cell>
          <cell r="AA11">
            <v>-1</v>
          </cell>
          <cell r="AC11">
            <v>11</v>
          </cell>
          <cell r="AE11">
            <v>93</v>
          </cell>
          <cell r="AF11">
            <v>99</v>
          </cell>
          <cell r="AG11">
            <v>20</v>
          </cell>
          <cell r="AH11">
            <v>9</v>
          </cell>
          <cell r="AI11">
            <v>90</v>
          </cell>
          <cell r="AJ11">
            <v>17</v>
          </cell>
          <cell r="AK11">
            <v>10</v>
          </cell>
          <cell r="AL11">
            <v>62</v>
          </cell>
          <cell r="AM11">
            <v>11</v>
          </cell>
        </row>
        <row r="12">
          <cell r="A12">
            <v>115</v>
          </cell>
          <cell r="B12" t="str">
            <v>115</v>
          </cell>
          <cell r="C12" t="str">
            <v>SGMA</v>
          </cell>
          <cell r="D12">
            <v>5</v>
          </cell>
          <cell r="E12">
            <v>6</v>
          </cell>
          <cell r="F12">
            <v>-1</v>
          </cell>
          <cell r="G12">
            <v>1</v>
          </cell>
          <cell r="H12">
            <v>10</v>
          </cell>
          <cell r="I12">
            <v>3</v>
          </cell>
          <cell r="J12">
            <v>1</v>
          </cell>
          <cell r="K12">
            <v>2</v>
          </cell>
          <cell r="L12">
            <v>1</v>
          </cell>
          <cell r="M12">
            <v>7</v>
          </cell>
          <cell r="N12">
            <v>8</v>
          </cell>
          <cell r="Q12">
            <v>5</v>
          </cell>
          <cell r="R12">
            <v>2</v>
          </cell>
          <cell r="T12">
            <v>1</v>
          </cell>
          <cell r="U12">
            <v>1</v>
          </cell>
          <cell r="V12">
            <v>1</v>
          </cell>
          <cell r="W12">
            <v>2</v>
          </cell>
          <cell r="X12">
            <v>1</v>
          </cell>
          <cell r="Z12">
            <v>4</v>
          </cell>
          <cell r="AC12">
            <v>1</v>
          </cell>
          <cell r="AE12">
            <v>13</v>
          </cell>
          <cell r="AF12">
            <v>16</v>
          </cell>
          <cell r="AG12">
            <v>0</v>
          </cell>
          <cell r="AH12">
            <v>1</v>
          </cell>
          <cell r="AI12">
            <v>19</v>
          </cell>
          <cell r="AJ12">
            <v>5</v>
          </cell>
          <cell r="AK12">
            <v>1</v>
          </cell>
          <cell r="AL12">
            <v>4</v>
          </cell>
          <cell r="AM12">
            <v>2</v>
          </cell>
        </row>
        <row r="13">
          <cell r="A13">
            <v>120</v>
          </cell>
          <cell r="B13" t="str">
            <v>120</v>
          </cell>
          <cell r="C13" t="str">
            <v>LTM</v>
          </cell>
          <cell r="D13">
            <v>62</v>
          </cell>
          <cell r="E13">
            <v>68</v>
          </cell>
          <cell r="F13">
            <v>4</v>
          </cell>
          <cell r="G13">
            <v>2</v>
          </cell>
          <cell r="H13">
            <v>61</v>
          </cell>
          <cell r="I13">
            <v>9</v>
          </cell>
          <cell r="J13">
            <v>16</v>
          </cell>
          <cell r="K13">
            <v>31</v>
          </cell>
          <cell r="L13">
            <v>5</v>
          </cell>
          <cell r="M13">
            <v>45</v>
          </cell>
          <cell r="N13">
            <v>105</v>
          </cell>
          <cell r="O13">
            <v>6</v>
          </cell>
          <cell r="P13">
            <v>-1</v>
          </cell>
          <cell r="Q13">
            <v>47</v>
          </cell>
          <cell r="R13">
            <v>9</v>
          </cell>
          <cell r="S13">
            <v>10</v>
          </cell>
          <cell r="T13">
            <v>39</v>
          </cell>
          <cell r="U13">
            <v>5</v>
          </cell>
          <cell r="V13">
            <v>53</v>
          </cell>
          <cell r="W13">
            <v>61</v>
          </cell>
          <cell r="X13">
            <v>14</v>
          </cell>
          <cell r="Y13">
            <v>2</v>
          </cell>
          <cell r="Z13">
            <v>34</v>
          </cell>
          <cell r="AA13">
            <v>5</v>
          </cell>
          <cell r="AB13">
            <v>6</v>
          </cell>
          <cell r="AC13">
            <v>17</v>
          </cell>
          <cell r="AE13">
            <v>160</v>
          </cell>
          <cell r="AF13">
            <v>234</v>
          </cell>
          <cell r="AG13">
            <v>24</v>
          </cell>
          <cell r="AH13">
            <v>3</v>
          </cell>
          <cell r="AI13">
            <v>142</v>
          </cell>
          <cell r="AJ13">
            <v>23</v>
          </cell>
          <cell r="AK13">
            <v>32</v>
          </cell>
          <cell r="AL13">
            <v>87</v>
          </cell>
          <cell r="AM13">
            <v>10</v>
          </cell>
        </row>
        <row r="14">
          <cell r="A14">
            <v>121</v>
          </cell>
          <cell r="B14" t="str">
            <v>121</v>
          </cell>
          <cell r="C14" t="str">
            <v>LTJ</v>
          </cell>
          <cell r="D14">
            <v>46</v>
          </cell>
          <cell r="E14">
            <v>36</v>
          </cell>
          <cell r="F14">
            <v>8</v>
          </cell>
          <cell r="G14">
            <v>2</v>
          </cell>
          <cell r="H14">
            <v>34</v>
          </cell>
          <cell r="I14">
            <v>15</v>
          </cell>
          <cell r="J14">
            <v>11</v>
          </cell>
          <cell r="K14">
            <v>19</v>
          </cell>
          <cell r="L14">
            <v>2</v>
          </cell>
          <cell r="M14">
            <v>21</v>
          </cell>
          <cell r="N14">
            <v>39</v>
          </cell>
          <cell r="O14">
            <v>4</v>
          </cell>
          <cell r="P14">
            <v>0</v>
          </cell>
          <cell r="Q14">
            <v>34</v>
          </cell>
          <cell r="R14">
            <v>6</v>
          </cell>
          <cell r="S14">
            <v>3</v>
          </cell>
          <cell r="T14">
            <v>6</v>
          </cell>
          <cell r="U14">
            <v>1</v>
          </cell>
          <cell r="V14">
            <v>19</v>
          </cell>
          <cell r="W14">
            <v>26</v>
          </cell>
          <cell r="X14">
            <v>6</v>
          </cell>
          <cell r="Y14">
            <v>1</v>
          </cell>
          <cell r="Z14">
            <v>22</v>
          </cell>
          <cell r="AA14">
            <v>5</v>
          </cell>
          <cell r="AB14">
            <v>2</v>
          </cell>
          <cell r="AC14">
            <v>4</v>
          </cell>
          <cell r="AD14">
            <v>1</v>
          </cell>
          <cell r="AE14">
            <v>86</v>
          </cell>
          <cell r="AF14">
            <v>101</v>
          </cell>
          <cell r="AG14">
            <v>18</v>
          </cell>
          <cell r="AH14">
            <v>3</v>
          </cell>
          <cell r="AI14">
            <v>90</v>
          </cell>
          <cell r="AJ14">
            <v>26</v>
          </cell>
          <cell r="AK14">
            <v>16</v>
          </cell>
          <cell r="AL14">
            <v>29</v>
          </cell>
          <cell r="AM14">
            <v>4</v>
          </cell>
        </row>
        <row r="15">
          <cell r="A15">
            <v>122</v>
          </cell>
          <cell r="B15" t="str">
            <v>122</v>
          </cell>
          <cell r="C15" t="str">
            <v>LTY</v>
          </cell>
          <cell r="D15">
            <v>34</v>
          </cell>
          <cell r="E15">
            <v>46</v>
          </cell>
          <cell r="F15">
            <v>7</v>
          </cell>
          <cell r="G15">
            <v>4</v>
          </cell>
          <cell r="H15">
            <v>38</v>
          </cell>
          <cell r="I15">
            <v>7</v>
          </cell>
          <cell r="J15">
            <v>12</v>
          </cell>
          <cell r="K15">
            <v>14</v>
          </cell>
          <cell r="L15">
            <v>3</v>
          </cell>
          <cell r="M15">
            <v>30</v>
          </cell>
          <cell r="N15">
            <v>56</v>
          </cell>
          <cell r="O15">
            <v>5</v>
          </cell>
          <cell r="P15">
            <v>1</v>
          </cell>
          <cell r="Q15">
            <v>19</v>
          </cell>
          <cell r="R15">
            <v>4</v>
          </cell>
          <cell r="S15">
            <v>1</v>
          </cell>
          <cell r="T15">
            <v>10</v>
          </cell>
          <cell r="U15">
            <v>2</v>
          </cell>
          <cell r="V15">
            <v>30</v>
          </cell>
          <cell r="W15">
            <v>32</v>
          </cell>
          <cell r="X15">
            <v>9</v>
          </cell>
          <cell r="Z15">
            <v>12</v>
          </cell>
          <cell r="AA15">
            <v>2</v>
          </cell>
          <cell r="AB15">
            <v>2</v>
          </cell>
          <cell r="AC15">
            <v>10</v>
          </cell>
          <cell r="AD15">
            <v>1</v>
          </cell>
          <cell r="AE15">
            <v>94</v>
          </cell>
          <cell r="AF15">
            <v>134</v>
          </cell>
          <cell r="AG15">
            <v>21</v>
          </cell>
          <cell r="AH15">
            <v>5</v>
          </cell>
          <cell r="AI15">
            <v>69</v>
          </cell>
          <cell r="AJ15">
            <v>13</v>
          </cell>
          <cell r="AK15">
            <v>15</v>
          </cell>
          <cell r="AL15">
            <v>34</v>
          </cell>
          <cell r="AM15">
            <v>6</v>
          </cell>
        </row>
        <row r="16">
          <cell r="A16">
            <v>123</v>
          </cell>
          <cell r="B16" t="str">
            <v>123</v>
          </cell>
          <cell r="C16" t="str">
            <v>LTC</v>
          </cell>
          <cell r="D16">
            <v>8</v>
          </cell>
          <cell r="E16">
            <v>28</v>
          </cell>
          <cell r="F16">
            <v>7</v>
          </cell>
          <cell r="G16">
            <v>1</v>
          </cell>
          <cell r="H16">
            <v>10</v>
          </cell>
          <cell r="J16">
            <v>1</v>
          </cell>
          <cell r="K16">
            <v>12</v>
          </cell>
          <cell r="L16">
            <v>2</v>
          </cell>
          <cell r="M16">
            <v>14</v>
          </cell>
          <cell r="N16">
            <v>34</v>
          </cell>
          <cell r="O16">
            <v>1</v>
          </cell>
          <cell r="P16">
            <v>-1</v>
          </cell>
          <cell r="Q16">
            <v>4</v>
          </cell>
          <cell r="S16">
            <v>2</v>
          </cell>
          <cell r="T16">
            <v>4</v>
          </cell>
          <cell r="U16">
            <v>-1</v>
          </cell>
          <cell r="V16">
            <v>10</v>
          </cell>
          <cell r="W16">
            <v>33</v>
          </cell>
          <cell r="Z16">
            <v>12</v>
          </cell>
          <cell r="AA16">
            <v>1</v>
          </cell>
          <cell r="AC16">
            <v>0</v>
          </cell>
          <cell r="AD16">
            <v>1</v>
          </cell>
          <cell r="AE16">
            <v>32</v>
          </cell>
          <cell r="AF16">
            <v>95</v>
          </cell>
          <cell r="AG16">
            <v>8</v>
          </cell>
          <cell r="AH16">
            <v>0</v>
          </cell>
          <cell r="AI16">
            <v>26</v>
          </cell>
          <cell r="AJ16">
            <v>1</v>
          </cell>
          <cell r="AK16">
            <v>3</v>
          </cell>
          <cell r="AL16">
            <v>16</v>
          </cell>
          <cell r="AM16">
            <v>2</v>
          </cell>
        </row>
        <row r="17">
          <cell r="A17">
            <v>124</v>
          </cell>
          <cell r="B17" t="str">
            <v>124</v>
          </cell>
          <cell r="C17" t="str">
            <v>LTPS</v>
          </cell>
          <cell r="D17">
            <v>40</v>
          </cell>
          <cell r="E17">
            <v>40</v>
          </cell>
          <cell r="F17">
            <v>15</v>
          </cell>
          <cell r="G17">
            <v>1</v>
          </cell>
          <cell r="H17">
            <v>45</v>
          </cell>
          <cell r="I17">
            <v>5</v>
          </cell>
          <cell r="J17">
            <v>10</v>
          </cell>
          <cell r="K17">
            <v>31</v>
          </cell>
          <cell r="L17">
            <v>8</v>
          </cell>
          <cell r="M17">
            <v>26</v>
          </cell>
          <cell r="N17">
            <v>52</v>
          </cell>
          <cell r="O17">
            <v>8</v>
          </cell>
          <cell r="P17">
            <v>1</v>
          </cell>
          <cell r="Q17">
            <v>31</v>
          </cell>
          <cell r="R17">
            <v>9</v>
          </cell>
          <cell r="S17">
            <v>2</v>
          </cell>
          <cell r="T17">
            <v>12</v>
          </cell>
          <cell r="U17">
            <v>1</v>
          </cell>
          <cell r="V17">
            <v>24</v>
          </cell>
          <cell r="W17">
            <v>28</v>
          </cell>
          <cell r="X17">
            <v>0</v>
          </cell>
          <cell r="Z17">
            <v>21</v>
          </cell>
          <cell r="AA17">
            <v>3</v>
          </cell>
          <cell r="AB17">
            <v>3</v>
          </cell>
          <cell r="AC17">
            <v>12</v>
          </cell>
          <cell r="AD17">
            <v>3</v>
          </cell>
          <cell r="AE17">
            <v>90</v>
          </cell>
          <cell r="AF17">
            <v>120</v>
          </cell>
          <cell r="AG17">
            <v>23</v>
          </cell>
          <cell r="AH17">
            <v>2</v>
          </cell>
          <cell r="AI17">
            <v>97</v>
          </cell>
          <cell r="AJ17">
            <v>17</v>
          </cell>
          <cell r="AK17">
            <v>15</v>
          </cell>
          <cell r="AL17">
            <v>55</v>
          </cell>
          <cell r="AM17">
            <v>12</v>
          </cell>
        </row>
        <row r="18">
          <cell r="A18">
            <v>125</v>
          </cell>
          <cell r="B18" t="str">
            <v>125</v>
          </cell>
          <cell r="C18" t="str">
            <v>LTK</v>
          </cell>
          <cell r="D18">
            <v>12</v>
          </cell>
          <cell r="E18">
            <v>10</v>
          </cell>
          <cell r="F18">
            <v>3</v>
          </cell>
          <cell r="G18">
            <v>1</v>
          </cell>
          <cell r="H18">
            <v>6</v>
          </cell>
          <cell r="I18">
            <v>2</v>
          </cell>
          <cell r="K18">
            <v>3</v>
          </cell>
          <cell r="L18">
            <v>1</v>
          </cell>
          <cell r="M18">
            <v>4</v>
          </cell>
          <cell r="N18">
            <v>14</v>
          </cell>
          <cell r="O18">
            <v>3</v>
          </cell>
          <cell r="P18">
            <v>2</v>
          </cell>
          <cell r="Q18">
            <v>4</v>
          </cell>
          <cell r="R18">
            <v>2</v>
          </cell>
          <cell r="S18">
            <v>1</v>
          </cell>
          <cell r="T18">
            <v>1</v>
          </cell>
          <cell r="V18">
            <v>12</v>
          </cell>
          <cell r="W18">
            <v>12</v>
          </cell>
          <cell r="X18">
            <v>2</v>
          </cell>
          <cell r="Y18">
            <v>1</v>
          </cell>
          <cell r="Z18">
            <v>8</v>
          </cell>
          <cell r="AA18">
            <v>1</v>
          </cell>
          <cell r="AC18">
            <v>0</v>
          </cell>
          <cell r="AD18">
            <v>1</v>
          </cell>
          <cell r="AE18">
            <v>28</v>
          </cell>
          <cell r="AF18">
            <v>36</v>
          </cell>
          <cell r="AG18">
            <v>8</v>
          </cell>
          <cell r="AH18">
            <v>4</v>
          </cell>
          <cell r="AI18">
            <v>18</v>
          </cell>
          <cell r="AJ18">
            <v>5</v>
          </cell>
          <cell r="AK18">
            <v>1</v>
          </cell>
          <cell r="AL18">
            <v>4</v>
          </cell>
          <cell r="AM18">
            <v>2</v>
          </cell>
        </row>
        <row r="19">
          <cell r="A19">
            <v>126</v>
          </cell>
          <cell r="B19" t="str">
            <v>126</v>
          </cell>
          <cell r="C19" t="str">
            <v>LTKJ</v>
          </cell>
          <cell r="D19">
            <v>25</v>
          </cell>
          <cell r="E19">
            <v>26</v>
          </cell>
          <cell r="F19">
            <v>3</v>
          </cell>
          <cell r="H19">
            <v>14</v>
          </cell>
          <cell r="I19">
            <v>13</v>
          </cell>
          <cell r="J19">
            <v>5</v>
          </cell>
          <cell r="K19">
            <v>12</v>
          </cell>
          <cell r="L19">
            <v>1</v>
          </cell>
          <cell r="M19">
            <v>15</v>
          </cell>
          <cell r="N19">
            <v>26</v>
          </cell>
          <cell r="O19">
            <v>2</v>
          </cell>
          <cell r="P19">
            <v>0</v>
          </cell>
          <cell r="Q19">
            <v>11</v>
          </cell>
          <cell r="R19">
            <v>15</v>
          </cell>
          <cell r="S19">
            <v>1</v>
          </cell>
          <cell r="T19">
            <v>9</v>
          </cell>
          <cell r="U19">
            <v>3</v>
          </cell>
          <cell r="V19">
            <v>9</v>
          </cell>
          <cell r="W19">
            <v>23</v>
          </cell>
          <cell r="X19">
            <v>2</v>
          </cell>
          <cell r="Y19">
            <v>1</v>
          </cell>
          <cell r="Z19">
            <v>7</v>
          </cell>
          <cell r="AA19">
            <v>9</v>
          </cell>
          <cell r="AC19">
            <v>7</v>
          </cell>
          <cell r="AD19">
            <v>0</v>
          </cell>
          <cell r="AE19">
            <v>49</v>
          </cell>
          <cell r="AF19">
            <v>75</v>
          </cell>
          <cell r="AG19">
            <v>7</v>
          </cell>
          <cell r="AH19">
            <v>1</v>
          </cell>
          <cell r="AI19">
            <v>32</v>
          </cell>
          <cell r="AJ19">
            <v>37</v>
          </cell>
          <cell r="AK19">
            <v>6</v>
          </cell>
          <cell r="AL19">
            <v>28</v>
          </cell>
          <cell r="AM19">
            <v>4</v>
          </cell>
        </row>
        <row r="20">
          <cell r="A20">
            <v>127</v>
          </cell>
          <cell r="B20" t="str">
            <v>127</v>
          </cell>
          <cell r="C20" t="str">
            <v>LTBD</v>
          </cell>
          <cell r="D20">
            <v>9</v>
          </cell>
          <cell r="E20">
            <v>20</v>
          </cell>
          <cell r="F20">
            <v>11</v>
          </cell>
          <cell r="G20">
            <v>6</v>
          </cell>
          <cell r="H20">
            <v>6</v>
          </cell>
          <cell r="I20">
            <v>16</v>
          </cell>
          <cell r="J20">
            <v>2</v>
          </cell>
          <cell r="K20">
            <v>12</v>
          </cell>
          <cell r="L20">
            <v>4</v>
          </cell>
          <cell r="M20">
            <v>15</v>
          </cell>
          <cell r="N20">
            <v>19</v>
          </cell>
          <cell r="O20">
            <v>4</v>
          </cell>
          <cell r="Q20">
            <v>7</v>
          </cell>
          <cell r="R20">
            <v>7</v>
          </cell>
          <cell r="S20">
            <v>3</v>
          </cell>
          <cell r="T20">
            <v>4</v>
          </cell>
          <cell r="U20">
            <v>0</v>
          </cell>
          <cell r="V20">
            <v>8</v>
          </cell>
          <cell r="W20">
            <v>23</v>
          </cell>
          <cell r="X20">
            <v>3</v>
          </cell>
          <cell r="Z20">
            <v>16</v>
          </cell>
          <cell r="AA20">
            <v>2</v>
          </cell>
          <cell r="AC20">
            <v>5</v>
          </cell>
          <cell r="AD20">
            <v>1</v>
          </cell>
          <cell r="AE20">
            <v>32</v>
          </cell>
          <cell r="AF20">
            <v>62</v>
          </cell>
          <cell r="AG20">
            <v>18</v>
          </cell>
          <cell r="AH20">
            <v>6</v>
          </cell>
          <cell r="AI20">
            <v>29</v>
          </cell>
          <cell r="AJ20">
            <v>25</v>
          </cell>
          <cell r="AK20">
            <v>5</v>
          </cell>
          <cell r="AL20">
            <v>21</v>
          </cell>
          <cell r="AM20">
            <v>5</v>
          </cell>
        </row>
        <row r="21">
          <cell r="A21">
            <v>128</v>
          </cell>
          <cell r="B21" t="str">
            <v>128</v>
          </cell>
          <cell r="C21" t="str">
            <v>LTIS</v>
          </cell>
          <cell r="D21">
            <v>35</v>
          </cell>
          <cell r="E21">
            <v>22</v>
          </cell>
          <cell r="F21">
            <v>5</v>
          </cell>
          <cell r="H21">
            <v>22</v>
          </cell>
          <cell r="I21">
            <v>7</v>
          </cell>
          <cell r="J21">
            <v>5</v>
          </cell>
          <cell r="K21">
            <v>17</v>
          </cell>
          <cell r="L21">
            <v>3</v>
          </cell>
          <cell r="M21">
            <v>22</v>
          </cell>
          <cell r="N21">
            <v>30</v>
          </cell>
          <cell r="O21">
            <v>1</v>
          </cell>
          <cell r="Q21">
            <v>24</v>
          </cell>
          <cell r="R21">
            <v>4</v>
          </cell>
          <cell r="S21">
            <v>1</v>
          </cell>
          <cell r="T21">
            <v>11</v>
          </cell>
          <cell r="U21">
            <v>2</v>
          </cell>
          <cell r="V21">
            <v>12</v>
          </cell>
          <cell r="W21">
            <v>22</v>
          </cell>
          <cell r="X21">
            <v>1</v>
          </cell>
          <cell r="Y21">
            <v>1</v>
          </cell>
          <cell r="Z21">
            <v>12</v>
          </cell>
          <cell r="AA21">
            <v>3</v>
          </cell>
          <cell r="AB21">
            <v>-1</v>
          </cell>
          <cell r="AC21">
            <v>4</v>
          </cell>
          <cell r="AE21">
            <v>69</v>
          </cell>
          <cell r="AF21">
            <v>74</v>
          </cell>
          <cell r="AG21">
            <v>7</v>
          </cell>
          <cell r="AH21">
            <v>1</v>
          </cell>
          <cell r="AI21">
            <v>58</v>
          </cell>
          <cell r="AJ21">
            <v>14</v>
          </cell>
          <cell r="AK21">
            <v>5</v>
          </cell>
          <cell r="AL21">
            <v>32</v>
          </cell>
          <cell r="AM21">
            <v>5</v>
          </cell>
        </row>
        <row r="22">
          <cell r="A22">
            <v>129</v>
          </cell>
          <cell r="B22" t="str">
            <v>129</v>
          </cell>
          <cell r="C22" t="str">
            <v>LTDJ</v>
          </cell>
          <cell r="D22">
            <v>23</v>
          </cell>
          <cell r="E22">
            <v>13</v>
          </cell>
          <cell r="F22">
            <v>4</v>
          </cell>
          <cell r="H22">
            <v>22</v>
          </cell>
          <cell r="I22">
            <v>5</v>
          </cell>
          <cell r="J22">
            <v>6</v>
          </cell>
          <cell r="K22">
            <v>21</v>
          </cell>
          <cell r="L22">
            <v>18</v>
          </cell>
          <cell r="M22">
            <v>19</v>
          </cell>
          <cell r="N22">
            <v>27</v>
          </cell>
          <cell r="O22">
            <v>3</v>
          </cell>
          <cell r="Q22">
            <v>3</v>
          </cell>
          <cell r="R22">
            <v>1</v>
          </cell>
          <cell r="T22">
            <v>-5</v>
          </cell>
          <cell r="U22">
            <v>-4</v>
          </cell>
          <cell r="V22">
            <v>7</v>
          </cell>
          <cell r="W22">
            <v>9</v>
          </cell>
          <cell r="X22">
            <v>4</v>
          </cell>
          <cell r="Y22">
            <v>1</v>
          </cell>
          <cell r="Z22">
            <v>6</v>
          </cell>
          <cell r="AA22">
            <v>1</v>
          </cell>
          <cell r="AC22">
            <v>1</v>
          </cell>
          <cell r="AD22">
            <v>0</v>
          </cell>
          <cell r="AE22">
            <v>49</v>
          </cell>
          <cell r="AF22">
            <v>49</v>
          </cell>
          <cell r="AG22">
            <v>11</v>
          </cell>
          <cell r="AH22">
            <v>1</v>
          </cell>
          <cell r="AI22">
            <v>31</v>
          </cell>
          <cell r="AJ22">
            <v>7</v>
          </cell>
          <cell r="AK22">
            <v>6</v>
          </cell>
          <cell r="AL22">
            <v>17</v>
          </cell>
          <cell r="AM22">
            <v>14</v>
          </cell>
        </row>
        <row r="23">
          <cell r="A23">
            <v>130</v>
          </cell>
          <cell r="B23" t="str">
            <v>130</v>
          </cell>
          <cell r="C23" t="str">
            <v>HDA</v>
          </cell>
          <cell r="D23">
            <v>34</v>
          </cell>
          <cell r="E23">
            <v>22</v>
          </cell>
          <cell r="F23">
            <v>5</v>
          </cell>
          <cell r="G23">
            <v>1</v>
          </cell>
          <cell r="H23">
            <v>20</v>
          </cell>
          <cell r="I23">
            <v>5</v>
          </cell>
          <cell r="J23">
            <v>8</v>
          </cell>
          <cell r="K23">
            <v>28</v>
          </cell>
          <cell r="L23">
            <v>5</v>
          </cell>
          <cell r="M23">
            <v>14</v>
          </cell>
          <cell r="N23">
            <v>30</v>
          </cell>
          <cell r="O23">
            <v>6</v>
          </cell>
          <cell r="P23">
            <v>2</v>
          </cell>
          <cell r="Q23">
            <v>21</v>
          </cell>
          <cell r="R23">
            <v>15</v>
          </cell>
          <cell r="S23">
            <v>6</v>
          </cell>
          <cell r="T23">
            <v>19</v>
          </cell>
          <cell r="U23">
            <v>8</v>
          </cell>
          <cell r="V23">
            <v>26</v>
          </cell>
          <cell r="W23">
            <v>26</v>
          </cell>
          <cell r="X23">
            <v>2</v>
          </cell>
          <cell r="Z23">
            <v>30</v>
          </cell>
          <cell r="AA23">
            <v>19</v>
          </cell>
          <cell r="AB23">
            <v>3</v>
          </cell>
          <cell r="AC23">
            <v>24</v>
          </cell>
          <cell r="AD23">
            <v>9</v>
          </cell>
          <cell r="AE23">
            <v>74</v>
          </cell>
          <cell r="AF23">
            <v>78</v>
          </cell>
          <cell r="AG23">
            <v>13</v>
          </cell>
          <cell r="AH23">
            <v>3</v>
          </cell>
          <cell r="AI23">
            <v>71</v>
          </cell>
          <cell r="AJ23">
            <v>39</v>
          </cell>
          <cell r="AK23">
            <v>17</v>
          </cell>
          <cell r="AL23">
            <v>71</v>
          </cell>
          <cell r="AM23">
            <v>22</v>
          </cell>
        </row>
        <row r="24">
          <cell r="A24">
            <v>131</v>
          </cell>
          <cell r="B24" t="str">
            <v>131</v>
          </cell>
          <cell r="C24" t="str">
            <v>HDK</v>
          </cell>
          <cell r="D24">
            <v>36</v>
          </cell>
          <cell r="E24">
            <v>30</v>
          </cell>
          <cell r="F24">
            <v>43</v>
          </cell>
          <cell r="G24">
            <v>3</v>
          </cell>
          <cell r="H24">
            <v>43</v>
          </cell>
          <cell r="I24">
            <v>13</v>
          </cell>
          <cell r="J24">
            <v>5</v>
          </cell>
          <cell r="K24">
            <v>46</v>
          </cell>
          <cell r="L24">
            <v>8</v>
          </cell>
          <cell r="M24">
            <v>47</v>
          </cell>
          <cell r="N24">
            <v>39</v>
          </cell>
          <cell r="O24">
            <v>9</v>
          </cell>
          <cell r="P24">
            <v>1</v>
          </cell>
          <cell r="Q24">
            <v>26</v>
          </cell>
          <cell r="R24">
            <v>7</v>
          </cell>
          <cell r="S24">
            <v>2</v>
          </cell>
          <cell r="T24">
            <v>16</v>
          </cell>
          <cell r="U24">
            <v>4</v>
          </cell>
          <cell r="V24">
            <v>40</v>
          </cell>
          <cell r="W24">
            <v>24</v>
          </cell>
          <cell r="X24">
            <v>1</v>
          </cell>
          <cell r="Y24">
            <v>-1</v>
          </cell>
          <cell r="Z24">
            <v>36</v>
          </cell>
          <cell r="AA24">
            <v>9</v>
          </cell>
          <cell r="AB24">
            <v>4</v>
          </cell>
          <cell r="AC24">
            <v>18</v>
          </cell>
          <cell r="AD24">
            <v>7</v>
          </cell>
          <cell r="AE24">
            <v>123</v>
          </cell>
          <cell r="AF24">
            <v>93</v>
          </cell>
          <cell r="AG24">
            <v>53</v>
          </cell>
          <cell r="AH24">
            <v>3</v>
          </cell>
          <cell r="AI24">
            <v>105</v>
          </cell>
          <cell r="AJ24">
            <v>29</v>
          </cell>
          <cell r="AK24">
            <v>11</v>
          </cell>
          <cell r="AL24">
            <v>80</v>
          </cell>
          <cell r="AM24">
            <v>19</v>
          </cell>
        </row>
        <row r="25">
          <cell r="A25">
            <v>132</v>
          </cell>
          <cell r="B25" t="str">
            <v>132</v>
          </cell>
          <cell r="C25" t="str">
            <v>HDPS</v>
          </cell>
          <cell r="D25">
            <v>16</v>
          </cell>
          <cell r="E25">
            <v>24</v>
          </cell>
          <cell r="F25">
            <v>5</v>
          </cell>
          <cell r="H25">
            <v>19</v>
          </cell>
          <cell r="I25">
            <v>8</v>
          </cell>
          <cell r="J25">
            <v>7</v>
          </cell>
          <cell r="K25">
            <v>39</v>
          </cell>
          <cell r="L25">
            <v>15</v>
          </cell>
          <cell r="M25">
            <v>5</v>
          </cell>
          <cell r="N25">
            <v>50</v>
          </cell>
          <cell r="O25">
            <v>1</v>
          </cell>
          <cell r="Q25">
            <v>22</v>
          </cell>
          <cell r="R25">
            <v>5</v>
          </cell>
          <cell r="S25">
            <v>3</v>
          </cell>
          <cell r="T25">
            <v>5</v>
          </cell>
          <cell r="U25">
            <v>-1</v>
          </cell>
          <cell r="V25">
            <v>6</v>
          </cell>
          <cell r="W25">
            <v>19</v>
          </cell>
          <cell r="X25">
            <v>2</v>
          </cell>
          <cell r="Z25">
            <v>6</v>
          </cell>
          <cell r="AA25">
            <v>2</v>
          </cell>
          <cell r="AB25">
            <v>1</v>
          </cell>
          <cell r="AC25">
            <v>7</v>
          </cell>
          <cell r="AD25">
            <v>6</v>
          </cell>
          <cell r="AE25">
            <v>27</v>
          </cell>
          <cell r="AF25">
            <v>93</v>
          </cell>
          <cell r="AG25">
            <v>8</v>
          </cell>
          <cell r="AH25">
            <v>0</v>
          </cell>
          <cell r="AI25">
            <v>47</v>
          </cell>
          <cell r="AJ25">
            <v>15</v>
          </cell>
          <cell r="AK25">
            <v>11</v>
          </cell>
          <cell r="AL25">
            <v>51</v>
          </cell>
          <cell r="AM25">
            <v>20</v>
          </cell>
        </row>
        <row r="26">
          <cell r="A26">
            <v>133</v>
          </cell>
          <cell r="B26" t="str">
            <v>133</v>
          </cell>
          <cell r="C26" t="str">
            <v>HDC</v>
          </cell>
          <cell r="D26">
            <v>22</v>
          </cell>
          <cell r="E26">
            <v>30</v>
          </cell>
          <cell r="F26">
            <v>4</v>
          </cell>
          <cell r="G26">
            <v>3</v>
          </cell>
          <cell r="H26">
            <v>36</v>
          </cell>
          <cell r="I26">
            <v>7</v>
          </cell>
          <cell r="J26">
            <v>2</v>
          </cell>
          <cell r="K26">
            <v>20</v>
          </cell>
          <cell r="L26">
            <v>1</v>
          </cell>
          <cell r="M26">
            <v>17</v>
          </cell>
          <cell r="N26">
            <v>39</v>
          </cell>
          <cell r="O26">
            <v>4</v>
          </cell>
          <cell r="Q26">
            <v>17</v>
          </cell>
          <cell r="R26">
            <v>8</v>
          </cell>
          <cell r="T26">
            <v>6</v>
          </cell>
          <cell r="U26">
            <v>3</v>
          </cell>
          <cell r="V26">
            <v>13</v>
          </cell>
          <cell r="W26">
            <v>20</v>
          </cell>
          <cell r="X26">
            <v>1</v>
          </cell>
          <cell r="Z26">
            <v>13</v>
          </cell>
          <cell r="AA26">
            <v>3</v>
          </cell>
          <cell r="AC26">
            <v>3</v>
          </cell>
          <cell r="AD26">
            <v>2</v>
          </cell>
          <cell r="AE26">
            <v>52</v>
          </cell>
          <cell r="AF26">
            <v>89</v>
          </cell>
          <cell r="AG26">
            <v>9</v>
          </cell>
          <cell r="AH26">
            <v>3</v>
          </cell>
          <cell r="AI26">
            <v>66</v>
          </cell>
          <cell r="AJ26">
            <v>18</v>
          </cell>
          <cell r="AK26">
            <v>2</v>
          </cell>
          <cell r="AL26">
            <v>29</v>
          </cell>
          <cell r="AM26">
            <v>6</v>
          </cell>
        </row>
        <row r="27">
          <cell r="A27">
            <v>134</v>
          </cell>
          <cell r="B27" t="str">
            <v>134</v>
          </cell>
          <cell r="C27" t="str">
            <v>HDS</v>
          </cell>
          <cell r="D27">
            <v>41</v>
          </cell>
          <cell r="E27">
            <v>46</v>
          </cell>
          <cell r="F27">
            <v>11</v>
          </cell>
          <cell r="H27">
            <v>29</v>
          </cell>
          <cell r="I27">
            <v>9</v>
          </cell>
          <cell r="J27">
            <v>8</v>
          </cell>
          <cell r="K27">
            <v>23</v>
          </cell>
          <cell r="L27">
            <v>4</v>
          </cell>
          <cell r="M27">
            <v>44</v>
          </cell>
          <cell r="N27">
            <v>58</v>
          </cell>
          <cell r="O27">
            <v>0</v>
          </cell>
          <cell r="P27">
            <v>1</v>
          </cell>
          <cell r="Q27">
            <v>17</v>
          </cell>
          <cell r="R27">
            <v>5</v>
          </cell>
          <cell r="S27">
            <v>8</v>
          </cell>
          <cell r="T27">
            <v>24</v>
          </cell>
          <cell r="U27">
            <v>8</v>
          </cell>
          <cell r="V27">
            <v>36</v>
          </cell>
          <cell r="W27">
            <v>39</v>
          </cell>
          <cell r="X27">
            <v>3</v>
          </cell>
          <cell r="Y27">
            <v>1</v>
          </cell>
          <cell r="Z27">
            <v>25</v>
          </cell>
          <cell r="AA27">
            <v>3</v>
          </cell>
          <cell r="AB27">
            <v>1</v>
          </cell>
          <cell r="AC27">
            <v>2</v>
          </cell>
          <cell r="AE27">
            <v>121</v>
          </cell>
          <cell r="AF27">
            <v>143</v>
          </cell>
          <cell r="AG27">
            <v>14</v>
          </cell>
          <cell r="AH27">
            <v>2</v>
          </cell>
          <cell r="AI27">
            <v>71</v>
          </cell>
          <cell r="AJ27">
            <v>17</v>
          </cell>
          <cell r="AK27">
            <v>17</v>
          </cell>
          <cell r="AL27">
            <v>49</v>
          </cell>
          <cell r="AM27">
            <v>12</v>
          </cell>
        </row>
        <row r="28">
          <cell r="A28">
            <v>135</v>
          </cell>
          <cell r="B28" t="str">
            <v>135</v>
          </cell>
          <cell r="C28" t="str">
            <v>HDBP</v>
          </cell>
          <cell r="D28">
            <v>0</v>
          </cell>
          <cell r="E28">
            <v>4</v>
          </cell>
          <cell r="F28">
            <v>4</v>
          </cell>
          <cell r="G28">
            <v>1</v>
          </cell>
          <cell r="H28">
            <v>1</v>
          </cell>
          <cell r="I28">
            <v>1</v>
          </cell>
          <cell r="J28">
            <v>2</v>
          </cell>
          <cell r="K28">
            <v>2</v>
          </cell>
          <cell r="L28">
            <v>4</v>
          </cell>
          <cell r="M28">
            <v>4</v>
          </cell>
          <cell r="N28">
            <v>11</v>
          </cell>
          <cell r="O28">
            <v>4</v>
          </cell>
          <cell r="Q28">
            <v>1</v>
          </cell>
          <cell r="R28">
            <v>2</v>
          </cell>
          <cell r="S28">
            <v>3</v>
          </cell>
          <cell r="T28">
            <v>1</v>
          </cell>
          <cell r="U28">
            <v>2</v>
          </cell>
          <cell r="V28">
            <v>2</v>
          </cell>
          <cell r="W28">
            <v>9</v>
          </cell>
          <cell r="AA28">
            <v>1</v>
          </cell>
          <cell r="AC28">
            <v>4</v>
          </cell>
          <cell r="AE28">
            <v>6</v>
          </cell>
          <cell r="AF28">
            <v>24</v>
          </cell>
          <cell r="AG28">
            <v>8</v>
          </cell>
          <cell r="AH28">
            <v>1</v>
          </cell>
          <cell r="AI28">
            <v>2</v>
          </cell>
          <cell r="AJ28">
            <v>4</v>
          </cell>
          <cell r="AK28">
            <v>5</v>
          </cell>
          <cell r="AL28">
            <v>7</v>
          </cell>
          <cell r="AM28">
            <v>6</v>
          </cell>
        </row>
        <row r="29">
          <cell r="A29">
            <v>136</v>
          </cell>
          <cell r="B29" t="str">
            <v>136</v>
          </cell>
          <cell r="C29" t="str">
            <v>HDDK</v>
          </cell>
          <cell r="D29">
            <v>11</v>
          </cell>
          <cell r="E29">
            <v>9</v>
          </cell>
          <cell r="F29">
            <v>0</v>
          </cell>
          <cell r="H29">
            <v>4</v>
          </cell>
          <cell r="I29">
            <v>1</v>
          </cell>
          <cell r="J29">
            <v>1</v>
          </cell>
          <cell r="K29">
            <v>4</v>
          </cell>
          <cell r="L29">
            <v>2</v>
          </cell>
          <cell r="M29">
            <v>2</v>
          </cell>
          <cell r="N29">
            <v>3</v>
          </cell>
          <cell r="Q29">
            <v>4</v>
          </cell>
          <cell r="R29">
            <v>1</v>
          </cell>
          <cell r="T29">
            <v>1</v>
          </cell>
          <cell r="V29">
            <v>5</v>
          </cell>
          <cell r="W29">
            <v>3</v>
          </cell>
          <cell r="Z29">
            <v>1</v>
          </cell>
          <cell r="AC29">
            <v>1</v>
          </cell>
          <cell r="AD29">
            <v>1</v>
          </cell>
          <cell r="AE29">
            <v>18</v>
          </cell>
          <cell r="AF29">
            <v>15</v>
          </cell>
          <cell r="AG29">
            <v>0</v>
          </cell>
          <cell r="AH29">
            <v>0</v>
          </cell>
          <cell r="AI29">
            <v>9</v>
          </cell>
          <cell r="AJ29">
            <v>2</v>
          </cell>
          <cell r="AK29">
            <v>1</v>
          </cell>
          <cell r="AL29">
            <v>6</v>
          </cell>
          <cell r="AM29">
            <v>3</v>
          </cell>
        </row>
        <row r="30">
          <cell r="A30">
            <v>137</v>
          </cell>
          <cell r="B30" t="str">
            <v>137</v>
          </cell>
          <cell r="C30" t="str">
            <v>HDMD</v>
          </cell>
          <cell r="D30">
            <v>22</v>
          </cell>
          <cell r="E30">
            <v>18</v>
          </cell>
          <cell r="F30">
            <v>4</v>
          </cell>
          <cell r="H30">
            <v>16</v>
          </cell>
          <cell r="I30">
            <v>5</v>
          </cell>
          <cell r="J30">
            <v>1</v>
          </cell>
          <cell r="K30">
            <v>6</v>
          </cell>
          <cell r="L30">
            <v>1</v>
          </cell>
          <cell r="M30">
            <v>20</v>
          </cell>
          <cell r="N30">
            <v>12</v>
          </cell>
          <cell r="Q30">
            <v>10</v>
          </cell>
          <cell r="R30">
            <v>4</v>
          </cell>
          <cell r="S30">
            <v>1</v>
          </cell>
          <cell r="T30">
            <v>9</v>
          </cell>
          <cell r="U30">
            <v>3</v>
          </cell>
          <cell r="V30">
            <v>13</v>
          </cell>
          <cell r="W30">
            <v>5</v>
          </cell>
          <cell r="X30">
            <v>0</v>
          </cell>
          <cell r="Z30">
            <v>20</v>
          </cell>
          <cell r="AA30">
            <v>0</v>
          </cell>
          <cell r="AB30">
            <v>-1</v>
          </cell>
          <cell r="AC30">
            <v>3</v>
          </cell>
          <cell r="AE30">
            <v>55</v>
          </cell>
          <cell r="AF30">
            <v>35</v>
          </cell>
          <cell r="AG30">
            <v>4</v>
          </cell>
          <cell r="AH30">
            <v>0</v>
          </cell>
          <cell r="AI30">
            <v>46</v>
          </cell>
          <cell r="AJ30">
            <v>9</v>
          </cell>
          <cell r="AK30">
            <v>1</v>
          </cell>
          <cell r="AL30">
            <v>18</v>
          </cell>
          <cell r="AM30">
            <v>4</v>
          </cell>
        </row>
        <row r="31">
          <cell r="A31">
            <v>138</v>
          </cell>
          <cell r="B31" t="str">
            <v>138</v>
          </cell>
          <cell r="C31" t="str">
            <v>HDMA</v>
          </cell>
          <cell r="D31">
            <v>13</v>
          </cell>
          <cell r="E31">
            <v>12</v>
          </cell>
          <cell r="F31">
            <v>-1</v>
          </cell>
          <cell r="H31">
            <v>13</v>
          </cell>
          <cell r="I31">
            <v>3</v>
          </cell>
          <cell r="K31">
            <v>4</v>
          </cell>
          <cell r="M31">
            <v>8</v>
          </cell>
          <cell r="N31">
            <v>7</v>
          </cell>
          <cell r="P31">
            <v>1</v>
          </cell>
          <cell r="Q31">
            <v>14</v>
          </cell>
          <cell r="R31">
            <v>6</v>
          </cell>
          <cell r="S31">
            <v>3</v>
          </cell>
          <cell r="T31">
            <v>3</v>
          </cell>
          <cell r="V31">
            <v>6</v>
          </cell>
          <cell r="W31">
            <v>4</v>
          </cell>
          <cell r="X31">
            <v>1</v>
          </cell>
          <cell r="Y31">
            <v>2</v>
          </cell>
          <cell r="Z31">
            <v>15</v>
          </cell>
          <cell r="AA31">
            <v>7</v>
          </cell>
          <cell r="AB31">
            <v>2</v>
          </cell>
          <cell r="AC31">
            <v>3</v>
          </cell>
          <cell r="AD31">
            <v>1</v>
          </cell>
          <cell r="AE31">
            <v>27</v>
          </cell>
          <cell r="AF31">
            <v>23</v>
          </cell>
          <cell r="AG31">
            <v>0</v>
          </cell>
          <cell r="AH31">
            <v>3</v>
          </cell>
          <cell r="AI31">
            <v>42</v>
          </cell>
          <cell r="AJ31">
            <v>16</v>
          </cell>
          <cell r="AK31">
            <v>5</v>
          </cell>
          <cell r="AL31">
            <v>10</v>
          </cell>
          <cell r="AM31">
            <v>1</v>
          </cell>
        </row>
        <row r="32">
          <cell r="A32">
            <v>140</v>
          </cell>
          <cell r="B32" t="str">
            <v>140</v>
          </cell>
          <cell r="C32" t="str">
            <v>DASP</v>
          </cell>
          <cell r="D32">
            <v>6</v>
          </cell>
          <cell r="E32">
            <v>10</v>
          </cell>
          <cell r="F32">
            <v>-2</v>
          </cell>
          <cell r="H32">
            <v>4</v>
          </cell>
          <cell r="I32">
            <v>2</v>
          </cell>
          <cell r="K32">
            <v>3</v>
          </cell>
          <cell r="L32">
            <v>-2</v>
          </cell>
          <cell r="M32">
            <v>4</v>
          </cell>
          <cell r="N32">
            <v>15</v>
          </cell>
          <cell r="O32">
            <v>3</v>
          </cell>
          <cell r="Q32">
            <v>4</v>
          </cell>
          <cell r="R32">
            <v>2</v>
          </cell>
          <cell r="T32">
            <v>8</v>
          </cell>
          <cell r="U32">
            <v>2</v>
          </cell>
          <cell r="V32">
            <v>3</v>
          </cell>
          <cell r="W32">
            <v>7</v>
          </cell>
          <cell r="X32">
            <v>3</v>
          </cell>
          <cell r="Y32">
            <v>1</v>
          </cell>
          <cell r="AC32">
            <v>5</v>
          </cell>
          <cell r="AD32">
            <v>1</v>
          </cell>
          <cell r="AE32">
            <v>13</v>
          </cell>
          <cell r="AF32">
            <v>32</v>
          </cell>
          <cell r="AG32">
            <v>4</v>
          </cell>
          <cell r="AH32">
            <v>1</v>
          </cell>
          <cell r="AI32">
            <v>8</v>
          </cell>
          <cell r="AJ32">
            <v>4</v>
          </cell>
          <cell r="AK32">
            <v>0</v>
          </cell>
          <cell r="AL32">
            <v>16</v>
          </cell>
          <cell r="AM32">
            <v>1</v>
          </cell>
        </row>
        <row r="33">
          <cell r="A33">
            <v>141</v>
          </cell>
          <cell r="B33" t="str">
            <v>141</v>
          </cell>
          <cell r="C33" t="str">
            <v>DASS</v>
          </cell>
          <cell r="D33">
            <v>5</v>
          </cell>
          <cell r="E33">
            <v>8</v>
          </cell>
          <cell r="F33">
            <v>5</v>
          </cell>
          <cell r="G33">
            <v>2</v>
          </cell>
          <cell r="H33">
            <v>9</v>
          </cell>
          <cell r="I33">
            <v>3</v>
          </cell>
          <cell r="J33">
            <v>4</v>
          </cell>
          <cell r="K33">
            <v>8</v>
          </cell>
          <cell r="M33">
            <v>5</v>
          </cell>
          <cell r="N33">
            <v>13</v>
          </cell>
          <cell r="O33">
            <v>1</v>
          </cell>
          <cell r="Q33">
            <v>4</v>
          </cell>
          <cell r="R33">
            <v>2</v>
          </cell>
          <cell r="S33">
            <v>5</v>
          </cell>
          <cell r="T33">
            <v>7</v>
          </cell>
          <cell r="U33">
            <v>1</v>
          </cell>
          <cell r="V33">
            <v>7</v>
          </cell>
          <cell r="W33">
            <v>8</v>
          </cell>
          <cell r="X33">
            <v>1</v>
          </cell>
          <cell r="Z33">
            <v>8</v>
          </cell>
          <cell r="AA33">
            <v>3</v>
          </cell>
          <cell r="AB33">
            <v>3</v>
          </cell>
          <cell r="AC33">
            <v>8</v>
          </cell>
          <cell r="AD33">
            <v>1</v>
          </cell>
          <cell r="AE33">
            <v>17</v>
          </cell>
          <cell r="AF33">
            <v>29</v>
          </cell>
          <cell r="AG33">
            <v>7</v>
          </cell>
          <cell r="AH33">
            <v>2</v>
          </cell>
          <cell r="AI33">
            <v>21</v>
          </cell>
          <cell r="AJ33">
            <v>8</v>
          </cell>
          <cell r="AK33">
            <v>12</v>
          </cell>
          <cell r="AL33">
            <v>23</v>
          </cell>
          <cell r="AM33">
            <v>2</v>
          </cell>
        </row>
        <row r="34">
          <cell r="A34">
            <v>171</v>
          </cell>
          <cell r="B34" t="str">
            <v>171</v>
          </cell>
          <cell r="C34" t="str">
            <v>HDUS</v>
          </cell>
          <cell r="D34">
            <v>18</v>
          </cell>
          <cell r="E34">
            <v>33</v>
          </cell>
          <cell r="F34">
            <v>1</v>
          </cell>
          <cell r="G34">
            <v>0</v>
          </cell>
          <cell r="H34">
            <v>38</v>
          </cell>
          <cell r="I34">
            <v>7</v>
          </cell>
          <cell r="J34">
            <v>9</v>
          </cell>
          <cell r="K34">
            <v>10</v>
          </cell>
          <cell r="L34">
            <v>4</v>
          </cell>
          <cell r="M34">
            <v>10</v>
          </cell>
          <cell r="N34">
            <v>14</v>
          </cell>
          <cell r="O34">
            <v>1</v>
          </cell>
          <cell r="P34">
            <v>1</v>
          </cell>
          <cell r="Q34">
            <v>15</v>
          </cell>
          <cell r="R34">
            <v>8</v>
          </cell>
          <cell r="S34">
            <v>4</v>
          </cell>
          <cell r="T34">
            <v>8</v>
          </cell>
          <cell r="U34">
            <v>5</v>
          </cell>
          <cell r="V34">
            <v>10</v>
          </cell>
          <cell r="W34">
            <v>11</v>
          </cell>
          <cell r="Z34">
            <v>11</v>
          </cell>
          <cell r="AA34">
            <v>6</v>
          </cell>
          <cell r="AB34">
            <v>2</v>
          </cell>
          <cell r="AC34">
            <v>5</v>
          </cell>
          <cell r="AD34">
            <v>3</v>
          </cell>
          <cell r="AE34">
            <v>38</v>
          </cell>
          <cell r="AF34">
            <v>58</v>
          </cell>
          <cell r="AG34">
            <v>2</v>
          </cell>
          <cell r="AH34">
            <v>1</v>
          </cell>
          <cell r="AI34">
            <v>64</v>
          </cell>
          <cell r="AJ34">
            <v>21</v>
          </cell>
          <cell r="AK34">
            <v>15</v>
          </cell>
          <cell r="AL34">
            <v>23</v>
          </cell>
          <cell r="AM34">
            <v>12</v>
          </cell>
        </row>
        <row r="35">
          <cell r="A35">
            <v>180</v>
          </cell>
          <cell r="B35" t="str">
            <v>180</v>
          </cell>
          <cell r="C35" t="str">
            <v>DBPL</v>
          </cell>
          <cell r="D35">
            <v>23</v>
          </cell>
          <cell r="E35">
            <v>24</v>
          </cell>
          <cell r="F35">
            <v>5</v>
          </cell>
          <cell r="H35">
            <v>25</v>
          </cell>
          <cell r="I35">
            <v>13</v>
          </cell>
          <cell r="J35">
            <v>7</v>
          </cell>
          <cell r="K35">
            <v>9</v>
          </cell>
          <cell r="L35">
            <v>-1</v>
          </cell>
          <cell r="M35">
            <v>18</v>
          </cell>
          <cell r="N35">
            <v>34</v>
          </cell>
          <cell r="O35">
            <v>1</v>
          </cell>
          <cell r="Q35">
            <v>17</v>
          </cell>
          <cell r="R35">
            <v>10</v>
          </cell>
          <cell r="S35">
            <v>7</v>
          </cell>
          <cell r="T35">
            <v>16</v>
          </cell>
          <cell r="V35">
            <v>19</v>
          </cell>
          <cell r="W35">
            <v>19</v>
          </cell>
          <cell r="X35">
            <v>0</v>
          </cell>
          <cell r="Y35">
            <v>-1</v>
          </cell>
          <cell r="Z35">
            <v>14</v>
          </cell>
          <cell r="AA35">
            <v>6</v>
          </cell>
          <cell r="AB35">
            <v>1</v>
          </cell>
          <cell r="AC35">
            <v>7</v>
          </cell>
          <cell r="AE35">
            <v>60</v>
          </cell>
          <cell r="AF35">
            <v>77</v>
          </cell>
          <cell r="AG35">
            <v>6</v>
          </cell>
          <cell r="AH35">
            <v>-1</v>
          </cell>
          <cell r="AI35">
            <v>56</v>
          </cell>
          <cell r="AJ35">
            <v>29</v>
          </cell>
          <cell r="AK35">
            <v>15</v>
          </cell>
          <cell r="AL35">
            <v>32</v>
          </cell>
          <cell r="AM35">
            <v>-1</v>
          </cell>
        </row>
        <row r="36">
          <cell r="A36">
            <v>181</v>
          </cell>
          <cell r="B36" t="str">
            <v>181</v>
          </cell>
          <cell r="C36" t="str">
            <v>DBTK</v>
          </cell>
          <cell r="D36">
            <v>15</v>
          </cell>
          <cell r="E36">
            <v>19</v>
          </cell>
          <cell r="F36">
            <v>3</v>
          </cell>
          <cell r="H36">
            <v>26</v>
          </cell>
          <cell r="I36">
            <v>6</v>
          </cell>
          <cell r="J36">
            <v>7</v>
          </cell>
          <cell r="K36">
            <v>9</v>
          </cell>
          <cell r="L36">
            <v>4</v>
          </cell>
          <cell r="M36">
            <v>15</v>
          </cell>
          <cell r="N36">
            <v>30</v>
          </cell>
          <cell r="O36">
            <v>3</v>
          </cell>
          <cell r="P36">
            <v>3</v>
          </cell>
          <cell r="Q36">
            <v>25</v>
          </cell>
          <cell r="R36">
            <v>5</v>
          </cell>
          <cell r="S36">
            <v>4</v>
          </cell>
          <cell r="T36">
            <v>19</v>
          </cell>
          <cell r="U36">
            <v>10</v>
          </cell>
          <cell r="V36">
            <v>17</v>
          </cell>
          <cell r="W36">
            <v>10</v>
          </cell>
          <cell r="X36">
            <v>0</v>
          </cell>
          <cell r="Y36">
            <v>2</v>
          </cell>
          <cell r="Z36">
            <v>8</v>
          </cell>
          <cell r="AA36">
            <v>1</v>
          </cell>
          <cell r="AC36">
            <v>5</v>
          </cell>
          <cell r="AD36">
            <v>2</v>
          </cell>
          <cell r="AE36">
            <v>47</v>
          </cell>
          <cell r="AF36">
            <v>59</v>
          </cell>
          <cell r="AG36">
            <v>6</v>
          </cell>
          <cell r="AH36">
            <v>5</v>
          </cell>
          <cell r="AI36">
            <v>59</v>
          </cell>
          <cell r="AJ36">
            <v>12</v>
          </cell>
          <cell r="AK36">
            <v>11</v>
          </cell>
          <cell r="AL36">
            <v>33</v>
          </cell>
          <cell r="AM36">
            <v>16</v>
          </cell>
        </row>
        <row r="37">
          <cell r="A37">
            <v>190</v>
          </cell>
          <cell r="B37" t="str">
            <v>190</v>
          </cell>
          <cell r="C37" t="str">
            <v>LTNW</v>
          </cell>
          <cell r="D37">
            <v>28</v>
          </cell>
          <cell r="E37">
            <v>12</v>
          </cell>
          <cell r="F37">
            <v>8</v>
          </cell>
          <cell r="G37">
            <v>1</v>
          </cell>
          <cell r="H37">
            <v>34</v>
          </cell>
          <cell r="I37">
            <v>8</v>
          </cell>
          <cell r="J37">
            <v>1</v>
          </cell>
          <cell r="K37">
            <v>12</v>
          </cell>
          <cell r="L37">
            <v>1</v>
          </cell>
          <cell r="M37">
            <v>28</v>
          </cell>
          <cell r="N37">
            <v>35</v>
          </cell>
          <cell r="O37">
            <v>2</v>
          </cell>
          <cell r="P37">
            <v>1</v>
          </cell>
          <cell r="Q37">
            <v>16</v>
          </cell>
          <cell r="R37">
            <v>10</v>
          </cell>
          <cell r="S37">
            <v>1</v>
          </cell>
          <cell r="T37">
            <v>12</v>
          </cell>
          <cell r="U37">
            <v>2</v>
          </cell>
          <cell r="V37">
            <v>28</v>
          </cell>
          <cell r="W37">
            <v>14</v>
          </cell>
          <cell r="Y37">
            <v>1</v>
          </cell>
          <cell r="Z37">
            <v>22</v>
          </cell>
          <cell r="AA37">
            <v>6</v>
          </cell>
          <cell r="AC37">
            <v>8</v>
          </cell>
          <cell r="AD37">
            <v>3</v>
          </cell>
          <cell r="AE37">
            <v>84</v>
          </cell>
          <cell r="AF37">
            <v>61</v>
          </cell>
          <cell r="AG37">
            <v>10</v>
          </cell>
          <cell r="AH37">
            <v>3</v>
          </cell>
          <cell r="AI37">
            <v>72</v>
          </cell>
          <cell r="AJ37">
            <v>24</v>
          </cell>
          <cell r="AK37">
            <v>2</v>
          </cell>
          <cell r="AL37">
            <v>32</v>
          </cell>
          <cell r="AM37">
            <v>6</v>
          </cell>
        </row>
        <row r="38">
          <cell r="A38">
            <v>200</v>
          </cell>
          <cell r="B38" t="str">
            <v>200</v>
          </cell>
          <cell r="C38" t="str">
            <v>GLA</v>
          </cell>
          <cell r="D38">
            <v>7</v>
          </cell>
          <cell r="E38">
            <v>17</v>
          </cell>
          <cell r="F38">
            <v>9</v>
          </cell>
          <cell r="G38">
            <v>5</v>
          </cell>
          <cell r="H38">
            <v>11</v>
          </cell>
          <cell r="I38">
            <v>7</v>
          </cell>
          <cell r="J38">
            <v>17</v>
          </cell>
          <cell r="K38">
            <v>19</v>
          </cell>
          <cell r="L38">
            <v>3</v>
          </cell>
          <cell r="M38">
            <v>16</v>
          </cell>
          <cell r="N38">
            <v>34</v>
          </cell>
          <cell r="O38">
            <v>10</v>
          </cell>
          <cell r="P38">
            <v>1</v>
          </cell>
          <cell r="Q38">
            <v>10</v>
          </cell>
          <cell r="R38">
            <v>6</v>
          </cell>
          <cell r="S38">
            <v>5</v>
          </cell>
          <cell r="T38">
            <v>32</v>
          </cell>
          <cell r="U38">
            <v>7</v>
          </cell>
          <cell r="V38">
            <v>11</v>
          </cell>
          <cell r="W38">
            <v>18</v>
          </cell>
          <cell r="X38">
            <v>4</v>
          </cell>
          <cell r="Y38">
            <v>3</v>
          </cell>
          <cell r="Z38">
            <v>15</v>
          </cell>
          <cell r="AA38">
            <v>4</v>
          </cell>
          <cell r="AB38">
            <v>1</v>
          </cell>
          <cell r="AC38">
            <v>5</v>
          </cell>
          <cell r="AD38">
            <v>4</v>
          </cell>
          <cell r="AE38">
            <v>34</v>
          </cell>
          <cell r="AF38">
            <v>69</v>
          </cell>
          <cell r="AG38">
            <v>23</v>
          </cell>
          <cell r="AH38">
            <v>9</v>
          </cell>
          <cell r="AI38">
            <v>36</v>
          </cell>
          <cell r="AJ38">
            <v>17</v>
          </cell>
          <cell r="AK38">
            <v>23</v>
          </cell>
          <cell r="AL38">
            <v>56</v>
          </cell>
          <cell r="AM38">
            <v>14</v>
          </cell>
        </row>
        <row r="39">
          <cell r="A39">
            <v>201</v>
          </cell>
          <cell r="B39" t="str">
            <v>201</v>
          </cell>
          <cell r="C39" t="str">
            <v>GLSW</v>
          </cell>
          <cell r="D39">
            <v>40</v>
          </cell>
          <cell r="E39">
            <v>27</v>
          </cell>
          <cell r="F39">
            <v>12</v>
          </cell>
          <cell r="H39">
            <v>30</v>
          </cell>
          <cell r="I39">
            <v>15</v>
          </cell>
          <cell r="J39">
            <v>13</v>
          </cell>
          <cell r="K39">
            <v>20</v>
          </cell>
          <cell r="L39">
            <v>2</v>
          </cell>
          <cell r="M39">
            <v>29</v>
          </cell>
          <cell r="N39">
            <v>37</v>
          </cell>
          <cell r="O39">
            <v>1</v>
          </cell>
          <cell r="P39">
            <v>1</v>
          </cell>
          <cell r="Q39">
            <v>37</v>
          </cell>
          <cell r="R39">
            <v>12</v>
          </cell>
          <cell r="S39">
            <v>2</v>
          </cell>
          <cell r="T39">
            <v>7</v>
          </cell>
          <cell r="U39">
            <v>1</v>
          </cell>
          <cell r="V39">
            <v>8</v>
          </cell>
          <cell r="W39">
            <v>36</v>
          </cell>
          <cell r="X39">
            <v>3</v>
          </cell>
          <cell r="Z39">
            <v>18</v>
          </cell>
          <cell r="AA39">
            <v>11</v>
          </cell>
          <cell r="AB39">
            <v>3</v>
          </cell>
          <cell r="AC39">
            <v>8</v>
          </cell>
          <cell r="AD39">
            <v>0</v>
          </cell>
          <cell r="AE39">
            <v>77</v>
          </cell>
          <cell r="AF39">
            <v>100</v>
          </cell>
          <cell r="AG39">
            <v>16</v>
          </cell>
          <cell r="AH39">
            <v>1</v>
          </cell>
          <cell r="AI39">
            <v>85</v>
          </cell>
          <cell r="AJ39">
            <v>38</v>
          </cell>
          <cell r="AK39">
            <v>18</v>
          </cell>
          <cell r="AL39">
            <v>35</v>
          </cell>
          <cell r="AM39">
            <v>3</v>
          </cell>
        </row>
        <row r="40">
          <cell r="A40">
            <v>202</v>
          </cell>
          <cell r="B40" t="str">
            <v>202</v>
          </cell>
          <cell r="C40" t="str">
            <v>GLCA</v>
          </cell>
          <cell r="D40">
            <v>13</v>
          </cell>
          <cell r="E40">
            <v>13</v>
          </cell>
          <cell r="F40">
            <v>5</v>
          </cell>
          <cell r="G40">
            <v>0</v>
          </cell>
          <cell r="H40">
            <v>13</v>
          </cell>
          <cell r="I40">
            <v>4</v>
          </cell>
          <cell r="K40">
            <v>3</v>
          </cell>
          <cell r="M40">
            <v>5</v>
          </cell>
          <cell r="N40">
            <v>14</v>
          </cell>
          <cell r="O40">
            <v>4</v>
          </cell>
          <cell r="Q40">
            <v>9</v>
          </cell>
          <cell r="R40">
            <v>8</v>
          </cell>
          <cell r="S40">
            <v>7</v>
          </cell>
          <cell r="T40">
            <v>7</v>
          </cell>
          <cell r="U40">
            <v>1</v>
          </cell>
          <cell r="V40">
            <v>6</v>
          </cell>
          <cell r="W40">
            <v>10</v>
          </cell>
          <cell r="X40">
            <v>1</v>
          </cell>
          <cell r="Z40">
            <v>10</v>
          </cell>
          <cell r="AA40">
            <v>3</v>
          </cell>
          <cell r="AC40">
            <v>2</v>
          </cell>
          <cell r="AD40">
            <v>1</v>
          </cell>
          <cell r="AE40">
            <v>24</v>
          </cell>
          <cell r="AF40">
            <v>37</v>
          </cell>
          <cell r="AG40">
            <v>10</v>
          </cell>
          <cell r="AH40">
            <v>0</v>
          </cell>
          <cell r="AI40">
            <v>32</v>
          </cell>
          <cell r="AJ40">
            <v>15</v>
          </cell>
          <cell r="AK40">
            <v>7</v>
          </cell>
          <cell r="AL40">
            <v>12</v>
          </cell>
          <cell r="AM40">
            <v>2</v>
          </cell>
        </row>
        <row r="41">
          <cell r="A41">
            <v>215</v>
          </cell>
          <cell r="B41" t="str">
            <v>215</v>
          </cell>
          <cell r="C41" t="str">
            <v>SPBD</v>
          </cell>
          <cell r="D41">
            <v>26</v>
          </cell>
          <cell r="E41">
            <v>38</v>
          </cell>
          <cell r="F41">
            <v>1</v>
          </cell>
          <cell r="G41">
            <v>1</v>
          </cell>
          <cell r="H41">
            <v>14</v>
          </cell>
          <cell r="I41">
            <v>4</v>
          </cell>
          <cell r="J41">
            <v>5</v>
          </cell>
          <cell r="K41">
            <v>9</v>
          </cell>
          <cell r="L41">
            <v>-1</v>
          </cell>
          <cell r="M41">
            <v>33</v>
          </cell>
          <cell r="N41">
            <v>36</v>
          </cell>
          <cell r="O41">
            <v>0</v>
          </cell>
          <cell r="P41">
            <v>2</v>
          </cell>
          <cell r="Q41">
            <v>12</v>
          </cell>
          <cell r="R41">
            <v>6</v>
          </cell>
          <cell r="S41">
            <v>3</v>
          </cell>
          <cell r="T41">
            <v>10</v>
          </cell>
          <cell r="U41">
            <v>1</v>
          </cell>
          <cell r="V41">
            <v>16</v>
          </cell>
          <cell r="W41">
            <v>27</v>
          </cell>
          <cell r="X41">
            <v>1</v>
          </cell>
          <cell r="Z41">
            <v>24</v>
          </cell>
          <cell r="AA41">
            <v>5</v>
          </cell>
          <cell r="AC41">
            <v>6</v>
          </cell>
          <cell r="AE41">
            <v>75</v>
          </cell>
          <cell r="AF41">
            <v>101</v>
          </cell>
          <cell r="AG41">
            <v>2</v>
          </cell>
          <cell r="AH41">
            <v>3</v>
          </cell>
          <cell r="AI41">
            <v>50</v>
          </cell>
          <cell r="AJ41">
            <v>15</v>
          </cell>
          <cell r="AK41">
            <v>8</v>
          </cell>
          <cell r="AL41">
            <v>25</v>
          </cell>
          <cell r="AM41">
            <v>0</v>
          </cell>
        </row>
        <row r="42">
          <cell r="A42">
            <v>230</v>
          </cell>
          <cell r="B42" t="str">
            <v>230</v>
          </cell>
          <cell r="C42" t="str">
            <v>LGBC</v>
          </cell>
          <cell r="D42">
            <v>19</v>
          </cell>
          <cell r="E42">
            <v>24</v>
          </cell>
          <cell r="F42">
            <v>2</v>
          </cell>
          <cell r="G42">
            <v>1</v>
          </cell>
          <cell r="H42">
            <v>17</v>
          </cell>
          <cell r="I42">
            <v>8</v>
          </cell>
          <cell r="J42">
            <v>6</v>
          </cell>
          <cell r="K42">
            <v>10</v>
          </cell>
          <cell r="L42">
            <v>2</v>
          </cell>
          <cell r="M42">
            <v>17</v>
          </cell>
          <cell r="N42">
            <v>38</v>
          </cell>
          <cell r="O42">
            <v>1</v>
          </cell>
          <cell r="P42">
            <v>1</v>
          </cell>
          <cell r="Q42">
            <v>9</v>
          </cell>
          <cell r="R42">
            <v>8</v>
          </cell>
          <cell r="S42">
            <v>3</v>
          </cell>
          <cell r="T42">
            <v>12</v>
          </cell>
          <cell r="U42">
            <v>3</v>
          </cell>
          <cell r="V42">
            <v>11</v>
          </cell>
          <cell r="W42">
            <v>13</v>
          </cell>
          <cell r="X42">
            <v>2</v>
          </cell>
          <cell r="Z42">
            <v>4</v>
          </cell>
          <cell r="AA42">
            <v>6</v>
          </cell>
          <cell r="AC42">
            <v>2</v>
          </cell>
          <cell r="AD42">
            <v>2</v>
          </cell>
          <cell r="AE42">
            <v>47</v>
          </cell>
          <cell r="AF42">
            <v>75</v>
          </cell>
          <cell r="AG42">
            <v>5</v>
          </cell>
          <cell r="AH42">
            <v>2</v>
          </cell>
          <cell r="AI42">
            <v>30</v>
          </cell>
          <cell r="AJ42">
            <v>22</v>
          </cell>
          <cell r="AK42">
            <v>9</v>
          </cell>
          <cell r="AL42">
            <v>24</v>
          </cell>
          <cell r="AM42">
            <v>7</v>
          </cell>
        </row>
        <row r="43">
          <cell r="A43">
            <v>231</v>
          </cell>
          <cell r="B43" t="str">
            <v>231</v>
          </cell>
          <cell r="C43" t="str">
            <v>LGKR</v>
          </cell>
          <cell r="D43">
            <v>10</v>
          </cell>
          <cell r="E43">
            <v>7</v>
          </cell>
          <cell r="F43">
            <v>1</v>
          </cell>
          <cell r="G43">
            <v>1</v>
          </cell>
          <cell r="H43">
            <v>13</v>
          </cell>
          <cell r="I43">
            <v>0</v>
          </cell>
          <cell r="K43">
            <v>16</v>
          </cell>
          <cell r="M43">
            <v>12</v>
          </cell>
          <cell r="N43">
            <v>7</v>
          </cell>
          <cell r="O43">
            <v>2</v>
          </cell>
          <cell r="P43">
            <v>0</v>
          </cell>
          <cell r="Q43">
            <v>14</v>
          </cell>
          <cell r="R43">
            <v>3</v>
          </cell>
          <cell r="S43">
            <v>1</v>
          </cell>
          <cell r="T43">
            <v>16</v>
          </cell>
          <cell r="U43">
            <v>3</v>
          </cell>
          <cell r="V43">
            <v>7</v>
          </cell>
          <cell r="W43">
            <v>4</v>
          </cell>
          <cell r="X43">
            <v>1</v>
          </cell>
          <cell r="Z43">
            <v>11</v>
          </cell>
          <cell r="AA43">
            <v>2</v>
          </cell>
          <cell r="AC43">
            <v>3</v>
          </cell>
          <cell r="AD43">
            <v>3</v>
          </cell>
          <cell r="AE43">
            <v>29</v>
          </cell>
          <cell r="AF43">
            <v>18</v>
          </cell>
          <cell r="AG43">
            <v>4</v>
          </cell>
          <cell r="AH43">
            <v>1</v>
          </cell>
          <cell r="AI43">
            <v>38</v>
          </cell>
          <cell r="AJ43">
            <v>5</v>
          </cell>
          <cell r="AK43">
            <v>1</v>
          </cell>
          <cell r="AL43">
            <v>35</v>
          </cell>
          <cell r="AM43">
            <v>6</v>
          </cell>
        </row>
        <row r="44">
          <cell r="A44">
            <v>240</v>
          </cell>
          <cell r="B44" t="str">
            <v>240</v>
          </cell>
          <cell r="C44" t="str">
            <v>HDKJ</v>
          </cell>
          <cell r="D44">
            <v>18</v>
          </cell>
          <cell r="E44">
            <v>6</v>
          </cell>
          <cell r="F44">
            <v>4</v>
          </cell>
          <cell r="G44">
            <v>1</v>
          </cell>
          <cell r="H44">
            <v>6</v>
          </cell>
          <cell r="I44">
            <v>1</v>
          </cell>
          <cell r="J44">
            <v>1</v>
          </cell>
          <cell r="K44">
            <v>9</v>
          </cell>
          <cell r="M44">
            <v>2</v>
          </cell>
          <cell r="N44">
            <v>12</v>
          </cell>
          <cell r="O44">
            <v>3</v>
          </cell>
          <cell r="P44">
            <v>3</v>
          </cell>
          <cell r="Q44">
            <v>2</v>
          </cell>
          <cell r="R44">
            <v>2</v>
          </cell>
          <cell r="T44">
            <v>6</v>
          </cell>
          <cell r="V44">
            <v>5</v>
          </cell>
          <cell r="W44">
            <v>0</v>
          </cell>
          <cell r="X44">
            <v>5</v>
          </cell>
          <cell r="Y44">
            <v>2</v>
          </cell>
          <cell r="Z44">
            <v>1</v>
          </cell>
          <cell r="AD44">
            <v>0</v>
          </cell>
          <cell r="AE44">
            <v>25</v>
          </cell>
          <cell r="AF44">
            <v>18</v>
          </cell>
          <cell r="AG44">
            <v>12</v>
          </cell>
          <cell r="AH44">
            <v>6</v>
          </cell>
          <cell r="AI44">
            <v>9</v>
          </cell>
          <cell r="AJ44">
            <v>3</v>
          </cell>
          <cell r="AK44">
            <v>1</v>
          </cell>
          <cell r="AL44">
            <v>15</v>
          </cell>
          <cell r="AM44">
            <v>0</v>
          </cell>
        </row>
        <row r="45">
          <cell r="A45">
            <v>250</v>
          </cell>
          <cell r="B45" t="str">
            <v>250</v>
          </cell>
          <cell r="C45" t="str">
            <v>GLDJ</v>
          </cell>
          <cell r="D45">
            <v>15</v>
          </cell>
          <cell r="E45">
            <v>21</v>
          </cell>
          <cell r="F45">
            <v>7</v>
          </cell>
          <cell r="G45">
            <v>1</v>
          </cell>
          <cell r="H45">
            <v>8</v>
          </cell>
          <cell r="I45">
            <v>13</v>
          </cell>
          <cell r="J45">
            <v>4</v>
          </cell>
          <cell r="K45">
            <v>8</v>
          </cell>
          <cell r="L45">
            <v>3</v>
          </cell>
          <cell r="M45">
            <v>12</v>
          </cell>
          <cell r="N45">
            <v>28</v>
          </cell>
          <cell r="Q45">
            <v>11</v>
          </cell>
          <cell r="R45">
            <v>7</v>
          </cell>
          <cell r="S45">
            <v>2</v>
          </cell>
          <cell r="T45">
            <v>12</v>
          </cell>
          <cell r="U45">
            <v>1</v>
          </cell>
          <cell r="V45">
            <v>10</v>
          </cell>
          <cell r="W45">
            <v>15</v>
          </cell>
          <cell r="X45">
            <v>0</v>
          </cell>
          <cell r="Z45">
            <v>9</v>
          </cell>
          <cell r="AA45">
            <v>5</v>
          </cell>
          <cell r="AC45">
            <v>5</v>
          </cell>
          <cell r="AE45">
            <v>37</v>
          </cell>
          <cell r="AF45">
            <v>64</v>
          </cell>
          <cell r="AG45">
            <v>7</v>
          </cell>
          <cell r="AH45">
            <v>1</v>
          </cell>
          <cell r="AI45">
            <v>28</v>
          </cell>
          <cell r="AJ45">
            <v>25</v>
          </cell>
          <cell r="AK45">
            <v>6</v>
          </cell>
          <cell r="AL45">
            <v>25</v>
          </cell>
          <cell r="AM45">
            <v>4</v>
          </cell>
        </row>
        <row r="46">
          <cell r="A46">
            <v>270</v>
          </cell>
          <cell r="B46" t="str">
            <v>270</v>
          </cell>
          <cell r="C46" t="str">
            <v>DWMS</v>
          </cell>
          <cell r="D46">
            <v>5</v>
          </cell>
          <cell r="E46">
            <v>7</v>
          </cell>
          <cell r="F46">
            <v>28</v>
          </cell>
          <cell r="G46">
            <v>2</v>
          </cell>
          <cell r="H46">
            <v>9</v>
          </cell>
          <cell r="I46">
            <v>2</v>
          </cell>
          <cell r="J46">
            <v>2</v>
          </cell>
          <cell r="K46">
            <v>13</v>
          </cell>
          <cell r="L46">
            <v>4</v>
          </cell>
          <cell r="M46">
            <v>2</v>
          </cell>
          <cell r="N46">
            <v>3</v>
          </cell>
          <cell r="O46">
            <v>1</v>
          </cell>
          <cell r="P46">
            <v>1</v>
          </cell>
          <cell r="Q46">
            <v>1</v>
          </cell>
          <cell r="R46">
            <v>1</v>
          </cell>
          <cell r="T46">
            <v>6</v>
          </cell>
          <cell r="U46">
            <v>2</v>
          </cell>
          <cell r="V46">
            <v>1</v>
          </cell>
          <cell r="W46">
            <v>6</v>
          </cell>
          <cell r="X46">
            <v>4</v>
          </cell>
          <cell r="Y46">
            <v>3</v>
          </cell>
          <cell r="Z46">
            <v>0</v>
          </cell>
          <cell r="AA46">
            <v>1</v>
          </cell>
          <cell r="AC46">
            <v>3</v>
          </cell>
          <cell r="AD46">
            <v>1</v>
          </cell>
          <cell r="AE46">
            <v>8</v>
          </cell>
          <cell r="AF46">
            <v>16</v>
          </cell>
          <cell r="AG46">
            <v>33</v>
          </cell>
          <cell r="AH46">
            <v>6</v>
          </cell>
          <cell r="AI46">
            <v>10</v>
          </cell>
          <cell r="AJ46">
            <v>4</v>
          </cell>
          <cell r="AK46">
            <v>2</v>
          </cell>
          <cell r="AL46">
            <v>22</v>
          </cell>
          <cell r="AM46">
            <v>7</v>
          </cell>
        </row>
        <row r="47">
          <cell r="A47">
            <v>280</v>
          </cell>
          <cell r="B47" t="str">
            <v>280</v>
          </cell>
          <cell r="C47" t="str">
            <v>AKK</v>
          </cell>
          <cell r="D47">
            <v>4</v>
          </cell>
          <cell r="E47">
            <v>6</v>
          </cell>
          <cell r="F47">
            <v>5</v>
          </cell>
          <cell r="H47">
            <v>10</v>
          </cell>
          <cell r="I47">
            <v>1</v>
          </cell>
          <cell r="J47">
            <v>2</v>
          </cell>
          <cell r="K47">
            <v>-1</v>
          </cell>
          <cell r="M47">
            <v>5</v>
          </cell>
          <cell r="N47">
            <v>12</v>
          </cell>
          <cell r="Q47">
            <v>5</v>
          </cell>
          <cell r="R47">
            <v>1</v>
          </cell>
          <cell r="T47">
            <v>5</v>
          </cell>
          <cell r="U47">
            <v>2</v>
          </cell>
          <cell r="V47">
            <v>10</v>
          </cell>
          <cell r="W47">
            <v>8</v>
          </cell>
          <cell r="Z47">
            <v>13</v>
          </cell>
          <cell r="AA47">
            <v>2</v>
          </cell>
          <cell r="AC47">
            <v>3</v>
          </cell>
          <cell r="AE47">
            <v>19</v>
          </cell>
          <cell r="AF47">
            <v>26</v>
          </cell>
          <cell r="AG47">
            <v>5</v>
          </cell>
          <cell r="AH47">
            <v>0</v>
          </cell>
          <cell r="AI47">
            <v>28</v>
          </cell>
          <cell r="AJ47">
            <v>4</v>
          </cell>
          <cell r="AK47">
            <v>2</v>
          </cell>
          <cell r="AL47">
            <v>7</v>
          </cell>
          <cell r="AM47">
            <v>2</v>
          </cell>
        </row>
        <row r="48">
          <cell r="A48">
            <v>281</v>
          </cell>
          <cell r="B48" t="str">
            <v>281</v>
          </cell>
          <cell r="C48" t="str">
            <v>AKSW</v>
          </cell>
          <cell r="M48">
            <v>1</v>
          </cell>
          <cell r="O48">
            <v>3</v>
          </cell>
          <cell r="Q48">
            <v>1</v>
          </cell>
          <cell r="R48">
            <v>1</v>
          </cell>
          <cell r="V48">
            <v>13</v>
          </cell>
          <cell r="W48">
            <v>9</v>
          </cell>
          <cell r="X48">
            <v>2</v>
          </cell>
          <cell r="Z48">
            <v>12</v>
          </cell>
          <cell r="AA48">
            <v>2</v>
          </cell>
          <cell r="AC48">
            <v>3</v>
          </cell>
          <cell r="AE48">
            <v>14</v>
          </cell>
          <cell r="AF48">
            <v>9</v>
          </cell>
          <cell r="AG48">
            <v>5</v>
          </cell>
          <cell r="AH48">
            <v>0</v>
          </cell>
          <cell r="AI48">
            <v>13</v>
          </cell>
          <cell r="AJ48">
            <v>3</v>
          </cell>
          <cell r="AK48">
            <v>0</v>
          </cell>
          <cell r="AL48">
            <v>3</v>
          </cell>
          <cell r="AM48">
            <v>0</v>
          </cell>
        </row>
        <row r="49">
          <cell r="A49">
            <v>290</v>
          </cell>
          <cell r="B49" t="str">
            <v>290</v>
          </cell>
          <cell r="C49" t="str">
            <v>LTBP</v>
          </cell>
          <cell r="D49">
            <v>6</v>
          </cell>
          <cell r="E49">
            <v>15</v>
          </cell>
          <cell r="F49">
            <v>1</v>
          </cell>
          <cell r="G49">
            <v>1</v>
          </cell>
          <cell r="H49">
            <v>1</v>
          </cell>
          <cell r="I49">
            <v>1</v>
          </cell>
          <cell r="J49">
            <v>3</v>
          </cell>
          <cell r="K49">
            <v>5</v>
          </cell>
          <cell r="L49">
            <v>0</v>
          </cell>
          <cell r="M49">
            <v>5</v>
          </cell>
          <cell r="N49">
            <v>27</v>
          </cell>
          <cell r="O49">
            <v>2</v>
          </cell>
          <cell r="P49">
            <v>1</v>
          </cell>
          <cell r="Q49">
            <v>10</v>
          </cell>
          <cell r="R49">
            <v>3</v>
          </cell>
          <cell r="S49">
            <v>1</v>
          </cell>
          <cell r="T49">
            <v>9</v>
          </cell>
          <cell r="U49">
            <v>4</v>
          </cell>
          <cell r="V49">
            <v>9</v>
          </cell>
          <cell r="W49">
            <v>14</v>
          </cell>
          <cell r="X49">
            <v>3</v>
          </cell>
          <cell r="Y49">
            <v>1</v>
          </cell>
          <cell r="Z49">
            <v>5</v>
          </cell>
          <cell r="AA49">
            <v>2</v>
          </cell>
          <cell r="AC49">
            <v>1</v>
          </cell>
          <cell r="AE49">
            <v>20</v>
          </cell>
          <cell r="AF49">
            <v>56</v>
          </cell>
          <cell r="AG49">
            <v>6</v>
          </cell>
          <cell r="AH49">
            <v>3</v>
          </cell>
          <cell r="AI49">
            <v>16</v>
          </cell>
          <cell r="AJ49">
            <v>6</v>
          </cell>
          <cell r="AK49">
            <v>4</v>
          </cell>
          <cell r="AL49">
            <v>15</v>
          </cell>
          <cell r="AM49">
            <v>4</v>
          </cell>
        </row>
        <row r="50">
          <cell r="A50">
            <v>291</v>
          </cell>
          <cell r="B50" t="str">
            <v>291</v>
          </cell>
          <cell r="C50" t="str">
            <v>LTKN</v>
          </cell>
          <cell r="D50">
            <v>13</v>
          </cell>
          <cell r="E50">
            <v>16</v>
          </cell>
          <cell r="F50">
            <v>2</v>
          </cell>
          <cell r="H50">
            <v>22</v>
          </cell>
          <cell r="I50">
            <v>9</v>
          </cell>
          <cell r="J50">
            <v>0</v>
          </cell>
          <cell r="K50">
            <v>21</v>
          </cell>
          <cell r="L50">
            <v>2</v>
          </cell>
          <cell r="M50">
            <v>14</v>
          </cell>
          <cell r="N50">
            <v>20</v>
          </cell>
          <cell r="O50">
            <v>3</v>
          </cell>
          <cell r="P50">
            <v>1</v>
          </cell>
          <cell r="Q50">
            <v>17</v>
          </cell>
          <cell r="R50">
            <v>2</v>
          </cell>
          <cell r="S50">
            <v>1</v>
          </cell>
          <cell r="T50">
            <v>15</v>
          </cell>
          <cell r="U50">
            <v>2</v>
          </cell>
          <cell r="V50">
            <v>4</v>
          </cell>
          <cell r="W50">
            <v>12</v>
          </cell>
          <cell r="X50">
            <v>2</v>
          </cell>
          <cell r="Z50">
            <v>10</v>
          </cell>
          <cell r="AA50">
            <v>2</v>
          </cell>
          <cell r="AB50">
            <v>1</v>
          </cell>
          <cell r="AC50">
            <v>53</v>
          </cell>
          <cell r="AD50">
            <v>0</v>
          </cell>
          <cell r="AE50">
            <v>31</v>
          </cell>
          <cell r="AF50">
            <v>48</v>
          </cell>
          <cell r="AG50">
            <v>7</v>
          </cell>
          <cell r="AH50">
            <v>1</v>
          </cell>
          <cell r="AI50">
            <v>49</v>
          </cell>
          <cell r="AJ50">
            <v>13</v>
          </cell>
          <cell r="AK50">
            <v>2</v>
          </cell>
          <cell r="AL50">
            <v>89</v>
          </cell>
          <cell r="AM50">
            <v>4</v>
          </cell>
        </row>
        <row r="51">
          <cell r="A51">
            <v>292</v>
          </cell>
          <cell r="B51" t="str">
            <v>292</v>
          </cell>
          <cell r="C51" t="str">
            <v>LTPH</v>
          </cell>
          <cell r="D51">
            <v>13</v>
          </cell>
          <cell r="E51">
            <v>7</v>
          </cell>
          <cell r="F51">
            <v>12</v>
          </cell>
          <cell r="H51">
            <v>16</v>
          </cell>
          <cell r="I51">
            <v>10</v>
          </cell>
          <cell r="J51">
            <v>10</v>
          </cell>
          <cell r="K51">
            <v>11</v>
          </cell>
          <cell r="L51">
            <v>5</v>
          </cell>
          <cell r="M51">
            <v>6</v>
          </cell>
          <cell r="N51">
            <v>14</v>
          </cell>
          <cell r="O51">
            <v>3</v>
          </cell>
          <cell r="Q51">
            <v>8</v>
          </cell>
          <cell r="R51">
            <v>5</v>
          </cell>
          <cell r="S51">
            <v>5</v>
          </cell>
          <cell r="T51">
            <v>4</v>
          </cell>
          <cell r="U51">
            <v>3</v>
          </cell>
          <cell r="V51">
            <v>7</v>
          </cell>
          <cell r="W51">
            <v>9</v>
          </cell>
          <cell r="X51">
            <v>2</v>
          </cell>
          <cell r="Z51">
            <v>3</v>
          </cell>
          <cell r="AA51">
            <v>5</v>
          </cell>
          <cell r="AC51">
            <v>3</v>
          </cell>
          <cell r="AE51">
            <v>26</v>
          </cell>
          <cell r="AF51">
            <v>30</v>
          </cell>
          <cell r="AG51">
            <v>17</v>
          </cell>
          <cell r="AH51">
            <v>0</v>
          </cell>
          <cell r="AI51">
            <v>27</v>
          </cell>
          <cell r="AJ51">
            <v>20</v>
          </cell>
          <cell r="AK51">
            <v>15</v>
          </cell>
          <cell r="AL51">
            <v>18</v>
          </cell>
          <cell r="AM51">
            <v>8</v>
          </cell>
        </row>
        <row r="52">
          <cell r="A52">
            <v>293</v>
          </cell>
          <cell r="B52" t="str">
            <v>293</v>
          </cell>
          <cell r="C52" t="str">
            <v>LTUS</v>
          </cell>
          <cell r="D52">
            <v>17</v>
          </cell>
          <cell r="E52">
            <v>21</v>
          </cell>
          <cell r="F52">
            <v>9</v>
          </cell>
          <cell r="G52">
            <v>2</v>
          </cell>
          <cell r="H52">
            <v>16</v>
          </cell>
          <cell r="I52">
            <v>6</v>
          </cell>
          <cell r="J52">
            <v>2</v>
          </cell>
          <cell r="K52">
            <v>8</v>
          </cell>
          <cell r="L52">
            <v>4</v>
          </cell>
          <cell r="M52">
            <v>8</v>
          </cell>
          <cell r="N52">
            <v>15</v>
          </cell>
          <cell r="O52">
            <v>7</v>
          </cell>
          <cell r="P52">
            <v>1</v>
          </cell>
          <cell r="Q52">
            <v>11</v>
          </cell>
          <cell r="R52">
            <v>6</v>
          </cell>
          <cell r="S52">
            <v>3</v>
          </cell>
          <cell r="T52">
            <v>4</v>
          </cell>
          <cell r="U52">
            <v>1</v>
          </cell>
          <cell r="V52">
            <v>10</v>
          </cell>
          <cell r="W52">
            <v>12</v>
          </cell>
          <cell r="X52">
            <v>3</v>
          </cell>
          <cell r="Y52">
            <v>1</v>
          </cell>
          <cell r="Z52">
            <v>12</v>
          </cell>
          <cell r="AA52">
            <v>2</v>
          </cell>
          <cell r="AB52">
            <v>4</v>
          </cell>
          <cell r="AC52">
            <v>7</v>
          </cell>
          <cell r="AE52">
            <v>35</v>
          </cell>
          <cell r="AF52">
            <v>48</v>
          </cell>
          <cell r="AG52">
            <v>19</v>
          </cell>
          <cell r="AH52">
            <v>4</v>
          </cell>
          <cell r="AI52">
            <v>39</v>
          </cell>
          <cell r="AJ52">
            <v>14</v>
          </cell>
          <cell r="AK52">
            <v>9</v>
          </cell>
          <cell r="AL52">
            <v>19</v>
          </cell>
          <cell r="AM52">
            <v>5</v>
          </cell>
        </row>
        <row r="53">
          <cell r="A53">
            <v>294</v>
          </cell>
          <cell r="B53" t="str">
            <v>294</v>
          </cell>
          <cell r="C53" t="str">
            <v>LTDR</v>
          </cell>
          <cell r="D53">
            <v>15</v>
          </cell>
          <cell r="E53">
            <v>28</v>
          </cell>
          <cell r="F53">
            <v>1</v>
          </cell>
          <cell r="H53">
            <v>16</v>
          </cell>
          <cell r="I53">
            <v>10</v>
          </cell>
          <cell r="J53">
            <v>2</v>
          </cell>
          <cell r="K53">
            <v>20</v>
          </cell>
          <cell r="L53">
            <v>5</v>
          </cell>
          <cell r="M53">
            <v>10</v>
          </cell>
          <cell r="N53">
            <v>22</v>
          </cell>
          <cell r="O53">
            <v>-2</v>
          </cell>
          <cell r="P53">
            <v>2</v>
          </cell>
          <cell r="Q53">
            <v>14</v>
          </cell>
          <cell r="R53">
            <v>5</v>
          </cell>
          <cell r="S53">
            <v>1</v>
          </cell>
          <cell r="T53">
            <v>6</v>
          </cell>
          <cell r="U53">
            <v>2</v>
          </cell>
          <cell r="V53">
            <v>8</v>
          </cell>
          <cell r="W53">
            <v>18</v>
          </cell>
          <cell r="X53">
            <v>1</v>
          </cell>
          <cell r="Z53">
            <v>15</v>
          </cell>
          <cell r="AA53">
            <v>7</v>
          </cell>
          <cell r="AB53">
            <v>1</v>
          </cell>
          <cell r="AC53">
            <v>4</v>
          </cell>
          <cell r="AE53">
            <v>33</v>
          </cell>
          <cell r="AF53">
            <v>68</v>
          </cell>
          <cell r="AG53">
            <v>0</v>
          </cell>
          <cell r="AH53">
            <v>2</v>
          </cell>
          <cell r="AI53">
            <v>45</v>
          </cell>
          <cell r="AJ53">
            <v>22</v>
          </cell>
          <cell r="AK53">
            <v>4</v>
          </cell>
          <cell r="AL53">
            <v>30</v>
          </cell>
          <cell r="AM53">
            <v>7</v>
          </cell>
        </row>
        <row r="54">
          <cell r="A54">
            <v>295</v>
          </cell>
          <cell r="B54" t="str">
            <v>295</v>
          </cell>
          <cell r="C54" t="str">
            <v>LTCW</v>
          </cell>
          <cell r="D54">
            <v>26</v>
          </cell>
          <cell r="E54">
            <v>15</v>
          </cell>
          <cell r="F54">
            <v>2</v>
          </cell>
          <cell r="H54">
            <v>20</v>
          </cell>
          <cell r="I54">
            <v>5</v>
          </cell>
          <cell r="J54">
            <v>3</v>
          </cell>
          <cell r="K54">
            <v>14</v>
          </cell>
          <cell r="L54">
            <v>7</v>
          </cell>
          <cell r="M54">
            <v>23</v>
          </cell>
          <cell r="N54">
            <v>22</v>
          </cell>
          <cell r="O54">
            <v>0</v>
          </cell>
          <cell r="P54">
            <v>1</v>
          </cell>
          <cell r="Q54">
            <v>12</v>
          </cell>
          <cell r="R54">
            <v>2</v>
          </cell>
          <cell r="S54">
            <v>2</v>
          </cell>
          <cell r="T54">
            <v>11</v>
          </cell>
          <cell r="U54">
            <v>5</v>
          </cell>
          <cell r="V54">
            <v>18</v>
          </cell>
          <cell r="W54">
            <v>12</v>
          </cell>
          <cell r="X54">
            <v>1</v>
          </cell>
          <cell r="Z54">
            <v>8</v>
          </cell>
          <cell r="AA54">
            <v>2</v>
          </cell>
          <cell r="AC54">
            <v>6</v>
          </cell>
          <cell r="AD54">
            <v>2</v>
          </cell>
          <cell r="AE54">
            <v>67</v>
          </cell>
          <cell r="AF54">
            <v>49</v>
          </cell>
          <cell r="AG54">
            <v>3</v>
          </cell>
          <cell r="AH54">
            <v>1</v>
          </cell>
          <cell r="AI54">
            <v>40</v>
          </cell>
          <cell r="AJ54">
            <v>9</v>
          </cell>
          <cell r="AK54">
            <v>5</v>
          </cell>
          <cell r="AL54">
            <v>31</v>
          </cell>
          <cell r="AM54">
            <v>14</v>
          </cell>
        </row>
        <row r="55">
          <cell r="A55">
            <v>296</v>
          </cell>
          <cell r="B55" t="str">
            <v>296</v>
          </cell>
          <cell r="C55" t="str">
            <v>LTAY</v>
          </cell>
          <cell r="D55">
            <v>7</v>
          </cell>
          <cell r="E55">
            <v>13</v>
          </cell>
          <cell r="F55">
            <v>2</v>
          </cell>
          <cell r="G55">
            <v>0</v>
          </cell>
          <cell r="H55">
            <v>8</v>
          </cell>
          <cell r="I55">
            <v>4</v>
          </cell>
          <cell r="J55">
            <v>1</v>
          </cell>
          <cell r="K55">
            <v>10</v>
          </cell>
          <cell r="L55">
            <v>5</v>
          </cell>
          <cell r="M55">
            <v>7</v>
          </cell>
          <cell r="N55">
            <v>21</v>
          </cell>
          <cell r="O55">
            <v>-1</v>
          </cell>
          <cell r="P55">
            <v>1</v>
          </cell>
          <cell r="Q55">
            <v>4</v>
          </cell>
          <cell r="R55">
            <v>2</v>
          </cell>
          <cell r="S55">
            <v>1</v>
          </cell>
          <cell r="T55">
            <v>6</v>
          </cell>
          <cell r="U55">
            <v>2</v>
          </cell>
          <cell r="V55">
            <v>7</v>
          </cell>
          <cell r="W55">
            <v>16</v>
          </cell>
          <cell r="X55">
            <v>3</v>
          </cell>
          <cell r="Z55">
            <v>3</v>
          </cell>
          <cell r="AA55">
            <v>1</v>
          </cell>
          <cell r="AC55">
            <v>3</v>
          </cell>
          <cell r="AD55">
            <v>1</v>
          </cell>
          <cell r="AE55">
            <v>21</v>
          </cell>
          <cell r="AF55">
            <v>50</v>
          </cell>
          <cell r="AG55">
            <v>4</v>
          </cell>
          <cell r="AH55">
            <v>1</v>
          </cell>
          <cell r="AI55">
            <v>15</v>
          </cell>
          <cell r="AJ55">
            <v>7</v>
          </cell>
          <cell r="AK55">
            <v>2</v>
          </cell>
          <cell r="AL55">
            <v>19</v>
          </cell>
          <cell r="AM55">
            <v>8</v>
          </cell>
        </row>
        <row r="56">
          <cell r="A56">
            <v>297</v>
          </cell>
          <cell r="B56" t="str">
            <v>297</v>
          </cell>
          <cell r="C56" t="str">
            <v>LTIC</v>
          </cell>
          <cell r="D56">
            <v>4</v>
          </cell>
          <cell r="E56">
            <v>10</v>
          </cell>
          <cell r="F56">
            <v>1</v>
          </cell>
          <cell r="G56">
            <v>2</v>
          </cell>
          <cell r="H56">
            <v>4</v>
          </cell>
          <cell r="I56">
            <v>1</v>
          </cell>
          <cell r="J56">
            <v>2</v>
          </cell>
          <cell r="K56">
            <v>11</v>
          </cell>
          <cell r="L56">
            <v>-1</v>
          </cell>
          <cell r="M56">
            <v>5</v>
          </cell>
          <cell r="N56">
            <v>6</v>
          </cell>
          <cell r="O56">
            <v>3</v>
          </cell>
          <cell r="Q56">
            <v>5</v>
          </cell>
          <cell r="R56">
            <v>3</v>
          </cell>
          <cell r="T56">
            <v>5</v>
          </cell>
          <cell r="U56">
            <v>2</v>
          </cell>
          <cell r="V56">
            <v>7</v>
          </cell>
          <cell r="W56">
            <v>2</v>
          </cell>
          <cell r="X56">
            <v>6</v>
          </cell>
          <cell r="Y56">
            <v>1</v>
          </cell>
          <cell r="Z56">
            <v>4</v>
          </cell>
          <cell r="AA56">
            <v>2</v>
          </cell>
          <cell r="AC56">
            <v>3</v>
          </cell>
          <cell r="AD56">
            <v>1</v>
          </cell>
          <cell r="AE56">
            <v>16</v>
          </cell>
          <cell r="AF56">
            <v>18</v>
          </cell>
          <cell r="AG56">
            <v>10</v>
          </cell>
          <cell r="AH56">
            <v>3</v>
          </cell>
          <cell r="AI56">
            <v>13</v>
          </cell>
          <cell r="AJ56">
            <v>6</v>
          </cell>
          <cell r="AK56">
            <v>2</v>
          </cell>
          <cell r="AL56">
            <v>19</v>
          </cell>
          <cell r="AM56">
            <v>2</v>
          </cell>
        </row>
        <row r="57">
          <cell r="A57">
            <v>298</v>
          </cell>
          <cell r="B57" t="str">
            <v>298</v>
          </cell>
          <cell r="C57" t="str">
            <v>LTTK</v>
          </cell>
          <cell r="M57">
            <v>2</v>
          </cell>
          <cell r="N57">
            <v>2</v>
          </cell>
          <cell r="Q57">
            <v>2</v>
          </cell>
          <cell r="T57">
            <v>1</v>
          </cell>
          <cell r="V57">
            <v>4</v>
          </cell>
          <cell r="W57">
            <v>18</v>
          </cell>
          <cell r="X57">
            <v>4</v>
          </cell>
          <cell r="Y57">
            <v>1</v>
          </cell>
          <cell r="Z57">
            <v>16</v>
          </cell>
          <cell r="AA57">
            <v>4</v>
          </cell>
          <cell r="AC57">
            <v>1</v>
          </cell>
          <cell r="AE57">
            <v>6</v>
          </cell>
          <cell r="AF57">
            <v>20</v>
          </cell>
          <cell r="AG57">
            <v>4</v>
          </cell>
          <cell r="AH57">
            <v>1</v>
          </cell>
          <cell r="AI57">
            <v>18</v>
          </cell>
          <cell r="AJ57">
            <v>4</v>
          </cell>
          <cell r="AK57">
            <v>0</v>
          </cell>
          <cell r="AL57">
            <v>2</v>
          </cell>
          <cell r="AM57">
            <v>0</v>
          </cell>
        </row>
        <row r="58">
          <cell r="D58">
            <v>922</v>
          </cell>
          <cell r="E58">
            <v>1008</v>
          </cell>
          <cell r="F58">
            <v>286</v>
          </cell>
          <cell r="G58">
            <v>51</v>
          </cell>
          <cell r="H58">
            <v>891</v>
          </cell>
          <cell r="I58">
            <v>297</v>
          </cell>
          <cell r="J58">
            <v>221</v>
          </cell>
          <cell r="K58">
            <v>681</v>
          </cell>
          <cell r="L58">
            <v>148</v>
          </cell>
          <cell r="M58">
            <v>746</v>
          </cell>
          <cell r="N58">
            <v>1292</v>
          </cell>
          <cell r="O58">
            <v>132</v>
          </cell>
          <cell r="P58">
            <v>34</v>
          </cell>
          <cell r="Q58">
            <v>651</v>
          </cell>
          <cell r="R58">
            <v>262</v>
          </cell>
          <cell r="S58">
            <v>115</v>
          </cell>
          <cell r="T58">
            <v>483</v>
          </cell>
          <cell r="U58">
            <v>118</v>
          </cell>
          <cell r="V58">
            <v>637</v>
          </cell>
          <cell r="W58">
            <v>812</v>
          </cell>
          <cell r="X58">
            <v>115</v>
          </cell>
          <cell r="Y58">
            <v>28</v>
          </cell>
          <cell r="Z58">
            <v>615</v>
          </cell>
          <cell r="AA58">
            <v>173</v>
          </cell>
          <cell r="AB58">
            <v>41</v>
          </cell>
          <cell r="AC58">
            <v>320</v>
          </cell>
          <cell r="AD58">
            <v>65</v>
          </cell>
          <cell r="AE58">
            <v>2305</v>
          </cell>
          <cell r="AF58">
            <v>3112</v>
          </cell>
          <cell r="AG58">
            <v>533</v>
          </cell>
          <cell r="AH58">
            <v>113</v>
          </cell>
          <cell r="AI58">
            <v>2157</v>
          </cell>
          <cell r="AJ58">
            <v>732</v>
          </cell>
          <cell r="AK58">
            <v>377</v>
          </cell>
          <cell r="AL58">
            <v>1484</v>
          </cell>
          <cell r="AM58">
            <v>331</v>
          </cell>
        </row>
      </sheetData>
      <sheetData sheetId="7"/>
      <sheetData sheetId="8"/>
      <sheetData sheetId="9"/>
      <sheetData sheetId="10"/>
      <sheetData sheetId="11"/>
      <sheetData sheetId="12"/>
      <sheetData sheetId="13"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3' Jan-Mar14"/>
    </sheetNames>
    <sheetDataSet>
      <sheetData sheetId="0"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월"/>
      <sheetName val="2월"/>
      <sheetName val="3월"/>
      <sheetName val="4월"/>
      <sheetName val="5월"/>
      <sheetName val="6월"/>
      <sheetName val="7월"/>
      <sheetName val="8월"/>
      <sheetName val="9월"/>
      <sheetName val="Sheet1"/>
      <sheetName val="10월"/>
      <sheetName val="11월"/>
      <sheetName val="12월"/>
      <sheetName val="직원 이름"/>
    </sheetNames>
    <sheetDataSet>
      <sheetData sheetId="0">
        <row r="2">
          <cell r="C2" t="str">
            <v>V</v>
          </cell>
          <cell r="F2" t="str">
            <v>P</v>
          </cell>
          <cell r="I2" t="str">
            <v>S</v>
          </cell>
        </row>
        <row r="4">
          <cell r="AH4">
            <v>2021</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총괄"/>
      <sheetName val="본댐"/>
      <sheetName val="도수"/>
      <sheetName val="ssb"/>
      <sheetName val="증감"/>
      <sheetName val="토목"/>
      <sheetName val="국고"/>
      <sheetName val="발전"/>
      <sheetName val="건축"/>
      <sheetName val="건축내역"/>
      <sheetName val="기계"/>
      <sheetName val="전기"/>
      <sheetName val="통신"/>
      <sheetName val="집계"/>
      <sheetName val="챠트"/>
      <sheetName val="물가"/>
      <sheetName val="Sheet9"/>
      <sheetName val="Sheet10"/>
      <sheetName val="Sheet11"/>
      <sheetName val="Sheet12"/>
      <sheetName val="Sheet13"/>
      <sheetName val="Sheet14"/>
      <sheetName val="Sheet15"/>
      <sheetName val="Sheet16"/>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노임단가"/>
      <sheetName val="SMAZZ"/>
      <sheetName val="내역공정"/>
      <sheetName val="총괄"/>
      <sheetName val="잡비"/>
      <sheetName val="내역"/>
      <sheetName val="목록"/>
      <sheetName val="일위"/>
      <sheetName val="소요"/>
      <sheetName val="식재수량표"/>
      <sheetName val="시설수량표"/>
      <sheetName val="철거물량산출"/>
      <sheetName val="주요자재집계"/>
      <sheetName val="주요자재"/>
      <sheetName val="시멘모래"/>
      <sheetName val="블럭공사"/>
      <sheetName val="수경일위"/>
      <sheetName val="수경단가비교표"/>
      <sheetName val="수목단가"/>
      <sheetName val="자재단가"/>
      <sheetName val="경비목록"/>
      <sheetName val="경비"/>
      <sheetName val="견적의뢰서"/>
      <sheetName val="견적의뢰서 (2)"/>
      <sheetName val="견적"/>
      <sheetName val="기계경비개요"/>
      <sheetName val="2002기계경비산출표"/>
      <sheetName val="해상장비조정원"/>
      <sheetName val="물량산출근거"/>
      <sheetName val="전기"/>
      <sheetName val="산출내역서집계표"/>
      <sheetName val="수량산출"/>
      <sheetName val="00노임기준"/>
      <sheetName val="일위대가"/>
      <sheetName val="단가 및 재료비"/>
      <sheetName val="중기사용료산출근거"/>
      <sheetName val="내역서1-2"/>
      <sheetName val="건축일위"/>
      <sheetName val="그라우팅일위"/>
      <sheetName val="직노"/>
      <sheetName val="수량산출(음암)"/>
      <sheetName val="경산"/>
      <sheetName val="원가"/>
      <sheetName val="신규단가"/>
      <sheetName val="계약단가"/>
      <sheetName val="건축"/>
      <sheetName val="설계명세서"/>
      <sheetName val="갑지"/>
      <sheetName val="집계표"/>
      <sheetName val="정SW_원_"/>
      <sheetName val="기본일위"/>
      <sheetName val="실행내역"/>
      <sheetName val="데이타"/>
      <sheetName val="발신정보"/>
      <sheetName val="단가"/>
      <sheetName val="송전재료비"/>
      <sheetName val="금액내역서"/>
      <sheetName val="을"/>
      <sheetName val="J直材4"/>
      <sheetName val="일_4_"/>
      <sheetName val="정공공사"/>
      <sheetName val="#REF"/>
      <sheetName val="장비종합부표"/>
      <sheetName val="집계표_식재"/>
      <sheetName val="내역서"/>
      <sheetName val="부표"/>
      <sheetName val="H-PILE수량집계"/>
      <sheetName val="1안"/>
      <sheetName val="식재인부"/>
      <sheetName val="중기사용료"/>
      <sheetName val="총괄집계표"/>
      <sheetName val="단"/>
      <sheetName val="Sheet2"/>
      <sheetName val="PAD TR보호대기초"/>
      <sheetName val="가로등기초"/>
      <sheetName val="HANDHOLE(2)"/>
      <sheetName val="경율산정"/>
      <sheetName val="건축내역"/>
      <sheetName val="N賃率-職"/>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노임단가"/>
    </sheetNames>
    <sheetDataSet>
      <sheetData sheetId="0"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채널"/>
      <sheetName val="FOXlife"/>
      <sheetName val="E-Channel 편성표(12월)"/>
      <sheetName val="FOXlife 편성표(12월)"/>
      <sheetName val="Macro1"/>
      <sheetName val="E-Channel_편성표(12월)"/>
      <sheetName val="FOXlife_편성표(12월)"/>
      <sheetName val="캔개발배경"/>
      <sheetName val="경쟁사가격"/>
      <sheetName val="캔판매목표"/>
      <sheetName val="시장"/>
      <sheetName val="손익"/>
      <sheetName val="일정표"/>
      <sheetName val="4월(시급반영)"/>
      <sheetName val="4월"/>
      <sheetName val="산와머니 12월(티캐스트 2000)"/>
      <sheetName val="CueSheet_0807"/>
      <sheetName val="TV"/>
      <sheetName val="5월 편성안"/>
      <sheetName val="3월(최종)"/>
      <sheetName val="E!TV"/>
      <sheetName val="Plan"/>
      <sheetName val="4.경비 5.영업외수지"/>
      <sheetName val="#cmpt2"/>
      <sheetName val="Import"/>
      <sheetName val="합계잔액시산표"/>
      <sheetName val="수불부"/>
      <sheetName val="Graph"/>
      <sheetName val="DB"/>
      <sheetName val="백데이터"/>
      <sheetName val="엔미즈_코리아"/>
      <sheetName val="전체단가표"/>
      <sheetName val="SF1 L"/>
      <sheetName val="SF1 O"/>
      <sheetName val="조정전"/>
      <sheetName val="개요"/>
      <sheetName val="기안"/>
      <sheetName val="마케팅"/>
      <sheetName val="목차"/>
      <sheetName val="추정손익"/>
      <sheetName val="할당"/>
      <sheetName val="실적"/>
      <sheetName val="원가"/>
      <sheetName val="제목"/>
      <sheetName val="원가,목표"/>
      <sheetName val="판매"/>
      <sheetName val="판촉"/>
      <sheetName val="협조"/>
      <sheetName val="Naver"/>
      <sheetName val="중간감사결과보고"/>
    </sheetNames>
    <sheetDataSet>
      <sheetData sheetId="0">
        <row r="3">
          <cell r="B3" t="str">
            <v>이채널</v>
          </cell>
          <cell r="Z3" t="str">
            <v>이채널</v>
          </cell>
        </row>
        <row r="5">
          <cell r="Z5" t="str">
            <v>FOX</v>
          </cell>
        </row>
      </sheetData>
      <sheetData sheetId="1"/>
      <sheetData sheetId="2"/>
      <sheetData sheetId="3"/>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채널"/>
    </sheetNames>
    <sheetDataSet>
      <sheetData sheetId="0"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CHEDULE"/>
      <sheetName val="CTEMCOST"/>
      <sheetName val="laroux"/>
      <sheetName val="ELECTRIC"/>
    </sheetNames>
    <sheetDataSet>
      <sheetData sheetId="0" refreshError="1"/>
      <sheetData sheetId="1" refreshError="1"/>
      <sheetData sheetId="2" refreshError="1"/>
      <sheetData sheetId="3"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제안"/>
      <sheetName val="집행예시 &amp; Ad spec"/>
      <sheetName val="역사리스트DB"/>
      <sheetName val="구분"/>
      <sheetName val="집행예시_&amp;_Ad_spec"/>
      <sheetName val="SF1 L"/>
      <sheetName val="SF1 O"/>
      <sheetName val="합계잔액시산표"/>
      <sheetName val="E채널"/>
      <sheetName val="DB"/>
      <sheetName val="백데이터"/>
      <sheetName val="LG ART"/>
      <sheetName val="전체단가표"/>
    </sheetNames>
    <sheetDataSet>
      <sheetData sheetId="0">
        <row r="3">
          <cell r="C3" t="str">
            <v>Standard</v>
          </cell>
        </row>
        <row r="4">
          <cell r="C4" t="str">
            <v>Fan Page</v>
          </cell>
        </row>
        <row r="5">
          <cell r="C5" t="str">
            <v>Application</v>
          </cell>
        </row>
        <row r="6">
          <cell r="C6" t="str">
            <v>Event</v>
          </cell>
        </row>
        <row r="7">
          <cell r="C7" t="str">
            <v>Page Post</v>
          </cell>
        </row>
        <row r="8">
          <cell r="C8" t="str">
            <v>-</v>
          </cell>
        </row>
      </sheetData>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Sheet2"/>
    </sheetNames>
    <sheetDataSet>
      <sheetData sheetId="0"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기본일위"/>
      <sheetName val="예산서"/>
      <sheetName val="단가비교표"/>
      <sheetName val="노무비 근거"/>
      <sheetName val="일위대가"/>
      <sheetName val="000000"/>
      <sheetName val="VXXXXX"/>
      <sheetName val="본문"/>
      <sheetName val="목차"/>
      <sheetName val="개발비용"/>
      <sheetName val="비교표"/>
      <sheetName val="총괄내역"/>
      <sheetName val="공종내역"/>
      <sheetName val="부표"/>
      <sheetName val="토적집계"/>
      <sheetName val="토적표"/>
      <sheetName val="맨홀"/>
      <sheetName val="트렌치"/>
      <sheetName val="연결관"/>
      <sheetName val="기계일위"/>
      <sheetName val="포장일위"/>
      <sheetName val="기계경비"/>
      <sheetName val="기타경비"/>
      <sheetName val="간지"/>
      <sheetName val="표지"/>
      <sheetName val="전시원"/>
      <sheetName val="전시내"/>
      <sheetName val="Sheet1"/>
      <sheetName val="Sheet2"/>
      <sheetName val="Sheet3"/>
      <sheetName val="내역서(교량)전체"/>
      <sheetName val="#REF"/>
      <sheetName val="2000년1차"/>
      <sheetName val="2000전체분"/>
      <sheetName val="직노"/>
      <sheetName val="직재"/>
      <sheetName val="내역서"/>
      <sheetName val="구조토적"/>
      <sheetName val="제노임"/>
      <sheetName val="노임단가"/>
    </sheetNames>
    <sheetDataSet>
      <sheetData sheetId="0" refreshError="1">
        <row r="1">
          <cell r="L1" t="str">
            <v>2000년 10월</v>
          </cell>
        </row>
        <row r="2">
          <cell r="A2" t="str">
            <v>名  稱 : 모르터 ( 1 : 2 )</v>
          </cell>
          <cell r="J2" t="str">
            <v>單位 : 원/㎥當</v>
          </cell>
          <cell r="L2" t="str">
            <v>주  요  자  재  단  가  표</v>
          </cell>
        </row>
        <row r="3">
          <cell r="A3" t="str">
            <v>區    分</v>
          </cell>
          <cell r="B3" t="str">
            <v>材質 및 規格</v>
          </cell>
          <cell r="C3" t="str">
            <v>單位</v>
          </cell>
          <cell r="D3" t="str">
            <v>數    量</v>
          </cell>
          <cell r="E3" t="str">
            <v>材       料       費</v>
          </cell>
          <cell r="G3" t="str">
            <v xml:space="preserve">        勞       務       費</v>
          </cell>
          <cell r="I3" t="str">
            <v>經              費</v>
          </cell>
          <cell r="L3" t="str">
            <v>철근</v>
          </cell>
          <cell r="M3">
            <v>324500</v>
          </cell>
          <cell r="O3" t="str">
            <v>모래</v>
          </cell>
          <cell r="P3">
            <v>16000</v>
          </cell>
        </row>
        <row r="4">
          <cell r="A4" t="str">
            <v>工 種 別</v>
          </cell>
          <cell r="E4" t="str">
            <v>單  價</v>
          </cell>
          <cell r="F4" t="str">
            <v>金      額</v>
          </cell>
          <cell r="G4" t="str">
            <v>單  價</v>
          </cell>
          <cell r="H4" t="str">
            <v>金      額</v>
          </cell>
          <cell r="I4" t="str">
            <v>單  價</v>
          </cell>
          <cell r="J4" t="str">
            <v>金      額</v>
          </cell>
          <cell r="L4" t="str">
            <v>철선 # 8</v>
          </cell>
          <cell r="M4">
            <v>480</v>
          </cell>
          <cell r="O4" t="str">
            <v>잡석</v>
          </cell>
          <cell r="P4">
            <v>11000</v>
          </cell>
        </row>
        <row r="5">
          <cell r="A5" t="str">
            <v>시멘트</v>
          </cell>
          <cell r="C5" t="str">
            <v>kg</v>
          </cell>
          <cell r="D5">
            <v>680</v>
          </cell>
          <cell r="E5">
            <v>59</v>
          </cell>
          <cell r="F5">
            <v>40120</v>
          </cell>
          <cell r="H5">
            <v>0</v>
          </cell>
          <cell r="J5">
            <v>0</v>
          </cell>
          <cell r="L5" t="str">
            <v>철선 # 20</v>
          </cell>
          <cell r="M5">
            <v>587</v>
          </cell>
          <cell r="O5" t="str">
            <v>보조기층재</v>
          </cell>
          <cell r="P5">
            <v>11000</v>
          </cell>
        </row>
        <row r="6">
          <cell r="A6" t="str">
            <v>모래</v>
          </cell>
          <cell r="C6" t="str">
            <v>㎥</v>
          </cell>
          <cell r="D6">
            <v>0.98</v>
          </cell>
          <cell r="E6">
            <v>16000</v>
          </cell>
          <cell r="F6">
            <v>15680</v>
          </cell>
          <cell r="H6">
            <v>0</v>
          </cell>
          <cell r="J6">
            <v>0</v>
          </cell>
          <cell r="K6">
            <v>16500</v>
          </cell>
          <cell r="L6" t="str">
            <v>못  N75</v>
          </cell>
          <cell r="M6">
            <v>660</v>
          </cell>
          <cell r="O6" t="str">
            <v>시멘트</v>
          </cell>
          <cell r="P6">
            <v>59</v>
          </cell>
          <cell r="Q6">
            <v>2600</v>
          </cell>
        </row>
        <row r="7">
          <cell r="A7" t="str">
            <v>보통인부</v>
          </cell>
          <cell r="C7" t="str">
            <v>인</v>
          </cell>
          <cell r="D7">
            <v>1</v>
          </cell>
          <cell r="F7">
            <v>0</v>
          </cell>
          <cell r="G7">
            <v>37052</v>
          </cell>
          <cell r="H7">
            <v>37052</v>
          </cell>
          <cell r="J7">
            <v>0</v>
          </cell>
          <cell r="K7">
            <v>1000</v>
          </cell>
          <cell r="L7" t="str">
            <v>목재</v>
          </cell>
          <cell r="M7">
            <v>272182</v>
          </cell>
          <cell r="O7" t="str">
            <v>판재</v>
          </cell>
          <cell r="P7">
            <v>285792</v>
          </cell>
          <cell r="Q7">
            <v>1050</v>
          </cell>
        </row>
        <row r="8">
          <cell r="F8">
            <v>0</v>
          </cell>
          <cell r="H8">
            <v>0</v>
          </cell>
          <cell r="J8">
            <v>0</v>
          </cell>
          <cell r="K8">
            <v>550</v>
          </cell>
          <cell r="L8" t="str">
            <v>원목</v>
          </cell>
          <cell r="M8">
            <v>164670</v>
          </cell>
          <cell r="O8" t="str">
            <v>합판</v>
          </cell>
          <cell r="P8">
            <v>6641</v>
          </cell>
          <cell r="Q8">
            <v>11000</v>
          </cell>
        </row>
        <row r="9">
          <cell r="F9">
            <v>0</v>
          </cell>
          <cell r="H9">
            <v>0</v>
          </cell>
          <cell r="J9">
            <v>0</v>
          </cell>
          <cell r="L9" t="str">
            <v>40-210-8</v>
          </cell>
          <cell r="M9">
            <v>43330</v>
          </cell>
        </row>
        <row r="10">
          <cell r="F10">
            <v>0</v>
          </cell>
          <cell r="H10">
            <v>0</v>
          </cell>
          <cell r="J10">
            <v>0</v>
          </cell>
          <cell r="L10" t="str">
            <v>40-135-8</v>
          </cell>
          <cell r="M10">
            <v>36690</v>
          </cell>
        </row>
        <row r="11">
          <cell r="F11">
            <v>0</v>
          </cell>
          <cell r="H11">
            <v>0</v>
          </cell>
          <cell r="J11">
            <v>0</v>
          </cell>
          <cell r="L11" t="str">
            <v>40-180-8</v>
          </cell>
          <cell r="M11">
            <v>39960</v>
          </cell>
        </row>
        <row r="12">
          <cell r="F12">
            <v>0</v>
          </cell>
          <cell r="H12">
            <v>0</v>
          </cell>
          <cell r="J12">
            <v>0</v>
          </cell>
          <cell r="L12" t="str">
            <v>25-210-8</v>
          </cell>
          <cell r="M12">
            <v>44840</v>
          </cell>
        </row>
        <row r="13">
          <cell r="F13">
            <v>0</v>
          </cell>
          <cell r="H13">
            <v>0</v>
          </cell>
          <cell r="J13">
            <v>0</v>
          </cell>
          <cell r="L13" t="str">
            <v>와이어메쉬</v>
          </cell>
          <cell r="M13">
            <v>700</v>
          </cell>
        </row>
        <row r="14">
          <cell r="F14">
            <v>0</v>
          </cell>
          <cell r="H14">
            <v>0</v>
          </cell>
          <cell r="J14">
            <v>0</v>
          </cell>
          <cell r="L14" t="str">
            <v>25-210-12</v>
          </cell>
          <cell r="M14">
            <v>46180</v>
          </cell>
        </row>
        <row r="15">
          <cell r="F15">
            <v>0</v>
          </cell>
          <cell r="H15">
            <v>0</v>
          </cell>
          <cell r="J15">
            <v>0</v>
          </cell>
        </row>
        <row r="16">
          <cell r="F16">
            <v>0</v>
          </cell>
          <cell r="H16">
            <v>0</v>
          </cell>
          <cell r="J16">
            <v>0</v>
          </cell>
        </row>
        <row r="17">
          <cell r="F17">
            <v>0</v>
          </cell>
          <cell r="H17">
            <v>0</v>
          </cell>
          <cell r="J17">
            <v>0</v>
          </cell>
        </row>
        <row r="18">
          <cell r="A18" t="str">
            <v>計</v>
          </cell>
          <cell r="F18">
            <v>55800</v>
          </cell>
          <cell r="H18">
            <v>37052</v>
          </cell>
          <cell r="J18">
            <v>0</v>
          </cell>
        </row>
        <row r="20">
          <cell r="A20" t="str">
            <v>名  稱 : 모르터 ( 1 : 3 )</v>
          </cell>
          <cell r="J20" t="str">
            <v>單位 : 원/㎥當</v>
          </cell>
        </row>
        <row r="21">
          <cell r="A21" t="str">
            <v>區    分</v>
          </cell>
          <cell r="B21" t="str">
            <v>材質 및 規格</v>
          </cell>
          <cell r="C21" t="str">
            <v>單位</v>
          </cell>
          <cell r="D21" t="str">
            <v>數    量</v>
          </cell>
          <cell r="E21" t="str">
            <v>材       料       費</v>
          </cell>
          <cell r="G21" t="str">
            <v xml:space="preserve">        勞       務       費</v>
          </cell>
          <cell r="I21" t="str">
            <v>經              費</v>
          </cell>
        </row>
        <row r="22">
          <cell r="A22" t="str">
            <v>工 種 別</v>
          </cell>
          <cell r="E22" t="str">
            <v>單  價</v>
          </cell>
          <cell r="F22" t="str">
            <v>金      額</v>
          </cell>
          <cell r="G22" t="str">
            <v>單  價</v>
          </cell>
          <cell r="H22" t="str">
            <v>金      額</v>
          </cell>
          <cell r="I22" t="str">
            <v>單  價</v>
          </cell>
          <cell r="J22" t="str">
            <v>金      額</v>
          </cell>
        </row>
        <row r="23">
          <cell r="A23" t="str">
            <v>시멘트</v>
          </cell>
          <cell r="C23" t="str">
            <v>kg</v>
          </cell>
          <cell r="D23">
            <v>510</v>
          </cell>
          <cell r="E23">
            <v>59</v>
          </cell>
          <cell r="F23">
            <v>30090</v>
          </cell>
          <cell r="H23">
            <v>0</v>
          </cell>
          <cell r="J23">
            <v>0</v>
          </cell>
        </row>
        <row r="24">
          <cell r="A24" t="str">
            <v>모래</v>
          </cell>
          <cell r="C24" t="str">
            <v>㎥</v>
          </cell>
          <cell r="D24">
            <v>1.1000000000000001</v>
          </cell>
          <cell r="E24">
            <v>16000</v>
          </cell>
          <cell r="F24">
            <v>17600</v>
          </cell>
          <cell r="H24">
            <v>0</v>
          </cell>
          <cell r="J24">
            <v>0</v>
          </cell>
        </row>
        <row r="25">
          <cell r="A25" t="str">
            <v>보통인부</v>
          </cell>
          <cell r="C25" t="str">
            <v>인</v>
          </cell>
          <cell r="D25">
            <v>1</v>
          </cell>
          <cell r="F25">
            <v>0</v>
          </cell>
          <cell r="G25">
            <v>37052</v>
          </cell>
          <cell r="H25">
            <v>37052</v>
          </cell>
          <cell r="J25">
            <v>0</v>
          </cell>
        </row>
        <row r="26">
          <cell r="F26">
            <v>0</v>
          </cell>
          <cell r="H26">
            <v>0</v>
          </cell>
          <cell r="J26">
            <v>0</v>
          </cell>
        </row>
        <row r="27">
          <cell r="F27">
            <v>0</v>
          </cell>
          <cell r="H27">
            <v>0</v>
          </cell>
          <cell r="J27">
            <v>0</v>
          </cell>
        </row>
        <row r="28">
          <cell r="F28">
            <v>0</v>
          </cell>
          <cell r="H28">
            <v>0</v>
          </cell>
          <cell r="J28">
            <v>0</v>
          </cell>
        </row>
        <row r="29">
          <cell r="F29">
            <v>0</v>
          </cell>
          <cell r="H29">
            <v>0</v>
          </cell>
          <cell r="J29">
            <v>0</v>
          </cell>
        </row>
        <row r="30">
          <cell r="F30">
            <v>0</v>
          </cell>
          <cell r="H30">
            <v>0</v>
          </cell>
          <cell r="J30">
            <v>0</v>
          </cell>
        </row>
        <row r="31">
          <cell r="F31">
            <v>0</v>
          </cell>
          <cell r="H31">
            <v>0</v>
          </cell>
          <cell r="J31">
            <v>0</v>
          </cell>
        </row>
        <row r="32">
          <cell r="F32">
            <v>0</v>
          </cell>
          <cell r="H32">
            <v>0</v>
          </cell>
          <cell r="J32">
            <v>0</v>
          </cell>
        </row>
        <row r="33">
          <cell r="F33">
            <v>0</v>
          </cell>
          <cell r="H33">
            <v>0</v>
          </cell>
          <cell r="J33">
            <v>0</v>
          </cell>
        </row>
        <row r="34">
          <cell r="F34">
            <v>0</v>
          </cell>
          <cell r="H34">
            <v>0</v>
          </cell>
          <cell r="J34">
            <v>0</v>
          </cell>
        </row>
        <row r="35">
          <cell r="F35">
            <v>0</v>
          </cell>
          <cell r="H35">
            <v>0</v>
          </cell>
          <cell r="J35">
            <v>0</v>
          </cell>
        </row>
        <row r="36">
          <cell r="A36" t="str">
            <v>計</v>
          </cell>
          <cell r="F36">
            <v>47690</v>
          </cell>
          <cell r="H36">
            <v>37052</v>
          </cell>
          <cell r="J36">
            <v>0</v>
          </cell>
        </row>
        <row r="38">
          <cell r="A38" t="str">
            <v>名  稱 : 레미콘타설 ( 무근 )</v>
          </cell>
          <cell r="J38" t="str">
            <v>單位 : 원/㎥當</v>
          </cell>
        </row>
        <row r="39">
          <cell r="A39" t="str">
            <v>區    分</v>
          </cell>
          <cell r="B39" t="str">
            <v>材質 및 規格</v>
          </cell>
          <cell r="C39" t="str">
            <v>單位</v>
          </cell>
          <cell r="D39" t="str">
            <v>數    量</v>
          </cell>
          <cell r="E39" t="str">
            <v>材       料       費</v>
          </cell>
          <cell r="G39" t="str">
            <v xml:space="preserve">        勞       務       費</v>
          </cell>
          <cell r="I39" t="str">
            <v>經              費</v>
          </cell>
        </row>
        <row r="40">
          <cell r="A40" t="str">
            <v>工 種 別</v>
          </cell>
          <cell r="E40" t="str">
            <v>單  價</v>
          </cell>
          <cell r="F40" t="str">
            <v>金      額</v>
          </cell>
          <cell r="G40" t="str">
            <v>單  價</v>
          </cell>
          <cell r="H40" t="str">
            <v>金      額</v>
          </cell>
          <cell r="I40" t="str">
            <v>單  價</v>
          </cell>
          <cell r="J40" t="str">
            <v>金      額</v>
          </cell>
        </row>
        <row r="41">
          <cell r="A41" t="str">
            <v>콘크리트공</v>
          </cell>
          <cell r="C41" t="str">
            <v>인</v>
          </cell>
          <cell r="D41">
            <v>0.15</v>
          </cell>
          <cell r="F41">
            <v>0</v>
          </cell>
          <cell r="G41">
            <v>64308</v>
          </cell>
          <cell r="H41">
            <v>9646.2000000000007</v>
          </cell>
          <cell r="J41">
            <v>0</v>
          </cell>
        </row>
        <row r="42">
          <cell r="A42" t="str">
            <v>보통인부</v>
          </cell>
          <cell r="C42" t="str">
            <v>인</v>
          </cell>
          <cell r="D42">
            <v>0.27</v>
          </cell>
          <cell r="F42">
            <v>0</v>
          </cell>
          <cell r="G42">
            <v>37052</v>
          </cell>
          <cell r="H42">
            <v>10004</v>
          </cell>
          <cell r="J42">
            <v>0</v>
          </cell>
        </row>
        <row r="43">
          <cell r="F43">
            <v>0</v>
          </cell>
          <cell r="H43">
            <v>0</v>
          </cell>
          <cell r="J43">
            <v>0</v>
          </cell>
        </row>
        <row r="44">
          <cell r="F44">
            <v>0</v>
          </cell>
          <cell r="H44">
            <v>0</v>
          </cell>
          <cell r="J44">
            <v>0</v>
          </cell>
        </row>
        <row r="45">
          <cell r="F45">
            <v>0</v>
          </cell>
          <cell r="H45">
            <v>0</v>
          </cell>
          <cell r="J45">
            <v>0</v>
          </cell>
        </row>
        <row r="46">
          <cell r="F46">
            <v>0</v>
          </cell>
          <cell r="H46">
            <v>0</v>
          </cell>
          <cell r="J46">
            <v>0</v>
          </cell>
        </row>
        <row r="47">
          <cell r="F47">
            <v>0</v>
          </cell>
          <cell r="H47">
            <v>0</v>
          </cell>
          <cell r="J47">
            <v>0</v>
          </cell>
        </row>
        <row r="48">
          <cell r="F48">
            <v>0</v>
          </cell>
          <cell r="H48">
            <v>0</v>
          </cell>
          <cell r="J48">
            <v>0</v>
          </cell>
        </row>
        <row r="49">
          <cell r="F49">
            <v>0</v>
          </cell>
          <cell r="H49">
            <v>0</v>
          </cell>
          <cell r="J49">
            <v>0</v>
          </cell>
        </row>
        <row r="50">
          <cell r="F50">
            <v>0</v>
          </cell>
          <cell r="H50">
            <v>0</v>
          </cell>
          <cell r="J50">
            <v>0</v>
          </cell>
        </row>
        <row r="51">
          <cell r="F51">
            <v>0</v>
          </cell>
          <cell r="H51">
            <v>0</v>
          </cell>
          <cell r="J51">
            <v>0</v>
          </cell>
        </row>
        <row r="52">
          <cell r="F52">
            <v>0</v>
          </cell>
          <cell r="H52">
            <v>0</v>
          </cell>
          <cell r="J52">
            <v>0</v>
          </cell>
        </row>
        <row r="53">
          <cell r="F53">
            <v>0</v>
          </cell>
          <cell r="H53">
            <v>0</v>
          </cell>
          <cell r="J53">
            <v>0</v>
          </cell>
        </row>
        <row r="54">
          <cell r="A54" t="str">
            <v>計</v>
          </cell>
          <cell r="F54">
            <v>0</v>
          </cell>
          <cell r="H54">
            <v>19650</v>
          </cell>
          <cell r="J54">
            <v>0</v>
          </cell>
        </row>
        <row r="56">
          <cell r="A56" t="str">
            <v>名  稱 : 레미콘타설 ( 철근 )</v>
          </cell>
          <cell r="J56" t="str">
            <v>單位 : 원/㎥當</v>
          </cell>
        </row>
        <row r="57">
          <cell r="A57" t="str">
            <v>區    分</v>
          </cell>
          <cell r="B57" t="str">
            <v>材質 및 規格</v>
          </cell>
          <cell r="C57" t="str">
            <v>單位</v>
          </cell>
          <cell r="D57" t="str">
            <v>數    量</v>
          </cell>
          <cell r="E57" t="str">
            <v>材       料       費</v>
          </cell>
          <cell r="G57" t="str">
            <v xml:space="preserve">        勞       務       費</v>
          </cell>
          <cell r="I57" t="str">
            <v>經              費</v>
          </cell>
        </row>
        <row r="58">
          <cell r="A58" t="str">
            <v>工 種 別</v>
          </cell>
          <cell r="E58" t="str">
            <v>單  價</v>
          </cell>
          <cell r="F58" t="str">
            <v>金      額</v>
          </cell>
          <cell r="G58" t="str">
            <v>單  價</v>
          </cell>
          <cell r="H58" t="str">
            <v>金      額</v>
          </cell>
          <cell r="I58" t="str">
            <v>單  價</v>
          </cell>
          <cell r="J58" t="str">
            <v>金      額</v>
          </cell>
        </row>
        <row r="59">
          <cell r="A59" t="str">
            <v>콘크리트공</v>
          </cell>
          <cell r="C59" t="str">
            <v>인</v>
          </cell>
          <cell r="D59">
            <v>0.17</v>
          </cell>
          <cell r="F59">
            <v>0</v>
          </cell>
          <cell r="G59">
            <v>64308</v>
          </cell>
          <cell r="H59">
            <v>10932.3</v>
          </cell>
          <cell r="J59">
            <v>0</v>
          </cell>
        </row>
        <row r="60">
          <cell r="A60" t="str">
            <v>보통인부</v>
          </cell>
          <cell r="C60" t="str">
            <v>인</v>
          </cell>
          <cell r="D60">
            <v>0.28999999999999998</v>
          </cell>
          <cell r="F60">
            <v>0</v>
          </cell>
          <cell r="G60">
            <v>37052</v>
          </cell>
          <cell r="H60">
            <v>10745</v>
          </cell>
          <cell r="J60">
            <v>0</v>
          </cell>
        </row>
        <row r="61">
          <cell r="F61">
            <v>0</v>
          </cell>
          <cell r="H61">
            <v>0</v>
          </cell>
          <cell r="J61">
            <v>0</v>
          </cell>
        </row>
        <row r="62">
          <cell r="F62">
            <v>0</v>
          </cell>
          <cell r="H62">
            <v>0</v>
          </cell>
          <cell r="J62">
            <v>0</v>
          </cell>
        </row>
        <row r="63">
          <cell r="F63">
            <v>0</v>
          </cell>
          <cell r="H63">
            <v>0</v>
          </cell>
          <cell r="J63">
            <v>0</v>
          </cell>
        </row>
        <row r="64">
          <cell r="F64">
            <v>0</v>
          </cell>
          <cell r="H64">
            <v>0</v>
          </cell>
          <cell r="J64">
            <v>0</v>
          </cell>
        </row>
        <row r="65">
          <cell r="F65">
            <v>0</v>
          </cell>
          <cell r="H65">
            <v>0</v>
          </cell>
          <cell r="J65">
            <v>0</v>
          </cell>
        </row>
        <row r="66">
          <cell r="F66">
            <v>0</v>
          </cell>
          <cell r="H66">
            <v>0</v>
          </cell>
          <cell r="J66">
            <v>0</v>
          </cell>
        </row>
        <row r="67">
          <cell r="F67">
            <v>0</v>
          </cell>
          <cell r="H67">
            <v>0</v>
          </cell>
          <cell r="J67">
            <v>0</v>
          </cell>
        </row>
        <row r="68">
          <cell r="F68">
            <v>0</v>
          </cell>
          <cell r="H68">
            <v>0</v>
          </cell>
          <cell r="J68">
            <v>0</v>
          </cell>
        </row>
        <row r="69">
          <cell r="F69">
            <v>0</v>
          </cell>
          <cell r="H69">
            <v>0</v>
          </cell>
          <cell r="J69">
            <v>0</v>
          </cell>
        </row>
        <row r="70">
          <cell r="F70">
            <v>0</v>
          </cell>
          <cell r="H70">
            <v>0</v>
          </cell>
          <cell r="J70">
            <v>0</v>
          </cell>
        </row>
        <row r="71">
          <cell r="F71">
            <v>0</v>
          </cell>
          <cell r="H71">
            <v>0</v>
          </cell>
          <cell r="J71">
            <v>0</v>
          </cell>
        </row>
        <row r="72">
          <cell r="A72" t="str">
            <v>計</v>
          </cell>
          <cell r="F72">
            <v>0</v>
          </cell>
          <cell r="H72">
            <v>21677</v>
          </cell>
          <cell r="J72">
            <v>0</v>
          </cell>
        </row>
        <row r="74">
          <cell r="A74" t="str">
            <v>名  稱 : 철근가공조립 ( 간단 )</v>
          </cell>
          <cell r="J74" t="str">
            <v>單位 : 원/TON當</v>
          </cell>
        </row>
        <row r="75">
          <cell r="A75" t="str">
            <v>區    分</v>
          </cell>
          <cell r="B75" t="str">
            <v>材質 및 規格</v>
          </cell>
          <cell r="C75" t="str">
            <v>單位</v>
          </cell>
          <cell r="D75" t="str">
            <v>數    量</v>
          </cell>
          <cell r="E75" t="str">
            <v>材       料       費</v>
          </cell>
          <cell r="G75" t="str">
            <v xml:space="preserve">        勞       務       費</v>
          </cell>
          <cell r="I75" t="str">
            <v>經              費</v>
          </cell>
        </row>
        <row r="76">
          <cell r="A76" t="str">
            <v>工 種 別</v>
          </cell>
          <cell r="E76" t="str">
            <v>單  價</v>
          </cell>
          <cell r="F76" t="str">
            <v>金      額</v>
          </cell>
          <cell r="G76" t="str">
            <v>單  價</v>
          </cell>
          <cell r="H76" t="str">
            <v>金      額</v>
          </cell>
          <cell r="I76" t="str">
            <v>單  價</v>
          </cell>
          <cell r="J76" t="str">
            <v>金      額</v>
          </cell>
        </row>
        <row r="77">
          <cell r="A77" t="str">
            <v>결속선</v>
          </cell>
          <cell r="B77" t="str">
            <v>＃20 m/m</v>
          </cell>
          <cell r="C77" t="str">
            <v>kg</v>
          </cell>
          <cell r="D77">
            <v>5</v>
          </cell>
          <cell r="E77">
            <v>587</v>
          </cell>
          <cell r="F77">
            <v>2935</v>
          </cell>
          <cell r="H77">
            <v>0</v>
          </cell>
          <cell r="J77">
            <v>0</v>
          </cell>
        </row>
        <row r="78">
          <cell r="A78" t="str">
            <v>철근공</v>
          </cell>
          <cell r="C78" t="str">
            <v>인</v>
          </cell>
          <cell r="D78">
            <v>2.9</v>
          </cell>
          <cell r="F78">
            <v>0</v>
          </cell>
          <cell r="G78">
            <v>66745</v>
          </cell>
          <cell r="H78">
            <v>193560.5</v>
          </cell>
          <cell r="J78">
            <v>0</v>
          </cell>
        </row>
        <row r="79">
          <cell r="A79" t="str">
            <v>보통인부</v>
          </cell>
          <cell r="C79" t="str">
            <v>인</v>
          </cell>
          <cell r="D79">
            <v>1.6</v>
          </cell>
          <cell r="F79">
            <v>0</v>
          </cell>
          <cell r="G79">
            <v>37052</v>
          </cell>
          <cell r="H79">
            <v>59283.199999999997</v>
          </cell>
          <cell r="J79">
            <v>0</v>
          </cell>
        </row>
        <row r="80">
          <cell r="A80" t="str">
            <v>기구손료</v>
          </cell>
          <cell r="B80" t="str">
            <v>품의 2%</v>
          </cell>
          <cell r="C80" t="str">
            <v>식</v>
          </cell>
          <cell r="D80">
            <v>1</v>
          </cell>
          <cell r="E80">
            <v>252843</v>
          </cell>
          <cell r="F80">
            <v>5056.8</v>
          </cell>
          <cell r="H80">
            <v>0</v>
          </cell>
          <cell r="J80">
            <v>0</v>
          </cell>
        </row>
        <row r="81">
          <cell r="F81">
            <v>0</v>
          </cell>
          <cell r="H81">
            <v>0</v>
          </cell>
          <cell r="J81">
            <v>0</v>
          </cell>
        </row>
        <row r="82">
          <cell r="F82">
            <v>0</v>
          </cell>
          <cell r="H82">
            <v>0</v>
          </cell>
          <cell r="J82">
            <v>0</v>
          </cell>
        </row>
        <row r="83">
          <cell r="F83">
            <v>0</v>
          </cell>
          <cell r="H83">
            <v>0</v>
          </cell>
          <cell r="J83">
            <v>0</v>
          </cell>
        </row>
        <row r="84">
          <cell r="F84">
            <v>0</v>
          </cell>
          <cell r="H84">
            <v>0</v>
          </cell>
          <cell r="J84">
            <v>0</v>
          </cell>
        </row>
        <row r="85">
          <cell r="F85">
            <v>0</v>
          </cell>
          <cell r="H85">
            <v>0</v>
          </cell>
          <cell r="J85">
            <v>0</v>
          </cell>
        </row>
        <row r="86">
          <cell r="F86">
            <v>0</v>
          </cell>
          <cell r="H86">
            <v>0</v>
          </cell>
          <cell r="J86">
            <v>0</v>
          </cell>
        </row>
        <row r="87">
          <cell r="F87">
            <v>0</v>
          </cell>
          <cell r="H87">
            <v>0</v>
          </cell>
          <cell r="J87">
            <v>0</v>
          </cell>
        </row>
        <row r="88">
          <cell r="F88">
            <v>0</v>
          </cell>
          <cell r="H88">
            <v>0</v>
          </cell>
          <cell r="J88">
            <v>0</v>
          </cell>
        </row>
        <row r="89">
          <cell r="F89">
            <v>0</v>
          </cell>
          <cell r="H89">
            <v>0</v>
          </cell>
          <cell r="J89">
            <v>0</v>
          </cell>
        </row>
        <row r="90">
          <cell r="A90" t="str">
            <v>計</v>
          </cell>
          <cell r="F90">
            <v>7991</v>
          </cell>
          <cell r="H90">
            <v>252843</v>
          </cell>
          <cell r="J90">
            <v>0</v>
          </cell>
        </row>
        <row r="92">
          <cell r="A92" t="str">
            <v>名  稱 : 철근가공조립 ( 보통 )</v>
          </cell>
          <cell r="J92" t="str">
            <v>單位 : 원/TON當</v>
          </cell>
        </row>
        <row r="93">
          <cell r="A93" t="str">
            <v>區    分</v>
          </cell>
          <cell r="B93" t="str">
            <v>材質 및 規格</v>
          </cell>
          <cell r="C93" t="str">
            <v>單位</v>
          </cell>
          <cell r="D93" t="str">
            <v>數    量</v>
          </cell>
          <cell r="E93" t="str">
            <v>材       料       費</v>
          </cell>
          <cell r="G93" t="str">
            <v xml:space="preserve">        勞       務       費</v>
          </cell>
          <cell r="I93" t="str">
            <v>經              費</v>
          </cell>
        </row>
        <row r="94">
          <cell r="A94" t="str">
            <v>工 種 別</v>
          </cell>
          <cell r="E94" t="str">
            <v>單  價</v>
          </cell>
          <cell r="F94" t="str">
            <v>金      額</v>
          </cell>
          <cell r="G94" t="str">
            <v>單  價</v>
          </cell>
          <cell r="H94" t="str">
            <v>金      額</v>
          </cell>
          <cell r="I94" t="str">
            <v>單  價</v>
          </cell>
          <cell r="J94" t="str">
            <v>金      額</v>
          </cell>
        </row>
        <row r="95">
          <cell r="A95" t="str">
            <v>결속선</v>
          </cell>
          <cell r="B95" t="str">
            <v>＃20 m/m</v>
          </cell>
          <cell r="C95" t="str">
            <v>kg</v>
          </cell>
          <cell r="D95">
            <v>6.5</v>
          </cell>
          <cell r="E95">
            <v>587</v>
          </cell>
          <cell r="F95">
            <v>3815.5</v>
          </cell>
          <cell r="H95">
            <v>0</v>
          </cell>
          <cell r="J95">
            <v>0</v>
          </cell>
        </row>
        <row r="96">
          <cell r="A96" t="str">
            <v>철근공</v>
          </cell>
          <cell r="C96" t="str">
            <v>인</v>
          </cell>
          <cell r="D96">
            <v>4</v>
          </cell>
          <cell r="F96">
            <v>0</v>
          </cell>
          <cell r="G96">
            <v>66745</v>
          </cell>
          <cell r="H96">
            <v>266980</v>
          </cell>
          <cell r="J96">
            <v>0</v>
          </cell>
        </row>
        <row r="97">
          <cell r="A97" t="str">
            <v>보통인부</v>
          </cell>
          <cell r="C97" t="str">
            <v>인</v>
          </cell>
          <cell r="D97">
            <v>2.2000000000000002</v>
          </cell>
          <cell r="F97">
            <v>0</v>
          </cell>
          <cell r="G97">
            <v>37052</v>
          </cell>
          <cell r="H97">
            <v>81514.399999999994</v>
          </cell>
          <cell r="J97">
            <v>0</v>
          </cell>
        </row>
        <row r="98">
          <cell r="A98" t="str">
            <v>기구손료</v>
          </cell>
          <cell r="B98" t="str">
            <v>품의 2%</v>
          </cell>
          <cell r="C98" t="str">
            <v>식</v>
          </cell>
          <cell r="D98">
            <v>1</v>
          </cell>
          <cell r="E98">
            <v>348494</v>
          </cell>
          <cell r="F98">
            <v>6969.8</v>
          </cell>
          <cell r="H98">
            <v>0</v>
          </cell>
          <cell r="J98">
            <v>0</v>
          </cell>
        </row>
        <row r="99">
          <cell r="F99">
            <v>0</v>
          </cell>
          <cell r="H99">
            <v>0</v>
          </cell>
          <cell r="J99">
            <v>0</v>
          </cell>
        </row>
        <row r="100">
          <cell r="F100">
            <v>0</v>
          </cell>
          <cell r="H100">
            <v>0</v>
          </cell>
          <cell r="J100">
            <v>0</v>
          </cell>
        </row>
        <row r="101">
          <cell r="F101">
            <v>0</v>
          </cell>
          <cell r="H101">
            <v>0</v>
          </cell>
          <cell r="J101">
            <v>0</v>
          </cell>
        </row>
        <row r="102">
          <cell r="F102">
            <v>0</v>
          </cell>
          <cell r="H102">
            <v>0</v>
          </cell>
          <cell r="J102">
            <v>0</v>
          </cell>
        </row>
        <row r="103">
          <cell r="F103">
            <v>0</v>
          </cell>
          <cell r="H103">
            <v>0</v>
          </cell>
          <cell r="J103">
            <v>0</v>
          </cell>
        </row>
        <row r="104">
          <cell r="F104">
            <v>0</v>
          </cell>
          <cell r="H104">
            <v>0</v>
          </cell>
          <cell r="J104">
            <v>0</v>
          </cell>
        </row>
        <row r="105">
          <cell r="F105">
            <v>0</v>
          </cell>
          <cell r="H105">
            <v>0</v>
          </cell>
          <cell r="J105">
            <v>0</v>
          </cell>
        </row>
        <row r="106">
          <cell r="F106">
            <v>0</v>
          </cell>
          <cell r="H106">
            <v>0</v>
          </cell>
          <cell r="J106">
            <v>0</v>
          </cell>
        </row>
        <row r="107">
          <cell r="F107">
            <v>0</v>
          </cell>
          <cell r="H107">
            <v>0</v>
          </cell>
          <cell r="J107">
            <v>0</v>
          </cell>
        </row>
        <row r="108">
          <cell r="A108" t="str">
            <v>計</v>
          </cell>
          <cell r="F108">
            <v>10785</v>
          </cell>
          <cell r="H108">
            <v>348494</v>
          </cell>
          <cell r="J108">
            <v>0</v>
          </cell>
        </row>
        <row r="110">
          <cell r="A110" t="str">
            <v>名  稱 : 철근가공조립 ( 복잡 )</v>
          </cell>
          <cell r="J110" t="str">
            <v>單位 : 원/TON當</v>
          </cell>
        </row>
        <row r="111">
          <cell r="A111" t="str">
            <v>區    分</v>
          </cell>
          <cell r="B111" t="str">
            <v>材質 및 規格</v>
          </cell>
          <cell r="C111" t="str">
            <v>單位</v>
          </cell>
          <cell r="D111" t="str">
            <v>數    量</v>
          </cell>
          <cell r="E111" t="str">
            <v>材       料       費</v>
          </cell>
          <cell r="G111" t="str">
            <v xml:space="preserve">        勞       務       費</v>
          </cell>
          <cell r="I111" t="str">
            <v>經              費</v>
          </cell>
        </row>
        <row r="112">
          <cell r="A112" t="str">
            <v>工 種 別</v>
          </cell>
          <cell r="E112" t="str">
            <v>單  價</v>
          </cell>
          <cell r="F112" t="str">
            <v>金      額</v>
          </cell>
          <cell r="G112" t="str">
            <v>單  價</v>
          </cell>
          <cell r="H112" t="str">
            <v>金      額</v>
          </cell>
          <cell r="I112" t="str">
            <v>單  價</v>
          </cell>
          <cell r="J112" t="str">
            <v>金      額</v>
          </cell>
        </row>
        <row r="113">
          <cell r="A113" t="str">
            <v>결속선</v>
          </cell>
          <cell r="B113" t="str">
            <v>＃20 m/m</v>
          </cell>
          <cell r="C113" t="str">
            <v>kg</v>
          </cell>
          <cell r="D113">
            <v>8</v>
          </cell>
          <cell r="E113">
            <v>587</v>
          </cell>
          <cell r="F113">
            <v>4696</v>
          </cell>
          <cell r="H113">
            <v>0</v>
          </cell>
          <cell r="J113">
            <v>0</v>
          </cell>
        </row>
        <row r="114">
          <cell r="A114" t="str">
            <v>철근공</v>
          </cell>
          <cell r="C114" t="str">
            <v>인</v>
          </cell>
          <cell r="D114">
            <v>5</v>
          </cell>
          <cell r="F114">
            <v>0</v>
          </cell>
          <cell r="G114">
            <v>66745</v>
          </cell>
          <cell r="H114">
            <v>333725</v>
          </cell>
          <cell r="J114">
            <v>0</v>
          </cell>
        </row>
        <row r="115">
          <cell r="A115" t="str">
            <v>보통인부</v>
          </cell>
          <cell r="C115" t="str">
            <v>인</v>
          </cell>
          <cell r="D115">
            <v>2.8</v>
          </cell>
          <cell r="F115">
            <v>0</v>
          </cell>
          <cell r="G115">
            <v>37052</v>
          </cell>
          <cell r="H115">
            <v>103745.60000000001</v>
          </cell>
          <cell r="J115">
            <v>0</v>
          </cell>
        </row>
        <row r="116">
          <cell r="A116" t="str">
            <v>기구손료</v>
          </cell>
          <cell r="B116" t="str">
            <v>품의 2%</v>
          </cell>
          <cell r="C116" t="str">
            <v>식</v>
          </cell>
          <cell r="D116">
            <v>1</v>
          </cell>
          <cell r="E116">
            <v>437470</v>
          </cell>
          <cell r="F116">
            <v>8749.4</v>
          </cell>
          <cell r="H116">
            <v>0</v>
          </cell>
          <cell r="J116">
            <v>0</v>
          </cell>
        </row>
        <row r="117">
          <cell r="F117">
            <v>0</v>
          </cell>
          <cell r="H117">
            <v>0</v>
          </cell>
          <cell r="J117">
            <v>0</v>
          </cell>
        </row>
        <row r="118">
          <cell r="F118">
            <v>0</v>
          </cell>
          <cell r="H118">
            <v>0</v>
          </cell>
          <cell r="J118">
            <v>0</v>
          </cell>
        </row>
        <row r="119">
          <cell r="F119">
            <v>0</v>
          </cell>
          <cell r="H119">
            <v>0</v>
          </cell>
          <cell r="J119">
            <v>0</v>
          </cell>
        </row>
        <row r="120">
          <cell r="F120">
            <v>0</v>
          </cell>
          <cell r="H120">
            <v>0</v>
          </cell>
          <cell r="J120">
            <v>0</v>
          </cell>
        </row>
        <row r="121">
          <cell r="F121">
            <v>0</v>
          </cell>
          <cell r="H121">
            <v>0</v>
          </cell>
          <cell r="J121">
            <v>0</v>
          </cell>
        </row>
        <row r="122">
          <cell r="F122">
            <v>0</v>
          </cell>
          <cell r="H122">
            <v>0</v>
          </cell>
          <cell r="J122">
            <v>0</v>
          </cell>
        </row>
        <row r="123">
          <cell r="F123">
            <v>0</v>
          </cell>
          <cell r="H123">
            <v>0</v>
          </cell>
          <cell r="J123">
            <v>0</v>
          </cell>
        </row>
        <row r="124">
          <cell r="F124">
            <v>0</v>
          </cell>
          <cell r="H124">
            <v>0</v>
          </cell>
          <cell r="J124">
            <v>0</v>
          </cell>
        </row>
        <row r="125">
          <cell r="F125">
            <v>0</v>
          </cell>
          <cell r="H125">
            <v>0</v>
          </cell>
          <cell r="J125">
            <v>0</v>
          </cell>
        </row>
        <row r="126">
          <cell r="A126" t="str">
            <v>計</v>
          </cell>
          <cell r="F126">
            <v>13445</v>
          </cell>
          <cell r="H126">
            <v>437470</v>
          </cell>
          <cell r="J126">
            <v>0</v>
          </cell>
        </row>
        <row r="128">
          <cell r="A128" t="str">
            <v>名  稱 : 합판거푸집</v>
          </cell>
          <cell r="J128" t="str">
            <v>單位 : 원/㎡當</v>
          </cell>
        </row>
        <row r="129">
          <cell r="A129" t="str">
            <v>區    分</v>
          </cell>
          <cell r="B129" t="str">
            <v>材質 및 規格</v>
          </cell>
          <cell r="C129" t="str">
            <v>單位</v>
          </cell>
          <cell r="D129" t="str">
            <v>數    量</v>
          </cell>
          <cell r="E129" t="str">
            <v>材       料       費</v>
          </cell>
          <cell r="G129" t="str">
            <v xml:space="preserve">        勞       務       費</v>
          </cell>
          <cell r="I129" t="str">
            <v>經              費</v>
          </cell>
        </row>
        <row r="130">
          <cell r="A130" t="str">
            <v>工 種 別</v>
          </cell>
          <cell r="E130" t="str">
            <v>單  價</v>
          </cell>
          <cell r="F130" t="str">
            <v>金      額</v>
          </cell>
          <cell r="G130" t="str">
            <v>單  價</v>
          </cell>
          <cell r="H130" t="str">
            <v>金      額</v>
          </cell>
          <cell r="I130" t="str">
            <v>單  價</v>
          </cell>
          <cell r="J130" t="str">
            <v>金      額</v>
          </cell>
        </row>
        <row r="131">
          <cell r="A131" t="str">
            <v>합판</v>
          </cell>
          <cell r="B131" t="str">
            <v>내수합판</v>
          </cell>
          <cell r="C131" t="str">
            <v>㎡</v>
          </cell>
          <cell r="D131">
            <v>1.03</v>
          </cell>
          <cell r="E131">
            <v>6641</v>
          </cell>
          <cell r="F131">
            <v>6840.2</v>
          </cell>
          <cell r="H131">
            <v>0</v>
          </cell>
          <cell r="J131">
            <v>0</v>
          </cell>
        </row>
        <row r="132">
          <cell r="A132" t="str">
            <v>목재</v>
          </cell>
          <cell r="C132" t="str">
            <v>㎥</v>
          </cell>
          <cell r="D132">
            <v>3.7999999999999999E-2</v>
          </cell>
          <cell r="E132">
            <v>272182</v>
          </cell>
          <cell r="F132">
            <v>10342.9</v>
          </cell>
          <cell r="H132">
            <v>0</v>
          </cell>
          <cell r="J132">
            <v>0</v>
          </cell>
        </row>
        <row r="133">
          <cell r="A133" t="str">
            <v>철선</v>
          </cell>
          <cell r="B133" t="str">
            <v>＃8</v>
          </cell>
          <cell r="C133" t="str">
            <v>kg</v>
          </cell>
          <cell r="D133">
            <v>0.28999999999999998</v>
          </cell>
          <cell r="E133">
            <v>480</v>
          </cell>
          <cell r="F133">
            <v>139.19999999999999</v>
          </cell>
          <cell r="H133">
            <v>0</v>
          </cell>
          <cell r="J133">
            <v>0</v>
          </cell>
        </row>
        <row r="134">
          <cell r="A134" t="str">
            <v>못</v>
          </cell>
          <cell r="B134" t="str">
            <v>N 75</v>
          </cell>
          <cell r="C134" t="str">
            <v>kg</v>
          </cell>
          <cell r="D134">
            <v>0.2</v>
          </cell>
          <cell r="E134">
            <v>660</v>
          </cell>
          <cell r="F134">
            <v>132</v>
          </cell>
          <cell r="H134">
            <v>0</v>
          </cell>
          <cell r="J134">
            <v>0</v>
          </cell>
        </row>
        <row r="135">
          <cell r="A135" t="str">
            <v>박리제</v>
          </cell>
          <cell r="C135" t="str">
            <v>ℓ</v>
          </cell>
          <cell r="D135">
            <v>0.19</v>
          </cell>
          <cell r="E135">
            <v>315.39</v>
          </cell>
          <cell r="F135">
            <v>59.9</v>
          </cell>
          <cell r="H135">
            <v>0</v>
          </cell>
          <cell r="J135">
            <v>0</v>
          </cell>
        </row>
        <row r="136">
          <cell r="A136" t="str">
            <v>형틀목공</v>
          </cell>
          <cell r="C136" t="str">
            <v>인</v>
          </cell>
          <cell r="D136">
            <v>0.28000000000000003</v>
          </cell>
          <cell r="F136">
            <v>0</v>
          </cell>
          <cell r="G136">
            <v>63219</v>
          </cell>
          <cell r="H136">
            <v>17701.3</v>
          </cell>
          <cell r="J136">
            <v>0</v>
          </cell>
        </row>
        <row r="137">
          <cell r="A137" t="str">
            <v>보통인부</v>
          </cell>
          <cell r="C137" t="str">
            <v>인</v>
          </cell>
          <cell r="D137">
            <v>0.23</v>
          </cell>
          <cell r="F137">
            <v>0</v>
          </cell>
          <cell r="G137">
            <v>37052</v>
          </cell>
          <cell r="H137">
            <v>8521.9</v>
          </cell>
          <cell r="J137">
            <v>0</v>
          </cell>
        </row>
        <row r="138">
          <cell r="A138" t="str">
            <v>사용고재</v>
          </cell>
          <cell r="B138" t="str">
            <v>주재료의 30%</v>
          </cell>
          <cell r="C138" t="str">
            <v>식</v>
          </cell>
          <cell r="D138">
            <v>1</v>
          </cell>
          <cell r="E138">
            <v>17183.099999999999</v>
          </cell>
          <cell r="F138">
            <v>5154.8999999999996</v>
          </cell>
          <cell r="H138">
            <v>0</v>
          </cell>
          <cell r="J138">
            <v>0</v>
          </cell>
        </row>
        <row r="139">
          <cell r="A139" t="str">
            <v>計 (1회사용)</v>
          </cell>
          <cell r="F139">
            <v>12359</v>
          </cell>
          <cell r="H139">
            <v>26223</v>
          </cell>
          <cell r="J139">
            <v>0</v>
          </cell>
        </row>
        <row r="140">
          <cell r="A140" t="str">
            <v>2회사용시</v>
          </cell>
          <cell r="E140">
            <v>0.56999999999999995</v>
          </cell>
          <cell r="F140">
            <v>7044</v>
          </cell>
          <cell r="G140">
            <v>0.6</v>
          </cell>
          <cell r="H140">
            <v>15733</v>
          </cell>
          <cell r="J140">
            <v>0</v>
          </cell>
        </row>
        <row r="141">
          <cell r="A141" t="str">
            <v>3회사용시</v>
          </cell>
          <cell r="E141">
            <v>0.46100000000000002</v>
          </cell>
          <cell r="F141">
            <v>5697</v>
          </cell>
          <cell r="G141">
            <v>0.47099999999999997</v>
          </cell>
          <cell r="H141">
            <v>12351</v>
          </cell>
          <cell r="J141">
            <v>0</v>
          </cell>
        </row>
        <row r="142">
          <cell r="A142" t="str">
            <v>4회사용시</v>
          </cell>
          <cell r="E142">
            <v>0.40100000000000002</v>
          </cell>
          <cell r="F142">
            <v>4955</v>
          </cell>
          <cell r="G142">
            <v>0.4</v>
          </cell>
          <cell r="H142">
            <v>10489</v>
          </cell>
          <cell r="J142">
            <v>0</v>
          </cell>
        </row>
        <row r="143">
          <cell r="A143" t="str">
            <v>5회사용시</v>
          </cell>
          <cell r="E143">
            <v>0.371</v>
          </cell>
          <cell r="F143">
            <v>4585</v>
          </cell>
          <cell r="G143">
            <v>0.34200000000000003</v>
          </cell>
          <cell r="H143">
            <v>8968</v>
          </cell>
          <cell r="J143">
            <v>0</v>
          </cell>
        </row>
        <row r="144">
          <cell r="A144" t="str">
            <v>6회사용시</v>
          </cell>
          <cell r="E144">
            <v>0.34699999999999998</v>
          </cell>
          <cell r="F144">
            <v>4288</v>
          </cell>
          <cell r="G144">
            <v>0.32</v>
          </cell>
          <cell r="H144">
            <v>8391</v>
          </cell>
          <cell r="J144">
            <v>0</v>
          </cell>
        </row>
        <row r="146">
          <cell r="A146" t="str">
            <v>名  稱 : 목재거푸집</v>
          </cell>
          <cell r="J146" t="str">
            <v>單位 : 원/㎡當</v>
          </cell>
        </row>
        <row r="147">
          <cell r="A147" t="str">
            <v>區    分</v>
          </cell>
          <cell r="B147" t="str">
            <v>材質 및 規格</v>
          </cell>
          <cell r="C147" t="str">
            <v>單位</v>
          </cell>
          <cell r="D147" t="str">
            <v>數    量</v>
          </cell>
          <cell r="E147" t="str">
            <v>材       料       費</v>
          </cell>
          <cell r="G147" t="str">
            <v xml:space="preserve">        勞       務       費</v>
          </cell>
          <cell r="I147" t="str">
            <v>經              費</v>
          </cell>
        </row>
        <row r="148">
          <cell r="A148" t="str">
            <v>工 種 別</v>
          </cell>
          <cell r="E148" t="str">
            <v>單  價</v>
          </cell>
          <cell r="F148" t="str">
            <v>金      額</v>
          </cell>
          <cell r="G148" t="str">
            <v>單  價</v>
          </cell>
          <cell r="H148" t="str">
            <v>金      額</v>
          </cell>
          <cell r="I148" t="str">
            <v>單  價</v>
          </cell>
          <cell r="J148" t="str">
            <v>金      額</v>
          </cell>
        </row>
        <row r="149">
          <cell r="A149" t="str">
            <v>판재</v>
          </cell>
          <cell r="C149" t="str">
            <v>㎥</v>
          </cell>
          <cell r="D149">
            <v>0.03</v>
          </cell>
          <cell r="E149">
            <v>285792</v>
          </cell>
          <cell r="F149">
            <v>8573.7000000000007</v>
          </cell>
          <cell r="H149">
            <v>0</v>
          </cell>
          <cell r="J149">
            <v>0</v>
          </cell>
        </row>
        <row r="150">
          <cell r="A150" t="str">
            <v>목재</v>
          </cell>
          <cell r="C150" t="str">
            <v>㎥</v>
          </cell>
          <cell r="D150">
            <v>3.7999999999999999E-2</v>
          </cell>
          <cell r="E150">
            <v>272182</v>
          </cell>
          <cell r="F150">
            <v>10342.9</v>
          </cell>
          <cell r="H150">
            <v>0</v>
          </cell>
          <cell r="J150">
            <v>0</v>
          </cell>
        </row>
        <row r="151">
          <cell r="A151" t="str">
            <v>철선</v>
          </cell>
          <cell r="B151" t="str">
            <v>＃8</v>
          </cell>
          <cell r="C151" t="str">
            <v>kg</v>
          </cell>
          <cell r="D151">
            <v>0.28999999999999998</v>
          </cell>
          <cell r="E151">
            <v>480</v>
          </cell>
          <cell r="F151">
            <v>139.19999999999999</v>
          </cell>
          <cell r="H151">
            <v>0</v>
          </cell>
          <cell r="J151">
            <v>0</v>
          </cell>
        </row>
        <row r="152">
          <cell r="A152" t="str">
            <v>못</v>
          </cell>
          <cell r="B152" t="str">
            <v>N 75</v>
          </cell>
          <cell r="C152" t="str">
            <v>kg</v>
          </cell>
          <cell r="D152">
            <v>0.25</v>
          </cell>
          <cell r="E152">
            <v>660</v>
          </cell>
          <cell r="F152">
            <v>165</v>
          </cell>
          <cell r="H152">
            <v>0</v>
          </cell>
          <cell r="J152">
            <v>0</v>
          </cell>
        </row>
        <row r="153">
          <cell r="A153" t="str">
            <v>박리제</v>
          </cell>
          <cell r="C153" t="str">
            <v>ℓ</v>
          </cell>
          <cell r="D153">
            <v>0.19</v>
          </cell>
          <cell r="E153">
            <v>315.39</v>
          </cell>
          <cell r="F153">
            <v>59.9</v>
          </cell>
          <cell r="H153">
            <v>0</v>
          </cell>
          <cell r="J153">
            <v>0</v>
          </cell>
        </row>
        <row r="154">
          <cell r="A154" t="str">
            <v>형틀목공</v>
          </cell>
          <cell r="C154" t="str">
            <v>인</v>
          </cell>
          <cell r="D154">
            <v>0.46</v>
          </cell>
          <cell r="F154">
            <v>0</v>
          </cell>
          <cell r="G154">
            <v>63219</v>
          </cell>
          <cell r="H154">
            <v>29080.7</v>
          </cell>
          <cell r="J154">
            <v>0</v>
          </cell>
        </row>
        <row r="155">
          <cell r="A155" t="str">
            <v>보통인부</v>
          </cell>
          <cell r="C155" t="str">
            <v>인</v>
          </cell>
          <cell r="D155">
            <v>0.37</v>
          </cell>
          <cell r="F155">
            <v>0</v>
          </cell>
          <cell r="G155">
            <v>37052</v>
          </cell>
          <cell r="H155">
            <v>13709.2</v>
          </cell>
          <cell r="J155">
            <v>0</v>
          </cell>
        </row>
        <row r="156">
          <cell r="A156" t="str">
            <v>사용고재</v>
          </cell>
          <cell r="B156" t="str">
            <v>주재료의 30%</v>
          </cell>
          <cell r="C156" t="str">
            <v>식</v>
          </cell>
          <cell r="D156">
            <v>1</v>
          </cell>
          <cell r="E156">
            <v>18916.599999999999</v>
          </cell>
          <cell r="F156">
            <v>5674.9</v>
          </cell>
          <cell r="H156">
            <v>0</v>
          </cell>
          <cell r="J156">
            <v>0</v>
          </cell>
        </row>
        <row r="157">
          <cell r="A157" t="str">
            <v xml:space="preserve">計 </v>
          </cell>
          <cell r="F157">
            <v>13605</v>
          </cell>
          <cell r="H157">
            <v>42789</v>
          </cell>
          <cell r="J157">
            <v>0</v>
          </cell>
        </row>
        <row r="158">
          <cell r="A158" t="str">
            <v>1회사용시</v>
          </cell>
          <cell r="E158">
            <v>1</v>
          </cell>
          <cell r="F158">
            <v>13605</v>
          </cell>
          <cell r="G158">
            <v>1</v>
          </cell>
          <cell r="H158">
            <v>42789</v>
          </cell>
          <cell r="J158">
            <v>0</v>
          </cell>
        </row>
        <row r="159">
          <cell r="A159" t="str">
            <v>2회사용시</v>
          </cell>
          <cell r="E159">
            <v>0.57699999999999996</v>
          </cell>
          <cell r="F159">
            <v>7850</v>
          </cell>
          <cell r="G159">
            <v>0.63</v>
          </cell>
          <cell r="H159">
            <v>26957</v>
          </cell>
          <cell r="J159">
            <v>0</v>
          </cell>
        </row>
        <row r="160">
          <cell r="A160" t="str">
            <v>3회사용시</v>
          </cell>
          <cell r="E160">
            <v>0.46600000000000003</v>
          </cell>
          <cell r="F160">
            <v>6339</v>
          </cell>
          <cell r="G160">
            <v>0.51600000000000001</v>
          </cell>
          <cell r="H160">
            <v>22079</v>
          </cell>
          <cell r="J160">
            <v>0</v>
          </cell>
        </row>
        <row r="161">
          <cell r="A161" t="str">
            <v>4회사용시</v>
          </cell>
          <cell r="E161">
            <v>0.39700000000000002</v>
          </cell>
          <cell r="F161">
            <v>5401</v>
          </cell>
          <cell r="G161">
            <v>0.45900000000000002</v>
          </cell>
          <cell r="H161">
            <v>19640</v>
          </cell>
          <cell r="J161">
            <v>0</v>
          </cell>
        </row>
        <row r="162">
          <cell r="F162">
            <v>0</v>
          </cell>
          <cell r="H162">
            <v>0</v>
          </cell>
          <cell r="J162">
            <v>0</v>
          </cell>
        </row>
        <row r="164">
          <cell r="A164" t="str">
            <v>名  稱 : 비계설치</v>
          </cell>
          <cell r="J164" t="str">
            <v>單位 : 공/㎥當</v>
          </cell>
        </row>
        <row r="165">
          <cell r="A165" t="str">
            <v>區    分</v>
          </cell>
          <cell r="B165" t="str">
            <v>材質 및 規格</v>
          </cell>
          <cell r="C165" t="str">
            <v>單位</v>
          </cell>
          <cell r="D165" t="str">
            <v>數    量</v>
          </cell>
          <cell r="E165" t="str">
            <v>材       料       費</v>
          </cell>
          <cell r="G165" t="str">
            <v xml:space="preserve">        勞       務       費</v>
          </cell>
          <cell r="I165" t="str">
            <v>經              費</v>
          </cell>
        </row>
        <row r="166">
          <cell r="A166" t="str">
            <v>工 種 別</v>
          </cell>
          <cell r="E166" t="str">
            <v>單  價</v>
          </cell>
          <cell r="F166" t="str">
            <v>金      額</v>
          </cell>
          <cell r="G166" t="str">
            <v>單  價</v>
          </cell>
          <cell r="H166" t="str">
            <v>金      額</v>
          </cell>
          <cell r="I166" t="str">
            <v>單  價</v>
          </cell>
          <cell r="J166" t="str">
            <v>金      額</v>
          </cell>
        </row>
        <row r="167">
          <cell r="A167" t="str">
            <v>원목</v>
          </cell>
          <cell r="C167" t="str">
            <v>㎥</v>
          </cell>
          <cell r="D167">
            <v>9.4E-2</v>
          </cell>
          <cell r="E167">
            <v>164670</v>
          </cell>
          <cell r="F167">
            <v>15478.9</v>
          </cell>
          <cell r="H167">
            <v>0</v>
          </cell>
          <cell r="J167">
            <v>0</v>
          </cell>
        </row>
        <row r="168">
          <cell r="A168" t="str">
            <v>판재</v>
          </cell>
          <cell r="C168" t="str">
            <v>㎥</v>
          </cell>
          <cell r="D168">
            <v>1.5E-3</v>
          </cell>
          <cell r="E168">
            <v>285792</v>
          </cell>
          <cell r="F168">
            <v>428.6</v>
          </cell>
          <cell r="H168">
            <v>0</v>
          </cell>
          <cell r="J168">
            <v>0</v>
          </cell>
        </row>
        <row r="169">
          <cell r="A169" t="str">
            <v>철선</v>
          </cell>
          <cell r="B169" t="str">
            <v>＃8</v>
          </cell>
          <cell r="C169" t="str">
            <v>kg</v>
          </cell>
          <cell r="D169">
            <v>0.2</v>
          </cell>
          <cell r="E169">
            <v>480</v>
          </cell>
          <cell r="F169">
            <v>96</v>
          </cell>
          <cell r="H169">
            <v>0</v>
          </cell>
          <cell r="J169">
            <v>0</v>
          </cell>
        </row>
        <row r="170">
          <cell r="A170" t="str">
            <v>잡재료</v>
          </cell>
          <cell r="B170" t="str">
            <v>재료비의 5%</v>
          </cell>
          <cell r="C170" t="str">
            <v>식</v>
          </cell>
          <cell r="D170">
            <v>1</v>
          </cell>
          <cell r="E170">
            <v>16003</v>
          </cell>
          <cell r="F170">
            <v>800.1</v>
          </cell>
          <cell r="H170">
            <v>0</v>
          </cell>
          <cell r="J170">
            <v>0</v>
          </cell>
        </row>
        <row r="171">
          <cell r="A171" t="str">
            <v>비계공</v>
          </cell>
          <cell r="C171" t="str">
            <v>인</v>
          </cell>
          <cell r="D171">
            <v>2</v>
          </cell>
          <cell r="F171">
            <v>0</v>
          </cell>
          <cell r="G171">
            <v>67640</v>
          </cell>
          <cell r="H171">
            <v>135280</v>
          </cell>
          <cell r="J171">
            <v>0</v>
          </cell>
        </row>
        <row r="172">
          <cell r="A172" t="str">
            <v>보통인부</v>
          </cell>
          <cell r="C172" t="str">
            <v>인</v>
          </cell>
          <cell r="D172">
            <v>2</v>
          </cell>
          <cell r="F172">
            <v>0</v>
          </cell>
          <cell r="G172">
            <v>37052</v>
          </cell>
          <cell r="H172">
            <v>74104</v>
          </cell>
          <cell r="J172">
            <v>0</v>
          </cell>
        </row>
        <row r="173">
          <cell r="A173" t="str">
            <v xml:space="preserve">計 </v>
          </cell>
          <cell r="B173" t="str">
            <v>10공/㎥당</v>
          </cell>
          <cell r="F173">
            <v>16803</v>
          </cell>
          <cell r="H173">
            <v>209384</v>
          </cell>
          <cell r="J173">
            <v>0</v>
          </cell>
        </row>
        <row r="174">
          <cell r="A174" t="str">
            <v xml:space="preserve">計 </v>
          </cell>
          <cell r="B174" t="str">
            <v>공/㎥당</v>
          </cell>
          <cell r="F174">
            <v>1680</v>
          </cell>
          <cell r="H174">
            <v>20938</v>
          </cell>
          <cell r="J174">
            <v>0</v>
          </cell>
        </row>
        <row r="175">
          <cell r="A175" t="str">
            <v>1회사용시</v>
          </cell>
          <cell r="E175">
            <v>1</v>
          </cell>
          <cell r="F175">
            <v>1680</v>
          </cell>
          <cell r="G175">
            <v>1</v>
          </cell>
          <cell r="H175">
            <v>20938</v>
          </cell>
          <cell r="J175">
            <v>0</v>
          </cell>
        </row>
        <row r="176">
          <cell r="A176" t="str">
            <v>2회사용시</v>
          </cell>
          <cell r="E176">
            <v>0.67</v>
          </cell>
          <cell r="F176">
            <v>1125</v>
          </cell>
          <cell r="G176">
            <v>1</v>
          </cell>
          <cell r="H176">
            <v>20938</v>
          </cell>
          <cell r="J176">
            <v>0</v>
          </cell>
        </row>
        <row r="177">
          <cell r="A177" t="str">
            <v>3회사용시</v>
          </cell>
          <cell r="E177">
            <v>0.56499999999999995</v>
          </cell>
          <cell r="F177">
            <v>949</v>
          </cell>
          <cell r="G177">
            <v>1</v>
          </cell>
          <cell r="H177">
            <v>20938</v>
          </cell>
          <cell r="J177">
            <v>0</v>
          </cell>
        </row>
        <row r="178">
          <cell r="A178" t="str">
            <v>4회사용시</v>
          </cell>
          <cell r="E178">
            <v>0.51600000000000001</v>
          </cell>
          <cell r="F178">
            <v>866</v>
          </cell>
          <cell r="G178">
            <v>1</v>
          </cell>
          <cell r="H178">
            <v>20938</v>
          </cell>
          <cell r="J178">
            <v>0</v>
          </cell>
        </row>
        <row r="179">
          <cell r="A179" t="str">
            <v>5회사용시</v>
          </cell>
          <cell r="E179">
            <v>0.48899999999999999</v>
          </cell>
          <cell r="F179">
            <v>821</v>
          </cell>
          <cell r="G179">
            <v>1</v>
          </cell>
          <cell r="H179">
            <v>20938</v>
          </cell>
          <cell r="J179">
            <v>0</v>
          </cell>
        </row>
        <row r="180">
          <cell r="A180" t="str">
            <v>6회사용시</v>
          </cell>
          <cell r="E180">
            <v>0.47299999999999998</v>
          </cell>
          <cell r="F180">
            <v>794</v>
          </cell>
          <cell r="G180">
            <v>1</v>
          </cell>
          <cell r="H180">
            <v>20938</v>
          </cell>
          <cell r="J180">
            <v>0</v>
          </cell>
        </row>
        <row r="182">
          <cell r="A182" t="str">
            <v>名  稱 : 잡석깔기</v>
          </cell>
          <cell r="J182" t="str">
            <v>單位 : 원/㎥當</v>
          </cell>
        </row>
        <row r="183">
          <cell r="A183" t="str">
            <v>區    分</v>
          </cell>
          <cell r="B183" t="str">
            <v>材質 및 規格</v>
          </cell>
          <cell r="C183" t="str">
            <v>單位</v>
          </cell>
          <cell r="D183" t="str">
            <v>數    量</v>
          </cell>
          <cell r="E183" t="str">
            <v>材       料       費</v>
          </cell>
          <cell r="G183" t="str">
            <v xml:space="preserve">        勞       務       費</v>
          </cell>
          <cell r="I183" t="str">
            <v>經              費</v>
          </cell>
        </row>
        <row r="184">
          <cell r="A184" t="str">
            <v>工 種 別</v>
          </cell>
          <cell r="E184" t="str">
            <v>單  價</v>
          </cell>
          <cell r="F184" t="str">
            <v>金      額</v>
          </cell>
          <cell r="G184" t="str">
            <v>單  價</v>
          </cell>
          <cell r="H184" t="str">
            <v>金      額</v>
          </cell>
          <cell r="I184" t="str">
            <v>單  價</v>
          </cell>
          <cell r="J184" t="str">
            <v>金      額</v>
          </cell>
        </row>
        <row r="185">
          <cell r="A185" t="str">
            <v>잡석</v>
          </cell>
          <cell r="C185" t="str">
            <v>인</v>
          </cell>
          <cell r="D185">
            <v>1.04</v>
          </cell>
          <cell r="E185">
            <v>11000</v>
          </cell>
          <cell r="F185">
            <v>11440</v>
          </cell>
          <cell r="H185">
            <v>0</v>
          </cell>
          <cell r="J185">
            <v>0</v>
          </cell>
        </row>
        <row r="186">
          <cell r="A186" t="str">
            <v>보통인부</v>
          </cell>
          <cell r="C186" t="str">
            <v>인</v>
          </cell>
          <cell r="D186">
            <v>0.6</v>
          </cell>
          <cell r="F186">
            <v>0</v>
          </cell>
          <cell r="G186">
            <v>37052</v>
          </cell>
          <cell r="H186">
            <v>22231.200000000001</v>
          </cell>
          <cell r="J186">
            <v>0</v>
          </cell>
        </row>
        <row r="187">
          <cell r="F187">
            <v>0</v>
          </cell>
          <cell r="H187">
            <v>0</v>
          </cell>
          <cell r="J187">
            <v>0</v>
          </cell>
        </row>
        <row r="188">
          <cell r="F188">
            <v>0</v>
          </cell>
          <cell r="H188">
            <v>0</v>
          </cell>
          <cell r="J188">
            <v>0</v>
          </cell>
        </row>
        <row r="189">
          <cell r="F189">
            <v>0</v>
          </cell>
          <cell r="H189">
            <v>0</v>
          </cell>
          <cell r="J189">
            <v>0</v>
          </cell>
        </row>
        <row r="190">
          <cell r="F190">
            <v>0</v>
          </cell>
          <cell r="H190">
            <v>0</v>
          </cell>
          <cell r="J190">
            <v>0</v>
          </cell>
        </row>
        <row r="191">
          <cell r="F191">
            <v>0</v>
          </cell>
          <cell r="H191">
            <v>0</v>
          </cell>
          <cell r="J191">
            <v>0</v>
          </cell>
        </row>
        <row r="192">
          <cell r="F192">
            <v>0</v>
          </cell>
          <cell r="H192">
            <v>0</v>
          </cell>
          <cell r="J192">
            <v>0</v>
          </cell>
        </row>
        <row r="193">
          <cell r="F193">
            <v>0</v>
          </cell>
          <cell r="H193">
            <v>0</v>
          </cell>
          <cell r="J193">
            <v>0</v>
          </cell>
        </row>
        <row r="194">
          <cell r="F194">
            <v>0</v>
          </cell>
          <cell r="H194">
            <v>0</v>
          </cell>
          <cell r="J194">
            <v>0</v>
          </cell>
        </row>
        <row r="195">
          <cell r="F195">
            <v>0</v>
          </cell>
          <cell r="H195">
            <v>0</v>
          </cell>
          <cell r="J195">
            <v>0</v>
          </cell>
        </row>
        <row r="196">
          <cell r="F196">
            <v>0</v>
          </cell>
          <cell r="H196">
            <v>0</v>
          </cell>
          <cell r="J196">
            <v>0</v>
          </cell>
        </row>
        <row r="197">
          <cell r="F197">
            <v>0</v>
          </cell>
          <cell r="H197">
            <v>0</v>
          </cell>
          <cell r="J197">
            <v>0</v>
          </cell>
        </row>
        <row r="198">
          <cell r="A198" t="str">
            <v>計</v>
          </cell>
          <cell r="F198">
            <v>11440</v>
          </cell>
          <cell r="H198">
            <v>22231</v>
          </cell>
          <cell r="J198">
            <v>0</v>
          </cell>
        </row>
        <row r="200">
          <cell r="A200" t="str">
            <v>名  稱 : 잡석채우기</v>
          </cell>
          <cell r="J200" t="str">
            <v>單位 : 원/㎥當</v>
          </cell>
        </row>
        <row r="201">
          <cell r="A201" t="str">
            <v>區    分</v>
          </cell>
          <cell r="B201" t="str">
            <v>材質 및 規格</v>
          </cell>
          <cell r="C201" t="str">
            <v>單位</v>
          </cell>
          <cell r="D201" t="str">
            <v>數    量</v>
          </cell>
          <cell r="E201" t="str">
            <v>材       料       費</v>
          </cell>
          <cell r="G201" t="str">
            <v xml:space="preserve">        勞       務       費</v>
          </cell>
          <cell r="I201" t="str">
            <v>經              費</v>
          </cell>
        </row>
        <row r="202">
          <cell r="A202" t="str">
            <v>工 種 別</v>
          </cell>
          <cell r="E202" t="str">
            <v>單  價</v>
          </cell>
          <cell r="F202" t="str">
            <v>金      額</v>
          </cell>
          <cell r="G202" t="str">
            <v>單  價</v>
          </cell>
          <cell r="H202" t="str">
            <v>金      額</v>
          </cell>
          <cell r="I202" t="str">
            <v>單  價</v>
          </cell>
          <cell r="J202" t="str">
            <v>金      額</v>
          </cell>
        </row>
        <row r="203">
          <cell r="A203" t="str">
            <v>잡석</v>
          </cell>
          <cell r="C203" t="str">
            <v>인</v>
          </cell>
          <cell r="D203">
            <v>1.04</v>
          </cell>
          <cell r="E203">
            <v>11000</v>
          </cell>
          <cell r="F203">
            <v>11440</v>
          </cell>
          <cell r="H203">
            <v>0</v>
          </cell>
          <cell r="J203">
            <v>0</v>
          </cell>
        </row>
        <row r="204">
          <cell r="A204" t="str">
            <v>보통인부</v>
          </cell>
          <cell r="C204" t="str">
            <v>인</v>
          </cell>
          <cell r="D204">
            <v>0.65</v>
          </cell>
          <cell r="F204">
            <v>0</v>
          </cell>
          <cell r="G204">
            <v>37052</v>
          </cell>
          <cell r="H204">
            <v>24083.8</v>
          </cell>
          <cell r="J204">
            <v>0</v>
          </cell>
        </row>
        <row r="205">
          <cell r="F205">
            <v>0</v>
          </cell>
          <cell r="H205">
            <v>0</v>
          </cell>
          <cell r="J205">
            <v>0</v>
          </cell>
        </row>
        <row r="206">
          <cell r="F206">
            <v>0</v>
          </cell>
          <cell r="H206">
            <v>0</v>
          </cell>
          <cell r="J206">
            <v>0</v>
          </cell>
        </row>
        <row r="207">
          <cell r="F207">
            <v>0</v>
          </cell>
          <cell r="H207">
            <v>0</v>
          </cell>
          <cell r="J207">
            <v>0</v>
          </cell>
        </row>
        <row r="208">
          <cell r="F208">
            <v>0</v>
          </cell>
          <cell r="H208">
            <v>0</v>
          </cell>
          <cell r="J208">
            <v>0</v>
          </cell>
        </row>
        <row r="209">
          <cell r="F209">
            <v>0</v>
          </cell>
          <cell r="H209">
            <v>0</v>
          </cell>
          <cell r="J209">
            <v>0</v>
          </cell>
        </row>
        <row r="210">
          <cell r="F210">
            <v>0</v>
          </cell>
          <cell r="H210">
            <v>0</v>
          </cell>
          <cell r="J210">
            <v>0</v>
          </cell>
        </row>
        <row r="211">
          <cell r="F211">
            <v>0</v>
          </cell>
          <cell r="H211">
            <v>0</v>
          </cell>
          <cell r="J211">
            <v>0</v>
          </cell>
        </row>
        <row r="212">
          <cell r="F212">
            <v>0</v>
          </cell>
          <cell r="H212">
            <v>0</v>
          </cell>
          <cell r="J212">
            <v>0</v>
          </cell>
        </row>
        <row r="213">
          <cell r="F213">
            <v>0</v>
          </cell>
          <cell r="H213">
            <v>0</v>
          </cell>
          <cell r="J213">
            <v>0</v>
          </cell>
        </row>
        <row r="214">
          <cell r="F214">
            <v>0</v>
          </cell>
          <cell r="H214">
            <v>0</v>
          </cell>
          <cell r="J214">
            <v>0</v>
          </cell>
        </row>
        <row r="215">
          <cell r="F215">
            <v>0</v>
          </cell>
          <cell r="H215">
            <v>0</v>
          </cell>
          <cell r="J215">
            <v>0</v>
          </cell>
        </row>
        <row r="216">
          <cell r="A216" t="str">
            <v>計</v>
          </cell>
          <cell r="F216">
            <v>11440</v>
          </cell>
          <cell r="H216">
            <v>24083</v>
          </cell>
          <cell r="J216">
            <v>0</v>
          </cell>
        </row>
      </sheetData>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
          <cell r="L1" t="str">
            <v>2000년 10월</v>
          </cell>
        </row>
      </sheetData>
      <sheetData sheetId="21">
        <row r="1">
          <cell r="L1" t="str">
            <v>2000년 10월</v>
          </cell>
        </row>
      </sheetData>
      <sheetData sheetId="22">
        <row r="1">
          <cell r="L1" t="str">
            <v>2000년 10월</v>
          </cell>
        </row>
      </sheetData>
      <sheetData sheetId="23">
        <row r="1">
          <cell r="L1" t="str">
            <v>2000년 10월</v>
          </cell>
        </row>
      </sheetData>
      <sheetData sheetId="24">
        <row r="1">
          <cell r="L1" t="str">
            <v>2000년 10월</v>
          </cell>
        </row>
      </sheetData>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VXXXXX"/>
      <sheetName val="본문"/>
      <sheetName val="목차"/>
      <sheetName val="개발비용"/>
      <sheetName val="비교표"/>
      <sheetName val="총괄내역"/>
      <sheetName val="공종내역"/>
      <sheetName val="부표"/>
      <sheetName val="토적집계"/>
      <sheetName val="토적표"/>
      <sheetName val="맨홀"/>
      <sheetName val="트렌치"/>
      <sheetName val="연결관"/>
      <sheetName val="기계일위"/>
      <sheetName val="일위대가"/>
      <sheetName val="포장일위"/>
      <sheetName val="기본일위"/>
      <sheetName val="기계경비"/>
      <sheetName val="기타경비"/>
      <sheetName val="간지"/>
      <sheetName val="표지"/>
      <sheetName val="전시원"/>
      <sheetName val="전시내"/>
      <sheetName val="Sheet1"/>
      <sheetName val="Sheet2"/>
      <sheetName val="Sheet3"/>
      <sheetName val="제노임"/>
      <sheetName val="내역서(교량)전체"/>
      <sheetName val="#REF"/>
      <sheetName val="2000년1차"/>
      <sheetName val="2000전체분"/>
      <sheetName val="직노"/>
      <sheetName val="직재"/>
      <sheetName val="내역서"/>
      <sheetName val="구조토적"/>
      <sheetName val="Y-WORK"/>
      <sheetName val="터파기및재료"/>
      <sheetName val="연결임시"/>
      <sheetName val="경율산정.XLS"/>
      <sheetName val="요율"/>
      <sheetName val="토사(PE)"/>
      <sheetName val="계양구청"/>
      <sheetName val="관급_File"/>
      <sheetName val="구역화물"/>
      <sheetName val="단위목록"/>
      <sheetName val="시험비"/>
      <sheetName val="일위대가목록"/>
      <sheetName val="자재단가"/>
      <sheetName val="공통(20-91)"/>
      <sheetName val="기계경비목록"/>
      <sheetName val="노임단가"/>
      <sheetName val="경율산정_XLS"/>
      <sheetName val="DB"/>
      <sheetName val="ELEC"/>
      <sheetName val="조건표"/>
      <sheetName val="INPUT"/>
      <sheetName val="APT"/>
      <sheetName val="부대tu"/>
      <sheetName val="내역"/>
      <sheetName val="파일의이용"/>
      <sheetName val="동원인원"/>
      <sheetName val="구조물"/>
      <sheetName val="경산"/>
      <sheetName val="유림골조"/>
      <sheetName val="비교1"/>
      <sheetName val="건축내역"/>
      <sheetName val="공종목록표"/>
      <sheetName val="1차 내역서"/>
      <sheetName val="약품공급2"/>
      <sheetName val="자동제어"/>
      <sheetName val="원가계산서"/>
      <sheetName val="CTEMCOST"/>
      <sheetName val="데이타"/>
      <sheetName val="일위"/>
      <sheetName val="기계경비(시간당)"/>
      <sheetName val="램머"/>
      <sheetName val="산출근거"/>
      <sheetName val="국내조달(통합-1)"/>
      <sheetName val="경율산정"/>
      <sheetName val="기존단가 (2)"/>
      <sheetName val="기본단가표"/>
      <sheetName val="한강운반비"/>
      <sheetName val="금액내역서"/>
      <sheetName val="앉음벽 (2)"/>
      <sheetName val="청천내"/>
      <sheetName val="모래기초"/>
      <sheetName val="안정성검토"/>
      <sheetName val="하중계산"/>
      <sheetName val="설계기준"/>
      <sheetName val="연습"/>
      <sheetName val="Macro(조도)"/>
      <sheetName val="일위대가표"/>
      <sheetName val="을"/>
      <sheetName val="I一般比"/>
      <sheetName val="집계표"/>
      <sheetName val="개요"/>
      <sheetName val="공종집계"/>
      <sheetName val="wall"/>
      <sheetName val="토공(우물통,기타) "/>
      <sheetName val="매장-시행견적"/>
      <sheetName val="인테리어세부내역"/>
      <sheetName val="총괄표"/>
      <sheetName val="설명서 "/>
      <sheetName val="토목"/>
      <sheetName val="시행예산"/>
      <sheetName val="주소"/>
      <sheetName val="경상"/>
      <sheetName val="index"/>
      <sheetName val="설계내역서"/>
      <sheetName val="인건비 "/>
      <sheetName val="2. 공원조도"/>
      <sheetName val="Customer Databas"/>
      <sheetName val="설계명세서"/>
      <sheetName val="토공"/>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sheetData sheetId="12"/>
      <sheetData sheetId="13"/>
      <sheetData sheetId="14" refreshError="1"/>
      <sheetData sheetId="15" refreshError="1"/>
      <sheetData sheetId="16" refreshError="1"/>
      <sheetData sheetId="17" refreshError="1">
        <row r="1">
          <cell r="L1" t="str">
            <v>2000년 10월</v>
          </cell>
        </row>
        <row r="2">
          <cell r="A2" t="str">
            <v>名  稱 : 모르터 ( 1 : 2 )</v>
          </cell>
          <cell r="B2">
            <v>0</v>
          </cell>
          <cell r="C2">
            <v>0</v>
          </cell>
          <cell r="D2">
            <v>0</v>
          </cell>
          <cell r="E2">
            <v>0</v>
          </cell>
          <cell r="F2">
            <v>0</v>
          </cell>
          <cell r="G2">
            <v>0</v>
          </cell>
          <cell r="H2">
            <v>0</v>
          </cell>
          <cell r="I2">
            <v>0</v>
          </cell>
          <cell r="J2" t="str">
            <v>單位 : 원/㎥當</v>
          </cell>
          <cell r="K2">
            <v>0</v>
          </cell>
          <cell r="L2" t="str">
            <v>주  요  자  재  단  가  표</v>
          </cell>
        </row>
        <row r="3">
          <cell r="A3" t="str">
            <v>區    分</v>
          </cell>
          <cell r="B3" t="str">
            <v>材質 및 規格</v>
          </cell>
          <cell r="C3" t="str">
            <v>單位</v>
          </cell>
          <cell r="D3" t="str">
            <v>數    量</v>
          </cell>
          <cell r="E3" t="str">
            <v>材       料       費</v>
          </cell>
          <cell r="F3">
            <v>0</v>
          </cell>
          <cell r="G3" t="str">
            <v xml:space="preserve">        勞       務       費</v>
          </cell>
          <cell r="H3">
            <v>0</v>
          </cell>
          <cell r="I3" t="str">
            <v>經              費</v>
          </cell>
          <cell r="J3">
            <v>0</v>
          </cell>
          <cell r="K3">
            <v>0</v>
          </cell>
          <cell r="L3" t="str">
            <v>철근</v>
          </cell>
          <cell r="M3">
            <v>324500</v>
          </cell>
          <cell r="N3">
            <v>0</v>
          </cell>
          <cell r="O3" t="str">
            <v>모래</v>
          </cell>
          <cell r="P3">
            <v>16000</v>
          </cell>
        </row>
        <row r="4">
          <cell r="A4" t="str">
            <v>工 種 別</v>
          </cell>
          <cell r="B4">
            <v>0</v>
          </cell>
          <cell r="C4">
            <v>0</v>
          </cell>
          <cell r="D4">
            <v>0</v>
          </cell>
          <cell r="E4" t="str">
            <v>單  價</v>
          </cell>
          <cell r="F4" t="str">
            <v>金      額</v>
          </cell>
          <cell r="G4" t="str">
            <v>單  價</v>
          </cell>
          <cell r="H4" t="str">
            <v>金      額</v>
          </cell>
          <cell r="I4" t="str">
            <v>單  價</v>
          </cell>
          <cell r="J4" t="str">
            <v>金      額</v>
          </cell>
          <cell r="K4">
            <v>0</v>
          </cell>
          <cell r="L4" t="str">
            <v>철선 # 8</v>
          </cell>
          <cell r="M4">
            <v>480</v>
          </cell>
          <cell r="N4">
            <v>0</v>
          </cell>
          <cell r="O4" t="str">
            <v>잡석</v>
          </cell>
          <cell r="P4">
            <v>11000</v>
          </cell>
        </row>
        <row r="5">
          <cell r="A5" t="str">
            <v>시멘트</v>
          </cell>
          <cell r="B5">
            <v>0</v>
          </cell>
          <cell r="C5" t="str">
            <v>kg</v>
          </cell>
          <cell r="D5">
            <v>680</v>
          </cell>
          <cell r="E5">
            <v>59</v>
          </cell>
          <cell r="F5">
            <v>40120</v>
          </cell>
          <cell r="G5">
            <v>0</v>
          </cell>
          <cell r="H5">
            <v>0</v>
          </cell>
          <cell r="I5">
            <v>0</v>
          </cell>
          <cell r="J5">
            <v>0</v>
          </cell>
          <cell r="K5">
            <v>0</v>
          </cell>
          <cell r="L5" t="str">
            <v>철선 # 20</v>
          </cell>
          <cell r="M5">
            <v>587</v>
          </cell>
          <cell r="N5">
            <v>0</v>
          </cell>
          <cell r="O5" t="str">
            <v>보조기층재</v>
          </cell>
          <cell r="P5">
            <v>11000</v>
          </cell>
        </row>
        <row r="6">
          <cell r="A6" t="str">
            <v>모래</v>
          </cell>
          <cell r="B6">
            <v>0</v>
          </cell>
          <cell r="C6" t="str">
            <v>㎥</v>
          </cell>
          <cell r="D6">
            <v>0.98</v>
          </cell>
          <cell r="E6">
            <v>16000</v>
          </cell>
          <cell r="F6">
            <v>15680</v>
          </cell>
          <cell r="G6">
            <v>0</v>
          </cell>
          <cell r="H6">
            <v>0</v>
          </cell>
          <cell r="I6">
            <v>0</v>
          </cell>
          <cell r="J6">
            <v>0</v>
          </cell>
          <cell r="K6">
            <v>16500</v>
          </cell>
          <cell r="L6" t="str">
            <v>못  N75</v>
          </cell>
          <cell r="M6">
            <v>660</v>
          </cell>
          <cell r="N6">
            <v>0</v>
          </cell>
          <cell r="O6" t="str">
            <v>시멘트</v>
          </cell>
          <cell r="P6">
            <v>59</v>
          </cell>
          <cell r="Q6">
            <v>2600</v>
          </cell>
        </row>
        <row r="7">
          <cell r="A7" t="str">
            <v>보통인부</v>
          </cell>
          <cell r="B7">
            <v>0</v>
          </cell>
          <cell r="C7" t="str">
            <v>인</v>
          </cell>
          <cell r="D7">
            <v>1</v>
          </cell>
          <cell r="E7">
            <v>0</v>
          </cell>
          <cell r="F7">
            <v>0</v>
          </cell>
          <cell r="G7">
            <v>37052</v>
          </cell>
          <cell r="H7">
            <v>37052</v>
          </cell>
          <cell r="I7">
            <v>0</v>
          </cell>
          <cell r="J7">
            <v>0</v>
          </cell>
          <cell r="K7">
            <v>1000</v>
          </cell>
          <cell r="L7" t="str">
            <v>목재</v>
          </cell>
          <cell r="M7">
            <v>272182</v>
          </cell>
          <cell r="N7">
            <v>0</v>
          </cell>
          <cell r="O7" t="str">
            <v>판재</v>
          </cell>
          <cell r="P7">
            <v>285792</v>
          </cell>
          <cell r="Q7">
            <v>1050</v>
          </cell>
        </row>
        <row r="8">
          <cell r="F8">
            <v>0</v>
          </cell>
          <cell r="G8">
            <v>0</v>
          </cell>
          <cell r="H8">
            <v>0</v>
          </cell>
          <cell r="I8">
            <v>0</v>
          </cell>
          <cell r="J8">
            <v>0</v>
          </cell>
          <cell r="K8">
            <v>550</v>
          </cell>
          <cell r="L8" t="str">
            <v>원목</v>
          </cell>
          <cell r="M8">
            <v>164670</v>
          </cell>
          <cell r="N8">
            <v>0</v>
          </cell>
          <cell r="O8" t="str">
            <v>합판</v>
          </cell>
          <cell r="P8">
            <v>6641</v>
          </cell>
          <cell r="Q8">
            <v>11000</v>
          </cell>
        </row>
        <row r="9">
          <cell r="F9">
            <v>0</v>
          </cell>
          <cell r="G9">
            <v>0</v>
          </cell>
          <cell r="H9">
            <v>0</v>
          </cell>
          <cell r="I9">
            <v>0</v>
          </cell>
          <cell r="J9">
            <v>0</v>
          </cell>
          <cell r="K9">
            <v>0</v>
          </cell>
          <cell r="L9" t="str">
            <v>40-210-8</v>
          </cell>
          <cell r="M9">
            <v>43330</v>
          </cell>
        </row>
        <row r="10">
          <cell r="F10">
            <v>0</v>
          </cell>
          <cell r="G10">
            <v>0</v>
          </cell>
          <cell r="H10">
            <v>0</v>
          </cell>
          <cell r="I10">
            <v>0</v>
          </cell>
          <cell r="J10">
            <v>0</v>
          </cell>
          <cell r="K10">
            <v>0</v>
          </cell>
          <cell r="L10" t="str">
            <v>40-135-8</v>
          </cell>
          <cell r="M10">
            <v>36690</v>
          </cell>
        </row>
        <row r="11">
          <cell r="F11">
            <v>0</v>
          </cell>
          <cell r="G11">
            <v>0</v>
          </cell>
          <cell r="H11">
            <v>0</v>
          </cell>
          <cell r="I11">
            <v>0</v>
          </cell>
          <cell r="J11">
            <v>0</v>
          </cell>
          <cell r="K11">
            <v>0</v>
          </cell>
          <cell r="L11" t="str">
            <v>40-180-8</v>
          </cell>
          <cell r="M11">
            <v>39960</v>
          </cell>
        </row>
        <row r="12">
          <cell r="F12">
            <v>0</v>
          </cell>
          <cell r="G12">
            <v>0</v>
          </cell>
          <cell r="H12">
            <v>0</v>
          </cell>
          <cell r="I12">
            <v>0</v>
          </cell>
          <cell r="J12">
            <v>0</v>
          </cell>
          <cell r="K12">
            <v>0</v>
          </cell>
          <cell r="L12" t="str">
            <v>25-210-8</v>
          </cell>
          <cell r="M12">
            <v>44840</v>
          </cell>
        </row>
        <row r="13">
          <cell r="F13">
            <v>0</v>
          </cell>
          <cell r="G13">
            <v>0</v>
          </cell>
          <cell r="H13">
            <v>0</v>
          </cell>
          <cell r="I13">
            <v>0</v>
          </cell>
          <cell r="J13">
            <v>0</v>
          </cell>
          <cell r="K13">
            <v>0</v>
          </cell>
          <cell r="L13" t="str">
            <v>와이어메쉬</v>
          </cell>
          <cell r="M13">
            <v>700</v>
          </cell>
        </row>
        <row r="14">
          <cell r="F14">
            <v>0</v>
          </cell>
          <cell r="G14">
            <v>0</v>
          </cell>
          <cell r="H14">
            <v>0</v>
          </cell>
          <cell r="I14">
            <v>0</v>
          </cell>
          <cell r="J14">
            <v>0</v>
          </cell>
          <cell r="K14">
            <v>0</v>
          </cell>
          <cell r="L14" t="str">
            <v>25-210-12</v>
          </cell>
          <cell r="M14">
            <v>46180</v>
          </cell>
        </row>
        <row r="15">
          <cell r="F15">
            <v>0</v>
          </cell>
          <cell r="G15">
            <v>0</v>
          </cell>
          <cell r="H15">
            <v>0</v>
          </cell>
          <cell r="I15">
            <v>0</v>
          </cell>
          <cell r="J15">
            <v>0</v>
          </cell>
        </row>
        <row r="16">
          <cell r="F16">
            <v>0</v>
          </cell>
          <cell r="G16">
            <v>0</v>
          </cell>
          <cell r="H16">
            <v>0</v>
          </cell>
          <cell r="I16">
            <v>0</v>
          </cell>
          <cell r="J16">
            <v>0</v>
          </cell>
        </row>
        <row r="17">
          <cell r="F17">
            <v>0</v>
          </cell>
          <cell r="G17">
            <v>0</v>
          </cell>
          <cell r="H17">
            <v>0</v>
          </cell>
          <cell r="I17">
            <v>0</v>
          </cell>
          <cell r="J17">
            <v>0</v>
          </cell>
        </row>
        <row r="18">
          <cell r="A18" t="str">
            <v>計</v>
          </cell>
          <cell r="B18">
            <v>0</v>
          </cell>
          <cell r="C18">
            <v>0</v>
          </cell>
          <cell r="D18">
            <v>0</v>
          </cell>
          <cell r="E18">
            <v>0</v>
          </cell>
          <cell r="F18">
            <v>55800</v>
          </cell>
          <cell r="G18">
            <v>0</v>
          </cell>
          <cell r="H18">
            <v>37052</v>
          </cell>
          <cell r="I18">
            <v>0</v>
          </cell>
          <cell r="J18">
            <v>0</v>
          </cell>
        </row>
        <row r="20">
          <cell r="A20" t="str">
            <v>名  稱 : 모르터 ( 1 : 3 )</v>
          </cell>
          <cell r="B20">
            <v>0</v>
          </cell>
          <cell r="C20">
            <v>0</v>
          </cell>
          <cell r="D20">
            <v>0</v>
          </cell>
          <cell r="E20">
            <v>0</v>
          </cell>
          <cell r="F20">
            <v>0</v>
          </cell>
          <cell r="G20">
            <v>0</v>
          </cell>
          <cell r="H20">
            <v>0</v>
          </cell>
          <cell r="I20">
            <v>0</v>
          </cell>
          <cell r="J20" t="str">
            <v>單位 : 원/㎥當</v>
          </cell>
        </row>
        <row r="21">
          <cell r="A21" t="str">
            <v>區    分</v>
          </cell>
          <cell r="B21" t="str">
            <v>材質 및 規格</v>
          </cell>
          <cell r="C21" t="str">
            <v>單位</v>
          </cell>
          <cell r="D21" t="str">
            <v>數    量</v>
          </cell>
          <cell r="E21" t="str">
            <v>材       料       費</v>
          </cell>
          <cell r="F21">
            <v>0</v>
          </cell>
          <cell r="G21" t="str">
            <v xml:space="preserve">        勞       務       費</v>
          </cell>
          <cell r="H21">
            <v>0</v>
          </cell>
          <cell r="I21" t="str">
            <v>經              費</v>
          </cell>
        </row>
        <row r="22">
          <cell r="A22" t="str">
            <v>工 種 別</v>
          </cell>
          <cell r="B22">
            <v>0</v>
          </cell>
          <cell r="C22">
            <v>0</v>
          </cell>
          <cell r="D22">
            <v>0</v>
          </cell>
          <cell r="E22" t="str">
            <v>單  價</v>
          </cell>
          <cell r="F22" t="str">
            <v>金      額</v>
          </cell>
          <cell r="G22" t="str">
            <v>單  價</v>
          </cell>
          <cell r="H22" t="str">
            <v>金      額</v>
          </cell>
          <cell r="I22" t="str">
            <v>單  價</v>
          </cell>
          <cell r="J22" t="str">
            <v>金      額</v>
          </cell>
        </row>
        <row r="23">
          <cell r="A23" t="str">
            <v>시멘트</v>
          </cell>
          <cell r="B23">
            <v>0</v>
          </cell>
          <cell r="C23" t="str">
            <v>kg</v>
          </cell>
          <cell r="D23">
            <v>510</v>
          </cell>
          <cell r="E23">
            <v>59</v>
          </cell>
          <cell r="F23">
            <v>30090</v>
          </cell>
          <cell r="G23">
            <v>0</v>
          </cell>
          <cell r="H23">
            <v>0</v>
          </cell>
          <cell r="I23">
            <v>0</v>
          </cell>
          <cell r="J23">
            <v>0</v>
          </cell>
        </row>
        <row r="24">
          <cell r="A24" t="str">
            <v>모래</v>
          </cell>
          <cell r="B24">
            <v>0</v>
          </cell>
          <cell r="C24" t="str">
            <v>㎥</v>
          </cell>
          <cell r="D24">
            <v>1.1000000000000001</v>
          </cell>
          <cell r="E24">
            <v>16000</v>
          </cell>
          <cell r="F24">
            <v>17600</v>
          </cell>
          <cell r="G24">
            <v>0</v>
          </cell>
          <cell r="H24">
            <v>0</v>
          </cell>
          <cell r="I24">
            <v>0</v>
          </cell>
          <cell r="J24">
            <v>0</v>
          </cell>
        </row>
        <row r="25">
          <cell r="A25" t="str">
            <v>보통인부</v>
          </cell>
          <cell r="B25">
            <v>0</v>
          </cell>
          <cell r="C25" t="str">
            <v>인</v>
          </cell>
          <cell r="D25">
            <v>1</v>
          </cell>
          <cell r="E25">
            <v>0</v>
          </cell>
          <cell r="F25">
            <v>0</v>
          </cell>
          <cell r="G25">
            <v>37052</v>
          </cell>
          <cell r="H25">
            <v>37052</v>
          </cell>
          <cell r="I25">
            <v>0</v>
          </cell>
          <cell r="J25">
            <v>0</v>
          </cell>
        </row>
        <row r="26">
          <cell r="F26">
            <v>0</v>
          </cell>
          <cell r="G26">
            <v>0</v>
          </cell>
          <cell r="H26">
            <v>0</v>
          </cell>
          <cell r="I26">
            <v>0</v>
          </cell>
          <cell r="J26">
            <v>0</v>
          </cell>
        </row>
        <row r="27">
          <cell r="F27">
            <v>0</v>
          </cell>
          <cell r="G27">
            <v>0</v>
          </cell>
          <cell r="H27">
            <v>0</v>
          </cell>
          <cell r="I27">
            <v>0</v>
          </cell>
          <cell r="J27">
            <v>0</v>
          </cell>
        </row>
        <row r="28">
          <cell r="F28">
            <v>0</v>
          </cell>
          <cell r="G28">
            <v>0</v>
          </cell>
          <cell r="H28">
            <v>0</v>
          </cell>
          <cell r="I28">
            <v>0</v>
          </cell>
          <cell r="J28">
            <v>0</v>
          </cell>
        </row>
        <row r="29">
          <cell r="F29">
            <v>0</v>
          </cell>
          <cell r="G29">
            <v>0</v>
          </cell>
          <cell r="H29">
            <v>0</v>
          </cell>
          <cell r="I29">
            <v>0</v>
          </cell>
          <cell r="J29">
            <v>0</v>
          </cell>
        </row>
        <row r="30">
          <cell r="F30">
            <v>0</v>
          </cell>
          <cell r="G30">
            <v>0</v>
          </cell>
          <cell r="H30">
            <v>0</v>
          </cell>
          <cell r="I30">
            <v>0</v>
          </cell>
          <cell r="J30">
            <v>0</v>
          </cell>
        </row>
        <row r="31">
          <cell r="F31">
            <v>0</v>
          </cell>
          <cell r="G31">
            <v>0</v>
          </cell>
          <cell r="H31">
            <v>0</v>
          </cell>
          <cell r="I31">
            <v>0</v>
          </cell>
          <cell r="J31">
            <v>0</v>
          </cell>
        </row>
        <row r="32">
          <cell r="F32">
            <v>0</v>
          </cell>
          <cell r="G32">
            <v>0</v>
          </cell>
          <cell r="H32">
            <v>0</v>
          </cell>
          <cell r="I32">
            <v>0</v>
          </cell>
          <cell r="J32">
            <v>0</v>
          </cell>
        </row>
        <row r="33">
          <cell r="F33">
            <v>0</v>
          </cell>
          <cell r="G33">
            <v>0</v>
          </cell>
          <cell r="H33">
            <v>0</v>
          </cell>
          <cell r="I33">
            <v>0</v>
          </cell>
          <cell r="J33">
            <v>0</v>
          </cell>
        </row>
        <row r="34">
          <cell r="F34">
            <v>0</v>
          </cell>
          <cell r="G34">
            <v>0</v>
          </cell>
          <cell r="H34">
            <v>0</v>
          </cell>
          <cell r="I34">
            <v>0</v>
          </cell>
          <cell r="J34">
            <v>0</v>
          </cell>
        </row>
        <row r="35">
          <cell r="F35">
            <v>0</v>
          </cell>
          <cell r="G35">
            <v>0</v>
          </cell>
          <cell r="H35">
            <v>0</v>
          </cell>
          <cell r="I35">
            <v>0</v>
          </cell>
          <cell r="J35">
            <v>0</v>
          </cell>
        </row>
        <row r="36">
          <cell r="A36" t="str">
            <v>計</v>
          </cell>
          <cell r="B36">
            <v>0</v>
          </cell>
          <cell r="C36">
            <v>0</v>
          </cell>
          <cell r="D36">
            <v>0</v>
          </cell>
          <cell r="E36">
            <v>0</v>
          </cell>
          <cell r="F36">
            <v>47690</v>
          </cell>
          <cell r="G36">
            <v>0</v>
          </cell>
          <cell r="H36">
            <v>37052</v>
          </cell>
          <cell r="I36">
            <v>0</v>
          </cell>
          <cell r="J36">
            <v>0</v>
          </cell>
        </row>
        <row r="38">
          <cell r="A38" t="str">
            <v>名  稱 : 레미콘타설 ( 무근 )</v>
          </cell>
          <cell r="B38">
            <v>0</v>
          </cell>
          <cell r="C38">
            <v>0</v>
          </cell>
          <cell r="D38">
            <v>0</v>
          </cell>
          <cell r="E38">
            <v>0</v>
          </cell>
          <cell r="F38">
            <v>0</v>
          </cell>
          <cell r="G38">
            <v>0</v>
          </cell>
          <cell r="H38">
            <v>0</v>
          </cell>
          <cell r="I38">
            <v>0</v>
          </cell>
          <cell r="J38" t="str">
            <v>單位 : 원/㎥當</v>
          </cell>
        </row>
        <row r="39">
          <cell r="A39" t="str">
            <v>區    分</v>
          </cell>
          <cell r="B39" t="str">
            <v>材質 및 規格</v>
          </cell>
          <cell r="C39" t="str">
            <v>單位</v>
          </cell>
          <cell r="D39" t="str">
            <v>數    量</v>
          </cell>
          <cell r="E39" t="str">
            <v>材       料       費</v>
          </cell>
          <cell r="F39">
            <v>0</v>
          </cell>
          <cell r="G39" t="str">
            <v xml:space="preserve">        勞       務       費</v>
          </cell>
          <cell r="H39">
            <v>0</v>
          </cell>
          <cell r="I39" t="str">
            <v>經              費</v>
          </cell>
        </row>
        <row r="40">
          <cell r="A40" t="str">
            <v>工 種 別</v>
          </cell>
          <cell r="B40">
            <v>0</v>
          </cell>
          <cell r="C40">
            <v>0</v>
          </cell>
          <cell r="D40">
            <v>0</v>
          </cell>
          <cell r="E40" t="str">
            <v>單  價</v>
          </cell>
          <cell r="F40" t="str">
            <v>金      額</v>
          </cell>
          <cell r="G40" t="str">
            <v>單  價</v>
          </cell>
          <cell r="H40" t="str">
            <v>金      額</v>
          </cell>
          <cell r="I40" t="str">
            <v>單  價</v>
          </cell>
          <cell r="J40" t="str">
            <v>金      額</v>
          </cell>
        </row>
        <row r="41">
          <cell r="A41" t="str">
            <v>콘크리트공</v>
          </cell>
          <cell r="B41">
            <v>0</v>
          </cell>
          <cell r="C41" t="str">
            <v>인</v>
          </cell>
          <cell r="D41">
            <v>0.15</v>
          </cell>
          <cell r="E41">
            <v>0</v>
          </cell>
          <cell r="F41">
            <v>0</v>
          </cell>
          <cell r="G41">
            <v>64308</v>
          </cell>
          <cell r="H41">
            <v>9646.2000000000007</v>
          </cell>
          <cell r="I41">
            <v>0</v>
          </cell>
          <cell r="J41">
            <v>0</v>
          </cell>
        </row>
        <row r="42">
          <cell r="A42" t="str">
            <v>보통인부</v>
          </cell>
          <cell r="B42">
            <v>0</v>
          </cell>
          <cell r="C42" t="str">
            <v>인</v>
          </cell>
          <cell r="D42">
            <v>0.27</v>
          </cell>
          <cell r="E42">
            <v>0</v>
          </cell>
          <cell r="F42">
            <v>0</v>
          </cell>
          <cell r="G42">
            <v>37052</v>
          </cell>
          <cell r="H42">
            <v>10004</v>
          </cell>
          <cell r="I42">
            <v>0</v>
          </cell>
          <cell r="J42">
            <v>0</v>
          </cell>
        </row>
        <row r="43">
          <cell r="F43">
            <v>0</v>
          </cell>
          <cell r="G43">
            <v>0</v>
          </cell>
          <cell r="H43">
            <v>0</v>
          </cell>
          <cell r="I43">
            <v>0</v>
          </cell>
          <cell r="J43">
            <v>0</v>
          </cell>
        </row>
        <row r="44">
          <cell r="F44">
            <v>0</v>
          </cell>
          <cell r="G44">
            <v>0</v>
          </cell>
          <cell r="H44">
            <v>0</v>
          </cell>
          <cell r="I44">
            <v>0</v>
          </cell>
          <cell r="J44">
            <v>0</v>
          </cell>
        </row>
        <row r="45">
          <cell r="F45">
            <v>0</v>
          </cell>
          <cell r="G45">
            <v>0</v>
          </cell>
          <cell r="H45">
            <v>0</v>
          </cell>
          <cell r="I45">
            <v>0</v>
          </cell>
          <cell r="J45">
            <v>0</v>
          </cell>
        </row>
        <row r="46">
          <cell r="F46">
            <v>0</v>
          </cell>
          <cell r="G46">
            <v>0</v>
          </cell>
          <cell r="H46">
            <v>0</v>
          </cell>
          <cell r="I46">
            <v>0</v>
          </cell>
          <cell r="J46">
            <v>0</v>
          </cell>
        </row>
        <row r="47">
          <cell r="F47">
            <v>0</v>
          </cell>
          <cell r="G47">
            <v>0</v>
          </cell>
          <cell r="H47">
            <v>0</v>
          </cell>
          <cell r="I47">
            <v>0</v>
          </cell>
          <cell r="J47">
            <v>0</v>
          </cell>
        </row>
        <row r="48">
          <cell r="F48">
            <v>0</v>
          </cell>
          <cell r="G48">
            <v>0</v>
          </cell>
          <cell r="H48">
            <v>0</v>
          </cell>
          <cell r="I48">
            <v>0</v>
          </cell>
          <cell r="J48">
            <v>0</v>
          </cell>
        </row>
        <row r="49">
          <cell r="F49">
            <v>0</v>
          </cell>
          <cell r="G49">
            <v>0</v>
          </cell>
          <cell r="H49">
            <v>0</v>
          </cell>
          <cell r="I49">
            <v>0</v>
          </cell>
          <cell r="J49">
            <v>0</v>
          </cell>
        </row>
        <row r="50">
          <cell r="F50">
            <v>0</v>
          </cell>
          <cell r="G50">
            <v>0</v>
          </cell>
          <cell r="H50">
            <v>0</v>
          </cell>
          <cell r="I50">
            <v>0</v>
          </cell>
          <cell r="J50">
            <v>0</v>
          </cell>
        </row>
        <row r="51">
          <cell r="F51">
            <v>0</v>
          </cell>
          <cell r="G51">
            <v>0</v>
          </cell>
          <cell r="H51">
            <v>0</v>
          </cell>
          <cell r="I51">
            <v>0</v>
          </cell>
          <cell r="J51">
            <v>0</v>
          </cell>
        </row>
        <row r="52">
          <cell r="F52">
            <v>0</v>
          </cell>
          <cell r="G52">
            <v>0</v>
          </cell>
          <cell r="H52">
            <v>0</v>
          </cell>
          <cell r="I52">
            <v>0</v>
          </cell>
          <cell r="J52">
            <v>0</v>
          </cell>
        </row>
        <row r="53">
          <cell r="F53">
            <v>0</v>
          </cell>
          <cell r="G53">
            <v>0</v>
          </cell>
          <cell r="H53">
            <v>0</v>
          </cell>
          <cell r="I53">
            <v>0</v>
          </cell>
          <cell r="J53">
            <v>0</v>
          </cell>
        </row>
        <row r="54">
          <cell r="A54" t="str">
            <v>計</v>
          </cell>
          <cell r="B54">
            <v>0</v>
          </cell>
          <cell r="C54">
            <v>0</v>
          </cell>
          <cell r="D54">
            <v>0</v>
          </cell>
          <cell r="E54">
            <v>0</v>
          </cell>
          <cell r="F54">
            <v>0</v>
          </cell>
          <cell r="G54">
            <v>0</v>
          </cell>
          <cell r="H54">
            <v>19650</v>
          </cell>
          <cell r="I54">
            <v>0</v>
          </cell>
          <cell r="J54">
            <v>0</v>
          </cell>
        </row>
        <row r="56">
          <cell r="A56" t="str">
            <v>名  稱 : 레미콘타설 ( 철근 )</v>
          </cell>
          <cell r="B56">
            <v>0</v>
          </cell>
          <cell r="C56">
            <v>0</v>
          </cell>
          <cell r="D56">
            <v>0</v>
          </cell>
          <cell r="E56">
            <v>0</v>
          </cell>
          <cell r="F56">
            <v>0</v>
          </cell>
          <cell r="G56">
            <v>0</v>
          </cell>
          <cell r="H56">
            <v>0</v>
          </cell>
          <cell r="I56">
            <v>0</v>
          </cell>
          <cell r="J56" t="str">
            <v>單位 : 원/㎥當</v>
          </cell>
        </row>
        <row r="57">
          <cell r="A57" t="str">
            <v>區    分</v>
          </cell>
          <cell r="B57" t="str">
            <v>材質 및 規格</v>
          </cell>
          <cell r="C57" t="str">
            <v>單位</v>
          </cell>
          <cell r="D57" t="str">
            <v>數    量</v>
          </cell>
          <cell r="E57" t="str">
            <v>材       料       費</v>
          </cell>
          <cell r="F57">
            <v>0</v>
          </cell>
          <cell r="G57" t="str">
            <v xml:space="preserve">        勞       務       費</v>
          </cell>
          <cell r="H57">
            <v>0</v>
          </cell>
          <cell r="I57" t="str">
            <v>經              費</v>
          </cell>
        </row>
        <row r="58">
          <cell r="A58" t="str">
            <v>工 種 別</v>
          </cell>
          <cell r="B58">
            <v>0</v>
          </cell>
          <cell r="C58">
            <v>0</v>
          </cell>
          <cell r="D58">
            <v>0</v>
          </cell>
          <cell r="E58" t="str">
            <v>單  價</v>
          </cell>
          <cell r="F58" t="str">
            <v>金      額</v>
          </cell>
          <cell r="G58" t="str">
            <v>單  價</v>
          </cell>
          <cell r="H58" t="str">
            <v>金      額</v>
          </cell>
          <cell r="I58" t="str">
            <v>單  價</v>
          </cell>
          <cell r="J58" t="str">
            <v>金      額</v>
          </cell>
        </row>
        <row r="59">
          <cell r="A59" t="str">
            <v>콘크리트공</v>
          </cell>
          <cell r="B59">
            <v>0</v>
          </cell>
          <cell r="C59" t="str">
            <v>인</v>
          </cell>
          <cell r="D59">
            <v>0.17</v>
          </cell>
          <cell r="E59">
            <v>0</v>
          </cell>
          <cell r="F59">
            <v>0</v>
          </cell>
          <cell r="G59">
            <v>64308</v>
          </cell>
          <cell r="H59">
            <v>10932.3</v>
          </cell>
          <cell r="I59">
            <v>0</v>
          </cell>
          <cell r="J59">
            <v>0</v>
          </cell>
        </row>
        <row r="60">
          <cell r="A60" t="str">
            <v>보통인부</v>
          </cell>
          <cell r="B60">
            <v>0</v>
          </cell>
          <cell r="C60" t="str">
            <v>인</v>
          </cell>
          <cell r="D60">
            <v>0.28999999999999998</v>
          </cell>
          <cell r="E60">
            <v>0</v>
          </cell>
          <cell r="F60">
            <v>0</v>
          </cell>
          <cell r="G60">
            <v>37052</v>
          </cell>
          <cell r="H60">
            <v>10745</v>
          </cell>
          <cell r="I60">
            <v>0</v>
          </cell>
          <cell r="J60">
            <v>0</v>
          </cell>
        </row>
        <row r="61">
          <cell r="F61">
            <v>0</v>
          </cell>
          <cell r="G61">
            <v>0</v>
          </cell>
          <cell r="H61">
            <v>0</v>
          </cell>
          <cell r="I61">
            <v>0</v>
          </cell>
          <cell r="J61">
            <v>0</v>
          </cell>
        </row>
        <row r="62">
          <cell r="F62">
            <v>0</v>
          </cell>
          <cell r="G62">
            <v>0</v>
          </cell>
          <cell r="H62">
            <v>0</v>
          </cell>
          <cell r="I62">
            <v>0</v>
          </cell>
          <cell r="J62">
            <v>0</v>
          </cell>
        </row>
        <row r="63">
          <cell r="F63">
            <v>0</v>
          </cell>
          <cell r="G63">
            <v>0</v>
          </cell>
          <cell r="H63">
            <v>0</v>
          </cell>
          <cell r="I63">
            <v>0</v>
          </cell>
          <cell r="J63">
            <v>0</v>
          </cell>
        </row>
        <row r="64">
          <cell r="F64">
            <v>0</v>
          </cell>
          <cell r="G64">
            <v>0</v>
          </cell>
          <cell r="H64">
            <v>0</v>
          </cell>
          <cell r="I64">
            <v>0</v>
          </cell>
          <cell r="J64">
            <v>0</v>
          </cell>
        </row>
        <row r="65">
          <cell r="F65">
            <v>0</v>
          </cell>
          <cell r="G65">
            <v>0</v>
          </cell>
          <cell r="H65">
            <v>0</v>
          </cell>
          <cell r="I65">
            <v>0</v>
          </cell>
          <cell r="J65">
            <v>0</v>
          </cell>
        </row>
        <row r="66">
          <cell r="F66">
            <v>0</v>
          </cell>
          <cell r="G66">
            <v>0</v>
          </cell>
          <cell r="H66">
            <v>0</v>
          </cell>
          <cell r="I66">
            <v>0</v>
          </cell>
          <cell r="J66">
            <v>0</v>
          </cell>
        </row>
        <row r="67">
          <cell r="F67">
            <v>0</v>
          </cell>
          <cell r="G67">
            <v>0</v>
          </cell>
          <cell r="H67">
            <v>0</v>
          </cell>
          <cell r="I67">
            <v>0</v>
          </cell>
          <cell r="J67">
            <v>0</v>
          </cell>
        </row>
        <row r="68">
          <cell r="F68">
            <v>0</v>
          </cell>
          <cell r="G68">
            <v>0</v>
          </cell>
          <cell r="H68">
            <v>0</v>
          </cell>
          <cell r="I68">
            <v>0</v>
          </cell>
          <cell r="J68">
            <v>0</v>
          </cell>
        </row>
        <row r="69">
          <cell r="F69">
            <v>0</v>
          </cell>
          <cell r="G69">
            <v>0</v>
          </cell>
          <cell r="H69">
            <v>0</v>
          </cell>
          <cell r="I69">
            <v>0</v>
          </cell>
          <cell r="J69">
            <v>0</v>
          </cell>
        </row>
        <row r="70">
          <cell r="F70">
            <v>0</v>
          </cell>
          <cell r="G70">
            <v>0</v>
          </cell>
          <cell r="H70">
            <v>0</v>
          </cell>
          <cell r="I70">
            <v>0</v>
          </cell>
          <cell r="J70">
            <v>0</v>
          </cell>
        </row>
        <row r="71">
          <cell r="F71">
            <v>0</v>
          </cell>
          <cell r="G71">
            <v>0</v>
          </cell>
          <cell r="H71">
            <v>0</v>
          </cell>
          <cell r="I71">
            <v>0</v>
          </cell>
          <cell r="J71">
            <v>0</v>
          </cell>
        </row>
        <row r="72">
          <cell r="A72" t="str">
            <v>計</v>
          </cell>
          <cell r="B72">
            <v>0</v>
          </cell>
          <cell r="C72">
            <v>0</v>
          </cell>
          <cell r="D72">
            <v>0</v>
          </cell>
          <cell r="E72">
            <v>0</v>
          </cell>
          <cell r="F72">
            <v>0</v>
          </cell>
          <cell r="G72">
            <v>0</v>
          </cell>
          <cell r="H72">
            <v>21677</v>
          </cell>
          <cell r="I72">
            <v>0</v>
          </cell>
          <cell r="J72">
            <v>0</v>
          </cell>
        </row>
        <row r="74">
          <cell r="A74" t="str">
            <v>名  稱 : 철근가공조립 ( 간단 )</v>
          </cell>
          <cell r="B74">
            <v>0</v>
          </cell>
          <cell r="C74">
            <v>0</v>
          </cell>
          <cell r="D74">
            <v>0</v>
          </cell>
          <cell r="E74">
            <v>0</v>
          </cell>
          <cell r="F74">
            <v>0</v>
          </cell>
          <cell r="G74">
            <v>0</v>
          </cell>
          <cell r="H74">
            <v>0</v>
          </cell>
          <cell r="I74">
            <v>0</v>
          </cell>
          <cell r="J74" t="str">
            <v>單位 : 원/TON當</v>
          </cell>
        </row>
        <row r="75">
          <cell r="A75" t="str">
            <v>區    分</v>
          </cell>
          <cell r="B75" t="str">
            <v>材質 및 規格</v>
          </cell>
          <cell r="C75" t="str">
            <v>單位</v>
          </cell>
          <cell r="D75" t="str">
            <v>數    量</v>
          </cell>
          <cell r="E75" t="str">
            <v>材       料       費</v>
          </cell>
          <cell r="F75">
            <v>0</v>
          </cell>
          <cell r="G75" t="str">
            <v xml:space="preserve">        勞       務       費</v>
          </cell>
          <cell r="H75">
            <v>0</v>
          </cell>
          <cell r="I75" t="str">
            <v>經              費</v>
          </cell>
        </row>
        <row r="76">
          <cell r="A76" t="str">
            <v>工 種 別</v>
          </cell>
          <cell r="B76">
            <v>0</v>
          </cell>
          <cell r="C76">
            <v>0</v>
          </cell>
          <cell r="D76">
            <v>0</v>
          </cell>
          <cell r="E76" t="str">
            <v>單  價</v>
          </cell>
          <cell r="F76" t="str">
            <v>金      額</v>
          </cell>
          <cell r="G76" t="str">
            <v>單  價</v>
          </cell>
          <cell r="H76" t="str">
            <v>金      額</v>
          </cell>
          <cell r="I76" t="str">
            <v>單  價</v>
          </cell>
          <cell r="J76" t="str">
            <v>金      額</v>
          </cell>
        </row>
        <row r="77">
          <cell r="A77" t="str">
            <v>결속선</v>
          </cell>
          <cell r="B77" t="str">
            <v>＃20 m/m</v>
          </cell>
          <cell r="C77" t="str">
            <v>kg</v>
          </cell>
          <cell r="D77">
            <v>5</v>
          </cell>
          <cell r="E77">
            <v>587</v>
          </cell>
          <cell r="F77">
            <v>2935</v>
          </cell>
          <cell r="G77">
            <v>0</v>
          </cell>
          <cell r="H77">
            <v>0</v>
          </cell>
          <cell r="I77">
            <v>0</v>
          </cell>
          <cell r="J77">
            <v>0</v>
          </cell>
        </row>
        <row r="78">
          <cell r="A78" t="str">
            <v>철근공</v>
          </cell>
          <cell r="B78">
            <v>0</v>
          </cell>
          <cell r="C78" t="str">
            <v>인</v>
          </cell>
          <cell r="D78">
            <v>2.9</v>
          </cell>
          <cell r="E78">
            <v>0</v>
          </cell>
          <cell r="F78">
            <v>0</v>
          </cell>
          <cell r="G78">
            <v>66745</v>
          </cell>
          <cell r="H78">
            <v>193560.5</v>
          </cell>
          <cell r="I78">
            <v>0</v>
          </cell>
          <cell r="J78">
            <v>0</v>
          </cell>
        </row>
        <row r="79">
          <cell r="A79" t="str">
            <v>보통인부</v>
          </cell>
          <cell r="B79">
            <v>0</v>
          </cell>
          <cell r="C79" t="str">
            <v>인</v>
          </cell>
          <cell r="D79">
            <v>1.6</v>
          </cell>
          <cell r="E79">
            <v>0</v>
          </cell>
          <cell r="F79">
            <v>0</v>
          </cell>
          <cell r="G79">
            <v>37052</v>
          </cell>
          <cell r="H79">
            <v>59283.199999999997</v>
          </cell>
          <cell r="I79">
            <v>0</v>
          </cell>
          <cell r="J79">
            <v>0</v>
          </cell>
        </row>
        <row r="80">
          <cell r="A80" t="str">
            <v>기구손료</v>
          </cell>
          <cell r="B80" t="str">
            <v>품의 2%</v>
          </cell>
          <cell r="C80" t="str">
            <v>식</v>
          </cell>
          <cell r="D80">
            <v>1</v>
          </cell>
          <cell r="E80">
            <v>252843</v>
          </cell>
          <cell r="F80">
            <v>5056.8</v>
          </cell>
          <cell r="G80">
            <v>0</v>
          </cell>
          <cell r="H80">
            <v>0</v>
          </cell>
          <cell r="I80">
            <v>0</v>
          </cell>
          <cell r="J80">
            <v>0</v>
          </cell>
        </row>
        <row r="81">
          <cell r="F81">
            <v>0</v>
          </cell>
          <cell r="G81">
            <v>0</v>
          </cell>
          <cell r="H81">
            <v>0</v>
          </cell>
          <cell r="I81">
            <v>0</v>
          </cell>
          <cell r="J81">
            <v>0</v>
          </cell>
        </row>
        <row r="82">
          <cell r="F82">
            <v>0</v>
          </cell>
          <cell r="G82">
            <v>0</v>
          </cell>
          <cell r="H82">
            <v>0</v>
          </cell>
          <cell r="I82">
            <v>0</v>
          </cell>
          <cell r="J82">
            <v>0</v>
          </cell>
        </row>
        <row r="83">
          <cell r="F83">
            <v>0</v>
          </cell>
          <cell r="G83">
            <v>0</v>
          </cell>
          <cell r="H83">
            <v>0</v>
          </cell>
          <cell r="I83">
            <v>0</v>
          </cell>
          <cell r="J83">
            <v>0</v>
          </cell>
        </row>
        <row r="84">
          <cell r="F84">
            <v>0</v>
          </cell>
          <cell r="G84">
            <v>0</v>
          </cell>
          <cell r="H84">
            <v>0</v>
          </cell>
          <cell r="I84">
            <v>0</v>
          </cell>
          <cell r="J84">
            <v>0</v>
          </cell>
        </row>
        <row r="85">
          <cell r="F85">
            <v>0</v>
          </cell>
          <cell r="G85">
            <v>0</v>
          </cell>
          <cell r="H85">
            <v>0</v>
          </cell>
          <cell r="I85">
            <v>0</v>
          </cell>
          <cell r="J85">
            <v>0</v>
          </cell>
        </row>
        <row r="86">
          <cell r="F86">
            <v>0</v>
          </cell>
          <cell r="G86">
            <v>0</v>
          </cell>
          <cell r="H86">
            <v>0</v>
          </cell>
          <cell r="I86">
            <v>0</v>
          </cell>
          <cell r="J86">
            <v>0</v>
          </cell>
        </row>
        <row r="87">
          <cell r="F87">
            <v>0</v>
          </cell>
          <cell r="G87">
            <v>0</v>
          </cell>
          <cell r="H87">
            <v>0</v>
          </cell>
          <cell r="I87">
            <v>0</v>
          </cell>
          <cell r="J87">
            <v>0</v>
          </cell>
        </row>
        <row r="88">
          <cell r="F88">
            <v>0</v>
          </cell>
          <cell r="G88">
            <v>0</v>
          </cell>
          <cell r="H88">
            <v>0</v>
          </cell>
          <cell r="I88">
            <v>0</v>
          </cell>
          <cell r="J88">
            <v>0</v>
          </cell>
        </row>
        <row r="89">
          <cell r="F89">
            <v>0</v>
          </cell>
          <cell r="G89">
            <v>0</v>
          </cell>
          <cell r="H89">
            <v>0</v>
          </cell>
          <cell r="I89">
            <v>0</v>
          </cell>
          <cell r="J89">
            <v>0</v>
          </cell>
        </row>
        <row r="90">
          <cell r="A90" t="str">
            <v>計</v>
          </cell>
          <cell r="B90">
            <v>0</v>
          </cell>
          <cell r="C90">
            <v>0</v>
          </cell>
          <cell r="D90">
            <v>0</v>
          </cell>
          <cell r="E90">
            <v>0</v>
          </cell>
          <cell r="F90">
            <v>7991</v>
          </cell>
          <cell r="G90">
            <v>0</v>
          </cell>
          <cell r="H90">
            <v>252843</v>
          </cell>
          <cell r="I90">
            <v>0</v>
          </cell>
          <cell r="J90">
            <v>0</v>
          </cell>
        </row>
        <row r="92">
          <cell r="A92" t="str">
            <v>名  稱 : 철근가공조립 ( 보통 )</v>
          </cell>
          <cell r="B92">
            <v>0</v>
          </cell>
          <cell r="C92">
            <v>0</v>
          </cell>
          <cell r="D92">
            <v>0</v>
          </cell>
          <cell r="E92">
            <v>0</v>
          </cell>
          <cell r="F92">
            <v>0</v>
          </cell>
          <cell r="G92">
            <v>0</v>
          </cell>
          <cell r="H92">
            <v>0</v>
          </cell>
          <cell r="I92">
            <v>0</v>
          </cell>
          <cell r="J92" t="str">
            <v>單位 : 원/TON當</v>
          </cell>
        </row>
        <row r="93">
          <cell r="A93" t="str">
            <v>區    分</v>
          </cell>
          <cell r="B93" t="str">
            <v>材質 및 規格</v>
          </cell>
          <cell r="C93" t="str">
            <v>單位</v>
          </cell>
          <cell r="D93" t="str">
            <v>數    量</v>
          </cell>
          <cell r="E93" t="str">
            <v>材       料       費</v>
          </cell>
          <cell r="F93">
            <v>0</v>
          </cell>
          <cell r="G93" t="str">
            <v xml:space="preserve">        勞       務       費</v>
          </cell>
          <cell r="H93">
            <v>0</v>
          </cell>
          <cell r="I93" t="str">
            <v>經              費</v>
          </cell>
        </row>
        <row r="94">
          <cell r="A94" t="str">
            <v>工 種 別</v>
          </cell>
          <cell r="B94">
            <v>0</v>
          </cell>
          <cell r="C94">
            <v>0</v>
          </cell>
          <cell r="D94">
            <v>0</v>
          </cell>
          <cell r="E94" t="str">
            <v>單  價</v>
          </cell>
          <cell r="F94" t="str">
            <v>金      額</v>
          </cell>
          <cell r="G94" t="str">
            <v>單  價</v>
          </cell>
          <cell r="H94" t="str">
            <v>金      額</v>
          </cell>
          <cell r="I94" t="str">
            <v>單  價</v>
          </cell>
          <cell r="J94" t="str">
            <v>金      額</v>
          </cell>
        </row>
        <row r="95">
          <cell r="A95" t="str">
            <v>결속선</v>
          </cell>
          <cell r="B95" t="str">
            <v>＃20 m/m</v>
          </cell>
          <cell r="C95" t="str">
            <v>kg</v>
          </cell>
          <cell r="D95">
            <v>6.5</v>
          </cell>
          <cell r="E95">
            <v>587</v>
          </cell>
          <cell r="F95">
            <v>3815.5</v>
          </cell>
          <cell r="G95">
            <v>0</v>
          </cell>
          <cell r="H95">
            <v>0</v>
          </cell>
          <cell r="I95">
            <v>0</v>
          </cell>
          <cell r="J95">
            <v>0</v>
          </cell>
        </row>
        <row r="96">
          <cell r="A96" t="str">
            <v>철근공</v>
          </cell>
          <cell r="B96">
            <v>0</v>
          </cell>
          <cell r="C96" t="str">
            <v>인</v>
          </cell>
          <cell r="D96">
            <v>4</v>
          </cell>
          <cell r="E96">
            <v>0</v>
          </cell>
          <cell r="F96">
            <v>0</v>
          </cell>
          <cell r="G96">
            <v>66745</v>
          </cell>
          <cell r="H96">
            <v>266980</v>
          </cell>
          <cell r="I96">
            <v>0</v>
          </cell>
          <cell r="J96">
            <v>0</v>
          </cell>
        </row>
        <row r="97">
          <cell r="A97" t="str">
            <v>보통인부</v>
          </cell>
          <cell r="B97">
            <v>0</v>
          </cell>
          <cell r="C97" t="str">
            <v>인</v>
          </cell>
          <cell r="D97">
            <v>2.2000000000000002</v>
          </cell>
          <cell r="E97">
            <v>0</v>
          </cell>
          <cell r="F97">
            <v>0</v>
          </cell>
          <cell r="G97">
            <v>37052</v>
          </cell>
          <cell r="H97">
            <v>81514.399999999994</v>
          </cell>
          <cell r="I97">
            <v>0</v>
          </cell>
          <cell r="J97">
            <v>0</v>
          </cell>
        </row>
        <row r="98">
          <cell r="A98" t="str">
            <v>기구손료</v>
          </cell>
          <cell r="B98" t="str">
            <v>품의 2%</v>
          </cell>
          <cell r="C98" t="str">
            <v>식</v>
          </cell>
          <cell r="D98">
            <v>1</v>
          </cell>
          <cell r="E98">
            <v>348494</v>
          </cell>
          <cell r="F98">
            <v>6969.8</v>
          </cell>
          <cell r="G98">
            <v>0</v>
          </cell>
          <cell r="H98">
            <v>0</v>
          </cell>
          <cell r="I98">
            <v>0</v>
          </cell>
          <cell r="J98">
            <v>0</v>
          </cell>
        </row>
        <row r="99">
          <cell r="F99">
            <v>0</v>
          </cell>
          <cell r="G99">
            <v>0</v>
          </cell>
          <cell r="H99">
            <v>0</v>
          </cell>
          <cell r="I99">
            <v>0</v>
          </cell>
          <cell r="J99">
            <v>0</v>
          </cell>
        </row>
        <row r="100">
          <cell r="F100">
            <v>0</v>
          </cell>
          <cell r="G100">
            <v>0</v>
          </cell>
          <cell r="H100">
            <v>0</v>
          </cell>
          <cell r="I100">
            <v>0</v>
          </cell>
          <cell r="J100">
            <v>0</v>
          </cell>
        </row>
        <row r="101">
          <cell r="F101">
            <v>0</v>
          </cell>
          <cell r="G101">
            <v>0</v>
          </cell>
          <cell r="H101">
            <v>0</v>
          </cell>
          <cell r="I101">
            <v>0</v>
          </cell>
          <cell r="J101">
            <v>0</v>
          </cell>
        </row>
        <row r="102">
          <cell r="F102">
            <v>0</v>
          </cell>
          <cell r="G102">
            <v>0</v>
          </cell>
          <cell r="H102">
            <v>0</v>
          </cell>
          <cell r="I102">
            <v>0</v>
          </cell>
          <cell r="J102">
            <v>0</v>
          </cell>
        </row>
        <row r="103">
          <cell r="F103">
            <v>0</v>
          </cell>
          <cell r="G103">
            <v>0</v>
          </cell>
          <cell r="H103">
            <v>0</v>
          </cell>
          <cell r="I103">
            <v>0</v>
          </cell>
          <cell r="J103">
            <v>0</v>
          </cell>
        </row>
        <row r="104">
          <cell r="F104">
            <v>0</v>
          </cell>
          <cell r="G104">
            <v>0</v>
          </cell>
          <cell r="H104">
            <v>0</v>
          </cell>
          <cell r="I104">
            <v>0</v>
          </cell>
          <cell r="J104">
            <v>0</v>
          </cell>
        </row>
        <row r="105">
          <cell r="F105">
            <v>0</v>
          </cell>
          <cell r="G105">
            <v>0</v>
          </cell>
          <cell r="H105">
            <v>0</v>
          </cell>
          <cell r="I105">
            <v>0</v>
          </cell>
          <cell r="J105">
            <v>0</v>
          </cell>
        </row>
        <row r="106">
          <cell r="F106">
            <v>0</v>
          </cell>
          <cell r="G106">
            <v>0</v>
          </cell>
          <cell r="H106">
            <v>0</v>
          </cell>
          <cell r="I106">
            <v>0</v>
          </cell>
          <cell r="J106">
            <v>0</v>
          </cell>
        </row>
        <row r="107">
          <cell r="F107">
            <v>0</v>
          </cell>
          <cell r="G107">
            <v>0</v>
          </cell>
          <cell r="H107">
            <v>0</v>
          </cell>
          <cell r="I107">
            <v>0</v>
          </cell>
          <cell r="J107">
            <v>0</v>
          </cell>
        </row>
        <row r="108">
          <cell r="A108" t="str">
            <v>計</v>
          </cell>
          <cell r="B108">
            <v>0</v>
          </cell>
          <cell r="C108">
            <v>0</v>
          </cell>
          <cell r="D108">
            <v>0</v>
          </cell>
          <cell r="E108">
            <v>0</v>
          </cell>
          <cell r="F108">
            <v>10785</v>
          </cell>
          <cell r="G108">
            <v>0</v>
          </cell>
          <cell r="H108">
            <v>348494</v>
          </cell>
          <cell r="I108">
            <v>0</v>
          </cell>
          <cell r="J108">
            <v>0</v>
          </cell>
        </row>
        <row r="110">
          <cell r="A110" t="str">
            <v>名  稱 : 철근가공조립 ( 복잡 )</v>
          </cell>
          <cell r="B110">
            <v>0</v>
          </cell>
          <cell r="C110">
            <v>0</v>
          </cell>
          <cell r="D110">
            <v>0</v>
          </cell>
          <cell r="E110">
            <v>0</v>
          </cell>
          <cell r="F110">
            <v>0</v>
          </cell>
          <cell r="G110">
            <v>0</v>
          </cell>
          <cell r="H110">
            <v>0</v>
          </cell>
          <cell r="I110">
            <v>0</v>
          </cell>
          <cell r="J110" t="str">
            <v>單位 : 원/TON當</v>
          </cell>
        </row>
        <row r="111">
          <cell r="A111" t="str">
            <v>區    分</v>
          </cell>
          <cell r="B111" t="str">
            <v>材質 및 規格</v>
          </cell>
          <cell r="C111" t="str">
            <v>單位</v>
          </cell>
          <cell r="D111" t="str">
            <v>數    量</v>
          </cell>
          <cell r="E111" t="str">
            <v>材       料       費</v>
          </cell>
          <cell r="F111">
            <v>0</v>
          </cell>
          <cell r="G111" t="str">
            <v xml:space="preserve">        勞       務       費</v>
          </cell>
          <cell r="H111">
            <v>0</v>
          </cell>
          <cell r="I111" t="str">
            <v>經              費</v>
          </cell>
        </row>
        <row r="112">
          <cell r="A112" t="str">
            <v>工 種 別</v>
          </cell>
          <cell r="B112">
            <v>0</v>
          </cell>
          <cell r="C112">
            <v>0</v>
          </cell>
          <cell r="D112">
            <v>0</v>
          </cell>
          <cell r="E112" t="str">
            <v>單  價</v>
          </cell>
          <cell r="F112" t="str">
            <v>金      額</v>
          </cell>
          <cell r="G112" t="str">
            <v>單  價</v>
          </cell>
          <cell r="H112" t="str">
            <v>金      額</v>
          </cell>
          <cell r="I112" t="str">
            <v>單  價</v>
          </cell>
          <cell r="J112" t="str">
            <v>金      額</v>
          </cell>
        </row>
        <row r="113">
          <cell r="A113" t="str">
            <v>결속선</v>
          </cell>
          <cell r="B113" t="str">
            <v>＃20 m/m</v>
          </cell>
          <cell r="C113" t="str">
            <v>kg</v>
          </cell>
          <cell r="D113">
            <v>8</v>
          </cell>
          <cell r="E113">
            <v>587</v>
          </cell>
          <cell r="F113">
            <v>4696</v>
          </cell>
          <cell r="G113">
            <v>0</v>
          </cell>
          <cell r="H113">
            <v>0</v>
          </cell>
          <cell r="I113">
            <v>0</v>
          </cell>
          <cell r="J113">
            <v>0</v>
          </cell>
        </row>
        <row r="114">
          <cell r="A114" t="str">
            <v>철근공</v>
          </cell>
          <cell r="B114">
            <v>0</v>
          </cell>
          <cell r="C114" t="str">
            <v>인</v>
          </cell>
          <cell r="D114">
            <v>5</v>
          </cell>
          <cell r="E114">
            <v>0</v>
          </cell>
          <cell r="F114">
            <v>0</v>
          </cell>
          <cell r="G114">
            <v>66745</v>
          </cell>
          <cell r="H114">
            <v>333725</v>
          </cell>
          <cell r="I114">
            <v>0</v>
          </cell>
          <cell r="J114">
            <v>0</v>
          </cell>
        </row>
        <row r="115">
          <cell r="A115" t="str">
            <v>보통인부</v>
          </cell>
          <cell r="B115">
            <v>0</v>
          </cell>
          <cell r="C115" t="str">
            <v>인</v>
          </cell>
          <cell r="D115">
            <v>2.8</v>
          </cell>
          <cell r="E115">
            <v>0</v>
          </cell>
          <cell r="F115">
            <v>0</v>
          </cell>
          <cell r="G115">
            <v>37052</v>
          </cell>
          <cell r="H115">
            <v>103745.60000000001</v>
          </cell>
          <cell r="I115">
            <v>0</v>
          </cell>
          <cell r="J115">
            <v>0</v>
          </cell>
        </row>
        <row r="116">
          <cell r="A116" t="str">
            <v>기구손료</v>
          </cell>
          <cell r="B116" t="str">
            <v>품의 2%</v>
          </cell>
          <cell r="C116" t="str">
            <v>식</v>
          </cell>
          <cell r="D116">
            <v>1</v>
          </cell>
          <cell r="E116">
            <v>437470</v>
          </cell>
          <cell r="F116">
            <v>8749.4</v>
          </cell>
          <cell r="G116">
            <v>0</v>
          </cell>
          <cell r="H116">
            <v>0</v>
          </cell>
          <cell r="I116">
            <v>0</v>
          </cell>
          <cell r="J116">
            <v>0</v>
          </cell>
        </row>
        <row r="117">
          <cell r="F117">
            <v>0</v>
          </cell>
          <cell r="G117">
            <v>0</v>
          </cell>
          <cell r="H117">
            <v>0</v>
          </cell>
          <cell r="I117">
            <v>0</v>
          </cell>
          <cell r="J117">
            <v>0</v>
          </cell>
        </row>
        <row r="118">
          <cell r="F118">
            <v>0</v>
          </cell>
          <cell r="G118">
            <v>0</v>
          </cell>
          <cell r="H118">
            <v>0</v>
          </cell>
          <cell r="I118">
            <v>0</v>
          </cell>
          <cell r="J118">
            <v>0</v>
          </cell>
        </row>
        <row r="119">
          <cell r="F119">
            <v>0</v>
          </cell>
          <cell r="G119">
            <v>0</v>
          </cell>
          <cell r="H119">
            <v>0</v>
          </cell>
          <cell r="I119">
            <v>0</v>
          </cell>
          <cell r="J119">
            <v>0</v>
          </cell>
        </row>
        <row r="120">
          <cell r="F120">
            <v>0</v>
          </cell>
          <cell r="G120">
            <v>0</v>
          </cell>
          <cell r="H120">
            <v>0</v>
          </cell>
          <cell r="I120">
            <v>0</v>
          </cell>
          <cell r="J120">
            <v>0</v>
          </cell>
        </row>
        <row r="121">
          <cell r="F121">
            <v>0</v>
          </cell>
          <cell r="G121">
            <v>0</v>
          </cell>
          <cell r="H121">
            <v>0</v>
          </cell>
          <cell r="I121">
            <v>0</v>
          </cell>
          <cell r="J121">
            <v>0</v>
          </cell>
        </row>
        <row r="122">
          <cell r="F122">
            <v>0</v>
          </cell>
          <cell r="G122">
            <v>0</v>
          </cell>
          <cell r="H122">
            <v>0</v>
          </cell>
          <cell r="I122">
            <v>0</v>
          </cell>
          <cell r="J122">
            <v>0</v>
          </cell>
        </row>
        <row r="123">
          <cell r="F123">
            <v>0</v>
          </cell>
          <cell r="G123">
            <v>0</v>
          </cell>
          <cell r="H123">
            <v>0</v>
          </cell>
          <cell r="I123">
            <v>0</v>
          </cell>
          <cell r="J123">
            <v>0</v>
          </cell>
        </row>
        <row r="124">
          <cell r="F124">
            <v>0</v>
          </cell>
          <cell r="G124">
            <v>0</v>
          </cell>
          <cell r="H124">
            <v>0</v>
          </cell>
          <cell r="I124">
            <v>0</v>
          </cell>
          <cell r="J124">
            <v>0</v>
          </cell>
        </row>
        <row r="125">
          <cell r="F125">
            <v>0</v>
          </cell>
          <cell r="G125">
            <v>0</v>
          </cell>
          <cell r="H125">
            <v>0</v>
          </cell>
          <cell r="I125">
            <v>0</v>
          </cell>
          <cell r="J125">
            <v>0</v>
          </cell>
        </row>
        <row r="126">
          <cell r="A126" t="str">
            <v>計</v>
          </cell>
          <cell r="B126">
            <v>0</v>
          </cell>
          <cell r="C126">
            <v>0</v>
          </cell>
          <cell r="D126">
            <v>0</v>
          </cell>
          <cell r="E126">
            <v>0</v>
          </cell>
          <cell r="F126">
            <v>13445</v>
          </cell>
          <cell r="G126">
            <v>0</v>
          </cell>
          <cell r="H126">
            <v>437470</v>
          </cell>
          <cell r="I126">
            <v>0</v>
          </cell>
          <cell r="J126">
            <v>0</v>
          </cell>
        </row>
        <row r="128">
          <cell r="A128" t="str">
            <v>名  稱 : 합판거푸집</v>
          </cell>
          <cell r="B128">
            <v>0</v>
          </cell>
          <cell r="C128">
            <v>0</v>
          </cell>
          <cell r="D128">
            <v>0</v>
          </cell>
          <cell r="E128">
            <v>0</v>
          </cell>
          <cell r="F128">
            <v>0</v>
          </cell>
          <cell r="G128">
            <v>0</v>
          </cell>
          <cell r="H128">
            <v>0</v>
          </cell>
          <cell r="I128">
            <v>0</v>
          </cell>
          <cell r="J128" t="str">
            <v>單位 : 원/㎡當</v>
          </cell>
        </row>
        <row r="129">
          <cell r="A129" t="str">
            <v>區    分</v>
          </cell>
          <cell r="B129" t="str">
            <v>材質 및 規格</v>
          </cell>
          <cell r="C129" t="str">
            <v>單位</v>
          </cell>
          <cell r="D129" t="str">
            <v>數    量</v>
          </cell>
          <cell r="E129" t="str">
            <v>材       料       費</v>
          </cell>
          <cell r="F129">
            <v>0</v>
          </cell>
          <cell r="G129" t="str">
            <v xml:space="preserve">        勞       務       費</v>
          </cell>
          <cell r="H129">
            <v>0</v>
          </cell>
          <cell r="I129" t="str">
            <v>經              費</v>
          </cell>
        </row>
        <row r="130">
          <cell r="A130" t="str">
            <v>工 種 別</v>
          </cell>
          <cell r="B130">
            <v>0</v>
          </cell>
          <cell r="C130">
            <v>0</v>
          </cell>
          <cell r="D130">
            <v>0</v>
          </cell>
          <cell r="E130" t="str">
            <v>單  價</v>
          </cell>
          <cell r="F130" t="str">
            <v>金      額</v>
          </cell>
          <cell r="G130" t="str">
            <v>單  價</v>
          </cell>
          <cell r="H130" t="str">
            <v>金      額</v>
          </cell>
          <cell r="I130" t="str">
            <v>單  價</v>
          </cell>
          <cell r="J130" t="str">
            <v>金      額</v>
          </cell>
        </row>
        <row r="131">
          <cell r="A131" t="str">
            <v>합판</v>
          </cell>
          <cell r="B131" t="str">
            <v>내수합판</v>
          </cell>
          <cell r="C131" t="str">
            <v>㎡</v>
          </cell>
          <cell r="D131">
            <v>1.03</v>
          </cell>
          <cell r="E131">
            <v>6641</v>
          </cell>
          <cell r="F131">
            <v>6840.2</v>
          </cell>
          <cell r="G131">
            <v>0</v>
          </cell>
          <cell r="H131">
            <v>0</v>
          </cell>
          <cell r="I131">
            <v>0</v>
          </cell>
          <cell r="J131">
            <v>0</v>
          </cell>
        </row>
        <row r="132">
          <cell r="A132" t="str">
            <v>목재</v>
          </cell>
          <cell r="B132">
            <v>0</v>
          </cell>
          <cell r="C132" t="str">
            <v>㎥</v>
          </cell>
          <cell r="D132">
            <v>3.7999999999999999E-2</v>
          </cell>
          <cell r="E132">
            <v>272182</v>
          </cell>
          <cell r="F132">
            <v>10342.9</v>
          </cell>
          <cell r="G132">
            <v>0</v>
          </cell>
          <cell r="H132">
            <v>0</v>
          </cell>
          <cell r="I132">
            <v>0</v>
          </cell>
          <cell r="J132">
            <v>0</v>
          </cell>
        </row>
        <row r="133">
          <cell r="A133" t="str">
            <v>철선</v>
          </cell>
          <cell r="B133" t="str">
            <v>＃8</v>
          </cell>
          <cell r="C133" t="str">
            <v>kg</v>
          </cell>
          <cell r="D133">
            <v>0.28999999999999998</v>
          </cell>
          <cell r="E133">
            <v>480</v>
          </cell>
          <cell r="F133">
            <v>139.19999999999999</v>
          </cell>
          <cell r="G133">
            <v>0</v>
          </cell>
          <cell r="H133">
            <v>0</v>
          </cell>
          <cell r="I133">
            <v>0</v>
          </cell>
          <cell r="J133">
            <v>0</v>
          </cell>
        </row>
        <row r="134">
          <cell r="A134" t="str">
            <v>못</v>
          </cell>
          <cell r="B134" t="str">
            <v>N 75</v>
          </cell>
          <cell r="C134" t="str">
            <v>kg</v>
          </cell>
          <cell r="D134">
            <v>0.2</v>
          </cell>
          <cell r="E134">
            <v>660</v>
          </cell>
          <cell r="F134">
            <v>132</v>
          </cell>
          <cell r="G134">
            <v>0</v>
          </cell>
          <cell r="H134">
            <v>0</v>
          </cell>
          <cell r="I134">
            <v>0</v>
          </cell>
          <cell r="J134">
            <v>0</v>
          </cell>
        </row>
        <row r="135">
          <cell r="A135" t="str">
            <v>박리제</v>
          </cell>
          <cell r="B135">
            <v>0</v>
          </cell>
          <cell r="C135" t="str">
            <v>ℓ</v>
          </cell>
          <cell r="D135">
            <v>0.19</v>
          </cell>
          <cell r="E135">
            <v>315.39</v>
          </cell>
          <cell r="F135">
            <v>59.9</v>
          </cell>
          <cell r="G135">
            <v>0</v>
          </cell>
          <cell r="H135">
            <v>0</v>
          </cell>
          <cell r="I135">
            <v>0</v>
          </cell>
          <cell r="J135">
            <v>0</v>
          </cell>
        </row>
        <row r="136">
          <cell r="A136" t="str">
            <v>형틀목공</v>
          </cell>
          <cell r="B136">
            <v>0</v>
          </cell>
          <cell r="C136" t="str">
            <v>인</v>
          </cell>
          <cell r="D136">
            <v>0.28000000000000003</v>
          </cell>
          <cell r="E136">
            <v>0</v>
          </cell>
          <cell r="F136">
            <v>0</v>
          </cell>
          <cell r="G136">
            <v>63219</v>
          </cell>
          <cell r="H136">
            <v>17701.3</v>
          </cell>
          <cell r="I136">
            <v>0</v>
          </cell>
          <cell r="J136">
            <v>0</v>
          </cell>
        </row>
        <row r="137">
          <cell r="A137" t="str">
            <v>보통인부</v>
          </cell>
          <cell r="B137">
            <v>0</v>
          </cell>
          <cell r="C137" t="str">
            <v>인</v>
          </cell>
          <cell r="D137">
            <v>0.23</v>
          </cell>
          <cell r="E137">
            <v>0</v>
          </cell>
          <cell r="F137">
            <v>0</v>
          </cell>
          <cell r="G137">
            <v>37052</v>
          </cell>
          <cell r="H137">
            <v>8521.9</v>
          </cell>
          <cell r="I137">
            <v>0</v>
          </cell>
          <cell r="J137">
            <v>0</v>
          </cell>
        </row>
        <row r="138">
          <cell r="A138" t="str">
            <v>사용고재</v>
          </cell>
          <cell r="B138" t="str">
            <v>주재료의 30%</v>
          </cell>
          <cell r="C138" t="str">
            <v>식</v>
          </cell>
          <cell r="D138">
            <v>1</v>
          </cell>
          <cell r="E138">
            <v>17183.099999999999</v>
          </cell>
          <cell r="F138">
            <v>5154.8999999999996</v>
          </cell>
          <cell r="G138">
            <v>0</v>
          </cell>
          <cell r="H138">
            <v>0</v>
          </cell>
          <cell r="I138">
            <v>0</v>
          </cell>
          <cell r="J138">
            <v>0</v>
          </cell>
        </row>
        <row r="139">
          <cell r="A139" t="str">
            <v>計 (1회사용)</v>
          </cell>
          <cell r="B139">
            <v>0</v>
          </cell>
          <cell r="C139">
            <v>0</v>
          </cell>
          <cell r="D139">
            <v>0</v>
          </cell>
          <cell r="E139">
            <v>0</v>
          </cell>
          <cell r="F139">
            <v>12359</v>
          </cell>
          <cell r="G139">
            <v>0</v>
          </cell>
          <cell r="H139">
            <v>26223</v>
          </cell>
          <cell r="I139">
            <v>0</v>
          </cell>
          <cell r="J139">
            <v>0</v>
          </cell>
        </row>
        <row r="140">
          <cell r="A140" t="str">
            <v>2회사용시</v>
          </cell>
          <cell r="B140">
            <v>0</v>
          </cell>
          <cell r="C140">
            <v>0</v>
          </cell>
          <cell r="D140">
            <v>0</v>
          </cell>
          <cell r="E140">
            <v>0.56999999999999995</v>
          </cell>
          <cell r="F140">
            <v>7044</v>
          </cell>
          <cell r="G140">
            <v>0.6</v>
          </cell>
          <cell r="H140">
            <v>15733</v>
          </cell>
          <cell r="I140">
            <v>0</v>
          </cell>
          <cell r="J140">
            <v>0</v>
          </cell>
        </row>
        <row r="141">
          <cell r="A141" t="str">
            <v>3회사용시</v>
          </cell>
          <cell r="B141">
            <v>0</v>
          </cell>
          <cell r="C141">
            <v>0</v>
          </cell>
          <cell r="D141">
            <v>0</v>
          </cell>
          <cell r="E141">
            <v>0.46100000000000002</v>
          </cell>
          <cell r="F141">
            <v>5697</v>
          </cell>
          <cell r="G141">
            <v>0.47099999999999997</v>
          </cell>
          <cell r="H141">
            <v>12351</v>
          </cell>
          <cell r="I141">
            <v>0</v>
          </cell>
          <cell r="J141">
            <v>0</v>
          </cell>
        </row>
        <row r="142">
          <cell r="A142" t="str">
            <v>4회사용시</v>
          </cell>
          <cell r="B142">
            <v>0</v>
          </cell>
          <cell r="C142">
            <v>0</v>
          </cell>
          <cell r="D142">
            <v>0</v>
          </cell>
          <cell r="E142">
            <v>0.40100000000000002</v>
          </cell>
          <cell r="F142">
            <v>4955</v>
          </cell>
          <cell r="G142">
            <v>0.4</v>
          </cell>
          <cell r="H142">
            <v>10489</v>
          </cell>
          <cell r="I142">
            <v>0</v>
          </cell>
          <cell r="J142">
            <v>0</v>
          </cell>
        </row>
        <row r="143">
          <cell r="A143" t="str">
            <v>5회사용시</v>
          </cell>
          <cell r="B143">
            <v>0</v>
          </cell>
          <cell r="C143">
            <v>0</v>
          </cell>
          <cell r="D143">
            <v>0</v>
          </cell>
          <cell r="E143">
            <v>0.371</v>
          </cell>
          <cell r="F143">
            <v>4585</v>
          </cell>
          <cell r="G143">
            <v>0.34200000000000003</v>
          </cell>
          <cell r="H143">
            <v>8968</v>
          </cell>
          <cell r="I143">
            <v>0</v>
          </cell>
          <cell r="J143">
            <v>0</v>
          </cell>
        </row>
        <row r="144">
          <cell r="A144" t="str">
            <v>6회사용시</v>
          </cell>
          <cell r="B144">
            <v>0</v>
          </cell>
          <cell r="C144">
            <v>0</v>
          </cell>
          <cell r="D144">
            <v>0</v>
          </cell>
          <cell r="E144">
            <v>0.34699999999999998</v>
          </cell>
          <cell r="F144">
            <v>4288</v>
          </cell>
          <cell r="G144">
            <v>0.32</v>
          </cell>
          <cell r="H144">
            <v>8391</v>
          </cell>
          <cell r="I144">
            <v>0</v>
          </cell>
          <cell r="J144">
            <v>0</v>
          </cell>
        </row>
        <row r="146">
          <cell r="A146" t="str">
            <v>名  稱 : 목재거푸집</v>
          </cell>
          <cell r="B146">
            <v>0</v>
          </cell>
          <cell r="C146">
            <v>0</v>
          </cell>
          <cell r="D146">
            <v>0</v>
          </cell>
          <cell r="E146">
            <v>0</v>
          </cell>
          <cell r="F146">
            <v>0</v>
          </cell>
          <cell r="G146">
            <v>0</v>
          </cell>
          <cell r="H146">
            <v>0</v>
          </cell>
          <cell r="I146">
            <v>0</v>
          </cell>
          <cell r="J146" t="str">
            <v>單位 : 원/㎡當</v>
          </cell>
        </row>
        <row r="147">
          <cell r="A147" t="str">
            <v>區    分</v>
          </cell>
          <cell r="B147" t="str">
            <v>材質 및 規格</v>
          </cell>
          <cell r="C147" t="str">
            <v>單位</v>
          </cell>
          <cell r="D147" t="str">
            <v>數    量</v>
          </cell>
          <cell r="E147" t="str">
            <v>材       料       費</v>
          </cell>
          <cell r="F147">
            <v>0</v>
          </cell>
          <cell r="G147" t="str">
            <v xml:space="preserve">        勞       務       費</v>
          </cell>
          <cell r="H147">
            <v>0</v>
          </cell>
          <cell r="I147" t="str">
            <v>經              費</v>
          </cell>
        </row>
        <row r="148">
          <cell r="A148" t="str">
            <v>工 種 別</v>
          </cell>
          <cell r="B148">
            <v>0</v>
          </cell>
          <cell r="C148">
            <v>0</v>
          </cell>
          <cell r="D148">
            <v>0</v>
          </cell>
          <cell r="E148" t="str">
            <v>單  價</v>
          </cell>
          <cell r="F148" t="str">
            <v>金      額</v>
          </cell>
          <cell r="G148" t="str">
            <v>單  價</v>
          </cell>
          <cell r="H148" t="str">
            <v>金      額</v>
          </cell>
          <cell r="I148" t="str">
            <v>單  價</v>
          </cell>
          <cell r="J148" t="str">
            <v>金      額</v>
          </cell>
        </row>
        <row r="149">
          <cell r="A149" t="str">
            <v>판재</v>
          </cell>
          <cell r="B149">
            <v>0</v>
          </cell>
          <cell r="C149" t="str">
            <v>㎥</v>
          </cell>
          <cell r="D149">
            <v>0.03</v>
          </cell>
          <cell r="E149">
            <v>285792</v>
          </cell>
          <cell r="F149">
            <v>8573.7000000000007</v>
          </cell>
          <cell r="G149">
            <v>0</v>
          </cell>
          <cell r="H149">
            <v>0</v>
          </cell>
          <cell r="I149">
            <v>0</v>
          </cell>
          <cell r="J149">
            <v>0</v>
          </cell>
        </row>
        <row r="150">
          <cell r="A150" t="str">
            <v>목재</v>
          </cell>
          <cell r="B150">
            <v>0</v>
          </cell>
          <cell r="C150" t="str">
            <v>㎥</v>
          </cell>
          <cell r="D150">
            <v>3.7999999999999999E-2</v>
          </cell>
          <cell r="E150">
            <v>272182</v>
          </cell>
          <cell r="F150">
            <v>10342.9</v>
          </cell>
          <cell r="G150">
            <v>0</v>
          </cell>
          <cell r="H150">
            <v>0</v>
          </cell>
          <cell r="I150">
            <v>0</v>
          </cell>
          <cell r="J150">
            <v>0</v>
          </cell>
        </row>
        <row r="151">
          <cell r="A151" t="str">
            <v>철선</v>
          </cell>
          <cell r="B151" t="str">
            <v>＃8</v>
          </cell>
          <cell r="C151" t="str">
            <v>kg</v>
          </cell>
          <cell r="D151">
            <v>0.28999999999999998</v>
          </cell>
          <cell r="E151">
            <v>480</v>
          </cell>
          <cell r="F151">
            <v>139.19999999999999</v>
          </cell>
          <cell r="G151">
            <v>0</v>
          </cell>
          <cell r="H151">
            <v>0</v>
          </cell>
          <cell r="I151">
            <v>0</v>
          </cell>
          <cell r="J151">
            <v>0</v>
          </cell>
        </row>
        <row r="152">
          <cell r="A152" t="str">
            <v>못</v>
          </cell>
          <cell r="B152" t="str">
            <v>N 75</v>
          </cell>
          <cell r="C152" t="str">
            <v>kg</v>
          </cell>
          <cell r="D152">
            <v>0.25</v>
          </cell>
          <cell r="E152">
            <v>660</v>
          </cell>
          <cell r="F152">
            <v>165</v>
          </cell>
          <cell r="G152">
            <v>0</v>
          </cell>
          <cell r="H152">
            <v>0</v>
          </cell>
          <cell r="I152">
            <v>0</v>
          </cell>
          <cell r="J152">
            <v>0</v>
          </cell>
        </row>
        <row r="153">
          <cell r="A153" t="str">
            <v>박리제</v>
          </cell>
          <cell r="B153">
            <v>0</v>
          </cell>
          <cell r="C153" t="str">
            <v>ℓ</v>
          </cell>
          <cell r="D153">
            <v>0.19</v>
          </cell>
          <cell r="E153">
            <v>315.39</v>
          </cell>
          <cell r="F153">
            <v>59.9</v>
          </cell>
          <cell r="G153">
            <v>0</v>
          </cell>
          <cell r="H153">
            <v>0</v>
          </cell>
          <cell r="I153">
            <v>0</v>
          </cell>
          <cell r="J153">
            <v>0</v>
          </cell>
        </row>
        <row r="154">
          <cell r="A154" t="str">
            <v>형틀목공</v>
          </cell>
          <cell r="B154">
            <v>0</v>
          </cell>
          <cell r="C154" t="str">
            <v>인</v>
          </cell>
          <cell r="D154">
            <v>0.46</v>
          </cell>
          <cell r="E154">
            <v>0</v>
          </cell>
          <cell r="F154">
            <v>0</v>
          </cell>
          <cell r="G154">
            <v>63219</v>
          </cell>
          <cell r="H154">
            <v>29080.7</v>
          </cell>
          <cell r="I154">
            <v>0</v>
          </cell>
          <cell r="J154">
            <v>0</v>
          </cell>
        </row>
        <row r="155">
          <cell r="A155" t="str">
            <v>보통인부</v>
          </cell>
          <cell r="B155">
            <v>0</v>
          </cell>
          <cell r="C155" t="str">
            <v>인</v>
          </cell>
          <cell r="D155">
            <v>0.37</v>
          </cell>
          <cell r="E155">
            <v>0</v>
          </cell>
          <cell r="F155">
            <v>0</v>
          </cell>
          <cell r="G155">
            <v>37052</v>
          </cell>
          <cell r="H155">
            <v>13709.2</v>
          </cell>
          <cell r="I155">
            <v>0</v>
          </cell>
          <cell r="J155">
            <v>0</v>
          </cell>
        </row>
        <row r="156">
          <cell r="A156" t="str">
            <v>사용고재</v>
          </cell>
          <cell r="B156" t="str">
            <v>주재료의 30%</v>
          </cell>
          <cell r="C156" t="str">
            <v>식</v>
          </cell>
          <cell r="D156">
            <v>1</v>
          </cell>
          <cell r="E156">
            <v>18916.599999999999</v>
          </cell>
          <cell r="F156">
            <v>5674.9</v>
          </cell>
          <cell r="G156">
            <v>0</v>
          </cell>
          <cell r="H156">
            <v>0</v>
          </cell>
          <cell r="I156">
            <v>0</v>
          </cell>
          <cell r="J156">
            <v>0</v>
          </cell>
        </row>
        <row r="157">
          <cell r="A157" t="str">
            <v xml:space="preserve">計 </v>
          </cell>
          <cell r="B157">
            <v>0</v>
          </cell>
          <cell r="C157">
            <v>0</v>
          </cell>
          <cell r="D157">
            <v>0</v>
          </cell>
          <cell r="E157">
            <v>0</v>
          </cell>
          <cell r="F157">
            <v>13605</v>
          </cell>
          <cell r="G157">
            <v>0</v>
          </cell>
          <cell r="H157">
            <v>42789</v>
          </cell>
          <cell r="I157">
            <v>0</v>
          </cell>
          <cell r="J157">
            <v>0</v>
          </cell>
        </row>
        <row r="158">
          <cell r="A158" t="str">
            <v>1회사용시</v>
          </cell>
          <cell r="B158">
            <v>0</v>
          </cell>
          <cell r="C158">
            <v>0</v>
          </cell>
          <cell r="D158">
            <v>0</v>
          </cell>
          <cell r="E158">
            <v>1</v>
          </cell>
          <cell r="F158">
            <v>13605</v>
          </cell>
          <cell r="G158">
            <v>1</v>
          </cell>
          <cell r="H158">
            <v>42789</v>
          </cell>
          <cell r="I158">
            <v>0</v>
          </cell>
          <cell r="J158">
            <v>0</v>
          </cell>
        </row>
        <row r="159">
          <cell r="A159" t="str">
            <v>2회사용시</v>
          </cell>
          <cell r="B159">
            <v>0</v>
          </cell>
          <cell r="C159">
            <v>0</v>
          </cell>
          <cell r="D159">
            <v>0</v>
          </cell>
          <cell r="E159">
            <v>0.57699999999999996</v>
          </cell>
          <cell r="F159">
            <v>7850</v>
          </cell>
          <cell r="G159">
            <v>0.63</v>
          </cell>
          <cell r="H159">
            <v>26957</v>
          </cell>
          <cell r="I159">
            <v>0</v>
          </cell>
          <cell r="J159">
            <v>0</v>
          </cell>
        </row>
        <row r="160">
          <cell r="A160" t="str">
            <v>3회사용시</v>
          </cell>
          <cell r="B160">
            <v>0</v>
          </cell>
          <cell r="C160">
            <v>0</v>
          </cell>
          <cell r="D160">
            <v>0</v>
          </cell>
          <cell r="E160">
            <v>0.46600000000000003</v>
          </cell>
          <cell r="F160">
            <v>6339</v>
          </cell>
          <cell r="G160">
            <v>0.51600000000000001</v>
          </cell>
          <cell r="H160">
            <v>22079</v>
          </cell>
          <cell r="I160">
            <v>0</v>
          </cell>
          <cell r="J160">
            <v>0</v>
          </cell>
        </row>
        <row r="161">
          <cell r="A161" t="str">
            <v>4회사용시</v>
          </cell>
          <cell r="B161">
            <v>0</v>
          </cell>
          <cell r="C161">
            <v>0</v>
          </cell>
          <cell r="D161">
            <v>0</v>
          </cell>
          <cell r="E161">
            <v>0.39700000000000002</v>
          </cell>
          <cell r="F161">
            <v>5401</v>
          </cell>
          <cell r="G161">
            <v>0.45900000000000002</v>
          </cell>
          <cell r="H161">
            <v>19640</v>
          </cell>
          <cell r="I161">
            <v>0</v>
          </cell>
          <cell r="J161">
            <v>0</v>
          </cell>
        </row>
        <row r="162">
          <cell r="F162">
            <v>0</v>
          </cell>
          <cell r="G162">
            <v>0</v>
          </cell>
          <cell r="H162">
            <v>0</v>
          </cell>
          <cell r="I162">
            <v>0</v>
          </cell>
          <cell r="J162">
            <v>0</v>
          </cell>
        </row>
        <row r="164">
          <cell r="A164" t="str">
            <v>名  稱 : 비계설치</v>
          </cell>
          <cell r="B164">
            <v>0</v>
          </cell>
          <cell r="C164">
            <v>0</v>
          </cell>
          <cell r="D164">
            <v>0</v>
          </cell>
          <cell r="E164">
            <v>0</v>
          </cell>
          <cell r="F164">
            <v>0</v>
          </cell>
          <cell r="G164">
            <v>0</v>
          </cell>
          <cell r="H164">
            <v>0</v>
          </cell>
          <cell r="I164">
            <v>0</v>
          </cell>
          <cell r="J164" t="str">
            <v>單位 : 공/㎥當</v>
          </cell>
        </row>
        <row r="165">
          <cell r="A165" t="str">
            <v>區    分</v>
          </cell>
          <cell r="B165" t="str">
            <v>材質 및 規格</v>
          </cell>
          <cell r="C165" t="str">
            <v>單位</v>
          </cell>
          <cell r="D165" t="str">
            <v>數    量</v>
          </cell>
          <cell r="E165" t="str">
            <v>材       料       費</v>
          </cell>
          <cell r="F165">
            <v>0</v>
          </cell>
          <cell r="G165" t="str">
            <v xml:space="preserve">        勞       務       費</v>
          </cell>
          <cell r="H165">
            <v>0</v>
          </cell>
          <cell r="I165" t="str">
            <v>經              費</v>
          </cell>
        </row>
        <row r="166">
          <cell r="A166" t="str">
            <v>工 種 別</v>
          </cell>
          <cell r="B166">
            <v>0</v>
          </cell>
          <cell r="C166">
            <v>0</v>
          </cell>
          <cell r="D166">
            <v>0</v>
          </cell>
          <cell r="E166" t="str">
            <v>單  價</v>
          </cell>
          <cell r="F166" t="str">
            <v>金      額</v>
          </cell>
          <cell r="G166" t="str">
            <v>單  價</v>
          </cell>
          <cell r="H166" t="str">
            <v>金      額</v>
          </cell>
          <cell r="I166" t="str">
            <v>單  價</v>
          </cell>
          <cell r="J166" t="str">
            <v>金      額</v>
          </cell>
        </row>
        <row r="167">
          <cell r="A167" t="str">
            <v>원목</v>
          </cell>
          <cell r="B167">
            <v>0</v>
          </cell>
          <cell r="C167" t="str">
            <v>㎥</v>
          </cell>
          <cell r="D167">
            <v>9.4E-2</v>
          </cell>
          <cell r="E167">
            <v>164670</v>
          </cell>
          <cell r="F167">
            <v>15478.9</v>
          </cell>
          <cell r="G167">
            <v>0</v>
          </cell>
          <cell r="H167">
            <v>0</v>
          </cell>
          <cell r="I167">
            <v>0</v>
          </cell>
          <cell r="J167">
            <v>0</v>
          </cell>
        </row>
        <row r="168">
          <cell r="A168" t="str">
            <v>판재</v>
          </cell>
          <cell r="B168">
            <v>0</v>
          </cell>
          <cell r="C168" t="str">
            <v>㎥</v>
          </cell>
          <cell r="D168">
            <v>1.5E-3</v>
          </cell>
          <cell r="E168">
            <v>285792</v>
          </cell>
          <cell r="F168">
            <v>428.6</v>
          </cell>
          <cell r="G168">
            <v>0</v>
          </cell>
          <cell r="H168">
            <v>0</v>
          </cell>
          <cell r="I168">
            <v>0</v>
          </cell>
          <cell r="J168">
            <v>0</v>
          </cell>
        </row>
        <row r="169">
          <cell r="A169" t="str">
            <v>철선</v>
          </cell>
          <cell r="B169" t="str">
            <v>＃8</v>
          </cell>
          <cell r="C169" t="str">
            <v>kg</v>
          </cell>
          <cell r="D169">
            <v>0.2</v>
          </cell>
          <cell r="E169">
            <v>480</v>
          </cell>
          <cell r="F169">
            <v>96</v>
          </cell>
          <cell r="G169">
            <v>0</v>
          </cell>
          <cell r="H169">
            <v>0</v>
          </cell>
          <cell r="I169">
            <v>0</v>
          </cell>
          <cell r="J169">
            <v>0</v>
          </cell>
        </row>
        <row r="170">
          <cell r="A170" t="str">
            <v>잡재료</v>
          </cell>
          <cell r="B170" t="str">
            <v>재료비의 5%</v>
          </cell>
          <cell r="C170" t="str">
            <v>식</v>
          </cell>
          <cell r="D170">
            <v>1</v>
          </cell>
          <cell r="E170">
            <v>16003</v>
          </cell>
          <cell r="F170">
            <v>800.1</v>
          </cell>
          <cell r="G170">
            <v>0</v>
          </cell>
          <cell r="H170">
            <v>0</v>
          </cell>
          <cell r="I170">
            <v>0</v>
          </cell>
          <cell r="J170">
            <v>0</v>
          </cell>
        </row>
        <row r="171">
          <cell r="A171" t="str">
            <v>비계공</v>
          </cell>
          <cell r="B171">
            <v>0</v>
          </cell>
          <cell r="C171" t="str">
            <v>인</v>
          </cell>
          <cell r="D171">
            <v>2</v>
          </cell>
          <cell r="E171">
            <v>0</v>
          </cell>
          <cell r="F171">
            <v>0</v>
          </cell>
          <cell r="G171">
            <v>67640</v>
          </cell>
          <cell r="H171">
            <v>135280</v>
          </cell>
          <cell r="I171">
            <v>0</v>
          </cell>
          <cell r="J171">
            <v>0</v>
          </cell>
        </row>
        <row r="172">
          <cell r="A172" t="str">
            <v>보통인부</v>
          </cell>
          <cell r="B172">
            <v>0</v>
          </cell>
          <cell r="C172" t="str">
            <v>인</v>
          </cell>
          <cell r="D172">
            <v>2</v>
          </cell>
          <cell r="E172">
            <v>0</v>
          </cell>
          <cell r="F172">
            <v>0</v>
          </cell>
          <cell r="G172">
            <v>37052</v>
          </cell>
          <cell r="H172">
            <v>74104</v>
          </cell>
          <cell r="I172">
            <v>0</v>
          </cell>
          <cell r="J172">
            <v>0</v>
          </cell>
        </row>
        <row r="173">
          <cell r="A173" t="str">
            <v xml:space="preserve">計 </v>
          </cell>
          <cell r="B173" t="str">
            <v>10공/㎥당</v>
          </cell>
          <cell r="C173">
            <v>0</v>
          </cell>
          <cell r="D173">
            <v>0</v>
          </cell>
          <cell r="E173">
            <v>0</v>
          </cell>
          <cell r="F173">
            <v>16803</v>
          </cell>
          <cell r="G173">
            <v>0</v>
          </cell>
          <cell r="H173">
            <v>209384</v>
          </cell>
          <cell r="I173">
            <v>0</v>
          </cell>
          <cell r="J173">
            <v>0</v>
          </cell>
        </row>
        <row r="174">
          <cell r="A174" t="str">
            <v xml:space="preserve">計 </v>
          </cell>
          <cell r="B174" t="str">
            <v>공/㎥당</v>
          </cell>
          <cell r="C174">
            <v>0</v>
          </cell>
          <cell r="D174">
            <v>0</v>
          </cell>
          <cell r="E174">
            <v>0</v>
          </cell>
          <cell r="F174">
            <v>1680</v>
          </cell>
          <cell r="G174">
            <v>0</v>
          </cell>
          <cell r="H174">
            <v>20938</v>
          </cell>
          <cell r="I174">
            <v>0</v>
          </cell>
          <cell r="J174">
            <v>0</v>
          </cell>
        </row>
        <row r="175">
          <cell r="A175" t="str">
            <v>1회사용시</v>
          </cell>
          <cell r="B175">
            <v>0</v>
          </cell>
          <cell r="C175">
            <v>0</v>
          </cell>
          <cell r="D175">
            <v>0</v>
          </cell>
          <cell r="E175">
            <v>1</v>
          </cell>
          <cell r="F175">
            <v>1680</v>
          </cell>
          <cell r="G175">
            <v>1</v>
          </cell>
          <cell r="H175">
            <v>20938</v>
          </cell>
          <cell r="I175">
            <v>0</v>
          </cell>
          <cell r="J175">
            <v>0</v>
          </cell>
        </row>
        <row r="176">
          <cell r="A176" t="str">
            <v>2회사용시</v>
          </cell>
          <cell r="B176">
            <v>0</v>
          </cell>
          <cell r="C176">
            <v>0</v>
          </cell>
          <cell r="D176">
            <v>0</v>
          </cell>
          <cell r="E176">
            <v>0.67</v>
          </cell>
          <cell r="F176">
            <v>1125</v>
          </cell>
          <cell r="G176">
            <v>1</v>
          </cell>
          <cell r="H176">
            <v>20938</v>
          </cell>
          <cell r="I176">
            <v>0</v>
          </cell>
          <cell r="J176">
            <v>0</v>
          </cell>
        </row>
        <row r="177">
          <cell r="A177" t="str">
            <v>3회사용시</v>
          </cell>
          <cell r="B177">
            <v>0</v>
          </cell>
          <cell r="C177">
            <v>0</v>
          </cell>
          <cell r="D177">
            <v>0</v>
          </cell>
          <cell r="E177">
            <v>0.56499999999999995</v>
          </cell>
          <cell r="F177">
            <v>949</v>
          </cell>
          <cell r="G177">
            <v>1</v>
          </cell>
          <cell r="H177">
            <v>20938</v>
          </cell>
          <cell r="I177">
            <v>0</v>
          </cell>
          <cell r="J177">
            <v>0</v>
          </cell>
        </row>
        <row r="178">
          <cell r="A178" t="str">
            <v>4회사용시</v>
          </cell>
          <cell r="B178">
            <v>0</v>
          </cell>
          <cell r="C178">
            <v>0</v>
          </cell>
          <cell r="D178">
            <v>0</v>
          </cell>
          <cell r="E178">
            <v>0.51600000000000001</v>
          </cell>
          <cell r="F178">
            <v>866</v>
          </cell>
          <cell r="G178">
            <v>1</v>
          </cell>
          <cell r="H178">
            <v>20938</v>
          </cell>
          <cell r="I178">
            <v>0</v>
          </cell>
          <cell r="J178">
            <v>0</v>
          </cell>
        </row>
        <row r="179">
          <cell r="A179" t="str">
            <v>5회사용시</v>
          </cell>
          <cell r="B179">
            <v>0</v>
          </cell>
          <cell r="C179">
            <v>0</v>
          </cell>
          <cell r="D179">
            <v>0</v>
          </cell>
          <cell r="E179">
            <v>0.48899999999999999</v>
          </cell>
          <cell r="F179">
            <v>821</v>
          </cell>
          <cell r="G179">
            <v>1</v>
          </cell>
          <cell r="H179">
            <v>20938</v>
          </cell>
          <cell r="I179">
            <v>0</v>
          </cell>
          <cell r="J179">
            <v>0</v>
          </cell>
        </row>
        <row r="180">
          <cell r="A180" t="str">
            <v>6회사용시</v>
          </cell>
          <cell r="B180">
            <v>0</v>
          </cell>
          <cell r="C180">
            <v>0</v>
          </cell>
          <cell r="D180">
            <v>0</v>
          </cell>
          <cell r="E180">
            <v>0.47299999999999998</v>
          </cell>
          <cell r="F180">
            <v>794</v>
          </cell>
          <cell r="G180">
            <v>1</v>
          </cell>
          <cell r="H180">
            <v>20938</v>
          </cell>
          <cell r="I180">
            <v>0</v>
          </cell>
          <cell r="J180">
            <v>0</v>
          </cell>
        </row>
        <row r="182">
          <cell r="A182" t="str">
            <v>名  稱 : 잡석깔기</v>
          </cell>
          <cell r="B182">
            <v>0</v>
          </cell>
          <cell r="C182">
            <v>0</v>
          </cell>
          <cell r="D182">
            <v>0</v>
          </cell>
          <cell r="E182">
            <v>0</v>
          </cell>
          <cell r="F182">
            <v>0</v>
          </cell>
          <cell r="G182">
            <v>0</v>
          </cell>
          <cell r="H182">
            <v>0</v>
          </cell>
          <cell r="I182">
            <v>0</v>
          </cell>
          <cell r="J182" t="str">
            <v>單位 : 원/㎥當</v>
          </cell>
        </row>
        <row r="183">
          <cell r="A183" t="str">
            <v>區    分</v>
          </cell>
          <cell r="B183" t="str">
            <v>材質 및 規格</v>
          </cell>
          <cell r="C183" t="str">
            <v>單位</v>
          </cell>
          <cell r="D183" t="str">
            <v>數    量</v>
          </cell>
          <cell r="E183" t="str">
            <v>材       料       費</v>
          </cell>
          <cell r="F183">
            <v>0</v>
          </cell>
          <cell r="G183" t="str">
            <v xml:space="preserve">        勞       務       費</v>
          </cell>
          <cell r="H183">
            <v>0</v>
          </cell>
          <cell r="I183" t="str">
            <v>經              費</v>
          </cell>
        </row>
        <row r="184">
          <cell r="A184" t="str">
            <v>工 種 別</v>
          </cell>
          <cell r="B184">
            <v>0</v>
          </cell>
          <cell r="C184">
            <v>0</v>
          </cell>
          <cell r="D184">
            <v>0</v>
          </cell>
          <cell r="E184" t="str">
            <v>單  價</v>
          </cell>
          <cell r="F184" t="str">
            <v>金      額</v>
          </cell>
          <cell r="G184" t="str">
            <v>單  價</v>
          </cell>
          <cell r="H184" t="str">
            <v>金      額</v>
          </cell>
          <cell r="I184" t="str">
            <v>單  價</v>
          </cell>
          <cell r="J184" t="str">
            <v>金      額</v>
          </cell>
        </row>
        <row r="185">
          <cell r="A185" t="str">
            <v>잡석</v>
          </cell>
          <cell r="B185">
            <v>0</v>
          </cell>
          <cell r="C185" t="str">
            <v>인</v>
          </cell>
          <cell r="D185">
            <v>1.04</v>
          </cell>
          <cell r="E185">
            <v>11000</v>
          </cell>
          <cell r="F185">
            <v>11440</v>
          </cell>
          <cell r="G185">
            <v>0</v>
          </cell>
          <cell r="H185">
            <v>0</v>
          </cell>
          <cell r="I185">
            <v>0</v>
          </cell>
          <cell r="J185">
            <v>0</v>
          </cell>
        </row>
        <row r="186">
          <cell r="A186" t="str">
            <v>보통인부</v>
          </cell>
          <cell r="B186">
            <v>0</v>
          </cell>
          <cell r="C186" t="str">
            <v>인</v>
          </cell>
          <cell r="D186">
            <v>0.6</v>
          </cell>
          <cell r="E186">
            <v>0</v>
          </cell>
          <cell r="F186">
            <v>0</v>
          </cell>
          <cell r="G186">
            <v>37052</v>
          </cell>
          <cell r="H186">
            <v>22231.200000000001</v>
          </cell>
          <cell r="I186">
            <v>0</v>
          </cell>
          <cell r="J186">
            <v>0</v>
          </cell>
        </row>
        <row r="187">
          <cell r="F187">
            <v>0</v>
          </cell>
          <cell r="G187">
            <v>0</v>
          </cell>
          <cell r="H187">
            <v>0</v>
          </cell>
          <cell r="I187">
            <v>0</v>
          </cell>
          <cell r="J187">
            <v>0</v>
          </cell>
        </row>
        <row r="188">
          <cell r="F188">
            <v>0</v>
          </cell>
          <cell r="G188">
            <v>0</v>
          </cell>
          <cell r="H188">
            <v>0</v>
          </cell>
          <cell r="I188">
            <v>0</v>
          </cell>
          <cell r="J188">
            <v>0</v>
          </cell>
        </row>
        <row r="189">
          <cell r="F189">
            <v>0</v>
          </cell>
          <cell r="G189">
            <v>0</v>
          </cell>
          <cell r="H189">
            <v>0</v>
          </cell>
          <cell r="I189">
            <v>0</v>
          </cell>
          <cell r="J189">
            <v>0</v>
          </cell>
        </row>
        <row r="190">
          <cell r="F190">
            <v>0</v>
          </cell>
          <cell r="G190">
            <v>0</v>
          </cell>
          <cell r="H190">
            <v>0</v>
          </cell>
          <cell r="I190">
            <v>0</v>
          </cell>
          <cell r="J190">
            <v>0</v>
          </cell>
        </row>
        <row r="191">
          <cell r="F191">
            <v>0</v>
          </cell>
          <cell r="G191">
            <v>0</v>
          </cell>
          <cell r="H191">
            <v>0</v>
          </cell>
          <cell r="I191">
            <v>0</v>
          </cell>
          <cell r="J191">
            <v>0</v>
          </cell>
        </row>
        <row r="192">
          <cell r="F192">
            <v>0</v>
          </cell>
          <cell r="G192">
            <v>0</v>
          </cell>
          <cell r="H192">
            <v>0</v>
          </cell>
          <cell r="I192">
            <v>0</v>
          </cell>
          <cell r="J192">
            <v>0</v>
          </cell>
        </row>
        <row r="193">
          <cell r="F193">
            <v>0</v>
          </cell>
          <cell r="G193">
            <v>0</v>
          </cell>
          <cell r="H193">
            <v>0</v>
          </cell>
          <cell r="I193">
            <v>0</v>
          </cell>
          <cell r="J193">
            <v>0</v>
          </cell>
        </row>
        <row r="194">
          <cell r="F194">
            <v>0</v>
          </cell>
          <cell r="G194">
            <v>0</v>
          </cell>
          <cell r="H194">
            <v>0</v>
          </cell>
          <cell r="I194">
            <v>0</v>
          </cell>
          <cell r="J194">
            <v>0</v>
          </cell>
        </row>
        <row r="195">
          <cell r="F195">
            <v>0</v>
          </cell>
          <cell r="G195">
            <v>0</v>
          </cell>
          <cell r="H195">
            <v>0</v>
          </cell>
          <cell r="I195">
            <v>0</v>
          </cell>
          <cell r="J195">
            <v>0</v>
          </cell>
        </row>
        <row r="196">
          <cell r="F196">
            <v>0</v>
          </cell>
          <cell r="G196">
            <v>0</v>
          </cell>
          <cell r="H196">
            <v>0</v>
          </cell>
          <cell r="I196">
            <v>0</v>
          </cell>
          <cell r="J196">
            <v>0</v>
          </cell>
        </row>
        <row r="197">
          <cell r="F197">
            <v>0</v>
          </cell>
          <cell r="G197">
            <v>0</v>
          </cell>
          <cell r="H197">
            <v>0</v>
          </cell>
          <cell r="I197">
            <v>0</v>
          </cell>
          <cell r="J197">
            <v>0</v>
          </cell>
        </row>
        <row r="198">
          <cell r="A198" t="str">
            <v>計</v>
          </cell>
          <cell r="B198">
            <v>0</v>
          </cell>
          <cell r="C198">
            <v>0</v>
          </cell>
          <cell r="D198">
            <v>0</v>
          </cell>
          <cell r="E198">
            <v>0</v>
          </cell>
          <cell r="F198">
            <v>11440</v>
          </cell>
          <cell r="G198">
            <v>0</v>
          </cell>
          <cell r="H198">
            <v>22231</v>
          </cell>
          <cell r="I198">
            <v>0</v>
          </cell>
          <cell r="J198">
            <v>0</v>
          </cell>
        </row>
        <row r="200">
          <cell r="A200" t="str">
            <v>名  稱 : 잡석채우기</v>
          </cell>
          <cell r="B200">
            <v>0</v>
          </cell>
          <cell r="C200">
            <v>0</v>
          </cell>
          <cell r="D200">
            <v>0</v>
          </cell>
          <cell r="E200">
            <v>0</v>
          </cell>
          <cell r="F200">
            <v>0</v>
          </cell>
          <cell r="G200">
            <v>0</v>
          </cell>
          <cell r="H200">
            <v>0</v>
          </cell>
          <cell r="I200">
            <v>0</v>
          </cell>
          <cell r="J200" t="str">
            <v>單位 : 원/㎥當</v>
          </cell>
        </row>
        <row r="201">
          <cell r="A201" t="str">
            <v>區    分</v>
          </cell>
          <cell r="B201" t="str">
            <v>材質 및 規格</v>
          </cell>
          <cell r="C201" t="str">
            <v>單位</v>
          </cell>
          <cell r="D201" t="str">
            <v>數    量</v>
          </cell>
          <cell r="E201" t="str">
            <v>材       料       費</v>
          </cell>
          <cell r="F201">
            <v>0</v>
          </cell>
          <cell r="G201" t="str">
            <v xml:space="preserve">        勞       務       費</v>
          </cell>
          <cell r="H201">
            <v>0</v>
          </cell>
          <cell r="I201" t="str">
            <v>經              費</v>
          </cell>
        </row>
        <row r="202">
          <cell r="A202" t="str">
            <v>工 種 別</v>
          </cell>
          <cell r="B202">
            <v>0</v>
          </cell>
          <cell r="C202">
            <v>0</v>
          </cell>
          <cell r="D202">
            <v>0</v>
          </cell>
          <cell r="E202" t="str">
            <v>單  價</v>
          </cell>
          <cell r="F202" t="str">
            <v>金      額</v>
          </cell>
          <cell r="G202" t="str">
            <v>單  價</v>
          </cell>
          <cell r="H202" t="str">
            <v>金      額</v>
          </cell>
          <cell r="I202" t="str">
            <v>單  價</v>
          </cell>
          <cell r="J202" t="str">
            <v>金      額</v>
          </cell>
        </row>
        <row r="203">
          <cell r="A203" t="str">
            <v>잡석</v>
          </cell>
          <cell r="B203">
            <v>0</v>
          </cell>
          <cell r="C203" t="str">
            <v>인</v>
          </cell>
          <cell r="D203">
            <v>1.04</v>
          </cell>
          <cell r="E203">
            <v>11000</v>
          </cell>
          <cell r="F203">
            <v>11440</v>
          </cell>
          <cell r="G203">
            <v>0</v>
          </cell>
          <cell r="H203">
            <v>0</v>
          </cell>
          <cell r="I203">
            <v>0</v>
          </cell>
          <cell r="J203">
            <v>0</v>
          </cell>
        </row>
        <row r="204">
          <cell r="A204" t="str">
            <v>보통인부</v>
          </cell>
          <cell r="B204">
            <v>0</v>
          </cell>
          <cell r="C204" t="str">
            <v>인</v>
          </cell>
          <cell r="D204">
            <v>0.65</v>
          </cell>
          <cell r="E204">
            <v>0</v>
          </cell>
          <cell r="F204">
            <v>0</v>
          </cell>
          <cell r="G204">
            <v>37052</v>
          </cell>
          <cell r="H204">
            <v>24083.8</v>
          </cell>
          <cell r="I204">
            <v>0</v>
          </cell>
          <cell r="J204">
            <v>0</v>
          </cell>
        </row>
        <row r="205">
          <cell r="F205">
            <v>0</v>
          </cell>
          <cell r="G205">
            <v>0</v>
          </cell>
          <cell r="H205">
            <v>0</v>
          </cell>
          <cell r="I205">
            <v>0</v>
          </cell>
          <cell r="J205">
            <v>0</v>
          </cell>
        </row>
        <row r="206">
          <cell r="F206">
            <v>0</v>
          </cell>
          <cell r="G206">
            <v>0</v>
          </cell>
          <cell r="H206">
            <v>0</v>
          </cell>
          <cell r="I206">
            <v>0</v>
          </cell>
          <cell r="J206">
            <v>0</v>
          </cell>
        </row>
        <row r="207">
          <cell r="F207">
            <v>0</v>
          </cell>
          <cell r="G207">
            <v>0</v>
          </cell>
          <cell r="H207">
            <v>0</v>
          </cell>
          <cell r="I207">
            <v>0</v>
          </cell>
          <cell r="J207">
            <v>0</v>
          </cell>
        </row>
        <row r="208">
          <cell r="F208">
            <v>0</v>
          </cell>
          <cell r="G208">
            <v>0</v>
          </cell>
          <cell r="H208">
            <v>0</v>
          </cell>
          <cell r="I208">
            <v>0</v>
          </cell>
          <cell r="J208">
            <v>0</v>
          </cell>
        </row>
        <row r="209">
          <cell r="F209">
            <v>0</v>
          </cell>
          <cell r="G209">
            <v>0</v>
          </cell>
          <cell r="H209">
            <v>0</v>
          </cell>
          <cell r="I209">
            <v>0</v>
          </cell>
          <cell r="J209">
            <v>0</v>
          </cell>
        </row>
        <row r="210">
          <cell r="F210">
            <v>0</v>
          </cell>
          <cell r="G210">
            <v>0</v>
          </cell>
          <cell r="H210">
            <v>0</v>
          </cell>
          <cell r="I210">
            <v>0</v>
          </cell>
          <cell r="J210">
            <v>0</v>
          </cell>
        </row>
        <row r="211">
          <cell r="F211">
            <v>0</v>
          </cell>
          <cell r="G211">
            <v>0</v>
          </cell>
          <cell r="H211">
            <v>0</v>
          </cell>
          <cell r="I211">
            <v>0</v>
          </cell>
          <cell r="J211">
            <v>0</v>
          </cell>
        </row>
        <row r="212">
          <cell r="F212">
            <v>0</v>
          </cell>
          <cell r="G212">
            <v>0</v>
          </cell>
          <cell r="H212">
            <v>0</v>
          </cell>
          <cell r="I212">
            <v>0</v>
          </cell>
          <cell r="J212">
            <v>0</v>
          </cell>
        </row>
        <row r="213">
          <cell r="F213">
            <v>0</v>
          </cell>
          <cell r="G213">
            <v>0</v>
          </cell>
          <cell r="H213">
            <v>0</v>
          </cell>
          <cell r="I213">
            <v>0</v>
          </cell>
          <cell r="J213">
            <v>0</v>
          </cell>
        </row>
        <row r="214">
          <cell r="F214">
            <v>0</v>
          </cell>
          <cell r="G214">
            <v>0</v>
          </cell>
          <cell r="H214">
            <v>0</v>
          </cell>
          <cell r="I214">
            <v>0</v>
          </cell>
          <cell r="J214">
            <v>0</v>
          </cell>
        </row>
        <row r="215">
          <cell r="F215">
            <v>0</v>
          </cell>
          <cell r="G215">
            <v>0</v>
          </cell>
          <cell r="H215">
            <v>0</v>
          </cell>
          <cell r="I215">
            <v>0</v>
          </cell>
          <cell r="J215">
            <v>0</v>
          </cell>
        </row>
        <row r="216">
          <cell r="A216" t="str">
            <v>計</v>
          </cell>
          <cell r="B216">
            <v>0</v>
          </cell>
          <cell r="C216">
            <v>0</v>
          </cell>
          <cell r="D216">
            <v>0</v>
          </cell>
          <cell r="E216">
            <v>0</v>
          </cell>
          <cell r="F216">
            <v>11440</v>
          </cell>
          <cell r="G216">
            <v>0</v>
          </cell>
          <cell r="H216">
            <v>24083</v>
          </cell>
          <cell r="I216">
            <v>0</v>
          </cell>
          <cell r="J216">
            <v>0</v>
          </cell>
        </row>
      </sheetData>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기본일위"/>
      <sheetName val="WORK"/>
      <sheetName val="000000"/>
      <sheetName val="VXXXXX"/>
      <sheetName val="본문"/>
      <sheetName val="목차 "/>
      <sheetName val="개발비용"/>
      <sheetName val="비교표"/>
      <sheetName val="총괄내역"/>
      <sheetName val="공종내역"/>
      <sheetName val="부표"/>
      <sheetName val="L옹벽"/>
      <sheetName val="빗물"/>
      <sheetName val="기계일위"/>
      <sheetName val="포장일위"/>
      <sheetName val="일위대가"/>
      <sheetName val="기계경비"/>
      <sheetName val="간지"/>
      <sheetName val="표지"/>
      <sheetName val="토적집계"/>
      <sheetName val="토적표"/>
      <sheetName val="구조토적"/>
      <sheetName val="집수"/>
      <sheetName val="기타경비"/>
      <sheetName val="노임단가"/>
    </sheetNames>
    <sheetDataSet>
      <sheetData sheetId="0" refreshError="1">
        <row r="1">
          <cell r="L1" t="str">
            <v>2000년 8월</v>
          </cell>
        </row>
        <row r="2">
          <cell r="A2" t="str">
            <v>名  稱 : 모르터 ( 1 : 2 )</v>
          </cell>
          <cell r="J2" t="str">
            <v>單位 : 원/㎥當</v>
          </cell>
          <cell r="L2" t="str">
            <v>주  요  자  재  단  가  표</v>
          </cell>
        </row>
        <row r="3">
          <cell r="A3" t="str">
            <v>區    分</v>
          </cell>
          <cell r="B3" t="str">
            <v>材質 및 規格</v>
          </cell>
          <cell r="C3" t="str">
            <v>單位</v>
          </cell>
          <cell r="D3" t="str">
            <v>數    量</v>
          </cell>
          <cell r="E3" t="str">
            <v>材       料       費</v>
          </cell>
          <cell r="G3" t="str">
            <v xml:space="preserve">        勞       務       費</v>
          </cell>
          <cell r="I3" t="str">
            <v>經              費</v>
          </cell>
          <cell r="L3" t="str">
            <v>철근</v>
          </cell>
          <cell r="M3">
            <v>334400</v>
          </cell>
          <cell r="O3" t="str">
            <v>모래</v>
          </cell>
          <cell r="P3">
            <v>16000</v>
          </cell>
        </row>
        <row r="4">
          <cell r="A4" t="str">
            <v>工 種 別</v>
          </cell>
          <cell r="E4" t="str">
            <v>單  價</v>
          </cell>
          <cell r="F4" t="str">
            <v>金      額</v>
          </cell>
          <cell r="G4" t="str">
            <v>單  價</v>
          </cell>
          <cell r="H4" t="str">
            <v>金      額</v>
          </cell>
          <cell r="I4" t="str">
            <v>單  價</v>
          </cell>
          <cell r="J4" t="str">
            <v>金      額</v>
          </cell>
          <cell r="L4" t="str">
            <v>철선 # 8</v>
          </cell>
          <cell r="M4">
            <v>480</v>
          </cell>
          <cell r="O4" t="str">
            <v>잡석</v>
          </cell>
          <cell r="P4">
            <v>11000</v>
          </cell>
        </row>
        <row r="5">
          <cell r="A5" t="str">
            <v>시멘트</v>
          </cell>
          <cell r="C5" t="str">
            <v>kg</v>
          </cell>
          <cell r="D5">
            <v>680</v>
          </cell>
          <cell r="E5">
            <v>59</v>
          </cell>
          <cell r="F5">
            <v>40120</v>
          </cell>
          <cell r="H5">
            <v>0</v>
          </cell>
          <cell r="J5">
            <v>0</v>
          </cell>
          <cell r="L5" t="str">
            <v>철선 # 20</v>
          </cell>
          <cell r="M5">
            <v>587</v>
          </cell>
          <cell r="O5" t="str">
            <v>보조기층재</v>
          </cell>
          <cell r="P5">
            <v>11000</v>
          </cell>
        </row>
        <row r="6">
          <cell r="A6" t="str">
            <v>모래</v>
          </cell>
          <cell r="C6" t="str">
            <v>㎥</v>
          </cell>
          <cell r="D6">
            <v>0.98</v>
          </cell>
          <cell r="E6">
            <v>16000</v>
          </cell>
          <cell r="F6">
            <v>15680</v>
          </cell>
          <cell r="H6">
            <v>0</v>
          </cell>
          <cell r="J6">
            <v>0</v>
          </cell>
          <cell r="K6">
            <v>16500</v>
          </cell>
          <cell r="L6" t="str">
            <v>못  N75</v>
          </cell>
          <cell r="M6">
            <v>660</v>
          </cell>
          <cell r="O6" t="str">
            <v>시멘트</v>
          </cell>
          <cell r="P6">
            <v>59</v>
          </cell>
          <cell r="Q6">
            <v>2600</v>
          </cell>
        </row>
        <row r="7">
          <cell r="A7" t="str">
            <v>보통인부</v>
          </cell>
          <cell r="C7" t="str">
            <v>인</v>
          </cell>
          <cell r="D7">
            <v>1</v>
          </cell>
          <cell r="F7">
            <v>0</v>
          </cell>
          <cell r="G7">
            <v>34360</v>
          </cell>
          <cell r="H7">
            <v>34360</v>
          </cell>
          <cell r="J7">
            <v>0</v>
          </cell>
          <cell r="K7">
            <v>1000</v>
          </cell>
          <cell r="L7" t="str">
            <v>목재</v>
          </cell>
          <cell r="M7">
            <v>272182</v>
          </cell>
          <cell r="O7" t="str">
            <v>판재</v>
          </cell>
          <cell r="P7">
            <v>285792</v>
          </cell>
          <cell r="Q7">
            <v>1050</v>
          </cell>
        </row>
        <row r="8">
          <cell r="F8">
            <v>0</v>
          </cell>
          <cell r="H8">
            <v>0</v>
          </cell>
          <cell r="J8">
            <v>0</v>
          </cell>
          <cell r="K8">
            <v>550</v>
          </cell>
          <cell r="L8" t="str">
            <v>원목</v>
          </cell>
          <cell r="M8">
            <v>164670</v>
          </cell>
          <cell r="O8" t="str">
            <v>합판</v>
          </cell>
          <cell r="P8">
            <v>6641</v>
          </cell>
          <cell r="Q8">
            <v>11000</v>
          </cell>
        </row>
        <row r="9">
          <cell r="F9">
            <v>0</v>
          </cell>
          <cell r="H9">
            <v>0</v>
          </cell>
          <cell r="J9">
            <v>0</v>
          </cell>
        </row>
        <row r="10">
          <cell r="F10">
            <v>0</v>
          </cell>
          <cell r="H10">
            <v>0</v>
          </cell>
          <cell r="J10">
            <v>0</v>
          </cell>
          <cell r="L10" t="str">
            <v>40-135-8</v>
          </cell>
          <cell r="M10">
            <v>36690</v>
          </cell>
        </row>
        <row r="11">
          <cell r="F11">
            <v>0</v>
          </cell>
          <cell r="H11">
            <v>0</v>
          </cell>
          <cell r="J11">
            <v>0</v>
          </cell>
          <cell r="L11" t="str">
            <v>40-180-8</v>
          </cell>
          <cell r="M11">
            <v>39960</v>
          </cell>
        </row>
        <row r="12">
          <cell r="F12">
            <v>0</v>
          </cell>
          <cell r="H12">
            <v>0</v>
          </cell>
          <cell r="J12">
            <v>0</v>
          </cell>
          <cell r="L12" t="str">
            <v>#8 150×150</v>
          </cell>
          <cell r="M12">
            <v>700</v>
          </cell>
        </row>
        <row r="13">
          <cell r="F13">
            <v>0</v>
          </cell>
          <cell r="H13">
            <v>0</v>
          </cell>
          <cell r="J13">
            <v>0</v>
          </cell>
          <cell r="L13" t="str">
            <v>25-210-8</v>
          </cell>
          <cell r="M13">
            <v>44840</v>
          </cell>
        </row>
        <row r="14">
          <cell r="F14">
            <v>0</v>
          </cell>
          <cell r="H14">
            <v>0</v>
          </cell>
          <cell r="J14">
            <v>0</v>
          </cell>
          <cell r="L14" t="str">
            <v>25-180-8</v>
          </cell>
          <cell r="M14">
            <v>41470</v>
          </cell>
        </row>
        <row r="15">
          <cell r="F15">
            <v>0</v>
          </cell>
          <cell r="H15">
            <v>0</v>
          </cell>
          <cell r="J15">
            <v>0</v>
          </cell>
          <cell r="L15" t="str">
            <v>25-210-10</v>
          </cell>
          <cell r="M15">
            <v>45550</v>
          </cell>
        </row>
        <row r="16">
          <cell r="F16">
            <v>0</v>
          </cell>
          <cell r="H16">
            <v>0</v>
          </cell>
          <cell r="J16">
            <v>0</v>
          </cell>
          <cell r="L16" t="str">
            <v>25-210-12</v>
          </cell>
          <cell r="M16">
            <v>46180</v>
          </cell>
        </row>
        <row r="17">
          <cell r="F17">
            <v>0</v>
          </cell>
          <cell r="H17">
            <v>0</v>
          </cell>
          <cell r="J17">
            <v>0</v>
          </cell>
          <cell r="L17" t="str">
            <v>25-180-12</v>
          </cell>
          <cell r="M17">
            <v>42300</v>
          </cell>
        </row>
        <row r="18">
          <cell r="A18" t="str">
            <v>計</v>
          </cell>
          <cell r="F18">
            <v>55800</v>
          </cell>
          <cell r="H18">
            <v>34360</v>
          </cell>
          <cell r="J18">
            <v>0</v>
          </cell>
        </row>
        <row r="20">
          <cell r="A20" t="str">
            <v>名  稱 : 레미콘타설 ( 무근 )</v>
          </cell>
          <cell r="J20" t="str">
            <v>單位 : 원/㎥當</v>
          </cell>
        </row>
        <row r="21">
          <cell r="A21" t="str">
            <v>區    分</v>
          </cell>
          <cell r="B21" t="str">
            <v>材質 및 規格</v>
          </cell>
          <cell r="C21" t="str">
            <v>單位</v>
          </cell>
          <cell r="D21" t="str">
            <v>數    量</v>
          </cell>
          <cell r="E21" t="str">
            <v>材       料       費</v>
          </cell>
          <cell r="G21" t="str">
            <v xml:space="preserve">        勞       務       費</v>
          </cell>
          <cell r="I21" t="str">
            <v>經              費</v>
          </cell>
        </row>
        <row r="22">
          <cell r="A22" t="str">
            <v>工 種 別</v>
          </cell>
          <cell r="E22" t="str">
            <v>單  價</v>
          </cell>
          <cell r="F22" t="str">
            <v>金      額</v>
          </cell>
          <cell r="G22" t="str">
            <v>單  價</v>
          </cell>
          <cell r="H22" t="str">
            <v>金      額</v>
          </cell>
          <cell r="I22" t="str">
            <v>單  價</v>
          </cell>
          <cell r="J22" t="str">
            <v>金      額</v>
          </cell>
        </row>
        <row r="23">
          <cell r="A23" t="str">
            <v>콘크리트공</v>
          </cell>
          <cell r="C23" t="str">
            <v>인</v>
          </cell>
          <cell r="D23">
            <v>0.15</v>
          </cell>
          <cell r="F23">
            <v>0</v>
          </cell>
          <cell r="G23">
            <v>62281</v>
          </cell>
          <cell r="H23">
            <v>9342.1</v>
          </cell>
          <cell r="J23">
            <v>0</v>
          </cell>
        </row>
        <row r="24">
          <cell r="A24" t="str">
            <v>보통인부</v>
          </cell>
          <cell r="C24" t="str">
            <v>인</v>
          </cell>
          <cell r="D24">
            <v>0.27</v>
          </cell>
          <cell r="F24">
            <v>0</v>
          </cell>
          <cell r="G24">
            <v>34360</v>
          </cell>
          <cell r="H24">
            <v>9277.2000000000007</v>
          </cell>
          <cell r="J24">
            <v>0</v>
          </cell>
        </row>
        <row r="25">
          <cell r="F25">
            <v>0</v>
          </cell>
          <cell r="H25">
            <v>0</v>
          </cell>
          <cell r="J25">
            <v>0</v>
          </cell>
        </row>
        <row r="26">
          <cell r="F26">
            <v>0</v>
          </cell>
          <cell r="H26">
            <v>0</v>
          </cell>
          <cell r="J26">
            <v>0</v>
          </cell>
        </row>
        <row r="27">
          <cell r="F27">
            <v>0</v>
          </cell>
          <cell r="H27">
            <v>0</v>
          </cell>
          <cell r="J27">
            <v>0</v>
          </cell>
        </row>
        <row r="28">
          <cell r="F28">
            <v>0</v>
          </cell>
          <cell r="H28">
            <v>0</v>
          </cell>
          <cell r="J28">
            <v>0</v>
          </cell>
        </row>
        <row r="29">
          <cell r="F29">
            <v>0</v>
          </cell>
          <cell r="H29">
            <v>0</v>
          </cell>
          <cell r="J29">
            <v>0</v>
          </cell>
        </row>
        <row r="30">
          <cell r="F30">
            <v>0</v>
          </cell>
          <cell r="H30">
            <v>0</v>
          </cell>
          <cell r="J30">
            <v>0</v>
          </cell>
        </row>
        <row r="31">
          <cell r="F31">
            <v>0</v>
          </cell>
          <cell r="H31">
            <v>0</v>
          </cell>
          <cell r="J31">
            <v>0</v>
          </cell>
        </row>
        <row r="32">
          <cell r="F32">
            <v>0</v>
          </cell>
          <cell r="H32">
            <v>0</v>
          </cell>
          <cell r="J32">
            <v>0</v>
          </cell>
        </row>
        <row r="33">
          <cell r="F33">
            <v>0</v>
          </cell>
          <cell r="H33">
            <v>0</v>
          </cell>
          <cell r="J33">
            <v>0</v>
          </cell>
        </row>
        <row r="34">
          <cell r="F34">
            <v>0</v>
          </cell>
          <cell r="H34">
            <v>0</v>
          </cell>
          <cell r="J34">
            <v>0</v>
          </cell>
        </row>
        <row r="35">
          <cell r="F35">
            <v>0</v>
          </cell>
          <cell r="H35">
            <v>0</v>
          </cell>
          <cell r="J35">
            <v>0</v>
          </cell>
        </row>
        <row r="36">
          <cell r="A36" t="str">
            <v>計</v>
          </cell>
          <cell r="F36">
            <v>0</v>
          </cell>
          <cell r="H36">
            <v>18619</v>
          </cell>
          <cell r="J36">
            <v>0</v>
          </cell>
        </row>
        <row r="38">
          <cell r="A38" t="str">
            <v>名  稱 : 레미콘타설 ( 철근 )</v>
          </cell>
          <cell r="J38" t="str">
            <v>單位 : 원/㎥當</v>
          </cell>
        </row>
        <row r="39">
          <cell r="A39" t="str">
            <v>區    分</v>
          </cell>
          <cell r="B39" t="str">
            <v>材質 및 規格</v>
          </cell>
          <cell r="C39" t="str">
            <v>單位</v>
          </cell>
          <cell r="D39" t="str">
            <v>數    量</v>
          </cell>
          <cell r="E39" t="str">
            <v>材       料       費</v>
          </cell>
          <cell r="G39" t="str">
            <v xml:space="preserve">        勞       務       費</v>
          </cell>
          <cell r="I39" t="str">
            <v>經              費</v>
          </cell>
        </row>
        <row r="40">
          <cell r="A40" t="str">
            <v>工 種 別</v>
          </cell>
          <cell r="E40" t="str">
            <v>單  價</v>
          </cell>
          <cell r="F40" t="str">
            <v>金      額</v>
          </cell>
          <cell r="G40" t="str">
            <v>單  價</v>
          </cell>
          <cell r="H40" t="str">
            <v>金      額</v>
          </cell>
          <cell r="I40" t="str">
            <v>單  價</v>
          </cell>
          <cell r="J40" t="str">
            <v>金      額</v>
          </cell>
        </row>
        <row r="41">
          <cell r="A41" t="str">
            <v>콘크리트공</v>
          </cell>
          <cell r="C41" t="str">
            <v>인</v>
          </cell>
          <cell r="D41">
            <v>0.17</v>
          </cell>
          <cell r="F41">
            <v>0</v>
          </cell>
          <cell r="G41">
            <v>62281</v>
          </cell>
          <cell r="H41">
            <v>10587.7</v>
          </cell>
          <cell r="J41">
            <v>0</v>
          </cell>
        </row>
        <row r="42">
          <cell r="A42" t="str">
            <v>보통인부</v>
          </cell>
          <cell r="C42" t="str">
            <v>인</v>
          </cell>
          <cell r="D42">
            <v>0.28999999999999998</v>
          </cell>
          <cell r="F42">
            <v>0</v>
          </cell>
          <cell r="G42">
            <v>34360</v>
          </cell>
          <cell r="H42">
            <v>9964.4</v>
          </cell>
          <cell r="J42">
            <v>0</v>
          </cell>
        </row>
        <row r="43">
          <cell r="F43">
            <v>0</v>
          </cell>
          <cell r="H43">
            <v>0</v>
          </cell>
          <cell r="J43">
            <v>0</v>
          </cell>
        </row>
        <row r="44">
          <cell r="F44">
            <v>0</v>
          </cell>
          <cell r="H44">
            <v>0</v>
          </cell>
          <cell r="J44">
            <v>0</v>
          </cell>
        </row>
        <row r="45">
          <cell r="F45">
            <v>0</v>
          </cell>
          <cell r="H45">
            <v>0</v>
          </cell>
          <cell r="J45">
            <v>0</v>
          </cell>
        </row>
        <row r="46">
          <cell r="F46">
            <v>0</v>
          </cell>
          <cell r="H46">
            <v>0</v>
          </cell>
          <cell r="J46">
            <v>0</v>
          </cell>
        </row>
        <row r="47">
          <cell r="F47">
            <v>0</v>
          </cell>
          <cell r="H47">
            <v>0</v>
          </cell>
          <cell r="J47">
            <v>0</v>
          </cell>
        </row>
        <row r="48">
          <cell r="F48">
            <v>0</v>
          </cell>
          <cell r="H48">
            <v>0</v>
          </cell>
          <cell r="J48">
            <v>0</v>
          </cell>
        </row>
        <row r="49">
          <cell r="F49">
            <v>0</v>
          </cell>
          <cell r="H49">
            <v>0</v>
          </cell>
          <cell r="J49">
            <v>0</v>
          </cell>
        </row>
        <row r="50">
          <cell r="F50">
            <v>0</v>
          </cell>
          <cell r="H50">
            <v>0</v>
          </cell>
          <cell r="J50">
            <v>0</v>
          </cell>
        </row>
        <row r="51">
          <cell r="F51">
            <v>0</v>
          </cell>
          <cell r="H51">
            <v>0</v>
          </cell>
          <cell r="J51">
            <v>0</v>
          </cell>
        </row>
        <row r="52">
          <cell r="F52">
            <v>0</v>
          </cell>
          <cell r="H52">
            <v>0</v>
          </cell>
          <cell r="J52">
            <v>0</v>
          </cell>
        </row>
        <row r="53">
          <cell r="F53">
            <v>0</v>
          </cell>
          <cell r="H53">
            <v>0</v>
          </cell>
          <cell r="J53">
            <v>0</v>
          </cell>
        </row>
        <row r="54">
          <cell r="A54" t="str">
            <v>計</v>
          </cell>
          <cell r="F54">
            <v>0</v>
          </cell>
          <cell r="H54">
            <v>20552</v>
          </cell>
          <cell r="J54">
            <v>0</v>
          </cell>
        </row>
        <row r="56">
          <cell r="A56" t="str">
            <v>名  稱 : 철근가공조립 ( 간단 )</v>
          </cell>
          <cell r="J56" t="str">
            <v>單位 : 원/TON當</v>
          </cell>
        </row>
        <row r="57">
          <cell r="A57" t="str">
            <v>區    分</v>
          </cell>
          <cell r="B57" t="str">
            <v>材質 및 規格</v>
          </cell>
          <cell r="C57" t="str">
            <v>單位</v>
          </cell>
          <cell r="D57" t="str">
            <v>數    量</v>
          </cell>
          <cell r="E57" t="str">
            <v>材       料       費</v>
          </cell>
          <cell r="G57" t="str">
            <v xml:space="preserve">        勞       務       費</v>
          </cell>
          <cell r="I57" t="str">
            <v>經              費</v>
          </cell>
        </row>
        <row r="58">
          <cell r="A58" t="str">
            <v>工 種 別</v>
          </cell>
          <cell r="E58" t="str">
            <v>單  價</v>
          </cell>
          <cell r="F58" t="str">
            <v>金      額</v>
          </cell>
          <cell r="G58" t="str">
            <v>單  價</v>
          </cell>
          <cell r="H58" t="str">
            <v>金      額</v>
          </cell>
          <cell r="I58" t="str">
            <v>單  價</v>
          </cell>
          <cell r="J58" t="str">
            <v>金      額</v>
          </cell>
        </row>
        <row r="59">
          <cell r="A59" t="str">
            <v>결속선</v>
          </cell>
          <cell r="B59" t="str">
            <v>＃20 m/m</v>
          </cell>
          <cell r="C59" t="str">
            <v>kg</v>
          </cell>
          <cell r="D59">
            <v>5</v>
          </cell>
          <cell r="E59">
            <v>587</v>
          </cell>
          <cell r="F59">
            <v>2935</v>
          </cell>
          <cell r="H59">
            <v>0</v>
          </cell>
          <cell r="J59">
            <v>0</v>
          </cell>
        </row>
        <row r="60">
          <cell r="A60" t="str">
            <v>철근공</v>
          </cell>
          <cell r="C60" t="str">
            <v>인</v>
          </cell>
          <cell r="D60">
            <v>2.9</v>
          </cell>
          <cell r="F60">
            <v>0</v>
          </cell>
          <cell r="G60">
            <v>63607</v>
          </cell>
          <cell r="H60">
            <v>184460.3</v>
          </cell>
          <cell r="J60">
            <v>0</v>
          </cell>
        </row>
        <row r="61">
          <cell r="A61" t="str">
            <v>보통인부</v>
          </cell>
          <cell r="C61" t="str">
            <v>인</v>
          </cell>
          <cell r="D61">
            <v>1.6</v>
          </cell>
          <cell r="F61">
            <v>0</v>
          </cell>
          <cell r="G61">
            <v>34360</v>
          </cell>
          <cell r="H61">
            <v>54976</v>
          </cell>
          <cell r="J61">
            <v>0</v>
          </cell>
        </row>
        <row r="62">
          <cell r="A62" t="str">
            <v>기구손료</v>
          </cell>
          <cell r="B62" t="str">
            <v>품의 2%</v>
          </cell>
          <cell r="C62" t="str">
            <v>식</v>
          </cell>
          <cell r="D62">
            <v>1</v>
          </cell>
          <cell r="E62">
            <v>239436</v>
          </cell>
          <cell r="F62">
            <v>4788.7</v>
          </cell>
          <cell r="H62">
            <v>0</v>
          </cell>
          <cell r="J62">
            <v>0</v>
          </cell>
        </row>
        <row r="63">
          <cell r="F63">
            <v>0</v>
          </cell>
          <cell r="H63">
            <v>0</v>
          </cell>
          <cell r="J63">
            <v>0</v>
          </cell>
        </row>
        <row r="64">
          <cell r="F64">
            <v>0</v>
          </cell>
          <cell r="H64">
            <v>0</v>
          </cell>
          <cell r="J64">
            <v>0</v>
          </cell>
        </row>
        <row r="65">
          <cell r="F65">
            <v>0</v>
          </cell>
          <cell r="H65">
            <v>0</v>
          </cell>
          <cell r="J65">
            <v>0</v>
          </cell>
        </row>
        <row r="66">
          <cell r="F66">
            <v>0</v>
          </cell>
          <cell r="H66">
            <v>0</v>
          </cell>
          <cell r="J66">
            <v>0</v>
          </cell>
        </row>
        <row r="67">
          <cell r="F67">
            <v>0</v>
          </cell>
          <cell r="H67">
            <v>0</v>
          </cell>
          <cell r="J67">
            <v>0</v>
          </cell>
        </row>
        <row r="68">
          <cell r="F68">
            <v>0</v>
          </cell>
          <cell r="H68">
            <v>0</v>
          </cell>
          <cell r="J68">
            <v>0</v>
          </cell>
        </row>
        <row r="69">
          <cell r="F69">
            <v>0</v>
          </cell>
          <cell r="H69">
            <v>0</v>
          </cell>
          <cell r="J69">
            <v>0</v>
          </cell>
        </row>
        <row r="70">
          <cell r="F70">
            <v>0</v>
          </cell>
          <cell r="H70">
            <v>0</v>
          </cell>
          <cell r="J70">
            <v>0</v>
          </cell>
        </row>
        <row r="71">
          <cell r="F71">
            <v>0</v>
          </cell>
          <cell r="H71">
            <v>0</v>
          </cell>
          <cell r="J71">
            <v>0</v>
          </cell>
        </row>
        <row r="72">
          <cell r="A72" t="str">
            <v>計</v>
          </cell>
          <cell r="F72">
            <v>7723</v>
          </cell>
          <cell r="H72">
            <v>239436</v>
          </cell>
          <cell r="J72">
            <v>0</v>
          </cell>
        </row>
        <row r="74">
          <cell r="A74" t="str">
            <v>名  稱 : 철근가공조립 ( 보통 )</v>
          </cell>
          <cell r="J74" t="str">
            <v>單位 : 원/TON當</v>
          </cell>
        </row>
        <row r="75">
          <cell r="A75" t="str">
            <v>區    分</v>
          </cell>
          <cell r="B75" t="str">
            <v>材質 및 規格</v>
          </cell>
          <cell r="C75" t="str">
            <v>單位</v>
          </cell>
          <cell r="D75" t="str">
            <v>數    量</v>
          </cell>
          <cell r="E75" t="str">
            <v>材       料       費</v>
          </cell>
          <cell r="G75" t="str">
            <v xml:space="preserve">        勞       務       費</v>
          </cell>
          <cell r="I75" t="str">
            <v>經              費</v>
          </cell>
        </row>
        <row r="76">
          <cell r="A76" t="str">
            <v>工 種 別</v>
          </cell>
          <cell r="E76" t="str">
            <v>單  價</v>
          </cell>
          <cell r="F76" t="str">
            <v>金      額</v>
          </cell>
          <cell r="G76" t="str">
            <v>單  價</v>
          </cell>
          <cell r="H76" t="str">
            <v>金      額</v>
          </cell>
          <cell r="I76" t="str">
            <v>單  價</v>
          </cell>
          <cell r="J76" t="str">
            <v>金      額</v>
          </cell>
        </row>
        <row r="77">
          <cell r="A77" t="str">
            <v>결속선</v>
          </cell>
          <cell r="B77" t="str">
            <v>＃20 m/m</v>
          </cell>
          <cell r="C77" t="str">
            <v>kg</v>
          </cell>
          <cell r="D77">
            <v>6.5</v>
          </cell>
          <cell r="E77">
            <v>587</v>
          </cell>
          <cell r="F77">
            <v>3815.5</v>
          </cell>
          <cell r="H77">
            <v>0</v>
          </cell>
          <cell r="J77">
            <v>0</v>
          </cell>
        </row>
        <row r="78">
          <cell r="A78" t="str">
            <v>철근공</v>
          </cell>
          <cell r="C78" t="str">
            <v>인</v>
          </cell>
          <cell r="D78">
            <v>4</v>
          </cell>
          <cell r="F78">
            <v>0</v>
          </cell>
          <cell r="G78">
            <v>63607</v>
          </cell>
          <cell r="H78">
            <v>254428</v>
          </cell>
          <cell r="J78">
            <v>0</v>
          </cell>
        </row>
        <row r="79">
          <cell r="A79" t="str">
            <v>보통인부</v>
          </cell>
          <cell r="C79" t="str">
            <v>인</v>
          </cell>
          <cell r="D79">
            <v>2.2000000000000002</v>
          </cell>
          <cell r="F79">
            <v>0</v>
          </cell>
          <cell r="G79">
            <v>34360</v>
          </cell>
          <cell r="H79">
            <v>75592</v>
          </cell>
          <cell r="J79">
            <v>0</v>
          </cell>
        </row>
        <row r="80">
          <cell r="A80" t="str">
            <v>기구손료</v>
          </cell>
          <cell r="B80" t="str">
            <v>품의 2%</v>
          </cell>
          <cell r="C80" t="str">
            <v>식</v>
          </cell>
          <cell r="D80">
            <v>1</v>
          </cell>
          <cell r="E80">
            <v>330020</v>
          </cell>
          <cell r="F80">
            <v>6600.4</v>
          </cell>
          <cell r="H80">
            <v>0</v>
          </cell>
          <cell r="J80">
            <v>0</v>
          </cell>
        </row>
        <row r="81">
          <cell r="F81">
            <v>0</v>
          </cell>
          <cell r="H81">
            <v>0</v>
          </cell>
          <cell r="J81">
            <v>0</v>
          </cell>
        </row>
        <row r="82">
          <cell r="F82">
            <v>0</v>
          </cell>
          <cell r="H82">
            <v>0</v>
          </cell>
          <cell r="J82">
            <v>0</v>
          </cell>
        </row>
        <row r="83">
          <cell r="F83">
            <v>0</v>
          </cell>
          <cell r="H83">
            <v>0</v>
          </cell>
          <cell r="J83">
            <v>0</v>
          </cell>
        </row>
        <row r="84">
          <cell r="F84">
            <v>0</v>
          </cell>
          <cell r="H84">
            <v>0</v>
          </cell>
          <cell r="J84">
            <v>0</v>
          </cell>
        </row>
        <row r="85">
          <cell r="F85">
            <v>0</v>
          </cell>
          <cell r="H85">
            <v>0</v>
          </cell>
          <cell r="J85">
            <v>0</v>
          </cell>
        </row>
        <row r="86">
          <cell r="F86">
            <v>0</v>
          </cell>
          <cell r="H86">
            <v>0</v>
          </cell>
          <cell r="J86">
            <v>0</v>
          </cell>
        </row>
        <row r="87">
          <cell r="F87">
            <v>0</v>
          </cell>
          <cell r="H87">
            <v>0</v>
          </cell>
          <cell r="J87">
            <v>0</v>
          </cell>
        </row>
        <row r="88">
          <cell r="F88">
            <v>0</v>
          </cell>
          <cell r="H88">
            <v>0</v>
          </cell>
          <cell r="J88">
            <v>0</v>
          </cell>
        </row>
        <row r="89">
          <cell r="F89">
            <v>0</v>
          </cell>
          <cell r="H89">
            <v>0</v>
          </cell>
          <cell r="J89">
            <v>0</v>
          </cell>
        </row>
        <row r="90">
          <cell r="A90" t="str">
            <v>計</v>
          </cell>
          <cell r="F90">
            <v>10415</v>
          </cell>
          <cell r="H90">
            <v>330020</v>
          </cell>
          <cell r="J90">
            <v>0</v>
          </cell>
        </row>
        <row r="92">
          <cell r="A92" t="str">
            <v>名  稱 : 합판거푸집</v>
          </cell>
          <cell r="J92" t="str">
            <v>單位 : 원/㎡當</v>
          </cell>
        </row>
        <row r="93">
          <cell r="A93" t="str">
            <v>區    分</v>
          </cell>
          <cell r="B93" t="str">
            <v>材質 및 規格</v>
          </cell>
          <cell r="C93" t="str">
            <v>單位</v>
          </cell>
          <cell r="D93" t="str">
            <v>數    量</v>
          </cell>
          <cell r="E93" t="str">
            <v>材       料       費</v>
          </cell>
          <cell r="G93" t="str">
            <v xml:space="preserve">        勞       務       費</v>
          </cell>
          <cell r="I93" t="str">
            <v>經              費</v>
          </cell>
        </row>
        <row r="94">
          <cell r="A94" t="str">
            <v>工 種 別</v>
          </cell>
          <cell r="E94" t="str">
            <v>單  價</v>
          </cell>
          <cell r="F94" t="str">
            <v>金      額</v>
          </cell>
          <cell r="G94" t="str">
            <v>單  價</v>
          </cell>
          <cell r="H94" t="str">
            <v>金      額</v>
          </cell>
          <cell r="I94" t="str">
            <v>單  價</v>
          </cell>
          <cell r="J94" t="str">
            <v>金      額</v>
          </cell>
        </row>
        <row r="95">
          <cell r="A95" t="str">
            <v>합판</v>
          </cell>
          <cell r="B95" t="str">
            <v>내수합판</v>
          </cell>
          <cell r="C95" t="str">
            <v>㎡</v>
          </cell>
          <cell r="D95">
            <v>1.03</v>
          </cell>
          <cell r="E95">
            <v>6641</v>
          </cell>
          <cell r="F95">
            <v>6840.2</v>
          </cell>
          <cell r="H95">
            <v>0</v>
          </cell>
          <cell r="J95">
            <v>0</v>
          </cell>
        </row>
        <row r="96">
          <cell r="A96" t="str">
            <v>목재</v>
          </cell>
          <cell r="C96" t="str">
            <v>㎥</v>
          </cell>
          <cell r="D96">
            <v>3.7999999999999999E-2</v>
          </cell>
          <cell r="E96">
            <v>272182</v>
          </cell>
          <cell r="F96">
            <v>10342.9</v>
          </cell>
          <cell r="H96">
            <v>0</v>
          </cell>
          <cell r="J96">
            <v>0</v>
          </cell>
        </row>
        <row r="97">
          <cell r="A97" t="str">
            <v>철선</v>
          </cell>
          <cell r="B97" t="str">
            <v>＃8</v>
          </cell>
          <cell r="C97" t="str">
            <v>kg</v>
          </cell>
          <cell r="D97">
            <v>0.28999999999999998</v>
          </cell>
          <cell r="E97">
            <v>480</v>
          </cell>
          <cell r="F97">
            <v>139.19999999999999</v>
          </cell>
          <cell r="H97">
            <v>0</v>
          </cell>
          <cell r="J97">
            <v>0</v>
          </cell>
        </row>
        <row r="98">
          <cell r="A98" t="str">
            <v>못</v>
          </cell>
          <cell r="B98" t="str">
            <v>N 75</v>
          </cell>
          <cell r="C98" t="str">
            <v>kg</v>
          </cell>
          <cell r="D98">
            <v>0.2</v>
          </cell>
          <cell r="E98">
            <v>660</v>
          </cell>
          <cell r="F98">
            <v>132</v>
          </cell>
          <cell r="H98">
            <v>0</v>
          </cell>
          <cell r="J98">
            <v>0</v>
          </cell>
        </row>
        <row r="99">
          <cell r="A99" t="str">
            <v>박리제</v>
          </cell>
          <cell r="C99" t="str">
            <v>ℓ</v>
          </cell>
          <cell r="D99">
            <v>0.19</v>
          </cell>
          <cell r="E99">
            <v>297.39</v>
          </cell>
          <cell r="F99">
            <v>56.5</v>
          </cell>
          <cell r="H99">
            <v>0</v>
          </cell>
          <cell r="J99">
            <v>0</v>
          </cell>
        </row>
        <row r="100">
          <cell r="A100" t="str">
            <v>형틀목공</v>
          </cell>
          <cell r="C100" t="str">
            <v>인</v>
          </cell>
          <cell r="D100">
            <v>0.28000000000000003</v>
          </cell>
          <cell r="F100">
            <v>0</v>
          </cell>
          <cell r="G100">
            <v>61483</v>
          </cell>
          <cell r="H100">
            <v>17215.2</v>
          </cell>
          <cell r="J100">
            <v>0</v>
          </cell>
        </row>
        <row r="101">
          <cell r="A101" t="str">
            <v>보통인부</v>
          </cell>
          <cell r="C101" t="str">
            <v>인</v>
          </cell>
          <cell r="D101">
            <v>0.23</v>
          </cell>
          <cell r="F101">
            <v>0</v>
          </cell>
          <cell r="G101">
            <v>34360</v>
          </cell>
          <cell r="H101">
            <v>7902.8</v>
          </cell>
          <cell r="J101">
            <v>0</v>
          </cell>
        </row>
        <row r="102">
          <cell r="A102" t="str">
            <v>사용고재</v>
          </cell>
          <cell r="B102" t="str">
            <v>주재료의 30%</v>
          </cell>
          <cell r="C102" t="str">
            <v>식</v>
          </cell>
          <cell r="D102">
            <v>1</v>
          </cell>
          <cell r="E102">
            <v>17183.099999999999</v>
          </cell>
          <cell r="F102">
            <v>5154.8999999999996</v>
          </cell>
          <cell r="H102">
            <v>0</v>
          </cell>
          <cell r="J102">
            <v>0</v>
          </cell>
        </row>
        <row r="103">
          <cell r="A103" t="str">
            <v>計 (1회사용)</v>
          </cell>
          <cell r="F103">
            <v>12355</v>
          </cell>
          <cell r="H103">
            <v>25118</v>
          </cell>
          <cell r="J103">
            <v>0</v>
          </cell>
        </row>
        <row r="104">
          <cell r="A104" t="str">
            <v>2회사용시</v>
          </cell>
          <cell r="E104">
            <v>0.56999999999999995</v>
          </cell>
          <cell r="F104">
            <v>7042</v>
          </cell>
          <cell r="G104">
            <v>0.6</v>
          </cell>
          <cell r="H104">
            <v>15070</v>
          </cell>
          <cell r="J104">
            <v>0</v>
          </cell>
        </row>
        <row r="105">
          <cell r="A105" t="str">
            <v>3회사용시</v>
          </cell>
          <cell r="E105">
            <v>0.46100000000000002</v>
          </cell>
          <cell r="F105">
            <v>5695</v>
          </cell>
          <cell r="G105">
            <v>0.47099999999999997</v>
          </cell>
          <cell r="H105">
            <v>11830</v>
          </cell>
          <cell r="J105">
            <v>0</v>
          </cell>
        </row>
        <row r="106">
          <cell r="A106" t="str">
            <v>4회사용시</v>
          </cell>
          <cell r="E106">
            <v>0.40100000000000002</v>
          </cell>
          <cell r="F106">
            <v>4954</v>
          </cell>
          <cell r="G106">
            <v>0.4</v>
          </cell>
          <cell r="H106">
            <v>10047</v>
          </cell>
          <cell r="J106">
            <v>0</v>
          </cell>
        </row>
        <row r="107">
          <cell r="A107" t="str">
            <v>5회사용시</v>
          </cell>
          <cell r="E107">
            <v>0.371</v>
          </cell>
          <cell r="F107">
            <v>4583</v>
          </cell>
          <cell r="G107">
            <v>0.34200000000000003</v>
          </cell>
          <cell r="H107">
            <v>8590</v>
          </cell>
          <cell r="J107">
            <v>0</v>
          </cell>
        </row>
        <row r="108">
          <cell r="A108" t="str">
            <v>6회사용시</v>
          </cell>
          <cell r="E108">
            <v>0.34699999999999998</v>
          </cell>
          <cell r="F108">
            <v>4287</v>
          </cell>
          <cell r="G108">
            <v>0.32</v>
          </cell>
          <cell r="H108">
            <v>8037</v>
          </cell>
          <cell r="J108">
            <v>0</v>
          </cell>
        </row>
        <row r="110">
          <cell r="A110" t="str">
            <v>名  稱 : 비계설치</v>
          </cell>
          <cell r="J110" t="str">
            <v>單位 : 공/㎥當</v>
          </cell>
        </row>
        <row r="111">
          <cell r="A111" t="str">
            <v>區    分</v>
          </cell>
          <cell r="B111" t="str">
            <v>材質 및 規格</v>
          </cell>
          <cell r="C111" t="str">
            <v>單位</v>
          </cell>
          <cell r="D111" t="str">
            <v>數    量</v>
          </cell>
          <cell r="E111" t="str">
            <v>材       料       費</v>
          </cell>
          <cell r="G111" t="str">
            <v xml:space="preserve">        勞       務       費</v>
          </cell>
          <cell r="I111" t="str">
            <v>經              費</v>
          </cell>
        </row>
        <row r="112">
          <cell r="A112" t="str">
            <v>工 種 別</v>
          </cell>
          <cell r="E112" t="str">
            <v>單  價</v>
          </cell>
          <cell r="F112" t="str">
            <v>金      額</v>
          </cell>
          <cell r="G112" t="str">
            <v>單  價</v>
          </cell>
          <cell r="H112" t="str">
            <v>金      額</v>
          </cell>
          <cell r="I112" t="str">
            <v>單  價</v>
          </cell>
          <cell r="J112" t="str">
            <v>金      額</v>
          </cell>
        </row>
        <row r="113">
          <cell r="A113" t="str">
            <v>원목</v>
          </cell>
          <cell r="C113" t="str">
            <v>㎥</v>
          </cell>
          <cell r="D113">
            <v>9.4E-2</v>
          </cell>
          <cell r="E113">
            <v>164670</v>
          </cell>
          <cell r="F113">
            <v>15478.9</v>
          </cell>
          <cell r="H113">
            <v>0</v>
          </cell>
          <cell r="J113">
            <v>0</v>
          </cell>
        </row>
        <row r="114">
          <cell r="A114" t="str">
            <v>판재</v>
          </cell>
          <cell r="C114" t="str">
            <v>㎥</v>
          </cell>
          <cell r="D114">
            <v>1.5E-3</v>
          </cell>
          <cell r="E114">
            <v>285792</v>
          </cell>
          <cell r="F114">
            <v>428.6</v>
          </cell>
          <cell r="H114">
            <v>0</v>
          </cell>
          <cell r="J114">
            <v>0</v>
          </cell>
        </row>
        <row r="115">
          <cell r="A115" t="str">
            <v>철선</v>
          </cell>
          <cell r="B115" t="str">
            <v>＃8</v>
          </cell>
          <cell r="C115" t="str">
            <v>kg</v>
          </cell>
          <cell r="D115">
            <v>0.2</v>
          </cell>
          <cell r="E115">
            <v>480</v>
          </cell>
          <cell r="F115">
            <v>96</v>
          </cell>
          <cell r="H115">
            <v>0</v>
          </cell>
          <cell r="J115">
            <v>0</v>
          </cell>
        </row>
        <row r="116">
          <cell r="A116" t="str">
            <v>잡재료</v>
          </cell>
          <cell r="B116" t="str">
            <v>재료비의 5%</v>
          </cell>
          <cell r="C116" t="str">
            <v>식</v>
          </cell>
          <cell r="D116">
            <v>1</v>
          </cell>
          <cell r="E116">
            <v>16003</v>
          </cell>
          <cell r="F116">
            <v>800.1</v>
          </cell>
          <cell r="H116">
            <v>0</v>
          </cell>
          <cell r="J116">
            <v>0</v>
          </cell>
        </row>
        <row r="117">
          <cell r="A117" t="str">
            <v>비계공</v>
          </cell>
          <cell r="C117" t="str">
            <v>인</v>
          </cell>
          <cell r="D117">
            <v>2</v>
          </cell>
          <cell r="F117">
            <v>0</v>
          </cell>
          <cell r="G117">
            <v>66149</v>
          </cell>
          <cell r="H117">
            <v>132298</v>
          </cell>
          <cell r="J117">
            <v>0</v>
          </cell>
        </row>
        <row r="118">
          <cell r="A118" t="str">
            <v>보통인부</v>
          </cell>
          <cell r="C118" t="str">
            <v>인</v>
          </cell>
          <cell r="D118">
            <v>2</v>
          </cell>
          <cell r="F118">
            <v>0</v>
          </cell>
          <cell r="G118">
            <v>34360</v>
          </cell>
          <cell r="H118">
            <v>68720</v>
          </cell>
          <cell r="J118">
            <v>0</v>
          </cell>
        </row>
        <row r="119">
          <cell r="A119" t="str">
            <v xml:space="preserve">計 </v>
          </cell>
          <cell r="B119" t="str">
            <v>10공/㎥당</v>
          </cell>
          <cell r="F119">
            <v>16803</v>
          </cell>
          <cell r="H119">
            <v>201018</v>
          </cell>
          <cell r="J119">
            <v>0</v>
          </cell>
        </row>
        <row r="120">
          <cell r="A120" t="str">
            <v xml:space="preserve">計 </v>
          </cell>
          <cell r="B120" t="str">
            <v>공/㎥당</v>
          </cell>
          <cell r="F120">
            <v>1680</v>
          </cell>
          <cell r="H120">
            <v>20101</v>
          </cell>
          <cell r="J120">
            <v>0</v>
          </cell>
        </row>
        <row r="121">
          <cell r="A121" t="str">
            <v>1회사용시</v>
          </cell>
          <cell r="E121">
            <v>1</v>
          </cell>
          <cell r="F121">
            <v>1680</v>
          </cell>
          <cell r="G121">
            <v>1</v>
          </cell>
          <cell r="H121">
            <v>20101</v>
          </cell>
          <cell r="J121">
            <v>0</v>
          </cell>
        </row>
        <row r="122">
          <cell r="A122" t="str">
            <v>2회사용시</v>
          </cell>
          <cell r="E122">
            <v>0.67</v>
          </cell>
          <cell r="F122">
            <v>1125</v>
          </cell>
          <cell r="G122">
            <v>1</v>
          </cell>
          <cell r="H122">
            <v>20101</v>
          </cell>
          <cell r="J122">
            <v>0</v>
          </cell>
        </row>
        <row r="123">
          <cell r="A123" t="str">
            <v>3회사용시</v>
          </cell>
          <cell r="E123">
            <v>0.56499999999999995</v>
          </cell>
          <cell r="F123">
            <v>949</v>
          </cell>
          <cell r="G123">
            <v>1</v>
          </cell>
          <cell r="H123">
            <v>20101</v>
          </cell>
          <cell r="J123">
            <v>0</v>
          </cell>
        </row>
        <row r="124">
          <cell r="A124" t="str">
            <v>4회사용시</v>
          </cell>
          <cell r="E124">
            <v>0.51600000000000001</v>
          </cell>
          <cell r="F124">
            <v>866</v>
          </cell>
          <cell r="G124">
            <v>1</v>
          </cell>
          <cell r="H124">
            <v>20101</v>
          </cell>
          <cell r="J124">
            <v>0</v>
          </cell>
        </row>
        <row r="125">
          <cell r="A125" t="str">
            <v>5회사용시</v>
          </cell>
          <cell r="E125">
            <v>0.48899999999999999</v>
          </cell>
          <cell r="F125">
            <v>821</v>
          </cell>
          <cell r="G125">
            <v>1</v>
          </cell>
          <cell r="H125">
            <v>20101</v>
          </cell>
          <cell r="J125">
            <v>0</v>
          </cell>
        </row>
        <row r="126">
          <cell r="A126" t="str">
            <v>6회사용시</v>
          </cell>
          <cell r="E126">
            <v>0.47299999999999998</v>
          </cell>
          <cell r="F126">
            <v>794</v>
          </cell>
          <cell r="G126">
            <v>1</v>
          </cell>
          <cell r="H126">
            <v>20101</v>
          </cell>
          <cell r="J126">
            <v>0</v>
          </cell>
        </row>
        <row r="128">
          <cell r="A128" t="str">
            <v>名  稱 : 잡석깔기</v>
          </cell>
          <cell r="J128" t="str">
            <v>單位 : 원/㎥當</v>
          </cell>
        </row>
        <row r="129">
          <cell r="A129" t="str">
            <v>區    分</v>
          </cell>
          <cell r="B129" t="str">
            <v>材質 및 規格</v>
          </cell>
          <cell r="C129" t="str">
            <v>單位</v>
          </cell>
          <cell r="D129" t="str">
            <v>數    量</v>
          </cell>
          <cell r="E129" t="str">
            <v>材       料       費</v>
          </cell>
          <cell r="G129" t="str">
            <v xml:space="preserve">        勞       務       費</v>
          </cell>
          <cell r="I129" t="str">
            <v>經              費</v>
          </cell>
        </row>
        <row r="130">
          <cell r="A130" t="str">
            <v>工 種 別</v>
          </cell>
          <cell r="E130" t="str">
            <v>單  價</v>
          </cell>
          <cell r="F130" t="str">
            <v>金      額</v>
          </cell>
          <cell r="G130" t="str">
            <v>單  價</v>
          </cell>
          <cell r="H130" t="str">
            <v>金      額</v>
          </cell>
          <cell r="I130" t="str">
            <v>單  價</v>
          </cell>
          <cell r="J130" t="str">
            <v>金      額</v>
          </cell>
        </row>
        <row r="131">
          <cell r="A131" t="str">
            <v>잡석</v>
          </cell>
          <cell r="C131" t="str">
            <v>인</v>
          </cell>
          <cell r="D131">
            <v>1.04</v>
          </cell>
          <cell r="E131">
            <v>11000</v>
          </cell>
          <cell r="F131">
            <v>11440</v>
          </cell>
          <cell r="H131">
            <v>0</v>
          </cell>
          <cell r="J131">
            <v>0</v>
          </cell>
        </row>
        <row r="132">
          <cell r="A132" t="str">
            <v>보통인부</v>
          </cell>
          <cell r="C132" t="str">
            <v>인</v>
          </cell>
          <cell r="D132">
            <v>0.6</v>
          </cell>
          <cell r="F132">
            <v>0</v>
          </cell>
          <cell r="G132">
            <v>34360</v>
          </cell>
          <cell r="H132">
            <v>20616</v>
          </cell>
          <cell r="J132">
            <v>0</v>
          </cell>
        </row>
        <row r="133">
          <cell r="F133">
            <v>0</v>
          </cell>
          <cell r="H133">
            <v>0</v>
          </cell>
          <cell r="J133">
            <v>0</v>
          </cell>
        </row>
        <row r="134">
          <cell r="F134">
            <v>0</v>
          </cell>
          <cell r="H134">
            <v>0</v>
          </cell>
          <cell r="J134">
            <v>0</v>
          </cell>
        </row>
        <row r="135">
          <cell r="F135">
            <v>0</v>
          </cell>
          <cell r="H135">
            <v>0</v>
          </cell>
          <cell r="J135">
            <v>0</v>
          </cell>
        </row>
        <row r="136">
          <cell r="F136">
            <v>0</v>
          </cell>
          <cell r="H136">
            <v>0</v>
          </cell>
          <cell r="J136">
            <v>0</v>
          </cell>
        </row>
        <row r="137">
          <cell r="F137">
            <v>0</v>
          </cell>
          <cell r="H137">
            <v>0</v>
          </cell>
          <cell r="J137">
            <v>0</v>
          </cell>
        </row>
        <row r="138">
          <cell r="F138">
            <v>0</v>
          </cell>
          <cell r="H138">
            <v>0</v>
          </cell>
          <cell r="J138">
            <v>0</v>
          </cell>
        </row>
        <row r="139">
          <cell r="F139">
            <v>0</v>
          </cell>
          <cell r="H139">
            <v>0</v>
          </cell>
          <cell r="J139">
            <v>0</v>
          </cell>
        </row>
        <row r="140">
          <cell r="F140">
            <v>0</v>
          </cell>
          <cell r="H140">
            <v>0</v>
          </cell>
          <cell r="J140">
            <v>0</v>
          </cell>
        </row>
        <row r="141">
          <cell r="F141">
            <v>0</v>
          </cell>
          <cell r="H141">
            <v>0</v>
          </cell>
          <cell r="J141">
            <v>0</v>
          </cell>
        </row>
        <row r="142">
          <cell r="F142">
            <v>0</v>
          </cell>
          <cell r="H142">
            <v>0</v>
          </cell>
          <cell r="J142">
            <v>0</v>
          </cell>
        </row>
        <row r="143">
          <cell r="F143">
            <v>0</v>
          </cell>
          <cell r="H143">
            <v>0</v>
          </cell>
          <cell r="J143">
            <v>0</v>
          </cell>
        </row>
        <row r="144">
          <cell r="A144" t="str">
            <v>計</v>
          </cell>
          <cell r="F144">
            <v>11440</v>
          </cell>
          <cell r="H144">
            <v>20616</v>
          </cell>
          <cell r="J144">
            <v>0</v>
          </cell>
        </row>
        <row r="146">
          <cell r="A146" t="str">
            <v>名  稱 : 잡석채우기</v>
          </cell>
          <cell r="J146" t="str">
            <v>單位 : 원/㎥當</v>
          </cell>
        </row>
        <row r="147">
          <cell r="A147" t="str">
            <v>區    分</v>
          </cell>
          <cell r="B147" t="str">
            <v>材質 및 規格</v>
          </cell>
          <cell r="C147" t="str">
            <v>單位</v>
          </cell>
          <cell r="D147" t="str">
            <v>數    量</v>
          </cell>
          <cell r="E147" t="str">
            <v>材       料       費</v>
          </cell>
          <cell r="G147" t="str">
            <v xml:space="preserve">        勞       務       費</v>
          </cell>
          <cell r="I147" t="str">
            <v>經              費</v>
          </cell>
        </row>
        <row r="148">
          <cell r="A148" t="str">
            <v>工 種 別</v>
          </cell>
          <cell r="E148" t="str">
            <v>單  價</v>
          </cell>
          <cell r="F148" t="str">
            <v>金      額</v>
          </cell>
          <cell r="G148" t="str">
            <v>單  價</v>
          </cell>
          <cell r="H148" t="str">
            <v>金      額</v>
          </cell>
          <cell r="I148" t="str">
            <v>單  價</v>
          </cell>
          <cell r="J148" t="str">
            <v>金      額</v>
          </cell>
        </row>
        <row r="149">
          <cell r="A149" t="str">
            <v>잡석</v>
          </cell>
          <cell r="C149" t="str">
            <v>인</v>
          </cell>
          <cell r="D149">
            <v>1.04</v>
          </cell>
          <cell r="E149">
            <v>11000</v>
          </cell>
          <cell r="F149">
            <v>11440</v>
          </cell>
          <cell r="H149">
            <v>0</v>
          </cell>
          <cell r="J149">
            <v>0</v>
          </cell>
        </row>
        <row r="150">
          <cell r="A150" t="str">
            <v>보통인부</v>
          </cell>
          <cell r="C150" t="str">
            <v>인</v>
          </cell>
          <cell r="D150">
            <v>0.65</v>
          </cell>
          <cell r="F150">
            <v>0</v>
          </cell>
          <cell r="G150">
            <v>34360</v>
          </cell>
          <cell r="H150">
            <v>22334</v>
          </cell>
          <cell r="J150">
            <v>0</v>
          </cell>
        </row>
        <row r="151">
          <cell r="F151">
            <v>0</v>
          </cell>
          <cell r="H151">
            <v>0</v>
          </cell>
          <cell r="J151">
            <v>0</v>
          </cell>
        </row>
        <row r="152">
          <cell r="F152">
            <v>0</v>
          </cell>
          <cell r="H152">
            <v>0</v>
          </cell>
          <cell r="J152">
            <v>0</v>
          </cell>
        </row>
        <row r="153">
          <cell r="F153">
            <v>0</v>
          </cell>
          <cell r="H153">
            <v>0</v>
          </cell>
          <cell r="J153">
            <v>0</v>
          </cell>
        </row>
        <row r="154">
          <cell r="F154">
            <v>0</v>
          </cell>
          <cell r="H154">
            <v>0</v>
          </cell>
          <cell r="J154">
            <v>0</v>
          </cell>
        </row>
        <row r="155">
          <cell r="F155">
            <v>0</v>
          </cell>
          <cell r="H155">
            <v>0</v>
          </cell>
          <cell r="J155">
            <v>0</v>
          </cell>
        </row>
        <row r="156">
          <cell r="F156">
            <v>0</v>
          </cell>
          <cell r="H156">
            <v>0</v>
          </cell>
          <cell r="J156">
            <v>0</v>
          </cell>
        </row>
        <row r="157">
          <cell r="F157">
            <v>0</v>
          </cell>
          <cell r="H157">
            <v>0</v>
          </cell>
          <cell r="J157">
            <v>0</v>
          </cell>
        </row>
        <row r="158">
          <cell r="F158">
            <v>0</v>
          </cell>
          <cell r="H158">
            <v>0</v>
          </cell>
          <cell r="J158">
            <v>0</v>
          </cell>
        </row>
        <row r="159">
          <cell r="F159">
            <v>0</v>
          </cell>
          <cell r="H159">
            <v>0</v>
          </cell>
          <cell r="J159">
            <v>0</v>
          </cell>
        </row>
        <row r="160">
          <cell r="F160">
            <v>0</v>
          </cell>
          <cell r="H160">
            <v>0</v>
          </cell>
          <cell r="J160">
            <v>0</v>
          </cell>
        </row>
        <row r="161">
          <cell r="F161">
            <v>0</v>
          </cell>
          <cell r="H161">
            <v>0</v>
          </cell>
          <cell r="J161">
            <v>0</v>
          </cell>
        </row>
        <row r="162">
          <cell r="A162" t="str">
            <v>計</v>
          </cell>
          <cell r="F162">
            <v>11440</v>
          </cell>
          <cell r="H162">
            <v>22334</v>
          </cell>
          <cell r="J162">
            <v>0</v>
          </cell>
        </row>
        <row r="164">
          <cell r="A164" t="str">
            <v>名  稱 : 문양거푸집</v>
          </cell>
          <cell r="J164" t="str">
            <v>單位 : 원/㎡當</v>
          </cell>
        </row>
        <row r="165">
          <cell r="A165" t="str">
            <v>區    分</v>
          </cell>
          <cell r="B165" t="str">
            <v>材質 및 規格</v>
          </cell>
          <cell r="C165" t="str">
            <v>單位</v>
          </cell>
          <cell r="D165" t="str">
            <v>數    量</v>
          </cell>
          <cell r="E165" t="str">
            <v>材       料       費</v>
          </cell>
          <cell r="G165" t="str">
            <v xml:space="preserve">        勞       務       費</v>
          </cell>
          <cell r="I165" t="str">
            <v>經              費</v>
          </cell>
        </row>
        <row r="166">
          <cell r="A166" t="str">
            <v>工 種 別</v>
          </cell>
          <cell r="E166" t="str">
            <v>單  價</v>
          </cell>
          <cell r="F166" t="str">
            <v>金      額</v>
          </cell>
          <cell r="G166" t="str">
            <v>單  價</v>
          </cell>
          <cell r="H166" t="str">
            <v>金      額</v>
          </cell>
          <cell r="I166" t="str">
            <v>單  價</v>
          </cell>
          <cell r="J166" t="str">
            <v>金      額</v>
          </cell>
        </row>
        <row r="167">
          <cell r="A167" t="str">
            <v>문양거푸집</v>
          </cell>
          <cell r="B167" t="str">
            <v>FRP1050×1820</v>
          </cell>
          <cell r="C167" t="str">
            <v>㎡</v>
          </cell>
          <cell r="D167">
            <v>0.05</v>
          </cell>
          <cell r="E167">
            <v>108058</v>
          </cell>
          <cell r="F167">
            <v>5402.9</v>
          </cell>
          <cell r="H167">
            <v>0</v>
          </cell>
          <cell r="J167">
            <v>0</v>
          </cell>
        </row>
        <row r="168">
          <cell r="A168" t="str">
            <v>폼타이</v>
          </cell>
          <cell r="B168" t="str">
            <v>D형 1/2×300</v>
          </cell>
          <cell r="C168" t="str">
            <v>조</v>
          </cell>
          <cell r="D168">
            <v>0.214</v>
          </cell>
          <cell r="E168">
            <v>850</v>
          </cell>
          <cell r="F168">
            <v>181.9</v>
          </cell>
          <cell r="H168">
            <v>0</v>
          </cell>
          <cell r="J168">
            <v>0</v>
          </cell>
        </row>
        <row r="169">
          <cell r="A169" t="str">
            <v>박리제</v>
          </cell>
          <cell r="B169" t="str">
            <v>SIKA FORM OIL</v>
          </cell>
          <cell r="C169" t="str">
            <v>ℓ</v>
          </cell>
          <cell r="D169">
            <v>0.19</v>
          </cell>
          <cell r="E169">
            <v>800</v>
          </cell>
          <cell r="F169">
            <v>152</v>
          </cell>
          <cell r="H169">
            <v>0</v>
          </cell>
          <cell r="J169">
            <v>0</v>
          </cell>
        </row>
        <row r="170">
          <cell r="A170" t="str">
            <v>세파레이터</v>
          </cell>
          <cell r="B170" t="str">
            <v>D형 1/2×500</v>
          </cell>
          <cell r="C170" t="str">
            <v xml:space="preserve">본 </v>
          </cell>
          <cell r="D170">
            <v>2.14</v>
          </cell>
          <cell r="E170">
            <v>140</v>
          </cell>
          <cell r="F170">
            <v>299.60000000000002</v>
          </cell>
          <cell r="H170">
            <v>0</v>
          </cell>
          <cell r="J170">
            <v>0</v>
          </cell>
        </row>
        <row r="171">
          <cell r="A171" t="str">
            <v>보조자재</v>
          </cell>
          <cell r="B171" t="str">
            <v>문양거푸집의20%</v>
          </cell>
          <cell r="C171" t="str">
            <v>식</v>
          </cell>
          <cell r="D171">
            <v>1</v>
          </cell>
          <cell r="E171">
            <v>1080.5</v>
          </cell>
          <cell r="F171">
            <v>1080.5</v>
          </cell>
          <cell r="H171">
            <v>0</v>
          </cell>
          <cell r="J171">
            <v>0</v>
          </cell>
        </row>
        <row r="172">
          <cell r="A172" t="str">
            <v>사용고재</v>
          </cell>
          <cell r="B172" t="str">
            <v>보조자재의 10%</v>
          </cell>
          <cell r="C172" t="str">
            <v>식</v>
          </cell>
          <cell r="D172">
            <v>1</v>
          </cell>
          <cell r="E172">
            <v>108</v>
          </cell>
          <cell r="F172">
            <v>108</v>
          </cell>
          <cell r="H172">
            <v>0</v>
          </cell>
          <cell r="J172">
            <v>0</v>
          </cell>
        </row>
        <row r="173">
          <cell r="A173" t="str">
            <v>형틀목공</v>
          </cell>
          <cell r="C173" t="str">
            <v>인</v>
          </cell>
          <cell r="D173">
            <v>0.14000000000000001</v>
          </cell>
          <cell r="F173">
            <v>0</v>
          </cell>
          <cell r="G173">
            <v>61483</v>
          </cell>
          <cell r="H173">
            <v>8607.6</v>
          </cell>
          <cell r="J173">
            <v>0</v>
          </cell>
        </row>
        <row r="174">
          <cell r="A174" t="str">
            <v>보통인부</v>
          </cell>
          <cell r="C174" t="str">
            <v>인</v>
          </cell>
          <cell r="D174">
            <v>0.12</v>
          </cell>
          <cell r="F174">
            <v>0</v>
          </cell>
          <cell r="G174">
            <v>34360</v>
          </cell>
          <cell r="H174">
            <v>4123.2</v>
          </cell>
          <cell r="J174">
            <v>0</v>
          </cell>
        </row>
        <row r="175">
          <cell r="F175">
            <v>0</v>
          </cell>
          <cell r="H175">
            <v>0</v>
          </cell>
          <cell r="J175">
            <v>0</v>
          </cell>
        </row>
        <row r="176">
          <cell r="F176">
            <v>0</v>
          </cell>
          <cell r="H176">
            <v>0</v>
          </cell>
          <cell r="J176">
            <v>0</v>
          </cell>
        </row>
        <row r="177">
          <cell r="F177">
            <v>0</v>
          </cell>
          <cell r="H177">
            <v>0</v>
          </cell>
          <cell r="J177">
            <v>0</v>
          </cell>
        </row>
        <row r="178">
          <cell r="F178">
            <v>0</v>
          </cell>
          <cell r="H178">
            <v>0</v>
          </cell>
          <cell r="J178">
            <v>0</v>
          </cell>
        </row>
        <row r="179">
          <cell r="F179">
            <v>0</v>
          </cell>
          <cell r="H179">
            <v>0</v>
          </cell>
          <cell r="J179">
            <v>0</v>
          </cell>
        </row>
        <row r="180">
          <cell r="A180" t="str">
            <v>計</v>
          </cell>
          <cell r="F180">
            <v>7224</v>
          </cell>
          <cell r="H180">
            <v>12730</v>
          </cell>
          <cell r="J180">
            <v>0</v>
          </cell>
        </row>
      </sheetData>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기본일위"/>
    </sheetNames>
    <sheetDataSet>
      <sheetData sheetId="0"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_職"/>
      <sheetName val="증감대비"/>
      <sheetName val="노무비"/>
      <sheetName val="제-노임"/>
      <sheetName val="설직재-1"/>
      <sheetName val="제직재"/>
      <sheetName val="약품설비"/>
      <sheetName val="일위"/>
      <sheetName val="경산"/>
      <sheetName val="직재"/>
      <sheetName val="2공구산출내역"/>
      <sheetName val="예가표"/>
      <sheetName val="제경집계"/>
      <sheetName val="내역"/>
      <sheetName val="mcc일위대가"/>
      <sheetName val="노임단가표"/>
      <sheetName val="총괄 CCTV수량"/>
      <sheetName val="일위대가(VDS)"/>
      <sheetName val="노임"/>
      <sheetName val="6. 직접경비"/>
      <sheetName val="내역서"/>
      <sheetName val="직노"/>
      <sheetName val="단위일위"/>
      <sheetName val="b_balju_cho"/>
      <sheetName val="공조기"/>
      <sheetName val="을"/>
      <sheetName val="단"/>
      <sheetName val="토사(PE)"/>
      <sheetName val="work-form"/>
      <sheetName val="기초자료입력"/>
      <sheetName val="원가 (2)"/>
      <sheetName val="Sheet3"/>
      <sheetName val="5.설치내역"/>
      <sheetName val="EQ-R1"/>
      <sheetName val="7단가"/>
      <sheetName val="재집"/>
      <sheetName val="Total"/>
      <sheetName val="시행후면적"/>
      <sheetName val="수지예산"/>
      <sheetName val="약품공급2"/>
      <sheetName val="금액내역서"/>
      <sheetName val="20관리비율"/>
      <sheetName val="예정(3)"/>
      <sheetName val="동원(3)"/>
      <sheetName val="#REF"/>
      <sheetName val="품셈표"/>
      <sheetName val="납부서"/>
      <sheetName val="EP0618"/>
      <sheetName val="수량산출"/>
      <sheetName val="노임단가"/>
      <sheetName val="단가조사"/>
      <sheetName val="工완성공사율"/>
      <sheetName val="DATA"/>
      <sheetName val="데이타"/>
      <sheetName val="일위대가(가설)"/>
      <sheetName val="9811"/>
      <sheetName val="A4-結果 "/>
      <sheetName val="기본일위"/>
      <sheetName val="sheet1"/>
      <sheetName val="내역서2안"/>
      <sheetName val="갑지1"/>
      <sheetName val="ELECTRIC"/>
      <sheetName val="연습"/>
      <sheetName val="EJ"/>
      <sheetName val="입찰품의서"/>
      <sheetName val="기준"/>
      <sheetName val="Articles"/>
      <sheetName val="기성금내역서"/>
      <sheetName val="밸브설치"/>
      <sheetName val="인덱스_유효성검사"/>
      <sheetName val="IMPEADENCE MAP 취수장"/>
      <sheetName val="9-1차이내역"/>
      <sheetName val="물가"/>
      <sheetName val="년도별실"/>
      <sheetName val="실행내역"/>
      <sheetName val="2F 회의실견적(5_14 일대)"/>
      <sheetName val="진천"/>
      <sheetName val="단가"/>
      <sheetName val="월별수입"/>
      <sheetName val="하이스캔(내수용)"/>
      <sheetName val="2001년고정자산"/>
      <sheetName val="원재료출고수량"/>
      <sheetName val="정산자료"/>
      <sheetName val="본부"/>
      <sheetName val="전주"/>
      <sheetName val="광주"/>
      <sheetName val="순천"/>
      <sheetName val="남원"/>
      <sheetName val="목포"/>
      <sheetName val="군산"/>
      <sheetName val="표지"/>
      <sheetName val="인건-측정"/>
      <sheetName val="하조서"/>
      <sheetName val="한강운반비"/>
      <sheetName val="Sheet2"/>
      <sheetName val="A-4"/>
      <sheetName val="ABUT수량-A1"/>
      <sheetName val="입찰안"/>
      <sheetName val="HVAC"/>
      <sheetName val="금호"/>
      <sheetName val="신우"/>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소요자재"/>
      <sheetName val="노무산출서"/>
      <sheetName val="CT "/>
      <sheetName val="전체"/>
      <sheetName val="조도계산서 (도서)"/>
      <sheetName val="일위대가(계측기설치)"/>
      <sheetName val="정공공사"/>
      <sheetName val="날개벽"/>
      <sheetName val="중기사용료"/>
      <sheetName val="유기공정"/>
      <sheetName val="9GNG운반"/>
      <sheetName val="DATE"/>
      <sheetName val="예비품"/>
      <sheetName val="매립"/>
      <sheetName val="Sheet6"/>
      <sheetName val="적용토목"/>
      <sheetName val="실행철강하도"/>
      <sheetName val="공정집계_국별"/>
      <sheetName val="공사내역"/>
      <sheetName val="CP-E2 (품셈표)"/>
      <sheetName val="포장복구집계"/>
      <sheetName val="1.수인터널"/>
      <sheetName val="ETC"/>
      <sheetName val="자재단가비교표"/>
      <sheetName val="집수정"/>
      <sheetName val="원효펌프교체020812"/>
      <sheetName val="LEGEND"/>
      <sheetName val="1.설계조건"/>
      <sheetName val="GAEYO"/>
      <sheetName val="양천현"/>
      <sheetName val="을 1"/>
      <sheetName val="을 2"/>
      <sheetName val="손익분석"/>
      <sheetName val="내역서-CCTV"/>
      <sheetName val="설비단가표"/>
      <sheetName val="지구단위계획"/>
      <sheetName val="심사계산"/>
      <sheetName val="심사물량"/>
      <sheetName val="도로정위치부표"/>
      <sheetName val="DB구축"/>
      <sheetName val="도로조사부표"/>
      <sheetName val="재정비내역"/>
      <sheetName val="입력변수"/>
      <sheetName val="지적고시내역"/>
      <sheetName val="예방접종계획"/>
      <sheetName val="버스운행안내"/>
      <sheetName val="근태계획서"/>
      <sheetName val="진입부 단위수량"/>
      <sheetName val="조명시설"/>
      <sheetName val="홍보비디오"/>
      <sheetName val="_REF"/>
      <sheetName val="총괄표"/>
      <sheetName val="Sheet4"/>
      <sheetName val="갑지(추정)"/>
      <sheetName val="패널"/>
      <sheetName val="잡철물"/>
      <sheetName val="일위대가"/>
      <sheetName val="역T형"/>
      <sheetName val="노임조서"/>
      <sheetName val="SP-B1"/>
      <sheetName val="Curves"/>
      <sheetName val="Tables"/>
      <sheetName val="환율"/>
      <sheetName val="여수토공사비"/>
      <sheetName val="재고"/>
      <sheetName val="전차선로 물량표"/>
      <sheetName val="가압장(토목)"/>
      <sheetName val="작성기준"/>
      <sheetName val="수불카드"/>
      <sheetName val="연부97-1"/>
      <sheetName val="단가표"/>
      <sheetName val="접속도로1"/>
      <sheetName val="대치판정"/>
      <sheetName val="품셈TABLE"/>
      <sheetName val="위치조서"/>
      <sheetName val="집계표"/>
      <sheetName val="각형맨홀"/>
      <sheetName val="견적서"/>
      <sheetName val="2"/>
      <sheetName val="96갑지"/>
      <sheetName val="건축내역"/>
      <sheetName val="입력"/>
      <sheetName val="말뚝지지력산정"/>
      <sheetName val="99노임기준"/>
      <sheetName val="평자재단가"/>
      <sheetName val="조건표"/>
      <sheetName val="주차구획선수량"/>
      <sheetName val="부대공Ⅱ"/>
      <sheetName val="과천MAIN"/>
      <sheetName val="전신환매도율"/>
      <sheetName val="969910( R)"/>
      <sheetName val="다목적갑"/>
      <sheetName val="수량산출서"/>
      <sheetName val="_산근2_"/>
      <sheetName val="_산근4_"/>
      <sheetName val="_산근5_"/>
      <sheetName val="1단계"/>
      <sheetName val="일위대가목차"/>
      <sheetName val="TYPE-A"/>
      <sheetName val="총괄내역서"/>
      <sheetName val="정부노임단가"/>
      <sheetName val="48전력선로일위"/>
      <sheetName val="총수량집계표"/>
      <sheetName val="산출근거"/>
      <sheetName val="우수공"/>
      <sheetName val="INPUT DATA"/>
      <sheetName val="8.PILE  (돌출)"/>
      <sheetName val="생산수량"/>
      <sheetName val="C-노임단가"/>
      <sheetName val="공정코드"/>
      <sheetName val="횡배수관집현황(2공구)"/>
      <sheetName val="DATA 입력란"/>
      <sheetName val="기계경비총괄표"/>
      <sheetName val="일위대가_현장"/>
      <sheetName val="자재단가표"/>
      <sheetName val="변압기 및 발전기 용량"/>
      <sheetName val="인건비"/>
      <sheetName val="하부철근수량"/>
      <sheetName val="노무비 "/>
      <sheetName val="수목표준대가"/>
      <sheetName val="산출기준자료"/>
      <sheetName val="발전계획"/>
      <sheetName val="기존단가 (2)"/>
      <sheetName val="기계경비"/>
      <sheetName val="코드표"/>
      <sheetName val="SLAB&quot;1&quot;"/>
      <sheetName val="을지"/>
      <sheetName val="단가 "/>
      <sheetName val="수목데이타 "/>
      <sheetName val="단위수량"/>
      <sheetName val="공사현황"/>
      <sheetName val="송전재료비"/>
      <sheetName val="1.우편집중내역서"/>
      <sheetName val="6PILE  (돌출)"/>
      <sheetName val="인건비 "/>
      <sheetName val="유동표"/>
      <sheetName val="단가산출2"/>
      <sheetName val="단가 및 재료비"/>
      <sheetName val="단가산출1"/>
      <sheetName val="Price List"/>
      <sheetName val="일위대가목록"/>
      <sheetName val="일위대가(4층원격)"/>
      <sheetName val="HP1AMLIST"/>
      <sheetName val="2.4 자재단가비교표"/>
      <sheetName val="청천내"/>
      <sheetName val="갑지"/>
      <sheetName val="EQ"/>
      <sheetName val="CABLE"/>
      <sheetName val="산출기초(기계터파기)3열"/>
      <sheetName val="전송망집계"/>
      <sheetName val="철거수량(전송)"/>
      <sheetName val="일위대가(1)"/>
      <sheetName val="재료"/>
      <sheetName val="설치자재"/>
      <sheetName val="일위목록"/>
      <sheetName val="요율"/>
      <sheetName val="2000년1차"/>
      <sheetName val="2000전체분"/>
      <sheetName val="기본단가표"/>
      <sheetName val="제노임"/>
      <sheetName val="DB"/>
      <sheetName val="시약"/>
      <sheetName val="재료비"/>
      <sheetName val="전기2005"/>
      <sheetName val="통신2005"/>
      <sheetName val="노임단가 (2)"/>
      <sheetName val="원가계산서구조조정"/>
      <sheetName val="접지수량"/>
      <sheetName val="ELEC"/>
      <sheetName val="옥외외등집계표"/>
      <sheetName val="공사원가계산서"/>
      <sheetName val="자재단가"/>
      <sheetName val="봉양~조차장간고하개명(신설)"/>
      <sheetName val="COST"/>
      <sheetName val="원가총괄"/>
      <sheetName val="자재테이블"/>
      <sheetName val="대포2교접속"/>
      <sheetName val="천방교접속"/>
      <sheetName val="교각계산"/>
      <sheetName val="신호등일위대가"/>
      <sheetName val=" HIT-&gt;HMC 견적(3900)"/>
      <sheetName val="SHEET PILE단가"/>
      <sheetName val="Resource2"/>
      <sheetName val="관급"/>
      <sheetName val="수량총괄"/>
      <sheetName val="정류기"/>
      <sheetName val="급,배기팬"/>
      <sheetName val="내   역"/>
      <sheetName val="#3_일위대가목록"/>
      <sheetName val="#2_일위대가목록"/>
      <sheetName val="노단"/>
      <sheetName val="산출(2)"/>
      <sheetName val="전체제잡비"/>
      <sheetName val="재료비집계"/>
      <sheetName val="제조노임"/>
      <sheetName val="현장조사"/>
      <sheetName val="프로젝트"/>
      <sheetName val="서식시트"/>
      <sheetName val="방송일위대가"/>
      <sheetName val="input"/>
      <sheetName val="CODE1"/>
      <sheetName val="토공"/>
      <sheetName val="원형1호맨홀토공수량"/>
      <sheetName val="1안"/>
      <sheetName val="현금예금"/>
      <sheetName val="견적대비표"/>
      <sheetName val="공문"/>
      <sheetName val="가로등기초"/>
      <sheetName val="PAD TR보호대기초"/>
      <sheetName val="횡배수관토공수량"/>
      <sheetName val="정SW_원_"/>
      <sheetName val="합천내역"/>
      <sheetName val="노무비단가"/>
      <sheetName val="제작기술지원센터"/>
      <sheetName val="구조물철거타공정이월"/>
      <sheetName val="1.1서버도입"/>
      <sheetName val="노임단가 및 기계경비"/>
      <sheetName val="설치공사2"/>
      <sheetName val="기본DATA"/>
      <sheetName val="원본(갑지)"/>
      <sheetName val="시화점실행"/>
      <sheetName val="A4-結果_"/>
      <sheetName val="투자-국내2"/>
      <sheetName val="토적계산"/>
      <sheetName val="sh1"/>
      <sheetName val="제출내역 (2)"/>
      <sheetName val="총괄"/>
      <sheetName val="샘플표지"/>
      <sheetName val="01"/>
      <sheetName val="총괄집계표"/>
      <sheetName val="임율"/>
      <sheetName val="부하(성남)"/>
      <sheetName val="C3"/>
      <sheetName val="토공총괄표"/>
      <sheetName val="감가상각"/>
      <sheetName val="HD01"/>
      <sheetName val="98연계표"/>
      <sheetName val="CODE"/>
      <sheetName val="cal"/>
      <sheetName val="성곽내역서"/>
      <sheetName val="Sheet17"/>
      <sheetName val="내역을"/>
      <sheetName val="내역서1-2"/>
      <sheetName val="시설수량표"/>
      <sheetName val="식재수량표"/>
      <sheetName val="건축일위"/>
      <sheetName val="그라우팅일위"/>
      <sheetName val="전기"/>
      <sheetName val="현장관리비"/>
      <sheetName val="단위세대물량"/>
      <sheetName val="기초DATA(2)"/>
      <sheetName val="터파기및재료"/>
      <sheetName val="Baby일위대가"/>
      <sheetName val="목록"/>
      <sheetName val="BSD _2_"/>
      <sheetName val="유림골조"/>
      <sheetName val=" 냉각수펌프"/>
      <sheetName val="LH3 동양시스템"/>
      <sheetName val="일위대가표"/>
      <sheetName val="을-ATYPE"/>
      <sheetName val="danga"/>
      <sheetName val="ilch"/>
      <sheetName val="제36-40호표"/>
      <sheetName val="샤워실위생"/>
      <sheetName val="unit 4"/>
      <sheetName val="설계조건"/>
      <sheetName val="조경"/>
      <sheetName val="소비자가"/>
      <sheetName val="FANDBS"/>
      <sheetName val="GRDATA"/>
      <sheetName val="SHAFTDBSE"/>
      <sheetName val="산출내역서"/>
      <sheetName val="직공비"/>
      <sheetName val="일(4)"/>
      <sheetName val="식재인부"/>
      <sheetName val="TABLE"/>
      <sheetName val="수목단가"/>
      <sheetName val="제수"/>
      <sheetName val="공기"/>
      <sheetName val="설계명세서"/>
      <sheetName val="총(철거)"/>
      <sheetName val="총물량표"/>
      <sheetName val="배관단가조사서"/>
      <sheetName val="단가산출"/>
      <sheetName val="NÒ¾íÂ"/>
      <sheetName val="NìüëÒ-òÅ"/>
      <sheetName val="JòÁî§1"/>
      <sheetName val="JòÁî§2"/>
      <sheetName val="JòÁî§3"/>
      <sheetName val="JòÁî§4"/>
      <sheetName val="KÊõßÚÊ¿"/>
      <sheetName val="KÌèÍª"/>
      <sheetName val="KÌèÛÕÝ·"/>
      <sheetName val="KÌèðàïÚ"/>
      <sheetName val="Ká¼ÙÄÝÂ"/>
      <sheetName val="NÊàÒ¾Íª"/>
      <sheetName val="NÊàÝïëÒ"/>
      <sheetName val="NÊàãÁëÒ"/>
      <sheetName val="NÍïâ¦1"/>
      <sheetName val="NÍïâ¦2"/>
      <sheetName val="NÒ¾Íª"/>
      <sheetName val="NÒ¾ÙâÝÂ"/>
      <sheetName val="NÒ¾Ùâãù"/>
      <sheetName val="Að²õÅ"/>
      <sheetName val="IìéÚõÝï"/>
      <sheetName val="JâÃìýî§"/>
      <sheetName val="JíÂÍª"/>
      <sheetName val="Jî§ÖùÕá1"/>
      <sheetName val="Jî§ÖùÕá2"/>
      <sheetName val="JÊàî§"/>
      <sheetName val="JâÃìýÍª"/>
      <sheetName val="JâÃìýëÒ1"/>
      <sheetName val="A4-Ì¿Íý "/>
      <sheetName val="Á¤»êÀÚ·á"/>
      <sheetName val="º»ºÎ"/>
      <sheetName val="ÀüÁÖ"/>
      <sheetName val="±¤ÁÖ"/>
      <sheetName val="¼øÃµ"/>
      <sheetName val="³²¿ø"/>
      <sheetName val="¸ñÆ÷"/>
      <sheetName val="±º»ê"/>
      <sheetName val="Ç¥Áö"/>
      <sheetName val="ÀÎ°Ç-ÃøÁ¤"/>
      <sheetName val="ÇÑ°­¿î¹Ýºñ"/>
      <sheetName val="ÇÏÁ¶¼­"/>
      <sheetName val="¼³Á÷Àç-1"/>
      <sheetName val="´Ü"/>
      <sheetName val="NìüëÒ_òÅ"/>
      <sheetName val="CP-E2_(품셈표)"/>
      <sheetName val="1_설계조건"/>
      <sheetName val="1_수인터널"/>
      <sheetName val="C-직노1"/>
      <sheetName val="D-경비1"/>
      <sheetName val="인수공"/>
      <sheetName val="DB단가"/>
      <sheetName val="원형맨홀수량"/>
      <sheetName val="OPT7"/>
      <sheetName val="견적율"/>
      <sheetName val="사급자재"/>
      <sheetName val="토목"/>
      <sheetName val="조도계산"/>
      <sheetName val="AL공사(원)"/>
      <sheetName val="기계경비목록"/>
      <sheetName val="DATA_입력란"/>
      <sheetName val="총괄_CCTV수량"/>
      <sheetName val="식재가격"/>
      <sheetName val="식재총괄"/>
      <sheetName val="돈암사업"/>
      <sheetName val="횡 연장"/>
      <sheetName val="Sheet13"/>
      <sheetName val="발전기"/>
      <sheetName val="공사비"/>
      <sheetName val="DATA_입력란1"/>
      <sheetName val="총괄_CCTV수량1"/>
      <sheetName val="기존단가_(2)"/>
      <sheetName val="단가_"/>
      <sheetName val="수목데이타_"/>
      <sheetName val="변압기_및_발전기_용량"/>
      <sheetName val="6__직접경비"/>
      <sheetName val="노무비_"/>
      <sheetName val="수량 산출서"/>
      <sheetName val="정SW(원)"/>
      <sheetName val="결과조달"/>
      <sheetName val="예산대비"/>
      <sheetName val="소방"/>
      <sheetName val="Sheet14"/>
      <sheetName val="석재장조사"/>
      <sheetName val="소요자재명세서"/>
      <sheetName val="노무비명세서"/>
      <sheetName val="남양구조시험동"/>
      <sheetName val="G.R300경비"/>
      <sheetName val="교각1"/>
      <sheetName val="단가대비표"/>
      <sheetName val="제품별"/>
      <sheetName val="Y-WORK"/>
      <sheetName val="백암비스타내역"/>
      <sheetName val="BID"/>
      <sheetName val="환산"/>
      <sheetName val="발신정보"/>
      <sheetName val="wall"/>
      <sheetName val="Sheet1 (2)"/>
      <sheetName val="HW일위"/>
      <sheetName val="분석"/>
      <sheetName val="969910(_R)"/>
      <sheetName val="용소리교"/>
      <sheetName val="품셈"/>
      <sheetName val="Macro(전선)"/>
      <sheetName val="Лист1"/>
      <sheetName val="I???"/>
      <sheetName val="N??-?"/>
      <sheetName val="SheゃᲓ_x0000__x0000_"/>
      <sheetName val="База данных"/>
      <sheetName val="Sheẍ_x0000__x0000_"/>
      <sheetName val="She_xd86f_漴봀"/>
      <sheetName val="She胡꙱/_x0000_"/>
      <sheetName val="인력기준(삭제하지마세요)"/>
      <sheetName val="총괄_CCTV수량2"/>
      <sheetName val="6__직접경비1"/>
      <sheetName val="원가_(2)"/>
      <sheetName val="5_설치내역"/>
      <sheetName val="A4-結果_1"/>
      <sheetName val="IMPEADENCE_MAP_취수장"/>
      <sheetName val="2F_회의실견적(5_14_일대)"/>
      <sheetName val="일위대가56-1_"/>
      <sheetName val="일위대가71-1_"/>
      <sheetName val="일위대가74-1_"/>
      <sheetName val="일위대가76-1_"/>
      <sheetName val="일위대가77-1_"/>
      <sheetName val="일위대가78-1_"/>
      <sheetName val="CT_"/>
      <sheetName val="조도계산서_(도서)"/>
      <sheetName val="CP-E2_(품셈표)1"/>
      <sheetName val="1_수인터널1"/>
      <sheetName val="1_설계조건1"/>
      <sheetName val="을_1"/>
      <sheetName val="을_2"/>
      <sheetName val="진입부_단위수량"/>
      <sheetName val="전차선로_물량표"/>
      <sheetName val="969910(_R)1"/>
      <sheetName val="INPUT_DATA"/>
      <sheetName val="8_PILE__(돌출)"/>
      <sheetName val="DATA_입력란2"/>
      <sheetName val="변압기_및_발전기_용량1"/>
      <sheetName val="노무비_1"/>
      <sheetName val="기존단가_(2)1"/>
      <sheetName val="단가_1"/>
      <sheetName val="수목데이타_1"/>
      <sheetName val="1_우편집중내역서"/>
      <sheetName val="6PILE__(돌출)"/>
      <sheetName val="인건비_"/>
      <sheetName val="단가_및_재료비"/>
      <sheetName val="Price_List"/>
      <sheetName val="2_4_자재단가비교표"/>
      <sheetName val="노임단가_(2)"/>
      <sheetName val="_HIT-&gt;HMC_견적(3900)"/>
      <sheetName val="SHEET_PILE단가"/>
      <sheetName val="내___역"/>
      <sheetName val="PAD_TR보호대기초"/>
      <sheetName val="1_1서버도입"/>
      <sheetName val="노임단가_및_기계경비"/>
      <sheetName val="제출내역_(2)"/>
      <sheetName val="BSD__2_"/>
      <sheetName val="_냉각수펌프"/>
      <sheetName val="LH3_동양시스템"/>
      <sheetName val="unit_4"/>
      <sheetName val="A4-Ì¿Íý_"/>
      <sheetName val="횡_연장"/>
      <sheetName val="수량_산출서"/>
      <sheetName val="G_R300경비"/>
      <sheetName val="Sheet1_(2)"/>
      <sheetName val="База_данных"/>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refreshError="1"/>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sheetData sheetId="604" refreshError="1"/>
      <sheetData sheetId="605"/>
      <sheetData sheetId="606" refreshError="1"/>
      <sheetData sheetId="607" refreshError="1"/>
      <sheetData sheetId="608" refreshError="1"/>
      <sheetData sheetId="609" refreshError="1"/>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一般比"/>
    </sheetNames>
    <sheetDataSet>
      <sheetData sheetId="0"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양식3"/>
      <sheetName val="전체단가표"/>
      <sheetName val="E채널"/>
      <sheetName val="Sheet2"/>
      <sheetName val="Graph"/>
      <sheetName val="hide"/>
      <sheetName val="기안"/>
      <sheetName val="마케팅"/>
      <sheetName val="목차"/>
      <sheetName val="추정손익"/>
      <sheetName val="할당"/>
      <sheetName val="실적"/>
      <sheetName val="원가"/>
      <sheetName val="제목"/>
      <sheetName val="원가,목표"/>
      <sheetName val="판매"/>
      <sheetName val="판촉"/>
      <sheetName val="협조"/>
      <sheetName val="프론트"/>
      <sheetName val="CGV"/>
      <sheetName val="SF1 L"/>
      <sheetName val="SF1 O"/>
      <sheetName val="엔미즈_코리아"/>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양식3"/>
      <sheetName val="전체단가표"/>
      <sheetName val="E채널"/>
      <sheetName val="Sheet2"/>
      <sheetName val="Graph"/>
      <sheetName val="hide"/>
      <sheetName val="기안"/>
      <sheetName val="마케팅"/>
      <sheetName val="목차"/>
      <sheetName val="추정손익"/>
      <sheetName val="할당"/>
      <sheetName val="실적"/>
      <sheetName val="원가"/>
      <sheetName val="제목"/>
      <sheetName val="원가,목표"/>
      <sheetName val="판매"/>
      <sheetName val="판촉"/>
      <sheetName val="협조"/>
      <sheetName val="프론트"/>
      <sheetName val="CGV"/>
      <sheetName val="SF1 L"/>
      <sheetName val="SF1 O"/>
      <sheetName val="엔미즈_코리아"/>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용방법"/>
      <sheetName val="게재지면캡쳐"/>
      <sheetName val="가이드모음"/>
      <sheetName val="전체단가표"/>
      <sheetName val="media mix"/>
      <sheetName val="HT009"/>
      <sheetName val="한국정보문화진흥원"/>
      <sheetName val="법제처"/>
      <sheetName val="국가지식포탈"/>
      <sheetName val="YBM시사"/>
      <sheetName val="문화관광부"/>
      <sheetName val="한국투자증권_DMC"/>
      <sheetName val="한국투자증권_크로스"/>
      <sheetName val="삼일제약"/>
      <sheetName val="금융감독원"/>
      <sheetName val="마리프랑스"/>
      <sheetName val="다이어트_YTN"/>
      <sheetName val="희망제작소"/>
      <sheetName val="한국폴리텍"/>
      <sheetName val="마리프랑스 12월 추가"/>
      <sheetName val="외국어대"/>
      <sheetName val="대한지적공사"/>
      <sheetName val="삼성다이어트"/>
      <sheetName val="국제협력단"/>
      <sheetName val="지자체_인포웹"/>
      <sheetName val="한국정보문화원"/>
      <sheetName val="media_mix"/>
      <sheetName val="마리프랑스_12월_추가"/>
      <sheetName val="엔미즈_코리아"/>
      <sheetName val="Reach"/>
      <sheetName val="media_mix1"/>
      <sheetName val="마리프랑스_12월_추가1"/>
      <sheetName val="합계잔액시산표"/>
      <sheetName val="n賃率-職"/>
      <sheetName val="i一般比"/>
      <sheetName val="카테고리 분류"/>
      <sheetName val="수량산출"/>
      <sheetName val="media_mix2"/>
      <sheetName val="마리프랑스_12월_추가2"/>
      <sheetName val="카테고리_분류"/>
    </sheetNames>
    <sheetDataSet>
      <sheetData sheetId="0" refreshError="1"/>
      <sheetData sheetId="1" refreshError="1"/>
      <sheetData sheetId="2" refreshError="1"/>
      <sheetData sheetId="3" refreshError="1">
        <row r="2">
          <cell r="A2" t="str">
            <v>네이버&gt;Home&gt;&gt;검색창광고</v>
          </cell>
          <cell r="B2" t="str">
            <v>-</v>
          </cell>
          <cell r="C2" t="str">
            <v>10자</v>
          </cell>
          <cell r="D2" t="str">
            <v>-</v>
          </cell>
          <cell r="E2">
            <v>10000000</v>
          </cell>
          <cell r="F2" t="str">
            <v>-</v>
          </cell>
        </row>
        <row r="3">
          <cell r="A3" t="str">
            <v>네이버&gt;Home&gt;&gt;마이크로사이트(82x100) - POP icon</v>
          </cell>
          <cell r="B3" t="str">
            <v>-</v>
          </cell>
          <cell r="C3" t="str">
            <v>82*100</v>
          </cell>
          <cell r="D3" t="str">
            <v>50K</v>
          </cell>
          <cell r="E3">
            <v>40000000</v>
          </cell>
          <cell r="F3">
            <v>0.04</v>
          </cell>
        </row>
        <row r="4">
          <cell r="A4" t="str">
            <v>네이버&gt;Home&gt;&gt;마이크로사이트(82x100)</v>
          </cell>
          <cell r="B4" t="str">
            <v>-</v>
          </cell>
          <cell r="C4" t="str">
            <v>82*100</v>
          </cell>
          <cell r="D4" t="str">
            <v>200K+1.5M</v>
          </cell>
          <cell r="E4">
            <v>50000000</v>
          </cell>
          <cell r="F4">
            <v>0.04</v>
          </cell>
        </row>
        <row r="5">
          <cell r="A5" t="str">
            <v>네이버&gt;Home&gt;&gt;브랜딩보드_고정(191x150)</v>
          </cell>
          <cell r="B5" t="str">
            <v>-</v>
          </cell>
          <cell r="C5" t="str">
            <v>191*150</v>
          </cell>
          <cell r="D5" t="str">
            <v>80K</v>
          </cell>
          <cell r="E5">
            <v>90000000</v>
          </cell>
          <cell r="F5">
            <v>0.09</v>
          </cell>
        </row>
        <row r="6">
          <cell r="A6" t="str">
            <v>네이버&gt;Home&gt;&gt;브랜딩보드_고정(191x150) - 애니메이션형</v>
          </cell>
          <cell r="B6" t="str">
            <v>-</v>
          </cell>
          <cell r="C6" t="str">
            <v>191*150</v>
          </cell>
          <cell r="D6" t="str">
            <v>100K</v>
          </cell>
          <cell r="E6">
            <v>100000000</v>
          </cell>
          <cell r="F6">
            <v>0.12</v>
          </cell>
        </row>
        <row r="7">
          <cell r="A7" t="str">
            <v>네이버&gt;Home&gt;&gt;브랜딩보드_고정(191x150) - 세로 확장형</v>
          </cell>
          <cell r="B7" t="str">
            <v>-</v>
          </cell>
          <cell r="C7" t="str">
            <v>191*150</v>
          </cell>
          <cell r="D7" t="str">
            <v>150K</v>
          </cell>
          <cell r="E7">
            <v>110000000</v>
          </cell>
          <cell r="F7">
            <v>0.1</v>
          </cell>
        </row>
        <row r="8">
          <cell r="A8" t="str">
            <v>네이버&gt;Home&gt;&gt;브랜딩보드_고정(191x150) - POP 동영상</v>
          </cell>
          <cell r="B8" t="str">
            <v>-</v>
          </cell>
          <cell r="C8" t="str">
            <v>191*150</v>
          </cell>
          <cell r="D8" t="str">
            <v>120K+1.5M</v>
          </cell>
          <cell r="E8">
            <v>110000000</v>
          </cell>
          <cell r="F8">
            <v>0.1</v>
          </cell>
        </row>
        <row r="9">
          <cell r="A9" t="str">
            <v>네이버&gt;Home&gt;&gt;브랜딩보드_고정(191x150) - 슈퍼 확장형</v>
          </cell>
          <cell r="B9" t="str">
            <v>-</v>
          </cell>
          <cell r="C9" t="str">
            <v>191*150</v>
          </cell>
          <cell r="D9" t="str">
            <v>200K</v>
          </cell>
          <cell r="E9">
            <v>120000000</v>
          </cell>
          <cell r="F9">
            <v>0.1</v>
          </cell>
        </row>
        <row r="10">
          <cell r="A10" t="str">
            <v>네이버&gt;Home&gt;&gt;상단 배너(390x100)</v>
          </cell>
          <cell r="B10">
            <v>2884692027</v>
          </cell>
          <cell r="C10" t="str">
            <v>390*100</v>
          </cell>
          <cell r="D10" t="str">
            <v>130K</v>
          </cell>
          <cell r="E10">
            <v>3</v>
          </cell>
          <cell r="F10">
            <v>0.15</v>
          </cell>
        </row>
        <row r="11">
          <cell r="A11" t="str">
            <v>네이버&gt;Home&gt;&gt;동영상 익스팬더블(390x100, 394x310)</v>
          </cell>
          <cell r="B11">
            <v>2884692027</v>
          </cell>
          <cell r="C11" t="str">
            <v>390*100
394*310</v>
          </cell>
          <cell r="D11" t="str">
            <v>130K
2M</v>
          </cell>
          <cell r="E11">
            <v>5</v>
          </cell>
          <cell r="F11">
            <v>0.15</v>
          </cell>
        </row>
        <row r="12">
          <cell r="A12" t="str">
            <v>네이버&gt;Home&gt;&gt;이벤트_텍스트_1</v>
          </cell>
          <cell r="B12">
            <v>2894773875</v>
          </cell>
          <cell r="C12" t="str">
            <v>12자</v>
          </cell>
          <cell r="D12" t="str">
            <v>-</v>
          </cell>
          <cell r="E12">
            <v>0.5</v>
          </cell>
          <cell r="F12">
            <v>0.01</v>
          </cell>
        </row>
        <row r="13">
          <cell r="A13" t="str">
            <v>네이버&gt;Home&gt;&gt;이벤트_텍스트_2</v>
          </cell>
          <cell r="B13">
            <v>2894783045</v>
          </cell>
          <cell r="C13" t="str">
            <v>12자</v>
          </cell>
          <cell r="D13" t="str">
            <v>-</v>
          </cell>
          <cell r="E13">
            <v>0.4</v>
          </cell>
          <cell r="F13">
            <v>0.01</v>
          </cell>
        </row>
        <row r="14">
          <cell r="A14" t="str">
            <v>네이버&gt;Home&gt;&gt;이벤트_텍스트_3</v>
          </cell>
          <cell r="B14">
            <v>2894783252</v>
          </cell>
          <cell r="C14" t="str">
            <v>12자</v>
          </cell>
          <cell r="D14" t="str">
            <v>-</v>
          </cell>
          <cell r="E14">
            <v>0.4</v>
          </cell>
          <cell r="F14">
            <v>0</v>
          </cell>
        </row>
        <row r="15">
          <cell r="A15" t="str">
            <v>네이버&gt;Home&gt;&gt;프리미엄_텍스트(170x13)</v>
          </cell>
          <cell r="B15">
            <v>38.570999999999998</v>
          </cell>
          <cell r="C15" t="str">
            <v>170*13</v>
          </cell>
          <cell r="D15" t="str">
            <v>10K</v>
          </cell>
          <cell r="E15">
            <v>20000000</v>
          </cell>
          <cell r="F15">
            <v>0.01</v>
          </cell>
        </row>
        <row r="16">
          <cell r="A16" t="str">
            <v>네이버&gt;검색&gt;&gt;랜덤아이콘(100x100)</v>
          </cell>
          <cell r="B16">
            <v>257142861.42899999</v>
          </cell>
          <cell r="C16" t="str">
            <v>130*110</v>
          </cell>
          <cell r="D16" t="str">
            <v>50K</v>
          </cell>
          <cell r="E16">
            <v>60000000</v>
          </cell>
          <cell r="F16">
            <v>0.02</v>
          </cell>
        </row>
        <row r="17">
          <cell r="A17" t="str">
            <v>네이버&gt;검색&gt;인기검색어/지식검색&gt;&gt;우측 배너(148x600)</v>
          </cell>
          <cell r="B17">
            <v>2413174</v>
          </cell>
          <cell r="C17" t="str">
            <v>148*600</v>
          </cell>
          <cell r="D17" t="str">
            <v>130K</v>
          </cell>
          <cell r="E17">
            <v>2</v>
          </cell>
          <cell r="F17">
            <v>0.27</v>
          </cell>
        </row>
        <row r="18">
          <cell r="A18" t="str">
            <v>네이버&gt;검색&gt;인물&gt;&gt;우측 배너(240x240)</v>
          </cell>
          <cell r="B18">
            <v>9815521</v>
          </cell>
          <cell r="C18" t="str">
            <v>240*240</v>
          </cell>
          <cell r="D18" t="str">
            <v>130K</v>
          </cell>
          <cell r="E18">
            <v>2</v>
          </cell>
          <cell r="F18">
            <v>0.1</v>
          </cell>
        </row>
        <row r="19">
          <cell r="A19" t="str">
            <v>네이버&gt;검색&gt;지식시장&gt;&gt;우측배너(240x240)</v>
          </cell>
          <cell r="B19">
            <v>11051482</v>
          </cell>
          <cell r="C19" t="str">
            <v>240*240</v>
          </cell>
          <cell r="D19" t="str">
            <v>130K</v>
          </cell>
          <cell r="E19">
            <v>2</v>
          </cell>
          <cell r="F19">
            <v>0.12</v>
          </cell>
        </row>
        <row r="20">
          <cell r="A20" t="str">
            <v>네이버&gt;검색&gt;지식인&gt;&gt;우측 배너(240x240)</v>
          </cell>
          <cell r="B20">
            <v>962967637</v>
          </cell>
          <cell r="C20" t="str">
            <v>240*240</v>
          </cell>
          <cell r="D20" t="str">
            <v>130K</v>
          </cell>
          <cell r="E20">
            <v>2</v>
          </cell>
          <cell r="F20">
            <v>0.05</v>
          </cell>
        </row>
        <row r="21">
          <cell r="A21" t="str">
            <v>네이버&gt;검색&gt;책&gt;잡지&gt;&gt;상단 배너(290x70)</v>
          </cell>
          <cell r="B21">
            <v>7072067</v>
          </cell>
          <cell r="C21" t="str">
            <v>290*70</v>
          </cell>
          <cell r="D21" t="str">
            <v>130K</v>
          </cell>
          <cell r="E21">
            <v>3</v>
          </cell>
          <cell r="F21">
            <v>0</v>
          </cell>
        </row>
        <row r="22">
          <cell r="A22" t="str">
            <v>네이버&gt;검색&gt;책&gt;잡지&gt;&gt;텍스트</v>
          </cell>
          <cell r="B22">
            <v>13769</v>
          </cell>
          <cell r="C22" t="str">
            <v>0*0</v>
          </cell>
          <cell r="D22" t="str">
            <v>-</v>
          </cell>
          <cell r="E22">
            <v>0.5</v>
          </cell>
          <cell r="F22">
            <v>0.08</v>
          </cell>
        </row>
        <row r="23">
          <cell r="A23" t="str">
            <v>네이버&gt;검색&gt;특허&gt;&gt;우측 배너(240x240)</v>
          </cell>
          <cell r="B23">
            <v>3954802</v>
          </cell>
          <cell r="C23" t="str">
            <v>240*240</v>
          </cell>
          <cell r="D23" t="str">
            <v>130K</v>
          </cell>
          <cell r="E23">
            <v>1.5</v>
          </cell>
          <cell r="F23">
            <v>0.03</v>
          </cell>
        </row>
        <row r="24">
          <cell r="A24" t="str">
            <v>네이버&gt;금융&gt;&gt;금융서브_우측 배너(148x600)</v>
          </cell>
          <cell r="B24">
            <v>1528277</v>
          </cell>
          <cell r="C24" t="str">
            <v>148*600</v>
          </cell>
          <cell r="D24" t="str">
            <v>130K</v>
          </cell>
          <cell r="E24">
            <v>3</v>
          </cell>
          <cell r="F24">
            <v>0.11</v>
          </cell>
        </row>
        <row r="25">
          <cell r="A25" t="str">
            <v>네이버&gt;금융&gt;&gt;금융탑_우측 배너(240x240)</v>
          </cell>
          <cell r="B25">
            <v>36561185</v>
          </cell>
          <cell r="C25" t="str">
            <v>240*240</v>
          </cell>
          <cell r="D25" t="str">
            <v>130K</v>
          </cell>
          <cell r="E25">
            <v>3</v>
          </cell>
          <cell r="F25">
            <v>0.04</v>
          </cell>
        </row>
        <row r="26">
          <cell r="A26" t="str">
            <v>네이버&gt;금융&gt;증권&gt;증권서브&gt;&gt;우측 배너(148x600)</v>
          </cell>
          <cell r="B26">
            <v>248673369</v>
          </cell>
          <cell r="C26" t="str">
            <v>148*600</v>
          </cell>
          <cell r="D26" t="str">
            <v>130K</v>
          </cell>
          <cell r="E26">
            <v>1.5</v>
          </cell>
          <cell r="F26">
            <v>0.03</v>
          </cell>
        </row>
        <row r="27">
          <cell r="A27" t="str">
            <v>네이버&gt;미디어&gt;뉴스&gt;&gt;기사내 배너(240x240)</v>
          </cell>
          <cell r="B27">
            <v>239912253</v>
          </cell>
          <cell r="C27" t="str">
            <v>240*240</v>
          </cell>
          <cell r="D27" t="str">
            <v>130K</v>
          </cell>
          <cell r="E27">
            <v>4</v>
          </cell>
          <cell r="F27">
            <v>0.11</v>
          </cell>
        </row>
        <row r="28">
          <cell r="A28" t="str">
            <v>네이버&gt;미디어&gt;뉴스&gt;&gt;뉴스_아웃배너(240x240)</v>
          </cell>
          <cell r="B28">
            <v>893668824</v>
          </cell>
          <cell r="C28" t="str">
            <v>240*240</v>
          </cell>
          <cell r="D28" t="str">
            <v>130K</v>
          </cell>
          <cell r="E28">
            <v>4</v>
          </cell>
          <cell r="F28">
            <v>0.05</v>
          </cell>
        </row>
        <row r="29">
          <cell r="A29" t="str">
            <v>네이버&gt;미디어&gt;뉴스&gt;&gt;뉴스_확장배너(240x240)</v>
          </cell>
          <cell r="B29">
            <v>893668824</v>
          </cell>
          <cell r="C29" t="str">
            <v>240*240</v>
          </cell>
          <cell r="D29" t="str">
            <v>300K</v>
          </cell>
          <cell r="E29">
            <v>3</v>
          </cell>
          <cell r="F29">
            <v>0</v>
          </cell>
        </row>
        <row r="30">
          <cell r="A30" t="str">
            <v>네이버&gt;미디어&gt;뉴스&gt;&gt;섹션홈_우측 배너(240x240)</v>
          </cell>
          <cell r="B30">
            <v>157206640</v>
          </cell>
          <cell r="C30" t="str">
            <v>240*240</v>
          </cell>
          <cell r="D30" t="str">
            <v>130K</v>
          </cell>
          <cell r="E30">
            <v>3</v>
          </cell>
          <cell r="F30">
            <v>0.03</v>
          </cell>
        </row>
        <row r="31">
          <cell r="A31" t="str">
            <v>네이버&gt;미디어&gt;뉴스&gt;&gt;우측 배너(240x240)</v>
          </cell>
          <cell r="B31">
            <v>2027652255</v>
          </cell>
          <cell r="C31" t="str">
            <v>240*240</v>
          </cell>
          <cell r="D31" t="str">
            <v>130K</v>
          </cell>
          <cell r="E31">
            <v>2</v>
          </cell>
          <cell r="F31">
            <v>7.0000000000000007E-2</v>
          </cell>
        </row>
        <row r="32">
          <cell r="A32" t="str">
            <v>네이버&gt;미디어&gt;뉴스&gt;&gt;텍스트</v>
          </cell>
          <cell r="B32">
            <v>1267659086</v>
          </cell>
          <cell r="C32" t="str">
            <v>25/33자</v>
          </cell>
          <cell r="D32" t="str">
            <v>-</v>
          </cell>
          <cell r="E32">
            <v>0.5</v>
          </cell>
          <cell r="F32">
            <v>0.05</v>
          </cell>
        </row>
        <row r="33">
          <cell r="A33" t="str">
            <v>네이버&gt;미디어&gt;뉴스&gt;홈&gt;&gt;뉴스홈 브랜딩보드(270x180)</v>
          </cell>
          <cell r="B33" t="str">
            <v>-</v>
          </cell>
          <cell r="C33" t="str">
            <v>270*180</v>
          </cell>
          <cell r="D33" t="str">
            <v>150K</v>
          </cell>
          <cell r="E33">
            <v>20000000</v>
          </cell>
          <cell r="F33">
            <v>0.2</v>
          </cell>
        </row>
        <row r="34">
          <cell r="A34" t="str">
            <v>네이버&gt;미디어&gt;스포츠&gt;&gt;우측 배너(240x240)</v>
          </cell>
          <cell r="B34">
            <v>462200983</v>
          </cell>
          <cell r="C34" t="str">
            <v>240*240</v>
          </cell>
          <cell r="D34" t="str">
            <v>130K</v>
          </cell>
          <cell r="E34">
            <v>2</v>
          </cell>
          <cell r="F34">
            <v>0.04</v>
          </cell>
        </row>
        <row r="35">
          <cell r="A35" t="str">
            <v>네이버&gt;미디어&gt;스포츠&gt;&gt;텍스트</v>
          </cell>
          <cell r="B35">
            <v>187073726</v>
          </cell>
          <cell r="C35" t="str">
            <v>25/33자</v>
          </cell>
          <cell r="D35" t="str">
            <v>-</v>
          </cell>
          <cell r="E35">
            <v>0.5</v>
          </cell>
          <cell r="F35">
            <v>0.03</v>
          </cell>
        </row>
        <row r="36">
          <cell r="A36" t="str">
            <v>네이버&gt;사전&gt;&gt;우측 배너(240x240)</v>
          </cell>
          <cell r="B36">
            <v>134300263</v>
          </cell>
          <cell r="C36" t="str">
            <v>240*240</v>
          </cell>
          <cell r="D36" t="str">
            <v>130K</v>
          </cell>
          <cell r="E36">
            <v>2</v>
          </cell>
          <cell r="F36">
            <v>0.04</v>
          </cell>
        </row>
        <row r="37">
          <cell r="A37" t="str">
            <v>네이버&gt;생활&gt;날씨&gt;&gt;우측 배너(200x200)</v>
          </cell>
          <cell r="B37">
            <v>24351431</v>
          </cell>
          <cell r="C37" t="str">
            <v>200*200</v>
          </cell>
          <cell r="D37" t="str">
            <v>130K</v>
          </cell>
          <cell r="E37">
            <v>2</v>
          </cell>
          <cell r="F37">
            <v>0.13</v>
          </cell>
        </row>
        <row r="38">
          <cell r="A38" t="str">
            <v>네이버&gt;생활&gt;여행&gt;여행서브&gt;&gt;우측 배너(160x400)</v>
          </cell>
          <cell r="B38">
            <v>6986963</v>
          </cell>
          <cell r="C38" t="str">
            <v>160*400</v>
          </cell>
          <cell r="D38" t="str">
            <v>130K</v>
          </cell>
          <cell r="E38">
            <v>3</v>
          </cell>
          <cell r="F38">
            <v>0.15</v>
          </cell>
        </row>
        <row r="39">
          <cell r="A39" t="str">
            <v>네이버&gt;생활&gt;여행&gt;여행홈&gt;&gt;TI(500x300)</v>
          </cell>
          <cell r="B39" t="str">
            <v>-</v>
          </cell>
          <cell r="C39" t="str">
            <v>500*300</v>
          </cell>
          <cell r="D39" t="str">
            <v>150K</v>
          </cell>
          <cell r="E39">
            <v>7000000</v>
          </cell>
          <cell r="F39">
            <v>0</v>
          </cell>
        </row>
        <row r="40">
          <cell r="A40" t="str">
            <v>네이버&gt;생활&gt;여행&gt;여행홈&gt;&gt;우측 배너(200x200)</v>
          </cell>
          <cell r="B40">
            <v>1958107</v>
          </cell>
          <cell r="C40" t="str">
            <v>200*200</v>
          </cell>
          <cell r="D40" t="str">
            <v>130K</v>
          </cell>
          <cell r="E40">
            <v>3</v>
          </cell>
          <cell r="F40">
            <v>0.15</v>
          </cell>
        </row>
        <row r="41">
          <cell r="A41" t="str">
            <v>네이버&gt;생활&gt;요리&gt;요리서브&gt;&gt;우측 배너(200x200)</v>
          </cell>
          <cell r="B41">
            <v>22150950</v>
          </cell>
          <cell r="C41" t="str">
            <v>200*200</v>
          </cell>
          <cell r="D41" t="str">
            <v>130K</v>
          </cell>
          <cell r="E41">
            <v>3</v>
          </cell>
          <cell r="F41">
            <v>0.08</v>
          </cell>
        </row>
        <row r="42">
          <cell r="A42" t="str">
            <v>네이버&gt;생활&gt;요리&gt;요리홈&gt;&gt;우측 배너(200x200)</v>
          </cell>
          <cell r="B42">
            <v>2155792</v>
          </cell>
          <cell r="C42" t="str">
            <v>200*200</v>
          </cell>
          <cell r="D42" t="str">
            <v>130K</v>
          </cell>
          <cell r="E42">
            <v>3</v>
          </cell>
          <cell r="F42">
            <v>0.04</v>
          </cell>
        </row>
        <row r="43">
          <cell r="A43" t="str">
            <v>네이버&gt;생활&gt;월드타운&gt;월드타운서브&gt;&gt;우측 배너(160x400)</v>
          </cell>
          <cell r="B43">
            <v>16670748</v>
          </cell>
          <cell r="C43" t="str">
            <v>160*400</v>
          </cell>
          <cell r="D43" t="str">
            <v>130K</v>
          </cell>
          <cell r="E43">
            <v>3</v>
          </cell>
          <cell r="F43">
            <v>0.06</v>
          </cell>
        </row>
        <row r="44">
          <cell r="A44" t="str">
            <v>네이버&gt;생활&gt;월드타운&gt;월드타운홈&gt;&gt;우측 배너(240x240)</v>
          </cell>
          <cell r="B44">
            <v>632967</v>
          </cell>
          <cell r="C44" t="str">
            <v>240*240</v>
          </cell>
          <cell r="D44" t="str">
            <v>130K</v>
          </cell>
          <cell r="E44">
            <v>3</v>
          </cell>
          <cell r="F44">
            <v>0.11</v>
          </cell>
        </row>
        <row r="45">
          <cell r="A45" t="str">
            <v>네이버&gt;생활&gt;인조이재팬&gt;&gt;우측 배너(240x240)</v>
          </cell>
          <cell r="B45">
            <v>3316984</v>
          </cell>
          <cell r="C45" t="str">
            <v>240*240</v>
          </cell>
          <cell r="D45" t="str">
            <v>130K</v>
          </cell>
          <cell r="E45">
            <v>1.5</v>
          </cell>
          <cell r="F45">
            <v>0.06</v>
          </cell>
        </row>
        <row r="46">
          <cell r="A46" t="str">
            <v>네이버&gt;생활&gt;인조이재팬&gt;번역게시판&gt;&gt;우측 배너(148x600)</v>
          </cell>
          <cell r="B46">
            <v>48652827</v>
          </cell>
          <cell r="C46" t="str">
            <v>148*600</v>
          </cell>
          <cell r="D46" t="str">
            <v>130K</v>
          </cell>
          <cell r="E46">
            <v>1.5</v>
          </cell>
          <cell r="F46">
            <v>0.04</v>
          </cell>
        </row>
        <row r="47">
          <cell r="A47" t="str">
            <v>네이버&gt;생활&gt;자동차&gt;&gt;우측 배너(240x240)</v>
          </cell>
          <cell r="B47">
            <v>15611776</v>
          </cell>
          <cell r="C47" t="str">
            <v>240*240</v>
          </cell>
          <cell r="D47" t="str">
            <v>130K</v>
          </cell>
          <cell r="E47">
            <v>3</v>
          </cell>
          <cell r="F47">
            <v>0.08</v>
          </cell>
        </row>
        <row r="48">
          <cell r="A48" t="str">
            <v>네이버&gt;생활&gt;자동차&gt;자료실&gt;&gt;우측 배너(160x400)</v>
          </cell>
          <cell r="B48">
            <v>52140604</v>
          </cell>
          <cell r="C48" t="str">
            <v>160*400</v>
          </cell>
          <cell r="D48" t="str">
            <v>130K</v>
          </cell>
          <cell r="E48">
            <v>3</v>
          </cell>
          <cell r="F48">
            <v>0.03</v>
          </cell>
        </row>
        <row r="49">
          <cell r="A49" t="str">
            <v>네이버&gt;생활&gt;지역정보&gt;교통&gt;&gt;우측배너(200x200)</v>
          </cell>
          <cell r="B49">
            <v>673745</v>
          </cell>
          <cell r="C49" t="str">
            <v>200*200</v>
          </cell>
          <cell r="D49" t="str">
            <v>130K</v>
          </cell>
          <cell r="E49">
            <v>2</v>
          </cell>
          <cell r="F49">
            <v>0.05</v>
          </cell>
        </row>
        <row r="50">
          <cell r="A50" t="str">
            <v>네이버&gt;생활&gt;지역정보&gt;지역정보서브&gt;&gt;우측 배너(200x200)</v>
          </cell>
          <cell r="B50">
            <v>137786</v>
          </cell>
          <cell r="C50" t="str">
            <v>200*200</v>
          </cell>
          <cell r="D50" t="str">
            <v>130K</v>
          </cell>
          <cell r="E50">
            <v>2</v>
          </cell>
          <cell r="F50">
            <v>0.06</v>
          </cell>
        </row>
        <row r="51">
          <cell r="A51" t="str">
            <v>네이버&gt;생활&gt;지역정보&gt;지역정보서브&gt;&gt;지도검색 배너(400x70)</v>
          </cell>
          <cell r="B51">
            <v>12529871</v>
          </cell>
          <cell r="C51" t="str">
            <v>400*70</v>
          </cell>
          <cell r="D51" t="str">
            <v>130K</v>
          </cell>
          <cell r="E51">
            <v>2</v>
          </cell>
          <cell r="F51">
            <v>0.36</v>
          </cell>
        </row>
        <row r="52">
          <cell r="A52" t="str">
            <v>네이버&gt;엔터테이먼트&gt;뮤직&gt;뮤직서브&gt;&gt;우측 배너(200x170)</v>
          </cell>
          <cell r="B52">
            <v>29867377</v>
          </cell>
          <cell r="C52" t="str">
            <v>200*170</v>
          </cell>
          <cell r="D52" t="str">
            <v>130K</v>
          </cell>
          <cell r="E52">
            <v>2</v>
          </cell>
          <cell r="F52">
            <v>0.05</v>
          </cell>
        </row>
        <row r="53">
          <cell r="A53" t="str">
            <v>네이버&gt;엔터테이먼트&gt;뮤직&gt;뮤직플레이어&gt;&gt;하단 배너(380x50)</v>
          </cell>
          <cell r="B53">
            <v>2446563</v>
          </cell>
          <cell r="C53" t="str">
            <v>380*50</v>
          </cell>
          <cell r="D53" t="str">
            <v>130K</v>
          </cell>
          <cell r="E53">
            <v>1.5</v>
          </cell>
          <cell r="F53">
            <v>0.42</v>
          </cell>
        </row>
        <row r="54">
          <cell r="A54" t="str">
            <v>네이버&gt;엔터테이먼트&gt;뮤직&gt;뮤직홈&gt;&gt;우측 배너(200x170)</v>
          </cell>
          <cell r="B54">
            <v>2903125</v>
          </cell>
          <cell r="C54" t="str">
            <v>200*170</v>
          </cell>
          <cell r="D54" t="str">
            <v>130K</v>
          </cell>
          <cell r="E54">
            <v>3</v>
          </cell>
          <cell r="F54">
            <v>0.06</v>
          </cell>
        </row>
        <row r="55">
          <cell r="A55" t="str">
            <v>네이버&gt;엔터테이먼트&gt;영화&gt;영화서브&gt;&gt;우측 배너(220x180)</v>
          </cell>
          <cell r="B55">
            <v>110860066</v>
          </cell>
          <cell r="C55" t="str">
            <v>220*180</v>
          </cell>
          <cell r="D55" t="str">
            <v>130K</v>
          </cell>
          <cell r="E55">
            <v>2</v>
          </cell>
          <cell r="F55">
            <v>7.0000000000000007E-2</v>
          </cell>
        </row>
        <row r="56">
          <cell r="A56" t="str">
            <v>네이버&gt;엔터테이먼트&gt;영화&gt;영화서브&gt;동영상플레이어&gt;&gt;하단 배너(700x95)</v>
          </cell>
          <cell r="B56" t="str">
            <v>-</v>
          </cell>
          <cell r="C56" t="str">
            <v>700*95</v>
          </cell>
          <cell r="D56" t="str">
            <v>130K</v>
          </cell>
          <cell r="E56">
            <v>1000000</v>
          </cell>
          <cell r="F56">
            <v>0.85</v>
          </cell>
        </row>
        <row r="57">
          <cell r="A57" t="str">
            <v>네이버&gt;엔터테이먼트&gt;영화&gt;영화서브&gt;슬라이드쇼&gt;&gt;우측 배너(230x110)</v>
          </cell>
          <cell r="B57">
            <v>3926264</v>
          </cell>
          <cell r="C57" t="str">
            <v>230*110</v>
          </cell>
          <cell r="D57" t="str">
            <v>130K</v>
          </cell>
          <cell r="E57">
            <v>2</v>
          </cell>
          <cell r="F57">
            <v>0.48</v>
          </cell>
        </row>
        <row r="58">
          <cell r="A58" t="str">
            <v>네이버&gt;엔터테이먼트&gt;영화&gt;영화홈&gt;&gt;좌측 배너(400x110)</v>
          </cell>
          <cell r="B58" t="str">
            <v>-</v>
          </cell>
          <cell r="C58" t="str">
            <v>400*100</v>
          </cell>
          <cell r="D58" t="str">
            <v>130K</v>
          </cell>
          <cell r="E58">
            <v>2000000</v>
          </cell>
          <cell r="F58">
            <v>0.55000000000000004</v>
          </cell>
        </row>
        <row r="59">
          <cell r="A59" t="str">
            <v>네이버&gt;엔터테이먼트&gt;영화&gt;영화홈&gt;&gt;좌측 배너(420x340)</v>
          </cell>
          <cell r="B59" t="str">
            <v>-</v>
          </cell>
          <cell r="C59" t="str">
            <v>420*340</v>
          </cell>
          <cell r="D59" t="str">
            <v>130K</v>
          </cell>
          <cell r="E59">
            <v>3000000</v>
          </cell>
          <cell r="F59">
            <v>1.35</v>
          </cell>
        </row>
        <row r="60">
          <cell r="A60" t="str">
            <v>네이버&gt;엔터테이먼트&gt;운세&gt;&gt;우측 배너(148x600)</v>
          </cell>
          <cell r="B60">
            <v>5363502</v>
          </cell>
          <cell r="C60" t="str">
            <v>148*600</v>
          </cell>
          <cell r="D60" t="str">
            <v>130K</v>
          </cell>
          <cell r="E60">
            <v>1.5</v>
          </cell>
          <cell r="F60">
            <v>7.0000000000000007E-2</v>
          </cell>
        </row>
        <row r="61">
          <cell r="A61" t="str">
            <v>네이버&gt;엔터테이먼트&gt;운세&gt;&gt;우측 배너(240x240)</v>
          </cell>
          <cell r="B61">
            <v>1518163</v>
          </cell>
          <cell r="C61" t="str">
            <v>240*240</v>
          </cell>
          <cell r="D61" t="str">
            <v>130K</v>
          </cell>
          <cell r="E61">
            <v>1.5</v>
          </cell>
          <cell r="F61">
            <v>0.05</v>
          </cell>
        </row>
        <row r="62">
          <cell r="A62" t="str">
            <v>네이버&gt;여성&gt;미즈생각&gt;미즈생각서브&gt;&gt;우측 배너(160x400)</v>
          </cell>
          <cell r="B62">
            <v>16778204</v>
          </cell>
          <cell r="C62" t="str">
            <v>160*400</v>
          </cell>
          <cell r="D62" t="str">
            <v>130K</v>
          </cell>
          <cell r="E62">
            <v>3</v>
          </cell>
          <cell r="F62">
            <v>0.02</v>
          </cell>
        </row>
        <row r="63">
          <cell r="A63" t="str">
            <v>네이버&gt;여성&gt;미즈생각&gt;미즈생각서브&gt;&gt;텍스트</v>
          </cell>
          <cell r="B63">
            <v>11204863</v>
          </cell>
          <cell r="C63" t="str">
            <v>25/33자</v>
          </cell>
          <cell r="D63" t="str">
            <v>-</v>
          </cell>
          <cell r="E63">
            <v>3</v>
          </cell>
          <cell r="F63">
            <v>0.03</v>
          </cell>
        </row>
        <row r="64">
          <cell r="A64" t="str">
            <v>네이버&gt;여성&gt;미즈생각&gt;미즈생각홈&gt;&gt;우측 배너(200x200)</v>
          </cell>
          <cell r="B64">
            <v>2476577</v>
          </cell>
          <cell r="C64" t="str">
            <v>200*200</v>
          </cell>
          <cell r="D64" t="str">
            <v>130K</v>
          </cell>
          <cell r="E64">
            <v>3</v>
          </cell>
          <cell r="F64">
            <v>0.04</v>
          </cell>
        </row>
        <row r="65">
          <cell r="A65" t="str">
            <v>네이버&gt;여성&gt;미즈생각&gt;미즈생각홈&gt;&gt;확장 배너(50x50)</v>
          </cell>
          <cell r="B65" t="str">
            <v>-</v>
          </cell>
          <cell r="C65" t="str">
            <v>405*325</v>
          </cell>
          <cell r="D65" t="str">
            <v>150K</v>
          </cell>
          <cell r="E65">
            <v>7000000</v>
          </cell>
          <cell r="F65">
            <v>0.36</v>
          </cell>
        </row>
        <row r="66">
          <cell r="A66" t="str">
            <v>네이버&gt;여성&gt;미즈생각&gt;사랑방&gt;&gt;스폰서배너(150x50)</v>
          </cell>
          <cell r="B66" t="str">
            <v>-</v>
          </cell>
          <cell r="C66" t="str">
            <v>150*50</v>
          </cell>
          <cell r="D66" t="str">
            <v>150K</v>
          </cell>
          <cell r="E66">
            <v>10000000</v>
          </cell>
          <cell r="F66">
            <v>0</v>
          </cell>
        </row>
        <row r="67">
          <cell r="A67" t="str">
            <v>네이버&gt;이야기&gt;메일&gt;메일 서브&gt;&gt;빅보드(350x300)</v>
          </cell>
          <cell r="B67">
            <v>19047720</v>
          </cell>
          <cell r="C67" t="str">
            <v>350*300</v>
          </cell>
          <cell r="D67" t="str">
            <v>150K</v>
          </cell>
          <cell r="E67">
            <v>4</v>
          </cell>
          <cell r="F67">
            <v>0.26</v>
          </cell>
        </row>
        <row r="68">
          <cell r="A68" t="str">
            <v>네이버&gt;이야기&gt;메일&gt;메일 서브&gt;&gt;좌측 배너(175x130)</v>
          </cell>
          <cell r="B68">
            <v>253094335</v>
          </cell>
          <cell r="C68" t="str">
            <v>175*130</v>
          </cell>
          <cell r="D68" t="str">
            <v>130K</v>
          </cell>
          <cell r="E68">
            <v>1.5</v>
          </cell>
          <cell r="F68">
            <v>0.03</v>
          </cell>
        </row>
        <row r="69">
          <cell r="A69" t="str">
            <v>네이버&gt;이야기&gt;메일&gt;메일홈&gt;&gt;우측 배너(250x155)</v>
          </cell>
          <cell r="B69">
            <v>83969335</v>
          </cell>
          <cell r="C69" t="str">
            <v>250*155</v>
          </cell>
          <cell r="D69" t="str">
            <v>130K</v>
          </cell>
          <cell r="E69">
            <v>3</v>
          </cell>
          <cell r="F69">
            <v>0.02</v>
          </cell>
        </row>
        <row r="70">
          <cell r="A70" t="str">
            <v>네이버&gt;이야기&gt;모자이크&gt;&gt;우측 배너(240x240)</v>
          </cell>
          <cell r="B70">
            <v>163997</v>
          </cell>
          <cell r="C70" t="str">
            <v>240*240</v>
          </cell>
          <cell r="D70" t="str">
            <v>130K</v>
          </cell>
          <cell r="E70">
            <v>2</v>
          </cell>
          <cell r="F70">
            <v>0.13</v>
          </cell>
        </row>
        <row r="71">
          <cell r="A71" t="str">
            <v>네이버&gt;이야기&gt;붐&gt;&gt;우측 배너(250x155)</v>
          </cell>
          <cell r="B71">
            <v>115489928</v>
          </cell>
          <cell r="C71" t="str">
            <v>250*155</v>
          </cell>
          <cell r="D71" t="str">
            <v>130K</v>
          </cell>
          <cell r="E71">
            <v>3</v>
          </cell>
          <cell r="F71">
            <v>0.04</v>
          </cell>
        </row>
        <row r="72">
          <cell r="A72" t="str">
            <v>네이버&gt;이야기&gt;붐&gt;붐홈&gt;&gt;좌측 배너(175x50)</v>
          </cell>
          <cell r="B72">
            <v>14095528</v>
          </cell>
          <cell r="C72" t="str">
            <v>175*50</v>
          </cell>
          <cell r="D72" t="str">
            <v>130K</v>
          </cell>
          <cell r="E72">
            <v>1.5</v>
          </cell>
          <cell r="F72">
            <v>0.02</v>
          </cell>
        </row>
        <row r="73">
          <cell r="A73" t="str">
            <v>네이버&gt;이야기&gt;블로그&gt;&gt;좌측 배너(175x50)</v>
          </cell>
          <cell r="B73">
            <v>62941579</v>
          </cell>
          <cell r="C73" t="str">
            <v>175*50</v>
          </cell>
          <cell r="D73" t="str">
            <v>130K</v>
          </cell>
          <cell r="E73">
            <v>1.5</v>
          </cell>
          <cell r="F73">
            <v>0.08</v>
          </cell>
        </row>
        <row r="74">
          <cell r="A74" t="str">
            <v>네이버&gt;이야기&gt;블로그&gt;블로그서브&gt;&gt;우측 배너(148x600)</v>
          </cell>
          <cell r="B74">
            <v>3478822</v>
          </cell>
          <cell r="C74" t="str">
            <v>148*600</v>
          </cell>
          <cell r="D74" t="str">
            <v>130K</v>
          </cell>
          <cell r="E74">
            <v>1.5</v>
          </cell>
          <cell r="F74">
            <v>0.06</v>
          </cell>
        </row>
        <row r="75">
          <cell r="A75" t="str">
            <v>네이버&gt;이야기&gt;블로그&gt;블로그홈&gt;&gt;우측 배너(240x240)</v>
          </cell>
          <cell r="B75">
            <v>45597037</v>
          </cell>
          <cell r="C75" t="str">
            <v>240*240</v>
          </cell>
          <cell r="D75" t="str">
            <v>130K</v>
          </cell>
          <cell r="E75">
            <v>3</v>
          </cell>
          <cell r="F75">
            <v>0.03</v>
          </cell>
        </row>
        <row r="76">
          <cell r="A76" t="str">
            <v>네이버&gt;이야기&gt;카페&gt;&gt;좌측 배너(175x50)</v>
          </cell>
          <cell r="B76">
            <v>85071854</v>
          </cell>
          <cell r="C76" t="str">
            <v>175*50</v>
          </cell>
          <cell r="D76" t="str">
            <v>130K</v>
          </cell>
          <cell r="E76">
            <v>1.5</v>
          </cell>
          <cell r="F76">
            <v>0.02</v>
          </cell>
        </row>
        <row r="77">
          <cell r="A77" t="str">
            <v>네이버&gt;이야기&gt;카페&gt;&gt;카페내 배너(175x130)</v>
          </cell>
          <cell r="B77">
            <v>204414230</v>
          </cell>
          <cell r="C77" t="str">
            <v>175*130</v>
          </cell>
          <cell r="D77" t="str">
            <v>130K</v>
          </cell>
          <cell r="E77">
            <v>1.5</v>
          </cell>
          <cell r="F77">
            <v>0.05</v>
          </cell>
        </row>
        <row r="78">
          <cell r="A78" t="str">
            <v>네이버&gt;이야기&gt;카페&gt;카페서브&gt;&gt;우측 배너(160x400)</v>
          </cell>
          <cell r="B78">
            <v>2176194</v>
          </cell>
          <cell r="C78" t="str">
            <v>160*400</v>
          </cell>
          <cell r="D78" t="str">
            <v>130K</v>
          </cell>
          <cell r="E78">
            <v>1.5</v>
          </cell>
          <cell r="F78">
            <v>7.0000000000000007E-2</v>
          </cell>
        </row>
        <row r="79">
          <cell r="A79" t="str">
            <v>네이버&gt;이야기&gt;카페&gt;카페홈&gt;&gt;우측 배너(240x240)</v>
          </cell>
          <cell r="B79">
            <v>67871537</v>
          </cell>
          <cell r="C79" t="str">
            <v>240*240</v>
          </cell>
          <cell r="D79" t="str">
            <v>130K</v>
          </cell>
          <cell r="E79">
            <v>3</v>
          </cell>
          <cell r="F79">
            <v>0.03</v>
          </cell>
        </row>
        <row r="80">
          <cell r="A80" t="str">
            <v>네이버&gt;이야기&gt;툰&gt;&gt;우측 배너(240x240)</v>
          </cell>
          <cell r="B80">
            <v>13683837</v>
          </cell>
          <cell r="C80" t="str">
            <v>240*240</v>
          </cell>
          <cell r="D80" t="str">
            <v>130K</v>
          </cell>
          <cell r="E80">
            <v>2</v>
          </cell>
          <cell r="F80">
            <v>0.04</v>
          </cell>
        </row>
        <row r="81">
          <cell r="A81" t="str">
            <v>네이버&gt;이야기&gt;포토&gt;&gt;우측 배너(250x155)</v>
          </cell>
          <cell r="B81">
            <v>6532652</v>
          </cell>
          <cell r="C81" t="str">
            <v>250*155</v>
          </cell>
          <cell r="D81" t="str">
            <v>130K</v>
          </cell>
          <cell r="E81">
            <v>3</v>
          </cell>
          <cell r="F81">
            <v>0.05</v>
          </cell>
        </row>
        <row r="82">
          <cell r="A82" t="str">
            <v>네이버&gt;이야기&gt;포토&gt;포토갤러리&gt;갤러리서브&gt;&gt;좌측 배너(175x130)</v>
          </cell>
          <cell r="B82">
            <v>44078179</v>
          </cell>
          <cell r="C82" t="str">
            <v>175*130</v>
          </cell>
          <cell r="D82" t="str">
            <v>130K</v>
          </cell>
          <cell r="E82">
            <v>1.5</v>
          </cell>
          <cell r="F82">
            <v>0.01</v>
          </cell>
        </row>
        <row r="83">
          <cell r="A83" t="str">
            <v>네이버&gt;이야기&gt;포토&gt;포토갤러리&gt;갤러리홈&gt;&gt;좌측 배너(175x50)</v>
          </cell>
          <cell r="B83">
            <v>5676852</v>
          </cell>
          <cell r="C83" t="str">
            <v>175*50</v>
          </cell>
          <cell r="D83" t="str">
            <v>130K</v>
          </cell>
          <cell r="E83">
            <v>1.5</v>
          </cell>
          <cell r="F83">
            <v>0.03</v>
          </cell>
        </row>
        <row r="84">
          <cell r="A84" t="str">
            <v>네이버&gt;이야기&gt;포토&gt;포토갤러리&gt;슬라이드쇼&gt;&gt;중앙 배너(550x365)</v>
          </cell>
          <cell r="B84">
            <v>66307</v>
          </cell>
          <cell r="C84" t="str">
            <v>550*365</v>
          </cell>
          <cell r="D84" t="str">
            <v>130K</v>
          </cell>
          <cell r="E84">
            <v>2</v>
          </cell>
          <cell r="F84">
            <v>0.25</v>
          </cell>
        </row>
        <row r="85">
          <cell r="A85" t="str">
            <v>네이버&gt;이야기&gt;포토&gt;포토앨범&gt;앨범서브&gt;&gt;우측 배너(148x600)</v>
          </cell>
          <cell r="B85">
            <v>105540387</v>
          </cell>
          <cell r="C85" t="str">
            <v>148*600</v>
          </cell>
          <cell r="D85" t="str">
            <v>130K</v>
          </cell>
          <cell r="E85">
            <v>1.5</v>
          </cell>
          <cell r="F85">
            <v>0.05</v>
          </cell>
        </row>
        <row r="86">
          <cell r="A86" t="str">
            <v>네이버&gt;이야기&gt;포토&gt;포토앨범&gt;앨범슬라이드&gt;&gt;좌측 배너(170x180)</v>
          </cell>
          <cell r="B86">
            <v>1266617</v>
          </cell>
          <cell r="C86" t="str">
            <v>170*180</v>
          </cell>
          <cell r="D86" t="str">
            <v>130K</v>
          </cell>
          <cell r="E86">
            <v>1.5</v>
          </cell>
          <cell r="F86">
            <v>0.21</v>
          </cell>
        </row>
        <row r="87">
          <cell r="A87" t="str">
            <v>네이버&gt;이야기&gt;플레이&gt;&gt;우측 배너(240x240)</v>
          </cell>
          <cell r="B87">
            <v>46946255</v>
          </cell>
          <cell r="C87" t="str">
            <v>240*240</v>
          </cell>
          <cell r="D87" t="str">
            <v>130K</v>
          </cell>
          <cell r="E87">
            <v>3</v>
          </cell>
          <cell r="F87">
            <v>0.13</v>
          </cell>
        </row>
        <row r="88">
          <cell r="A88" t="str">
            <v>네이버&gt;정보&gt;예약/예매&gt;&gt;우측 배너(148x600)</v>
          </cell>
          <cell r="B88">
            <v>123486</v>
          </cell>
          <cell r="C88" t="str">
            <v>148*600</v>
          </cell>
          <cell r="D88" t="str">
            <v>130K</v>
          </cell>
          <cell r="E88">
            <v>1.5</v>
          </cell>
          <cell r="F88">
            <v>0.15</v>
          </cell>
        </row>
        <row r="89">
          <cell r="A89" t="str">
            <v>네이버&gt;정보&gt;취업&gt;&gt;우측 배너(240x240)</v>
          </cell>
          <cell r="B89">
            <v>18320248</v>
          </cell>
          <cell r="C89" t="str">
            <v>240*240</v>
          </cell>
          <cell r="D89" t="str">
            <v>130K</v>
          </cell>
          <cell r="E89">
            <v>2</v>
          </cell>
          <cell r="F89">
            <v>0.02</v>
          </cell>
        </row>
        <row r="90">
          <cell r="A90" t="str">
            <v>네이버&gt;정보&gt;취업&gt;커뮤니티 게시판&gt;&gt;우측 배너(148x600)</v>
          </cell>
          <cell r="B90">
            <v>930416</v>
          </cell>
          <cell r="C90" t="str">
            <v>148*600</v>
          </cell>
          <cell r="D90" t="str">
            <v>130K</v>
          </cell>
          <cell r="E90">
            <v>1.5</v>
          </cell>
          <cell r="F90">
            <v>0.04</v>
          </cell>
        </row>
        <row r="91">
          <cell r="A91" t="str">
            <v>쥬니버&gt;&gt;서비스_우측 배너(100x400)</v>
          </cell>
          <cell r="B91">
            <v>1085882933</v>
          </cell>
          <cell r="C91" t="str">
            <v>100*400</v>
          </cell>
          <cell r="D91" t="str">
            <v>130K</v>
          </cell>
          <cell r="E91">
            <v>1</v>
          </cell>
          <cell r="F91">
            <v>0.16</v>
          </cell>
        </row>
        <row r="92">
          <cell r="A92" t="str">
            <v>쥬니버&gt;쥬니버홈&gt;&gt;TI(555x320)</v>
          </cell>
          <cell r="B92" t="str">
            <v>-</v>
          </cell>
          <cell r="C92" t="str">
            <v>555*320</v>
          </cell>
          <cell r="D92" t="str">
            <v>150K</v>
          </cell>
          <cell r="E92">
            <v>10000000</v>
          </cell>
          <cell r="F92">
            <v>0</v>
          </cell>
        </row>
        <row r="93">
          <cell r="A93" t="str">
            <v>쥬니버&gt;쥬니버홈&gt;&gt;우측 배너(195x150)</v>
          </cell>
          <cell r="B93">
            <v>109583183</v>
          </cell>
          <cell r="C93" t="str">
            <v>195*150</v>
          </cell>
          <cell r="D93" t="str">
            <v>130K</v>
          </cell>
          <cell r="E93">
            <v>2</v>
          </cell>
          <cell r="F93">
            <v>0.37</v>
          </cell>
        </row>
        <row r="94">
          <cell r="A94" t="str">
            <v>쥬니버&gt;쥬니버홈&gt;&gt;좌측 여백(85x145)</v>
          </cell>
          <cell r="B94">
            <v>87665151</v>
          </cell>
          <cell r="C94" t="str">
            <v>85*145</v>
          </cell>
          <cell r="D94" t="str">
            <v>130K</v>
          </cell>
          <cell r="E94">
            <v>1.5</v>
          </cell>
          <cell r="F94">
            <v>0.18</v>
          </cell>
        </row>
        <row r="95">
          <cell r="A95" t="str">
            <v>페이지그룹&gt;&gt;검색+사전(240x240)</v>
          </cell>
          <cell r="B95">
            <v>155167266</v>
          </cell>
          <cell r="C95" t="str">
            <v>240*240</v>
          </cell>
          <cell r="D95" t="str">
            <v>130K</v>
          </cell>
          <cell r="E95">
            <v>2</v>
          </cell>
          <cell r="F95">
            <v>0.14000000000000001</v>
          </cell>
        </row>
        <row r="96">
          <cell r="A96" t="str">
            <v>페이지그룹&gt;&gt;네이버_빅보드(350x300)</v>
          </cell>
          <cell r="B96">
            <v>68732134</v>
          </cell>
          <cell r="C96" t="str">
            <v>350*300</v>
          </cell>
          <cell r="D96" t="str">
            <v>150K</v>
          </cell>
          <cell r="E96">
            <v>4</v>
          </cell>
          <cell r="F96">
            <v>0.25</v>
          </cell>
        </row>
        <row r="97">
          <cell r="A97" t="str">
            <v>페이지그룹&gt;&gt;여성(160x400)</v>
          </cell>
          <cell r="B97">
            <v>38929154</v>
          </cell>
          <cell r="C97" t="str">
            <v>160*400</v>
          </cell>
          <cell r="D97" t="str">
            <v>130K</v>
          </cell>
          <cell r="E97">
            <v>3</v>
          </cell>
          <cell r="F97">
            <v>7.0000000000000007E-2</v>
          </cell>
        </row>
        <row r="98">
          <cell r="A98" t="str">
            <v>페이지그룹&gt;&gt;여성텍스트</v>
          </cell>
          <cell r="B98">
            <v>11218632</v>
          </cell>
          <cell r="C98" t="str">
            <v>25/33자</v>
          </cell>
          <cell r="D98" t="str">
            <v>-</v>
          </cell>
          <cell r="E98">
            <v>0.5</v>
          </cell>
          <cell r="F98">
            <v>0.03</v>
          </cell>
        </row>
        <row r="99">
          <cell r="A99" t="str">
            <v>페이지그룹&gt;&gt;여행, 레저(160x400)</v>
          </cell>
          <cell r="B99">
            <v>23657711</v>
          </cell>
          <cell r="C99" t="str">
            <v>160*400</v>
          </cell>
          <cell r="D99" t="str">
            <v>130K</v>
          </cell>
          <cell r="E99">
            <v>3</v>
          </cell>
          <cell r="F99">
            <v>0.12</v>
          </cell>
        </row>
        <row r="100">
          <cell r="A100" t="str">
            <v>페이지그룹&gt;&gt;커뮤니티탑(240x240)</v>
          </cell>
          <cell r="B100">
            <v>113468574</v>
          </cell>
          <cell r="C100" t="str">
            <v>240*240</v>
          </cell>
          <cell r="D100" t="str">
            <v>130K</v>
          </cell>
          <cell r="E100">
            <v>3</v>
          </cell>
          <cell r="F100">
            <v>0.03</v>
          </cell>
        </row>
        <row r="101">
          <cell r="A101" t="str">
            <v>페이지그룹&gt;&gt;커뮤니티2.0(240x240)</v>
          </cell>
          <cell r="B101">
            <v>60794089</v>
          </cell>
          <cell r="C101" t="str">
            <v>240*240</v>
          </cell>
          <cell r="D101" t="str">
            <v>130K</v>
          </cell>
          <cell r="E101">
            <v>2</v>
          </cell>
          <cell r="F101">
            <v>0.03</v>
          </cell>
        </row>
        <row r="102">
          <cell r="A102" t="str">
            <v>페이지그룹&gt;&gt;정보(240x240)</v>
          </cell>
          <cell r="B102">
            <v>8789949</v>
          </cell>
          <cell r="C102" t="str">
            <v>240*240</v>
          </cell>
          <cell r="D102" t="str">
            <v>130K</v>
          </cell>
          <cell r="E102">
            <v>1.5</v>
          </cell>
          <cell r="F102">
            <v>0.03</v>
          </cell>
        </row>
        <row r="103">
          <cell r="A103" t="str">
            <v>페이지그룹&gt;&gt;정보+도구(148x600)</v>
          </cell>
          <cell r="B103">
            <v>55091333</v>
          </cell>
          <cell r="C103" t="str">
            <v>148*600</v>
          </cell>
          <cell r="D103" t="str">
            <v>130K</v>
          </cell>
          <cell r="E103">
            <v>1.5</v>
          </cell>
          <cell r="F103">
            <v>0.03</v>
          </cell>
        </row>
        <row r="104">
          <cell r="A104" t="str">
            <v>페이지그룹&gt;&gt;커뮤니티서브(175x130)</v>
          </cell>
          <cell r="B104">
            <v>501586744</v>
          </cell>
          <cell r="C104" t="str">
            <v>175*130</v>
          </cell>
          <cell r="D104" t="str">
            <v>130K</v>
          </cell>
          <cell r="E104">
            <v>1.5</v>
          </cell>
          <cell r="F104">
            <v>0.05</v>
          </cell>
        </row>
        <row r="105">
          <cell r="A105" t="str">
            <v>페이지그룹&gt;&gt;커뮤니티우측(148x600)</v>
          </cell>
          <cell r="B105">
            <v>109019209</v>
          </cell>
          <cell r="C105" t="str">
            <v>148*600</v>
          </cell>
          <cell r="D105" t="str">
            <v>130K</v>
          </cell>
          <cell r="E105">
            <v>1.5</v>
          </cell>
          <cell r="F105">
            <v>0.05</v>
          </cell>
        </row>
        <row r="106">
          <cell r="A106" t="str">
            <v>페이지그룹&gt;&gt;커뮤니티좌측(175x50)</v>
          </cell>
          <cell r="B106">
            <v>167785813</v>
          </cell>
          <cell r="C106" t="str">
            <v>175*50</v>
          </cell>
          <cell r="D106" t="str">
            <v>130K</v>
          </cell>
          <cell r="E106">
            <v>1.5</v>
          </cell>
          <cell r="F106">
            <v>0.04</v>
          </cell>
        </row>
        <row r="107">
          <cell r="A107" t="str">
            <v>페이지그룹&gt;&gt;커뮤니티탑(250x155)</v>
          </cell>
          <cell r="B107">
            <v>205991915</v>
          </cell>
          <cell r="C107" t="str">
            <v>250*155</v>
          </cell>
          <cell r="D107" t="str">
            <v>130K</v>
          </cell>
          <cell r="E107">
            <v>3</v>
          </cell>
          <cell r="F107">
            <v>0.05</v>
          </cell>
        </row>
        <row r="108">
          <cell r="A108" t="str">
            <v>페이지그룹&gt;&gt;한게임_빅보드(350x300)</v>
          </cell>
          <cell r="B108">
            <v>48033263</v>
          </cell>
          <cell r="C108" t="str">
            <v>350*300</v>
          </cell>
          <cell r="D108" t="str">
            <v>150K</v>
          </cell>
          <cell r="E108">
            <v>4</v>
          </cell>
          <cell r="F108">
            <v>0.4</v>
          </cell>
        </row>
        <row r="109">
          <cell r="A109" t="str">
            <v>한게임&gt;로그인&gt;&gt;빅보드(350x300)</v>
          </cell>
          <cell r="B109">
            <v>48033263</v>
          </cell>
          <cell r="C109" t="str">
            <v>350*300</v>
          </cell>
          <cell r="D109" t="str">
            <v>150K</v>
          </cell>
          <cell r="E109">
            <v>4</v>
          </cell>
          <cell r="F109">
            <v>0.28999999999999998</v>
          </cell>
        </row>
        <row r="110">
          <cell r="A110" t="str">
            <v>한게임&gt;일반게임_SS&gt;&gt;우측 배너(250x100)</v>
          </cell>
          <cell r="B110">
            <v>227538021</v>
          </cell>
          <cell r="C110" t="str">
            <v>250*100</v>
          </cell>
          <cell r="D110" t="str">
            <v>130K</v>
          </cell>
          <cell r="E110">
            <v>1.5</v>
          </cell>
          <cell r="F110">
            <v>0.08</v>
          </cell>
        </row>
        <row r="111">
          <cell r="A111" t="str">
            <v>한게임&gt;클라이언트&gt;&gt;하단 배너(790x60)</v>
          </cell>
          <cell r="B111">
            <v>820970715</v>
          </cell>
          <cell r="C111" t="str">
            <v>790*60</v>
          </cell>
          <cell r="D111" t="str">
            <v>50K</v>
          </cell>
          <cell r="E111">
            <v>1.5</v>
          </cell>
          <cell r="F111">
            <v>0.06</v>
          </cell>
        </row>
        <row r="112">
          <cell r="A112" t="str">
            <v>한게임&gt;한게임홈&gt;&gt;우측 배너(200x200)</v>
          </cell>
          <cell r="B112">
            <v>60272582</v>
          </cell>
          <cell r="C112" t="str">
            <v>200*200</v>
          </cell>
          <cell r="D112" t="str">
            <v>130K</v>
          </cell>
          <cell r="E112">
            <v>2</v>
          </cell>
          <cell r="F112">
            <v>0.13</v>
          </cell>
        </row>
        <row r="113">
          <cell r="A113" t="str">
            <v>브랜드검색</v>
          </cell>
          <cell r="C113" t="str">
            <v>720*320</v>
          </cell>
          <cell r="D113" t="str">
            <v>8M</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sheetData sheetId="38"/>
      <sheetData sheetId="39"/>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용방법"/>
      <sheetName val="게재지면캡쳐"/>
      <sheetName val="가이드모음"/>
      <sheetName val="전체단가표"/>
      <sheetName val="media mix"/>
      <sheetName val="HT009"/>
      <sheetName val="한국정보문화진흥원"/>
      <sheetName val="법제처"/>
      <sheetName val="국가지식포탈"/>
      <sheetName val="YBM시사"/>
      <sheetName val="문화관광부"/>
      <sheetName val="한국투자증권_DMC"/>
      <sheetName val="한국투자증권_크로스"/>
      <sheetName val="삼일제약"/>
      <sheetName val="금융감독원"/>
      <sheetName val="마리프랑스"/>
      <sheetName val="다이어트_YTN"/>
      <sheetName val="희망제작소"/>
      <sheetName val="한국폴리텍"/>
      <sheetName val="마리프랑스 12월 추가"/>
      <sheetName val="외국어대"/>
      <sheetName val="대한지적공사"/>
      <sheetName val="삼성다이어트"/>
      <sheetName val="국제협력단"/>
      <sheetName val="지자체_인포웹"/>
      <sheetName val="한국정보문화원"/>
      <sheetName val="media_mix"/>
      <sheetName val="마리프랑스_12월_추가"/>
      <sheetName val="엔미즈_코리아"/>
      <sheetName val="Reach"/>
      <sheetName val="Plan"/>
      <sheetName val="media_mix1"/>
      <sheetName val="마리프랑스_12월_추가1"/>
      <sheetName val="TOTAL WE PBC"/>
      <sheetName val="SF1 L"/>
      <sheetName val="SF1 O"/>
      <sheetName val="MOLOCO_RAW"/>
      <sheetName val="Tapgoy_RAW"/>
      <sheetName val="media_mix2"/>
      <sheetName val="마리프랑스_12월_추가2"/>
      <sheetName val="손익"/>
      <sheetName val="양식3"/>
      <sheetName val="flatpricebycountry"/>
      <sheetName val="slopes"/>
      <sheetName val="원본"/>
      <sheetName val="TOTAL_WE_PBC"/>
      <sheetName val="SF1_L"/>
      <sheetName val="SF1_O"/>
      <sheetName val="배부전"/>
      <sheetName val="Graph"/>
      <sheetName val="DB"/>
      <sheetName val="월간일정표"/>
      <sheetName val="합계잔액시산표"/>
      <sheetName val="구분"/>
      <sheetName val="항목정리 (3)"/>
      <sheetName val="업무연락"/>
      <sheetName val="최종리포트"/>
      <sheetName val="홈엔"/>
      <sheetName val="hide"/>
      <sheetName val="캔개발배경"/>
      <sheetName val="시장"/>
      <sheetName val="일정표"/>
      <sheetName val="初期値"/>
      <sheetName val="2010년 Movie DB"/>
      <sheetName val="기안"/>
      <sheetName val="마케팅"/>
      <sheetName val="목차"/>
      <sheetName val="추정손익"/>
      <sheetName val="할당"/>
      <sheetName val="실적"/>
      <sheetName val="원가"/>
      <sheetName val="제목"/>
      <sheetName val="원가,목표"/>
      <sheetName val="판매"/>
      <sheetName val="판촉"/>
      <sheetName val="협조"/>
      <sheetName val="Sheet2"/>
      <sheetName val="개발실"/>
      <sheetName val="E채널"/>
      <sheetName val="w2544"/>
      <sheetName val="제안"/>
      <sheetName val="media_mix3"/>
      <sheetName val="마리프랑스_12월_추가3"/>
      <sheetName val="TOTAL_WE_PBC1"/>
      <sheetName val="SF1_L1"/>
      <sheetName val="SF1_O1"/>
      <sheetName val="항목정리_(3)"/>
      <sheetName val="2010년_Movie_DB"/>
      <sheetName val="경쟁사가격"/>
      <sheetName val="캔판매목표"/>
    </sheetNames>
    <sheetDataSet>
      <sheetData sheetId="0" refreshError="1"/>
      <sheetData sheetId="1" refreshError="1"/>
      <sheetData sheetId="2" refreshError="1"/>
      <sheetData sheetId="3" refreshError="1">
        <row r="2">
          <cell r="A2" t="str">
            <v>네이버&gt;Home&gt;&gt;검색창광고</v>
          </cell>
          <cell r="B2" t="str">
            <v>-</v>
          </cell>
          <cell r="C2" t="str">
            <v>10자</v>
          </cell>
          <cell r="D2" t="str">
            <v>-</v>
          </cell>
          <cell r="E2">
            <v>10000000</v>
          </cell>
          <cell r="F2" t="str">
            <v>-</v>
          </cell>
        </row>
        <row r="3">
          <cell r="A3" t="str">
            <v>네이버&gt;Home&gt;&gt;마이크로사이트(82x100) - POP icon</v>
          </cell>
          <cell r="B3" t="str">
            <v>-</v>
          </cell>
          <cell r="C3" t="str">
            <v>82*100</v>
          </cell>
          <cell r="D3" t="str">
            <v>50K</v>
          </cell>
          <cell r="E3">
            <v>40000000</v>
          </cell>
          <cell r="F3">
            <v>0.04</v>
          </cell>
        </row>
        <row r="4">
          <cell r="A4" t="str">
            <v>네이버&gt;Home&gt;&gt;마이크로사이트(82x100)</v>
          </cell>
          <cell r="B4" t="str">
            <v>-</v>
          </cell>
          <cell r="C4" t="str">
            <v>82*100</v>
          </cell>
          <cell r="D4" t="str">
            <v>200K+1.5M</v>
          </cell>
          <cell r="E4">
            <v>50000000</v>
          </cell>
          <cell r="F4">
            <v>0.04</v>
          </cell>
        </row>
        <row r="5">
          <cell r="A5" t="str">
            <v>네이버&gt;Home&gt;&gt;브랜딩보드_고정(191x150)</v>
          </cell>
          <cell r="B5" t="str">
            <v>-</v>
          </cell>
          <cell r="C5" t="str">
            <v>191*150</v>
          </cell>
          <cell r="D5" t="str">
            <v>80K</v>
          </cell>
          <cell r="E5">
            <v>90000000</v>
          </cell>
          <cell r="F5">
            <v>0.09</v>
          </cell>
        </row>
        <row r="6">
          <cell r="A6" t="str">
            <v>네이버&gt;Home&gt;&gt;브랜딩보드_고정(191x150) - 애니메이션형</v>
          </cell>
          <cell r="B6" t="str">
            <v>-</v>
          </cell>
          <cell r="C6" t="str">
            <v>191*150</v>
          </cell>
          <cell r="D6" t="str">
            <v>100K</v>
          </cell>
          <cell r="E6">
            <v>100000000</v>
          </cell>
          <cell r="F6">
            <v>0.12</v>
          </cell>
        </row>
        <row r="7">
          <cell r="A7" t="str">
            <v>네이버&gt;Home&gt;&gt;브랜딩보드_고정(191x150) - 세로 확장형</v>
          </cell>
          <cell r="B7" t="str">
            <v>-</v>
          </cell>
          <cell r="C7" t="str">
            <v>191*150</v>
          </cell>
          <cell r="D7" t="str">
            <v>150K</v>
          </cell>
          <cell r="E7">
            <v>110000000</v>
          </cell>
          <cell r="F7">
            <v>0.1</v>
          </cell>
        </row>
        <row r="8">
          <cell r="A8" t="str">
            <v>네이버&gt;Home&gt;&gt;브랜딩보드_고정(191x150) - POP 동영상</v>
          </cell>
          <cell r="B8" t="str">
            <v>-</v>
          </cell>
          <cell r="C8" t="str">
            <v>191*150</v>
          </cell>
          <cell r="D8" t="str">
            <v>120K+1.5M</v>
          </cell>
          <cell r="E8">
            <v>110000000</v>
          </cell>
          <cell r="F8">
            <v>0.1</v>
          </cell>
        </row>
        <row r="9">
          <cell r="A9" t="str">
            <v>네이버&gt;Home&gt;&gt;브랜딩보드_고정(191x150) - 슈퍼 확장형</v>
          </cell>
          <cell r="B9" t="str">
            <v>-</v>
          </cell>
          <cell r="C9" t="str">
            <v>191*150</v>
          </cell>
          <cell r="D9" t="str">
            <v>200K</v>
          </cell>
          <cell r="E9">
            <v>120000000</v>
          </cell>
          <cell r="F9">
            <v>0.1</v>
          </cell>
        </row>
        <row r="10">
          <cell r="A10" t="str">
            <v>네이버&gt;Home&gt;&gt;상단 배너(390x100)</v>
          </cell>
          <cell r="B10">
            <v>2884692027</v>
          </cell>
          <cell r="C10" t="str">
            <v>390*100</v>
          </cell>
          <cell r="D10" t="str">
            <v>130K</v>
          </cell>
          <cell r="E10">
            <v>3</v>
          </cell>
          <cell r="F10">
            <v>0.15</v>
          </cell>
        </row>
        <row r="11">
          <cell r="A11" t="str">
            <v>네이버&gt;Home&gt;&gt;동영상 익스팬더블(390x100, 394x310)</v>
          </cell>
          <cell r="B11">
            <v>2884692027</v>
          </cell>
          <cell r="C11" t="str">
            <v>390*100
394*310</v>
          </cell>
          <cell r="D11" t="str">
            <v>130K
2M</v>
          </cell>
          <cell r="E11">
            <v>5</v>
          </cell>
          <cell r="F11">
            <v>0.15</v>
          </cell>
        </row>
        <row r="12">
          <cell r="A12" t="str">
            <v>네이버&gt;Home&gt;&gt;이벤트_텍스트_1</v>
          </cell>
          <cell r="B12">
            <v>2894773875</v>
          </cell>
          <cell r="C12" t="str">
            <v>12자</v>
          </cell>
          <cell r="D12" t="str">
            <v>-</v>
          </cell>
          <cell r="E12">
            <v>0.5</v>
          </cell>
          <cell r="F12">
            <v>0.01</v>
          </cell>
        </row>
        <row r="13">
          <cell r="A13" t="str">
            <v>네이버&gt;Home&gt;&gt;이벤트_텍스트_2</v>
          </cell>
          <cell r="B13">
            <v>2894783045</v>
          </cell>
          <cell r="C13" t="str">
            <v>12자</v>
          </cell>
          <cell r="D13" t="str">
            <v>-</v>
          </cell>
          <cell r="E13">
            <v>0.4</v>
          </cell>
          <cell r="F13">
            <v>0.01</v>
          </cell>
        </row>
        <row r="14">
          <cell r="A14" t="str">
            <v>네이버&gt;Home&gt;&gt;이벤트_텍스트_3</v>
          </cell>
          <cell r="B14">
            <v>2894783252</v>
          </cell>
          <cell r="C14" t="str">
            <v>12자</v>
          </cell>
          <cell r="D14" t="str">
            <v>-</v>
          </cell>
          <cell r="E14">
            <v>0.4</v>
          </cell>
          <cell r="F14">
            <v>0</v>
          </cell>
        </row>
        <row r="15">
          <cell r="A15" t="str">
            <v>네이버&gt;Home&gt;&gt;프리미엄_텍스트(170x13)</v>
          </cell>
          <cell r="B15">
            <v>38.570999999999998</v>
          </cell>
          <cell r="C15" t="str">
            <v>170*13</v>
          </cell>
          <cell r="D15" t="str">
            <v>10K</v>
          </cell>
          <cell r="E15">
            <v>20000000</v>
          </cell>
          <cell r="F15">
            <v>0.01</v>
          </cell>
        </row>
        <row r="16">
          <cell r="A16" t="str">
            <v>네이버&gt;검색&gt;&gt;랜덤아이콘(100x100)</v>
          </cell>
          <cell r="B16">
            <v>257142861.42899999</v>
          </cell>
          <cell r="C16" t="str">
            <v>130*110</v>
          </cell>
          <cell r="D16" t="str">
            <v>50K</v>
          </cell>
          <cell r="E16">
            <v>60000000</v>
          </cell>
          <cell r="F16">
            <v>0.02</v>
          </cell>
        </row>
        <row r="17">
          <cell r="A17" t="str">
            <v>네이버&gt;검색&gt;인기검색어/지식검색&gt;&gt;우측 배너(148x600)</v>
          </cell>
          <cell r="B17">
            <v>2413174</v>
          </cell>
          <cell r="C17" t="str">
            <v>148*600</v>
          </cell>
          <cell r="D17" t="str">
            <v>130K</v>
          </cell>
          <cell r="E17">
            <v>2</v>
          </cell>
          <cell r="F17">
            <v>0.27</v>
          </cell>
        </row>
        <row r="18">
          <cell r="A18" t="str">
            <v>네이버&gt;검색&gt;인물&gt;&gt;우측 배너(240x240)</v>
          </cell>
          <cell r="B18">
            <v>9815521</v>
          </cell>
          <cell r="C18" t="str">
            <v>240*240</v>
          </cell>
          <cell r="D18" t="str">
            <v>130K</v>
          </cell>
          <cell r="E18">
            <v>2</v>
          </cell>
          <cell r="F18">
            <v>0.1</v>
          </cell>
        </row>
        <row r="19">
          <cell r="A19" t="str">
            <v>네이버&gt;검색&gt;지식시장&gt;&gt;우측배너(240x240)</v>
          </cell>
          <cell r="B19">
            <v>11051482</v>
          </cell>
          <cell r="C19" t="str">
            <v>240*240</v>
          </cell>
          <cell r="D19" t="str">
            <v>130K</v>
          </cell>
          <cell r="E19">
            <v>2</v>
          </cell>
          <cell r="F19">
            <v>0.12</v>
          </cell>
        </row>
        <row r="20">
          <cell r="A20" t="str">
            <v>네이버&gt;검색&gt;지식인&gt;&gt;우측 배너(240x240)</v>
          </cell>
          <cell r="B20">
            <v>962967637</v>
          </cell>
          <cell r="C20" t="str">
            <v>240*240</v>
          </cell>
          <cell r="D20" t="str">
            <v>130K</v>
          </cell>
          <cell r="E20">
            <v>2</v>
          </cell>
          <cell r="F20">
            <v>0.05</v>
          </cell>
        </row>
        <row r="21">
          <cell r="A21" t="str">
            <v>네이버&gt;검색&gt;책&gt;잡지&gt;&gt;상단 배너(290x70)</v>
          </cell>
          <cell r="B21">
            <v>7072067</v>
          </cell>
          <cell r="C21" t="str">
            <v>290*70</v>
          </cell>
          <cell r="D21" t="str">
            <v>130K</v>
          </cell>
          <cell r="E21">
            <v>3</v>
          </cell>
          <cell r="F21">
            <v>0</v>
          </cell>
        </row>
        <row r="22">
          <cell r="A22" t="str">
            <v>네이버&gt;검색&gt;책&gt;잡지&gt;&gt;텍스트</v>
          </cell>
          <cell r="B22">
            <v>13769</v>
          </cell>
          <cell r="C22" t="str">
            <v>0*0</v>
          </cell>
          <cell r="D22" t="str">
            <v>-</v>
          </cell>
          <cell r="E22">
            <v>0.5</v>
          </cell>
          <cell r="F22">
            <v>0.08</v>
          </cell>
        </row>
        <row r="23">
          <cell r="A23" t="str">
            <v>네이버&gt;검색&gt;특허&gt;&gt;우측 배너(240x240)</v>
          </cell>
          <cell r="B23">
            <v>3954802</v>
          </cell>
          <cell r="C23" t="str">
            <v>240*240</v>
          </cell>
          <cell r="D23" t="str">
            <v>130K</v>
          </cell>
          <cell r="E23">
            <v>1.5</v>
          </cell>
          <cell r="F23">
            <v>0.03</v>
          </cell>
        </row>
        <row r="24">
          <cell r="A24" t="str">
            <v>네이버&gt;금융&gt;&gt;금융서브_우측 배너(148x600)</v>
          </cell>
          <cell r="B24">
            <v>1528277</v>
          </cell>
          <cell r="C24" t="str">
            <v>148*600</v>
          </cell>
          <cell r="D24" t="str">
            <v>130K</v>
          </cell>
          <cell r="E24">
            <v>3</v>
          </cell>
          <cell r="F24">
            <v>0.11</v>
          </cell>
        </row>
        <row r="25">
          <cell r="A25" t="str">
            <v>네이버&gt;금융&gt;&gt;금융탑_우측 배너(240x240)</v>
          </cell>
          <cell r="B25">
            <v>36561185</v>
          </cell>
          <cell r="C25" t="str">
            <v>240*240</v>
          </cell>
          <cell r="D25" t="str">
            <v>130K</v>
          </cell>
          <cell r="E25">
            <v>3</v>
          </cell>
          <cell r="F25">
            <v>0.04</v>
          </cell>
        </row>
        <row r="26">
          <cell r="A26" t="str">
            <v>네이버&gt;금융&gt;증권&gt;증권서브&gt;&gt;우측 배너(148x600)</v>
          </cell>
          <cell r="B26">
            <v>248673369</v>
          </cell>
          <cell r="C26" t="str">
            <v>148*600</v>
          </cell>
          <cell r="D26" t="str">
            <v>130K</v>
          </cell>
          <cell r="E26">
            <v>1.5</v>
          </cell>
          <cell r="F26">
            <v>0.03</v>
          </cell>
        </row>
        <row r="27">
          <cell r="A27" t="str">
            <v>네이버&gt;미디어&gt;뉴스&gt;&gt;기사내 배너(240x240)</v>
          </cell>
          <cell r="B27">
            <v>239912253</v>
          </cell>
          <cell r="C27" t="str">
            <v>240*240</v>
          </cell>
          <cell r="D27" t="str">
            <v>130K</v>
          </cell>
          <cell r="E27">
            <v>4</v>
          </cell>
          <cell r="F27">
            <v>0.11</v>
          </cell>
        </row>
        <row r="28">
          <cell r="A28" t="str">
            <v>네이버&gt;미디어&gt;뉴스&gt;&gt;뉴스_아웃배너(240x240)</v>
          </cell>
          <cell r="B28">
            <v>893668824</v>
          </cell>
          <cell r="C28" t="str">
            <v>240*240</v>
          </cell>
          <cell r="D28" t="str">
            <v>130K</v>
          </cell>
          <cell r="E28">
            <v>4</v>
          </cell>
          <cell r="F28">
            <v>0.05</v>
          </cell>
        </row>
        <row r="29">
          <cell r="A29" t="str">
            <v>네이버&gt;미디어&gt;뉴스&gt;&gt;뉴스_확장배너(240x240)</v>
          </cell>
          <cell r="B29">
            <v>893668824</v>
          </cell>
          <cell r="C29" t="str">
            <v>240*240</v>
          </cell>
          <cell r="D29" t="str">
            <v>300K</v>
          </cell>
          <cell r="E29">
            <v>3</v>
          </cell>
          <cell r="F29">
            <v>0</v>
          </cell>
        </row>
        <row r="30">
          <cell r="A30" t="str">
            <v>네이버&gt;미디어&gt;뉴스&gt;&gt;섹션홈_우측 배너(240x240)</v>
          </cell>
          <cell r="B30">
            <v>157206640</v>
          </cell>
          <cell r="C30" t="str">
            <v>240*240</v>
          </cell>
          <cell r="D30" t="str">
            <v>130K</v>
          </cell>
          <cell r="E30">
            <v>3</v>
          </cell>
          <cell r="F30">
            <v>0.03</v>
          </cell>
        </row>
        <row r="31">
          <cell r="A31" t="str">
            <v>네이버&gt;미디어&gt;뉴스&gt;&gt;우측 배너(240x240)</v>
          </cell>
          <cell r="B31">
            <v>2027652255</v>
          </cell>
          <cell r="C31" t="str">
            <v>240*240</v>
          </cell>
          <cell r="D31" t="str">
            <v>130K</v>
          </cell>
          <cell r="E31">
            <v>2</v>
          </cell>
          <cell r="F31">
            <v>7.0000000000000007E-2</v>
          </cell>
        </row>
        <row r="32">
          <cell r="A32" t="str">
            <v>네이버&gt;미디어&gt;뉴스&gt;&gt;텍스트</v>
          </cell>
          <cell r="B32">
            <v>1267659086</v>
          </cell>
          <cell r="C32" t="str">
            <v>25/33자</v>
          </cell>
          <cell r="D32" t="str">
            <v>-</v>
          </cell>
          <cell r="E32">
            <v>0.5</v>
          </cell>
          <cell r="F32">
            <v>0.05</v>
          </cell>
        </row>
        <row r="33">
          <cell r="A33" t="str">
            <v>네이버&gt;미디어&gt;뉴스&gt;홈&gt;&gt;뉴스홈 브랜딩보드(270x180)</v>
          </cell>
          <cell r="B33" t="str">
            <v>-</v>
          </cell>
          <cell r="C33" t="str">
            <v>270*180</v>
          </cell>
          <cell r="D33" t="str">
            <v>150K</v>
          </cell>
          <cell r="E33">
            <v>20000000</v>
          </cell>
          <cell r="F33">
            <v>0.2</v>
          </cell>
        </row>
        <row r="34">
          <cell r="A34" t="str">
            <v>네이버&gt;미디어&gt;스포츠&gt;&gt;우측 배너(240x240)</v>
          </cell>
          <cell r="B34">
            <v>462200983</v>
          </cell>
          <cell r="C34" t="str">
            <v>240*240</v>
          </cell>
          <cell r="D34" t="str">
            <v>130K</v>
          </cell>
          <cell r="E34">
            <v>2</v>
          </cell>
          <cell r="F34">
            <v>0.04</v>
          </cell>
        </row>
        <row r="35">
          <cell r="A35" t="str">
            <v>네이버&gt;미디어&gt;스포츠&gt;&gt;텍스트</v>
          </cell>
          <cell r="B35">
            <v>187073726</v>
          </cell>
          <cell r="C35" t="str">
            <v>25/33자</v>
          </cell>
          <cell r="D35" t="str">
            <v>-</v>
          </cell>
          <cell r="E35">
            <v>0.5</v>
          </cell>
          <cell r="F35">
            <v>0.03</v>
          </cell>
        </row>
        <row r="36">
          <cell r="A36" t="str">
            <v>네이버&gt;사전&gt;&gt;우측 배너(240x240)</v>
          </cell>
          <cell r="B36">
            <v>134300263</v>
          </cell>
          <cell r="C36" t="str">
            <v>240*240</v>
          </cell>
          <cell r="D36" t="str">
            <v>130K</v>
          </cell>
          <cell r="E36">
            <v>2</v>
          </cell>
          <cell r="F36">
            <v>0.04</v>
          </cell>
        </row>
        <row r="37">
          <cell r="A37" t="str">
            <v>네이버&gt;생활&gt;날씨&gt;&gt;우측 배너(200x200)</v>
          </cell>
          <cell r="B37">
            <v>24351431</v>
          </cell>
          <cell r="C37" t="str">
            <v>200*200</v>
          </cell>
          <cell r="D37" t="str">
            <v>130K</v>
          </cell>
          <cell r="E37">
            <v>2</v>
          </cell>
          <cell r="F37">
            <v>0.13</v>
          </cell>
        </row>
        <row r="38">
          <cell r="A38" t="str">
            <v>네이버&gt;생활&gt;여행&gt;여행서브&gt;&gt;우측 배너(160x400)</v>
          </cell>
          <cell r="B38">
            <v>6986963</v>
          </cell>
          <cell r="C38" t="str">
            <v>160*400</v>
          </cell>
          <cell r="D38" t="str">
            <v>130K</v>
          </cell>
          <cell r="E38">
            <v>3</v>
          </cell>
          <cell r="F38">
            <v>0.15</v>
          </cell>
        </row>
        <row r="39">
          <cell r="A39" t="str">
            <v>네이버&gt;생활&gt;여행&gt;여행홈&gt;&gt;TI(500x300)</v>
          </cell>
          <cell r="B39" t="str">
            <v>-</v>
          </cell>
          <cell r="C39" t="str">
            <v>500*300</v>
          </cell>
          <cell r="D39" t="str">
            <v>150K</v>
          </cell>
          <cell r="E39">
            <v>7000000</v>
          </cell>
          <cell r="F39">
            <v>0</v>
          </cell>
        </row>
        <row r="40">
          <cell r="A40" t="str">
            <v>네이버&gt;생활&gt;여행&gt;여행홈&gt;&gt;우측 배너(200x200)</v>
          </cell>
          <cell r="B40">
            <v>1958107</v>
          </cell>
          <cell r="C40" t="str">
            <v>200*200</v>
          </cell>
          <cell r="D40" t="str">
            <v>130K</v>
          </cell>
          <cell r="E40">
            <v>3</v>
          </cell>
          <cell r="F40">
            <v>0.15</v>
          </cell>
        </row>
        <row r="41">
          <cell r="A41" t="str">
            <v>네이버&gt;생활&gt;요리&gt;요리서브&gt;&gt;우측 배너(200x200)</v>
          </cell>
          <cell r="B41">
            <v>22150950</v>
          </cell>
          <cell r="C41" t="str">
            <v>200*200</v>
          </cell>
          <cell r="D41" t="str">
            <v>130K</v>
          </cell>
          <cell r="E41">
            <v>3</v>
          </cell>
          <cell r="F41">
            <v>0.08</v>
          </cell>
        </row>
        <row r="42">
          <cell r="A42" t="str">
            <v>네이버&gt;생활&gt;요리&gt;요리홈&gt;&gt;우측 배너(200x200)</v>
          </cell>
          <cell r="B42">
            <v>2155792</v>
          </cell>
          <cell r="C42" t="str">
            <v>200*200</v>
          </cell>
          <cell r="D42" t="str">
            <v>130K</v>
          </cell>
          <cell r="E42">
            <v>3</v>
          </cell>
          <cell r="F42">
            <v>0.04</v>
          </cell>
        </row>
        <row r="43">
          <cell r="A43" t="str">
            <v>네이버&gt;생활&gt;월드타운&gt;월드타운서브&gt;&gt;우측 배너(160x400)</v>
          </cell>
          <cell r="B43">
            <v>16670748</v>
          </cell>
          <cell r="C43" t="str">
            <v>160*400</v>
          </cell>
          <cell r="D43" t="str">
            <v>130K</v>
          </cell>
          <cell r="E43">
            <v>3</v>
          </cell>
          <cell r="F43">
            <v>0.06</v>
          </cell>
        </row>
        <row r="44">
          <cell r="A44" t="str">
            <v>네이버&gt;생활&gt;월드타운&gt;월드타운홈&gt;&gt;우측 배너(240x240)</v>
          </cell>
          <cell r="B44">
            <v>632967</v>
          </cell>
          <cell r="C44" t="str">
            <v>240*240</v>
          </cell>
          <cell r="D44" t="str">
            <v>130K</v>
          </cell>
          <cell r="E44">
            <v>3</v>
          </cell>
          <cell r="F44">
            <v>0.11</v>
          </cell>
        </row>
        <row r="45">
          <cell r="A45" t="str">
            <v>네이버&gt;생활&gt;인조이재팬&gt;&gt;우측 배너(240x240)</v>
          </cell>
          <cell r="B45">
            <v>3316984</v>
          </cell>
          <cell r="C45" t="str">
            <v>240*240</v>
          </cell>
          <cell r="D45" t="str">
            <v>130K</v>
          </cell>
          <cell r="E45">
            <v>1.5</v>
          </cell>
          <cell r="F45">
            <v>0.06</v>
          </cell>
        </row>
        <row r="46">
          <cell r="A46" t="str">
            <v>네이버&gt;생활&gt;인조이재팬&gt;번역게시판&gt;&gt;우측 배너(148x600)</v>
          </cell>
          <cell r="B46">
            <v>48652827</v>
          </cell>
          <cell r="C46" t="str">
            <v>148*600</v>
          </cell>
          <cell r="D46" t="str">
            <v>130K</v>
          </cell>
          <cell r="E46">
            <v>1.5</v>
          </cell>
          <cell r="F46">
            <v>0.04</v>
          </cell>
        </row>
        <row r="47">
          <cell r="A47" t="str">
            <v>네이버&gt;생활&gt;자동차&gt;&gt;우측 배너(240x240)</v>
          </cell>
          <cell r="B47">
            <v>15611776</v>
          </cell>
          <cell r="C47" t="str">
            <v>240*240</v>
          </cell>
          <cell r="D47" t="str">
            <v>130K</v>
          </cell>
          <cell r="E47">
            <v>3</v>
          </cell>
          <cell r="F47">
            <v>0.08</v>
          </cell>
        </row>
        <row r="48">
          <cell r="A48" t="str">
            <v>네이버&gt;생활&gt;자동차&gt;자료실&gt;&gt;우측 배너(160x400)</v>
          </cell>
          <cell r="B48">
            <v>52140604</v>
          </cell>
          <cell r="C48" t="str">
            <v>160*400</v>
          </cell>
          <cell r="D48" t="str">
            <v>130K</v>
          </cell>
          <cell r="E48">
            <v>3</v>
          </cell>
          <cell r="F48">
            <v>0.03</v>
          </cell>
        </row>
        <row r="49">
          <cell r="A49" t="str">
            <v>네이버&gt;생활&gt;지역정보&gt;교통&gt;&gt;우측배너(200x200)</v>
          </cell>
          <cell r="B49">
            <v>673745</v>
          </cell>
          <cell r="C49" t="str">
            <v>200*200</v>
          </cell>
          <cell r="D49" t="str">
            <v>130K</v>
          </cell>
          <cell r="E49">
            <v>2</v>
          </cell>
          <cell r="F49">
            <v>0.05</v>
          </cell>
        </row>
        <row r="50">
          <cell r="A50" t="str">
            <v>네이버&gt;생활&gt;지역정보&gt;지역정보서브&gt;&gt;우측 배너(200x200)</v>
          </cell>
          <cell r="B50">
            <v>137786</v>
          </cell>
          <cell r="C50" t="str">
            <v>200*200</v>
          </cell>
          <cell r="D50" t="str">
            <v>130K</v>
          </cell>
          <cell r="E50">
            <v>2</v>
          </cell>
          <cell r="F50">
            <v>0.06</v>
          </cell>
        </row>
        <row r="51">
          <cell r="A51" t="str">
            <v>네이버&gt;생활&gt;지역정보&gt;지역정보서브&gt;&gt;지도검색 배너(400x70)</v>
          </cell>
          <cell r="B51">
            <v>12529871</v>
          </cell>
          <cell r="C51" t="str">
            <v>400*70</v>
          </cell>
          <cell r="D51" t="str">
            <v>130K</v>
          </cell>
          <cell r="E51">
            <v>2</v>
          </cell>
          <cell r="F51">
            <v>0.36</v>
          </cell>
        </row>
        <row r="52">
          <cell r="A52" t="str">
            <v>네이버&gt;엔터테이먼트&gt;뮤직&gt;뮤직서브&gt;&gt;우측 배너(200x170)</v>
          </cell>
          <cell r="B52">
            <v>29867377</v>
          </cell>
          <cell r="C52" t="str">
            <v>200*170</v>
          </cell>
          <cell r="D52" t="str">
            <v>130K</v>
          </cell>
          <cell r="E52">
            <v>2</v>
          </cell>
          <cell r="F52">
            <v>0.05</v>
          </cell>
        </row>
        <row r="53">
          <cell r="A53" t="str">
            <v>네이버&gt;엔터테이먼트&gt;뮤직&gt;뮤직플레이어&gt;&gt;하단 배너(380x50)</v>
          </cell>
          <cell r="B53">
            <v>2446563</v>
          </cell>
          <cell r="C53" t="str">
            <v>380*50</v>
          </cell>
          <cell r="D53" t="str">
            <v>130K</v>
          </cell>
          <cell r="E53">
            <v>1.5</v>
          </cell>
          <cell r="F53">
            <v>0.42</v>
          </cell>
        </row>
        <row r="54">
          <cell r="A54" t="str">
            <v>네이버&gt;엔터테이먼트&gt;뮤직&gt;뮤직홈&gt;&gt;우측 배너(200x170)</v>
          </cell>
          <cell r="B54">
            <v>2903125</v>
          </cell>
          <cell r="C54" t="str">
            <v>200*170</v>
          </cell>
          <cell r="D54" t="str">
            <v>130K</v>
          </cell>
          <cell r="E54">
            <v>3</v>
          </cell>
          <cell r="F54">
            <v>0.06</v>
          </cell>
        </row>
        <row r="55">
          <cell r="A55" t="str">
            <v>네이버&gt;엔터테이먼트&gt;영화&gt;영화서브&gt;&gt;우측 배너(220x180)</v>
          </cell>
          <cell r="B55">
            <v>110860066</v>
          </cell>
          <cell r="C55" t="str">
            <v>220*180</v>
          </cell>
          <cell r="D55" t="str">
            <v>130K</v>
          </cell>
          <cell r="E55">
            <v>2</v>
          </cell>
          <cell r="F55">
            <v>7.0000000000000007E-2</v>
          </cell>
        </row>
        <row r="56">
          <cell r="A56" t="str">
            <v>네이버&gt;엔터테이먼트&gt;영화&gt;영화서브&gt;동영상플레이어&gt;&gt;하단 배너(700x95)</v>
          </cell>
          <cell r="B56" t="str">
            <v>-</v>
          </cell>
          <cell r="C56" t="str">
            <v>700*95</v>
          </cell>
          <cell r="D56" t="str">
            <v>130K</v>
          </cell>
          <cell r="E56">
            <v>1000000</v>
          </cell>
          <cell r="F56">
            <v>0.85</v>
          </cell>
        </row>
        <row r="57">
          <cell r="A57" t="str">
            <v>네이버&gt;엔터테이먼트&gt;영화&gt;영화서브&gt;슬라이드쇼&gt;&gt;우측 배너(230x110)</v>
          </cell>
          <cell r="B57">
            <v>3926264</v>
          </cell>
          <cell r="C57" t="str">
            <v>230*110</v>
          </cell>
          <cell r="D57" t="str">
            <v>130K</v>
          </cell>
          <cell r="E57">
            <v>2</v>
          </cell>
          <cell r="F57">
            <v>0.48</v>
          </cell>
        </row>
        <row r="58">
          <cell r="A58" t="str">
            <v>네이버&gt;엔터테이먼트&gt;영화&gt;영화홈&gt;&gt;좌측 배너(400x110)</v>
          </cell>
          <cell r="B58" t="str">
            <v>-</v>
          </cell>
          <cell r="C58" t="str">
            <v>400*100</v>
          </cell>
          <cell r="D58" t="str">
            <v>130K</v>
          </cell>
          <cell r="E58">
            <v>2000000</v>
          </cell>
          <cell r="F58">
            <v>0.55000000000000004</v>
          </cell>
        </row>
        <row r="59">
          <cell r="A59" t="str">
            <v>네이버&gt;엔터테이먼트&gt;영화&gt;영화홈&gt;&gt;좌측 배너(420x340)</v>
          </cell>
          <cell r="B59" t="str">
            <v>-</v>
          </cell>
          <cell r="C59" t="str">
            <v>420*340</v>
          </cell>
          <cell r="D59" t="str">
            <v>130K</v>
          </cell>
          <cell r="E59">
            <v>3000000</v>
          </cell>
          <cell r="F59">
            <v>1.35</v>
          </cell>
        </row>
        <row r="60">
          <cell r="A60" t="str">
            <v>네이버&gt;엔터테이먼트&gt;운세&gt;&gt;우측 배너(148x600)</v>
          </cell>
          <cell r="B60">
            <v>5363502</v>
          </cell>
          <cell r="C60" t="str">
            <v>148*600</v>
          </cell>
          <cell r="D60" t="str">
            <v>130K</v>
          </cell>
          <cell r="E60">
            <v>1.5</v>
          </cell>
          <cell r="F60">
            <v>7.0000000000000007E-2</v>
          </cell>
        </row>
        <row r="61">
          <cell r="A61" t="str">
            <v>네이버&gt;엔터테이먼트&gt;운세&gt;&gt;우측 배너(240x240)</v>
          </cell>
          <cell r="B61">
            <v>1518163</v>
          </cell>
          <cell r="C61" t="str">
            <v>240*240</v>
          </cell>
          <cell r="D61" t="str">
            <v>130K</v>
          </cell>
          <cell r="E61">
            <v>1.5</v>
          </cell>
          <cell r="F61">
            <v>0.05</v>
          </cell>
        </row>
        <row r="62">
          <cell r="A62" t="str">
            <v>네이버&gt;여성&gt;미즈생각&gt;미즈생각서브&gt;&gt;우측 배너(160x400)</v>
          </cell>
          <cell r="B62">
            <v>16778204</v>
          </cell>
          <cell r="C62" t="str">
            <v>160*400</v>
          </cell>
          <cell r="D62" t="str">
            <v>130K</v>
          </cell>
          <cell r="E62">
            <v>3</v>
          </cell>
          <cell r="F62">
            <v>0.02</v>
          </cell>
        </row>
        <row r="63">
          <cell r="A63" t="str">
            <v>네이버&gt;여성&gt;미즈생각&gt;미즈생각서브&gt;&gt;텍스트</v>
          </cell>
          <cell r="B63">
            <v>11204863</v>
          </cell>
          <cell r="C63" t="str">
            <v>25/33자</v>
          </cell>
          <cell r="D63" t="str">
            <v>-</v>
          </cell>
          <cell r="E63">
            <v>3</v>
          </cell>
          <cell r="F63">
            <v>0.03</v>
          </cell>
        </row>
        <row r="64">
          <cell r="A64" t="str">
            <v>네이버&gt;여성&gt;미즈생각&gt;미즈생각홈&gt;&gt;우측 배너(200x200)</v>
          </cell>
          <cell r="B64">
            <v>2476577</v>
          </cell>
          <cell r="C64" t="str">
            <v>200*200</v>
          </cell>
          <cell r="D64" t="str">
            <v>130K</v>
          </cell>
          <cell r="E64">
            <v>3</v>
          </cell>
          <cell r="F64">
            <v>0.04</v>
          </cell>
        </row>
        <row r="65">
          <cell r="A65" t="str">
            <v>네이버&gt;여성&gt;미즈생각&gt;미즈생각홈&gt;&gt;확장 배너(50x50)</v>
          </cell>
          <cell r="B65" t="str">
            <v>-</v>
          </cell>
          <cell r="C65" t="str">
            <v>405*325</v>
          </cell>
          <cell r="D65" t="str">
            <v>150K</v>
          </cell>
          <cell r="E65">
            <v>7000000</v>
          </cell>
          <cell r="F65">
            <v>0.36</v>
          </cell>
        </row>
        <row r="66">
          <cell r="A66" t="str">
            <v>네이버&gt;여성&gt;미즈생각&gt;사랑방&gt;&gt;스폰서배너(150x50)</v>
          </cell>
          <cell r="B66" t="str">
            <v>-</v>
          </cell>
          <cell r="C66" t="str">
            <v>150*50</v>
          </cell>
          <cell r="D66" t="str">
            <v>150K</v>
          </cell>
          <cell r="E66">
            <v>10000000</v>
          </cell>
          <cell r="F66">
            <v>0</v>
          </cell>
        </row>
        <row r="67">
          <cell r="A67" t="str">
            <v>네이버&gt;이야기&gt;메일&gt;메일 서브&gt;&gt;빅보드(350x300)</v>
          </cell>
          <cell r="B67">
            <v>19047720</v>
          </cell>
          <cell r="C67" t="str">
            <v>350*300</v>
          </cell>
          <cell r="D67" t="str">
            <v>150K</v>
          </cell>
          <cell r="E67">
            <v>4</v>
          </cell>
          <cell r="F67">
            <v>0.26</v>
          </cell>
        </row>
        <row r="68">
          <cell r="A68" t="str">
            <v>네이버&gt;이야기&gt;메일&gt;메일 서브&gt;&gt;좌측 배너(175x130)</v>
          </cell>
          <cell r="B68">
            <v>253094335</v>
          </cell>
          <cell r="C68" t="str">
            <v>175*130</v>
          </cell>
          <cell r="D68" t="str">
            <v>130K</v>
          </cell>
          <cell r="E68">
            <v>1.5</v>
          </cell>
          <cell r="F68">
            <v>0.03</v>
          </cell>
        </row>
        <row r="69">
          <cell r="A69" t="str">
            <v>네이버&gt;이야기&gt;메일&gt;메일홈&gt;&gt;우측 배너(250x155)</v>
          </cell>
          <cell r="B69">
            <v>83969335</v>
          </cell>
          <cell r="C69" t="str">
            <v>250*155</v>
          </cell>
          <cell r="D69" t="str">
            <v>130K</v>
          </cell>
          <cell r="E69">
            <v>3</v>
          </cell>
          <cell r="F69">
            <v>0.02</v>
          </cell>
        </row>
        <row r="70">
          <cell r="A70" t="str">
            <v>네이버&gt;이야기&gt;모자이크&gt;&gt;우측 배너(240x240)</v>
          </cell>
          <cell r="B70">
            <v>163997</v>
          </cell>
          <cell r="C70" t="str">
            <v>240*240</v>
          </cell>
          <cell r="D70" t="str">
            <v>130K</v>
          </cell>
          <cell r="E70">
            <v>2</v>
          </cell>
          <cell r="F70">
            <v>0.13</v>
          </cell>
        </row>
        <row r="71">
          <cell r="A71" t="str">
            <v>네이버&gt;이야기&gt;붐&gt;&gt;우측 배너(250x155)</v>
          </cell>
          <cell r="B71">
            <v>115489928</v>
          </cell>
          <cell r="C71" t="str">
            <v>250*155</v>
          </cell>
          <cell r="D71" t="str">
            <v>130K</v>
          </cell>
          <cell r="E71">
            <v>3</v>
          </cell>
          <cell r="F71">
            <v>0.04</v>
          </cell>
        </row>
        <row r="72">
          <cell r="A72" t="str">
            <v>네이버&gt;이야기&gt;붐&gt;붐홈&gt;&gt;좌측 배너(175x50)</v>
          </cell>
          <cell r="B72">
            <v>14095528</v>
          </cell>
          <cell r="C72" t="str">
            <v>175*50</v>
          </cell>
          <cell r="D72" t="str">
            <v>130K</v>
          </cell>
          <cell r="E72">
            <v>1.5</v>
          </cell>
          <cell r="F72">
            <v>0.02</v>
          </cell>
        </row>
        <row r="73">
          <cell r="A73" t="str">
            <v>네이버&gt;이야기&gt;블로그&gt;&gt;좌측 배너(175x50)</v>
          </cell>
          <cell r="B73">
            <v>62941579</v>
          </cell>
          <cell r="C73" t="str">
            <v>175*50</v>
          </cell>
          <cell r="D73" t="str">
            <v>130K</v>
          </cell>
          <cell r="E73">
            <v>1.5</v>
          </cell>
          <cell r="F73">
            <v>0.08</v>
          </cell>
        </row>
        <row r="74">
          <cell r="A74" t="str">
            <v>네이버&gt;이야기&gt;블로그&gt;블로그서브&gt;&gt;우측 배너(148x600)</v>
          </cell>
          <cell r="B74">
            <v>3478822</v>
          </cell>
          <cell r="C74" t="str">
            <v>148*600</v>
          </cell>
          <cell r="D74" t="str">
            <v>130K</v>
          </cell>
          <cell r="E74">
            <v>1.5</v>
          </cell>
          <cell r="F74">
            <v>0.06</v>
          </cell>
        </row>
        <row r="75">
          <cell r="A75" t="str">
            <v>네이버&gt;이야기&gt;블로그&gt;블로그홈&gt;&gt;우측 배너(240x240)</v>
          </cell>
          <cell r="B75">
            <v>45597037</v>
          </cell>
          <cell r="C75" t="str">
            <v>240*240</v>
          </cell>
          <cell r="D75" t="str">
            <v>130K</v>
          </cell>
          <cell r="E75">
            <v>3</v>
          </cell>
          <cell r="F75">
            <v>0.03</v>
          </cell>
        </row>
        <row r="76">
          <cell r="A76" t="str">
            <v>네이버&gt;이야기&gt;카페&gt;&gt;좌측 배너(175x50)</v>
          </cell>
          <cell r="B76">
            <v>85071854</v>
          </cell>
          <cell r="C76" t="str">
            <v>175*50</v>
          </cell>
          <cell r="D76" t="str">
            <v>130K</v>
          </cell>
          <cell r="E76">
            <v>1.5</v>
          </cell>
          <cell r="F76">
            <v>0.02</v>
          </cell>
        </row>
        <row r="77">
          <cell r="A77" t="str">
            <v>네이버&gt;이야기&gt;카페&gt;&gt;카페내 배너(175x130)</v>
          </cell>
          <cell r="B77">
            <v>204414230</v>
          </cell>
          <cell r="C77" t="str">
            <v>175*130</v>
          </cell>
          <cell r="D77" t="str">
            <v>130K</v>
          </cell>
          <cell r="E77">
            <v>1.5</v>
          </cell>
          <cell r="F77">
            <v>0.05</v>
          </cell>
        </row>
        <row r="78">
          <cell r="A78" t="str">
            <v>네이버&gt;이야기&gt;카페&gt;카페서브&gt;&gt;우측 배너(160x400)</v>
          </cell>
          <cell r="B78">
            <v>2176194</v>
          </cell>
          <cell r="C78" t="str">
            <v>160*400</v>
          </cell>
          <cell r="D78" t="str">
            <v>130K</v>
          </cell>
          <cell r="E78">
            <v>1.5</v>
          </cell>
          <cell r="F78">
            <v>7.0000000000000007E-2</v>
          </cell>
        </row>
        <row r="79">
          <cell r="A79" t="str">
            <v>네이버&gt;이야기&gt;카페&gt;카페홈&gt;&gt;우측 배너(240x240)</v>
          </cell>
          <cell r="B79">
            <v>67871537</v>
          </cell>
          <cell r="C79" t="str">
            <v>240*240</v>
          </cell>
          <cell r="D79" t="str">
            <v>130K</v>
          </cell>
          <cell r="E79">
            <v>3</v>
          </cell>
          <cell r="F79">
            <v>0.03</v>
          </cell>
        </row>
        <row r="80">
          <cell r="A80" t="str">
            <v>네이버&gt;이야기&gt;툰&gt;&gt;우측 배너(240x240)</v>
          </cell>
          <cell r="B80">
            <v>13683837</v>
          </cell>
          <cell r="C80" t="str">
            <v>240*240</v>
          </cell>
          <cell r="D80" t="str">
            <v>130K</v>
          </cell>
          <cell r="E80">
            <v>2</v>
          </cell>
          <cell r="F80">
            <v>0.04</v>
          </cell>
        </row>
        <row r="81">
          <cell r="A81" t="str">
            <v>네이버&gt;이야기&gt;포토&gt;&gt;우측 배너(250x155)</v>
          </cell>
          <cell r="B81">
            <v>6532652</v>
          </cell>
          <cell r="C81" t="str">
            <v>250*155</v>
          </cell>
          <cell r="D81" t="str">
            <v>130K</v>
          </cell>
          <cell r="E81">
            <v>3</v>
          </cell>
          <cell r="F81">
            <v>0.05</v>
          </cell>
        </row>
        <row r="82">
          <cell r="A82" t="str">
            <v>네이버&gt;이야기&gt;포토&gt;포토갤러리&gt;갤러리서브&gt;&gt;좌측 배너(175x130)</v>
          </cell>
          <cell r="B82">
            <v>44078179</v>
          </cell>
          <cell r="C82" t="str">
            <v>175*130</v>
          </cell>
          <cell r="D82" t="str">
            <v>130K</v>
          </cell>
          <cell r="E82">
            <v>1.5</v>
          </cell>
          <cell r="F82">
            <v>0.01</v>
          </cell>
        </row>
        <row r="83">
          <cell r="A83" t="str">
            <v>네이버&gt;이야기&gt;포토&gt;포토갤러리&gt;갤러리홈&gt;&gt;좌측 배너(175x50)</v>
          </cell>
          <cell r="B83">
            <v>5676852</v>
          </cell>
          <cell r="C83" t="str">
            <v>175*50</v>
          </cell>
          <cell r="D83" t="str">
            <v>130K</v>
          </cell>
          <cell r="E83">
            <v>1.5</v>
          </cell>
          <cell r="F83">
            <v>0.03</v>
          </cell>
        </row>
        <row r="84">
          <cell r="A84" t="str">
            <v>네이버&gt;이야기&gt;포토&gt;포토갤러리&gt;슬라이드쇼&gt;&gt;중앙 배너(550x365)</v>
          </cell>
          <cell r="B84">
            <v>66307</v>
          </cell>
          <cell r="C84" t="str">
            <v>550*365</v>
          </cell>
          <cell r="D84" t="str">
            <v>130K</v>
          </cell>
          <cell r="E84">
            <v>2</v>
          </cell>
          <cell r="F84">
            <v>0.25</v>
          </cell>
        </row>
        <row r="85">
          <cell r="A85" t="str">
            <v>네이버&gt;이야기&gt;포토&gt;포토앨범&gt;앨범서브&gt;&gt;우측 배너(148x600)</v>
          </cell>
          <cell r="B85">
            <v>105540387</v>
          </cell>
          <cell r="C85" t="str">
            <v>148*600</v>
          </cell>
          <cell r="D85" t="str">
            <v>130K</v>
          </cell>
          <cell r="E85">
            <v>1.5</v>
          </cell>
          <cell r="F85">
            <v>0.05</v>
          </cell>
        </row>
        <row r="86">
          <cell r="A86" t="str">
            <v>네이버&gt;이야기&gt;포토&gt;포토앨범&gt;앨범슬라이드&gt;&gt;좌측 배너(170x180)</v>
          </cell>
          <cell r="B86">
            <v>1266617</v>
          </cell>
          <cell r="C86" t="str">
            <v>170*180</v>
          </cell>
          <cell r="D86" t="str">
            <v>130K</v>
          </cell>
          <cell r="E86">
            <v>1.5</v>
          </cell>
          <cell r="F86">
            <v>0.21</v>
          </cell>
        </row>
        <row r="87">
          <cell r="A87" t="str">
            <v>네이버&gt;이야기&gt;플레이&gt;&gt;우측 배너(240x240)</v>
          </cell>
          <cell r="B87">
            <v>46946255</v>
          </cell>
          <cell r="C87" t="str">
            <v>240*240</v>
          </cell>
          <cell r="D87" t="str">
            <v>130K</v>
          </cell>
          <cell r="E87">
            <v>3</v>
          </cell>
          <cell r="F87">
            <v>0.13</v>
          </cell>
        </row>
        <row r="88">
          <cell r="A88" t="str">
            <v>네이버&gt;정보&gt;예약/예매&gt;&gt;우측 배너(148x600)</v>
          </cell>
          <cell r="B88">
            <v>123486</v>
          </cell>
          <cell r="C88" t="str">
            <v>148*600</v>
          </cell>
          <cell r="D88" t="str">
            <v>130K</v>
          </cell>
          <cell r="E88">
            <v>1.5</v>
          </cell>
          <cell r="F88">
            <v>0.15</v>
          </cell>
        </row>
        <row r="89">
          <cell r="A89" t="str">
            <v>네이버&gt;정보&gt;취업&gt;&gt;우측 배너(240x240)</v>
          </cell>
          <cell r="B89">
            <v>18320248</v>
          </cell>
          <cell r="C89" t="str">
            <v>240*240</v>
          </cell>
          <cell r="D89" t="str">
            <v>130K</v>
          </cell>
          <cell r="E89">
            <v>2</v>
          </cell>
          <cell r="F89">
            <v>0.02</v>
          </cell>
        </row>
        <row r="90">
          <cell r="A90" t="str">
            <v>네이버&gt;정보&gt;취업&gt;커뮤니티 게시판&gt;&gt;우측 배너(148x600)</v>
          </cell>
          <cell r="B90">
            <v>930416</v>
          </cell>
          <cell r="C90" t="str">
            <v>148*600</v>
          </cell>
          <cell r="D90" t="str">
            <v>130K</v>
          </cell>
          <cell r="E90">
            <v>1.5</v>
          </cell>
          <cell r="F90">
            <v>0.04</v>
          </cell>
        </row>
        <row r="91">
          <cell r="A91" t="str">
            <v>쥬니버&gt;&gt;서비스_우측 배너(100x400)</v>
          </cell>
          <cell r="B91">
            <v>1085882933</v>
          </cell>
          <cell r="C91" t="str">
            <v>100*400</v>
          </cell>
          <cell r="D91" t="str">
            <v>130K</v>
          </cell>
          <cell r="E91">
            <v>1</v>
          </cell>
          <cell r="F91">
            <v>0.16</v>
          </cell>
        </row>
        <row r="92">
          <cell r="A92" t="str">
            <v>쥬니버&gt;쥬니버홈&gt;&gt;TI(555x320)</v>
          </cell>
          <cell r="B92" t="str">
            <v>-</v>
          </cell>
          <cell r="C92" t="str">
            <v>555*320</v>
          </cell>
          <cell r="D92" t="str">
            <v>150K</v>
          </cell>
          <cell r="E92">
            <v>10000000</v>
          </cell>
          <cell r="F92">
            <v>0</v>
          </cell>
        </row>
        <row r="93">
          <cell r="A93" t="str">
            <v>쥬니버&gt;쥬니버홈&gt;&gt;우측 배너(195x150)</v>
          </cell>
          <cell r="B93">
            <v>109583183</v>
          </cell>
          <cell r="C93" t="str">
            <v>195*150</v>
          </cell>
          <cell r="D93" t="str">
            <v>130K</v>
          </cell>
          <cell r="E93">
            <v>2</v>
          </cell>
          <cell r="F93">
            <v>0.37</v>
          </cell>
        </row>
        <row r="94">
          <cell r="A94" t="str">
            <v>쥬니버&gt;쥬니버홈&gt;&gt;좌측 여백(85x145)</v>
          </cell>
          <cell r="B94">
            <v>87665151</v>
          </cell>
          <cell r="C94" t="str">
            <v>85*145</v>
          </cell>
          <cell r="D94" t="str">
            <v>130K</v>
          </cell>
          <cell r="E94">
            <v>1.5</v>
          </cell>
          <cell r="F94">
            <v>0.18</v>
          </cell>
        </row>
        <row r="95">
          <cell r="A95" t="str">
            <v>페이지그룹&gt;&gt;검색+사전(240x240)</v>
          </cell>
          <cell r="B95">
            <v>155167266</v>
          </cell>
          <cell r="C95" t="str">
            <v>240*240</v>
          </cell>
          <cell r="D95" t="str">
            <v>130K</v>
          </cell>
          <cell r="E95">
            <v>2</v>
          </cell>
          <cell r="F95">
            <v>0.14000000000000001</v>
          </cell>
        </row>
        <row r="96">
          <cell r="A96" t="str">
            <v>페이지그룹&gt;&gt;네이버_빅보드(350x300)</v>
          </cell>
          <cell r="B96">
            <v>68732134</v>
          </cell>
          <cell r="C96" t="str">
            <v>350*300</v>
          </cell>
          <cell r="D96" t="str">
            <v>150K</v>
          </cell>
          <cell r="E96">
            <v>4</v>
          </cell>
          <cell r="F96">
            <v>0.25</v>
          </cell>
        </row>
        <row r="97">
          <cell r="A97" t="str">
            <v>페이지그룹&gt;&gt;여성(160x400)</v>
          </cell>
          <cell r="B97">
            <v>38929154</v>
          </cell>
          <cell r="C97" t="str">
            <v>160*400</v>
          </cell>
          <cell r="D97" t="str">
            <v>130K</v>
          </cell>
          <cell r="E97">
            <v>3</v>
          </cell>
          <cell r="F97">
            <v>7.0000000000000007E-2</v>
          </cell>
        </row>
        <row r="98">
          <cell r="A98" t="str">
            <v>페이지그룹&gt;&gt;여성텍스트</v>
          </cell>
          <cell r="B98">
            <v>11218632</v>
          </cell>
          <cell r="C98" t="str">
            <v>25/33자</v>
          </cell>
          <cell r="D98" t="str">
            <v>-</v>
          </cell>
          <cell r="E98">
            <v>0.5</v>
          </cell>
          <cell r="F98">
            <v>0.03</v>
          </cell>
        </row>
        <row r="99">
          <cell r="A99" t="str">
            <v>페이지그룹&gt;&gt;여행, 레저(160x400)</v>
          </cell>
          <cell r="B99">
            <v>23657711</v>
          </cell>
          <cell r="C99" t="str">
            <v>160*400</v>
          </cell>
          <cell r="D99" t="str">
            <v>130K</v>
          </cell>
          <cell r="E99">
            <v>3</v>
          </cell>
          <cell r="F99">
            <v>0.12</v>
          </cell>
        </row>
        <row r="100">
          <cell r="A100" t="str">
            <v>페이지그룹&gt;&gt;커뮤니티탑(240x240)</v>
          </cell>
          <cell r="B100">
            <v>113468574</v>
          </cell>
          <cell r="C100" t="str">
            <v>240*240</v>
          </cell>
          <cell r="D100" t="str">
            <v>130K</v>
          </cell>
          <cell r="E100">
            <v>3</v>
          </cell>
          <cell r="F100">
            <v>0.03</v>
          </cell>
        </row>
        <row r="101">
          <cell r="A101" t="str">
            <v>페이지그룹&gt;&gt;커뮤니티2.0(240x240)</v>
          </cell>
          <cell r="B101">
            <v>60794089</v>
          </cell>
          <cell r="C101" t="str">
            <v>240*240</v>
          </cell>
          <cell r="D101" t="str">
            <v>130K</v>
          </cell>
          <cell r="E101">
            <v>2</v>
          </cell>
          <cell r="F101">
            <v>0.03</v>
          </cell>
        </row>
        <row r="102">
          <cell r="A102" t="str">
            <v>페이지그룹&gt;&gt;정보(240x240)</v>
          </cell>
          <cell r="B102">
            <v>8789949</v>
          </cell>
          <cell r="C102" t="str">
            <v>240*240</v>
          </cell>
          <cell r="D102" t="str">
            <v>130K</v>
          </cell>
          <cell r="E102">
            <v>1.5</v>
          </cell>
          <cell r="F102">
            <v>0.03</v>
          </cell>
        </row>
        <row r="103">
          <cell r="A103" t="str">
            <v>페이지그룹&gt;&gt;정보+도구(148x600)</v>
          </cell>
          <cell r="B103">
            <v>55091333</v>
          </cell>
          <cell r="C103" t="str">
            <v>148*600</v>
          </cell>
          <cell r="D103" t="str">
            <v>130K</v>
          </cell>
          <cell r="E103">
            <v>1.5</v>
          </cell>
          <cell r="F103">
            <v>0.03</v>
          </cell>
        </row>
        <row r="104">
          <cell r="A104" t="str">
            <v>페이지그룹&gt;&gt;커뮤니티서브(175x130)</v>
          </cell>
          <cell r="B104">
            <v>501586744</v>
          </cell>
          <cell r="C104" t="str">
            <v>175*130</v>
          </cell>
          <cell r="D104" t="str">
            <v>130K</v>
          </cell>
          <cell r="E104">
            <v>1.5</v>
          </cell>
          <cell r="F104">
            <v>0.05</v>
          </cell>
        </row>
        <row r="105">
          <cell r="A105" t="str">
            <v>페이지그룹&gt;&gt;커뮤니티우측(148x600)</v>
          </cell>
          <cell r="B105">
            <v>109019209</v>
          </cell>
          <cell r="C105" t="str">
            <v>148*600</v>
          </cell>
          <cell r="D105" t="str">
            <v>130K</v>
          </cell>
          <cell r="E105">
            <v>1.5</v>
          </cell>
          <cell r="F105">
            <v>0.05</v>
          </cell>
        </row>
        <row r="106">
          <cell r="A106" t="str">
            <v>페이지그룹&gt;&gt;커뮤니티좌측(175x50)</v>
          </cell>
          <cell r="B106">
            <v>167785813</v>
          </cell>
          <cell r="C106" t="str">
            <v>175*50</v>
          </cell>
          <cell r="D106" t="str">
            <v>130K</v>
          </cell>
          <cell r="E106">
            <v>1.5</v>
          </cell>
          <cell r="F106">
            <v>0.04</v>
          </cell>
        </row>
        <row r="107">
          <cell r="A107" t="str">
            <v>페이지그룹&gt;&gt;커뮤니티탑(250x155)</v>
          </cell>
          <cell r="B107">
            <v>205991915</v>
          </cell>
          <cell r="C107" t="str">
            <v>250*155</v>
          </cell>
          <cell r="D107" t="str">
            <v>130K</v>
          </cell>
          <cell r="E107">
            <v>3</v>
          </cell>
          <cell r="F107">
            <v>0.05</v>
          </cell>
        </row>
        <row r="108">
          <cell r="A108" t="str">
            <v>페이지그룹&gt;&gt;한게임_빅보드(350x300)</v>
          </cell>
          <cell r="B108">
            <v>48033263</v>
          </cell>
          <cell r="C108" t="str">
            <v>350*300</v>
          </cell>
          <cell r="D108" t="str">
            <v>150K</v>
          </cell>
          <cell r="E108">
            <v>4</v>
          </cell>
          <cell r="F108">
            <v>0.4</v>
          </cell>
        </row>
        <row r="109">
          <cell r="A109" t="str">
            <v>한게임&gt;로그인&gt;&gt;빅보드(350x300)</v>
          </cell>
          <cell r="B109">
            <v>48033263</v>
          </cell>
          <cell r="C109" t="str">
            <v>350*300</v>
          </cell>
          <cell r="D109" t="str">
            <v>150K</v>
          </cell>
          <cell r="E109">
            <v>4</v>
          </cell>
          <cell r="F109">
            <v>0.28999999999999998</v>
          </cell>
        </row>
        <row r="110">
          <cell r="A110" t="str">
            <v>한게임&gt;일반게임_SS&gt;&gt;우측 배너(250x100)</v>
          </cell>
          <cell r="B110">
            <v>227538021</v>
          </cell>
          <cell r="C110" t="str">
            <v>250*100</v>
          </cell>
          <cell r="D110" t="str">
            <v>130K</v>
          </cell>
          <cell r="E110">
            <v>1.5</v>
          </cell>
          <cell r="F110">
            <v>0.08</v>
          </cell>
        </row>
        <row r="111">
          <cell r="A111" t="str">
            <v>한게임&gt;클라이언트&gt;&gt;하단 배너(790x60)</v>
          </cell>
          <cell r="B111">
            <v>820970715</v>
          </cell>
          <cell r="C111" t="str">
            <v>790*60</v>
          </cell>
          <cell r="D111" t="str">
            <v>50K</v>
          </cell>
          <cell r="E111">
            <v>1.5</v>
          </cell>
          <cell r="F111">
            <v>0.06</v>
          </cell>
        </row>
        <row r="112">
          <cell r="A112" t="str">
            <v>한게임&gt;한게임홈&gt;&gt;우측 배너(200x200)</v>
          </cell>
          <cell r="B112">
            <v>60272582</v>
          </cell>
          <cell r="C112" t="str">
            <v>200*200</v>
          </cell>
          <cell r="D112" t="str">
            <v>130K</v>
          </cell>
          <cell r="E112">
            <v>2</v>
          </cell>
          <cell r="F112">
            <v>0.13</v>
          </cell>
        </row>
        <row r="113">
          <cell r="A113" t="str">
            <v>브랜드검색</v>
          </cell>
          <cell r="C113" t="str">
            <v>720*320</v>
          </cell>
          <cell r="D113" t="str">
            <v>8M</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refreshError="1"/>
      <sheetData sheetId="34" refreshError="1"/>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refreshError="1"/>
      <sheetData sheetId="89"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월간일정표"/>
      <sheetName val="기안"/>
      <sheetName val="마케팅"/>
      <sheetName val="목차"/>
      <sheetName val="추정손익"/>
      <sheetName val="할당"/>
      <sheetName val="실적"/>
      <sheetName val="원가"/>
      <sheetName val="제목"/>
      <sheetName val="원가,목표"/>
      <sheetName val="판매"/>
      <sheetName val="판촉"/>
      <sheetName val="협조"/>
      <sheetName val="2010년 라인업"/>
      <sheetName val="전체단가표"/>
      <sheetName val="별도가이드"/>
      <sheetName val="2010년_라인업"/>
      <sheetName val="엔미즈_코리아"/>
      <sheetName val="구분"/>
      <sheetName val="합계잔액시산표"/>
      <sheetName val="Sheet2"/>
      <sheetName val="양식3"/>
      <sheetName val="Graph"/>
      <sheetName val="SO416"/>
      <sheetName val="Analysis"/>
      <sheetName val="월간"/>
      <sheetName val="전체실적"/>
      <sheetName val="CGV"/>
      <sheetName val="MediaMix"/>
      <sheetName val="ART_9월+10월+11월 큐시트"/>
      <sheetName val="E채널"/>
      <sheetName val="조정전"/>
      <sheetName val="2010년_라인업1"/>
      <sheetName val="ART_9월+10월+11월_큐시트"/>
      <sheetName val="메트로_승,하차DB"/>
      <sheetName val="역사리스트DB"/>
      <sheetName val="#ref"/>
      <sheetName val="기준정보"/>
      <sheetName val="PRC-TV (0)"/>
      <sheetName val="신한은행1"/>
      <sheetName val="NV_BD"/>
      <sheetName val="O_CA3 (25)"/>
      <sheetName val="O_CA3 (26)"/>
      <sheetName val="O_CA3 (7)"/>
      <sheetName val="O_CA3 (31)"/>
      <sheetName val="O_CA2 (25)"/>
      <sheetName val="O_CA2 (26)"/>
      <sheetName val="O_CA2 (7)"/>
      <sheetName val="O_CA2 (31)"/>
      <sheetName val="O_CA1 (25)"/>
      <sheetName val="O_CA1 (26)"/>
      <sheetName val="O_CA1 (7)"/>
      <sheetName val="O_CA1 (31)"/>
      <sheetName val="CodeMaster"/>
      <sheetName val="캔개발배경"/>
      <sheetName val="캔판매목표"/>
      <sheetName val="시장"/>
      <sheetName val="손익"/>
      <sheetName val="일정표"/>
      <sheetName val="Facebook業界・業種"/>
    </sheetNames>
    <sheetDataSet>
      <sheetData sheetId="0" refreshError="1"/>
      <sheetData sheetId="1" refreshError="1">
        <row r="2">
          <cell r="B2">
            <v>2004</v>
          </cell>
          <cell r="E2">
            <v>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VXXXXX"/>
      <sheetName val="적용대가"/>
      <sheetName val="지수내역"/>
      <sheetName val="노(97.1,97.9,98.1)"/>
      <sheetName val="조경적용"/>
      <sheetName val="조경내역"/>
      <sheetName val="기계적용"/>
      <sheetName val="기계내역"/>
      <sheetName val="계장적용 "/>
      <sheetName val="계장내역"/>
      <sheetName val="노임단가"/>
      <sheetName val="일위목록"/>
      <sheetName val="일위대가"/>
      <sheetName val="을"/>
      <sheetName val="기본일위"/>
      <sheetName val="산출기준자료"/>
      <sheetName val="7단가"/>
      <sheetName val="갑지"/>
      <sheetName val="집계표"/>
      <sheetName val="단가 "/>
      <sheetName val="설직재-1"/>
      <sheetName val="Sheet2"/>
      <sheetName val="EQ-R1"/>
      <sheetName val="KIM"/>
      <sheetName val="공조기"/>
      <sheetName val="내역서"/>
      <sheetName val="건축내역"/>
      <sheetName val="수량산출"/>
      <sheetName val="내역"/>
      <sheetName val="설비내역서"/>
      <sheetName val="건축내역서"/>
      <sheetName val="전기내역서"/>
      <sheetName val="COST"/>
      <sheetName val="냉천부속동"/>
      <sheetName val="견적서"/>
      <sheetName val="수목데이타 "/>
      <sheetName val="교통대책내역"/>
      <sheetName val="02하반기노임"/>
      <sheetName val="납부서"/>
      <sheetName val="토사(PE)"/>
      <sheetName val="BID"/>
      <sheetName val="노무비"/>
      <sheetName val="제출내역 (2)"/>
      <sheetName val="예산명세서"/>
      <sheetName val="설계명세서"/>
      <sheetName val="자료입력"/>
      <sheetName val="수목표준대가"/>
      <sheetName val="Sheet1"/>
      <sheetName val="구간별현황"/>
      <sheetName val="노임"/>
      <sheetName val="소방"/>
      <sheetName val="#REF"/>
      <sheetName val="직재"/>
      <sheetName val="ECOD10"/>
      <sheetName val="TRE TABLE"/>
      <sheetName val="인건비"/>
      <sheetName val="20관리비율"/>
      <sheetName val="고창터널(고창방향)"/>
      <sheetName val="1단계"/>
      <sheetName val="남양주부대"/>
      <sheetName val="집계"/>
      <sheetName val="2.냉난방설비공사"/>
      <sheetName val="7.자동제어공사"/>
      <sheetName val="코드표"/>
      <sheetName val="96노임기준"/>
      <sheetName val="식재가격"/>
      <sheetName val="식재총괄"/>
      <sheetName val="wall"/>
      <sheetName val="패널"/>
      <sheetName val="홍보비디오"/>
      <sheetName val="기계경비일람"/>
      <sheetName val="횡배수관"/>
      <sheetName val="단가"/>
      <sheetName val="XXXXXX"/>
      <sheetName val="VXXX"/>
      <sheetName val="진짜내역"/>
      <sheetName val="총괄"/>
      <sheetName val="공량집"/>
      <sheetName val="배부율"/>
      <sheetName val="완성1"/>
      <sheetName val="완성2"/>
      <sheetName val="산재비율"/>
      <sheetName val="안전비율"/>
      <sheetName val="일반비율"/>
      <sheetName val="공량"/>
      <sheetName val="전시원"/>
      <sheetName val="전시내"/>
      <sheetName val="Sheet3"/>
      <sheetName val="표"/>
      <sheetName val="목"/>
      <sheetName val="설"/>
      <sheetName val="일"/>
      <sheetName val="일집표"/>
      <sheetName val="일위표"/>
      <sheetName val="수표"/>
      <sheetName val="원가"/>
      <sheetName val="내역서(내부)"/>
      <sheetName val="단가산출서"/>
      <sheetName val="중기사용료"/>
      <sheetName val="재료단가"/>
      <sheetName val="총경기장별내역서(10-11)"/>
      <sheetName val="경기장별내역서(12-107)"/>
      <sheetName val="1차 내역서"/>
      <sheetName val="입찰안"/>
      <sheetName val="일위대가목록"/>
      <sheetName val="한강운반비"/>
      <sheetName val="공통(20-91)"/>
      <sheetName val="사당"/>
      <sheetName val="백암비스타내역"/>
      <sheetName val="물가"/>
      <sheetName val="98지급계획"/>
      <sheetName val="차액보증"/>
      <sheetName val="현장"/>
      <sheetName val="2공구산출내역"/>
      <sheetName val="내역서2안"/>
      <sheetName val="품셈TABLE"/>
      <sheetName val="공통가설"/>
      <sheetName val="원가 (2)"/>
      <sheetName val="부대공"/>
      <sheetName val="포장공"/>
      <sheetName val="토공"/>
      <sheetName val="철거산출근거"/>
      <sheetName val="6PILE  (돌출)"/>
      <sheetName val="일위대가(4층원격)"/>
      <sheetName val="기초내역서"/>
      <sheetName val="대가목록표"/>
      <sheetName val="JUCK"/>
      <sheetName val="금액내역서"/>
      <sheetName val="토목공사일반"/>
      <sheetName val="DATE"/>
      <sheetName val="단가조사"/>
      <sheetName val="산출근거"/>
      <sheetName val="계양가시설"/>
      <sheetName val="현장경비"/>
      <sheetName val="소방사항"/>
      <sheetName val="설계서(표지)"/>
      <sheetName val="원가계산서"/>
      <sheetName val="골조시행"/>
      <sheetName val="첨부1"/>
      <sheetName val="노무"/>
      <sheetName val="J直材4"/>
      <sheetName val="공사현황"/>
      <sheetName val="추가대화"/>
      <sheetName val="내역서(설비+소방)"/>
      <sheetName val="실행내역"/>
      <sheetName val="평가데이터"/>
      <sheetName val="단가기준"/>
      <sheetName val="감가상각"/>
      <sheetName val="Total"/>
      <sheetName val="인건-측정"/>
      <sheetName val="부재리스트"/>
      <sheetName val="BCK3672"/>
      <sheetName val="전체"/>
      <sheetName val="Sheet4"/>
      <sheetName val="공사개요"/>
      <sheetName val="자재단가리스트"/>
      <sheetName val="NEGO"/>
      <sheetName val="N賃率-職"/>
      <sheetName val="ELECTRIC"/>
      <sheetName val="인테리어내역"/>
      <sheetName val="아파트 내역"/>
      <sheetName val="일위"/>
      <sheetName val="저"/>
      <sheetName val="중기조종사 단위단가"/>
      <sheetName val="요율"/>
      <sheetName val="2000.11월설계내역"/>
      <sheetName val="설계내역서"/>
      <sheetName val="자  재"/>
      <sheetName val="건축외주"/>
      <sheetName val="데이타"/>
      <sheetName val="도급FORM"/>
      <sheetName val="초기화면"/>
      <sheetName val="관급자재"/>
      <sheetName val="별표"/>
      <sheetName val="TANK견적대지"/>
      <sheetName val="대상공사(조달청)"/>
      <sheetName val="자료(통합)"/>
      <sheetName val="갑지(추정)"/>
      <sheetName val="토목"/>
      <sheetName val="실행"/>
      <sheetName val="설계명세서(a"/>
      <sheetName val="변수값"/>
      <sheetName val="중기상차"/>
      <sheetName val="AS복구"/>
      <sheetName val="중기터파기"/>
      <sheetName val="104동"/>
      <sheetName val="CT "/>
      <sheetName val="사급자재(1단계)"/>
      <sheetName val="공사예산하조서(O.K)"/>
      <sheetName val="기계경비(시간당)"/>
      <sheetName val="램머"/>
      <sheetName val="파일의이용"/>
      <sheetName val="설계명세서 (장비)"/>
      <sheetName val="건축원가"/>
      <sheetName val="내역서총집계표"/>
      <sheetName val="2공구하도급내역서"/>
      <sheetName val="시설장비부하계산서"/>
      <sheetName val="2006년일위대가"/>
      <sheetName val="주소"/>
      <sheetName val="간접"/>
      <sheetName val="급수 (LPM)"/>
      <sheetName val="청천내"/>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LP-S"/>
      <sheetName val="전체도급"/>
      <sheetName val="Book4"/>
      <sheetName val=" HIT-&gt;HMC 견적(3900)"/>
      <sheetName val="I一般比"/>
      <sheetName val="2F 회의실견적(5_14 일대)"/>
      <sheetName val="工완성공사율"/>
      <sheetName val="날개벽"/>
      <sheetName val="계수시트"/>
      <sheetName val="원가계산서 "/>
      <sheetName val="직접수량"/>
      <sheetName val="구천"/>
      <sheetName val="연결관암거"/>
      <sheetName val="단가 (2)"/>
      <sheetName val="자판실행"/>
      <sheetName val="평내중"/>
      <sheetName val="총괄내역"/>
      <sheetName val="공통비(전체)"/>
      <sheetName val="공사내역"/>
      <sheetName val="일용직내역"/>
      <sheetName val="도급견적가"/>
      <sheetName val="pier(각형)"/>
      <sheetName val="총괄표"/>
      <sheetName val="6호기"/>
      <sheetName val="총괄내역서"/>
      <sheetName val="일위대가표"/>
      <sheetName val="개요"/>
      <sheetName val="프랜트면허"/>
      <sheetName val="FB25JN"/>
      <sheetName val="전력"/>
      <sheetName val="일위목록-기"/>
      <sheetName val="단"/>
      <sheetName val="CP-E2 (품셈표)"/>
      <sheetName val="현금"/>
      <sheetName val="A-4"/>
      <sheetName val="공통가설공사"/>
      <sheetName val="국별인원"/>
      <sheetName val="MIJIBI"/>
      <sheetName val="부대내역"/>
      <sheetName val="자재표"/>
      <sheetName val="합천내역"/>
      <sheetName val="PAC"/>
      <sheetName val="A LINE"/>
      <sheetName val="연습"/>
      <sheetName val="TRU"/>
      <sheetName val="입력"/>
      <sheetName val="전기혼잡제경비(45)"/>
      <sheetName val="원가계산"/>
      <sheetName val="원가계산 (2)"/>
      <sheetName val="공구"/>
      <sheetName val="연부97-1"/>
      <sheetName val="갑지1"/>
      <sheetName val="기존단가 (2)"/>
      <sheetName val="노임이"/>
      <sheetName val="DATA"/>
      <sheetName val="토적표"/>
      <sheetName val="내   역"/>
      <sheetName val="중강당 내역"/>
      <sheetName val="인사자료총집계"/>
      <sheetName val="5사남"/>
      <sheetName val="소비자가"/>
      <sheetName val="말뚝물량"/>
      <sheetName val="실행철강하도"/>
      <sheetName val="1차_내역서"/>
      <sheetName val="원가_(2)"/>
      <sheetName val="6PILE__(돌출)"/>
      <sheetName val="중기조종사_단위단가"/>
      <sheetName val="아파트_내역"/>
      <sheetName val="현장관리"/>
      <sheetName val="외주비"/>
      <sheetName val="소각장스케줄"/>
      <sheetName val="구리토평1전기"/>
      <sheetName val="유림골조"/>
      <sheetName val="비교1"/>
      <sheetName val="정부노임단가"/>
      <sheetName val="Sheet5"/>
      <sheetName val="덕전리"/>
      <sheetName val="기본자료"/>
      <sheetName val="fursys"/>
      <sheetName val="재공품기초자료"/>
      <sheetName val="제직재"/>
      <sheetName val="구조대가"/>
      <sheetName val="포설대가1"/>
      <sheetName val="부대대가"/>
      <sheetName val="기초자료입력"/>
      <sheetName val="전차선로 물량표"/>
      <sheetName val="2003 일위대가"/>
      <sheetName val="工관리비율"/>
      <sheetName val="준검 내역서"/>
      <sheetName val="내역서1999.8최종"/>
      <sheetName val="공통(Ȳ_x0000__xd800_䧶_x0000__x0000_"/>
      <sheetName val="재료비"/>
      <sheetName val="건축공사 분괴표원본데이터(공통+건축)"/>
      <sheetName val="터파기및재료"/>
      <sheetName val="식재인부"/>
      <sheetName val="단중표"/>
      <sheetName val="1차설계변경내역"/>
      <sheetName val="단가및재료비"/>
      <sheetName val="시설물기초"/>
      <sheetName val="SUMMARY"/>
      <sheetName val="PAINT"/>
      <sheetName val="전기변내역"/>
      <sheetName val="식재일위대가"/>
      <sheetName val="주식"/>
      <sheetName val="외삼초"/>
      <sheetName val="서울대규장각(가시설흙막이)"/>
      <sheetName val="분양가"/>
      <sheetName val="2.대외공문"/>
      <sheetName val="TEL"/>
      <sheetName val="부대대비"/>
      <sheetName val="냉연집계"/>
      <sheetName val="10월"/>
      <sheetName val="업체별기성내역"/>
      <sheetName val="CODE(2)"/>
      <sheetName val="도급예산내역서봉투"/>
      <sheetName val="공사원가계산서"/>
      <sheetName val="설계산출표지"/>
      <sheetName val="도급예산내역서총괄표"/>
      <sheetName val="을부담운반비"/>
      <sheetName val="운반비산출"/>
      <sheetName val="전선 및 전선관"/>
      <sheetName val="제-노임"/>
      <sheetName val="Sheet1 (2)"/>
      <sheetName val="공사기본내용입력"/>
      <sheetName val="중기사용료산출근거"/>
      <sheetName val="단가산출2"/>
      <sheetName val="단가 및 재료비"/>
      <sheetName val="지하"/>
      <sheetName val="6.일위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동원인원"/>
      <sheetName val="99노임기준"/>
      <sheetName val="70%"/>
      <sheetName val="내역서적용수량"/>
      <sheetName val="기초입력 DATA"/>
      <sheetName val="자재대"/>
      <sheetName val="부대공Ⅱ"/>
      <sheetName val="현장관리비"/>
      <sheetName val="단가산출"/>
      <sheetName val="물가자료"/>
      <sheetName val="설계서"/>
      <sheetName val="설계산출기초"/>
      <sheetName val="수목데이타"/>
      <sheetName val="기성청구서"/>
      <sheetName val="1000 DB구축 부표"/>
      <sheetName val="일위(설)"/>
      <sheetName val="목록"/>
      <sheetName val="001"/>
      <sheetName val="유기공정"/>
      <sheetName val="60명당사(총괄)"/>
      <sheetName val="손익분석"/>
      <sheetName val="산출내역서"/>
      <sheetName val="03전반노무비"/>
      <sheetName val="1456"/>
      <sheetName val="정산서 "/>
      <sheetName val="한일양산"/>
      <sheetName val="지질조사분석"/>
      <sheetName val="토목공사"/>
      <sheetName val="가로등내역서"/>
      <sheetName val="단가산출목록표"/>
      <sheetName val="PSCbeam설계"/>
      <sheetName val="부안일위"/>
      <sheetName val="이름정의"/>
      <sheetName val="실행내역서"/>
      <sheetName val="값"/>
      <sheetName val="노무비단가"/>
      <sheetName val="총차분(토목)"/>
      <sheetName val="설계예산서"/>
      <sheetName val="b_balju"/>
      <sheetName val="A 견적"/>
      <sheetName val="Mc1"/>
      <sheetName val="Tool"/>
      <sheetName val="신규DEP"/>
      <sheetName val="공통(Ȳ"/>
      <sheetName val="SW개발대상목록(기능점수)"/>
      <sheetName val="증감대비"/>
      <sheetName val="경영"/>
      <sheetName val="98년"/>
      <sheetName val="실적"/>
      <sheetName val="명세서"/>
      <sheetName val="직접경비"/>
      <sheetName val="직접인건비"/>
      <sheetName val="1안"/>
      <sheetName val="부하계산서"/>
      <sheetName val="증감내역서"/>
      <sheetName val="시화점실행"/>
      <sheetName val="FOB발"/>
      <sheetName val="토공사(흙막이)"/>
      <sheetName val="출자한도"/>
      <sheetName val="일위_파일"/>
      <sheetName val="관접합및부설"/>
      <sheetName val="운반비"/>
      <sheetName val="견적내역"/>
      <sheetName val="ABUT수량-A1"/>
      <sheetName val="AIR SHOWER(3인용)"/>
      <sheetName val="대비2"/>
      <sheetName val="전기"/>
      <sheetName val="RE9604"/>
      <sheetName val="기초단가"/>
      <sheetName val="기초일위대가"/>
      <sheetName val="단가대비표"/>
      <sheetName val="원가+내역"/>
      <sheetName val="INPUT"/>
      <sheetName val="2)관접합"/>
      <sheetName val="약품공급2"/>
      <sheetName val="스텐문틀설치"/>
      <sheetName val="샌딩 에폭시 도장"/>
      <sheetName val="세금자료"/>
      <sheetName val="Y-WORK"/>
      <sheetName val="공수"/>
      <sheetName val="산근"/>
      <sheetName val="설계내역"/>
      <sheetName val="98NS-N"/>
      <sheetName val="간접비계산"/>
      <sheetName val="99총공사내역서"/>
      <sheetName val="공량산출서"/>
      <sheetName val="명세"/>
      <sheetName val="일반공사"/>
      <sheetName val="실행대비"/>
      <sheetName val="3.공통공사대비"/>
      <sheetName val="입찰"/>
      <sheetName val="현경"/>
      <sheetName val="설계변경총괄표(계산식)"/>
      <sheetName val="대비표(토공1안)"/>
      <sheetName val="Sheet6"/>
      <sheetName val="설계"/>
      <sheetName val="시중노임단가"/>
      <sheetName val="총물량"/>
      <sheetName val="용수간선"/>
      <sheetName val="표지"/>
      <sheetName val="설명서 "/>
      <sheetName val="해평견적"/>
      <sheetName val="입력데이타"/>
      <sheetName val="대가단최종"/>
      <sheetName val="200"/>
      <sheetName val="BOX전기내역"/>
      <sheetName val="공통(Ȳ?_xd800_䧶??"/>
      <sheetName val="6-1. 관개량조서"/>
      <sheetName val="data table"/>
      <sheetName val="CTEMCOST"/>
      <sheetName val="SCHEDULE"/>
      <sheetName val="국영"/>
      <sheetName val="개산공사비"/>
      <sheetName val="1"/>
      <sheetName val="2"/>
      <sheetName val="3"/>
      <sheetName val="4"/>
      <sheetName val="5"/>
      <sheetName val="6"/>
      <sheetName val="산출내역서집계표"/>
      <sheetName val="유림콘도"/>
      <sheetName val="빙축열"/>
      <sheetName val="외주"/>
      <sheetName val="을지"/>
      <sheetName val="특수선일위대가"/>
      <sheetName val="JUCKEYK"/>
      <sheetName val="1TYPE"/>
      <sheetName val="단가산출서 (2)"/>
      <sheetName val="자동차폐수처리장"/>
      <sheetName val="시중노임(공사)"/>
      <sheetName val="자재단가"/>
      <sheetName val="일위대가표(유단가)"/>
      <sheetName val="분전함신설"/>
      <sheetName val="접지1종"/>
      <sheetName val="실행보고서갑지"/>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시멘트"/>
      <sheetName val="우수받이"/>
      <sheetName val="Eng'g단가표(050204)"/>
      <sheetName val="Base"/>
      <sheetName val="1회 기성내역서"/>
      <sheetName val="범례표"/>
      <sheetName val="산식3"/>
      <sheetName val="열린교실"/>
      <sheetName val="설계명세서(종합)"/>
      <sheetName val="소요자재"/>
      <sheetName val="노무산출서"/>
      <sheetName val="집수정단위수량 "/>
      <sheetName val="공통(Ȳ_x0000_�䧶_x0000__x0000_"/>
      <sheetName val="공통(Ȳ?�䧶??"/>
      <sheetName val="BOX전기_x0010__x0000_"/>
      <sheetName val="예산총괄"/>
      <sheetName val="기초목"/>
      <sheetName val="기타 정보통신공사"/>
      <sheetName val="BOX전기_x0010_?"/>
      <sheetName val="기본사항"/>
      <sheetName val="참조"/>
      <sheetName val="공사명입력"/>
      <sheetName val="근로자자료입력"/>
      <sheetName val="참고자료"/>
      <sheetName val="배관BM(일반)"/>
      <sheetName val="APT"/>
      <sheetName val="VII-2현장경비"/>
      <sheetName val="견적"/>
      <sheetName val="도봉2지구"/>
      <sheetName val="기본자료입력"/>
      <sheetName val="Customer Databas"/>
      <sheetName val="용역비내역-진짜"/>
      <sheetName val="물가대비표"/>
      <sheetName val="P-1"/>
      <sheetName val="경율산정.XLS"/>
      <sheetName val="Baby일위대가"/>
      <sheetName val="사통"/>
      <sheetName val="전등설비"/>
      <sheetName val="DATA1"/>
      <sheetName val="단가조사(기계)"/>
      <sheetName val="단청공사"/>
      <sheetName val="2000년1차"/>
      <sheetName val="참고"/>
      <sheetName val="데리네이타현황"/>
      <sheetName val="기자재비"/>
      <sheetName val="조건표"/>
      <sheetName val="5-2.수량산출(A4)"/>
      <sheetName val="6-1.노임단가"/>
      <sheetName val="6-1.단가비교표"/>
      <sheetName val="9811"/>
      <sheetName val="XL4Poppy"/>
      <sheetName val="수목단가"/>
      <sheetName val="시설수량표"/>
      <sheetName val="식재수량표"/>
      <sheetName val="자료"/>
      <sheetName val="A갑지"/>
      <sheetName val="일위목차"/>
      <sheetName val="제경집계"/>
      <sheetName val="AL공사(원)"/>
      <sheetName val="노무단가"/>
      <sheetName val="지급자재"/>
      <sheetName val="6공구(당초)"/>
      <sheetName val="2@ BOX"/>
      <sheetName val="서울1"/>
      <sheetName val="49수량"/>
      <sheetName val="48수량"/>
      <sheetName val="22수량"/>
      <sheetName val="실행내역 "/>
      <sheetName val="가설"/>
      <sheetName val="하부철근수량"/>
      <sheetName val="공통(Ȳ_x005f_x0000__x005f_xd800_䧶_x005f_x0000__x000"/>
      <sheetName val="Y-WORÉ"/>
      <sheetName val="Y-WORˉ"/>
      <sheetName val="Y-WOR"/>
      <sheetName val="Y-WOR"/>
      <sheetName val="공비대비"/>
      <sheetName val="본체"/>
      <sheetName val="유지관리비등"/>
      <sheetName val="Sens&amp;Anal"/>
      <sheetName val="IS&lt;양식27&gt;"/>
      <sheetName val="총투자비산정"/>
      <sheetName val="심사물량"/>
      <sheetName val="setup"/>
      <sheetName val="가격"/>
      <sheetName val="1.1서버도입"/>
      <sheetName val="대치판정"/>
      <sheetName val="직종별노임단가표"/>
      <sheetName val="Ref"/>
      <sheetName val="Gallant-Arg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경산"/>
      <sheetName val="DATA"/>
      <sheetName val="데이타"/>
      <sheetName val="Sheet2"/>
      <sheetName val="Sheet3"/>
      <sheetName val="지반선"/>
      <sheetName val="#REF"/>
      <sheetName val="노임단가"/>
      <sheetName val="을"/>
      <sheetName val="내역서(교량)전체"/>
      <sheetName val="산출기준자료"/>
      <sheetName val="일위"/>
      <sheetName val="설직재-1"/>
      <sheetName val="직노"/>
      <sheetName val="총괄표"/>
      <sheetName val="수량산출서"/>
      <sheetName val="내역서"/>
      <sheetName val="공조기"/>
      <sheetName val="식재인부"/>
      <sheetName val="COST"/>
      <sheetName val="예산명세서"/>
      <sheetName val="설계명세서"/>
      <sheetName val="자료입력"/>
      <sheetName val="노임"/>
      <sheetName val="일위목차"/>
      <sheetName val="건축내역"/>
      <sheetName val="일위대가(4층원격)"/>
      <sheetName val="70%"/>
      <sheetName val="수량산출"/>
      <sheetName val="단가 "/>
      <sheetName val="관접합및부설"/>
      <sheetName val="단가"/>
      <sheetName val="성곽내역서"/>
      <sheetName val="기성내역서표지"/>
      <sheetName val="일위대가"/>
      <sheetName val="내역"/>
      <sheetName val="직재"/>
      <sheetName val="단 box"/>
      <sheetName val="02하반기노임"/>
      <sheetName val="7단가"/>
      <sheetName val="기본일위"/>
      <sheetName val="단위수량"/>
      <sheetName val="횡배수관"/>
      <sheetName val="수목표준대가"/>
      <sheetName val="횡배수관재료-"/>
      <sheetName val="계산서(직선부)"/>
      <sheetName val="포장재료집계표"/>
      <sheetName val="콘크리트측구연장"/>
      <sheetName val="포장공"/>
      <sheetName val="-몰탈콘크리트"/>
      <sheetName val="-배수구조물공토공"/>
      <sheetName val="N賃率-職"/>
      <sheetName val="1,2공구원가계산서"/>
      <sheetName val="2공구산출내역"/>
      <sheetName val="1공구산출내역서"/>
      <sheetName val="Galaxy 소비자가격표"/>
      <sheetName val="식재가격"/>
      <sheetName val="식재총괄"/>
      <sheetName val="일위목록"/>
      <sheetName val="횡배수관집현황(2공구)"/>
      <sheetName val="수목데이타 "/>
      <sheetName val="I一般比"/>
      <sheetName val="20관리비율"/>
      <sheetName val="工관리비율"/>
      <sheetName val="工완성공사율"/>
      <sheetName val="전기일위대가"/>
      <sheetName val="소비자가"/>
      <sheetName val="시설물일위"/>
      <sheetName val="수리보고서비"/>
      <sheetName val="품셈TABLE"/>
      <sheetName val="시설물기초"/>
      <sheetName val="가설"/>
      <sheetName val="기타공사"/>
      <sheetName val="창호"/>
      <sheetName val="Macro(전선)"/>
      <sheetName val="산출내역서집계표"/>
      <sheetName val="식재"/>
      <sheetName val="시설물"/>
      <sheetName val="식재출력용"/>
      <sheetName val="유지관리"/>
      <sheetName val="코드표"/>
      <sheetName val="인건비"/>
      <sheetName val="guard(mac)"/>
      <sheetName val="총괄내역서"/>
      <sheetName val="단가조사"/>
      <sheetName val="평가데이터"/>
      <sheetName val="청천내"/>
      <sheetName val="참조자료"/>
      <sheetName val="노단165"/>
      <sheetName val="물가시세"/>
      <sheetName val="종각가설공사"/>
      <sheetName val="종각초석및기단공사"/>
      <sheetName val="종각단청공사"/>
      <sheetName val="종각목공사"/>
      <sheetName val="요율"/>
      <sheetName val="수량집계표"/>
      <sheetName val="공종별수량집계"/>
      <sheetName val="단"/>
      <sheetName val="재집"/>
      <sheetName val="#2_일위대가목록"/>
      <sheetName val="데리네이타현황"/>
      <sheetName val="가설공사"/>
      <sheetName val="단가결정"/>
      <sheetName val="내역아"/>
      <sheetName val="울타리"/>
      <sheetName val="가설공사비"/>
      <sheetName val="도로구조공사비"/>
      <sheetName val="도로토공공사비"/>
      <sheetName val="여수토공사비"/>
      <sheetName val="Sheet1 (2)"/>
      <sheetName val="EACT10"/>
      <sheetName val="토목"/>
      <sheetName val="건축"/>
      <sheetName val="지급자재"/>
      <sheetName val="BID"/>
      <sheetName val="일위산출"/>
      <sheetName val="Customer Databas"/>
      <sheetName val="PI"/>
      <sheetName val="일위대가목록"/>
      <sheetName val="J直材4"/>
      <sheetName val="총괄집계표"/>
      <sheetName val="설계서"/>
      <sheetName val="6호기"/>
      <sheetName val="토공유동표"/>
      <sheetName val="경율산정"/>
      <sheetName val="소일위대가코드표"/>
      <sheetName val="문학간접"/>
      <sheetName val="01"/>
      <sheetName val="자재단가"/>
      <sheetName val="노무비"/>
      <sheetName val="수입"/>
      <sheetName val="샘플표지"/>
      <sheetName val="부대tu"/>
      <sheetName val="실행대비"/>
      <sheetName val="갑지"/>
      <sheetName val="횡배수관토공수량"/>
      <sheetName val="집계표"/>
      <sheetName val="설비내역서"/>
      <sheetName val="전기내역서"/>
      <sheetName val="건축내역서"/>
      <sheetName val="EQ-R1"/>
      <sheetName val="돈암사업"/>
      <sheetName val="차액보증"/>
      <sheetName val="남양주부대"/>
      <sheetName val="상반기손익차2총괄"/>
      <sheetName val="담장산출"/>
      <sheetName val="공사개요"/>
      <sheetName val="내역서2안"/>
      <sheetName val="집계"/>
      <sheetName val="노견단위수량"/>
      <sheetName val="냉천부속동"/>
      <sheetName val="단중표"/>
      <sheetName val="견적서"/>
      <sheetName val="할증 "/>
      <sheetName val="2000년1차"/>
      <sheetName val="2000전체분"/>
      <sheetName val="XL4Poppy"/>
      <sheetName val="준검 내역서"/>
      <sheetName val="자재대"/>
      <sheetName val="인건비 "/>
      <sheetName val="내역서1"/>
      <sheetName val="제품"/>
      <sheetName val="견적계산"/>
      <sheetName val="재고현황"/>
      <sheetName val="가로등내역서"/>
      <sheetName val="공통가설"/>
      <sheetName val="남대문빌딩"/>
      <sheetName val="노무단가"/>
      <sheetName val="wall"/>
      <sheetName val="대,유,램"/>
      <sheetName val="패널"/>
      <sheetName val="AS포장복구 "/>
      <sheetName val="중기솔뇨"/>
      <sheetName val="A갑지"/>
      <sheetName val="단가산출서"/>
      <sheetName val="조도계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s>
    <sheetDataSet>
      <sheetData sheetId="0"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빼빼로"/>
      <sheetName val="엔미즈"/>
      <sheetName val="미세스키홈스쿨 (3)"/>
      <sheetName val="미세스키홈스쿨 (2)"/>
      <sheetName val="엔미즈_코리아"/>
      <sheetName val="엔미즈_타겟메일"/>
      <sheetName val="제크 (2)"/>
      <sheetName val="미세스키홈스쿨"/>
      <sheetName val="게토레이_MSN"/>
      <sheetName val="게토레이_엠파스"/>
      <sheetName val="게토레이_iMBC"/>
      <sheetName val="게토레이_코리아"/>
      <sheetName val="나뚜루"/>
      <sheetName val="팅클"/>
      <sheetName val="미세스키"/>
      <sheetName val="칸쵸_2"/>
      <sheetName val="칸쵸_1"/>
      <sheetName val="롯데제과_설레임2nd"/>
      <sheetName val="롯데제과_설레임1st"/>
      <sheetName val="롯데타운_마루"/>
      <sheetName val="도시바"/>
      <sheetName val="카마이타치의밤"/>
      <sheetName val="제크"/>
      <sheetName val="올림푸스"/>
      <sheetName val="미세스키홈스쿨_(3)"/>
      <sheetName val="미세스키홈스쿨_(2)"/>
      <sheetName val="제크_(2)"/>
      <sheetName val="월간일정표"/>
      <sheetName val="개요"/>
      <sheetName val="기안"/>
      <sheetName val="마케팅"/>
      <sheetName val="목차"/>
      <sheetName val="추정손익"/>
      <sheetName val="할당"/>
      <sheetName val="실적"/>
      <sheetName val="원가"/>
      <sheetName val="제목"/>
      <sheetName val="원가,목표"/>
      <sheetName val="판매"/>
      <sheetName val="판촉"/>
      <sheetName val="협조"/>
      <sheetName val=" 작업 공수 산출.xlsx"/>
      <sheetName val="회수내역"/>
      <sheetName val="전체단가표"/>
    </sheetNames>
    <sheetDataSet>
      <sheetData sheetId="0" refreshError="1"/>
      <sheetData sheetId="1" refreshError="1"/>
      <sheetData sheetId="2" refreshError="1"/>
      <sheetData sheetId="3" refreshError="1"/>
      <sheetData sheetId="4">
        <row r="2">
          <cell r="B2" t="str">
            <v>Korea.com Total</v>
          </cell>
          <cell r="H2" t="str">
            <v>Korea.com Total (Text Service 포함)</v>
          </cell>
          <cell r="J2" t="str">
            <v>초기페이지 팝언더 450*400</v>
          </cell>
          <cell r="N2" t="str">
            <v>제휴네트웍, 로그인 336*280</v>
          </cell>
          <cell r="R2" t="str">
            <v>커뮤니티, 메일 상단 778*90</v>
          </cell>
          <cell r="V2" t="str">
            <v>Run of Site 우측 148*600</v>
          </cell>
          <cell r="Z2" t="str">
            <v>초기페이지 이벤트&amp;경품 Text</v>
          </cell>
          <cell r="AA2" t="str">
            <v>Run of Site 상단 Text</v>
          </cell>
        </row>
        <row r="3">
          <cell r="B3" t="str">
            <v>Plan/29일</v>
          </cell>
          <cell r="C3">
            <v>5000000</v>
          </cell>
          <cell r="E3" t="str">
            <v>imp</v>
          </cell>
          <cell r="J3" t="str">
            <v>Plan/29일</v>
          </cell>
          <cell r="K3">
            <v>1000000</v>
          </cell>
          <cell r="M3" t="str">
            <v>imp</v>
          </cell>
          <cell r="N3" t="str">
            <v>Plan/29일</v>
          </cell>
          <cell r="O3">
            <v>1000000</v>
          </cell>
          <cell r="Q3" t="str">
            <v>imp</v>
          </cell>
          <cell r="R3" t="str">
            <v>Plan/29일</v>
          </cell>
          <cell r="S3">
            <v>1500000</v>
          </cell>
          <cell r="U3" t="str">
            <v>imp</v>
          </cell>
          <cell r="V3" t="str">
            <v>Plan/29일</v>
          </cell>
          <cell r="W3">
            <v>1500000</v>
          </cell>
          <cell r="Y3" t="str">
            <v>imp</v>
          </cell>
          <cell r="Z3" t="str">
            <v>Service</v>
          </cell>
          <cell r="AA3" t="str">
            <v>Service</v>
          </cell>
        </row>
        <row r="4">
          <cell r="B4" t="str">
            <v>Plan/일</v>
          </cell>
          <cell r="C4">
            <v>172413.79310344829</v>
          </cell>
          <cell r="E4" t="str">
            <v>imp</v>
          </cell>
          <cell r="J4" t="str">
            <v>Plan/일</v>
          </cell>
          <cell r="K4">
            <v>34482.758620689652</v>
          </cell>
          <cell r="M4" t="str">
            <v>imp</v>
          </cell>
          <cell r="N4" t="str">
            <v>Plan/일</v>
          </cell>
          <cell r="O4">
            <v>34482.758620689652</v>
          </cell>
          <cell r="Q4" t="str">
            <v>imp</v>
          </cell>
          <cell r="R4" t="str">
            <v>Plan/일</v>
          </cell>
          <cell r="S4">
            <v>51724.137931034486</v>
          </cell>
          <cell r="U4" t="str">
            <v>imp</v>
          </cell>
          <cell r="V4" t="str">
            <v>Plan/일</v>
          </cell>
          <cell r="W4">
            <v>51724.137931034486</v>
          </cell>
          <cell r="Y4" t="str">
            <v>imp</v>
          </cell>
        </row>
        <row r="5">
          <cell r="B5" t="str">
            <v>Plan</v>
          </cell>
          <cell r="C5">
            <v>5000000</v>
          </cell>
          <cell r="E5" t="str">
            <v>imp</v>
          </cell>
          <cell r="J5" t="str">
            <v>Plan</v>
          </cell>
          <cell r="K5">
            <v>999999.99999999988</v>
          </cell>
          <cell r="M5" t="str">
            <v>imp</v>
          </cell>
          <cell r="N5" t="str">
            <v>Plan</v>
          </cell>
          <cell r="O5">
            <v>999999.99999999988</v>
          </cell>
          <cell r="Q5" t="str">
            <v>imp</v>
          </cell>
          <cell r="R5" t="str">
            <v>Plan</v>
          </cell>
          <cell r="S5">
            <v>1500000</v>
          </cell>
          <cell r="U5" t="str">
            <v>imp</v>
          </cell>
          <cell r="V5" t="str">
            <v>Plan</v>
          </cell>
          <cell r="W5">
            <v>1500000</v>
          </cell>
          <cell r="Y5" t="str">
            <v>imp</v>
          </cell>
        </row>
        <row r="6">
          <cell r="B6" t="str">
            <v>Actual</v>
          </cell>
          <cell r="C6">
            <v>11242085</v>
          </cell>
          <cell r="E6" t="str">
            <v>imp</v>
          </cell>
          <cell r="J6" t="str">
            <v>Actual</v>
          </cell>
          <cell r="K6">
            <v>1397040</v>
          </cell>
          <cell r="M6" t="str">
            <v>imp</v>
          </cell>
          <cell r="N6" t="str">
            <v>Actual</v>
          </cell>
          <cell r="O6">
            <v>1481106</v>
          </cell>
          <cell r="Q6" t="str">
            <v>imp</v>
          </cell>
          <cell r="R6" t="str">
            <v>Actual</v>
          </cell>
          <cell r="S6">
            <v>3856557</v>
          </cell>
          <cell r="U6" t="str">
            <v>imp</v>
          </cell>
          <cell r="V6" t="str">
            <v>Actual</v>
          </cell>
          <cell r="W6">
            <v>4507382</v>
          </cell>
          <cell r="Y6" t="str">
            <v>imp</v>
          </cell>
        </row>
        <row r="7">
          <cell r="B7" t="str">
            <v>Plan대비</v>
          </cell>
          <cell r="C7">
            <v>2.2484169999999999</v>
          </cell>
          <cell r="J7" t="str">
            <v>Plan대비</v>
          </cell>
          <cell r="K7">
            <v>1.3970400000000001</v>
          </cell>
          <cell r="N7" t="str">
            <v>Plan대비</v>
          </cell>
          <cell r="O7">
            <v>1.4811060000000003</v>
          </cell>
          <cell r="R7" t="str">
            <v>Plan대비</v>
          </cell>
          <cell r="S7">
            <v>2.5710380000000002</v>
          </cell>
          <cell r="V7" t="str">
            <v>Plan대비</v>
          </cell>
          <cell r="W7">
            <v>3.0049213333333333</v>
          </cell>
        </row>
        <row r="8">
          <cell r="B8" t="str">
            <v>Imp</v>
          </cell>
          <cell r="C8" t="str">
            <v>Click</v>
          </cell>
          <cell r="D8" t="str">
            <v>CTR</v>
          </cell>
          <cell r="E8" t="str">
            <v>Plan대비</v>
          </cell>
          <cell r="F8" t="str">
            <v>CPI</v>
          </cell>
          <cell r="G8" t="str">
            <v>CPC</v>
          </cell>
          <cell r="H8" t="str">
            <v>Click</v>
          </cell>
          <cell r="I8" t="str">
            <v>CPC</v>
          </cell>
          <cell r="J8" t="str">
            <v>Imp</v>
          </cell>
          <cell r="K8" t="str">
            <v>Click</v>
          </cell>
          <cell r="L8" t="str">
            <v>CTR</v>
          </cell>
          <cell r="M8" t="str">
            <v>Plan대비</v>
          </cell>
          <cell r="N8" t="str">
            <v>Imp</v>
          </cell>
          <cell r="O8" t="str">
            <v>Click</v>
          </cell>
          <cell r="P8" t="str">
            <v>CTR</v>
          </cell>
          <cell r="Q8" t="str">
            <v>Plan대비</v>
          </cell>
          <cell r="R8" t="str">
            <v>Imp</v>
          </cell>
          <cell r="S8" t="str">
            <v>Click</v>
          </cell>
          <cell r="T8" t="str">
            <v>CTR</v>
          </cell>
          <cell r="U8" t="str">
            <v>Plan대비</v>
          </cell>
          <cell r="V8" t="str">
            <v>Imp</v>
          </cell>
          <cell r="W8" t="str">
            <v>Click</v>
          </cell>
          <cell r="X8" t="str">
            <v>CTR</v>
          </cell>
          <cell r="Y8" t="str">
            <v>Plan대비</v>
          </cell>
          <cell r="Z8" t="str">
            <v>Click</v>
          </cell>
          <cell r="AA8" t="str">
            <v>Click</v>
          </cell>
        </row>
        <row r="9">
          <cell r="A9">
            <v>37866</v>
          </cell>
          <cell r="B9">
            <v>337154</v>
          </cell>
          <cell r="C9">
            <v>3052</v>
          </cell>
          <cell r="D9">
            <v>9.0522431885725809E-3</v>
          </cell>
          <cell r="E9">
            <v>1.9554931999999998</v>
          </cell>
          <cell r="F9">
            <v>0.51137994241043649</v>
          </cell>
          <cell r="G9">
            <v>56.492068513580698</v>
          </cell>
          <cell r="H9">
            <v>3052</v>
          </cell>
          <cell r="I9">
            <v>56.492068513580698</v>
          </cell>
          <cell r="J9">
            <v>100333</v>
          </cell>
          <cell r="K9">
            <v>2436</v>
          </cell>
          <cell r="L9">
            <v>2.4279150429071195E-2</v>
          </cell>
          <cell r="M9">
            <v>2.9096570000000002</v>
          </cell>
          <cell r="N9">
            <v>49583</v>
          </cell>
          <cell r="O9">
            <v>171</v>
          </cell>
          <cell r="P9">
            <v>3.4487626807575178E-3</v>
          </cell>
          <cell r="Q9">
            <v>1.437907</v>
          </cell>
          <cell r="R9">
            <v>69135</v>
          </cell>
          <cell r="S9">
            <v>160</v>
          </cell>
          <cell r="T9">
            <v>2.3143125768424096E-3</v>
          </cell>
          <cell r="U9">
            <v>1.3366099999999999</v>
          </cell>
          <cell r="V9">
            <v>118103</v>
          </cell>
          <cell r="W9">
            <v>285</v>
          </cell>
          <cell r="X9">
            <v>2.413147845524669E-3</v>
          </cell>
          <cell r="Y9">
            <v>2.2833246666666667</v>
          </cell>
        </row>
        <row r="10">
          <cell r="A10">
            <v>37867</v>
          </cell>
          <cell r="B10">
            <v>259600</v>
          </cell>
          <cell r="C10">
            <v>1634</v>
          </cell>
          <cell r="D10">
            <v>6.2942989214175658E-3</v>
          </cell>
          <cell r="E10">
            <v>1.7305865999999999</v>
          </cell>
          <cell r="F10">
            <v>0.57783875132281737</v>
          </cell>
          <cell r="G10">
            <v>73.586766155974516</v>
          </cell>
          <cell r="H10">
            <v>1634</v>
          </cell>
          <cell r="I10">
            <v>73.586766155974516</v>
          </cell>
          <cell r="J10">
            <v>43608</v>
          </cell>
          <cell r="K10">
            <v>1115</v>
          </cell>
          <cell r="L10">
            <v>2.5568702990277012E-2</v>
          </cell>
          <cell r="M10">
            <v>2.0871445000000004</v>
          </cell>
          <cell r="N10">
            <v>47511</v>
          </cell>
          <cell r="O10">
            <v>169</v>
          </cell>
          <cell r="P10">
            <v>3.5570709940855802E-3</v>
          </cell>
          <cell r="Q10">
            <v>1.4078630000000001</v>
          </cell>
          <cell r="R10">
            <v>68480</v>
          </cell>
          <cell r="S10">
            <v>146</v>
          </cell>
          <cell r="T10">
            <v>2.1320093457943925E-3</v>
          </cell>
          <cell r="U10">
            <v>1.3302783333333332</v>
          </cell>
          <cell r="V10">
            <v>100001</v>
          </cell>
          <cell r="W10">
            <v>204</v>
          </cell>
          <cell r="X10">
            <v>2.039979600203998E-3</v>
          </cell>
          <cell r="Y10">
            <v>2.1083386666666666</v>
          </cell>
        </row>
        <row r="11">
          <cell r="A11">
            <v>37868</v>
          </cell>
          <cell r="B11">
            <v>272684</v>
          </cell>
          <cell r="C11">
            <v>1537</v>
          </cell>
          <cell r="D11">
            <v>5.6365610010121608E-3</v>
          </cell>
          <cell r="E11">
            <v>1.6809134666666665</v>
          </cell>
          <cell r="F11">
            <v>0.59491462221612679</v>
          </cell>
          <cell r="G11">
            <v>83.117689106595677</v>
          </cell>
          <cell r="H11">
            <v>1537</v>
          </cell>
          <cell r="I11">
            <v>83.117689106595677</v>
          </cell>
          <cell r="J11">
            <v>43550</v>
          </cell>
          <cell r="K11">
            <v>1066</v>
          </cell>
          <cell r="L11">
            <v>2.4477611940298509E-2</v>
          </cell>
          <cell r="M11">
            <v>1.8124130000000001</v>
          </cell>
          <cell r="N11">
            <v>38501</v>
          </cell>
          <cell r="O11">
            <v>100</v>
          </cell>
          <cell r="P11">
            <v>2.5973351341523599E-3</v>
          </cell>
          <cell r="Q11">
            <v>1.3107516666666668</v>
          </cell>
          <cell r="R11">
            <v>96189</v>
          </cell>
          <cell r="S11">
            <v>169</v>
          </cell>
          <cell r="T11">
            <v>1.7569576562808638E-3</v>
          </cell>
          <cell r="U11">
            <v>1.5067368888888888</v>
          </cell>
          <cell r="V11">
            <v>94444</v>
          </cell>
          <cell r="W11">
            <v>202</v>
          </cell>
          <cell r="X11">
            <v>2.138833594511033E-3</v>
          </cell>
          <cell r="Y11">
            <v>2.0141982222222223</v>
          </cell>
        </row>
        <row r="12">
          <cell r="A12">
            <v>37869</v>
          </cell>
          <cell r="B12">
            <v>316784</v>
          </cell>
          <cell r="C12">
            <v>1510</v>
          </cell>
          <cell r="D12">
            <v>4.7666548815596746E-3</v>
          </cell>
          <cell r="E12">
            <v>1.7200218999999999</v>
          </cell>
          <cell r="F12">
            <v>0.58138794628138168</v>
          </cell>
          <cell r="G12">
            <v>89.183392268691733</v>
          </cell>
          <cell r="H12">
            <v>1510</v>
          </cell>
          <cell r="I12">
            <v>89.183392268691733</v>
          </cell>
          <cell r="J12">
            <v>43147</v>
          </cell>
          <cell r="K12">
            <v>964</v>
          </cell>
          <cell r="L12">
            <v>2.2342225415440238E-2</v>
          </cell>
          <cell r="M12">
            <v>1.6721255000000002</v>
          </cell>
          <cell r="N12">
            <v>43387</v>
          </cell>
          <cell r="O12">
            <v>103</v>
          </cell>
          <cell r="P12">
            <v>2.3739829902966326E-3</v>
          </cell>
          <cell r="Q12">
            <v>1.2976195000000001</v>
          </cell>
          <cell r="R12">
            <v>118177</v>
          </cell>
          <cell r="S12">
            <v>200</v>
          </cell>
          <cell r="T12">
            <v>1.6923766892034829E-3</v>
          </cell>
          <cell r="U12">
            <v>1.7012414999999999</v>
          </cell>
          <cell r="V12">
            <v>112073</v>
          </cell>
          <cell r="W12">
            <v>243</v>
          </cell>
          <cell r="X12">
            <v>2.1682296360407949E-3</v>
          </cell>
          <cell r="Y12">
            <v>2.0523348333333331</v>
          </cell>
        </row>
        <row r="13">
          <cell r="A13">
            <v>37870</v>
          </cell>
          <cell r="B13">
            <v>326224</v>
          </cell>
          <cell r="C13">
            <v>1345</v>
          </cell>
          <cell r="D13">
            <v>4.1229339349649324E-3</v>
          </cell>
          <cell r="E13">
            <v>1.7544373599999998</v>
          </cell>
          <cell r="F13">
            <v>0.56998330222516469</v>
          </cell>
          <cell r="G13">
            <v>94.962432861559975</v>
          </cell>
          <cell r="H13">
            <v>1345</v>
          </cell>
          <cell r="I13">
            <v>94.962432861559975</v>
          </cell>
          <cell r="J13">
            <v>42947</v>
          </cell>
          <cell r="K13">
            <v>839</v>
          </cell>
          <cell r="L13">
            <v>1.9535706801406386E-2</v>
          </cell>
          <cell r="M13">
            <v>1.5867930000000001</v>
          </cell>
          <cell r="N13">
            <v>52571</v>
          </cell>
          <cell r="O13">
            <v>128</v>
          </cell>
          <cell r="P13">
            <v>2.4348024576287307E-3</v>
          </cell>
          <cell r="Q13">
            <v>1.3430074000000001</v>
          </cell>
          <cell r="R13">
            <v>117428</v>
          </cell>
          <cell r="S13">
            <v>155</v>
          </cell>
          <cell r="T13">
            <v>1.3199577613516368E-3</v>
          </cell>
          <cell r="U13">
            <v>1.8150481333333333</v>
          </cell>
          <cell r="V13">
            <v>113278</v>
          </cell>
          <cell r="W13">
            <v>223</v>
          </cell>
          <cell r="X13">
            <v>1.96860820282844E-3</v>
          </cell>
          <cell r="Y13">
            <v>2.0798761333333333</v>
          </cell>
        </row>
        <row r="14">
          <cell r="A14">
            <v>37871</v>
          </cell>
          <cell r="B14">
            <v>282434</v>
          </cell>
          <cell r="C14">
            <v>1193</v>
          </cell>
          <cell r="D14">
            <v>4.2239956945693503E-3</v>
          </cell>
          <cell r="E14">
            <v>1.7350506666666665</v>
          </cell>
          <cell r="F14">
            <v>0.57635204505074977</v>
          </cell>
          <cell r="G14">
            <v>100.71879647752796</v>
          </cell>
          <cell r="H14">
            <v>1193</v>
          </cell>
          <cell r="I14">
            <v>100.71879647752796</v>
          </cell>
          <cell r="J14">
            <v>43127</v>
          </cell>
          <cell r="K14">
            <v>790</v>
          </cell>
          <cell r="L14">
            <v>1.8317991049690448E-2</v>
          </cell>
          <cell r="M14">
            <v>1.5307746666666668</v>
          </cell>
          <cell r="N14">
            <v>51155</v>
          </cell>
          <cell r="O14">
            <v>109</v>
          </cell>
          <cell r="P14">
            <v>2.13077900498485E-3</v>
          </cell>
          <cell r="Q14">
            <v>1.366422</v>
          </cell>
          <cell r="R14">
            <v>94949</v>
          </cell>
          <cell r="S14">
            <v>128</v>
          </cell>
          <cell r="T14">
            <v>1.3480921336717607E-3</v>
          </cell>
          <cell r="U14">
            <v>1.818486888888889</v>
          </cell>
          <cell r="V14">
            <v>93203</v>
          </cell>
          <cell r="W14">
            <v>166</v>
          </cell>
          <cell r="X14">
            <v>1.7810585496175015E-3</v>
          </cell>
          <cell r="Y14">
            <v>2.0335508888888887</v>
          </cell>
        </row>
        <row r="15">
          <cell r="A15">
            <v>37872</v>
          </cell>
          <cell r="B15">
            <v>419638</v>
          </cell>
          <cell r="C15">
            <v>1436</v>
          </cell>
          <cell r="D15">
            <v>3.4219970546042065E-3</v>
          </cell>
          <cell r="E15">
            <v>1.8348863428571427</v>
          </cell>
          <cell r="F15">
            <v>0.5449928841057684</v>
          </cell>
          <cell r="G15">
            <v>103.09187253131785</v>
          </cell>
          <cell r="H15">
            <v>1436</v>
          </cell>
          <cell r="I15">
            <v>103.09187253131785</v>
          </cell>
          <cell r="J15">
            <v>42908</v>
          </cell>
          <cell r="K15">
            <v>785</v>
          </cell>
          <cell r="L15">
            <v>1.8294956651440292E-2</v>
          </cell>
          <cell r="M15">
            <v>1.4898542857142858</v>
          </cell>
          <cell r="N15">
            <v>51104</v>
          </cell>
          <cell r="O15">
            <v>148</v>
          </cell>
          <cell r="P15">
            <v>2.8960551033187227E-3</v>
          </cell>
          <cell r="Q15">
            <v>1.3829354285714286</v>
          </cell>
          <cell r="R15">
            <v>163840</v>
          </cell>
          <cell r="S15">
            <v>221</v>
          </cell>
          <cell r="T15">
            <v>1.3488769531250001E-3</v>
          </cell>
          <cell r="U15">
            <v>2.0112135238095239</v>
          </cell>
          <cell r="V15">
            <v>161786</v>
          </cell>
          <cell r="W15">
            <v>282</v>
          </cell>
          <cell r="X15">
            <v>1.7430432793937671E-3</v>
          </cell>
          <cell r="Y15">
            <v>2.1898811428571427</v>
          </cell>
        </row>
        <row r="16">
          <cell r="A16">
            <v>37873</v>
          </cell>
          <cell r="B16">
            <v>409324</v>
          </cell>
          <cell r="C16">
            <v>1287</v>
          </cell>
          <cell r="D16">
            <v>3.1442084998680752E-3</v>
          </cell>
          <cell r="E16">
            <v>1.9022854499999999</v>
          </cell>
          <cell r="F16">
            <v>0.52568346143845035</v>
          </cell>
          <cell r="G16">
            <v>106.14978796579855</v>
          </cell>
          <cell r="H16">
            <v>1287</v>
          </cell>
          <cell r="I16">
            <v>106.14978796579855</v>
          </cell>
          <cell r="J16">
            <v>43098</v>
          </cell>
          <cell r="K16">
            <v>712</v>
          </cell>
          <cell r="L16">
            <v>1.652048818970718E-2</v>
          </cell>
          <cell r="M16">
            <v>1.45985275</v>
          </cell>
          <cell r="N16">
            <v>53138</v>
          </cell>
          <cell r="O16">
            <v>120</v>
          </cell>
          <cell r="P16">
            <v>2.2582709172343711E-3</v>
          </cell>
          <cell r="Q16">
            <v>1.4026937500000001</v>
          </cell>
          <cell r="R16">
            <v>153405</v>
          </cell>
          <cell r="S16">
            <v>176</v>
          </cell>
          <cell r="T16">
            <v>1.1472898536553568E-3</v>
          </cell>
          <cell r="U16">
            <v>2.1305405833333331</v>
          </cell>
          <cell r="V16">
            <v>159683</v>
          </cell>
          <cell r="W16">
            <v>279</v>
          </cell>
          <cell r="X16">
            <v>1.7472116631075318E-3</v>
          </cell>
          <cell r="Y16">
            <v>2.302046583333333</v>
          </cell>
        </row>
        <row r="17">
          <cell r="A17">
            <v>37874</v>
          </cell>
          <cell r="B17">
            <v>378775</v>
          </cell>
          <cell r="C17">
            <v>991</v>
          </cell>
          <cell r="D17">
            <v>2.6163289551844764E-3</v>
          </cell>
          <cell r="E17">
            <v>1.9350198444444442</v>
          </cell>
          <cell r="F17">
            <v>0.51679056567355564</v>
          </cell>
          <cell r="G17">
            <v>110.95632019528314</v>
          </cell>
          <cell r="H17">
            <v>991</v>
          </cell>
          <cell r="I17">
            <v>110.95632019528314</v>
          </cell>
          <cell r="J17">
            <v>43001</v>
          </cell>
          <cell r="K17">
            <v>542</v>
          </cell>
          <cell r="L17">
            <v>1.2604358038185158E-2</v>
          </cell>
          <cell r="M17">
            <v>1.4362056666666669</v>
          </cell>
          <cell r="N17">
            <v>53093</v>
          </cell>
          <cell r="O17">
            <v>103</v>
          </cell>
          <cell r="P17">
            <v>1.9399920893526453E-3</v>
          </cell>
          <cell r="Q17">
            <v>1.4179163333333336</v>
          </cell>
          <cell r="R17">
            <v>130495</v>
          </cell>
          <cell r="S17">
            <v>99</v>
          </cell>
          <cell r="T17">
            <v>7.5864975669565884E-4</v>
          </cell>
          <cell r="U17">
            <v>2.1741364444444442</v>
          </cell>
          <cell r="V17">
            <v>152186</v>
          </cell>
          <cell r="W17">
            <v>247</v>
          </cell>
          <cell r="X17">
            <v>1.6230139434639192E-3</v>
          </cell>
          <cell r="Y17">
            <v>2.3731817037037035</v>
          </cell>
        </row>
        <row r="18">
          <cell r="A18">
            <v>37875</v>
          </cell>
          <cell r="B18">
            <v>321984</v>
          </cell>
          <cell r="C18">
            <v>941</v>
          </cell>
          <cell r="D18">
            <v>2.9225054661101172E-3</v>
          </cell>
          <cell r="E18">
            <v>1.9282685799999997</v>
          </cell>
          <cell r="F18">
            <v>0.51859995561406702</v>
          </cell>
          <cell r="G18">
            <v>115.51238985893629</v>
          </cell>
          <cell r="H18">
            <v>941</v>
          </cell>
          <cell r="I18">
            <v>115.51238985893629</v>
          </cell>
          <cell r="J18">
            <v>43047</v>
          </cell>
          <cell r="K18">
            <v>561</v>
          </cell>
          <cell r="L18">
            <v>1.3032267056937765E-2</v>
          </cell>
          <cell r="M18">
            <v>1.4174214000000001</v>
          </cell>
          <cell r="N18">
            <v>47940</v>
          </cell>
          <cell r="O18">
            <v>101</v>
          </cell>
          <cell r="P18">
            <v>2.1068001668752608E-3</v>
          </cell>
          <cell r="Q18">
            <v>1.4151507000000001</v>
          </cell>
          <cell r="R18">
            <v>109594</v>
          </cell>
          <cell r="S18">
            <v>98</v>
          </cell>
          <cell r="T18">
            <v>8.9420953701844987E-4</v>
          </cell>
          <cell r="U18">
            <v>2.1686045333333333</v>
          </cell>
          <cell r="V18">
            <v>121403</v>
          </cell>
          <cell r="W18">
            <v>181</v>
          </cell>
          <cell r="X18">
            <v>1.490902201757782E-3</v>
          </cell>
          <cell r="Y18">
            <v>2.3705759999999998</v>
          </cell>
        </row>
        <row r="19">
          <cell r="A19">
            <v>37876</v>
          </cell>
          <cell r="B19">
            <v>371286</v>
          </cell>
          <cell r="C19">
            <v>1029</v>
          </cell>
          <cell r="D19">
            <v>2.7714484252032126E-3</v>
          </cell>
          <cell r="E19">
            <v>1.948740418181818</v>
          </cell>
          <cell r="F19">
            <v>0.51315197789811517</v>
          </cell>
          <cell r="G19">
            <v>118.86880126217055</v>
          </cell>
          <cell r="H19">
            <v>1029</v>
          </cell>
          <cell r="I19">
            <v>118.86880126217055</v>
          </cell>
          <cell r="J19">
            <v>43028</v>
          </cell>
          <cell r="K19">
            <v>540</v>
          </cell>
          <cell r="L19">
            <v>1.2549967463047318E-2</v>
          </cell>
          <cell r="M19">
            <v>1.4020023636363637</v>
          </cell>
          <cell r="N19">
            <v>53590</v>
          </cell>
          <cell r="O19">
            <v>107</v>
          </cell>
          <cell r="P19">
            <v>1.9966411643963424E-3</v>
          </cell>
          <cell r="Q19">
            <v>1.4277833636363637</v>
          </cell>
          <cell r="R19">
            <v>125610</v>
          </cell>
          <cell r="S19">
            <v>130</v>
          </cell>
          <cell r="T19">
            <v>1.0349494467001034E-3</v>
          </cell>
          <cell r="U19">
            <v>2.1922277575757572</v>
          </cell>
          <cell r="V19">
            <v>149058</v>
          </cell>
          <cell r="W19">
            <v>252</v>
          </cell>
          <cell r="X19">
            <v>1.6906170752324597E-3</v>
          </cell>
          <cell r="Y19">
            <v>2.4170498181818179</v>
          </cell>
        </row>
        <row r="20">
          <cell r="A20">
            <v>37877</v>
          </cell>
          <cell r="B20">
            <v>417998</v>
          </cell>
          <cell r="C20">
            <v>1107</v>
          </cell>
          <cell r="D20">
            <v>2.6483380303255039E-3</v>
          </cell>
          <cell r="E20">
            <v>1.9883777499999999</v>
          </cell>
          <cell r="F20">
            <v>0.5029225457788391</v>
          </cell>
          <cell r="G20">
            <v>121.26160574618331</v>
          </cell>
          <cell r="H20">
            <v>1107</v>
          </cell>
          <cell r="I20">
            <v>121.26160574618331</v>
          </cell>
          <cell r="J20">
            <v>42865</v>
          </cell>
          <cell r="K20">
            <v>561</v>
          </cell>
          <cell r="L20">
            <v>1.3087600606555465E-2</v>
          </cell>
          <cell r="M20">
            <v>1.3887592500000001</v>
          </cell>
          <cell r="N20">
            <v>53597</v>
          </cell>
          <cell r="O20">
            <v>129</v>
          </cell>
          <cell r="P20">
            <v>2.40685112972741E-3</v>
          </cell>
          <cell r="Q20">
            <v>1.4383275000000002</v>
          </cell>
          <cell r="R20">
            <v>152107</v>
          </cell>
          <cell r="S20">
            <v>146</v>
          </cell>
          <cell r="T20">
            <v>9.5985063146337773E-4</v>
          </cell>
          <cell r="U20">
            <v>2.254603388888889</v>
          </cell>
          <cell r="V20">
            <v>169429</v>
          </cell>
          <cell r="W20">
            <v>271</v>
          </cell>
          <cell r="X20">
            <v>1.5994900518801385E-3</v>
          </cell>
          <cell r="Y20">
            <v>2.4885979444444444</v>
          </cell>
        </row>
        <row r="21">
          <cell r="A21">
            <v>37878</v>
          </cell>
          <cell r="B21">
            <v>426516</v>
          </cell>
          <cell r="C21">
            <v>1180</v>
          </cell>
          <cell r="D21">
            <v>2.7666019563158239E-3</v>
          </cell>
          <cell r="E21">
            <v>2.0257173692307688</v>
          </cell>
          <cell r="F21">
            <v>0.49365228100884212</v>
          </cell>
          <cell r="G21">
            <v>122.86916513237736</v>
          </cell>
          <cell r="H21">
            <v>1180</v>
          </cell>
          <cell r="I21">
            <v>122.86916513237736</v>
          </cell>
          <cell r="J21">
            <v>42926</v>
          </cell>
          <cell r="K21">
            <v>632</v>
          </cell>
          <cell r="L21">
            <v>1.4723011694544099E-2</v>
          </cell>
          <cell r="M21">
            <v>1.3776896153846157</v>
          </cell>
          <cell r="N21">
            <v>53406</v>
          </cell>
          <cell r="O21">
            <v>117</v>
          </cell>
          <cell r="P21">
            <v>2.1907650825749914E-3</v>
          </cell>
          <cell r="Q21">
            <v>1.4468233846153848</v>
          </cell>
          <cell r="R21">
            <v>156113</v>
          </cell>
          <cell r="S21">
            <v>137</v>
          </cell>
          <cell r="T21">
            <v>8.7756945289629948E-4</v>
          </cell>
          <cell r="U21">
            <v>2.3133404102564099</v>
          </cell>
          <cell r="V21">
            <v>174071</v>
          </cell>
          <cell r="W21">
            <v>294</v>
          </cell>
          <cell r="X21">
            <v>1.6889659966335575E-3</v>
          </cell>
          <cell r="Y21">
            <v>2.5560421538461537</v>
          </cell>
        </row>
        <row r="22">
          <cell r="A22">
            <v>37879</v>
          </cell>
          <cell r="B22">
            <v>525084</v>
          </cell>
          <cell r="C22">
            <v>1382</v>
          </cell>
          <cell r="D22">
            <v>2.6319598388067434E-3</v>
          </cell>
          <cell r="E22">
            <v>2.0985580714285712</v>
          </cell>
          <cell r="F22">
            <v>0.47651766878162227</v>
          </cell>
          <cell r="G22">
            <v>123.00209454995291</v>
          </cell>
          <cell r="H22">
            <v>1382</v>
          </cell>
          <cell r="I22">
            <v>123.00209454995291</v>
          </cell>
          <cell r="J22">
            <v>43048</v>
          </cell>
          <cell r="K22">
            <v>593</v>
          </cell>
          <cell r="L22">
            <v>1.3775320572384316E-2</v>
          </cell>
          <cell r="M22">
            <v>1.3684540714285716</v>
          </cell>
          <cell r="N22">
            <v>53691</v>
          </cell>
          <cell r="O22">
            <v>149</v>
          </cell>
          <cell r="P22">
            <v>2.7751392225885156E-3</v>
          </cell>
          <cell r="Q22">
            <v>1.4546959285714287</v>
          </cell>
          <cell r="R22">
            <v>213293</v>
          </cell>
          <cell r="S22">
            <v>258</v>
          </cell>
          <cell r="T22">
            <v>1.2096036906977725E-3</v>
          </cell>
          <cell r="U22">
            <v>2.4426492857142854</v>
          </cell>
          <cell r="V22">
            <v>215052</v>
          </cell>
          <cell r="W22">
            <v>382</v>
          </cell>
          <cell r="X22">
            <v>1.7763145657794393E-3</v>
          </cell>
          <cell r="Y22">
            <v>2.6704442857142858</v>
          </cell>
        </row>
        <row r="23">
          <cell r="A23">
            <v>37880</v>
          </cell>
          <cell r="B23">
            <v>411739</v>
          </cell>
          <cell r="C23">
            <v>1269</v>
          </cell>
          <cell r="D23">
            <v>3.0820495508076719E-3</v>
          </cell>
          <cell r="E23">
            <v>2.1178599466666665</v>
          </cell>
          <cell r="F23">
            <v>0.47217475431929101</v>
          </cell>
          <cell r="G23">
            <v>123.78341533296916</v>
          </cell>
          <cell r="H23">
            <v>1370</v>
          </cell>
          <cell r="I23">
            <v>123.18790590414997</v>
          </cell>
          <cell r="J23">
            <v>42997</v>
          </cell>
          <cell r="K23">
            <v>644</v>
          </cell>
          <cell r="L23">
            <v>1.4977789148080099E-2</v>
          </cell>
          <cell r="M23">
            <v>1.3603513333333335</v>
          </cell>
          <cell r="N23">
            <v>51892</v>
          </cell>
          <cell r="O23">
            <v>173</v>
          </cell>
          <cell r="P23">
            <v>3.3338472211516226E-3</v>
          </cell>
          <cell r="Q23">
            <v>1.4580407333333334</v>
          </cell>
          <cell r="R23">
            <v>169960</v>
          </cell>
          <cell r="S23">
            <v>201</v>
          </cell>
          <cell r="T23">
            <v>1.1826312073429043E-3</v>
          </cell>
          <cell r="U23">
            <v>2.4988655555555552</v>
          </cell>
          <cell r="V23">
            <v>146890</v>
          </cell>
          <cell r="W23">
            <v>251</v>
          </cell>
          <cell r="X23">
            <v>1.7087616583838247E-3</v>
          </cell>
          <cell r="Y23">
            <v>2.6817395555555552</v>
          </cell>
          <cell r="Z23">
            <v>71</v>
          </cell>
          <cell r="AA23">
            <v>30</v>
          </cell>
        </row>
        <row r="24">
          <cell r="A24">
            <v>37881</v>
          </cell>
          <cell r="B24">
            <v>583945</v>
          </cell>
          <cell r="C24">
            <v>1404</v>
          </cell>
          <cell r="D24">
            <v>2.4043360247968559E-3</v>
          </cell>
          <cell r="E24">
            <v>2.1971737624999998</v>
          </cell>
          <cell r="F24">
            <v>0.45513013903013966</v>
          </cell>
          <cell r="G24">
            <v>123.72160782415449</v>
          </cell>
          <cell r="H24">
            <v>1525</v>
          </cell>
          <cell r="I24">
            <v>122.50191792065246</v>
          </cell>
          <cell r="J24">
            <v>70257</v>
          </cell>
          <cell r="K24">
            <v>786</v>
          </cell>
          <cell r="L24">
            <v>1.1187497331226781E-2</v>
          </cell>
          <cell r="M24">
            <v>1.4026701875000001</v>
          </cell>
          <cell r="N24">
            <v>50035</v>
          </cell>
          <cell r="O24">
            <v>138</v>
          </cell>
          <cell r="P24">
            <v>2.7580693514539824E-3</v>
          </cell>
          <cell r="Q24">
            <v>1.4576016250000001</v>
          </cell>
          <cell r="R24">
            <v>152201</v>
          </cell>
          <cell r="S24">
            <v>162</v>
          </cell>
          <cell r="T24">
            <v>1.0643819685810213E-3</v>
          </cell>
          <cell r="U24">
            <v>2.5265960000000001</v>
          </cell>
          <cell r="V24">
            <v>311452</v>
          </cell>
          <cell r="W24">
            <v>318</v>
          </cell>
          <cell r="X24">
            <v>1.0210241064433684E-3</v>
          </cell>
          <cell r="Y24">
            <v>2.8904686666666666</v>
          </cell>
          <cell r="Z24">
            <v>89</v>
          </cell>
          <cell r="AA24">
            <v>32</v>
          </cell>
        </row>
        <row r="25">
          <cell r="A25">
            <v>37882</v>
          </cell>
          <cell r="B25">
            <v>577882</v>
          </cell>
          <cell r="C25">
            <v>1269</v>
          </cell>
          <cell r="D25">
            <v>2.1959500382431017E-3</v>
          </cell>
          <cell r="E25">
            <v>2.2650879882352939</v>
          </cell>
          <cell r="F25">
            <v>0.4414839534684431</v>
          </cell>
          <cell r="G25">
            <v>124.37556151907921</v>
          </cell>
          <cell r="H25">
            <v>1334</v>
          </cell>
          <cell r="I25">
            <v>122.87907109204799</v>
          </cell>
          <cell r="J25">
            <v>56065</v>
          </cell>
          <cell r="K25">
            <v>659</v>
          </cell>
          <cell r="L25">
            <v>1.1754213858913761E-2</v>
          </cell>
          <cell r="M25">
            <v>1.4158004705882354</v>
          </cell>
          <cell r="N25">
            <v>51081</v>
          </cell>
          <cell r="O25">
            <v>136</v>
          </cell>
          <cell r="P25">
            <v>2.6624380885260663E-3</v>
          </cell>
          <cell r="Q25">
            <v>1.4589985294117649</v>
          </cell>
          <cell r="R25">
            <v>153957</v>
          </cell>
          <cell r="S25">
            <v>160</v>
          </cell>
          <cell r="T25">
            <v>1.0392512194963529E-3</v>
          </cell>
          <cell r="U25">
            <v>2.5530610588235296</v>
          </cell>
          <cell r="V25">
            <v>316779</v>
          </cell>
          <cell r="W25">
            <v>314</v>
          </cell>
          <cell r="X25">
            <v>9.9122732251822254E-4</v>
          </cell>
          <cell r="Y25">
            <v>3.080699568627451</v>
          </cell>
          <cell r="Z25">
            <v>42</v>
          </cell>
          <cell r="AA25">
            <v>23</v>
          </cell>
        </row>
        <row r="26">
          <cell r="A26">
            <v>37883</v>
          </cell>
          <cell r="B26">
            <v>554496</v>
          </cell>
          <cell r="C26">
            <v>1269</v>
          </cell>
          <cell r="D26">
            <v>2.2885647506925206E-3</v>
          </cell>
          <cell r="E26">
            <v>2.3179206999999997</v>
          </cell>
          <cell r="F26">
            <v>0.43142114395889392</v>
          </cell>
          <cell r="G26">
            <v>124.96268475385824</v>
          </cell>
          <cell r="H26">
            <v>1327</v>
          </cell>
          <cell r="I26">
            <v>123.25052723836653</v>
          </cell>
          <cell r="J26">
            <v>55922</v>
          </cell>
          <cell r="K26">
            <v>588</v>
          </cell>
          <cell r="L26">
            <v>1.0514645398948535E-2</v>
          </cell>
          <cell r="M26">
            <v>1.4272414444444448</v>
          </cell>
          <cell r="N26">
            <v>49257</v>
          </cell>
          <cell r="O26">
            <v>155</v>
          </cell>
          <cell r="P26">
            <v>3.1467608664758309E-3</v>
          </cell>
          <cell r="Q26">
            <v>1.4573015555555557</v>
          </cell>
          <cell r="R26">
            <v>148206</v>
          </cell>
          <cell r="S26">
            <v>196</v>
          </cell>
          <cell r="T26">
            <v>1.3224835701658502E-3</v>
          </cell>
          <cell r="U26">
            <v>2.5704085555555554</v>
          </cell>
          <cell r="V26">
            <v>301111</v>
          </cell>
          <cell r="W26">
            <v>330</v>
          </cell>
          <cell r="X26">
            <v>1.0959413638160014E-3</v>
          </cell>
          <cell r="Y26">
            <v>3.2329651111111111</v>
          </cell>
          <cell r="Z26">
            <v>37</v>
          </cell>
          <cell r="AA26">
            <v>21</v>
          </cell>
        </row>
        <row r="27">
          <cell r="A27">
            <v>37884</v>
          </cell>
          <cell r="B27">
            <v>505947</v>
          </cell>
          <cell r="C27">
            <v>974</v>
          </cell>
          <cell r="D27">
            <v>1.9251028269759482E-3</v>
          </cell>
          <cell r="E27">
            <v>2.3503718526315787</v>
          </cell>
          <cell r="F27">
            <v>0.42546459143490695</v>
          </cell>
          <cell r="G27">
            <v>126.92712111920328</v>
          </cell>
          <cell r="H27">
            <v>1034</v>
          </cell>
          <cell r="I27">
            <v>124.96612760225518</v>
          </cell>
          <cell r="J27">
            <v>55166</v>
          </cell>
          <cell r="K27">
            <v>501</v>
          </cell>
          <cell r="L27">
            <v>9.0816807453866517E-3</v>
          </cell>
          <cell r="M27">
            <v>1.4363242105263159</v>
          </cell>
          <cell r="N27">
            <v>54248</v>
          </cell>
          <cell r="O27">
            <v>122</v>
          </cell>
          <cell r="P27">
            <v>2.2489308361598585E-3</v>
          </cell>
          <cell r="Q27">
            <v>1.463401052631579</v>
          </cell>
          <cell r="R27">
            <v>122237</v>
          </cell>
          <cell r="S27">
            <v>107</v>
          </cell>
          <cell r="T27">
            <v>8.7534870783805235E-4</v>
          </cell>
          <cell r="U27">
            <v>2.5595054035087719</v>
          </cell>
          <cell r="V27">
            <v>274296</v>
          </cell>
          <cell r="W27">
            <v>244</v>
          </cell>
          <cell r="X27">
            <v>8.8954997520926296E-4</v>
          </cell>
          <cell r="Y27">
            <v>3.3419172631578946</v>
          </cell>
          <cell r="Z27">
            <v>41</v>
          </cell>
          <cell r="AA27">
            <v>19</v>
          </cell>
        </row>
        <row r="28">
          <cell r="A28">
            <v>37885</v>
          </cell>
          <cell r="B28">
            <v>446592</v>
          </cell>
          <cell r="C28">
            <v>857</v>
          </cell>
          <cell r="D28">
            <v>1.9189775007165378E-3</v>
          </cell>
          <cell r="E28">
            <v>2.3623649399999995</v>
          </cell>
          <cell r="F28">
            <v>0.4233046228666093</v>
          </cell>
          <cell r="G28">
            <v>129.31357766702791</v>
          </cell>
          <cell r="H28">
            <v>902</v>
          </cell>
          <cell r="I28">
            <v>127.1675712519902</v>
          </cell>
          <cell r="J28">
            <v>47217</v>
          </cell>
          <cell r="K28">
            <v>448</v>
          </cell>
          <cell r="L28">
            <v>9.4881080966601004E-3</v>
          </cell>
          <cell r="M28">
            <v>1.4329726500000002</v>
          </cell>
          <cell r="N28">
            <v>54423</v>
          </cell>
          <cell r="O28">
            <v>123</v>
          </cell>
          <cell r="P28">
            <v>2.2600738658287854E-3</v>
          </cell>
          <cell r="Q28">
            <v>1.4691443500000001</v>
          </cell>
          <cell r="R28">
            <v>98859</v>
          </cell>
          <cell r="S28">
            <v>85</v>
          </cell>
          <cell r="T28">
            <v>8.5981043708716455E-4</v>
          </cell>
          <cell r="U28">
            <v>2.5270938333333333</v>
          </cell>
          <cell r="V28">
            <v>246093</v>
          </cell>
          <cell r="W28">
            <v>201</v>
          </cell>
          <cell r="X28">
            <v>8.1676439394862913E-4</v>
          </cell>
          <cell r="Y28">
            <v>3.4127112999999998</v>
          </cell>
          <cell r="Z28">
            <v>29</v>
          </cell>
          <cell r="AA28">
            <v>16</v>
          </cell>
        </row>
        <row r="29">
          <cell r="A29">
            <v>37886</v>
          </cell>
          <cell r="B29">
            <v>393401</v>
          </cell>
          <cell r="C29">
            <v>1018</v>
          </cell>
          <cell r="D29">
            <v>2.5876904227493066E-3</v>
          </cell>
          <cell r="E29">
            <v>2.3585249809523807</v>
          </cell>
          <cell r="F29">
            <v>0.42399381311458334</v>
          </cell>
          <cell r="G29">
            <v>130.78636234548526</v>
          </cell>
          <cell r="H29">
            <v>1085</v>
          </cell>
          <cell r="I29">
            <v>128.38869739273125</v>
          </cell>
          <cell r="J29">
            <v>57088</v>
          </cell>
          <cell r="K29">
            <v>558</v>
          </cell>
          <cell r="L29">
            <v>9.7743834080717493E-3</v>
          </cell>
          <cell r="M29">
            <v>1.4435716666666669</v>
          </cell>
          <cell r="N29">
            <v>47008</v>
          </cell>
          <cell r="O29">
            <v>111</v>
          </cell>
          <cell r="P29">
            <v>2.3613002042205582E-3</v>
          </cell>
          <cell r="Q29">
            <v>1.4641009047619049</v>
          </cell>
          <cell r="R29">
            <v>159251</v>
          </cell>
          <cell r="S29">
            <v>156</v>
          </cell>
          <cell r="T29">
            <v>9.7958568549020111E-4</v>
          </cell>
          <cell r="U29">
            <v>2.553368063492063</v>
          </cell>
          <cell r="V29">
            <v>130054</v>
          </cell>
          <cell r="W29">
            <v>193</v>
          </cell>
          <cell r="X29">
            <v>1.4839989542805296E-3</v>
          </cell>
          <cell r="Y29">
            <v>3.3699334920634918</v>
          </cell>
          <cell r="Z29">
            <v>40</v>
          </cell>
          <cell r="AA29">
            <v>27</v>
          </cell>
        </row>
        <row r="30">
          <cell r="A30">
            <v>37887</v>
          </cell>
          <cell r="B30">
            <v>390367</v>
          </cell>
          <cell r="C30">
            <v>984</v>
          </cell>
          <cell r="D30">
            <v>2.5207048751559429E-3</v>
          </cell>
          <cell r="E30">
            <v>2.3542342363636362</v>
          </cell>
          <cell r="F30">
            <v>0.42476656933874418</v>
          </cell>
          <cell r="G30">
            <v>132.31140813017518</v>
          </cell>
          <cell r="H30">
            <v>1054</v>
          </cell>
          <cell r="I30">
            <v>129.65658684928601</v>
          </cell>
          <cell r="J30">
            <v>53614</v>
          </cell>
          <cell r="K30">
            <v>513</v>
          </cell>
          <cell r="L30">
            <v>9.5683963143954939E-3</v>
          </cell>
          <cell r="M30">
            <v>1.4486277727272727</v>
          </cell>
          <cell r="N30">
            <v>47083</v>
          </cell>
          <cell r="O30">
            <v>102</v>
          </cell>
          <cell r="P30">
            <v>2.1663870186691588E-3</v>
          </cell>
          <cell r="Q30">
            <v>1.4596148181818183</v>
          </cell>
          <cell r="R30">
            <v>162822</v>
          </cell>
          <cell r="S30">
            <v>154</v>
          </cell>
          <cell r="T30">
            <v>9.4581813268477231E-4</v>
          </cell>
          <cell r="U30">
            <v>2.5803918787878786</v>
          </cell>
          <cell r="V30">
            <v>126848</v>
          </cell>
          <cell r="W30">
            <v>215</v>
          </cell>
          <cell r="X30">
            <v>1.6949419778002019E-3</v>
          </cell>
          <cell r="Y30">
            <v>3.3282271818181814</v>
          </cell>
          <cell r="Z30">
            <v>44</v>
          </cell>
          <cell r="AA30">
            <v>26</v>
          </cell>
        </row>
        <row r="31">
          <cell r="A31">
            <v>37888</v>
          </cell>
          <cell r="B31">
            <v>376405</v>
          </cell>
          <cell r="C31">
            <v>886</v>
          </cell>
          <cell r="D31">
            <v>2.3538475843838417E-3</v>
          </cell>
          <cell r="E31">
            <v>2.3467957478260866</v>
          </cell>
          <cell r="F31">
            <v>0.42611292479387375</v>
          </cell>
          <cell r="G31">
            <v>134.17869802325609</v>
          </cell>
          <cell r="H31">
            <v>944</v>
          </cell>
          <cell r="I31">
            <v>131.31286603461407</v>
          </cell>
          <cell r="J31">
            <v>51710</v>
          </cell>
          <cell r="K31">
            <v>454</v>
          </cell>
          <cell r="L31">
            <v>8.7797331270547275E-3</v>
          </cell>
          <cell r="M31">
            <v>1.4508435217391304</v>
          </cell>
          <cell r="N31">
            <v>50490</v>
          </cell>
          <cell r="O31">
            <v>118</v>
          </cell>
          <cell r="P31">
            <v>2.3370964547435136E-3</v>
          </cell>
          <cell r="Q31">
            <v>1.4598146086956523</v>
          </cell>
          <cell r="R31">
            <v>152905</v>
          </cell>
          <cell r="S31">
            <v>134</v>
          </cell>
          <cell r="T31">
            <v>8.7636113926948102E-4</v>
          </cell>
          <cell r="U31">
            <v>2.5967297681159418</v>
          </cell>
          <cell r="V31">
            <v>121300</v>
          </cell>
          <cell r="W31">
            <v>180</v>
          </cell>
          <cell r="X31">
            <v>1.483924154987634E-3</v>
          </cell>
          <cell r="Y31">
            <v>3.2854839710144925</v>
          </cell>
          <cell r="Z31">
            <v>36</v>
          </cell>
          <cell r="AA31">
            <v>22</v>
          </cell>
        </row>
        <row r="32">
          <cell r="A32">
            <v>37889</v>
          </cell>
          <cell r="B32">
            <v>362460</v>
          </cell>
          <cell r="C32">
            <v>830</v>
          </cell>
          <cell r="D32">
            <v>2.2899078519008995E-3</v>
          </cell>
          <cell r="E32">
            <v>2.3366070916666666</v>
          </cell>
          <cell r="F32">
            <v>0.42797096848949268</v>
          </cell>
          <cell r="G32">
            <v>136.18783025548839</v>
          </cell>
          <cell r="H32">
            <v>906</v>
          </cell>
          <cell r="I32">
            <v>133.03105720889758</v>
          </cell>
          <cell r="J32">
            <v>50286</v>
          </cell>
          <cell r="K32">
            <v>416</v>
          </cell>
          <cell r="L32">
            <v>8.2726802688621089E-3</v>
          </cell>
          <cell r="M32">
            <v>1.4511539583333335</v>
          </cell>
          <cell r="N32">
            <v>47552</v>
          </cell>
          <cell r="O32">
            <v>113</v>
          </cell>
          <cell r="P32">
            <v>2.3763458950201884E-3</v>
          </cell>
          <cell r="Q32">
            <v>1.4564476666666668</v>
          </cell>
          <cell r="R32">
            <v>152059</v>
          </cell>
          <cell r="S32">
            <v>137</v>
          </cell>
          <cell r="T32">
            <v>9.0096607237979997E-4</v>
          </cell>
          <cell r="U32">
            <v>2.6110246666666668</v>
          </cell>
          <cell r="V32">
            <v>112563</v>
          </cell>
          <cell r="W32">
            <v>164</v>
          </cell>
          <cell r="X32">
            <v>1.4569618791254674E-3</v>
          </cell>
          <cell r="Y32">
            <v>3.2392645555555557</v>
          </cell>
          <cell r="Z32">
            <v>47</v>
          </cell>
          <cell r="AA32">
            <v>29</v>
          </cell>
        </row>
        <row r="33">
          <cell r="A33">
            <v>37890</v>
          </cell>
          <cell r="B33">
            <v>353490</v>
          </cell>
          <cell r="C33">
            <v>799</v>
          </cell>
          <cell r="D33">
            <v>2.2603185380067328E-3</v>
          </cell>
          <cell r="E33">
            <v>2.3251524879999996</v>
          </cell>
          <cell r="F33">
            <v>0.43007931959772616</v>
          </cell>
          <cell r="G33">
            <v>138.22739401552792</v>
          </cell>
          <cell r="H33">
            <v>864</v>
          </cell>
          <cell r="I33">
            <v>134.82889135056485</v>
          </cell>
          <cell r="J33">
            <v>43380</v>
          </cell>
          <cell r="K33">
            <v>379</v>
          </cell>
          <cell r="L33">
            <v>8.7367450437989859E-3</v>
          </cell>
          <cell r="M33">
            <v>1.4434286000000003</v>
          </cell>
          <cell r="N33">
            <v>51558</v>
          </cell>
          <cell r="O33">
            <v>120</v>
          </cell>
          <cell r="P33">
            <v>2.327475852438031E-3</v>
          </cell>
          <cell r="Q33">
            <v>1.4579970400000002</v>
          </cell>
          <cell r="R33">
            <v>147234</v>
          </cell>
          <cell r="S33">
            <v>116</v>
          </cell>
          <cell r="T33">
            <v>7.8786149938193625E-4</v>
          </cell>
          <cell r="U33">
            <v>2.6204446400000001</v>
          </cell>
          <cell r="V33">
            <v>111318</v>
          </cell>
          <cell r="W33">
            <v>184</v>
          </cell>
          <cell r="X33">
            <v>1.6529222587541997E-3</v>
          </cell>
          <cell r="Y33">
            <v>3.1957798933333335</v>
          </cell>
          <cell r="Z33">
            <v>33</v>
          </cell>
          <cell r="AA33">
            <v>32</v>
          </cell>
        </row>
        <row r="34">
          <cell r="A34">
            <v>37891</v>
          </cell>
          <cell r="B34">
            <v>312112</v>
          </cell>
          <cell r="C34">
            <v>668</v>
          </cell>
          <cell r="D34">
            <v>2.1402573435177117E-3</v>
          </cell>
          <cell r="E34">
            <v>2.3053485307692307</v>
          </cell>
          <cell r="F34">
            <v>0.43377389000106109</v>
          </cell>
          <cell r="G34">
            <v>140.74153466734657</v>
          </cell>
          <cell r="H34">
            <v>711</v>
          </cell>
          <cell r="I34">
            <v>137.17131642257209</v>
          </cell>
          <cell r="J34">
            <v>36158</v>
          </cell>
          <cell r="K34">
            <v>302</v>
          </cell>
          <cell r="L34">
            <v>8.3522318712318157E-3</v>
          </cell>
          <cell r="M34">
            <v>1.4282421923076924</v>
          </cell>
          <cell r="N34">
            <v>60020</v>
          </cell>
          <cell r="O34">
            <v>139</v>
          </cell>
          <cell r="P34">
            <v>2.3158947017660782E-3</v>
          </cell>
          <cell r="Q34">
            <v>1.4688656153846156</v>
          </cell>
          <cell r="R34">
            <v>121612</v>
          </cell>
          <cell r="S34">
            <v>97</v>
          </cell>
          <cell r="T34">
            <v>7.9761865605367888E-4</v>
          </cell>
          <cell r="U34">
            <v>2.6100877435897432</v>
          </cell>
          <cell r="V34">
            <v>94322</v>
          </cell>
          <cell r="W34">
            <v>130</v>
          </cell>
          <cell r="X34">
            <v>1.3782574584932465E-3</v>
          </cell>
          <cell r="Y34">
            <v>3.1430021538461537</v>
          </cell>
          <cell r="Z34">
            <v>28</v>
          </cell>
          <cell r="AA34">
            <v>15</v>
          </cell>
        </row>
        <row r="35">
          <cell r="A35">
            <v>37892</v>
          </cell>
          <cell r="B35">
            <v>273377</v>
          </cell>
          <cell r="C35">
            <v>603</v>
          </cell>
          <cell r="D35">
            <v>2.2057451797334814E-3</v>
          </cell>
          <cell r="E35">
            <v>2.2786906814814811</v>
          </cell>
          <cell r="F35">
            <v>0.43884850547150794</v>
          </cell>
          <cell r="G35">
            <v>143.43909575994033</v>
          </cell>
          <cell r="H35">
            <v>640</v>
          </cell>
          <cell r="I35">
            <v>139.71105683652772</v>
          </cell>
          <cell r="J35">
            <v>27126</v>
          </cell>
          <cell r="K35">
            <v>248</v>
          </cell>
          <cell r="L35">
            <v>9.1425200914252002E-3</v>
          </cell>
          <cell r="M35">
            <v>1.4044796666666668</v>
          </cell>
          <cell r="N35">
            <v>58632</v>
          </cell>
          <cell r="O35">
            <v>139</v>
          </cell>
          <cell r="P35">
            <v>2.3707190612634738E-3</v>
          </cell>
          <cell r="Q35">
            <v>1.4774382962962964</v>
          </cell>
          <cell r="R35">
            <v>100270</v>
          </cell>
          <cell r="S35">
            <v>88</v>
          </cell>
          <cell r="T35">
            <v>8.776303979256009E-4</v>
          </cell>
          <cell r="U35">
            <v>2.5852160987654318</v>
          </cell>
          <cell r="V35">
            <v>87349</v>
          </cell>
          <cell r="W35">
            <v>128</v>
          </cell>
          <cell r="X35">
            <v>1.4653859803775658E-3</v>
          </cell>
          <cell r="Y35">
            <v>3.0891408641975309</v>
          </cell>
          <cell r="Z35">
            <v>21</v>
          </cell>
          <cell r="AA35">
            <v>16</v>
          </cell>
        </row>
        <row r="36">
          <cell r="A36">
            <v>37893</v>
          </cell>
          <cell r="B36">
            <v>303475</v>
          </cell>
          <cell r="C36">
            <v>718</v>
          </cell>
          <cell r="D36">
            <v>2.3659280006590329E-3</v>
          </cell>
          <cell r="E36">
            <v>2.2601715499999999</v>
          </cell>
          <cell r="F36">
            <v>0.44244429145212455</v>
          </cell>
          <cell r="G36">
            <v>145.53196089764114</v>
          </cell>
          <cell r="H36">
            <v>790</v>
          </cell>
          <cell r="I36">
            <v>141.52993863666234</v>
          </cell>
          <cell r="J36">
            <v>44219</v>
          </cell>
          <cell r="K36">
            <v>368</v>
          </cell>
          <cell r="L36">
            <v>8.3222144327099214E-3</v>
          </cell>
          <cell r="M36">
            <v>1.4001179285714287</v>
          </cell>
          <cell r="N36">
            <v>48545</v>
          </cell>
          <cell r="O36">
            <v>121</v>
          </cell>
          <cell r="P36">
            <v>2.4925327016170565E-3</v>
          </cell>
          <cell r="Q36">
            <v>1.4749513928571429</v>
          </cell>
          <cell r="R36">
            <v>118294</v>
          </cell>
          <cell r="S36">
            <v>87</v>
          </cell>
          <cell r="T36">
            <v>7.3545572894652303E-4</v>
          </cell>
          <cell r="U36">
            <v>2.5745661428571429</v>
          </cell>
          <cell r="V36">
            <v>92417</v>
          </cell>
          <cell r="W36">
            <v>142</v>
          </cell>
          <cell r="X36">
            <v>1.5365138448553838E-3</v>
          </cell>
          <cell r="Y36">
            <v>3.0426261428571428</v>
          </cell>
          <cell r="Z36">
            <v>45</v>
          </cell>
          <cell r="AA36">
            <v>27</v>
          </cell>
        </row>
        <row r="37">
          <cell r="A37">
            <v>37894</v>
          </cell>
          <cell r="B37">
            <v>330912</v>
          </cell>
          <cell r="C37">
            <v>770</v>
          </cell>
          <cell r="D37">
            <v>2.326902620636302E-3</v>
          </cell>
          <cell r="E37">
            <v>2.2484169999999999</v>
          </cell>
          <cell r="F37">
            <v>0.44475735595309945</v>
          </cell>
          <cell r="G37">
            <v>147.31011725885332</v>
          </cell>
          <cell r="H37">
            <v>830</v>
          </cell>
          <cell r="I37">
            <v>143.10246136233542</v>
          </cell>
          <cell r="J37">
            <v>45202</v>
          </cell>
          <cell r="K37">
            <v>356</v>
          </cell>
          <cell r="L37">
            <v>7.8757577098358487E-3</v>
          </cell>
          <cell r="M37">
            <v>1.3970400000000001</v>
          </cell>
          <cell r="N37">
            <v>57015</v>
          </cell>
          <cell r="O37">
            <v>128</v>
          </cell>
          <cell r="P37">
            <v>2.2450232394983778E-3</v>
          </cell>
          <cell r="Q37">
            <v>1.4811060000000003</v>
          </cell>
          <cell r="R37">
            <v>127875</v>
          </cell>
          <cell r="S37">
            <v>98</v>
          </cell>
          <cell r="T37">
            <v>7.6637341153470181E-4</v>
          </cell>
          <cell r="U37">
            <v>2.5710380000000002</v>
          </cell>
          <cell r="V37">
            <v>100820</v>
          </cell>
          <cell r="W37">
            <v>188</v>
          </cell>
          <cell r="X37">
            <v>1.8647093830589168E-3</v>
          </cell>
          <cell r="Y37">
            <v>3.0049213333333333</v>
          </cell>
          <cell r="Z37">
            <v>43</v>
          </cell>
          <cell r="AA37">
            <v>17</v>
          </cell>
        </row>
        <row r="38">
          <cell r="A38" t="str">
            <v>Total</v>
          </cell>
          <cell r="B38">
            <v>11242085</v>
          </cell>
          <cell r="C38">
            <v>33942</v>
          </cell>
          <cell r="D38">
            <v>3.0191908351520202E-3</v>
          </cell>
          <cell r="H38">
            <v>34940</v>
          </cell>
          <cell r="J38">
            <v>1397040</v>
          </cell>
          <cell r="K38">
            <v>19356</v>
          </cell>
          <cell r="L38">
            <v>1.3855007730630475E-2</v>
          </cell>
          <cell r="N38">
            <v>1481106</v>
          </cell>
          <cell r="O38">
            <v>3692</v>
          </cell>
          <cell r="P38">
            <v>2.4927317828703686E-3</v>
          </cell>
          <cell r="R38">
            <v>3856557</v>
          </cell>
          <cell r="S38">
            <v>4201</v>
          </cell>
          <cell r="T38">
            <v>1.089313602780926E-3</v>
          </cell>
          <cell r="V38">
            <v>4507382</v>
          </cell>
          <cell r="W38">
            <v>6693</v>
          </cell>
          <cell r="X38">
            <v>1.4848974415747323E-3</v>
          </cell>
          <cell r="Z38">
            <v>646</v>
          </cell>
          <cell r="AA38">
            <v>352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엔미즈_코리아"/>
      <sheetName val="빼빼로"/>
      <sheetName val="엔미즈"/>
      <sheetName val="미세스키홈스쿨 (3)"/>
      <sheetName val="미세스키홈스쿨 (2)"/>
      <sheetName val="엔미즈_타겟메일"/>
      <sheetName val="제크 (2)"/>
      <sheetName val="미세스키홈스쿨"/>
      <sheetName val="게토레이_MSN"/>
      <sheetName val="게토레이_엠파스"/>
      <sheetName val="게토레이_iMBC"/>
      <sheetName val="게토레이_코리아"/>
      <sheetName val="나뚜루"/>
      <sheetName val="팅클"/>
      <sheetName val="미세스키"/>
      <sheetName val="칸쵸_2"/>
      <sheetName val="칸쵸_1"/>
      <sheetName val="롯데제과_설레임2nd"/>
      <sheetName val="롯데제과_설레임1st"/>
      <sheetName val="롯데타운_마루"/>
      <sheetName val="도시바"/>
      <sheetName val="카마이타치의밤"/>
      <sheetName val="제크"/>
      <sheetName val="올림푸스"/>
      <sheetName val="미세스키홈스쿨_(3)"/>
      <sheetName val="미세스키홈스쿨_(2)"/>
      <sheetName val="제크_(2)"/>
      <sheetName val="월간일정표"/>
      <sheetName val="개요"/>
      <sheetName val="기안"/>
      <sheetName val="마케팅"/>
      <sheetName val="목차"/>
      <sheetName val="추정손익"/>
      <sheetName val="할당"/>
      <sheetName val="실적"/>
      <sheetName val="원가"/>
      <sheetName val="제목"/>
      <sheetName val="원가,목표"/>
      <sheetName val="판매"/>
      <sheetName val="판촉"/>
      <sheetName val="협조"/>
      <sheetName val=" 작업 공수 산출.xlsx"/>
      <sheetName val="회수내역"/>
      <sheetName val="전체단가표"/>
    </sheetNames>
    <sheetDataSet>
      <sheetData sheetId="0" refreshError="1">
        <row r="2">
          <cell r="B2" t="str">
            <v>Korea.com Total</v>
          </cell>
          <cell r="H2" t="str">
            <v>Korea.com Total (Text Service 포함)</v>
          </cell>
          <cell r="J2" t="str">
            <v>초기페이지 팝언더 450*400</v>
          </cell>
          <cell r="N2" t="str">
            <v>제휴네트웍, 로그인 336*280</v>
          </cell>
          <cell r="R2" t="str">
            <v>커뮤니티, 메일 상단 778*90</v>
          </cell>
          <cell r="V2" t="str">
            <v>Run of Site 우측 148*600</v>
          </cell>
          <cell r="Z2" t="str">
            <v>초기페이지 이벤트&amp;경품 Text</v>
          </cell>
          <cell r="AA2" t="str">
            <v>Run of Site 상단 Text</v>
          </cell>
        </row>
        <row r="3">
          <cell r="B3" t="str">
            <v>Plan/29일</v>
          </cell>
          <cell r="C3">
            <v>5000000</v>
          </cell>
          <cell r="E3" t="str">
            <v>imp</v>
          </cell>
          <cell r="J3" t="str">
            <v>Plan/29일</v>
          </cell>
          <cell r="K3">
            <v>1000000</v>
          </cell>
          <cell r="M3" t="str">
            <v>imp</v>
          </cell>
          <cell r="N3" t="str">
            <v>Plan/29일</v>
          </cell>
          <cell r="O3">
            <v>1000000</v>
          </cell>
          <cell r="Q3" t="str">
            <v>imp</v>
          </cell>
          <cell r="R3" t="str">
            <v>Plan/29일</v>
          </cell>
          <cell r="S3">
            <v>1500000</v>
          </cell>
          <cell r="U3" t="str">
            <v>imp</v>
          </cell>
          <cell r="V3" t="str">
            <v>Plan/29일</v>
          </cell>
          <cell r="W3">
            <v>1500000</v>
          </cell>
          <cell r="Y3" t="str">
            <v>imp</v>
          </cell>
          <cell r="Z3" t="str">
            <v>Service</v>
          </cell>
          <cell r="AA3" t="str">
            <v>Service</v>
          </cell>
        </row>
        <row r="4">
          <cell r="B4" t="str">
            <v>Plan/일</v>
          </cell>
          <cell r="C4">
            <v>172413.79310344829</v>
          </cell>
          <cell r="E4" t="str">
            <v>imp</v>
          </cell>
          <cell r="J4" t="str">
            <v>Plan/일</v>
          </cell>
          <cell r="K4">
            <v>34482.758620689652</v>
          </cell>
          <cell r="M4" t="str">
            <v>imp</v>
          </cell>
          <cell r="N4" t="str">
            <v>Plan/일</v>
          </cell>
          <cell r="O4">
            <v>34482.758620689652</v>
          </cell>
          <cell r="Q4" t="str">
            <v>imp</v>
          </cell>
          <cell r="R4" t="str">
            <v>Plan/일</v>
          </cell>
          <cell r="S4">
            <v>51724.137931034486</v>
          </cell>
          <cell r="U4" t="str">
            <v>imp</v>
          </cell>
          <cell r="V4" t="str">
            <v>Plan/일</v>
          </cell>
          <cell r="W4">
            <v>51724.137931034486</v>
          </cell>
          <cell r="Y4" t="str">
            <v>imp</v>
          </cell>
        </row>
        <row r="5">
          <cell r="B5" t="str">
            <v>Plan</v>
          </cell>
          <cell r="C5">
            <v>5000000</v>
          </cell>
          <cell r="E5" t="str">
            <v>imp</v>
          </cell>
          <cell r="J5" t="str">
            <v>Plan</v>
          </cell>
          <cell r="K5">
            <v>999999.99999999988</v>
          </cell>
          <cell r="M5" t="str">
            <v>imp</v>
          </cell>
          <cell r="N5" t="str">
            <v>Plan</v>
          </cell>
          <cell r="O5">
            <v>999999.99999999988</v>
          </cell>
          <cell r="Q5" t="str">
            <v>imp</v>
          </cell>
          <cell r="R5" t="str">
            <v>Plan</v>
          </cell>
          <cell r="S5">
            <v>1500000</v>
          </cell>
          <cell r="U5" t="str">
            <v>imp</v>
          </cell>
          <cell r="V5" t="str">
            <v>Plan</v>
          </cell>
          <cell r="W5">
            <v>1500000</v>
          </cell>
          <cell r="Y5" t="str">
            <v>imp</v>
          </cell>
        </row>
        <row r="6">
          <cell r="B6" t="str">
            <v>Actual</v>
          </cell>
          <cell r="C6">
            <v>11242085</v>
          </cell>
          <cell r="E6" t="str">
            <v>imp</v>
          </cell>
          <cell r="J6" t="str">
            <v>Actual</v>
          </cell>
          <cell r="K6">
            <v>1397040</v>
          </cell>
          <cell r="M6" t="str">
            <v>imp</v>
          </cell>
          <cell r="N6" t="str">
            <v>Actual</v>
          </cell>
          <cell r="O6">
            <v>1481106</v>
          </cell>
          <cell r="Q6" t="str">
            <v>imp</v>
          </cell>
          <cell r="R6" t="str">
            <v>Actual</v>
          </cell>
          <cell r="S6">
            <v>3856557</v>
          </cell>
          <cell r="U6" t="str">
            <v>imp</v>
          </cell>
          <cell r="V6" t="str">
            <v>Actual</v>
          </cell>
          <cell r="W6">
            <v>4507382</v>
          </cell>
          <cell r="Y6" t="str">
            <v>imp</v>
          </cell>
        </row>
        <row r="7">
          <cell r="B7" t="str">
            <v>Plan대비</v>
          </cell>
          <cell r="C7">
            <v>2.2484169999999999</v>
          </cell>
          <cell r="J7" t="str">
            <v>Plan대비</v>
          </cell>
          <cell r="K7">
            <v>1.3970400000000001</v>
          </cell>
          <cell r="N7" t="str">
            <v>Plan대비</v>
          </cell>
          <cell r="O7">
            <v>1.4811060000000003</v>
          </cell>
          <cell r="R7" t="str">
            <v>Plan대비</v>
          </cell>
          <cell r="S7">
            <v>2.5710380000000002</v>
          </cell>
          <cell r="V7" t="str">
            <v>Plan대비</v>
          </cell>
          <cell r="W7">
            <v>3.0049213333333333</v>
          </cell>
        </row>
        <row r="8">
          <cell r="B8" t="str">
            <v>Imp</v>
          </cell>
          <cell r="C8" t="str">
            <v>Click</v>
          </cell>
          <cell r="D8" t="str">
            <v>CTR</v>
          </cell>
          <cell r="E8" t="str">
            <v>Plan대비</v>
          </cell>
          <cell r="F8" t="str">
            <v>CPI</v>
          </cell>
          <cell r="G8" t="str">
            <v>CPC</v>
          </cell>
          <cell r="H8" t="str">
            <v>Click</v>
          </cell>
          <cell r="I8" t="str">
            <v>CPC</v>
          </cell>
          <cell r="J8" t="str">
            <v>Imp</v>
          </cell>
          <cell r="K8" t="str">
            <v>Click</v>
          </cell>
          <cell r="L8" t="str">
            <v>CTR</v>
          </cell>
          <cell r="M8" t="str">
            <v>Plan대비</v>
          </cell>
          <cell r="N8" t="str">
            <v>Imp</v>
          </cell>
          <cell r="O8" t="str">
            <v>Click</v>
          </cell>
          <cell r="P8" t="str">
            <v>CTR</v>
          </cell>
          <cell r="Q8" t="str">
            <v>Plan대비</v>
          </cell>
          <cell r="R8" t="str">
            <v>Imp</v>
          </cell>
          <cell r="S8" t="str">
            <v>Click</v>
          </cell>
          <cell r="T8" t="str">
            <v>CTR</v>
          </cell>
          <cell r="U8" t="str">
            <v>Plan대비</v>
          </cell>
          <cell r="V8" t="str">
            <v>Imp</v>
          </cell>
          <cell r="W8" t="str">
            <v>Click</v>
          </cell>
          <cell r="X8" t="str">
            <v>CTR</v>
          </cell>
          <cell r="Y8" t="str">
            <v>Plan대비</v>
          </cell>
          <cell r="Z8" t="str">
            <v>Click</v>
          </cell>
          <cell r="AA8" t="str">
            <v>Click</v>
          </cell>
        </row>
        <row r="9">
          <cell r="A9">
            <v>37866</v>
          </cell>
          <cell r="B9">
            <v>337154</v>
          </cell>
          <cell r="C9">
            <v>3052</v>
          </cell>
          <cell r="D9">
            <v>9.0522431885725809E-3</v>
          </cell>
          <cell r="E9">
            <v>1.9554931999999998</v>
          </cell>
          <cell r="F9">
            <v>0.51137994241043649</v>
          </cell>
          <cell r="G9">
            <v>56.492068513580698</v>
          </cell>
          <cell r="H9">
            <v>3052</v>
          </cell>
          <cell r="I9">
            <v>56.492068513580698</v>
          </cell>
          <cell r="J9">
            <v>100333</v>
          </cell>
          <cell r="K9">
            <v>2436</v>
          </cell>
          <cell r="L9">
            <v>2.4279150429071195E-2</v>
          </cell>
          <cell r="M9">
            <v>2.9096570000000002</v>
          </cell>
          <cell r="N9">
            <v>49583</v>
          </cell>
          <cell r="O9">
            <v>171</v>
          </cell>
          <cell r="P9">
            <v>3.4487626807575178E-3</v>
          </cell>
          <cell r="Q9">
            <v>1.437907</v>
          </cell>
          <cell r="R9">
            <v>69135</v>
          </cell>
          <cell r="S9">
            <v>160</v>
          </cell>
          <cell r="T9">
            <v>2.3143125768424096E-3</v>
          </cell>
          <cell r="U9">
            <v>1.3366099999999999</v>
          </cell>
          <cell r="V9">
            <v>118103</v>
          </cell>
          <cell r="W9">
            <v>285</v>
          </cell>
          <cell r="X9">
            <v>2.413147845524669E-3</v>
          </cell>
          <cell r="Y9">
            <v>2.2833246666666667</v>
          </cell>
        </row>
        <row r="10">
          <cell r="A10">
            <v>37867</v>
          </cell>
          <cell r="B10">
            <v>259600</v>
          </cell>
          <cell r="C10">
            <v>1634</v>
          </cell>
          <cell r="D10">
            <v>6.2942989214175658E-3</v>
          </cell>
          <cell r="E10">
            <v>1.7305865999999999</v>
          </cell>
          <cell r="F10">
            <v>0.57783875132281737</v>
          </cell>
          <cell r="G10">
            <v>73.586766155974516</v>
          </cell>
          <cell r="H10">
            <v>1634</v>
          </cell>
          <cell r="I10">
            <v>73.586766155974516</v>
          </cell>
          <cell r="J10">
            <v>43608</v>
          </cell>
          <cell r="K10">
            <v>1115</v>
          </cell>
          <cell r="L10">
            <v>2.5568702990277012E-2</v>
          </cell>
          <cell r="M10">
            <v>2.0871445000000004</v>
          </cell>
          <cell r="N10">
            <v>47511</v>
          </cell>
          <cell r="O10">
            <v>169</v>
          </cell>
          <cell r="P10">
            <v>3.5570709940855802E-3</v>
          </cell>
          <cell r="Q10">
            <v>1.4078630000000001</v>
          </cell>
          <cell r="R10">
            <v>68480</v>
          </cell>
          <cell r="S10">
            <v>146</v>
          </cell>
          <cell r="T10">
            <v>2.1320093457943925E-3</v>
          </cell>
          <cell r="U10">
            <v>1.3302783333333332</v>
          </cell>
          <cell r="V10">
            <v>100001</v>
          </cell>
          <cell r="W10">
            <v>204</v>
          </cell>
          <cell r="X10">
            <v>2.039979600203998E-3</v>
          </cell>
          <cell r="Y10">
            <v>2.1083386666666666</v>
          </cell>
        </row>
        <row r="11">
          <cell r="A11">
            <v>37868</v>
          </cell>
          <cell r="B11">
            <v>272684</v>
          </cell>
          <cell r="C11">
            <v>1537</v>
          </cell>
          <cell r="D11">
            <v>5.6365610010121608E-3</v>
          </cell>
          <cell r="E11">
            <v>1.6809134666666665</v>
          </cell>
          <cell r="F11">
            <v>0.59491462221612679</v>
          </cell>
          <cell r="G11">
            <v>83.117689106595677</v>
          </cell>
          <cell r="H11">
            <v>1537</v>
          </cell>
          <cell r="I11">
            <v>83.117689106595677</v>
          </cell>
          <cell r="J11">
            <v>43550</v>
          </cell>
          <cell r="K11">
            <v>1066</v>
          </cell>
          <cell r="L11">
            <v>2.4477611940298509E-2</v>
          </cell>
          <cell r="M11">
            <v>1.8124130000000001</v>
          </cell>
          <cell r="N11">
            <v>38501</v>
          </cell>
          <cell r="O11">
            <v>100</v>
          </cell>
          <cell r="P11">
            <v>2.5973351341523599E-3</v>
          </cell>
          <cell r="Q11">
            <v>1.3107516666666668</v>
          </cell>
          <cell r="R11">
            <v>96189</v>
          </cell>
          <cell r="S11">
            <v>169</v>
          </cell>
          <cell r="T11">
            <v>1.7569576562808638E-3</v>
          </cell>
          <cell r="U11">
            <v>1.5067368888888888</v>
          </cell>
          <cell r="V11">
            <v>94444</v>
          </cell>
          <cell r="W11">
            <v>202</v>
          </cell>
          <cell r="X11">
            <v>2.138833594511033E-3</v>
          </cell>
          <cell r="Y11">
            <v>2.0141982222222223</v>
          </cell>
        </row>
        <row r="12">
          <cell r="A12">
            <v>37869</v>
          </cell>
          <cell r="B12">
            <v>316784</v>
          </cell>
          <cell r="C12">
            <v>1510</v>
          </cell>
          <cell r="D12">
            <v>4.7666548815596746E-3</v>
          </cell>
          <cell r="E12">
            <v>1.7200218999999999</v>
          </cell>
          <cell r="F12">
            <v>0.58138794628138168</v>
          </cell>
          <cell r="G12">
            <v>89.183392268691733</v>
          </cell>
          <cell r="H12">
            <v>1510</v>
          </cell>
          <cell r="I12">
            <v>89.183392268691733</v>
          </cell>
          <cell r="J12">
            <v>43147</v>
          </cell>
          <cell r="K12">
            <v>964</v>
          </cell>
          <cell r="L12">
            <v>2.2342225415440238E-2</v>
          </cell>
          <cell r="M12">
            <v>1.6721255000000002</v>
          </cell>
          <cell r="N12">
            <v>43387</v>
          </cell>
          <cell r="O12">
            <v>103</v>
          </cell>
          <cell r="P12">
            <v>2.3739829902966326E-3</v>
          </cell>
          <cell r="Q12">
            <v>1.2976195000000001</v>
          </cell>
          <cell r="R12">
            <v>118177</v>
          </cell>
          <cell r="S12">
            <v>200</v>
          </cell>
          <cell r="T12">
            <v>1.6923766892034829E-3</v>
          </cell>
          <cell r="U12">
            <v>1.7012414999999999</v>
          </cell>
          <cell r="V12">
            <v>112073</v>
          </cell>
          <cell r="W12">
            <v>243</v>
          </cell>
          <cell r="X12">
            <v>2.1682296360407949E-3</v>
          </cell>
          <cell r="Y12">
            <v>2.0523348333333331</v>
          </cell>
        </row>
        <row r="13">
          <cell r="A13">
            <v>37870</v>
          </cell>
          <cell r="B13">
            <v>326224</v>
          </cell>
          <cell r="C13">
            <v>1345</v>
          </cell>
          <cell r="D13">
            <v>4.1229339349649324E-3</v>
          </cell>
          <cell r="E13">
            <v>1.7544373599999998</v>
          </cell>
          <cell r="F13">
            <v>0.56998330222516469</v>
          </cell>
          <cell r="G13">
            <v>94.962432861559975</v>
          </cell>
          <cell r="H13">
            <v>1345</v>
          </cell>
          <cell r="I13">
            <v>94.962432861559975</v>
          </cell>
          <cell r="J13">
            <v>42947</v>
          </cell>
          <cell r="K13">
            <v>839</v>
          </cell>
          <cell r="L13">
            <v>1.9535706801406386E-2</v>
          </cell>
          <cell r="M13">
            <v>1.5867930000000001</v>
          </cell>
          <cell r="N13">
            <v>52571</v>
          </cell>
          <cell r="O13">
            <v>128</v>
          </cell>
          <cell r="P13">
            <v>2.4348024576287307E-3</v>
          </cell>
          <cell r="Q13">
            <v>1.3430074000000001</v>
          </cell>
          <cell r="R13">
            <v>117428</v>
          </cell>
          <cell r="S13">
            <v>155</v>
          </cell>
          <cell r="T13">
            <v>1.3199577613516368E-3</v>
          </cell>
          <cell r="U13">
            <v>1.8150481333333333</v>
          </cell>
          <cell r="V13">
            <v>113278</v>
          </cell>
          <cell r="W13">
            <v>223</v>
          </cell>
          <cell r="X13">
            <v>1.96860820282844E-3</v>
          </cell>
          <cell r="Y13">
            <v>2.0798761333333333</v>
          </cell>
        </row>
        <row r="14">
          <cell r="A14">
            <v>37871</v>
          </cell>
          <cell r="B14">
            <v>282434</v>
          </cell>
          <cell r="C14">
            <v>1193</v>
          </cell>
          <cell r="D14">
            <v>4.2239956945693503E-3</v>
          </cell>
          <cell r="E14">
            <v>1.7350506666666665</v>
          </cell>
          <cell r="F14">
            <v>0.57635204505074977</v>
          </cell>
          <cell r="G14">
            <v>100.71879647752796</v>
          </cell>
          <cell r="H14">
            <v>1193</v>
          </cell>
          <cell r="I14">
            <v>100.71879647752796</v>
          </cell>
          <cell r="J14">
            <v>43127</v>
          </cell>
          <cell r="K14">
            <v>790</v>
          </cell>
          <cell r="L14">
            <v>1.8317991049690448E-2</v>
          </cell>
          <cell r="M14">
            <v>1.5307746666666668</v>
          </cell>
          <cell r="N14">
            <v>51155</v>
          </cell>
          <cell r="O14">
            <v>109</v>
          </cell>
          <cell r="P14">
            <v>2.13077900498485E-3</v>
          </cell>
          <cell r="Q14">
            <v>1.366422</v>
          </cell>
          <cell r="R14">
            <v>94949</v>
          </cell>
          <cell r="S14">
            <v>128</v>
          </cell>
          <cell r="T14">
            <v>1.3480921336717607E-3</v>
          </cell>
          <cell r="U14">
            <v>1.818486888888889</v>
          </cell>
          <cell r="V14">
            <v>93203</v>
          </cell>
          <cell r="W14">
            <v>166</v>
          </cell>
          <cell r="X14">
            <v>1.7810585496175015E-3</v>
          </cell>
          <cell r="Y14">
            <v>2.0335508888888887</v>
          </cell>
        </row>
        <row r="15">
          <cell r="A15">
            <v>37872</v>
          </cell>
          <cell r="B15">
            <v>419638</v>
          </cell>
          <cell r="C15">
            <v>1436</v>
          </cell>
          <cell r="D15">
            <v>3.4219970546042065E-3</v>
          </cell>
          <cell r="E15">
            <v>1.8348863428571427</v>
          </cell>
          <cell r="F15">
            <v>0.5449928841057684</v>
          </cell>
          <cell r="G15">
            <v>103.09187253131785</v>
          </cell>
          <cell r="H15">
            <v>1436</v>
          </cell>
          <cell r="I15">
            <v>103.09187253131785</v>
          </cell>
          <cell r="J15">
            <v>42908</v>
          </cell>
          <cell r="K15">
            <v>785</v>
          </cell>
          <cell r="L15">
            <v>1.8294956651440292E-2</v>
          </cell>
          <cell r="M15">
            <v>1.4898542857142858</v>
          </cell>
          <cell r="N15">
            <v>51104</v>
          </cell>
          <cell r="O15">
            <v>148</v>
          </cell>
          <cell r="P15">
            <v>2.8960551033187227E-3</v>
          </cell>
          <cell r="Q15">
            <v>1.3829354285714286</v>
          </cell>
          <cell r="R15">
            <v>163840</v>
          </cell>
          <cell r="S15">
            <v>221</v>
          </cell>
          <cell r="T15">
            <v>1.3488769531250001E-3</v>
          </cell>
          <cell r="U15">
            <v>2.0112135238095239</v>
          </cell>
          <cell r="V15">
            <v>161786</v>
          </cell>
          <cell r="W15">
            <v>282</v>
          </cell>
          <cell r="X15">
            <v>1.7430432793937671E-3</v>
          </cell>
          <cell r="Y15">
            <v>2.1898811428571427</v>
          </cell>
        </row>
        <row r="16">
          <cell r="A16">
            <v>37873</v>
          </cell>
          <cell r="B16">
            <v>409324</v>
          </cell>
          <cell r="C16">
            <v>1287</v>
          </cell>
          <cell r="D16">
            <v>3.1442084998680752E-3</v>
          </cell>
          <cell r="E16">
            <v>1.9022854499999999</v>
          </cell>
          <cell r="F16">
            <v>0.52568346143845035</v>
          </cell>
          <cell r="G16">
            <v>106.14978796579855</v>
          </cell>
          <cell r="H16">
            <v>1287</v>
          </cell>
          <cell r="I16">
            <v>106.14978796579855</v>
          </cell>
          <cell r="J16">
            <v>43098</v>
          </cell>
          <cell r="K16">
            <v>712</v>
          </cell>
          <cell r="L16">
            <v>1.652048818970718E-2</v>
          </cell>
          <cell r="M16">
            <v>1.45985275</v>
          </cell>
          <cell r="N16">
            <v>53138</v>
          </cell>
          <cell r="O16">
            <v>120</v>
          </cell>
          <cell r="P16">
            <v>2.2582709172343711E-3</v>
          </cell>
          <cell r="Q16">
            <v>1.4026937500000001</v>
          </cell>
          <cell r="R16">
            <v>153405</v>
          </cell>
          <cell r="S16">
            <v>176</v>
          </cell>
          <cell r="T16">
            <v>1.1472898536553568E-3</v>
          </cell>
          <cell r="U16">
            <v>2.1305405833333331</v>
          </cell>
          <cell r="V16">
            <v>159683</v>
          </cell>
          <cell r="W16">
            <v>279</v>
          </cell>
          <cell r="X16">
            <v>1.7472116631075318E-3</v>
          </cell>
          <cell r="Y16">
            <v>2.302046583333333</v>
          </cell>
        </row>
        <row r="17">
          <cell r="A17">
            <v>37874</v>
          </cell>
          <cell r="B17">
            <v>378775</v>
          </cell>
          <cell r="C17">
            <v>991</v>
          </cell>
          <cell r="D17">
            <v>2.6163289551844764E-3</v>
          </cell>
          <cell r="E17">
            <v>1.9350198444444442</v>
          </cell>
          <cell r="F17">
            <v>0.51679056567355564</v>
          </cell>
          <cell r="G17">
            <v>110.95632019528314</v>
          </cell>
          <cell r="H17">
            <v>991</v>
          </cell>
          <cell r="I17">
            <v>110.95632019528314</v>
          </cell>
          <cell r="J17">
            <v>43001</v>
          </cell>
          <cell r="K17">
            <v>542</v>
          </cell>
          <cell r="L17">
            <v>1.2604358038185158E-2</v>
          </cell>
          <cell r="M17">
            <v>1.4362056666666669</v>
          </cell>
          <cell r="N17">
            <v>53093</v>
          </cell>
          <cell r="O17">
            <v>103</v>
          </cell>
          <cell r="P17">
            <v>1.9399920893526453E-3</v>
          </cell>
          <cell r="Q17">
            <v>1.4179163333333336</v>
          </cell>
          <cell r="R17">
            <v>130495</v>
          </cell>
          <cell r="S17">
            <v>99</v>
          </cell>
          <cell r="T17">
            <v>7.5864975669565884E-4</v>
          </cell>
          <cell r="U17">
            <v>2.1741364444444442</v>
          </cell>
          <cell r="V17">
            <v>152186</v>
          </cell>
          <cell r="W17">
            <v>247</v>
          </cell>
          <cell r="X17">
            <v>1.6230139434639192E-3</v>
          </cell>
          <cell r="Y17">
            <v>2.3731817037037035</v>
          </cell>
        </row>
        <row r="18">
          <cell r="A18">
            <v>37875</v>
          </cell>
          <cell r="B18">
            <v>321984</v>
          </cell>
          <cell r="C18">
            <v>941</v>
          </cell>
          <cell r="D18">
            <v>2.9225054661101172E-3</v>
          </cell>
          <cell r="E18">
            <v>1.9282685799999997</v>
          </cell>
          <cell r="F18">
            <v>0.51859995561406702</v>
          </cell>
          <cell r="G18">
            <v>115.51238985893629</v>
          </cell>
          <cell r="H18">
            <v>941</v>
          </cell>
          <cell r="I18">
            <v>115.51238985893629</v>
          </cell>
          <cell r="J18">
            <v>43047</v>
          </cell>
          <cell r="K18">
            <v>561</v>
          </cell>
          <cell r="L18">
            <v>1.3032267056937765E-2</v>
          </cell>
          <cell r="M18">
            <v>1.4174214000000001</v>
          </cell>
          <cell r="N18">
            <v>47940</v>
          </cell>
          <cell r="O18">
            <v>101</v>
          </cell>
          <cell r="P18">
            <v>2.1068001668752608E-3</v>
          </cell>
          <cell r="Q18">
            <v>1.4151507000000001</v>
          </cell>
          <cell r="R18">
            <v>109594</v>
          </cell>
          <cell r="S18">
            <v>98</v>
          </cell>
          <cell r="T18">
            <v>8.9420953701844987E-4</v>
          </cell>
          <cell r="U18">
            <v>2.1686045333333333</v>
          </cell>
          <cell r="V18">
            <v>121403</v>
          </cell>
          <cell r="W18">
            <v>181</v>
          </cell>
          <cell r="X18">
            <v>1.490902201757782E-3</v>
          </cell>
          <cell r="Y18">
            <v>2.3705759999999998</v>
          </cell>
        </row>
        <row r="19">
          <cell r="A19">
            <v>37876</v>
          </cell>
          <cell r="B19">
            <v>371286</v>
          </cell>
          <cell r="C19">
            <v>1029</v>
          </cell>
          <cell r="D19">
            <v>2.7714484252032126E-3</v>
          </cell>
          <cell r="E19">
            <v>1.948740418181818</v>
          </cell>
          <cell r="F19">
            <v>0.51315197789811517</v>
          </cell>
          <cell r="G19">
            <v>118.86880126217055</v>
          </cell>
          <cell r="H19">
            <v>1029</v>
          </cell>
          <cell r="I19">
            <v>118.86880126217055</v>
          </cell>
          <cell r="J19">
            <v>43028</v>
          </cell>
          <cell r="K19">
            <v>540</v>
          </cell>
          <cell r="L19">
            <v>1.2549967463047318E-2</v>
          </cell>
          <cell r="M19">
            <v>1.4020023636363637</v>
          </cell>
          <cell r="N19">
            <v>53590</v>
          </cell>
          <cell r="O19">
            <v>107</v>
          </cell>
          <cell r="P19">
            <v>1.9966411643963424E-3</v>
          </cell>
          <cell r="Q19">
            <v>1.4277833636363637</v>
          </cell>
          <cell r="R19">
            <v>125610</v>
          </cell>
          <cell r="S19">
            <v>130</v>
          </cell>
          <cell r="T19">
            <v>1.0349494467001034E-3</v>
          </cell>
          <cell r="U19">
            <v>2.1922277575757572</v>
          </cell>
          <cell r="V19">
            <v>149058</v>
          </cell>
          <cell r="W19">
            <v>252</v>
          </cell>
          <cell r="X19">
            <v>1.6906170752324597E-3</v>
          </cell>
          <cell r="Y19">
            <v>2.4170498181818179</v>
          </cell>
        </row>
        <row r="20">
          <cell r="A20">
            <v>37877</v>
          </cell>
          <cell r="B20">
            <v>417998</v>
          </cell>
          <cell r="C20">
            <v>1107</v>
          </cell>
          <cell r="D20">
            <v>2.6483380303255039E-3</v>
          </cell>
          <cell r="E20">
            <v>1.9883777499999999</v>
          </cell>
          <cell r="F20">
            <v>0.5029225457788391</v>
          </cell>
          <cell r="G20">
            <v>121.26160574618331</v>
          </cell>
          <cell r="H20">
            <v>1107</v>
          </cell>
          <cell r="I20">
            <v>121.26160574618331</v>
          </cell>
          <cell r="J20">
            <v>42865</v>
          </cell>
          <cell r="K20">
            <v>561</v>
          </cell>
          <cell r="L20">
            <v>1.3087600606555465E-2</v>
          </cell>
          <cell r="M20">
            <v>1.3887592500000001</v>
          </cell>
          <cell r="N20">
            <v>53597</v>
          </cell>
          <cell r="O20">
            <v>129</v>
          </cell>
          <cell r="P20">
            <v>2.40685112972741E-3</v>
          </cell>
          <cell r="Q20">
            <v>1.4383275000000002</v>
          </cell>
          <cell r="R20">
            <v>152107</v>
          </cell>
          <cell r="S20">
            <v>146</v>
          </cell>
          <cell r="T20">
            <v>9.5985063146337773E-4</v>
          </cell>
          <cell r="U20">
            <v>2.254603388888889</v>
          </cell>
          <cell r="V20">
            <v>169429</v>
          </cell>
          <cell r="W20">
            <v>271</v>
          </cell>
          <cell r="X20">
            <v>1.5994900518801385E-3</v>
          </cell>
          <cell r="Y20">
            <v>2.4885979444444444</v>
          </cell>
        </row>
        <row r="21">
          <cell r="A21">
            <v>37878</v>
          </cell>
          <cell r="B21">
            <v>426516</v>
          </cell>
          <cell r="C21">
            <v>1180</v>
          </cell>
          <cell r="D21">
            <v>2.7666019563158239E-3</v>
          </cell>
          <cell r="E21">
            <v>2.0257173692307688</v>
          </cell>
          <cell r="F21">
            <v>0.49365228100884212</v>
          </cell>
          <cell r="G21">
            <v>122.86916513237736</v>
          </cell>
          <cell r="H21">
            <v>1180</v>
          </cell>
          <cell r="I21">
            <v>122.86916513237736</v>
          </cell>
          <cell r="J21">
            <v>42926</v>
          </cell>
          <cell r="K21">
            <v>632</v>
          </cell>
          <cell r="L21">
            <v>1.4723011694544099E-2</v>
          </cell>
          <cell r="M21">
            <v>1.3776896153846157</v>
          </cell>
          <cell r="N21">
            <v>53406</v>
          </cell>
          <cell r="O21">
            <v>117</v>
          </cell>
          <cell r="P21">
            <v>2.1907650825749914E-3</v>
          </cell>
          <cell r="Q21">
            <v>1.4468233846153848</v>
          </cell>
          <cell r="R21">
            <v>156113</v>
          </cell>
          <cell r="S21">
            <v>137</v>
          </cell>
          <cell r="T21">
            <v>8.7756945289629948E-4</v>
          </cell>
          <cell r="U21">
            <v>2.3133404102564099</v>
          </cell>
          <cell r="V21">
            <v>174071</v>
          </cell>
          <cell r="W21">
            <v>294</v>
          </cell>
          <cell r="X21">
            <v>1.6889659966335575E-3</v>
          </cell>
          <cell r="Y21">
            <v>2.5560421538461537</v>
          </cell>
        </row>
        <row r="22">
          <cell r="A22">
            <v>37879</v>
          </cell>
          <cell r="B22">
            <v>525084</v>
          </cell>
          <cell r="C22">
            <v>1382</v>
          </cell>
          <cell r="D22">
            <v>2.6319598388067434E-3</v>
          </cell>
          <cell r="E22">
            <v>2.0985580714285712</v>
          </cell>
          <cell r="F22">
            <v>0.47651766878162227</v>
          </cell>
          <cell r="G22">
            <v>123.00209454995291</v>
          </cell>
          <cell r="H22">
            <v>1382</v>
          </cell>
          <cell r="I22">
            <v>123.00209454995291</v>
          </cell>
          <cell r="J22">
            <v>43048</v>
          </cell>
          <cell r="K22">
            <v>593</v>
          </cell>
          <cell r="L22">
            <v>1.3775320572384316E-2</v>
          </cell>
          <cell r="M22">
            <v>1.3684540714285716</v>
          </cell>
          <cell r="N22">
            <v>53691</v>
          </cell>
          <cell r="O22">
            <v>149</v>
          </cell>
          <cell r="P22">
            <v>2.7751392225885156E-3</v>
          </cell>
          <cell r="Q22">
            <v>1.4546959285714287</v>
          </cell>
          <cell r="R22">
            <v>213293</v>
          </cell>
          <cell r="S22">
            <v>258</v>
          </cell>
          <cell r="T22">
            <v>1.2096036906977725E-3</v>
          </cell>
          <cell r="U22">
            <v>2.4426492857142854</v>
          </cell>
          <cell r="V22">
            <v>215052</v>
          </cell>
          <cell r="W22">
            <v>382</v>
          </cell>
          <cell r="X22">
            <v>1.7763145657794393E-3</v>
          </cell>
          <cell r="Y22">
            <v>2.6704442857142858</v>
          </cell>
        </row>
        <row r="23">
          <cell r="A23">
            <v>37880</v>
          </cell>
          <cell r="B23">
            <v>411739</v>
          </cell>
          <cell r="C23">
            <v>1269</v>
          </cell>
          <cell r="D23">
            <v>3.0820495508076719E-3</v>
          </cell>
          <cell r="E23">
            <v>2.1178599466666665</v>
          </cell>
          <cell r="F23">
            <v>0.47217475431929101</v>
          </cell>
          <cell r="G23">
            <v>123.78341533296916</v>
          </cell>
          <cell r="H23">
            <v>1370</v>
          </cell>
          <cell r="I23">
            <v>123.18790590414997</v>
          </cell>
          <cell r="J23">
            <v>42997</v>
          </cell>
          <cell r="K23">
            <v>644</v>
          </cell>
          <cell r="L23">
            <v>1.4977789148080099E-2</v>
          </cell>
          <cell r="M23">
            <v>1.3603513333333335</v>
          </cell>
          <cell r="N23">
            <v>51892</v>
          </cell>
          <cell r="O23">
            <v>173</v>
          </cell>
          <cell r="P23">
            <v>3.3338472211516226E-3</v>
          </cell>
          <cell r="Q23">
            <v>1.4580407333333334</v>
          </cell>
          <cell r="R23">
            <v>169960</v>
          </cell>
          <cell r="S23">
            <v>201</v>
          </cell>
          <cell r="T23">
            <v>1.1826312073429043E-3</v>
          </cell>
          <cell r="U23">
            <v>2.4988655555555552</v>
          </cell>
          <cell r="V23">
            <v>146890</v>
          </cell>
          <cell r="W23">
            <v>251</v>
          </cell>
          <cell r="X23">
            <v>1.7087616583838247E-3</v>
          </cell>
          <cell r="Y23">
            <v>2.6817395555555552</v>
          </cell>
          <cell r="Z23">
            <v>71</v>
          </cell>
          <cell r="AA23">
            <v>30</v>
          </cell>
        </row>
        <row r="24">
          <cell r="A24">
            <v>37881</v>
          </cell>
          <cell r="B24">
            <v>583945</v>
          </cell>
          <cell r="C24">
            <v>1404</v>
          </cell>
          <cell r="D24">
            <v>2.4043360247968559E-3</v>
          </cell>
          <cell r="E24">
            <v>2.1971737624999998</v>
          </cell>
          <cell r="F24">
            <v>0.45513013903013966</v>
          </cell>
          <cell r="G24">
            <v>123.72160782415449</v>
          </cell>
          <cell r="H24">
            <v>1525</v>
          </cell>
          <cell r="I24">
            <v>122.50191792065246</v>
          </cell>
          <cell r="J24">
            <v>70257</v>
          </cell>
          <cell r="K24">
            <v>786</v>
          </cell>
          <cell r="L24">
            <v>1.1187497331226781E-2</v>
          </cell>
          <cell r="M24">
            <v>1.4026701875000001</v>
          </cell>
          <cell r="N24">
            <v>50035</v>
          </cell>
          <cell r="O24">
            <v>138</v>
          </cell>
          <cell r="P24">
            <v>2.7580693514539824E-3</v>
          </cell>
          <cell r="Q24">
            <v>1.4576016250000001</v>
          </cell>
          <cell r="R24">
            <v>152201</v>
          </cell>
          <cell r="S24">
            <v>162</v>
          </cell>
          <cell r="T24">
            <v>1.0643819685810213E-3</v>
          </cell>
          <cell r="U24">
            <v>2.5265960000000001</v>
          </cell>
          <cell r="V24">
            <v>311452</v>
          </cell>
          <cell r="W24">
            <v>318</v>
          </cell>
          <cell r="X24">
            <v>1.0210241064433684E-3</v>
          </cell>
          <cell r="Y24">
            <v>2.8904686666666666</v>
          </cell>
          <cell r="Z24">
            <v>89</v>
          </cell>
          <cell r="AA24">
            <v>32</v>
          </cell>
        </row>
        <row r="25">
          <cell r="A25">
            <v>37882</v>
          </cell>
          <cell r="B25">
            <v>577882</v>
          </cell>
          <cell r="C25">
            <v>1269</v>
          </cell>
          <cell r="D25">
            <v>2.1959500382431017E-3</v>
          </cell>
          <cell r="E25">
            <v>2.2650879882352939</v>
          </cell>
          <cell r="F25">
            <v>0.4414839534684431</v>
          </cell>
          <cell r="G25">
            <v>124.37556151907921</v>
          </cell>
          <cell r="H25">
            <v>1334</v>
          </cell>
          <cell r="I25">
            <v>122.87907109204799</v>
          </cell>
          <cell r="J25">
            <v>56065</v>
          </cell>
          <cell r="K25">
            <v>659</v>
          </cell>
          <cell r="L25">
            <v>1.1754213858913761E-2</v>
          </cell>
          <cell r="M25">
            <v>1.4158004705882354</v>
          </cell>
          <cell r="N25">
            <v>51081</v>
          </cell>
          <cell r="O25">
            <v>136</v>
          </cell>
          <cell r="P25">
            <v>2.6624380885260663E-3</v>
          </cell>
          <cell r="Q25">
            <v>1.4589985294117649</v>
          </cell>
          <cell r="R25">
            <v>153957</v>
          </cell>
          <cell r="S25">
            <v>160</v>
          </cell>
          <cell r="T25">
            <v>1.0392512194963529E-3</v>
          </cell>
          <cell r="U25">
            <v>2.5530610588235296</v>
          </cell>
          <cell r="V25">
            <v>316779</v>
          </cell>
          <cell r="W25">
            <v>314</v>
          </cell>
          <cell r="X25">
            <v>9.9122732251822254E-4</v>
          </cell>
          <cell r="Y25">
            <v>3.080699568627451</v>
          </cell>
          <cell r="Z25">
            <v>42</v>
          </cell>
          <cell r="AA25">
            <v>23</v>
          </cell>
        </row>
        <row r="26">
          <cell r="A26">
            <v>37883</v>
          </cell>
          <cell r="B26">
            <v>554496</v>
          </cell>
          <cell r="C26">
            <v>1269</v>
          </cell>
          <cell r="D26">
            <v>2.2885647506925206E-3</v>
          </cell>
          <cell r="E26">
            <v>2.3179206999999997</v>
          </cell>
          <cell r="F26">
            <v>0.43142114395889392</v>
          </cell>
          <cell r="G26">
            <v>124.96268475385824</v>
          </cell>
          <cell r="H26">
            <v>1327</v>
          </cell>
          <cell r="I26">
            <v>123.25052723836653</v>
          </cell>
          <cell r="J26">
            <v>55922</v>
          </cell>
          <cell r="K26">
            <v>588</v>
          </cell>
          <cell r="L26">
            <v>1.0514645398948535E-2</v>
          </cell>
          <cell r="M26">
            <v>1.4272414444444448</v>
          </cell>
          <cell r="N26">
            <v>49257</v>
          </cell>
          <cell r="O26">
            <v>155</v>
          </cell>
          <cell r="P26">
            <v>3.1467608664758309E-3</v>
          </cell>
          <cell r="Q26">
            <v>1.4573015555555557</v>
          </cell>
          <cell r="R26">
            <v>148206</v>
          </cell>
          <cell r="S26">
            <v>196</v>
          </cell>
          <cell r="T26">
            <v>1.3224835701658502E-3</v>
          </cell>
          <cell r="U26">
            <v>2.5704085555555554</v>
          </cell>
          <cell r="V26">
            <v>301111</v>
          </cell>
          <cell r="W26">
            <v>330</v>
          </cell>
          <cell r="X26">
            <v>1.0959413638160014E-3</v>
          </cell>
          <cell r="Y26">
            <v>3.2329651111111111</v>
          </cell>
          <cell r="Z26">
            <v>37</v>
          </cell>
          <cell r="AA26">
            <v>21</v>
          </cell>
        </row>
        <row r="27">
          <cell r="A27">
            <v>37884</v>
          </cell>
          <cell r="B27">
            <v>505947</v>
          </cell>
          <cell r="C27">
            <v>974</v>
          </cell>
          <cell r="D27">
            <v>1.9251028269759482E-3</v>
          </cell>
          <cell r="E27">
            <v>2.3503718526315787</v>
          </cell>
          <cell r="F27">
            <v>0.42546459143490695</v>
          </cell>
          <cell r="G27">
            <v>126.92712111920328</v>
          </cell>
          <cell r="H27">
            <v>1034</v>
          </cell>
          <cell r="I27">
            <v>124.96612760225518</v>
          </cell>
          <cell r="J27">
            <v>55166</v>
          </cell>
          <cell r="K27">
            <v>501</v>
          </cell>
          <cell r="L27">
            <v>9.0816807453866517E-3</v>
          </cell>
          <cell r="M27">
            <v>1.4363242105263159</v>
          </cell>
          <cell r="N27">
            <v>54248</v>
          </cell>
          <cell r="O27">
            <v>122</v>
          </cell>
          <cell r="P27">
            <v>2.2489308361598585E-3</v>
          </cell>
          <cell r="Q27">
            <v>1.463401052631579</v>
          </cell>
          <cell r="R27">
            <v>122237</v>
          </cell>
          <cell r="S27">
            <v>107</v>
          </cell>
          <cell r="T27">
            <v>8.7534870783805235E-4</v>
          </cell>
          <cell r="U27">
            <v>2.5595054035087719</v>
          </cell>
          <cell r="V27">
            <v>274296</v>
          </cell>
          <cell r="W27">
            <v>244</v>
          </cell>
          <cell r="X27">
            <v>8.8954997520926296E-4</v>
          </cell>
          <cell r="Y27">
            <v>3.3419172631578946</v>
          </cell>
          <cell r="Z27">
            <v>41</v>
          </cell>
          <cell r="AA27">
            <v>19</v>
          </cell>
        </row>
        <row r="28">
          <cell r="A28">
            <v>37885</v>
          </cell>
          <cell r="B28">
            <v>446592</v>
          </cell>
          <cell r="C28">
            <v>857</v>
          </cell>
          <cell r="D28">
            <v>1.9189775007165378E-3</v>
          </cell>
          <cell r="E28">
            <v>2.3623649399999995</v>
          </cell>
          <cell r="F28">
            <v>0.4233046228666093</v>
          </cell>
          <cell r="G28">
            <v>129.31357766702791</v>
          </cell>
          <cell r="H28">
            <v>902</v>
          </cell>
          <cell r="I28">
            <v>127.1675712519902</v>
          </cell>
          <cell r="J28">
            <v>47217</v>
          </cell>
          <cell r="K28">
            <v>448</v>
          </cell>
          <cell r="L28">
            <v>9.4881080966601004E-3</v>
          </cell>
          <cell r="M28">
            <v>1.4329726500000002</v>
          </cell>
          <cell r="N28">
            <v>54423</v>
          </cell>
          <cell r="O28">
            <v>123</v>
          </cell>
          <cell r="P28">
            <v>2.2600738658287854E-3</v>
          </cell>
          <cell r="Q28">
            <v>1.4691443500000001</v>
          </cell>
          <cell r="R28">
            <v>98859</v>
          </cell>
          <cell r="S28">
            <v>85</v>
          </cell>
          <cell r="T28">
            <v>8.5981043708716455E-4</v>
          </cell>
          <cell r="U28">
            <v>2.5270938333333333</v>
          </cell>
          <cell r="V28">
            <v>246093</v>
          </cell>
          <cell r="W28">
            <v>201</v>
          </cell>
          <cell r="X28">
            <v>8.1676439394862913E-4</v>
          </cell>
          <cell r="Y28">
            <v>3.4127112999999998</v>
          </cell>
          <cell r="Z28">
            <v>29</v>
          </cell>
          <cell r="AA28">
            <v>16</v>
          </cell>
        </row>
        <row r="29">
          <cell r="A29">
            <v>37886</v>
          </cell>
          <cell r="B29">
            <v>393401</v>
          </cell>
          <cell r="C29">
            <v>1018</v>
          </cell>
          <cell r="D29">
            <v>2.5876904227493066E-3</v>
          </cell>
          <cell r="E29">
            <v>2.3585249809523807</v>
          </cell>
          <cell r="F29">
            <v>0.42399381311458334</v>
          </cell>
          <cell r="G29">
            <v>130.78636234548526</v>
          </cell>
          <cell r="H29">
            <v>1085</v>
          </cell>
          <cell r="I29">
            <v>128.38869739273125</v>
          </cell>
          <cell r="J29">
            <v>57088</v>
          </cell>
          <cell r="K29">
            <v>558</v>
          </cell>
          <cell r="L29">
            <v>9.7743834080717493E-3</v>
          </cell>
          <cell r="M29">
            <v>1.4435716666666669</v>
          </cell>
          <cell r="N29">
            <v>47008</v>
          </cell>
          <cell r="O29">
            <v>111</v>
          </cell>
          <cell r="P29">
            <v>2.3613002042205582E-3</v>
          </cell>
          <cell r="Q29">
            <v>1.4641009047619049</v>
          </cell>
          <cell r="R29">
            <v>159251</v>
          </cell>
          <cell r="S29">
            <v>156</v>
          </cell>
          <cell r="T29">
            <v>9.7958568549020111E-4</v>
          </cell>
          <cell r="U29">
            <v>2.553368063492063</v>
          </cell>
          <cell r="V29">
            <v>130054</v>
          </cell>
          <cell r="W29">
            <v>193</v>
          </cell>
          <cell r="X29">
            <v>1.4839989542805296E-3</v>
          </cell>
          <cell r="Y29">
            <v>3.3699334920634918</v>
          </cell>
          <cell r="Z29">
            <v>40</v>
          </cell>
          <cell r="AA29">
            <v>27</v>
          </cell>
        </row>
        <row r="30">
          <cell r="A30">
            <v>37887</v>
          </cell>
          <cell r="B30">
            <v>390367</v>
          </cell>
          <cell r="C30">
            <v>984</v>
          </cell>
          <cell r="D30">
            <v>2.5207048751559429E-3</v>
          </cell>
          <cell r="E30">
            <v>2.3542342363636362</v>
          </cell>
          <cell r="F30">
            <v>0.42476656933874418</v>
          </cell>
          <cell r="G30">
            <v>132.31140813017518</v>
          </cell>
          <cell r="H30">
            <v>1054</v>
          </cell>
          <cell r="I30">
            <v>129.65658684928601</v>
          </cell>
          <cell r="J30">
            <v>53614</v>
          </cell>
          <cell r="K30">
            <v>513</v>
          </cell>
          <cell r="L30">
            <v>9.5683963143954939E-3</v>
          </cell>
          <cell r="M30">
            <v>1.4486277727272727</v>
          </cell>
          <cell r="N30">
            <v>47083</v>
          </cell>
          <cell r="O30">
            <v>102</v>
          </cell>
          <cell r="P30">
            <v>2.1663870186691588E-3</v>
          </cell>
          <cell r="Q30">
            <v>1.4596148181818183</v>
          </cell>
          <cell r="R30">
            <v>162822</v>
          </cell>
          <cell r="S30">
            <v>154</v>
          </cell>
          <cell r="T30">
            <v>9.4581813268477231E-4</v>
          </cell>
          <cell r="U30">
            <v>2.5803918787878786</v>
          </cell>
          <cell r="V30">
            <v>126848</v>
          </cell>
          <cell r="W30">
            <v>215</v>
          </cell>
          <cell r="X30">
            <v>1.6949419778002019E-3</v>
          </cell>
          <cell r="Y30">
            <v>3.3282271818181814</v>
          </cell>
          <cell r="Z30">
            <v>44</v>
          </cell>
          <cell r="AA30">
            <v>26</v>
          </cell>
        </row>
        <row r="31">
          <cell r="A31">
            <v>37888</v>
          </cell>
          <cell r="B31">
            <v>376405</v>
          </cell>
          <cell r="C31">
            <v>886</v>
          </cell>
          <cell r="D31">
            <v>2.3538475843838417E-3</v>
          </cell>
          <cell r="E31">
            <v>2.3467957478260866</v>
          </cell>
          <cell r="F31">
            <v>0.42611292479387375</v>
          </cell>
          <cell r="G31">
            <v>134.17869802325609</v>
          </cell>
          <cell r="H31">
            <v>944</v>
          </cell>
          <cell r="I31">
            <v>131.31286603461407</v>
          </cell>
          <cell r="J31">
            <v>51710</v>
          </cell>
          <cell r="K31">
            <v>454</v>
          </cell>
          <cell r="L31">
            <v>8.7797331270547275E-3</v>
          </cell>
          <cell r="M31">
            <v>1.4508435217391304</v>
          </cell>
          <cell r="N31">
            <v>50490</v>
          </cell>
          <cell r="O31">
            <v>118</v>
          </cell>
          <cell r="P31">
            <v>2.3370964547435136E-3</v>
          </cell>
          <cell r="Q31">
            <v>1.4598146086956523</v>
          </cell>
          <cell r="R31">
            <v>152905</v>
          </cell>
          <cell r="S31">
            <v>134</v>
          </cell>
          <cell r="T31">
            <v>8.7636113926948102E-4</v>
          </cell>
          <cell r="U31">
            <v>2.5967297681159418</v>
          </cell>
          <cell r="V31">
            <v>121300</v>
          </cell>
          <cell r="W31">
            <v>180</v>
          </cell>
          <cell r="X31">
            <v>1.483924154987634E-3</v>
          </cell>
          <cell r="Y31">
            <v>3.2854839710144925</v>
          </cell>
          <cell r="Z31">
            <v>36</v>
          </cell>
          <cell r="AA31">
            <v>22</v>
          </cell>
        </row>
        <row r="32">
          <cell r="A32">
            <v>37889</v>
          </cell>
          <cell r="B32">
            <v>362460</v>
          </cell>
          <cell r="C32">
            <v>830</v>
          </cell>
          <cell r="D32">
            <v>2.2899078519008995E-3</v>
          </cell>
          <cell r="E32">
            <v>2.3366070916666666</v>
          </cell>
          <cell r="F32">
            <v>0.42797096848949268</v>
          </cell>
          <cell r="G32">
            <v>136.18783025548839</v>
          </cell>
          <cell r="H32">
            <v>906</v>
          </cell>
          <cell r="I32">
            <v>133.03105720889758</v>
          </cell>
          <cell r="J32">
            <v>50286</v>
          </cell>
          <cell r="K32">
            <v>416</v>
          </cell>
          <cell r="L32">
            <v>8.2726802688621089E-3</v>
          </cell>
          <cell r="M32">
            <v>1.4511539583333335</v>
          </cell>
          <cell r="N32">
            <v>47552</v>
          </cell>
          <cell r="O32">
            <v>113</v>
          </cell>
          <cell r="P32">
            <v>2.3763458950201884E-3</v>
          </cell>
          <cell r="Q32">
            <v>1.4564476666666668</v>
          </cell>
          <cell r="R32">
            <v>152059</v>
          </cell>
          <cell r="S32">
            <v>137</v>
          </cell>
          <cell r="T32">
            <v>9.0096607237979997E-4</v>
          </cell>
          <cell r="U32">
            <v>2.6110246666666668</v>
          </cell>
          <cell r="V32">
            <v>112563</v>
          </cell>
          <cell r="W32">
            <v>164</v>
          </cell>
          <cell r="X32">
            <v>1.4569618791254674E-3</v>
          </cell>
          <cell r="Y32">
            <v>3.2392645555555557</v>
          </cell>
          <cell r="Z32">
            <v>47</v>
          </cell>
          <cell r="AA32">
            <v>29</v>
          </cell>
        </row>
        <row r="33">
          <cell r="A33">
            <v>37890</v>
          </cell>
          <cell r="B33">
            <v>353490</v>
          </cell>
          <cell r="C33">
            <v>799</v>
          </cell>
          <cell r="D33">
            <v>2.2603185380067328E-3</v>
          </cell>
          <cell r="E33">
            <v>2.3251524879999996</v>
          </cell>
          <cell r="F33">
            <v>0.43007931959772616</v>
          </cell>
          <cell r="G33">
            <v>138.22739401552792</v>
          </cell>
          <cell r="H33">
            <v>864</v>
          </cell>
          <cell r="I33">
            <v>134.82889135056485</v>
          </cell>
          <cell r="J33">
            <v>43380</v>
          </cell>
          <cell r="K33">
            <v>379</v>
          </cell>
          <cell r="L33">
            <v>8.7367450437989859E-3</v>
          </cell>
          <cell r="M33">
            <v>1.4434286000000003</v>
          </cell>
          <cell r="N33">
            <v>51558</v>
          </cell>
          <cell r="O33">
            <v>120</v>
          </cell>
          <cell r="P33">
            <v>2.327475852438031E-3</v>
          </cell>
          <cell r="Q33">
            <v>1.4579970400000002</v>
          </cell>
          <cell r="R33">
            <v>147234</v>
          </cell>
          <cell r="S33">
            <v>116</v>
          </cell>
          <cell r="T33">
            <v>7.8786149938193625E-4</v>
          </cell>
          <cell r="U33">
            <v>2.6204446400000001</v>
          </cell>
          <cell r="V33">
            <v>111318</v>
          </cell>
          <cell r="W33">
            <v>184</v>
          </cell>
          <cell r="X33">
            <v>1.6529222587541997E-3</v>
          </cell>
          <cell r="Y33">
            <v>3.1957798933333335</v>
          </cell>
          <cell r="Z33">
            <v>33</v>
          </cell>
          <cell r="AA33">
            <v>32</v>
          </cell>
        </row>
        <row r="34">
          <cell r="A34">
            <v>37891</v>
          </cell>
          <cell r="B34">
            <v>312112</v>
          </cell>
          <cell r="C34">
            <v>668</v>
          </cell>
          <cell r="D34">
            <v>2.1402573435177117E-3</v>
          </cell>
          <cell r="E34">
            <v>2.3053485307692307</v>
          </cell>
          <cell r="F34">
            <v>0.43377389000106109</v>
          </cell>
          <cell r="G34">
            <v>140.74153466734657</v>
          </cell>
          <cell r="H34">
            <v>711</v>
          </cell>
          <cell r="I34">
            <v>137.17131642257209</v>
          </cell>
          <cell r="J34">
            <v>36158</v>
          </cell>
          <cell r="K34">
            <v>302</v>
          </cell>
          <cell r="L34">
            <v>8.3522318712318157E-3</v>
          </cell>
          <cell r="M34">
            <v>1.4282421923076924</v>
          </cell>
          <cell r="N34">
            <v>60020</v>
          </cell>
          <cell r="O34">
            <v>139</v>
          </cell>
          <cell r="P34">
            <v>2.3158947017660782E-3</v>
          </cell>
          <cell r="Q34">
            <v>1.4688656153846156</v>
          </cell>
          <cell r="R34">
            <v>121612</v>
          </cell>
          <cell r="S34">
            <v>97</v>
          </cell>
          <cell r="T34">
            <v>7.9761865605367888E-4</v>
          </cell>
          <cell r="U34">
            <v>2.6100877435897432</v>
          </cell>
          <cell r="V34">
            <v>94322</v>
          </cell>
          <cell r="W34">
            <v>130</v>
          </cell>
          <cell r="X34">
            <v>1.3782574584932465E-3</v>
          </cell>
          <cell r="Y34">
            <v>3.1430021538461537</v>
          </cell>
          <cell r="Z34">
            <v>28</v>
          </cell>
          <cell r="AA34">
            <v>15</v>
          </cell>
        </row>
        <row r="35">
          <cell r="A35">
            <v>37892</v>
          </cell>
          <cell r="B35">
            <v>273377</v>
          </cell>
          <cell r="C35">
            <v>603</v>
          </cell>
          <cell r="D35">
            <v>2.2057451797334814E-3</v>
          </cell>
          <cell r="E35">
            <v>2.2786906814814811</v>
          </cell>
          <cell r="F35">
            <v>0.43884850547150794</v>
          </cell>
          <cell r="G35">
            <v>143.43909575994033</v>
          </cell>
          <cell r="H35">
            <v>640</v>
          </cell>
          <cell r="I35">
            <v>139.71105683652772</v>
          </cell>
          <cell r="J35">
            <v>27126</v>
          </cell>
          <cell r="K35">
            <v>248</v>
          </cell>
          <cell r="L35">
            <v>9.1425200914252002E-3</v>
          </cell>
          <cell r="M35">
            <v>1.4044796666666668</v>
          </cell>
          <cell r="N35">
            <v>58632</v>
          </cell>
          <cell r="O35">
            <v>139</v>
          </cell>
          <cell r="P35">
            <v>2.3707190612634738E-3</v>
          </cell>
          <cell r="Q35">
            <v>1.4774382962962964</v>
          </cell>
          <cell r="R35">
            <v>100270</v>
          </cell>
          <cell r="S35">
            <v>88</v>
          </cell>
          <cell r="T35">
            <v>8.776303979256009E-4</v>
          </cell>
          <cell r="U35">
            <v>2.5852160987654318</v>
          </cell>
          <cell r="V35">
            <v>87349</v>
          </cell>
          <cell r="W35">
            <v>128</v>
          </cell>
          <cell r="X35">
            <v>1.4653859803775658E-3</v>
          </cell>
          <cell r="Y35">
            <v>3.0891408641975309</v>
          </cell>
          <cell r="Z35">
            <v>21</v>
          </cell>
          <cell r="AA35">
            <v>16</v>
          </cell>
        </row>
        <row r="36">
          <cell r="A36">
            <v>37893</v>
          </cell>
          <cell r="B36">
            <v>303475</v>
          </cell>
          <cell r="C36">
            <v>718</v>
          </cell>
          <cell r="D36">
            <v>2.3659280006590329E-3</v>
          </cell>
          <cell r="E36">
            <v>2.2601715499999999</v>
          </cell>
          <cell r="F36">
            <v>0.44244429145212455</v>
          </cell>
          <cell r="G36">
            <v>145.53196089764114</v>
          </cell>
          <cell r="H36">
            <v>790</v>
          </cell>
          <cell r="I36">
            <v>141.52993863666234</v>
          </cell>
          <cell r="J36">
            <v>44219</v>
          </cell>
          <cell r="K36">
            <v>368</v>
          </cell>
          <cell r="L36">
            <v>8.3222144327099214E-3</v>
          </cell>
          <cell r="M36">
            <v>1.4001179285714287</v>
          </cell>
          <cell r="N36">
            <v>48545</v>
          </cell>
          <cell r="O36">
            <v>121</v>
          </cell>
          <cell r="P36">
            <v>2.4925327016170565E-3</v>
          </cell>
          <cell r="Q36">
            <v>1.4749513928571429</v>
          </cell>
          <cell r="R36">
            <v>118294</v>
          </cell>
          <cell r="S36">
            <v>87</v>
          </cell>
          <cell r="T36">
            <v>7.3545572894652303E-4</v>
          </cell>
          <cell r="U36">
            <v>2.5745661428571429</v>
          </cell>
          <cell r="V36">
            <v>92417</v>
          </cell>
          <cell r="W36">
            <v>142</v>
          </cell>
          <cell r="X36">
            <v>1.5365138448553838E-3</v>
          </cell>
          <cell r="Y36">
            <v>3.0426261428571428</v>
          </cell>
          <cell r="Z36">
            <v>45</v>
          </cell>
          <cell r="AA36">
            <v>27</v>
          </cell>
        </row>
        <row r="37">
          <cell r="A37">
            <v>37894</v>
          </cell>
          <cell r="B37">
            <v>330912</v>
          </cell>
          <cell r="C37">
            <v>770</v>
          </cell>
          <cell r="D37">
            <v>2.326902620636302E-3</v>
          </cell>
          <cell r="E37">
            <v>2.2484169999999999</v>
          </cell>
          <cell r="F37">
            <v>0.44475735595309945</v>
          </cell>
          <cell r="G37">
            <v>147.31011725885332</v>
          </cell>
          <cell r="H37">
            <v>830</v>
          </cell>
          <cell r="I37">
            <v>143.10246136233542</v>
          </cell>
          <cell r="J37">
            <v>45202</v>
          </cell>
          <cell r="K37">
            <v>356</v>
          </cell>
          <cell r="L37">
            <v>7.8757577098358487E-3</v>
          </cell>
          <cell r="M37">
            <v>1.3970400000000001</v>
          </cell>
          <cell r="N37">
            <v>57015</v>
          </cell>
          <cell r="O37">
            <v>128</v>
          </cell>
          <cell r="P37">
            <v>2.2450232394983778E-3</v>
          </cell>
          <cell r="Q37">
            <v>1.4811060000000003</v>
          </cell>
          <cell r="R37">
            <v>127875</v>
          </cell>
          <cell r="S37">
            <v>98</v>
          </cell>
          <cell r="T37">
            <v>7.6637341153470181E-4</v>
          </cell>
          <cell r="U37">
            <v>2.5710380000000002</v>
          </cell>
          <cell r="V37">
            <v>100820</v>
          </cell>
          <cell r="W37">
            <v>188</v>
          </cell>
          <cell r="X37">
            <v>1.8647093830589168E-3</v>
          </cell>
          <cell r="Y37">
            <v>3.0049213333333333</v>
          </cell>
          <cell r="Z37">
            <v>43</v>
          </cell>
          <cell r="AA37">
            <v>17</v>
          </cell>
        </row>
        <row r="38">
          <cell r="A38" t="str">
            <v>Total</v>
          </cell>
          <cell r="B38">
            <v>11242085</v>
          </cell>
          <cell r="C38">
            <v>33942</v>
          </cell>
          <cell r="D38">
            <v>3.0191908351520202E-3</v>
          </cell>
          <cell r="H38">
            <v>34940</v>
          </cell>
          <cell r="J38">
            <v>1397040</v>
          </cell>
          <cell r="K38">
            <v>19356</v>
          </cell>
          <cell r="L38">
            <v>1.3855007730630475E-2</v>
          </cell>
          <cell r="N38">
            <v>1481106</v>
          </cell>
          <cell r="O38">
            <v>3692</v>
          </cell>
          <cell r="P38">
            <v>2.4927317828703686E-3</v>
          </cell>
          <cell r="R38">
            <v>3856557</v>
          </cell>
          <cell r="S38">
            <v>4201</v>
          </cell>
          <cell r="T38">
            <v>1.089313602780926E-3</v>
          </cell>
          <cell r="V38">
            <v>4507382</v>
          </cell>
          <cell r="W38">
            <v>6693</v>
          </cell>
          <cell r="X38">
            <v>1.4848974415747323E-3</v>
          </cell>
          <cell r="Z38">
            <v>646</v>
          </cell>
          <cell r="AA38">
            <v>352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내역서2안"/>
      <sheetName val="N賃率-職"/>
      <sheetName val="내역"/>
      <sheetName val="공주박물관-표지"/>
      <sheetName val="공주박물관-시공테크갑지2안"/>
      <sheetName val="춘천박물관일위대가"/>
      <sheetName val="일위대가 "/>
      <sheetName val="조습패널면적단가"/>
      <sheetName val="견적대비표"/>
      <sheetName val="조습패널견적대비표"/>
      <sheetName val="단가조사표1"/>
      <sheetName val="노임조사표"/>
      <sheetName val="일반수장고"/>
      <sheetName val="Macro1"/>
      <sheetName val="실행내역"/>
      <sheetName val="COST"/>
      <sheetName val="의왕내역"/>
      <sheetName val="일위_파일"/>
      <sheetName val="AL공사(원)"/>
      <sheetName val="일위대가표"/>
      <sheetName val="백암비스타내역"/>
      <sheetName val="노임단가"/>
      <sheetName val="식재가격"/>
      <sheetName val="식재총괄"/>
      <sheetName val="일위목록"/>
      <sheetName val="시화점실행"/>
      <sheetName val="공통가설"/>
      <sheetName val="단가산출"/>
      <sheetName val="요율"/>
      <sheetName val="일위대가목차"/>
      <sheetName val="단가일람"/>
      <sheetName val="단위량당중기"/>
      <sheetName val="예산명세서"/>
      <sheetName val="설계명세서"/>
      <sheetName val="자료입력"/>
      <sheetName val="철거산출근거"/>
      <sheetName val="단"/>
      <sheetName val="춘천박물관특별수장내역일위9901022"/>
      <sheetName val="견적서"/>
      <sheetName val="냉천부속동"/>
      <sheetName val="단가조사"/>
      <sheetName val="Mc1"/>
      <sheetName val="수량산출"/>
      <sheetName val="원가 (2)"/>
      <sheetName val="단가대비표 (3)"/>
      <sheetName val="일위대가"/>
      <sheetName val="신우"/>
      <sheetName val="조경일람"/>
      <sheetName val="현장관리비"/>
      <sheetName val="우성교간선"/>
      <sheetName val="기계경비산출기준"/>
      <sheetName val="내역서"/>
      <sheetName val="일위대가(건축)"/>
      <sheetName val="수목표준대가"/>
      <sheetName val="내역표지"/>
      <sheetName val="2000양배"/>
      <sheetName val="공통단가"/>
      <sheetName val="운반비"/>
      <sheetName val="환율change"/>
      <sheetName val="누계12"/>
      <sheetName val="현장"/>
      <sheetName val="실행"/>
      <sheetName val="우석문틀"/>
      <sheetName val="목록"/>
      <sheetName val="하부철근수량"/>
      <sheetName val="Sheet1"/>
      <sheetName val="경산"/>
      <sheetName val="직노"/>
      <sheetName val="단가"/>
      <sheetName val="단가표"/>
      <sheetName val="노무비"/>
      <sheetName val="하수급견적대비"/>
      <sheetName val="입찰안"/>
      <sheetName val="집계표"/>
      <sheetName val="수입"/>
      <sheetName val="경비"/>
      <sheetName val="직재"/>
      <sheetName val="NEGO"/>
      <sheetName val="노임이"/>
      <sheetName val="노임9월"/>
      <sheetName val="출자한도"/>
      <sheetName val="대비2"/>
      <sheetName val="터파기및재료"/>
      <sheetName val="22단가"/>
      <sheetName val="22인공"/>
      <sheetName val="수목데이타 "/>
      <sheetName val="AL공사_원_"/>
      <sheetName val="단가조사서"/>
      <sheetName val="교통대책내역"/>
      <sheetName val="시중노임(공사)"/>
      <sheetName val="0"/>
      <sheetName val="기계경비일람"/>
      <sheetName val="단가산출서"/>
      <sheetName val="DATE"/>
      <sheetName val="경율산정.XLS"/>
      <sheetName val="1단계"/>
      <sheetName val="금액내역서"/>
      <sheetName val="asd"/>
      <sheetName val="중기조종사 단위단가"/>
      <sheetName val="물가시세표"/>
      <sheetName val="여과지동"/>
      <sheetName val="기초자료"/>
      <sheetName val="DATA"/>
      <sheetName val="데이타"/>
      <sheetName val="자재단가"/>
      <sheetName val="일위대가_"/>
      <sheetName val="단가비교표"/>
      <sheetName val="Sheet5"/>
      <sheetName val="대공종"/>
      <sheetName val="을지"/>
      <sheetName val="2000,9월 일위"/>
      <sheetName val="대,유,램"/>
      <sheetName val="Sheet4"/>
      <sheetName val="ABUT수량-A1"/>
      <sheetName val="율촌법률사무소2내역"/>
      <sheetName val="TRE TABLE"/>
      <sheetName val="#REF"/>
      <sheetName val="건축내역"/>
      <sheetName val="49단가"/>
      <sheetName val="GRACE"/>
      <sheetName val="골조시행"/>
      <sheetName val="일위대가(4층원격)"/>
      <sheetName val="재료비"/>
      <sheetName val="갑"/>
      <sheetName val="시험장S자로가로등공사"/>
      <sheetName val="청주(철골발주의뢰서)"/>
      <sheetName val="첨부1"/>
      <sheetName val="원가계산서(남측)"/>
      <sheetName val="Sheet2"/>
      <sheetName val="단가산출(총괄)"/>
      <sheetName val="일위총괄"/>
      <sheetName val="CON'C"/>
      <sheetName val="2공구산출내역"/>
      <sheetName val="99노임기준"/>
      <sheetName val="단가대비표"/>
      <sheetName val="JUCKEYK"/>
      <sheetName val="기계경비"/>
      <sheetName val="남대문빌딩"/>
      <sheetName val="횡배수관"/>
      <sheetName val="돈암사업"/>
      <sheetName val="2000,9월_일위"/>
      <sheetName val="원가_(2)"/>
      <sheetName val="단가대비표_(3)"/>
      <sheetName val="수목데이타_"/>
      <sheetName val="부대내역"/>
      <sheetName val="자재단가조사표"/>
      <sheetName val="일위대가목록표"/>
      <sheetName val="재료"/>
      <sheetName val="단가산출2"/>
      <sheetName val="6.단가조서"/>
      <sheetName val="3.단위내역목록"/>
      <sheetName val="인건비"/>
      <sheetName val="슬래브1"/>
      <sheetName val="7.노임단가"/>
      <sheetName val="조명율표"/>
      <sheetName val="기본일위"/>
      <sheetName val="을"/>
      <sheetName val="개요"/>
      <sheetName val="Xunit"/>
      <sheetName val="I一般比"/>
      <sheetName val="유림콘도"/>
      <sheetName val="납부서"/>
      <sheetName val="원하대비"/>
      <sheetName val="원도급"/>
      <sheetName val="하도급"/>
      <sheetName val="유림골조"/>
      <sheetName val="비교1"/>
      <sheetName val="소비자가"/>
      <sheetName val="기계경비(시간당)"/>
      <sheetName val="램머"/>
      <sheetName val="품셈"/>
      <sheetName val="Total"/>
      <sheetName val="일위대가_1"/>
      <sheetName val="단가대비표_(3)1"/>
      <sheetName val="원가_(2)1"/>
      <sheetName val="일위대가_2"/>
      <sheetName val="단가대비표_(3)2"/>
      <sheetName val="원가_(2)2"/>
      <sheetName val="D-3109"/>
      <sheetName val="Customer Databas"/>
      <sheetName val="제출내역 (2)"/>
      <sheetName val="중기조종사_단위단가"/>
      <sheetName val="TRE_TABLE"/>
      <sheetName val="경율산정_XLS"/>
      <sheetName val="단가기준"/>
      <sheetName val="산출내역서"/>
      <sheetName val="1을"/>
      <sheetName val="CODE"/>
      <sheetName val="총괄집계표"/>
      <sheetName val="날개벽수량표"/>
      <sheetName val="단가산출-기,교"/>
      <sheetName val="일위목록-기"/>
      <sheetName val="단가(1)"/>
      <sheetName val="상가분양"/>
      <sheetName val="단가최종"/>
      <sheetName val="대비"/>
      <sheetName val="기초단가"/>
      <sheetName val="이토변실(A3-LINE)"/>
      <sheetName val="공사비"/>
      <sheetName val="내역서(전기)"/>
      <sheetName val="6차2회변경내역서"/>
      <sheetName val="wall"/>
      <sheetName val="물량표"/>
      <sheetName val="시멘트"/>
      <sheetName val="교각1"/>
      <sheetName val="EQUIPMENT -2"/>
      <sheetName val="물량내역서"/>
      <sheetName val="1-1"/>
      <sheetName val="대목"/>
      <sheetName val="설비내역서"/>
      <sheetName val="건축내역서"/>
      <sheetName val="전기내역서"/>
      <sheetName val="BH-1 (2)"/>
      <sheetName val="trade sum"/>
      <sheetName val="당초"/>
      <sheetName val="단가 "/>
      <sheetName val="웅진교-S2"/>
      <sheetName val="총괄집계 (3%)"/>
      <sheetName val="건축원가"/>
      <sheetName val="총괄내역서"/>
      <sheetName val="C-노임단가"/>
      <sheetName val="48단가"/>
      <sheetName val="원가"/>
      <sheetName val="BID"/>
      <sheetName val="노임"/>
      <sheetName val="일위목차"/>
      <sheetName val="공사비총괄표"/>
      <sheetName val="전기단가조사서"/>
      <sheetName val="설직재-1"/>
      <sheetName val="제직재"/>
      <sheetName val="호표"/>
      <sheetName val="금융"/>
      <sheetName val="내역서관리"/>
      <sheetName val="2.대외공문"/>
      <sheetName val="RE9604"/>
      <sheetName val="01"/>
      <sheetName val="기존단가 (2)"/>
      <sheetName val="소방"/>
      <sheetName val="001"/>
      <sheetName val="INPUT"/>
      <sheetName val="기본사항"/>
      <sheetName val="EQ-R1"/>
      <sheetName val="CT"/>
      <sheetName val="산출내역서집계표"/>
      <sheetName val="산출목록표"/>
      <sheetName val="제안서입력"/>
      <sheetName val="자금계획"/>
      <sheetName val="사업수지"/>
      <sheetName val="FCR양식(2)"/>
      <sheetName val="설계내역"/>
      <sheetName val="옥외등신설"/>
      <sheetName val="저케CV22신설"/>
      <sheetName val="저케CV38신설"/>
      <sheetName val="저케CV8신설"/>
      <sheetName val="접지3종"/>
      <sheetName val="공사예산서"/>
      <sheetName val="일 위 대 가 표"/>
      <sheetName val="기초일위"/>
      <sheetName val="시설일위"/>
      <sheetName val="조명일위"/>
      <sheetName val="APT"/>
      <sheetName val="금융비용"/>
      <sheetName val="부안일위"/>
      <sheetName val="부대공Ⅱ"/>
      <sheetName val=""/>
      <sheetName val="세부내역"/>
      <sheetName val="FAB4생산"/>
      <sheetName val="주소록"/>
      <sheetName val="도급FORM"/>
      <sheetName val="토목"/>
      <sheetName val="NYS"/>
      <sheetName val="Xunit (단위환산)"/>
      <sheetName val="산출기준(파견전산실)"/>
      <sheetName val="A"/>
      <sheetName val="예산M11A"/>
      <sheetName val="10월"/>
      <sheetName val="골조"/>
      <sheetName val="TEL"/>
      <sheetName val="부대대비"/>
      <sheetName val="냉연집계"/>
      <sheetName val="6호기"/>
      <sheetName val="98지급계획"/>
      <sheetName val="남양주댠가표"/>
      <sheetName val="연부97-1"/>
      <sheetName val="DAN"/>
      <sheetName val="백호우계수"/>
      <sheetName val="내역1"/>
      <sheetName val="원가계산서"/>
      <sheetName val="DB"/>
      <sheetName val="건축"/>
      <sheetName val="월별수입"/>
      <sheetName val="단위수량"/>
      <sheetName val="산출근거"/>
      <sheetName val="서식"/>
      <sheetName val="재료표"/>
      <sheetName val="제경집계"/>
      <sheetName val="코드"/>
      <sheetName val="우수받이"/>
      <sheetName val="자  재"/>
      <sheetName val="건축외주"/>
      <sheetName val="공조기"/>
      <sheetName val="R&amp;D"/>
      <sheetName val="자재"/>
      <sheetName val="Front"/>
      <sheetName val="AS포장복구 "/>
      <sheetName val="변압기 및 발전기 용량"/>
      <sheetName val="AHU"/>
      <sheetName val="pcw"/>
      <sheetName val="반포2차"/>
      <sheetName val="예산총괄"/>
      <sheetName val="CTEMCOST"/>
      <sheetName val="산근"/>
      <sheetName val="공량산출서"/>
      <sheetName val="단면가정"/>
      <sheetName val="총괄표"/>
      <sheetName val="Sheet1 (2)"/>
      <sheetName val="굴화내역"/>
      <sheetName val="일위대가-1"/>
      <sheetName val="미계약2"/>
      <sheetName val="물집"/>
      <sheetName val="공정집계_국별"/>
      <sheetName val="#3_일위대가목록"/>
      <sheetName val="#2_일위대가목록"/>
      <sheetName val="예산조서"/>
      <sheetName val="CC16-내역서"/>
      <sheetName val="노단"/>
      <sheetName val="수량인공"/>
      <sheetName val="BASIC"/>
      <sheetName val="대치판정"/>
      <sheetName val="기초목"/>
      <sheetName val="토사(PE)"/>
      <sheetName val="PAINT"/>
      <sheetName val="내역서 제출"/>
      <sheetName val="인천제철"/>
      <sheetName val="일반"/>
      <sheetName val="정공공사"/>
      <sheetName val="16-1"/>
      <sheetName val="차수"/>
      <sheetName val="약품공급2"/>
      <sheetName val="식생블럭단위수량"/>
      <sheetName val="대림경상68억"/>
      <sheetName val="공문"/>
      <sheetName val="3.공통공사대비"/>
      <sheetName val="(A)내역서"/>
      <sheetName val="도급b_balju"/>
      <sheetName val="기성내역서표지"/>
      <sheetName val="토공(우물통,기타) "/>
      <sheetName val="일위대가_3"/>
      <sheetName val="단가대비표_(3)3"/>
      <sheetName val="원가_(2)3"/>
      <sheetName val="수목데이타_1"/>
      <sheetName val="2000,9월_일위1"/>
      <sheetName val="경율산정_XLS1"/>
      <sheetName val="제출내역_(2)"/>
      <sheetName val="중기조종사_단위단가1"/>
      <sheetName val="7_노임단가"/>
      <sheetName val="TRE_TABLE1"/>
      <sheetName val="6_단가조서"/>
      <sheetName val="3_단위내역목록"/>
      <sheetName val="Customer_Databas"/>
      <sheetName val="단가_"/>
      <sheetName val="총괄집계_(3%)"/>
      <sheetName val="EQUIPMENT_-2"/>
      <sheetName val="BH-1_(2)"/>
      <sheetName val="일위대가_4"/>
      <sheetName val="단가대비표_(3)4"/>
      <sheetName val="원가_(2)4"/>
      <sheetName val="수목데이타_2"/>
      <sheetName val="2000,9월_일위2"/>
      <sheetName val="경율산정_XLS2"/>
      <sheetName val="제출내역_(2)1"/>
      <sheetName val="중기조종사_단위단가2"/>
      <sheetName val="7_노임단가1"/>
      <sheetName val="TRE_TABLE2"/>
      <sheetName val="6_단가조서1"/>
      <sheetName val="3_단위내역목록1"/>
      <sheetName val="Customer_Databas1"/>
      <sheetName val="단가_1"/>
      <sheetName val="총괄집계_(3%)1"/>
      <sheetName val="EQUIPMENT_-21"/>
      <sheetName val="BH-1_(2)1"/>
      <sheetName val="일위대가_5"/>
      <sheetName val="단가대비표_(3)5"/>
      <sheetName val="원가_(2)5"/>
      <sheetName val="수목데이타_3"/>
      <sheetName val="2000,9월_일위3"/>
      <sheetName val="경율산정_XLS3"/>
      <sheetName val="제출내역_(2)2"/>
      <sheetName val="중기조종사_단위단가3"/>
      <sheetName val="7_노임단가2"/>
      <sheetName val="TRE_TABLE3"/>
      <sheetName val="6_단가조서2"/>
      <sheetName val="3_단위내역목록2"/>
      <sheetName val="Customer_Databas2"/>
      <sheetName val="단가_2"/>
      <sheetName val="총괄집계_(3%)2"/>
      <sheetName val="EQUIPMENT_-22"/>
      <sheetName val="BH-1_(2)2"/>
      <sheetName val="Macro2"/>
      <sheetName val="수량산출서"/>
      <sheetName val="횡배수관집현황(2공구)"/>
      <sheetName val="시운전연료"/>
      <sheetName val="일일근태현황"/>
      <sheetName val="선급금신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내역서2안"/>
    </sheetNames>
    <sheetDataSet>
      <sheetData sheetId="0"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일위대가(4층원격)"/>
      <sheetName val="내역서2안"/>
      <sheetName val="일위대가_4층원격_"/>
      <sheetName val="Sheet1"/>
      <sheetName val="단"/>
      <sheetName val="일위대가목록"/>
      <sheetName val="단가산출목록표"/>
      <sheetName val="공종단가"/>
      <sheetName val="대,유,램"/>
      <sheetName val="설계내역"/>
      <sheetName val="직노"/>
      <sheetName val="단가표"/>
      <sheetName val="일위대가"/>
      <sheetName val="투찰추정"/>
      <sheetName val="내역서"/>
      <sheetName val="몸체(460×600)"/>
      <sheetName val="DATA1"/>
      <sheetName val="단가조사"/>
      <sheetName val="일위대가(출입)"/>
      <sheetName val="4.산출근거(추락방지)"/>
      <sheetName val="수량산출(VMS)"/>
      <sheetName val="단가산출서"/>
      <sheetName val="5.2설치내역서(총괄)"/>
      <sheetName val="설직재-1"/>
      <sheetName val="경산"/>
      <sheetName val="노임단가"/>
      <sheetName val="Macro1"/>
      <sheetName val="CATV"/>
      <sheetName val="내역"/>
      <sheetName val="소방"/>
      <sheetName val="일위_파일"/>
      <sheetName val="단가산출"/>
      <sheetName val="한강운반비"/>
      <sheetName val="인건비(VOICE)"/>
      <sheetName val="1안"/>
      <sheetName val="내역서(교량)전체"/>
      <sheetName val="갑지"/>
      <sheetName val="집계표"/>
      <sheetName val="기계경비(시간당)"/>
      <sheetName val="램머"/>
      <sheetName val="일위"/>
      <sheetName val="연봉제 전환의 건"/>
      <sheetName val="연봉제임금테이블"/>
      <sheetName val="N賃率-職"/>
      <sheetName val="WORK"/>
      <sheetName val="I一般比"/>
      <sheetName val="노무비"/>
      <sheetName val="산출목록표"/>
      <sheetName val="강남1"/>
      <sheetName val=" HIT-&gt;HMC 견적(3900)"/>
      <sheetName val="Mc1"/>
      <sheetName val="실행내역"/>
      <sheetName val="청주(철골발주의뢰서)"/>
      <sheetName val="수목표준대가"/>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일위대가(4층원격)"/>
    </sheetNames>
    <sheetDataSet>
      <sheetData sheetId="0"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일위대가"/>
      <sheetName val="일위대가(4층원격)"/>
      <sheetName val="기자재 내역서"/>
      <sheetName val="Sheet1"/>
      <sheetName val="내역서2안"/>
      <sheetName val="단"/>
      <sheetName val="설직재-1"/>
      <sheetName val="대,유,램"/>
      <sheetName val="내역서"/>
      <sheetName val="일위대가_4층원격_"/>
      <sheetName val="C-직노1"/>
      <sheetName val="D-경비1"/>
      <sheetName val="2F 회의실견적(5_14 일대)"/>
      <sheetName val="공종단가"/>
      <sheetName val="4.산출근거(추락방지)"/>
      <sheetName val="백암비스타내역"/>
      <sheetName val="CATV"/>
      <sheetName val="일위_파일"/>
      <sheetName val="단관데이터"/>
      <sheetName val="이형관데이터"/>
      <sheetName val="일위대가목록"/>
      <sheetName val="I一般比"/>
      <sheetName val="1안"/>
      <sheetName val="갑지"/>
      <sheetName val="집계표"/>
      <sheetName val="Macro1"/>
      <sheetName val="단가산출"/>
      <sheetName val="70%"/>
      <sheetName val="N賃率-職"/>
      <sheetName val="단가일람"/>
      <sheetName val="산출목록표"/>
      <sheetName val="단가조사"/>
      <sheetName val="직노"/>
      <sheetName val="단가산출목록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일위대가"/>
    </sheetNames>
    <sheetDataSet>
      <sheetData sheetId="0"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명"/>
      <sheetName val="일명95"/>
      <sheetName val="일비"/>
      <sheetName val="일비95"/>
      <sheetName val="경명"/>
      <sheetName val="경명95"/>
      <sheetName val="경배"/>
      <sheetName val="경배95"/>
      <sheetName val="임율"/>
      <sheetName val="임율95"/>
      <sheetName val="간노비"/>
      <sheetName val="간노비95"/>
      <sheetName val="직노"/>
      <sheetName val="공정율"/>
      <sheetName val="pldt"/>
      <sheetName val="건집"/>
      <sheetName val="건축"/>
      <sheetName val="기설집"/>
      <sheetName val="설집"/>
      <sheetName val="XXXXXX"/>
      <sheetName val="VXXX"/>
      <sheetName val="진짜내역"/>
      <sheetName val="총괄"/>
      <sheetName val="집계"/>
      <sheetName val="내역"/>
      <sheetName val="공량집"/>
      <sheetName val="단가"/>
      <sheetName val="배부율"/>
      <sheetName val="완성1"/>
      <sheetName val="완성2"/>
      <sheetName val="산재비율"/>
      <sheetName val="안전비율"/>
      <sheetName val="일반비율"/>
      <sheetName val="노임"/>
      <sheetName val="공량"/>
      <sheetName val="VXXXXX"/>
      <sheetName val="적용대가"/>
      <sheetName val="지수내역"/>
      <sheetName val="노(97.1,97.9,98.1)"/>
      <sheetName val="노임단가"/>
      <sheetName val="일위대가목록"/>
      <sheetName val="내역서2안"/>
      <sheetName val="Sheet1"/>
      <sheetName val="일위_파일"/>
      <sheetName val="견적서"/>
      <sheetName val="출력은 금물"/>
      <sheetName val="철거산출근거"/>
      <sheetName val="일위대가(건축)"/>
      <sheetName val="Baby일위대가"/>
      <sheetName val="일위대가"/>
      <sheetName val=" 냉각수펌프"/>
      <sheetName val="경산"/>
      <sheetName val="단가 "/>
      <sheetName val="COVER"/>
      <sheetName val="직재"/>
      <sheetName val="#REF"/>
      <sheetName val="소비자가"/>
      <sheetName val="수량산출"/>
      <sheetName val="EJ"/>
      <sheetName val="단가조사"/>
      <sheetName val="저"/>
      <sheetName val="내역서(삼호)"/>
      <sheetName val="간접비"/>
      <sheetName val="일위대가(출입)"/>
      <sheetName val="2공구산출내역"/>
      <sheetName val="대,유,램"/>
      <sheetName val="국별인원"/>
      <sheetName val="식재일위대가"/>
      <sheetName val="J直材4"/>
      <sheetName val="일위대가(4층원격)"/>
      <sheetName val="기초일위대가"/>
      <sheetName val="단가대비표"/>
      <sheetName val="산출기초"/>
      <sheetName val="연결관암거"/>
      <sheetName val="적용건축"/>
      <sheetName val="표지"/>
      <sheetName val="기계내역"/>
      <sheetName val="KKK"/>
      <sheetName val="Sheet3"/>
      <sheetName val="도급내역서"/>
      <sheetName val="9GNG운반"/>
      <sheetName val="기계경비(시간당)"/>
      <sheetName val="램머"/>
      <sheetName val="소방"/>
      <sheetName val="N賃率-職"/>
      <sheetName val="차액보증"/>
      <sheetName val="부분별수량산출(조합기초)"/>
      <sheetName val="Sheet1 (2)"/>
      <sheetName val="터파기및재료"/>
      <sheetName val="COL"/>
      <sheetName val="2F 회의실견적(5_14 일대)"/>
      <sheetName val="Sheet5"/>
      <sheetName val="Macro1"/>
      <sheetName val="손익분석"/>
      <sheetName val="단가조사서"/>
      <sheetName val="물가자료"/>
      <sheetName val="건축부하"/>
      <sheetName val="약전닥트"/>
      <sheetName val="일지-H"/>
      <sheetName val="김포IO"/>
      <sheetName val="LD"/>
      <sheetName val="FA설치명세"/>
      <sheetName val="처리단락"/>
      <sheetName val="조건표"/>
      <sheetName val="Sheet38"/>
      <sheetName val="기자재비"/>
      <sheetName val="금액내역서"/>
      <sheetName val="데리네이타현황"/>
      <sheetName val="부속동"/>
      <sheetName val="일위목록"/>
      <sheetName val="1안"/>
      <sheetName val="내역서"/>
      <sheetName val="설직재-1"/>
      <sheetName val="Sheet2"/>
      <sheetName val="일반전기C"/>
      <sheetName val="부대공"/>
      <sheetName val="포장공"/>
      <sheetName val="토공"/>
      <sheetName val="ilch"/>
      <sheetName val="단위중량"/>
      <sheetName val="을"/>
      <sheetName val="정부노임단가"/>
      <sheetName val="DATA"/>
      <sheetName val="데이타"/>
      <sheetName val="골조시행"/>
      <sheetName val="샘플표지"/>
      <sheetName val="대보~세기"/>
      <sheetName val="AHU집계"/>
      <sheetName val="대운반(철재)"/>
      <sheetName val="쌍송교"/>
      <sheetName val="수지예산"/>
      <sheetName val="단가산출"/>
      <sheetName val="일위"/>
      <sheetName val="산출-설비"/>
      <sheetName val="부대내역"/>
      <sheetName val="흥양2교토공집계표"/>
      <sheetName val="I一般比"/>
      <sheetName val="노(97_1,97_9,98_1)"/>
      <sheetName val="출력은_금물"/>
      <sheetName val="_냉각수펌프"/>
      <sheetName val="단가_"/>
      <sheetName val="Base"/>
      <sheetName val="C3"/>
      <sheetName val="납부서"/>
      <sheetName val="건축원가"/>
      <sheetName val="공량(1월22일)"/>
      <sheetName val="도급내역"/>
      <sheetName val="을지"/>
      <sheetName val="대목"/>
      <sheetName val="전담운영PM"/>
      <sheetName val="일위대가내역"/>
      <sheetName val="목록"/>
      <sheetName val="ESCO개보수공사"/>
      <sheetName val="1차 내역서"/>
      <sheetName val="사업부배부A"/>
      <sheetName val="일위대가표"/>
      <sheetName val="가로등내역서"/>
      <sheetName val="원내역"/>
      <sheetName val="외주비"/>
      <sheetName val="일반공사"/>
      <sheetName val="현장관리비 산출내역"/>
      <sheetName val="공사미수"/>
      <sheetName val="대공종"/>
      <sheetName val="1구간BOQ"/>
      <sheetName val="말뚝지지력산정"/>
      <sheetName val="BOQ(전체)"/>
      <sheetName val="주소"/>
      <sheetName val="설계예시"/>
      <sheetName val="Mc1"/>
      <sheetName val="공통(20-91)"/>
      <sheetName val="ELECTRIC"/>
      <sheetName val="내역(100%)"/>
      <sheetName val="표지1"/>
      <sheetName val="단"/>
      <sheetName val="WORK"/>
      <sheetName val="산출근거(단청공사)"/>
      <sheetName val="갑지(추정)"/>
      <sheetName val="사업수지"/>
      <sheetName val="WEIGHT LIST"/>
      <sheetName val="POL6차-PIPING"/>
      <sheetName val="물량"/>
      <sheetName val="산#2-1 (2)"/>
      <sheetName val="산#3-1"/>
      <sheetName val="기계설비표선정수장"/>
      <sheetName val="3BL공동구 수량"/>
      <sheetName val="토목내역서 (도급단가)"/>
      <sheetName val="수공기"/>
      <sheetName val="적용단위길이"/>
      <sheetName val="피벗테이블데이터분석"/>
      <sheetName val="특수기호강도거푸집"/>
      <sheetName val="종배수관면벽신"/>
      <sheetName val="종배수관(신)"/>
      <sheetName val="자료입력"/>
      <sheetName val="품셈"/>
      <sheetName val="인건비"/>
      <sheetName val="중기사용료"/>
      <sheetName val="패널"/>
      <sheetName val="TANK견적대지"/>
      <sheetName val="sst,stl창호"/>
      <sheetName val="DAN"/>
      <sheetName val="백호우계수"/>
      <sheetName val="1공구내역"/>
      <sheetName val="별표"/>
      <sheetName val="건축공사실행"/>
      <sheetName val="공량산출서"/>
      <sheetName val="중기일위대가"/>
      <sheetName val="공사비"/>
      <sheetName val="실행내역"/>
      <sheetName val="재집"/>
      <sheetName val="Y-WORK"/>
      <sheetName val="실행철강하도"/>
      <sheetName val="산출내역서"/>
      <sheetName val="기둥(원형)"/>
      <sheetName val="기초공"/>
      <sheetName val="아파트건축"/>
      <sheetName val="원가계산"/>
      <sheetName val="수정내역"/>
      <sheetName val="전시원"/>
      <sheetName val="전시내"/>
      <sheetName val="표"/>
      <sheetName val="목"/>
      <sheetName val="설 (3)"/>
      <sheetName val="설 (2)"/>
      <sheetName val="설"/>
      <sheetName val="일"/>
      <sheetName val="일집표"/>
      <sheetName val="일위표"/>
      <sheetName val="수표"/>
      <sheetName val="총집"/>
      <sheetName val="원가"/>
      <sheetName val="집계표"/>
      <sheetName val="제작총집계표"/>
      <sheetName val="총경기장별내역서(10-11)"/>
      <sheetName val="경기장별내역서(12-107)"/>
      <sheetName val="단가산출서"/>
      <sheetName val="재료단가"/>
      <sheetName val="현장"/>
      <sheetName val="예산M11A"/>
      <sheetName val="건축내역"/>
      <sheetName val="101동"/>
      <sheetName val="2000년1차"/>
      <sheetName val="2000전체분"/>
      <sheetName val="출자한도"/>
      <sheetName val="교통대책내역"/>
      <sheetName val="일대-1"/>
      <sheetName val="공사개요(서광주)"/>
      <sheetName val="백암비스타내역"/>
      <sheetName val="MAIN_TABLE"/>
      <sheetName val="기본일위"/>
      <sheetName val="기초자료"/>
      <sheetName val="기본단가표"/>
      <sheetName val="식재인부"/>
      <sheetName val="재료"/>
      <sheetName val="영창26"/>
      <sheetName val="요율"/>
      <sheetName val="공사비총괄표"/>
      <sheetName val="본공사"/>
      <sheetName val="적용토목"/>
      <sheetName val="갑지"/>
      <sheetName val="기초내역서"/>
      <sheetName val="대가목록표"/>
      <sheetName val="내역서중"/>
      <sheetName val="일위(PANEL)"/>
      <sheetName val="대로근거"/>
      <sheetName val="관로토공"/>
      <sheetName val="우수관"/>
      <sheetName val="토사(PE)"/>
      <sheetName val="실행"/>
      <sheetName val="설계서"/>
      <sheetName val="골재산출"/>
      <sheetName val="산근"/>
      <sheetName val="AIR SHOWER(3인용)"/>
      <sheetName val="연부97-1"/>
      <sheetName val="자갈,시멘트,모래산출"/>
      <sheetName val="자료"/>
      <sheetName val="총괄표"/>
      <sheetName val="차수공개요"/>
      <sheetName val="조명율표"/>
      <sheetName val="본체"/>
      <sheetName val="5공철탑검토표"/>
      <sheetName val="4공철탑검토"/>
      <sheetName val="철탑공사"/>
      <sheetName val="예산"/>
      <sheetName val="Customer Databas"/>
      <sheetName val="위생설비"/>
      <sheetName val="스포회원매출"/>
      <sheetName val="원가 (2)"/>
      <sheetName val="#2_일위대가목록"/>
      <sheetName val="일위목록-기"/>
      <sheetName val="BOX전기내역"/>
      <sheetName val="공조기휀"/>
      <sheetName val="원가계산서"/>
      <sheetName val="CTEMCOST"/>
      <sheetName val="식재수량표"/>
      <sheetName val="길어깨(현황)"/>
      <sheetName val="MOTOR"/>
      <sheetName val="공종별내역서"/>
      <sheetName val="60명당사(총괄)"/>
      <sheetName val="설계기준"/>
      <sheetName val="일위목록데이타"/>
      <sheetName val="공통가설공사"/>
      <sheetName val="일위대가목차"/>
      <sheetName val="공통가설"/>
      <sheetName val="SG"/>
      <sheetName val="합천내역"/>
      <sheetName val="전기일위대가"/>
      <sheetName val="BID"/>
      <sheetName val="INPUT"/>
      <sheetName val="인사자료총집계"/>
      <sheetName val="70%"/>
      <sheetName val="예산총괄표"/>
      <sheetName val="시설물기초"/>
      <sheetName val="단위단가"/>
      <sheetName val="요약&amp;결과"/>
      <sheetName val="(4-2)열관류값-2"/>
      <sheetName val="금융"/>
      <sheetName val="전기"/>
      <sheetName val="전기단가조사서"/>
      <sheetName val="화전내"/>
      <sheetName val="tggwan(mac)"/>
      <sheetName val="성곽내역서"/>
      <sheetName val="공사예산하조서(O.K)"/>
      <sheetName val="공내역"/>
      <sheetName val="danga"/>
      <sheetName val="도로정위치부표"/>
      <sheetName val="도로조사부표"/>
      <sheetName val="내역1"/>
      <sheetName val="Sheet1_(2)"/>
      <sheetName val="2F_회의실견적(5_14_일대)"/>
      <sheetName val="냉천부속동"/>
      <sheetName val="ITEM"/>
      <sheetName val="TABLE"/>
      <sheetName val="RAHMEN"/>
      <sheetName val="6PILE  (돌출)"/>
      <sheetName val="asd"/>
      <sheetName val="산출근거"/>
      <sheetName val="지하"/>
      <sheetName val="당초"/>
      <sheetName val="교각별철근수량집계표"/>
      <sheetName val="지질조사"/>
      <sheetName val="NYS"/>
      <sheetName val="단중표"/>
      <sheetName val="코드표"/>
      <sheetName val="재료비노무비"/>
      <sheetName val="토공(우물통,기타) "/>
      <sheetName val="교수설계"/>
      <sheetName val="LF자재단가"/>
      <sheetName val="자재단가"/>
      <sheetName val="도급기성"/>
      <sheetName val="설비단가표"/>
      <sheetName val="LEGEND"/>
      <sheetName val="기술부대조건"/>
      <sheetName val="오수공수량집계표"/>
      <sheetName val="Sheet6"/>
      <sheetName val="48전력선로일위"/>
      <sheetName val="단가표"/>
      <sheetName val="식생블럭단위수량"/>
      <sheetName val="RE9604"/>
      <sheetName val="공사직종별노임"/>
      <sheetName val="당진1,2호기전선관설치및접지4차공사내역서-을지"/>
      <sheetName val="본체철근표"/>
      <sheetName val="입찰안"/>
      <sheetName val=" HIT-&gt;HMC 견적(3900)"/>
      <sheetName val="노임,재료비"/>
      <sheetName val="토공 total"/>
      <sheetName val="6호기"/>
      <sheetName val="역공종"/>
      <sheetName val="특외대"/>
      <sheetName val="제-노임"/>
      <sheetName val="제직재"/>
      <sheetName val="1.설계조건"/>
      <sheetName val="중기"/>
      <sheetName val="ELEC"/>
      <sheetName val="율촌법률사무소2내역"/>
      <sheetName val="내역서(중수)"/>
      <sheetName val="CAT_5"/>
      <sheetName val="단가비교표_공통1"/>
      <sheetName val="CIVIL4"/>
      <sheetName val="시멘트"/>
      <sheetName val="N賃率_職"/>
      <sheetName val="102역사"/>
      <sheetName val="금액집계"/>
      <sheetName val="96정변2"/>
      <sheetName val="전기일위목록"/>
      <sheetName val="노무,재료"/>
      <sheetName val="견적"/>
      <sheetName val="사다리"/>
      <sheetName val="내역(원안-대안)"/>
      <sheetName val="수주추정"/>
      <sheetName val="조명시설"/>
      <sheetName val="내역서 "/>
      <sheetName val="식재가격"/>
      <sheetName val="식재총괄"/>
      <sheetName val="AV시스템"/>
      <sheetName val="20관리비율"/>
      <sheetName val="민속촌메뉴"/>
      <sheetName val="2F 회의실견적_5_14 일대_"/>
      <sheetName val="97"/>
      <sheetName val="일위대가목록 "/>
      <sheetName val="001"/>
      <sheetName val="단위내역서"/>
      <sheetName val="공사개요"/>
      <sheetName val="노무비"/>
      <sheetName val="조경일람"/>
      <sheetName val="guard(mac)"/>
      <sheetName val="설_(3)"/>
      <sheetName val="설_(2)"/>
      <sheetName val="3BL공동구_수량"/>
      <sheetName val="대치판정"/>
      <sheetName val="원가서"/>
      <sheetName val="주beam"/>
      <sheetName val="도급견적가"/>
      <sheetName val="부대공Ⅱ"/>
      <sheetName val="간접1"/>
      <sheetName val="장비가동"/>
      <sheetName val="내역관리1"/>
      <sheetName val="총수량집계표"/>
      <sheetName val="제작비추산총괄표"/>
      <sheetName val="갑"/>
      <sheetName val="갑지1"/>
      <sheetName val="전선 및 전선관"/>
      <sheetName val="내역(설계)"/>
      <sheetName val="백룡교차로"/>
      <sheetName val="산정교차로"/>
      <sheetName val="신영교차로"/>
      <sheetName val="물량입력"/>
      <sheetName val="일위(철거)"/>
      <sheetName val="E총15"/>
      <sheetName val="약품공급2"/>
      <sheetName val="카메라"/>
      <sheetName val="내역서(기성청구)"/>
      <sheetName val="(1)본선수량집계"/>
      <sheetName val="3.2제조설비"/>
      <sheetName val="노 무 비"/>
      <sheetName val="01상노임"/>
      <sheetName val="DATE"/>
      <sheetName val="200"/>
      <sheetName val="기계공사비집계(원안)"/>
      <sheetName val="내역표지"/>
      <sheetName val="청주(철골발주의뢰서)"/>
      <sheetName val="유기공정"/>
      <sheetName val="원본"/>
      <sheetName val="Sheet7(ㅅ)"/>
      <sheetName val="물량표"/>
      <sheetName val="첨부1"/>
      <sheetName val="토공집계표"/>
      <sheetName val="국내"/>
      <sheetName val="내역서 제출"/>
      <sheetName val="부하자료"/>
      <sheetName val="일위대가1"/>
      <sheetName val="현장관리비"/>
      <sheetName val="터널조도"/>
      <sheetName val="우각부보강"/>
      <sheetName val="ABUT수량-A1"/>
      <sheetName val="용산1(해보)"/>
      <sheetName val="교각1"/>
      <sheetName val="단1"/>
      <sheetName val="공주-교대(A1)"/>
      <sheetName val="원형1호맨홀토공수량"/>
      <sheetName val="소각장스케줄"/>
      <sheetName val="파일의이용"/>
      <sheetName val="부하계산서"/>
      <sheetName val="입력정보"/>
      <sheetName val="설계조건"/>
      <sheetName val="연결관단위"/>
      <sheetName val="현장관리비데이타"/>
      <sheetName val="TEMP"/>
      <sheetName val="JA"/>
      <sheetName val="한전일위"/>
      <sheetName val="설계서을"/>
      <sheetName val="ÀÏ¸í"/>
      <sheetName val="ÀÏ¸í95"/>
      <sheetName val="ÀÏºñ"/>
      <sheetName val="ÀÏºñ95"/>
      <sheetName val="°æ¸í"/>
      <sheetName val="°æ¸í95"/>
      <sheetName val="°æ¹è"/>
      <sheetName val="°æ¹è95"/>
      <sheetName val="ÀÓÀ²"/>
      <sheetName val="ÀÓÀ²95"/>
      <sheetName val="°£³ëºñ"/>
      <sheetName val="°£³ëºñ95"/>
      <sheetName val="Á÷³ë"/>
      <sheetName val="°øÁ¤À²"/>
      <sheetName val="°ÇÁý"/>
      <sheetName val="°ÇÃà"/>
      <sheetName val="±â¼³Áý"/>
      <sheetName val="¼³Áý"/>
      <sheetName val="ÁøÂ¥³»¿ª"/>
      <sheetName val="ÃÑ°ý"/>
      <sheetName val="Áý°è"/>
      <sheetName val="³»¿ª"/>
      <sheetName val="°ø·®Áý"/>
      <sheetName val="´Ü°¡"/>
      <sheetName val="¹èºÎÀ²"/>
      <sheetName val="¿Ï¼º1"/>
      <sheetName val="¿Ï¼º2"/>
      <sheetName val="»êÀçºñÀ²"/>
      <sheetName val="¾ÈÀüºñÀ²"/>
      <sheetName val="ÀÏ¹ÝºñÀ²"/>
      <sheetName val="³ëÀÓ"/>
      <sheetName val="°ø·®"/>
      <sheetName val="Àû¿ë´ë°¡"/>
      <sheetName val="Áö¼ö³»¿ª"/>
      <sheetName val="³ë(97.1,97.9,98.1)"/>
      <sheetName val="³ëÀÓ´Ü°¡"/>
      <sheetName val="ÀÏÀ§´ë°¡¸ñ·Ï"/>
      <sheetName val="³»¿ª¼­2¾È"/>
      <sheetName val="ÀÏÀ§_ÆÄÀÏ"/>
      <sheetName val="°ßÀû¼­"/>
      <sheetName val="Ãâ·ÂÀº ±Ý¹°"/>
      <sheetName val="ÀÏÀ§´ë°¡"/>
      <sheetName val="Ã¶°Å»êÃâ±Ù°Å"/>
      <sheetName val="ÀÏÀ§´ë°¡(°ÇÃà)"/>
      <sheetName val="BabyÀÏÀ§´ë°¡"/>
      <sheetName val=" ³Ã°¢¼öÆßÇÁ"/>
      <sheetName val="°æ»ê"/>
      <sheetName val="´Ü°¡ "/>
      <sheetName val="Á÷Àç"/>
      <sheetName val="¼ÒºñÀÚ°¡"/>
      <sheetName val="¼ö·®»êÃâ"/>
      <sheetName val="´Ü°¡Á¶»ç"/>
      <sheetName val="Àú"/>
      <sheetName val="³»¿ª¼­(»ïÈ£)"/>
      <sheetName val="°£Á¢ºñ"/>
      <sheetName val="ÀÏÀ§´ë°¡(ÃâÀÔ)"/>
      <sheetName val="2°ø±¸»êÃâ³»¿ª"/>
      <sheetName val="½ÄÀçÀÏÀ§´ë°¡"/>
      <sheetName val="´ë,À¯,·¥"/>
      <sheetName val="±¹º°ÀÎ¿ø"/>
      <sheetName val="JòÁî§4"/>
      <sheetName val="ÀÏÀ§´ë°¡(4Ãþ¿ø°Ý)"/>
      <sheetName val="±âÃÊÀÏÀ§´ë°¡"/>
      <sheetName val="´Ü°¡´ëºñÇ¥"/>
      <sheetName val="»êÃâ±âÃÊ"/>
      <sheetName val="¿¬°á°ü¾Ï°Å"/>
      <sheetName val="Àû¿ë°ÇÃà"/>
      <sheetName val="Ç¥Áö"/>
      <sheetName val="±â°è³»¿ª"/>
      <sheetName val="µµ±Þ³»¿ª¼­"/>
      <sheetName val="9GNG¿î¹Ý"/>
      <sheetName val="±â°è°æºñ(½Ã°£´ç)"/>
      <sheetName val="·¥¸Ó"/>
      <sheetName val="Â÷¾×º¸Áõ"/>
      <sheetName val="ºÎºÐº°¼ö·®»êÃâ(Á¶ÇÕ±âÃÊ)"/>
      <sheetName val="¼Ò¹æ"/>
      <sheetName val="ÅÍÆÄ±â¹×Àç·á"/>
      <sheetName val="2F È¸ÀÇ½Ç°ßÀû(5_14 ÀÏ´ë)"/>
      <sheetName val="NìüëÒ-òÅ"/>
      <sheetName val="´Ü°¡Á¶»ç¼­"/>
      <sheetName val="1¾È"/>
      <sheetName val="¼ÕÀÍºÐ¼®"/>
      <sheetName val="°ÇÃàºÎÇÏ"/>
      <sheetName val="±èÆ÷IO"/>
      <sheetName val="중기손료"/>
      <sheetName val="기초단가"/>
      <sheetName val="도시가스현황"/>
      <sheetName val="Inst."/>
      <sheetName val="원가계산 (2)"/>
      <sheetName val="배수공"/>
      <sheetName val="★도급내역"/>
      <sheetName val="예가표"/>
      <sheetName val="노무비 근거"/>
      <sheetName val="도급예산내역서봉투"/>
      <sheetName val="공사원가계산서"/>
      <sheetName val="설계산출표지"/>
      <sheetName val="도급예산내역서총괄표"/>
      <sheetName val="을부담운반비"/>
      <sheetName val="설계산출기초"/>
      <sheetName val="운반비산출"/>
      <sheetName val="계수시트"/>
      <sheetName val="AIR_SHOWER(3인용)"/>
      <sheetName val="Customer_Databas"/>
      <sheetName val="토공(우물통,기타)_"/>
      <sheetName val="원가_(2)"/>
      <sheetName val="_HIT-&gt;HMC_견적(3900)"/>
      <sheetName val="내역서1"/>
      <sheetName val="계약서"/>
      <sheetName val="배수내역"/>
      <sheetName val="기흥하도용"/>
      <sheetName val="민감도"/>
      <sheetName val="유림콘도"/>
      <sheetName val="공사착공계"/>
      <sheetName val="sub"/>
      <sheetName val="반포2차"/>
      <sheetName val="하도급원가계산총괄표(식재)"/>
      <sheetName val="찍기"/>
      <sheetName val="특별땅고르기"/>
      <sheetName val="효성CB 1P기초"/>
      <sheetName val="경영상태"/>
      <sheetName val="2000년 공정표"/>
      <sheetName val="세골재  T2 변경 현황"/>
      <sheetName val="상가분양"/>
      <sheetName val="직접공사비"/>
      <sheetName val="JUCKEYK"/>
      <sheetName val="1공구산출내역서"/>
      <sheetName val="토공_total"/>
      <sheetName val="6PILE__(돌출)"/>
      <sheetName val="간접(90)"/>
      <sheetName val="현장경비"/>
      <sheetName val="보증수수료산출"/>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화재 탐지 설비"/>
      <sheetName val="총괄집계표"/>
      <sheetName val="GI-LIST"/>
      <sheetName val="기기리스트"/>
      <sheetName val="OPT7"/>
      <sheetName val="CT "/>
      <sheetName val="과천MAIN"/>
      <sheetName val="터널대가"/>
      <sheetName val="문학간접"/>
      <sheetName val="전기2005"/>
      <sheetName val="통신2005"/>
      <sheetName val="전기설계변경"/>
      <sheetName val="자재단가비교표"/>
      <sheetName val="재료비"/>
      <sheetName val="노임단가 (2)"/>
      <sheetName val="원가계산서구조조정"/>
      <sheetName val="장애코드"/>
      <sheetName val="자재테이블"/>
      <sheetName val="기존단가 (2)"/>
      <sheetName val="노단"/>
      <sheetName val="관리비비계상"/>
      <sheetName val="봉양~조차장간고하개명(신설)"/>
      <sheetName val="재료비집계"/>
      <sheetName val="계산표지"/>
      <sheetName val="노(97_1,97_9,98_1)1"/>
      <sheetName val="출력은_금물1"/>
      <sheetName val="_냉각수펌프1"/>
      <sheetName val="단가_1"/>
      <sheetName val="Sheet1_(2)1"/>
      <sheetName val="2F_회의실견적(5_14_일대)1"/>
      <sheetName val="1차_내역서"/>
      <sheetName val="현장관리비_산출내역"/>
      <sheetName val="토목내역서_(도급단가)"/>
      <sheetName val="WEIGHT_LIST"/>
      <sheetName val="산#2-1_(2)"/>
      <sheetName val="인테리어내역"/>
      <sheetName val="일(4)"/>
      <sheetName val="지주토목내역서"/>
      <sheetName val="원가계산서(남측)"/>
      <sheetName val="실행내역 "/>
      <sheetName val="계측기"/>
      <sheetName val="비교1"/>
      <sheetName val="일위대가(계측기설치)"/>
      <sheetName val="PSCbeam설계"/>
      <sheetName val="내역5"/>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3본사"/>
      <sheetName val="기타 정보통신공사"/>
      <sheetName val="포승중환경개선공사(변경)"/>
      <sheetName val="연습"/>
      <sheetName val="산출0"/>
      <sheetName val="내역전기"/>
      <sheetName val="부대"/>
      <sheetName val="일위CODE"/>
      <sheetName val="gyun"/>
      <sheetName val="수량집계"/>
      <sheetName val="잡비계산"/>
      <sheetName val="도급자재"/>
      <sheetName val="별표 "/>
      <sheetName val="입력변수"/>
      <sheetName val="#3_일위대가목록"/>
      <sheetName val="기초일위"/>
      <sheetName val="노무비단가"/>
      <sheetName val="지점장"/>
      <sheetName val="암거단위"/>
      <sheetName val="단가대비표 (3)"/>
      <sheetName val="원가총괄"/>
      <sheetName val="수량산출(생반)"/>
      <sheetName val="청곡지선입력"/>
      <sheetName val="COST"/>
      <sheetName val="통합집계표"/>
      <sheetName val="단가일람"/>
      <sheetName val="갑지.을지"/>
      <sheetName val="일위대가(1)"/>
      <sheetName val="조명율"/>
      <sheetName val="1000 DB구축 부표"/>
      <sheetName val="발신정보"/>
      <sheetName val="기초대가"/>
      <sheetName val="조도계산서 (도서)"/>
      <sheetName val="명세서"/>
      <sheetName val="구리토평1전기"/>
      <sheetName val="C.전기공사"/>
      <sheetName val="J-EQ"/>
      <sheetName val="총괄내역"/>
      <sheetName val="하이테콤직원"/>
      <sheetName val="맨홀수량산출"/>
      <sheetName val="개요"/>
      <sheetName val="노임단가(08.01)"/>
      <sheetName val="봉방동근생"/>
      <sheetName val="유림골조"/>
      <sheetName val="세부내역서(전기)"/>
      <sheetName val="변경내역(전체)"/>
      <sheetName val="참조자료"/>
      <sheetName val="날개벽수량표"/>
      <sheetName val="신우"/>
      <sheetName val="전기내역"/>
      <sheetName val="자재표"/>
      <sheetName val="98지급계획"/>
      <sheetName val="직접노무"/>
      <sheetName val="직접재료"/>
      <sheetName val="접지수량"/>
      <sheetName val="교각계산"/>
      <sheetName val="철콘"/>
      <sheetName val="표  지"/>
      <sheetName val="간접비계산"/>
      <sheetName val="PIPING"/>
      <sheetName val="그림"/>
      <sheetName val="그림2"/>
      <sheetName val="분전반"/>
      <sheetName val="내역서적용수량"/>
      <sheetName val="가도공"/>
      <sheetName val="유림총괄"/>
      <sheetName val="현장관리비참조"/>
      <sheetName val="작성"/>
      <sheetName val="청도공장"/>
      <sheetName val="Customer__x0000__x0000_Ԁ_x0000_騞컲"/>
      <sheetName val="견적내역서"/>
      <sheetName val="전체"/>
      <sheetName val="시중노임(공사)"/>
      <sheetName val="일위대가 "/>
      <sheetName val="교사기준면적(초등)"/>
      <sheetName val="구천"/>
      <sheetName val="견적업체"/>
      <sheetName val="빌딩 안내"/>
      <sheetName val="자재대"/>
      <sheetName val="사급자재(1단계)"/>
      <sheetName val="간지"/>
      <sheetName val="견적단가"/>
      <sheetName val="부대집계"/>
      <sheetName val="일위단가"/>
      <sheetName val="공통단가"/>
      <sheetName val="운반비"/>
      <sheetName val="기준FACTOR"/>
      <sheetName val="BSD (2)"/>
      <sheetName val="단가 및 재료비"/>
      <sheetName val="중기사용료산출근거"/>
      <sheetName val="코드"/>
      <sheetName val="단위수량산출"/>
      <sheetName val="설계내역서"/>
      <sheetName val="발열량"/>
      <sheetName val="P-1"/>
      <sheetName val="sw1"/>
      <sheetName val="NOMUBI"/>
      <sheetName val="단가및재료비"/>
      <sheetName val="예산변경사항"/>
      <sheetName val="창원- 전기공사"/>
      <sheetName val="인건-측정"/>
      <sheetName val="인원계획-미화"/>
      <sheetName val="9509"/>
      <sheetName val="담장산출"/>
      <sheetName val="매입-계약"/>
      <sheetName val="5사남"/>
      <sheetName val="폐토수익화 "/>
      <sheetName val="RM목표&amp;실적"/>
      <sheetName val="빌딩코드"/>
      <sheetName val="A조"/>
      <sheetName val="내역1공구"/>
      <sheetName val="잡비"/>
      <sheetName val="건축기성"/>
      <sheetName val="수입"/>
      <sheetName val="익산"/>
      <sheetName val="품셈총괄표"/>
      <sheetName val="입상내역"/>
      <sheetName val="품셈총괄"/>
      <sheetName val="표층포설및다짐"/>
      <sheetName val="인적사항"/>
      <sheetName val="단재적표"/>
      <sheetName val="설계"/>
      <sheetName val="투찰가"/>
      <sheetName val="공문"/>
      <sheetName val="수목표준대가"/>
      <sheetName val="Total"/>
      <sheetName val="예산총괄"/>
      <sheetName val="옥외계측"/>
      <sheetName val="CODE"/>
      <sheetName val="인공"/>
      <sheetName val="설_(3)1"/>
      <sheetName val="설_(2)1"/>
      <sheetName val="3BL공동구_수량1"/>
      <sheetName val="1_설계조건"/>
      <sheetName val="2000년_공정표"/>
      <sheetName val="노무비_근거"/>
      <sheetName val="전선_및_전선관"/>
      <sheetName val="효성CB_1P기초"/>
      <sheetName val="내역서_제출"/>
      <sheetName val="0Title"/>
      <sheetName val="추가예산"/>
      <sheetName val="물가시세"/>
      <sheetName val="오동"/>
      <sheetName val="대조"/>
      <sheetName val="나한"/>
      <sheetName val="부하"/>
      <sheetName val="지급자재"/>
      <sheetName val="수량총괄"/>
      <sheetName val="DATA테이블1 (2)"/>
      <sheetName val="건축기계설비표선정수장"/>
      <sheetName val="DB"/>
      <sheetName val="공연,전시"/>
      <sheetName val="A 견적"/>
      <sheetName val="s.v"/>
      <sheetName val="공사입찰정보입력"/>
      <sheetName val="국내조달(통합-1)"/>
      <sheetName val="도담구내 개소별 명세"/>
      <sheetName val="철근중량"/>
      <sheetName val="工관리비율"/>
      <sheetName val="工완성공사율"/>
      <sheetName val="정거장 설계조건"/>
      <sheetName val="주요기준"/>
      <sheetName val="제경비율"/>
      <sheetName val="기본가정"/>
      <sheetName val="b_balju"/>
      <sheetName val="인공산출"/>
      <sheetName val="노무단가산정"/>
      <sheetName val="2000.05"/>
      <sheetName val="구의33고"/>
      <sheetName val="구성1"/>
      <sheetName val="구성2"/>
      <sheetName val="구성3"/>
      <sheetName val="구성4"/>
      <sheetName val="도급내역서(재노경)"/>
      <sheetName val="16-1"/>
      <sheetName val="와동수량"/>
      <sheetName val="직원현황"/>
      <sheetName val="품셈TABLE"/>
      <sheetName val="99년하반기"/>
      <sheetName val="금융비용"/>
      <sheetName val="콘크리트"/>
      <sheetName val="건설기계사용료목록"/>
      <sheetName val="집"/>
      <sheetName val="간선계산"/>
      <sheetName val="계화배수"/>
      <sheetName val="철근집계"/>
      <sheetName val="COPING"/>
      <sheetName val="공정코드"/>
      <sheetName val="예비용"/>
      <sheetName val="상행-교대(A1-A2)"/>
      <sheetName val="기초목록"/>
      <sheetName val="단가(자재)"/>
      <sheetName val="공사추진현황"/>
      <sheetName val="입력"/>
      <sheetName val="&lt;--"/>
      <sheetName val="가설공사"/>
      <sheetName val="일위(시설)"/>
      <sheetName val="화의-현금흐름"/>
      <sheetName val="전체제잡비"/>
      <sheetName val="바닥판"/>
      <sheetName val="입력DATA"/>
      <sheetName val="특별교실"/>
      <sheetName val="견적(100%)"/>
      <sheetName val="직원자료입력"/>
      <sheetName val="하중계산"/>
      <sheetName val="안정성검토"/>
      <sheetName val="Uint보온"/>
      <sheetName val="단가비교"/>
      <sheetName val="실행대비"/>
      <sheetName val="기초분물량표"/>
      <sheetName val="일위총괄표"/>
      <sheetName val="직공비"/>
      <sheetName val="퍼스트"/>
      <sheetName val="사전공사"/>
      <sheetName val="물집"/>
      <sheetName val="12.일위대가"/>
      <sheetName val="전기공사일위대가"/>
      <sheetName val="단가산출(T)"/>
      <sheetName val="99총공사내역서"/>
      <sheetName val="직접수량"/>
      <sheetName val="토목공사"/>
      <sheetName val="교각토공"/>
      <sheetName val="공사비집계"/>
      <sheetName val="리스(CIF)산출"/>
      <sheetName val="총체보활공정표"/>
      <sheetName val="Pier 3"/>
      <sheetName val="현장지지물물량"/>
      <sheetName val="1"/>
      <sheetName val="아파트"/>
      <sheetName val="공통비(전체)"/>
      <sheetName val="f산출"/>
      <sheetName val="일위_FILE"/>
      <sheetName val="옥외 전력간선공사"/>
      <sheetName val="간접재료비산출표-27-30"/>
      <sheetName val="가시설단위수량"/>
      <sheetName val="단위수량"/>
      <sheetName val="SORCE1"/>
      <sheetName val="I.설계조건"/>
      <sheetName val="옥외"/>
      <sheetName val="시설물일위"/>
      <sheetName val="FAX"/>
      <sheetName val="예산서"/>
      <sheetName val="전계가"/>
      <sheetName val="작업일보"/>
      <sheetName val="산출금액내역"/>
      <sheetName val="내역서01"/>
      <sheetName val="수배전반"/>
      <sheetName val="용역비내역-진짜"/>
      <sheetName val="01"/>
      <sheetName val="관급단가"/>
      <sheetName val="기초입력 DATA"/>
      <sheetName val="공사비산출서"/>
      <sheetName val="한강운반비"/>
      <sheetName val="단가 (2)"/>
      <sheetName val="NO.1-NO12(설계예산서)"/>
      <sheetName val="관로공정"/>
      <sheetName val="총내역서"/>
      <sheetName val="2.고용보험료산출근거"/>
      <sheetName val="ÀÏÀ§(PANEL)"/>
      <sheetName val="산출"/>
      <sheetName val="조명일위"/>
      <sheetName val="국도접속 차도부수량"/>
      <sheetName val="직접시공계획서"/>
      <sheetName val="본사업"/>
      <sheetName val="3F"/>
      <sheetName val="수리결과"/>
      <sheetName val="원가계산서 "/>
      <sheetName val="비교표"/>
      <sheetName val="간접"/>
      <sheetName val="집수정토공"/>
      <sheetName val="설계명세서"/>
      <sheetName val="남양시작동자105노65기1.3화1.2"/>
      <sheetName val="전통건설"/>
      <sheetName val="설계내역2"/>
      <sheetName val="유수전환공사"/>
      <sheetName val="공종목록표"/>
      <sheetName val="프랜트면허"/>
      <sheetName val="기본자료"/>
      <sheetName val="기초작업"/>
      <sheetName val="노무비 "/>
      <sheetName val="평가데이터"/>
      <sheetName val="실행기초"/>
      <sheetName val="노임200103"/>
      <sheetName val="상수도토공집계표"/>
      <sheetName val="참고"/>
      <sheetName val="원가계산서(변경)"/>
      <sheetName val="양식_자재단가조사표"/>
      <sheetName val="2.노임및손료"/>
      <sheetName val="부안변전"/>
      <sheetName val="전기외주내역"/>
      <sheetName val="기초목"/>
      <sheetName val="설치자재"/>
      <sheetName val="기술조건"/>
      <sheetName val="포장복구집계"/>
      <sheetName val="공기압축기실"/>
      <sheetName val="총공사내역서"/>
      <sheetName val="실행(1)"/>
      <sheetName val="토목"/>
      <sheetName val="가락화장을지"/>
      <sheetName val="SHEET PILE단가"/>
      <sheetName val="사유서제출현황-2"/>
      <sheetName val="수량산출서"/>
      <sheetName val="준공정산"/>
      <sheetName val="인부노임"/>
      <sheetName val="조정율"/>
      <sheetName val="휴가비,급량비"/>
      <sheetName val="실행-집행"/>
      <sheetName val="ES조서출력하기"/>
      <sheetName val="미드수량"/>
      <sheetName val="일위(설)"/>
      <sheetName val="S1,3"/>
      <sheetName val="심사계산"/>
      <sheetName val="심사물량"/>
      <sheetName val="XL4Poppy"/>
      <sheetName val="을-ATYPE"/>
      <sheetName val="신규 수주분(사용자 정의)"/>
      <sheetName val="동해title"/>
      <sheetName val="집수A"/>
      <sheetName val="직원관리자료"/>
      <sheetName val="B부대공"/>
      <sheetName val="기초자료입력"/>
      <sheetName val="Sheet4"/>
      <sheetName val="철근량"/>
      <sheetName val="본서하반기"/>
      <sheetName val="하반기(지구대)"/>
      <sheetName val="96수출"/>
      <sheetName val="산출목록표"/>
      <sheetName val="일집"/>
      <sheetName val="내역서_"/>
      <sheetName val="2F_회의실견적_5_14_일대_"/>
      <sheetName val="일위대가목록_"/>
      <sheetName val="3_2제조설비"/>
      <sheetName val="노_무_비"/>
      <sheetName val="남양시작동자105노65기1_3화1_2"/>
      <sheetName val="노(97_1,97_9,98_1)2"/>
      <sheetName val="출력은_금물2"/>
      <sheetName val="_냉각수펌프2"/>
      <sheetName val="단가_2"/>
      <sheetName val="설_(3)2"/>
      <sheetName val="설_(2)2"/>
      <sheetName val="3BL공동구_수량2"/>
      <sheetName val="6PILE__(돌출)1"/>
      <sheetName val="AIR_SHOWER(3인용)1"/>
      <sheetName val="Customer_Databas1"/>
      <sheetName val="토공(우물통,기타)_1"/>
      <sheetName val="원가_(2)1"/>
      <sheetName val="_HIT-&gt;HMC_견적(3900)1"/>
      <sheetName val="토공_total1"/>
      <sheetName val="1_설계조건1"/>
      <sheetName val="내역서_1"/>
      <sheetName val="2F_회의실견적_5_14_일대_1"/>
      <sheetName val="일위대가목록_1"/>
      <sheetName val="1차_내역서1"/>
      <sheetName val="전선_및_전선관1"/>
      <sheetName val="3_2제조설비1"/>
      <sheetName val="노_무_비1"/>
      <sheetName val="내역서_제출1"/>
      <sheetName val="현장관리비_산출내역1"/>
      <sheetName val="WEIGHT_LIST1"/>
      <sheetName val="산#2-1_(2)1"/>
      <sheetName val="토목내역서_(도급단가)1"/>
      <sheetName val="남양시작동자105노65기1_3화1_21"/>
      <sheetName val="내역 (2)"/>
      <sheetName val="b_balju-단가단가단가"/>
      <sheetName val="H-pile(298x299)"/>
      <sheetName val="H-pile(250x250)"/>
      <sheetName val="소업1교"/>
      <sheetName val="8.PILE  (돌출)"/>
      <sheetName val="WING3"/>
      <sheetName val="내역서(설비+소방)"/>
      <sheetName val="CP-E2 (품셈표)"/>
      <sheetName val="소운반"/>
      <sheetName val="집수정단면도 (2)"/>
      <sheetName val="분석"/>
      <sheetName val="토적표(광혁측량)"/>
      <sheetName val="Tool"/>
      <sheetName val="hvac내역서(제어동)"/>
      <sheetName val="증감대비표"/>
      <sheetName val="기계경비일람"/>
      <sheetName val="견"/>
      <sheetName val="열린교실"/>
      <sheetName val="정산서 "/>
      <sheetName val="DATA 입력란"/>
      <sheetName val="내부예산(5101~3)"/>
      <sheetName val="덤프트럭계수"/>
      <sheetName val="골막이(야매)"/>
      <sheetName val="금광1터널"/>
      <sheetName val="맨홀조서"/>
      <sheetName val="내역서(사업소)"/>
      <sheetName val="유역면적"/>
      <sheetName val="2.실정보고개요"/>
      <sheetName val="1.위치도"/>
      <sheetName val="결재판"/>
      <sheetName val="1단계"/>
      <sheetName val="구조물공1"/>
      <sheetName val="배수및구조물공1"/>
      <sheetName val="기초입력"/>
      <sheetName val="기계경비_시간당_"/>
      <sheetName val="22관계"/>
      <sheetName val="22기타(L,R)"/>
      <sheetName val="22전선계"/>
      <sheetName val="월래"/>
      <sheetName val="공종"/>
      <sheetName val="부자재 적용비율"/>
      <sheetName val="세부내역"/>
      <sheetName val="5.동별횡주관경"/>
      <sheetName val="조건표 (2)"/>
      <sheetName val="시운전연료비"/>
      <sheetName val="예산명세서"/>
      <sheetName val="합의경상"/>
      <sheetName val="B-data"/>
      <sheetName val="천방교접속"/>
      <sheetName val="대포2교접속"/>
      <sheetName val="진흥지역조서(구역밖)"/>
      <sheetName val="건축공사"/>
      <sheetName val="설-원가"/>
      <sheetName val="단중"/>
      <sheetName val="자재일람"/>
      <sheetName val="제출내역 (3)"/>
      <sheetName val="기성내역서표지"/>
      <sheetName val="도로일위대가표"/>
      <sheetName val="지하시설물작성"/>
      <sheetName val="노임(1차)"/>
      <sheetName val="기계공사"/>
      <sheetName val="골조"/>
      <sheetName val="앉음벽 (2)"/>
      <sheetName val="2.대외공문"/>
      <sheetName val="주안3차A-A"/>
      <sheetName val="간접경상비"/>
      <sheetName val="Cost bd-&quot;A&quot;"/>
      <sheetName val="기안1"/>
      <sheetName val=" 토목 처리장도급내역서 "/>
      <sheetName val="BF12-R0"/>
      <sheetName val="Summary Sheets"/>
      <sheetName val="QandAJunior"/>
      <sheetName val="9811"/>
      <sheetName val="D-3503"/>
      <sheetName val="토적표(1)"/>
      <sheetName val="공사내역"/>
      <sheetName val="구분자"/>
      <sheetName val="실행내역_"/>
      <sheetName val="Inst_"/>
      <sheetName val="일위대가_"/>
      <sheetName val="폐토수익화_"/>
      <sheetName val="공사예산하조서(O_K)"/>
      <sheetName val="일위대가(가설)"/>
      <sheetName val="교사기준면_x0000__x0000__x0005__x0000_"/>
      <sheetName val="4.주beam"/>
      <sheetName val="날개벽"/>
      <sheetName val="콤보박스와 리스트박스의 연결"/>
      <sheetName val="우배수"/>
      <sheetName val="인원계획"/>
      <sheetName val="000000"/>
      <sheetName val="급수"/>
      <sheetName val=""/>
      <sheetName val="산출내역서집계표"/>
      <sheetName val="기타자료"/>
      <sheetName val="급수 (LPM)"/>
      <sheetName val="1.우편집중내역서"/>
      <sheetName val="철콘산출"/>
      <sheetName val="수토공단위당"/>
      <sheetName val="암거단위-1련"/>
      <sheetName val="빗물받이(910-510-410)"/>
      <sheetName val="선급비용"/>
      <sheetName val="내역(가지)"/>
      <sheetName val="4.고용보험"/>
      <sheetName val="10월"/>
      <sheetName val="기초"/>
      <sheetName val="부경"/>
      <sheetName val="견적조건"/>
      <sheetName val="전체도급"/>
      <sheetName val="차수"/>
      <sheetName val="건축2"/>
      <sheetName val="1.토공집계표"/>
      <sheetName val="접속단위"/>
      <sheetName val="담보"/>
      <sheetName val="220 (2)"/>
      <sheetName val="세부내역서"/>
      <sheetName val="이토변실(A3-LINE)"/>
      <sheetName val="배관단가조사서"/>
      <sheetName val="교대(A1-A2)"/>
      <sheetName val="교대(A1)"/>
      <sheetName val="횡배수관"/>
      <sheetName val="소총괄표1"/>
      <sheetName val="6공구(당초)"/>
      <sheetName val="제출내역 (2)"/>
      <sheetName val="상반기손익차2총괄"/>
      <sheetName val="진주방향"/>
      <sheetName val="마산방향"/>
      <sheetName val="마산방향철근집계"/>
      <sheetName val="배관BM(일반)"/>
      <sheetName val="내역서(교량)전체"/>
      <sheetName val="제출내역_(2)"/>
      <sheetName val="I_설계조건"/>
      <sheetName val="집수정단면도_(2)"/>
      <sheetName val="원가계산_(2)"/>
      <sheetName val="2000_05"/>
      <sheetName val="세골재__T2_변경_현황"/>
      <sheetName val="갑지_을지"/>
      <sheetName val="기타_정보통신공사"/>
      <sheetName val="BSD_(2)"/>
      <sheetName val="국도접속_차도부수량"/>
      <sheetName val="정거장_설계조건"/>
      <sheetName val="일위대가56-1_"/>
      <sheetName val="일위대가71-1_"/>
      <sheetName val="일위대가74-1_"/>
      <sheetName val="일위대가76-1_"/>
      <sheetName val="일위대가77-1_"/>
      <sheetName val="일위대가78-1_"/>
      <sheetName val="별표_"/>
      <sheetName val="단가대비표_(3)"/>
      <sheetName val="노임단가(08_01)"/>
      <sheetName val="C_전기공사"/>
      <sheetName val="구간산출"/>
      <sheetName val="파형강관및곡선부보강및날개벽"/>
      <sheetName val="변경내역"/>
      <sheetName val="도봉2지구"/>
      <sheetName val="대덕토공총"/>
      <sheetName val="견적서1"/>
      <sheetName val="5흙막이"/>
      <sheetName val="경율산정"/>
      <sheetName val="97년 추정"/>
      <sheetName val="기본단가"/>
      <sheetName val="인건비단가"/>
      <sheetName val="기계경비산출기준"/>
      <sheetName val="경영"/>
      <sheetName val="98년"/>
      <sheetName val="실적"/>
      <sheetName val="장비집계"/>
      <sheetName val="조건"/>
      <sheetName val="빙축열"/>
      <sheetName val="금액"/>
      <sheetName val="고내분기~한림"/>
      <sheetName val="광령~경마장"/>
      <sheetName val="세기~광령"/>
      <sheetName val="정보"/>
      <sheetName val="2.토목공사"/>
      <sheetName val="월별수입"/>
      <sheetName val="현대물량"/>
      <sheetName val="기성내역"/>
      <sheetName val="관급"/>
      <sheetName val="기본사항"/>
      <sheetName val="피엘"/>
      <sheetName val="총괄갑 "/>
      <sheetName val="제잡비"/>
      <sheetName val="약품설비"/>
      <sheetName val="유입맨홀산출"/>
      <sheetName val="설계명세"/>
      <sheetName val="투찰내역"/>
      <sheetName val="FAB4생산"/>
      <sheetName val="일위-1"/>
      <sheetName val="주차구획선수량"/>
      <sheetName val="재료할증"/>
      <sheetName val="낙찰표"/>
      <sheetName val="개별직종노임단가(2003.9)"/>
      <sheetName val="실행내역 (2)"/>
      <sheetName val="일 위 목 록 표"/>
      <sheetName val="연결원본-절대지우지말것"/>
      <sheetName val="AHU-01"/>
      <sheetName val="간접비 총괄표"/>
      <sheetName val="3.자재비(총괄)"/>
      <sheetName val="ETC"/>
      <sheetName val="1-1"/>
      <sheetName val="남양구조시험동"/>
      <sheetName val="토공A1"/>
      <sheetName val="참조 (2)"/>
      <sheetName val="신표지1"/>
      <sheetName val="청곡지거입력"/>
      <sheetName val="P-산#1-1(WOWA1)"/>
      <sheetName val="단중표-ST"/>
      <sheetName val="95년12월말"/>
      <sheetName val="자재발주서"/>
      <sheetName val="개거재료산출"/>
      <sheetName val="ATM기초철가"/>
      <sheetName val="시중노임"/>
      <sheetName val="형틀공사"/>
      <sheetName val="다이꾸"/>
      <sheetName val="중질쓰레기"/>
      <sheetName val="압축공기소요량"/>
      <sheetName val="보일러물질수지"/>
      <sheetName val="조달단가"/>
      <sheetName val="CL분석결과"/>
      <sheetName val="강관주휀스"/>
      <sheetName val="투찰(하수)"/>
      <sheetName val="통신원가"/>
      <sheetName val="일위(집)"/>
      <sheetName val="17F MOCKUP B-1,B-2"/>
      <sheetName val="자재단가리스트"/>
      <sheetName val="전신환매도율"/>
      <sheetName val="관리보고"/>
      <sheetName val="시화점실행"/>
      <sheetName val="광장"/>
      <sheetName val="MEMORY"/>
      <sheetName val="프로젝트"/>
      <sheetName val="분전함신설"/>
      <sheetName val="접지1종"/>
      <sheetName val="포승중환경개선공사_변경_"/>
      <sheetName val="단가산출2"/>
      <sheetName val="A1"/>
      <sheetName val="플랜트 설치"/>
      <sheetName val="하조서"/>
      <sheetName val="7.환경"/>
      <sheetName val="면적표"/>
      <sheetName val="Data&amp;Result"/>
      <sheetName val="환율change"/>
      <sheetName val="wall"/>
      <sheetName val="적용률"/>
      <sheetName val="1구간FRP수량산출"/>
      <sheetName val="광양방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sheetData sheetId="14" refreshError="1"/>
      <sheetData sheetId="15"/>
      <sheetData sheetId="16"/>
      <sheetData sheetId="17"/>
      <sheetData sheetId="18"/>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sheetData sheetId="1247"/>
      <sheetData sheetId="1248"/>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등록자료"/>
      <sheetName val="입력정보"/>
      <sheetName val="세금계산서"/>
      <sheetName val="매출현황"/>
      <sheetName val="사용법"/>
      <sheetName val="직노"/>
      <sheetName val="%EC%84%B8%EA%B8%88%EA%B3%84%EC%"/>
      <sheetName val="I一般比"/>
      <sheetName val="N賃率-職"/>
      <sheetName val="2)요약견적서"/>
      <sheetName val="1)종합보고"/>
      <sheetName val="00. 공통_프로그램"/>
      <sheetName val="00. 블루로직스"/>
      <sheetName val="00. 공통_갤럭시 라이브"/>
      <sheetName val="01. 타임스퀘어"/>
      <sheetName val="02. 용산역"/>
      <sheetName val="03. 하반기 파트너스데이"/>
      <sheetName val="04. 연수송도"/>
      <sheetName val="05. 부천중동"/>
      <sheetName val="엔미즈_코리아"/>
      <sheetName val="국별인원"/>
    </sheetNames>
    <sheetDataSet>
      <sheetData sheetId="0">
        <row r="3">
          <cell r="B3" t="str">
            <v>우진글로벌로지스틱스㈜</v>
          </cell>
          <cell r="D3" t="str">
            <v>신백용</v>
          </cell>
          <cell r="E3" t="str">
            <v>서울 중 남대문 4 17-7</v>
          </cell>
          <cell r="F3" t="str">
            <v>서비스</v>
          </cell>
          <cell r="G3" t="str">
            <v>해운항공운송대리</v>
          </cell>
        </row>
        <row r="4">
          <cell r="B4" t="str">
            <v>천지해운㈜</v>
          </cell>
          <cell r="D4" t="str">
            <v>남기영</v>
          </cell>
          <cell r="E4" t="str">
            <v>서울 중 서소문 57-10 정안빌딩 6층</v>
          </cell>
          <cell r="F4" t="str">
            <v>서비스</v>
          </cell>
          <cell r="G4" t="str">
            <v>해상운송주선</v>
          </cell>
        </row>
        <row r="5">
          <cell r="B5" t="str">
            <v>범한종합물류㈜</v>
          </cell>
          <cell r="D5" t="str">
            <v>여성구</v>
          </cell>
          <cell r="E5" t="str">
            <v>서울 영등포구 여의도동 23-3</v>
          </cell>
          <cell r="F5" t="str">
            <v>서비스</v>
          </cell>
          <cell r="G5" t="str">
            <v>복합운송주선</v>
          </cell>
        </row>
        <row r="6">
          <cell r="B6" t="str">
            <v>㈜서중물류</v>
          </cell>
          <cell r="D6" t="str">
            <v>류제엽</v>
          </cell>
          <cell r="E6" t="str">
            <v>서울 중구 남대문로 5 120 국제화제빌딩</v>
          </cell>
          <cell r="F6" t="str">
            <v>써비스 도매</v>
          </cell>
          <cell r="G6" t="str">
            <v>해상항공운송주선</v>
          </cell>
        </row>
      </sheetData>
      <sheetData sheetId="1">
        <row r="2">
          <cell r="E2" t="str">
            <v>청구</v>
          </cell>
        </row>
        <row r="3">
          <cell r="E3" t="str">
            <v>영수</v>
          </cell>
        </row>
      </sheetData>
      <sheetData sheetId="2">
        <row r="3">
          <cell r="B3" t="str">
            <v>우진글로벌로지스틱스㈜</v>
          </cell>
        </row>
      </sheetData>
      <sheetData sheetId="3"/>
      <sheetData sheetId="4"/>
      <sheetData sheetId="5" refreshError="1"/>
      <sheetData sheetId="6" refreshError="1"/>
      <sheetData sheetId="7" refreshError="1"/>
      <sheetData sheetId="8" refreshError="1"/>
      <sheetData sheetId="9">
        <row r="2">
          <cell r="E2">
            <v>0</v>
          </cell>
        </row>
      </sheetData>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해외출장조건표"/>
    </sheetNames>
    <sheetDataSet>
      <sheetData sheetId="0"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해외출장조건표"/>
    </sheetNames>
    <sheetDataSet>
      <sheetData sheetId="0"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패널"/>
      <sheetName val="해외출장조건표"/>
      <sheetName val="VXXXXX"/>
      <sheetName val="000000"/>
      <sheetName val="노임단가"/>
      <sheetName val="전기단가"/>
      <sheetName val="재료단가"/>
      <sheetName val="집계표 "/>
      <sheetName val="금속"/>
      <sheetName val="전기일위대가"/>
      <sheetName val="일위대가"/>
      <sheetName val="직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패널"/>
    </sheetNames>
    <sheetDataSet>
      <sheetData sheetId="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1년 Movie DB"/>
      <sheetName val="2010년 Movie DB"/>
      <sheetName val="캔개발배경"/>
      <sheetName val="시장"/>
      <sheetName val="일정표"/>
      <sheetName val="별도가이드"/>
      <sheetName val="2011년_Movie_DB"/>
      <sheetName val="2010년_Movie_DB"/>
      <sheetName val="엔미즈_코리아"/>
      <sheetName val="2011년_Movie_DB1"/>
      <sheetName val="2010년_Movie_DB1"/>
      <sheetName val="BM코드"/>
      <sheetName val="카테고리 분류"/>
      <sheetName val="Sheet4"/>
      <sheetName val="월간일정표"/>
      <sheetName val="전담운영PM"/>
      <sheetName val="지점장"/>
      <sheetName val="구분"/>
      <sheetName val="개발실"/>
      <sheetName val="전체단가표"/>
      <sheetName val="2011년_Movie_DB2"/>
      <sheetName val="2010년_Movie_DB2"/>
      <sheetName val="카테고리_분류"/>
      <sheetName val="카테고리맵(수정3.0)"/>
      <sheetName val="목록"/>
      <sheetName val="CallLog"/>
    </sheetNames>
    <sheetDataSet>
      <sheetData sheetId="0"/>
      <sheetData sheetId="1" refreshError="1"/>
      <sheetData sheetId="2" refreshError="1"/>
      <sheetData sheetId="3" refreshError="1"/>
      <sheetData sheetId="4" refreshError="1"/>
      <sheetData sheetId="5" refreshError="1"/>
      <sheetData sheetId="6"/>
      <sheetData sheetId="7"/>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refreshError="1"/>
      <sheetData sheetId="24" refreshError="1"/>
      <sheetData sheetId="25"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5년계"/>
      <sheetName val="95년계 (3)"/>
      <sheetName val="년별RTMP"/>
      <sheetName val="95년계윤"/>
      <sheetName val="전담운영PM"/>
      <sheetName val="Macro1"/>
      <sheetName val="E채널"/>
      <sheetName val="캔개발배경"/>
      <sheetName val="시장"/>
      <sheetName val="일정표"/>
      <sheetName val="#REF"/>
      <sheetName val="Plan"/>
      <sheetName val="SBS드라마 편성표"/>
      <sheetName val="6월"/>
      <sheetName val="4월(시급반영)"/>
      <sheetName val="4월"/>
      <sheetName val="운행안(E-channel)"/>
      <sheetName val="4월 (수정)"/>
      <sheetName val="영화별rawdata"/>
      <sheetName val="TV"/>
      <sheetName val="지점장"/>
      <sheetName val="재료율"/>
      <sheetName val="HP1AMLIST"/>
      <sheetName val="계열사현황종합"/>
      <sheetName val="Sheet1"/>
      <sheetName val="운행안(이채널)"/>
      <sheetName val="Gen Assumptions"/>
      <sheetName val="#cmpt2"/>
      <sheetName val="2011년 Movie DB"/>
      <sheetName val="전체단가표"/>
      <sheetName val="3RD"/>
      <sheetName val="CueSheet_0807"/>
      <sheetName val="95년계_(3)"/>
      <sheetName val="SBS드라마_편성표"/>
      <sheetName val="4월_(수정)"/>
      <sheetName val="Gen_Assumptions"/>
      <sheetName val="2011년_Movie_DB"/>
      <sheetName val="Rental"/>
      <sheetName val="t1524"/>
      <sheetName val="BS"/>
      <sheetName val="95년계_(3)1"/>
      <sheetName val="SBS드라마_편성표1"/>
      <sheetName val="4월_(수정)1"/>
      <sheetName val="Gen_Assumptions1"/>
      <sheetName val="구분"/>
      <sheetName val="엔미즈_코리아"/>
      <sheetName val="95년계_(3)2"/>
      <sheetName val="SBS드라마_편성표2"/>
      <sheetName val="4월_(수정)2"/>
      <sheetName val="Gen_Assumptions2"/>
      <sheetName val="월간일정표"/>
      <sheetName val="Sheet3"/>
      <sheetName val="BM코드"/>
      <sheetName val="카테고리 분류"/>
      <sheetName val="코드"/>
      <sheetName val="목록"/>
      <sheetName val="CallLog"/>
      <sheetName val="Sheet4"/>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sheetData sheetId="41"/>
      <sheetData sheetId="42"/>
      <sheetData sheetId="43"/>
      <sheetData sheetId="44" refreshError="1"/>
      <sheetData sheetId="45" refreshError="1"/>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년별RTMP"/>
    </sheetNames>
    <sheetDataSet>
      <sheetData sheetId="0"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 띠배너"/>
      <sheetName val="MAN 전면배너"/>
      <sheetName val="MAN 띠+전면"/>
      <sheetName val="M-play 동영상"/>
      <sheetName val="MAN 엣지팝"/>
      <sheetName val="MAN 전면팝"/>
      <sheetName val="MAN&amp;M-play 대표매체리스트"/>
      <sheetName val="hide"/>
      <sheetName val="MAN_띠배너"/>
      <sheetName val="MAN_전면배너"/>
      <sheetName val="MAN_띠+전면"/>
      <sheetName val="M-play_동영상"/>
      <sheetName val="MAN_엣지팝"/>
      <sheetName val="MAN_전면팝"/>
      <sheetName val="MAN&amp;M-play_대표매체리스트"/>
    </sheetNames>
    <sheetDataSet>
      <sheetData sheetId="0"/>
      <sheetData sheetId="1"/>
      <sheetData sheetId="2"/>
      <sheetData sheetId="3"/>
      <sheetData sheetId="4"/>
      <sheetData sheetId="5"/>
      <sheetData sheetId="6"/>
      <sheetData sheetId="7">
        <row r="15">
          <cell r="B15" t="str">
            <v xml:space="preserve">     </v>
          </cell>
        </row>
        <row r="16">
          <cell r="B16" t="str">
            <v>시간</v>
          </cell>
        </row>
        <row r="17">
          <cell r="B17" t="str">
            <v>요일</v>
          </cell>
        </row>
        <row r="18">
          <cell r="B18" t="str">
            <v>iOS</v>
          </cell>
        </row>
        <row r="19">
          <cell r="B19" t="str">
            <v>매체 카테고리</v>
          </cell>
        </row>
        <row r="20">
          <cell r="B20" t="str">
            <v>비디오 카테고리</v>
          </cell>
        </row>
        <row r="21">
          <cell r="B21" t="str">
            <v>통신사</v>
          </cell>
        </row>
        <row r="22">
          <cell r="B22" t="str">
            <v>Freq.</v>
          </cell>
        </row>
        <row r="23">
          <cell r="B23" t="str">
            <v>제조사</v>
          </cell>
        </row>
        <row r="24">
          <cell r="B24" t="str">
            <v>OS 버전</v>
          </cell>
        </row>
        <row r="25">
          <cell r="B25" t="str">
            <v>기기</v>
          </cell>
        </row>
        <row r="26">
          <cell r="B26" t="str">
            <v>관심사</v>
          </cell>
        </row>
        <row r="27">
          <cell r="B27" t="str">
            <v>페이지 리타겟팅</v>
          </cell>
        </row>
        <row r="28">
          <cell r="B28" t="str">
            <v>ADID 타겟팅</v>
          </cell>
        </row>
        <row r="29">
          <cell r="B29" t="str">
            <v>개별 매체 타겟팅</v>
          </cell>
        </row>
        <row r="30">
          <cell r="B30" t="str">
            <v>앱타겟팅</v>
          </cell>
        </row>
        <row r="31">
          <cell r="B31" t="str">
            <v>뉴스/미디어 단일 카테고리</v>
          </cell>
        </row>
      </sheetData>
      <sheetData sheetId="8"/>
      <sheetData sheetId="9"/>
      <sheetData sheetId="10"/>
      <sheetData sheetId="11"/>
      <sheetData sheetId="12"/>
      <sheetData sheetId="13"/>
      <sheetData sheetId="14"/>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ide"/>
    </sheetNames>
    <sheetDataSet>
      <sheetData sheetId="0"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용방법"/>
      <sheetName val="게재지면캡쳐"/>
      <sheetName val="가이드모음"/>
      <sheetName val="전체단가표"/>
      <sheetName val="media mix"/>
      <sheetName val="HT009"/>
      <sheetName val="한국정보문화진흥원"/>
      <sheetName val="법제처"/>
      <sheetName val="국가지식포탈"/>
      <sheetName val="YBM시사"/>
      <sheetName val="문화관광부"/>
      <sheetName val="한국투자증권_DMC"/>
      <sheetName val="한국투자증권_크로스"/>
      <sheetName val="삼일제약"/>
      <sheetName val="금융감독원"/>
      <sheetName val="마리프랑스"/>
      <sheetName val="다이어트_YTN"/>
      <sheetName val="희망제작소"/>
      <sheetName val="한국폴리텍"/>
      <sheetName val="마리프랑스 12월 추가"/>
      <sheetName val="외국어대"/>
      <sheetName val="대한지적공사"/>
      <sheetName val="삼성다이어트"/>
      <sheetName val="국제협력단"/>
      <sheetName val="지자체_인포웹"/>
      <sheetName val="한국정보문화원"/>
      <sheetName val="최종리포트"/>
      <sheetName val="홈엔"/>
      <sheetName val="hide"/>
      <sheetName val="media_mix"/>
      <sheetName val="마리프랑스_12월_추가"/>
      <sheetName val="media_mix1"/>
      <sheetName val="마리프랑스_12월_추가1"/>
      <sheetName val="캔개발배경"/>
      <sheetName val="시장"/>
      <sheetName val="일정표"/>
      <sheetName val="初期値"/>
      <sheetName val="2010년 Movie DB"/>
      <sheetName val="flatpricebycountry"/>
      <sheetName val="slopes"/>
      <sheetName val="media_mix2"/>
      <sheetName val="마리프랑스_12월_추가2"/>
      <sheetName val="2010년_Movie_DB"/>
      <sheetName val="엔미즈_코리아"/>
      <sheetName val="Reach"/>
      <sheetName val="Plan"/>
      <sheetName val="TOTAL WE PBC"/>
      <sheetName val="SF1 L"/>
      <sheetName val="SF1 O"/>
      <sheetName val="MOLOCO_RAW"/>
      <sheetName val="Tapgoy_RAW"/>
      <sheetName val="양식3"/>
      <sheetName val="년별RTMP"/>
      <sheetName val="구분"/>
      <sheetName val="Sheet3"/>
      <sheetName val="가격표"/>
      <sheetName val="앱디스코 매체제안서"/>
      <sheetName val="2010년 라인업"/>
      <sheetName val="media_mix3"/>
      <sheetName val="마리프랑스_12월_추가3"/>
      <sheetName val="2010년_Movie_DB1"/>
      <sheetName val="TOTAL_WE_PBC"/>
      <sheetName val="SF1_L"/>
      <sheetName val="SF1_O"/>
      <sheetName val="앱디스코_매체제안서"/>
      <sheetName val="2011년 Movie DB"/>
      <sheetName val="55% and 70%"/>
      <sheetName val="업무연락"/>
      <sheetName val="채널"/>
    </sheetNames>
    <sheetDataSet>
      <sheetData sheetId="0" refreshError="1"/>
      <sheetData sheetId="1" refreshError="1"/>
      <sheetData sheetId="2" refreshError="1"/>
      <sheetData sheetId="3" refreshError="1">
        <row r="2">
          <cell r="A2" t="str">
            <v>네이버&gt;Home&gt;&gt;검색창광고</v>
          </cell>
          <cell r="B2" t="str">
            <v>-</v>
          </cell>
          <cell r="C2" t="str">
            <v>10자</v>
          </cell>
          <cell r="D2" t="str">
            <v>-</v>
          </cell>
          <cell r="E2">
            <v>10000000</v>
          </cell>
          <cell r="F2" t="str">
            <v>-</v>
          </cell>
        </row>
        <row r="3">
          <cell r="A3" t="str">
            <v>네이버&gt;Home&gt;&gt;마이크로사이트(82x100) - POP icon</v>
          </cell>
          <cell r="B3" t="str">
            <v>-</v>
          </cell>
          <cell r="C3" t="str">
            <v>82*100</v>
          </cell>
          <cell r="D3" t="str">
            <v>50K</v>
          </cell>
          <cell r="E3">
            <v>40000000</v>
          </cell>
          <cell r="F3">
            <v>0.04</v>
          </cell>
        </row>
        <row r="4">
          <cell r="A4" t="str">
            <v>네이버&gt;Home&gt;&gt;마이크로사이트(82x100)</v>
          </cell>
          <cell r="B4" t="str">
            <v>-</v>
          </cell>
          <cell r="C4" t="str">
            <v>82*100</v>
          </cell>
          <cell r="D4" t="str">
            <v>200K+1.5M</v>
          </cell>
          <cell r="E4">
            <v>50000000</v>
          </cell>
          <cell r="F4">
            <v>0.04</v>
          </cell>
        </row>
        <row r="5">
          <cell r="A5" t="str">
            <v>네이버&gt;Home&gt;&gt;브랜딩보드_고정(191x150)</v>
          </cell>
          <cell r="B5" t="str">
            <v>-</v>
          </cell>
          <cell r="C5" t="str">
            <v>191*150</v>
          </cell>
          <cell r="D5" t="str">
            <v>80K</v>
          </cell>
          <cell r="E5">
            <v>90000000</v>
          </cell>
          <cell r="F5">
            <v>0.09</v>
          </cell>
        </row>
        <row r="6">
          <cell r="A6" t="str">
            <v>네이버&gt;Home&gt;&gt;브랜딩보드_고정(191x150) - 애니메이션형</v>
          </cell>
          <cell r="B6" t="str">
            <v>-</v>
          </cell>
          <cell r="C6" t="str">
            <v>191*150</v>
          </cell>
          <cell r="D6" t="str">
            <v>100K</v>
          </cell>
          <cell r="E6">
            <v>100000000</v>
          </cell>
          <cell r="F6">
            <v>0.12</v>
          </cell>
        </row>
        <row r="7">
          <cell r="A7" t="str">
            <v>네이버&gt;Home&gt;&gt;브랜딩보드_고정(191x150) - 세로 확장형</v>
          </cell>
          <cell r="B7" t="str">
            <v>-</v>
          </cell>
          <cell r="C7" t="str">
            <v>191*150</v>
          </cell>
          <cell r="D7" t="str">
            <v>150K</v>
          </cell>
          <cell r="E7">
            <v>110000000</v>
          </cell>
          <cell r="F7">
            <v>0.1</v>
          </cell>
        </row>
        <row r="8">
          <cell r="A8" t="str">
            <v>네이버&gt;Home&gt;&gt;브랜딩보드_고정(191x150) - POP 동영상</v>
          </cell>
          <cell r="B8" t="str">
            <v>-</v>
          </cell>
          <cell r="C8" t="str">
            <v>191*150</v>
          </cell>
          <cell r="D8" t="str">
            <v>120K+1.5M</v>
          </cell>
          <cell r="E8">
            <v>110000000</v>
          </cell>
          <cell r="F8">
            <v>0.1</v>
          </cell>
        </row>
        <row r="9">
          <cell r="A9" t="str">
            <v>네이버&gt;Home&gt;&gt;브랜딩보드_고정(191x150) - 슈퍼 확장형</v>
          </cell>
          <cell r="B9" t="str">
            <v>-</v>
          </cell>
          <cell r="C9" t="str">
            <v>191*150</v>
          </cell>
          <cell r="D9" t="str">
            <v>200K</v>
          </cell>
          <cell r="E9">
            <v>120000000</v>
          </cell>
          <cell r="F9">
            <v>0.1</v>
          </cell>
        </row>
        <row r="10">
          <cell r="A10" t="str">
            <v>네이버&gt;Home&gt;&gt;상단 배너(390x100)</v>
          </cell>
          <cell r="B10">
            <v>2884692027</v>
          </cell>
          <cell r="C10" t="str">
            <v>390*100</v>
          </cell>
          <cell r="D10" t="str">
            <v>130K</v>
          </cell>
          <cell r="E10">
            <v>3</v>
          </cell>
          <cell r="F10">
            <v>0.15</v>
          </cell>
        </row>
        <row r="11">
          <cell r="A11" t="str">
            <v>네이버&gt;Home&gt;&gt;동영상 익스팬더블(390x100, 394x310)</v>
          </cell>
          <cell r="B11">
            <v>2884692027</v>
          </cell>
          <cell r="C11" t="str">
            <v>390*100
394*310</v>
          </cell>
          <cell r="D11" t="str">
            <v>130K
2M</v>
          </cell>
          <cell r="E11">
            <v>5</v>
          </cell>
          <cell r="F11">
            <v>0.15</v>
          </cell>
        </row>
        <row r="12">
          <cell r="A12" t="str">
            <v>네이버&gt;Home&gt;&gt;이벤트_텍스트_1</v>
          </cell>
          <cell r="B12">
            <v>2894773875</v>
          </cell>
          <cell r="C12" t="str">
            <v>12자</v>
          </cell>
          <cell r="D12" t="str">
            <v>-</v>
          </cell>
          <cell r="E12">
            <v>0.5</v>
          </cell>
          <cell r="F12">
            <v>0.01</v>
          </cell>
        </row>
        <row r="13">
          <cell r="A13" t="str">
            <v>네이버&gt;Home&gt;&gt;이벤트_텍스트_2</v>
          </cell>
          <cell r="B13">
            <v>2894783045</v>
          </cell>
          <cell r="C13" t="str">
            <v>12자</v>
          </cell>
          <cell r="D13" t="str">
            <v>-</v>
          </cell>
          <cell r="E13">
            <v>0.4</v>
          </cell>
          <cell r="F13">
            <v>0.01</v>
          </cell>
        </row>
        <row r="14">
          <cell r="A14" t="str">
            <v>네이버&gt;Home&gt;&gt;이벤트_텍스트_3</v>
          </cell>
          <cell r="B14">
            <v>2894783252</v>
          </cell>
          <cell r="C14" t="str">
            <v>12자</v>
          </cell>
          <cell r="D14" t="str">
            <v>-</v>
          </cell>
          <cell r="E14">
            <v>0.4</v>
          </cell>
          <cell r="F14">
            <v>0</v>
          </cell>
        </row>
        <row r="15">
          <cell r="A15" t="str">
            <v>네이버&gt;Home&gt;&gt;프리미엄_텍스트(170x13)</v>
          </cell>
          <cell r="B15">
            <v>38.570999999999998</v>
          </cell>
          <cell r="C15" t="str">
            <v>170*13</v>
          </cell>
          <cell r="D15" t="str">
            <v>10K</v>
          </cell>
          <cell r="E15">
            <v>20000000</v>
          </cell>
          <cell r="F15">
            <v>0.01</v>
          </cell>
        </row>
        <row r="16">
          <cell r="A16" t="str">
            <v>네이버&gt;검색&gt;&gt;랜덤아이콘(100x100)</v>
          </cell>
          <cell r="B16">
            <v>257142861.42899999</v>
          </cell>
          <cell r="C16" t="str">
            <v>130*110</v>
          </cell>
          <cell r="D16" t="str">
            <v>50K</v>
          </cell>
          <cell r="E16">
            <v>60000000</v>
          </cell>
          <cell r="F16">
            <v>0.02</v>
          </cell>
        </row>
        <row r="17">
          <cell r="A17" t="str">
            <v>네이버&gt;검색&gt;인기검색어/지식검색&gt;&gt;우측 배너(148x600)</v>
          </cell>
          <cell r="B17">
            <v>2413174</v>
          </cell>
          <cell r="C17" t="str">
            <v>148*600</v>
          </cell>
          <cell r="D17" t="str">
            <v>130K</v>
          </cell>
          <cell r="E17">
            <v>2</v>
          </cell>
          <cell r="F17">
            <v>0.27</v>
          </cell>
        </row>
        <row r="18">
          <cell r="A18" t="str">
            <v>네이버&gt;검색&gt;인물&gt;&gt;우측 배너(240x240)</v>
          </cell>
          <cell r="B18">
            <v>9815521</v>
          </cell>
          <cell r="C18" t="str">
            <v>240*240</v>
          </cell>
          <cell r="D18" t="str">
            <v>130K</v>
          </cell>
          <cell r="E18">
            <v>2</v>
          </cell>
          <cell r="F18">
            <v>0.1</v>
          </cell>
        </row>
        <row r="19">
          <cell r="A19" t="str">
            <v>네이버&gt;검색&gt;지식시장&gt;&gt;우측배너(240x240)</v>
          </cell>
          <cell r="B19">
            <v>11051482</v>
          </cell>
          <cell r="C19" t="str">
            <v>240*240</v>
          </cell>
          <cell r="D19" t="str">
            <v>130K</v>
          </cell>
          <cell r="E19">
            <v>2</v>
          </cell>
          <cell r="F19">
            <v>0.12</v>
          </cell>
        </row>
        <row r="20">
          <cell r="A20" t="str">
            <v>네이버&gt;검색&gt;지식인&gt;&gt;우측 배너(240x240)</v>
          </cell>
          <cell r="B20">
            <v>962967637</v>
          </cell>
          <cell r="C20" t="str">
            <v>240*240</v>
          </cell>
          <cell r="D20" t="str">
            <v>130K</v>
          </cell>
          <cell r="E20">
            <v>2</v>
          </cell>
          <cell r="F20">
            <v>0.05</v>
          </cell>
        </row>
        <row r="21">
          <cell r="A21" t="str">
            <v>네이버&gt;검색&gt;책&gt;잡지&gt;&gt;상단 배너(290x70)</v>
          </cell>
          <cell r="B21">
            <v>7072067</v>
          </cell>
          <cell r="C21" t="str">
            <v>290*70</v>
          </cell>
          <cell r="D21" t="str">
            <v>130K</v>
          </cell>
          <cell r="E21">
            <v>3</v>
          </cell>
          <cell r="F21">
            <v>0</v>
          </cell>
        </row>
        <row r="22">
          <cell r="A22" t="str">
            <v>네이버&gt;검색&gt;책&gt;잡지&gt;&gt;텍스트</v>
          </cell>
          <cell r="B22">
            <v>13769</v>
          </cell>
          <cell r="C22" t="str">
            <v>0*0</v>
          </cell>
          <cell r="D22" t="str">
            <v>-</v>
          </cell>
          <cell r="E22">
            <v>0.5</v>
          </cell>
          <cell r="F22">
            <v>0.08</v>
          </cell>
        </row>
        <row r="23">
          <cell r="A23" t="str">
            <v>네이버&gt;검색&gt;특허&gt;&gt;우측 배너(240x240)</v>
          </cell>
          <cell r="B23">
            <v>3954802</v>
          </cell>
          <cell r="C23" t="str">
            <v>240*240</v>
          </cell>
          <cell r="D23" t="str">
            <v>130K</v>
          </cell>
          <cell r="E23">
            <v>1.5</v>
          </cell>
          <cell r="F23">
            <v>0.03</v>
          </cell>
        </row>
        <row r="24">
          <cell r="A24" t="str">
            <v>네이버&gt;금융&gt;&gt;금융서브_우측 배너(148x600)</v>
          </cell>
          <cell r="B24">
            <v>1528277</v>
          </cell>
          <cell r="C24" t="str">
            <v>148*600</v>
          </cell>
          <cell r="D24" t="str">
            <v>130K</v>
          </cell>
          <cell r="E24">
            <v>3</v>
          </cell>
          <cell r="F24">
            <v>0.11</v>
          </cell>
        </row>
        <row r="25">
          <cell r="A25" t="str">
            <v>네이버&gt;금융&gt;&gt;금융탑_우측 배너(240x240)</v>
          </cell>
          <cell r="B25">
            <v>36561185</v>
          </cell>
          <cell r="C25" t="str">
            <v>240*240</v>
          </cell>
          <cell r="D25" t="str">
            <v>130K</v>
          </cell>
          <cell r="E25">
            <v>3</v>
          </cell>
          <cell r="F25">
            <v>0.04</v>
          </cell>
        </row>
        <row r="26">
          <cell r="A26" t="str">
            <v>네이버&gt;금융&gt;증권&gt;증권서브&gt;&gt;우측 배너(148x600)</v>
          </cell>
          <cell r="B26">
            <v>248673369</v>
          </cell>
          <cell r="C26" t="str">
            <v>148*600</v>
          </cell>
          <cell r="D26" t="str">
            <v>130K</v>
          </cell>
          <cell r="E26">
            <v>1.5</v>
          </cell>
          <cell r="F26">
            <v>0.03</v>
          </cell>
        </row>
        <row r="27">
          <cell r="A27" t="str">
            <v>네이버&gt;미디어&gt;뉴스&gt;&gt;기사내 배너(240x240)</v>
          </cell>
          <cell r="B27">
            <v>239912253</v>
          </cell>
          <cell r="C27" t="str">
            <v>240*240</v>
          </cell>
          <cell r="D27" t="str">
            <v>130K</v>
          </cell>
          <cell r="E27">
            <v>4</v>
          </cell>
          <cell r="F27">
            <v>0.11</v>
          </cell>
        </row>
        <row r="28">
          <cell r="A28" t="str">
            <v>네이버&gt;미디어&gt;뉴스&gt;&gt;뉴스_아웃배너(240x240)</v>
          </cell>
          <cell r="B28">
            <v>893668824</v>
          </cell>
          <cell r="C28" t="str">
            <v>240*240</v>
          </cell>
          <cell r="D28" t="str">
            <v>130K</v>
          </cell>
          <cell r="E28">
            <v>4</v>
          </cell>
          <cell r="F28">
            <v>0.05</v>
          </cell>
        </row>
        <row r="29">
          <cell r="A29" t="str">
            <v>네이버&gt;미디어&gt;뉴스&gt;&gt;뉴스_확장배너(240x240)</v>
          </cell>
          <cell r="B29">
            <v>893668824</v>
          </cell>
          <cell r="C29" t="str">
            <v>240*240</v>
          </cell>
          <cell r="D29" t="str">
            <v>300K</v>
          </cell>
          <cell r="E29">
            <v>3</v>
          </cell>
          <cell r="F29">
            <v>0</v>
          </cell>
        </row>
        <row r="30">
          <cell r="A30" t="str">
            <v>네이버&gt;미디어&gt;뉴스&gt;&gt;섹션홈_우측 배너(240x240)</v>
          </cell>
          <cell r="B30">
            <v>157206640</v>
          </cell>
          <cell r="C30" t="str">
            <v>240*240</v>
          </cell>
          <cell r="D30" t="str">
            <v>130K</v>
          </cell>
          <cell r="E30">
            <v>3</v>
          </cell>
          <cell r="F30">
            <v>0.03</v>
          </cell>
        </row>
        <row r="31">
          <cell r="A31" t="str">
            <v>네이버&gt;미디어&gt;뉴스&gt;&gt;우측 배너(240x240)</v>
          </cell>
          <cell r="B31">
            <v>2027652255</v>
          </cell>
          <cell r="C31" t="str">
            <v>240*240</v>
          </cell>
          <cell r="D31" t="str">
            <v>130K</v>
          </cell>
          <cell r="E31">
            <v>2</v>
          </cell>
          <cell r="F31">
            <v>7.0000000000000007E-2</v>
          </cell>
        </row>
        <row r="32">
          <cell r="A32" t="str">
            <v>네이버&gt;미디어&gt;뉴스&gt;&gt;텍스트</v>
          </cell>
          <cell r="B32">
            <v>1267659086</v>
          </cell>
          <cell r="C32" t="str">
            <v>25/33자</v>
          </cell>
          <cell r="D32" t="str">
            <v>-</v>
          </cell>
          <cell r="E32">
            <v>0.5</v>
          </cell>
          <cell r="F32">
            <v>0.05</v>
          </cell>
        </row>
        <row r="33">
          <cell r="A33" t="str">
            <v>네이버&gt;미디어&gt;뉴스&gt;홈&gt;&gt;뉴스홈 브랜딩보드(270x180)</v>
          </cell>
          <cell r="B33" t="str">
            <v>-</v>
          </cell>
          <cell r="C33" t="str">
            <v>270*180</v>
          </cell>
          <cell r="D33" t="str">
            <v>150K</v>
          </cell>
          <cell r="E33">
            <v>20000000</v>
          </cell>
          <cell r="F33">
            <v>0.2</v>
          </cell>
        </row>
        <row r="34">
          <cell r="A34" t="str">
            <v>네이버&gt;미디어&gt;스포츠&gt;&gt;우측 배너(240x240)</v>
          </cell>
          <cell r="B34">
            <v>462200983</v>
          </cell>
          <cell r="C34" t="str">
            <v>240*240</v>
          </cell>
          <cell r="D34" t="str">
            <v>130K</v>
          </cell>
          <cell r="E34">
            <v>2</v>
          </cell>
          <cell r="F34">
            <v>0.04</v>
          </cell>
        </row>
        <row r="35">
          <cell r="A35" t="str">
            <v>네이버&gt;미디어&gt;스포츠&gt;&gt;텍스트</v>
          </cell>
          <cell r="B35">
            <v>187073726</v>
          </cell>
          <cell r="C35" t="str">
            <v>25/33자</v>
          </cell>
          <cell r="D35" t="str">
            <v>-</v>
          </cell>
          <cell r="E35">
            <v>0.5</v>
          </cell>
          <cell r="F35">
            <v>0.03</v>
          </cell>
        </row>
        <row r="36">
          <cell r="A36" t="str">
            <v>네이버&gt;사전&gt;&gt;우측 배너(240x240)</v>
          </cell>
          <cell r="B36">
            <v>134300263</v>
          </cell>
          <cell r="C36" t="str">
            <v>240*240</v>
          </cell>
          <cell r="D36" t="str">
            <v>130K</v>
          </cell>
          <cell r="E36">
            <v>2</v>
          </cell>
          <cell r="F36">
            <v>0.04</v>
          </cell>
        </row>
        <row r="37">
          <cell r="A37" t="str">
            <v>네이버&gt;생활&gt;날씨&gt;&gt;우측 배너(200x200)</v>
          </cell>
          <cell r="B37">
            <v>24351431</v>
          </cell>
          <cell r="C37" t="str">
            <v>200*200</v>
          </cell>
          <cell r="D37" t="str">
            <v>130K</v>
          </cell>
          <cell r="E37">
            <v>2</v>
          </cell>
          <cell r="F37">
            <v>0.13</v>
          </cell>
        </row>
        <row r="38">
          <cell r="A38" t="str">
            <v>네이버&gt;생활&gt;여행&gt;여행서브&gt;&gt;우측 배너(160x400)</v>
          </cell>
          <cell r="B38">
            <v>6986963</v>
          </cell>
          <cell r="C38" t="str">
            <v>160*400</v>
          </cell>
          <cell r="D38" t="str">
            <v>130K</v>
          </cell>
          <cell r="E38">
            <v>3</v>
          </cell>
          <cell r="F38">
            <v>0.15</v>
          </cell>
        </row>
        <row r="39">
          <cell r="A39" t="str">
            <v>네이버&gt;생활&gt;여행&gt;여행홈&gt;&gt;TI(500x300)</v>
          </cell>
          <cell r="B39" t="str">
            <v>-</v>
          </cell>
          <cell r="C39" t="str">
            <v>500*300</v>
          </cell>
          <cell r="D39" t="str">
            <v>150K</v>
          </cell>
          <cell r="E39">
            <v>7000000</v>
          </cell>
          <cell r="F39">
            <v>0</v>
          </cell>
        </row>
        <row r="40">
          <cell r="A40" t="str">
            <v>네이버&gt;생활&gt;여행&gt;여행홈&gt;&gt;우측 배너(200x200)</v>
          </cell>
          <cell r="B40">
            <v>1958107</v>
          </cell>
          <cell r="C40" t="str">
            <v>200*200</v>
          </cell>
          <cell r="D40" t="str">
            <v>130K</v>
          </cell>
          <cell r="E40">
            <v>3</v>
          </cell>
          <cell r="F40">
            <v>0.15</v>
          </cell>
        </row>
        <row r="41">
          <cell r="A41" t="str">
            <v>네이버&gt;생활&gt;요리&gt;요리서브&gt;&gt;우측 배너(200x200)</v>
          </cell>
          <cell r="B41">
            <v>22150950</v>
          </cell>
          <cell r="C41" t="str">
            <v>200*200</v>
          </cell>
          <cell r="D41" t="str">
            <v>130K</v>
          </cell>
          <cell r="E41">
            <v>3</v>
          </cell>
          <cell r="F41">
            <v>0.08</v>
          </cell>
        </row>
        <row r="42">
          <cell r="A42" t="str">
            <v>네이버&gt;생활&gt;요리&gt;요리홈&gt;&gt;우측 배너(200x200)</v>
          </cell>
          <cell r="B42">
            <v>2155792</v>
          </cell>
          <cell r="C42" t="str">
            <v>200*200</v>
          </cell>
          <cell r="D42" t="str">
            <v>130K</v>
          </cell>
          <cell r="E42">
            <v>3</v>
          </cell>
          <cell r="F42">
            <v>0.04</v>
          </cell>
        </row>
        <row r="43">
          <cell r="A43" t="str">
            <v>네이버&gt;생활&gt;월드타운&gt;월드타운서브&gt;&gt;우측 배너(160x400)</v>
          </cell>
          <cell r="B43">
            <v>16670748</v>
          </cell>
          <cell r="C43" t="str">
            <v>160*400</v>
          </cell>
          <cell r="D43" t="str">
            <v>130K</v>
          </cell>
          <cell r="E43">
            <v>3</v>
          </cell>
          <cell r="F43">
            <v>0.06</v>
          </cell>
        </row>
        <row r="44">
          <cell r="A44" t="str">
            <v>네이버&gt;생활&gt;월드타운&gt;월드타운홈&gt;&gt;우측 배너(240x240)</v>
          </cell>
          <cell r="B44">
            <v>632967</v>
          </cell>
          <cell r="C44" t="str">
            <v>240*240</v>
          </cell>
          <cell r="D44" t="str">
            <v>130K</v>
          </cell>
          <cell r="E44">
            <v>3</v>
          </cell>
          <cell r="F44">
            <v>0.11</v>
          </cell>
        </row>
        <row r="45">
          <cell r="A45" t="str">
            <v>네이버&gt;생활&gt;인조이재팬&gt;&gt;우측 배너(240x240)</v>
          </cell>
          <cell r="B45">
            <v>3316984</v>
          </cell>
          <cell r="C45" t="str">
            <v>240*240</v>
          </cell>
          <cell r="D45" t="str">
            <v>130K</v>
          </cell>
          <cell r="E45">
            <v>1.5</v>
          </cell>
          <cell r="F45">
            <v>0.06</v>
          </cell>
        </row>
        <row r="46">
          <cell r="A46" t="str">
            <v>네이버&gt;생활&gt;인조이재팬&gt;번역게시판&gt;&gt;우측 배너(148x600)</v>
          </cell>
          <cell r="B46">
            <v>48652827</v>
          </cell>
          <cell r="C46" t="str">
            <v>148*600</v>
          </cell>
          <cell r="D46" t="str">
            <v>130K</v>
          </cell>
          <cell r="E46">
            <v>1.5</v>
          </cell>
          <cell r="F46">
            <v>0.04</v>
          </cell>
        </row>
        <row r="47">
          <cell r="A47" t="str">
            <v>네이버&gt;생활&gt;자동차&gt;&gt;우측 배너(240x240)</v>
          </cell>
          <cell r="B47">
            <v>15611776</v>
          </cell>
          <cell r="C47" t="str">
            <v>240*240</v>
          </cell>
          <cell r="D47" t="str">
            <v>130K</v>
          </cell>
          <cell r="E47">
            <v>3</v>
          </cell>
          <cell r="F47">
            <v>0.08</v>
          </cell>
        </row>
        <row r="48">
          <cell r="A48" t="str">
            <v>네이버&gt;생활&gt;자동차&gt;자료실&gt;&gt;우측 배너(160x400)</v>
          </cell>
          <cell r="B48">
            <v>52140604</v>
          </cell>
          <cell r="C48" t="str">
            <v>160*400</v>
          </cell>
          <cell r="D48" t="str">
            <v>130K</v>
          </cell>
          <cell r="E48">
            <v>3</v>
          </cell>
          <cell r="F48">
            <v>0.03</v>
          </cell>
        </row>
        <row r="49">
          <cell r="A49" t="str">
            <v>네이버&gt;생활&gt;지역정보&gt;교통&gt;&gt;우측배너(200x200)</v>
          </cell>
          <cell r="B49">
            <v>673745</v>
          </cell>
          <cell r="C49" t="str">
            <v>200*200</v>
          </cell>
          <cell r="D49" t="str">
            <v>130K</v>
          </cell>
          <cell r="E49">
            <v>2</v>
          </cell>
          <cell r="F49">
            <v>0.05</v>
          </cell>
        </row>
        <row r="50">
          <cell r="A50" t="str">
            <v>네이버&gt;생활&gt;지역정보&gt;지역정보서브&gt;&gt;우측 배너(200x200)</v>
          </cell>
          <cell r="B50">
            <v>137786</v>
          </cell>
          <cell r="C50" t="str">
            <v>200*200</v>
          </cell>
          <cell r="D50" t="str">
            <v>130K</v>
          </cell>
          <cell r="E50">
            <v>2</v>
          </cell>
          <cell r="F50">
            <v>0.06</v>
          </cell>
        </row>
        <row r="51">
          <cell r="A51" t="str">
            <v>네이버&gt;생활&gt;지역정보&gt;지역정보서브&gt;&gt;지도검색 배너(400x70)</v>
          </cell>
          <cell r="B51">
            <v>12529871</v>
          </cell>
          <cell r="C51" t="str">
            <v>400*70</v>
          </cell>
          <cell r="D51" t="str">
            <v>130K</v>
          </cell>
          <cell r="E51">
            <v>2</v>
          </cell>
          <cell r="F51">
            <v>0.36</v>
          </cell>
        </row>
        <row r="52">
          <cell r="A52" t="str">
            <v>네이버&gt;엔터테이먼트&gt;뮤직&gt;뮤직서브&gt;&gt;우측 배너(200x170)</v>
          </cell>
          <cell r="B52">
            <v>29867377</v>
          </cell>
          <cell r="C52" t="str">
            <v>200*170</v>
          </cell>
          <cell r="D52" t="str">
            <v>130K</v>
          </cell>
          <cell r="E52">
            <v>2</v>
          </cell>
          <cell r="F52">
            <v>0.05</v>
          </cell>
        </row>
        <row r="53">
          <cell r="A53" t="str">
            <v>네이버&gt;엔터테이먼트&gt;뮤직&gt;뮤직플레이어&gt;&gt;하단 배너(380x50)</v>
          </cell>
          <cell r="B53">
            <v>2446563</v>
          </cell>
          <cell r="C53" t="str">
            <v>380*50</v>
          </cell>
          <cell r="D53" t="str">
            <v>130K</v>
          </cell>
          <cell r="E53">
            <v>1.5</v>
          </cell>
          <cell r="F53">
            <v>0.42</v>
          </cell>
        </row>
        <row r="54">
          <cell r="A54" t="str">
            <v>네이버&gt;엔터테이먼트&gt;뮤직&gt;뮤직홈&gt;&gt;우측 배너(200x170)</v>
          </cell>
          <cell r="B54">
            <v>2903125</v>
          </cell>
          <cell r="C54" t="str">
            <v>200*170</v>
          </cell>
          <cell r="D54" t="str">
            <v>130K</v>
          </cell>
          <cell r="E54">
            <v>3</v>
          </cell>
          <cell r="F54">
            <v>0.06</v>
          </cell>
        </row>
        <row r="55">
          <cell r="A55" t="str">
            <v>네이버&gt;엔터테이먼트&gt;영화&gt;영화서브&gt;&gt;우측 배너(220x180)</v>
          </cell>
          <cell r="B55">
            <v>110860066</v>
          </cell>
          <cell r="C55" t="str">
            <v>220*180</v>
          </cell>
          <cell r="D55" t="str">
            <v>130K</v>
          </cell>
          <cell r="E55">
            <v>2</v>
          </cell>
          <cell r="F55">
            <v>7.0000000000000007E-2</v>
          </cell>
        </row>
        <row r="56">
          <cell r="A56" t="str">
            <v>네이버&gt;엔터테이먼트&gt;영화&gt;영화서브&gt;동영상플레이어&gt;&gt;하단 배너(700x95)</v>
          </cell>
          <cell r="B56" t="str">
            <v>-</v>
          </cell>
          <cell r="C56" t="str">
            <v>700*95</v>
          </cell>
          <cell r="D56" t="str">
            <v>130K</v>
          </cell>
          <cell r="E56">
            <v>1000000</v>
          </cell>
          <cell r="F56">
            <v>0.85</v>
          </cell>
        </row>
        <row r="57">
          <cell r="A57" t="str">
            <v>네이버&gt;엔터테이먼트&gt;영화&gt;영화서브&gt;슬라이드쇼&gt;&gt;우측 배너(230x110)</v>
          </cell>
          <cell r="B57">
            <v>3926264</v>
          </cell>
          <cell r="C57" t="str">
            <v>230*110</v>
          </cell>
          <cell r="D57" t="str">
            <v>130K</v>
          </cell>
          <cell r="E57">
            <v>2</v>
          </cell>
          <cell r="F57">
            <v>0.48</v>
          </cell>
        </row>
        <row r="58">
          <cell r="A58" t="str">
            <v>네이버&gt;엔터테이먼트&gt;영화&gt;영화홈&gt;&gt;좌측 배너(400x110)</v>
          </cell>
          <cell r="B58" t="str">
            <v>-</v>
          </cell>
          <cell r="C58" t="str">
            <v>400*100</v>
          </cell>
          <cell r="D58" t="str">
            <v>130K</v>
          </cell>
          <cell r="E58">
            <v>2000000</v>
          </cell>
          <cell r="F58">
            <v>0.55000000000000004</v>
          </cell>
        </row>
        <row r="59">
          <cell r="A59" t="str">
            <v>네이버&gt;엔터테이먼트&gt;영화&gt;영화홈&gt;&gt;좌측 배너(420x340)</v>
          </cell>
          <cell r="B59" t="str">
            <v>-</v>
          </cell>
          <cell r="C59" t="str">
            <v>420*340</v>
          </cell>
          <cell r="D59" t="str">
            <v>130K</v>
          </cell>
          <cell r="E59">
            <v>3000000</v>
          </cell>
          <cell r="F59">
            <v>1.35</v>
          </cell>
        </row>
        <row r="60">
          <cell r="A60" t="str">
            <v>네이버&gt;엔터테이먼트&gt;운세&gt;&gt;우측 배너(148x600)</v>
          </cell>
          <cell r="B60">
            <v>5363502</v>
          </cell>
          <cell r="C60" t="str">
            <v>148*600</v>
          </cell>
          <cell r="D60" t="str">
            <v>130K</v>
          </cell>
          <cell r="E60">
            <v>1.5</v>
          </cell>
          <cell r="F60">
            <v>7.0000000000000007E-2</v>
          </cell>
        </row>
        <row r="61">
          <cell r="A61" t="str">
            <v>네이버&gt;엔터테이먼트&gt;운세&gt;&gt;우측 배너(240x240)</v>
          </cell>
          <cell r="B61">
            <v>1518163</v>
          </cell>
          <cell r="C61" t="str">
            <v>240*240</v>
          </cell>
          <cell r="D61" t="str">
            <v>130K</v>
          </cell>
          <cell r="E61">
            <v>1.5</v>
          </cell>
          <cell r="F61">
            <v>0.05</v>
          </cell>
        </row>
        <row r="62">
          <cell r="A62" t="str">
            <v>네이버&gt;여성&gt;미즈생각&gt;미즈생각서브&gt;&gt;우측 배너(160x400)</v>
          </cell>
          <cell r="B62">
            <v>16778204</v>
          </cell>
          <cell r="C62" t="str">
            <v>160*400</v>
          </cell>
          <cell r="D62" t="str">
            <v>130K</v>
          </cell>
          <cell r="E62">
            <v>3</v>
          </cell>
          <cell r="F62">
            <v>0.02</v>
          </cell>
        </row>
        <row r="63">
          <cell r="A63" t="str">
            <v>네이버&gt;여성&gt;미즈생각&gt;미즈생각서브&gt;&gt;텍스트</v>
          </cell>
          <cell r="B63">
            <v>11204863</v>
          </cell>
          <cell r="C63" t="str">
            <v>25/33자</v>
          </cell>
          <cell r="D63" t="str">
            <v>-</v>
          </cell>
          <cell r="E63">
            <v>3</v>
          </cell>
          <cell r="F63">
            <v>0.03</v>
          </cell>
        </row>
        <row r="64">
          <cell r="A64" t="str">
            <v>네이버&gt;여성&gt;미즈생각&gt;미즈생각홈&gt;&gt;우측 배너(200x200)</v>
          </cell>
          <cell r="B64">
            <v>2476577</v>
          </cell>
          <cell r="C64" t="str">
            <v>200*200</v>
          </cell>
          <cell r="D64" t="str">
            <v>130K</v>
          </cell>
          <cell r="E64">
            <v>3</v>
          </cell>
          <cell r="F64">
            <v>0.04</v>
          </cell>
        </row>
        <row r="65">
          <cell r="A65" t="str">
            <v>네이버&gt;여성&gt;미즈생각&gt;미즈생각홈&gt;&gt;확장 배너(50x50)</v>
          </cell>
          <cell r="B65" t="str">
            <v>-</v>
          </cell>
          <cell r="C65" t="str">
            <v>405*325</v>
          </cell>
          <cell r="D65" t="str">
            <v>150K</v>
          </cell>
          <cell r="E65">
            <v>7000000</v>
          </cell>
          <cell r="F65">
            <v>0.36</v>
          </cell>
        </row>
        <row r="66">
          <cell r="A66" t="str">
            <v>네이버&gt;여성&gt;미즈생각&gt;사랑방&gt;&gt;스폰서배너(150x50)</v>
          </cell>
          <cell r="B66" t="str">
            <v>-</v>
          </cell>
          <cell r="C66" t="str">
            <v>150*50</v>
          </cell>
          <cell r="D66" t="str">
            <v>150K</v>
          </cell>
          <cell r="E66">
            <v>10000000</v>
          </cell>
          <cell r="F66">
            <v>0</v>
          </cell>
        </row>
        <row r="67">
          <cell r="A67" t="str">
            <v>네이버&gt;이야기&gt;메일&gt;메일 서브&gt;&gt;빅보드(350x300)</v>
          </cell>
          <cell r="B67">
            <v>19047720</v>
          </cell>
          <cell r="C67" t="str">
            <v>350*300</v>
          </cell>
          <cell r="D67" t="str">
            <v>150K</v>
          </cell>
          <cell r="E67">
            <v>4</v>
          </cell>
          <cell r="F67">
            <v>0.26</v>
          </cell>
        </row>
        <row r="68">
          <cell r="A68" t="str">
            <v>네이버&gt;이야기&gt;메일&gt;메일 서브&gt;&gt;좌측 배너(175x130)</v>
          </cell>
          <cell r="B68">
            <v>253094335</v>
          </cell>
          <cell r="C68" t="str">
            <v>175*130</v>
          </cell>
          <cell r="D68" t="str">
            <v>130K</v>
          </cell>
          <cell r="E68">
            <v>1.5</v>
          </cell>
          <cell r="F68">
            <v>0.03</v>
          </cell>
        </row>
        <row r="69">
          <cell r="A69" t="str">
            <v>네이버&gt;이야기&gt;메일&gt;메일홈&gt;&gt;우측 배너(250x155)</v>
          </cell>
          <cell r="B69">
            <v>83969335</v>
          </cell>
          <cell r="C69" t="str">
            <v>250*155</v>
          </cell>
          <cell r="D69" t="str">
            <v>130K</v>
          </cell>
          <cell r="E69">
            <v>3</v>
          </cell>
          <cell r="F69">
            <v>0.02</v>
          </cell>
        </row>
        <row r="70">
          <cell r="A70" t="str">
            <v>네이버&gt;이야기&gt;모자이크&gt;&gt;우측 배너(240x240)</v>
          </cell>
          <cell r="B70">
            <v>163997</v>
          </cell>
          <cell r="C70" t="str">
            <v>240*240</v>
          </cell>
          <cell r="D70" t="str">
            <v>130K</v>
          </cell>
          <cell r="E70">
            <v>2</v>
          </cell>
          <cell r="F70">
            <v>0.13</v>
          </cell>
        </row>
        <row r="71">
          <cell r="A71" t="str">
            <v>네이버&gt;이야기&gt;붐&gt;&gt;우측 배너(250x155)</v>
          </cell>
          <cell r="B71">
            <v>115489928</v>
          </cell>
          <cell r="C71" t="str">
            <v>250*155</v>
          </cell>
          <cell r="D71" t="str">
            <v>130K</v>
          </cell>
          <cell r="E71">
            <v>3</v>
          </cell>
          <cell r="F71">
            <v>0.04</v>
          </cell>
        </row>
        <row r="72">
          <cell r="A72" t="str">
            <v>네이버&gt;이야기&gt;붐&gt;붐홈&gt;&gt;좌측 배너(175x50)</v>
          </cell>
          <cell r="B72">
            <v>14095528</v>
          </cell>
          <cell r="C72" t="str">
            <v>175*50</v>
          </cell>
          <cell r="D72" t="str">
            <v>130K</v>
          </cell>
          <cell r="E72">
            <v>1.5</v>
          </cell>
          <cell r="F72">
            <v>0.02</v>
          </cell>
        </row>
        <row r="73">
          <cell r="A73" t="str">
            <v>네이버&gt;이야기&gt;블로그&gt;&gt;좌측 배너(175x50)</v>
          </cell>
          <cell r="B73">
            <v>62941579</v>
          </cell>
          <cell r="C73" t="str">
            <v>175*50</v>
          </cell>
          <cell r="D73" t="str">
            <v>130K</v>
          </cell>
          <cell r="E73">
            <v>1.5</v>
          </cell>
          <cell r="F73">
            <v>0.08</v>
          </cell>
        </row>
        <row r="74">
          <cell r="A74" t="str">
            <v>네이버&gt;이야기&gt;블로그&gt;블로그서브&gt;&gt;우측 배너(148x600)</v>
          </cell>
          <cell r="B74">
            <v>3478822</v>
          </cell>
          <cell r="C74" t="str">
            <v>148*600</v>
          </cell>
          <cell r="D74" t="str">
            <v>130K</v>
          </cell>
          <cell r="E74">
            <v>1.5</v>
          </cell>
          <cell r="F74">
            <v>0.06</v>
          </cell>
        </row>
        <row r="75">
          <cell r="A75" t="str">
            <v>네이버&gt;이야기&gt;블로그&gt;블로그홈&gt;&gt;우측 배너(240x240)</v>
          </cell>
          <cell r="B75">
            <v>45597037</v>
          </cell>
          <cell r="C75" t="str">
            <v>240*240</v>
          </cell>
          <cell r="D75" t="str">
            <v>130K</v>
          </cell>
          <cell r="E75">
            <v>3</v>
          </cell>
          <cell r="F75">
            <v>0.03</v>
          </cell>
        </row>
        <row r="76">
          <cell r="A76" t="str">
            <v>네이버&gt;이야기&gt;카페&gt;&gt;좌측 배너(175x50)</v>
          </cell>
          <cell r="B76">
            <v>85071854</v>
          </cell>
          <cell r="C76" t="str">
            <v>175*50</v>
          </cell>
          <cell r="D76" t="str">
            <v>130K</v>
          </cell>
          <cell r="E76">
            <v>1.5</v>
          </cell>
          <cell r="F76">
            <v>0.02</v>
          </cell>
        </row>
        <row r="77">
          <cell r="A77" t="str">
            <v>네이버&gt;이야기&gt;카페&gt;&gt;카페내 배너(175x130)</v>
          </cell>
          <cell r="B77">
            <v>204414230</v>
          </cell>
          <cell r="C77" t="str">
            <v>175*130</v>
          </cell>
          <cell r="D77" t="str">
            <v>130K</v>
          </cell>
          <cell r="E77">
            <v>1.5</v>
          </cell>
          <cell r="F77">
            <v>0.05</v>
          </cell>
        </row>
        <row r="78">
          <cell r="A78" t="str">
            <v>네이버&gt;이야기&gt;카페&gt;카페서브&gt;&gt;우측 배너(160x400)</v>
          </cell>
          <cell r="B78">
            <v>2176194</v>
          </cell>
          <cell r="C78" t="str">
            <v>160*400</v>
          </cell>
          <cell r="D78" t="str">
            <v>130K</v>
          </cell>
          <cell r="E78">
            <v>1.5</v>
          </cell>
          <cell r="F78">
            <v>7.0000000000000007E-2</v>
          </cell>
        </row>
        <row r="79">
          <cell r="A79" t="str">
            <v>네이버&gt;이야기&gt;카페&gt;카페홈&gt;&gt;우측 배너(240x240)</v>
          </cell>
          <cell r="B79">
            <v>67871537</v>
          </cell>
          <cell r="C79" t="str">
            <v>240*240</v>
          </cell>
          <cell r="D79" t="str">
            <v>130K</v>
          </cell>
          <cell r="E79">
            <v>3</v>
          </cell>
          <cell r="F79">
            <v>0.03</v>
          </cell>
        </row>
        <row r="80">
          <cell r="A80" t="str">
            <v>네이버&gt;이야기&gt;툰&gt;&gt;우측 배너(240x240)</v>
          </cell>
          <cell r="B80">
            <v>13683837</v>
          </cell>
          <cell r="C80" t="str">
            <v>240*240</v>
          </cell>
          <cell r="D80" t="str">
            <v>130K</v>
          </cell>
          <cell r="E80">
            <v>2</v>
          </cell>
          <cell r="F80">
            <v>0.04</v>
          </cell>
        </row>
        <row r="81">
          <cell r="A81" t="str">
            <v>네이버&gt;이야기&gt;포토&gt;&gt;우측 배너(250x155)</v>
          </cell>
          <cell r="B81">
            <v>6532652</v>
          </cell>
          <cell r="C81" t="str">
            <v>250*155</v>
          </cell>
          <cell r="D81" t="str">
            <v>130K</v>
          </cell>
          <cell r="E81">
            <v>3</v>
          </cell>
          <cell r="F81">
            <v>0.05</v>
          </cell>
        </row>
        <row r="82">
          <cell r="A82" t="str">
            <v>네이버&gt;이야기&gt;포토&gt;포토갤러리&gt;갤러리서브&gt;&gt;좌측 배너(175x130)</v>
          </cell>
          <cell r="B82">
            <v>44078179</v>
          </cell>
          <cell r="C82" t="str">
            <v>175*130</v>
          </cell>
          <cell r="D82" t="str">
            <v>130K</v>
          </cell>
          <cell r="E82">
            <v>1.5</v>
          </cell>
          <cell r="F82">
            <v>0.01</v>
          </cell>
        </row>
        <row r="83">
          <cell r="A83" t="str">
            <v>네이버&gt;이야기&gt;포토&gt;포토갤러리&gt;갤러리홈&gt;&gt;좌측 배너(175x50)</v>
          </cell>
          <cell r="B83">
            <v>5676852</v>
          </cell>
          <cell r="C83" t="str">
            <v>175*50</v>
          </cell>
          <cell r="D83" t="str">
            <v>130K</v>
          </cell>
          <cell r="E83">
            <v>1.5</v>
          </cell>
          <cell r="F83">
            <v>0.03</v>
          </cell>
        </row>
        <row r="84">
          <cell r="A84" t="str">
            <v>네이버&gt;이야기&gt;포토&gt;포토갤러리&gt;슬라이드쇼&gt;&gt;중앙 배너(550x365)</v>
          </cell>
          <cell r="B84">
            <v>66307</v>
          </cell>
          <cell r="C84" t="str">
            <v>550*365</v>
          </cell>
          <cell r="D84" t="str">
            <v>130K</v>
          </cell>
          <cell r="E84">
            <v>2</v>
          </cell>
          <cell r="F84">
            <v>0.25</v>
          </cell>
        </row>
        <row r="85">
          <cell r="A85" t="str">
            <v>네이버&gt;이야기&gt;포토&gt;포토앨범&gt;앨범서브&gt;&gt;우측 배너(148x600)</v>
          </cell>
          <cell r="B85">
            <v>105540387</v>
          </cell>
          <cell r="C85" t="str">
            <v>148*600</v>
          </cell>
          <cell r="D85" t="str">
            <v>130K</v>
          </cell>
          <cell r="E85">
            <v>1.5</v>
          </cell>
          <cell r="F85">
            <v>0.05</v>
          </cell>
        </row>
        <row r="86">
          <cell r="A86" t="str">
            <v>네이버&gt;이야기&gt;포토&gt;포토앨범&gt;앨범슬라이드&gt;&gt;좌측 배너(170x180)</v>
          </cell>
          <cell r="B86">
            <v>1266617</v>
          </cell>
          <cell r="C86" t="str">
            <v>170*180</v>
          </cell>
          <cell r="D86" t="str">
            <v>130K</v>
          </cell>
          <cell r="E86">
            <v>1.5</v>
          </cell>
          <cell r="F86">
            <v>0.21</v>
          </cell>
        </row>
        <row r="87">
          <cell r="A87" t="str">
            <v>네이버&gt;이야기&gt;플레이&gt;&gt;우측 배너(240x240)</v>
          </cell>
          <cell r="B87">
            <v>46946255</v>
          </cell>
          <cell r="C87" t="str">
            <v>240*240</v>
          </cell>
          <cell r="D87" t="str">
            <v>130K</v>
          </cell>
          <cell r="E87">
            <v>3</v>
          </cell>
          <cell r="F87">
            <v>0.13</v>
          </cell>
        </row>
        <row r="88">
          <cell r="A88" t="str">
            <v>네이버&gt;정보&gt;예약/예매&gt;&gt;우측 배너(148x600)</v>
          </cell>
          <cell r="B88">
            <v>123486</v>
          </cell>
          <cell r="C88" t="str">
            <v>148*600</v>
          </cell>
          <cell r="D88" t="str">
            <v>130K</v>
          </cell>
          <cell r="E88">
            <v>1.5</v>
          </cell>
          <cell r="F88">
            <v>0.15</v>
          </cell>
        </row>
        <row r="89">
          <cell r="A89" t="str">
            <v>네이버&gt;정보&gt;취업&gt;&gt;우측 배너(240x240)</v>
          </cell>
          <cell r="B89">
            <v>18320248</v>
          </cell>
          <cell r="C89" t="str">
            <v>240*240</v>
          </cell>
          <cell r="D89" t="str">
            <v>130K</v>
          </cell>
          <cell r="E89">
            <v>2</v>
          </cell>
          <cell r="F89">
            <v>0.02</v>
          </cell>
        </row>
        <row r="90">
          <cell r="A90" t="str">
            <v>네이버&gt;정보&gt;취업&gt;커뮤니티 게시판&gt;&gt;우측 배너(148x600)</v>
          </cell>
          <cell r="B90">
            <v>930416</v>
          </cell>
          <cell r="C90" t="str">
            <v>148*600</v>
          </cell>
          <cell r="D90" t="str">
            <v>130K</v>
          </cell>
          <cell r="E90">
            <v>1.5</v>
          </cell>
          <cell r="F90">
            <v>0.04</v>
          </cell>
        </row>
        <row r="91">
          <cell r="A91" t="str">
            <v>쥬니버&gt;&gt;서비스_우측 배너(100x400)</v>
          </cell>
          <cell r="B91">
            <v>1085882933</v>
          </cell>
          <cell r="C91" t="str">
            <v>100*400</v>
          </cell>
          <cell r="D91" t="str">
            <v>130K</v>
          </cell>
          <cell r="E91">
            <v>1</v>
          </cell>
          <cell r="F91">
            <v>0.16</v>
          </cell>
        </row>
        <row r="92">
          <cell r="A92" t="str">
            <v>쥬니버&gt;쥬니버홈&gt;&gt;TI(555x320)</v>
          </cell>
          <cell r="B92" t="str">
            <v>-</v>
          </cell>
          <cell r="C92" t="str">
            <v>555*320</v>
          </cell>
          <cell r="D92" t="str">
            <v>150K</v>
          </cell>
          <cell r="E92">
            <v>10000000</v>
          </cell>
          <cell r="F92">
            <v>0</v>
          </cell>
        </row>
        <row r="93">
          <cell r="A93" t="str">
            <v>쥬니버&gt;쥬니버홈&gt;&gt;우측 배너(195x150)</v>
          </cell>
          <cell r="B93">
            <v>109583183</v>
          </cell>
          <cell r="C93" t="str">
            <v>195*150</v>
          </cell>
          <cell r="D93" t="str">
            <v>130K</v>
          </cell>
          <cell r="E93">
            <v>2</v>
          </cell>
          <cell r="F93">
            <v>0.37</v>
          </cell>
        </row>
        <row r="94">
          <cell r="A94" t="str">
            <v>쥬니버&gt;쥬니버홈&gt;&gt;좌측 여백(85x145)</v>
          </cell>
          <cell r="B94">
            <v>87665151</v>
          </cell>
          <cell r="C94" t="str">
            <v>85*145</v>
          </cell>
          <cell r="D94" t="str">
            <v>130K</v>
          </cell>
          <cell r="E94">
            <v>1.5</v>
          </cell>
          <cell r="F94">
            <v>0.18</v>
          </cell>
        </row>
        <row r="95">
          <cell r="A95" t="str">
            <v>페이지그룹&gt;&gt;검색+사전(240x240)</v>
          </cell>
          <cell r="B95">
            <v>155167266</v>
          </cell>
          <cell r="C95" t="str">
            <v>240*240</v>
          </cell>
          <cell r="D95" t="str">
            <v>130K</v>
          </cell>
          <cell r="E95">
            <v>2</v>
          </cell>
          <cell r="F95">
            <v>0.14000000000000001</v>
          </cell>
        </row>
        <row r="96">
          <cell r="A96" t="str">
            <v>페이지그룹&gt;&gt;네이버_빅보드(350x300)</v>
          </cell>
          <cell r="B96">
            <v>68732134</v>
          </cell>
          <cell r="C96" t="str">
            <v>350*300</v>
          </cell>
          <cell r="D96" t="str">
            <v>150K</v>
          </cell>
          <cell r="E96">
            <v>4</v>
          </cell>
          <cell r="F96">
            <v>0.25</v>
          </cell>
        </row>
        <row r="97">
          <cell r="A97" t="str">
            <v>페이지그룹&gt;&gt;여성(160x400)</v>
          </cell>
          <cell r="B97">
            <v>38929154</v>
          </cell>
          <cell r="C97" t="str">
            <v>160*400</v>
          </cell>
          <cell r="D97" t="str">
            <v>130K</v>
          </cell>
          <cell r="E97">
            <v>3</v>
          </cell>
          <cell r="F97">
            <v>7.0000000000000007E-2</v>
          </cell>
        </row>
        <row r="98">
          <cell r="A98" t="str">
            <v>페이지그룹&gt;&gt;여성텍스트</v>
          </cell>
          <cell r="B98">
            <v>11218632</v>
          </cell>
          <cell r="C98" t="str">
            <v>25/33자</v>
          </cell>
          <cell r="D98" t="str">
            <v>-</v>
          </cell>
          <cell r="E98">
            <v>0.5</v>
          </cell>
          <cell r="F98">
            <v>0.03</v>
          </cell>
        </row>
        <row r="99">
          <cell r="A99" t="str">
            <v>페이지그룹&gt;&gt;여행, 레저(160x400)</v>
          </cell>
          <cell r="B99">
            <v>23657711</v>
          </cell>
          <cell r="C99" t="str">
            <v>160*400</v>
          </cell>
          <cell r="D99" t="str">
            <v>130K</v>
          </cell>
          <cell r="E99">
            <v>3</v>
          </cell>
          <cell r="F99">
            <v>0.12</v>
          </cell>
        </row>
        <row r="100">
          <cell r="A100" t="str">
            <v>페이지그룹&gt;&gt;커뮤니티탑(240x240)</v>
          </cell>
          <cell r="B100">
            <v>113468574</v>
          </cell>
          <cell r="C100" t="str">
            <v>240*240</v>
          </cell>
          <cell r="D100" t="str">
            <v>130K</v>
          </cell>
          <cell r="E100">
            <v>3</v>
          </cell>
          <cell r="F100">
            <v>0.03</v>
          </cell>
        </row>
        <row r="101">
          <cell r="A101" t="str">
            <v>페이지그룹&gt;&gt;커뮤니티2.0(240x240)</v>
          </cell>
          <cell r="B101">
            <v>60794089</v>
          </cell>
          <cell r="C101" t="str">
            <v>240*240</v>
          </cell>
          <cell r="D101" t="str">
            <v>130K</v>
          </cell>
          <cell r="E101">
            <v>2</v>
          </cell>
          <cell r="F101">
            <v>0.03</v>
          </cell>
        </row>
        <row r="102">
          <cell r="A102" t="str">
            <v>페이지그룹&gt;&gt;정보(240x240)</v>
          </cell>
          <cell r="B102">
            <v>8789949</v>
          </cell>
          <cell r="C102" t="str">
            <v>240*240</v>
          </cell>
          <cell r="D102" t="str">
            <v>130K</v>
          </cell>
          <cell r="E102">
            <v>1.5</v>
          </cell>
          <cell r="F102">
            <v>0.03</v>
          </cell>
        </row>
        <row r="103">
          <cell r="A103" t="str">
            <v>페이지그룹&gt;&gt;정보+도구(148x600)</v>
          </cell>
          <cell r="B103">
            <v>55091333</v>
          </cell>
          <cell r="C103" t="str">
            <v>148*600</v>
          </cell>
          <cell r="D103" t="str">
            <v>130K</v>
          </cell>
          <cell r="E103">
            <v>1.5</v>
          </cell>
          <cell r="F103">
            <v>0.03</v>
          </cell>
        </row>
        <row r="104">
          <cell r="A104" t="str">
            <v>페이지그룹&gt;&gt;커뮤니티서브(175x130)</v>
          </cell>
          <cell r="B104">
            <v>501586744</v>
          </cell>
          <cell r="C104" t="str">
            <v>175*130</v>
          </cell>
          <cell r="D104" t="str">
            <v>130K</v>
          </cell>
          <cell r="E104">
            <v>1.5</v>
          </cell>
          <cell r="F104">
            <v>0.05</v>
          </cell>
        </row>
        <row r="105">
          <cell r="A105" t="str">
            <v>페이지그룹&gt;&gt;커뮤니티우측(148x600)</v>
          </cell>
          <cell r="B105">
            <v>109019209</v>
          </cell>
          <cell r="C105" t="str">
            <v>148*600</v>
          </cell>
          <cell r="D105" t="str">
            <v>130K</v>
          </cell>
          <cell r="E105">
            <v>1.5</v>
          </cell>
          <cell r="F105">
            <v>0.05</v>
          </cell>
        </row>
        <row r="106">
          <cell r="A106" t="str">
            <v>페이지그룹&gt;&gt;커뮤니티좌측(175x50)</v>
          </cell>
          <cell r="B106">
            <v>167785813</v>
          </cell>
          <cell r="C106" t="str">
            <v>175*50</v>
          </cell>
          <cell r="D106" t="str">
            <v>130K</v>
          </cell>
          <cell r="E106">
            <v>1.5</v>
          </cell>
          <cell r="F106">
            <v>0.04</v>
          </cell>
        </row>
        <row r="107">
          <cell r="A107" t="str">
            <v>페이지그룹&gt;&gt;커뮤니티탑(250x155)</v>
          </cell>
          <cell r="B107">
            <v>205991915</v>
          </cell>
          <cell r="C107" t="str">
            <v>250*155</v>
          </cell>
          <cell r="D107" t="str">
            <v>130K</v>
          </cell>
          <cell r="E107">
            <v>3</v>
          </cell>
          <cell r="F107">
            <v>0.05</v>
          </cell>
        </row>
        <row r="108">
          <cell r="A108" t="str">
            <v>페이지그룹&gt;&gt;한게임_빅보드(350x300)</v>
          </cell>
          <cell r="B108">
            <v>48033263</v>
          </cell>
          <cell r="C108" t="str">
            <v>350*300</v>
          </cell>
          <cell r="D108" t="str">
            <v>150K</v>
          </cell>
          <cell r="E108">
            <v>4</v>
          </cell>
          <cell r="F108">
            <v>0.4</v>
          </cell>
        </row>
        <row r="109">
          <cell r="A109" t="str">
            <v>한게임&gt;로그인&gt;&gt;빅보드(350x300)</v>
          </cell>
          <cell r="B109">
            <v>48033263</v>
          </cell>
          <cell r="C109" t="str">
            <v>350*300</v>
          </cell>
          <cell r="D109" t="str">
            <v>150K</v>
          </cell>
          <cell r="E109">
            <v>4</v>
          </cell>
          <cell r="F109">
            <v>0.28999999999999998</v>
          </cell>
        </row>
        <row r="110">
          <cell r="A110" t="str">
            <v>한게임&gt;일반게임_SS&gt;&gt;우측 배너(250x100)</v>
          </cell>
          <cell r="B110">
            <v>227538021</v>
          </cell>
          <cell r="C110" t="str">
            <v>250*100</v>
          </cell>
          <cell r="D110" t="str">
            <v>130K</v>
          </cell>
          <cell r="E110">
            <v>1.5</v>
          </cell>
          <cell r="F110">
            <v>0.08</v>
          </cell>
        </row>
        <row r="111">
          <cell r="A111" t="str">
            <v>한게임&gt;클라이언트&gt;&gt;하단 배너(790x60)</v>
          </cell>
          <cell r="B111">
            <v>820970715</v>
          </cell>
          <cell r="C111" t="str">
            <v>790*60</v>
          </cell>
          <cell r="D111" t="str">
            <v>50K</v>
          </cell>
          <cell r="E111">
            <v>1.5</v>
          </cell>
          <cell r="F111">
            <v>0.06</v>
          </cell>
        </row>
        <row r="112">
          <cell r="A112" t="str">
            <v>한게임&gt;한게임홈&gt;&gt;우측 배너(200x200)</v>
          </cell>
          <cell r="B112">
            <v>60272582</v>
          </cell>
          <cell r="C112" t="str">
            <v>200*200</v>
          </cell>
          <cell r="D112" t="str">
            <v>130K</v>
          </cell>
          <cell r="E112">
            <v>2</v>
          </cell>
          <cell r="F112">
            <v>0.13</v>
          </cell>
        </row>
        <row r="113">
          <cell r="A113" t="str">
            <v>브랜드검색</v>
          </cell>
          <cell r="C113" t="str">
            <v>720*320</v>
          </cell>
          <cell r="D113" t="str">
            <v>8M</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전체단가표"/>
    </sheetNames>
    <sheetDataSet>
      <sheetData sheetId="0"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월별누적"/>
      <sheetName val="SA통합요약"/>
      <sheetName val="소재현황"/>
      <sheetName val="판매제품현황"/>
      <sheetName val="키워드현황"/>
      <sheetName val="키워드 증감현황_월간"/>
      <sheetName val="리스트용_월간"/>
      <sheetName val="키검_키워드raw_전월"/>
      <sheetName val="adobe_키검_전월"/>
      <sheetName val="키검"/>
      <sheetName val="키검_키워드"/>
      <sheetName val="네이버 브검_PC"/>
      <sheetName val="네이버 브검_MO"/>
      <sheetName val="네이버 브검_영역별"/>
      <sheetName val="신검"/>
      <sheetName val="신검_낙찰관리"/>
      <sheetName val="다음 브검_PC"/>
      <sheetName val="다음 브검_MO"/>
      <sheetName val="다음 브검_영역별"/>
      <sheetName val="adobe_네이버 브검"/>
      <sheetName val="adobe_다음 브검"/>
      <sheetName val="키검_일별raw"/>
      <sheetName val="키검_키워드raw"/>
      <sheetName val="adobe_키검"/>
      <sheetName val="adobe_신검"/>
      <sheetName val="CID관리"/>
      <sheetName val="드롭다운관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3">
          <cell r="B3" t="str">
            <v>*</v>
          </cell>
        </row>
        <row r="4">
          <cell r="B4" t="str">
            <v>네이버</v>
          </cell>
        </row>
        <row r="5">
          <cell r="B5" t="str">
            <v>다음</v>
          </cell>
        </row>
        <row r="6">
          <cell r="B6" t="str">
            <v>구글</v>
          </cell>
        </row>
      </sheetData>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드롭다운관리"/>
    </sheetNames>
    <sheetDataSet>
      <sheetData sheetId="0"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기본일위"/>
      <sheetName val="1차 내역서"/>
      <sheetName val="목차"/>
      <sheetName val="000000"/>
      <sheetName val="VXXXXX"/>
      <sheetName val="본문"/>
      <sheetName val="개발비용"/>
      <sheetName val="비교표"/>
      <sheetName val="총괄내역"/>
      <sheetName val="공종내역"/>
      <sheetName val="부표"/>
      <sheetName val="토적집계"/>
      <sheetName val="토적표"/>
      <sheetName val="구조토적"/>
      <sheetName val="집수"/>
      <sheetName val="스틸"/>
      <sheetName val="배수관"/>
      <sheetName val="옹벽"/>
      <sheetName val="기계일위"/>
      <sheetName val="일위대가"/>
      <sheetName val="포장일위"/>
      <sheetName val="기계경비"/>
      <sheetName val="기타경비"/>
      <sheetName val="간지"/>
      <sheetName val="표지"/>
      <sheetName val="패널"/>
      <sheetName val="해외출장조건표"/>
    </sheetNames>
    <sheetDataSet>
      <sheetData sheetId="0" refreshError="1">
        <row r="1">
          <cell r="L1" t="str">
            <v>2000년 11월</v>
          </cell>
        </row>
        <row r="2">
          <cell r="A2" t="str">
            <v>名  稱 : 모르터 ( 1 : 2 )</v>
          </cell>
          <cell r="J2" t="str">
            <v>單位 : 원/㎥當</v>
          </cell>
          <cell r="L2" t="str">
            <v>주  요  자  재  단  가  표</v>
          </cell>
        </row>
        <row r="3">
          <cell r="A3" t="str">
            <v>區    分</v>
          </cell>
          <cell r="B3" t="str">
            <v>材質 및 規格</v>
          </cell>
          <cell r="C3" t="str">
            <v>單位</v>
          </cell>
          <cell r="D3" t="str">
            <v>數    量</v>
          </cell>
          <cell r="E3" t="str">
            <v>材       料       費</v>
          </cell>
          <cell r="G3" t="str">
            <v xml:space="preserve">        勞       務       費</v>
          </cell>
          <cell r="I3" t="str">
            <v>經              費</v>
          </cell>
          <cell r="L3" t="str">
            <v>철근</v>
          </cell>
          <cell r="M3">
            <v>324500</v>
          </cell>
          <cell r="O3" t="str">
            <v>모래</v>
          </cell>
          <cell r="P3">
            <v>16000</v>
          </cell>
        </row>
        <row r="4">
          <cell r="A4" t="str">
            <v>工 種 別</v>
          </cell>
          <cell r="E4" t="str">
            <v>單  價</v>
          </cell>
          <cell r="F4" t="str">
            <v>金      額</v>
          </cell>
          <cell r="G4" t="str">
            <v>單  價</v>
          </cell>
          <cell r="H4" t="str">
            <v>金      額</v>
          </cell>
          <cell r="I4" t="str">
            <v>單  價</v>
          </cell>
          <cell r="J4" t="str">
            <v>金      額</v>
          </cell>
          <cell r="L4" t="str">
            <v>철선 # 8</v>
          </cell>
          <cell r="M4">
            <v>450</v>
          </cell>
          <cell r="O4" t="str">
            <v>잡석</v>
          </cell>
          <cell r="P4">
            <v>11000</v>
          </cell>
        </row>
        <row r="5">
          <cell r="A5" t="str">
            <v>시멘트</v>
          </cell>
          <cell r="C5" t="str">
            <v>kg</v>
          </cell>
          <cell r="D5">
            <v>680</v>
          </cell>
          <cell r="E5">
            <v>59</v>
          </cell>
          <cell r="F5">
            <v>40120</v>
          </cell>
          <cell r="H5">
            <v>0</v>
          </cell>
          <cell r="J5">
            <v>0</v>
          </cell>
          <cell r="L5" t="str">
            <v>철선 # 20</v>
          </cell>
          <cell r="M5">
            <v>550</v>
          </cell>
          <cell r="O5" t="str">
            <v>보조기층재</v>
          </cell>
          <cell r="P5">
            <v>11000</v>
          </cell>
        </row>
        <row r="6">
          <cell r="A6" t="str">
            <v>모래</v>
          </cell>
          <cell r="C6" t="str">
            <v>㎥</v>
          </cell>
          <cell r="D6">
            <v>0.98</v>
          </cell>
          <cell r="E6">
            <v>16000</v>
          </cell>
          <cell r="F6">
            <v>15680</v>
          </cell>
          <cell r="H6">
            <v>0</v>
          </cell>
          <cell r="J6">
            <v>0</v>
          </cell>
          <cell r="K6">
            <v>16500</v>
          </cell>
          <cell r="L6" t="str">
            <v>못  N75</v>
          </cell>
          <cell r="M6">
            <v>660</v>
          </cell>
          <cell r="O6" t="str">
            <v>시멘트</v>
          </cell>
          <cell r="P6">
            <v>59</v>
          </cell>
          <cell r="Q6">
            <v>2600</v>
          </cell>
        </row>
        <row r="7">
          <cell r="A7" t="str">
            <v>보통인부</v>
          </cell>
          <cell r="C7" t="str">
            <v>인</v>
          </cell>
          <cell r="D7">
            <v>1</v>
          </cell>
          <cell r="F7">
            <v>0</v>
          </cell>
          <cell r="G7">
            <v>34360</v>
          </cell>
          <cell r="H7">
            <v>34360</v>
          </cell>
          <cell r="J7">
            <v>0</v>
          </cell>
          <cell r="K7">
            <v>1000</v>
          </cell>
          <cell r="L7" t="str">
            <v>목재</v>
          </cell>
          <cell r="M7">
            <v>272182</v>
          </cell>
          <cell r="O7" t="str">
            <v>판재</v>
          </cell>
          <cell r="P7">
            <v>285792</v>
          </cell>
          <cell r="Q7">
            <v>1050</v>
          </cell>
        </row>
        <row r="8">
          <cell r="F8">
            <v>0</v>
          </cell>
          <cell r="H8">
            <v>0</v>
          </cell>
          <cell r="J8">
            <v>0</v>
          </cell>
          <cell r="K8">
            <v>550</v>
          </cell>
          <cell r="L8" t="str">
            <v>원목</v>
          </cell>
          <cell r="M8">
            <v>164670</v>
          </cell>
          <cell r="O8" t="str">
            <v>합판</v>
          </cell>
          <cell r="P8">
            <v>6641</v>
          </cell>
          <cell r="Q8">
            <v>11000</v>
          </cell>
        </row>
        <row r="9">
          <cell r="F9">
            <v>0</v>
          </cell>
          <cell r="H9">
            <v>0</v>
          </cell>
          <cell r="J9">
            <v>0</v>
          </cell>
        </row>
        <row r="10">
          <cell r="F10">
            <v>0</v>
          </cell>
          <cell r="H10">
            <v>0</v>
          </cell>
          <cell r="J10">
            <v>0</v>
          </cell>
          <cell r="L10" t="str">
            <v>40-135-8</v>
          </cell>
          <cell r="M10">
            <v>36400</v>
          </cell>
        </row>
        <row r="11">
          <cell r="F11">
            <v>0</v>
          </cell>
          <cell r="H11">
            <v>0</v>
          </cell>
          <cell r="J11">
            <v>0</v>
          </cell>
          <cell r="L11" t="str">
            <v>40-180-8</v>
          </cell>
          <cell r="M11">
            <v>39640</v>
          </cell>
        </row>
        <row r="12">
          <cell r="F12">
            <v>0</v>
          </cell>
          <cell r="H12">
            <v>0</v>
          </cell>
          <cell r="J12">
            <v>0</v>
          </cell>
          <cell r="L12" t="str">
            <v>#8 150×150</v>
          </cell>
          <cell r="M12">
            <v>700</v>
          </cell>
        </row>
        <row r="13">
          <cell r="F13">
            <v>0</v>
          </cell>
          <cell r="H13">
            <v>0</v>
          </cell>
          <cell r="J13">
            <v>0</v>
          </cell>
          <cell r="L13" t="str">
            <v>25-210-8</v>
          </cell>
          <cell r="M13">
            <v>44480</v>
          </cell>
        </row>
        <row r="14">
          <cell r="F14">
            <v>0</v>
          </cell>
          <cell r="H14">
            <v>0</v>
          </cell>
          <cell r="J14">
            <v>0</v>
          </cell>
          <cell r="L14" t="str">
            <v>25-180-8</v>
          </cell>
          <cell r="M14">
            <v>41140</v>
          </cell>
        </row>
        <row r="15">
          <cell r="F15">
            <v>0</v>
          </cell>
          <cell r="H15">
            <v>0</v>
          </cell>
          <cell r="J15">
            <v>0</v>
          </cell>
          <cell r="L15" t="str">
            <v>25-210-10</v>
          </cell>
          <cell r="M15">
            <v>45200</v>
          </cell>
        </row>
        <row r="16">
          <cell r="F16">
            <v>0</v>
          </cell>
          <cell r="H16">
            <v>0</v>
          </cell>
          <cell r="J16">
            <v>0</v>
          </cell>
        </row>
        <row r="17">
          <cell r="F17">
            <v>0</v>
          </cell>
          <cell r="H17">
            <v>0</v>
          </cell>
          <cell r="J17">
            <v>0</v>
          </cell>
        </row>
        <row r="18">
          <cell r="A18" t="str">
            <v>計</v>
          </cell>
          <cell r="F18">
            <v>55800</v>
          </cell>
          <cell r="H18">
            <v>34360</v>
          </cell>
          <cell r="J18">
            <v>0</v>
          </cell>
        </row>
        <row r="20">
          <cell r="A20" t="str">
            <v>名  稱 : 레미콘타설 ( 무근 )</v>
          </cell>
          <cell r="J20" t="str">
            <v>單位 : 원/㎥當</v>
          </cell>
        </row>
        <row r="21">
          <cell r="A21" t="str">
            <v>區    分</v>
          </cell>
          <cell r="B21" t="str">
            <v>材質 및 規格</v>
          </cell>
          <cell r="C21" t="str">
            <v>單位</v>
          </cell>
          <cell r="D21" t="str">
            <v>數    量</v>
          </cell>
          <cell r="E21" t="str">
            <v>材       料       費</v>
          </cell>
          <cell r="G21" t="str">
            <v xml:space="preserve">        勞       務       費</v>
          </cell>
          <cell r="I21" t="str">
            <v>經              費</v>
          </cell>
        </row>
        <row r="22">
          <cell r="A22" t="str">
            <v>工 種 別</v>
          </cell>
          <cell r="E22" t="str">
            <v>單  價</v>
          </cell>
          <cell r="F22" t="str">
            <v>金      額</v>
          </cell>
          <cell r="G22" t="str">
            <v>單  價</v>
          </cell>
          <cell r="H22" t="str">
            <v>金      額</v>
          </cell>
          <cell r="I22" t="str">
            <v>單  價</v>
          </cell>
          <cell r="J22" t="str">
            <v>金      額</v>
          </cell>
        </row>
        <row r="23">
          <cell r="A23" t="str">
            <v>콘크리트공</v>
          </cell>
          <cell r="C23" t="str">
            <v>인</v>
          </cell>
          <cell r="D23">
            <v>0.15</v>
          </cell>
          <cell r="F23">
            <v>0</v>
          </cell>
          <cell r="G23">
            <v>62281</v>
          </cell>
          <cell r="H23">
            <v>9342.1</v>
          </cell>
          <cell r="J23">
            <v>0</v>
          </cell>
        </row>
        <row r="24">
          <cell r="A24" t="str">
            <v>보통인부</v>
          </cell>
          <cell r="C24" t="str">
            <v>인</v>
          </cell>
          <cell r="D24">
            <v>0.27</v>
          </cell>
          <cell r="F24">
            <v>0</v>
          </cell>
          <cell r="G24">
            <v>34360</v>
          </cell>
          <cell r="H24">
            <v>9277.2000000000007</v>
          </cell>
          <cell r="J24">
            <v>0</v>
          </cell>
        </row>
        <row r="25">
          <cell r="F25">
            <v>0</v>
          </cell>
          <cell r="H25">
            <v>0</v>
          </cell>
          <cell r="J25">
            <v>0</v>
          </cell>
        </row>
        <row r="26">
          <cell r="F26">
            <v>0</v>
          </cell>
          <cell r="H26">
            <v>0</v>
          </cell>
          <cell r="J26">
            <v>0</v>
          </cell>
        </row>
        <row r="27">
          <cell r="F27">
            <v>0</v>
          </cell>
          <cell r="H27">
            <v>0</v>
          </cell>
          <cell r="J27">
            <v>0</v>
          </cell>
        </row>
        <row r="28">
          <cell r="F28">
            <v>0</v>
          </cell>
          <cell r="H28">
            <v>0</v>
          </cell>
          <cell r="J28">
            <v>0</v>
          </cell>
        </row>
        <row r="29">
          <cell r="F29">
            <v>0</v>
          </cell>
          <cell r="H29">
            <v>0</v>
          </cell>
          <cell r="J29">
            <v>0</v>
          </cell>
        </row>
        <row r="30">
          <cell r="F30">
            <v>0</v>
          </cell>
          <cell r="H30">
            <v>0</v>
          </cell>
          <cell r="J30">
            <v>0</v>
          </cell>
        </row>
        <row r="31">
          <cell r="F31">
            <v>0</v>
          </cell>
          <cell r="H31">
            <v>0</v>
          </cell>
          <cell r="J31">
            <v>0</v>
          </cell>
        </row>
        <row r="32">
          <cell r="F32">
            <v>0</v>
          </cell>
          <cell r="H32">
            <v>0</v>
          </cell>
          <cell r="J32">
            <v>0</v>
          </cell>
        </row>
        <row r="33">
          <cell r="F33">
            <v>0</v>
          </cell>
          <cell r="H33">
            <v>0</v>
          </cell>
          <cell r="J33">
            <v>0</v>
          </cell>
        </row>
        <row r="34">
          <cell r="F34">
            <v>0</v>
          </cell>
          <cell r="H34">
            <v>0</v>
          </cell>
          <cell r="J34">
            <v>0</v>
          </cell>
        </row>
        <row r="35">
          <cell r="F35">
            <v>0</v>
          </cell>
          <cell r="H35">
            <v>0</v>
          </cell>
          <cell r="J35">
            <v>0</v>
          </cell>
        </row>
        <row r="36">
          <cell r="A36" t="str">
            <v>計</v>
          </cell>
          <cell r="F36">
            <v>0</v>
          </cell>
          <cell r="H36">
            <v>18619</v>
          </cell>
          <cell r="J36">
            <v>0</v>
          </cell>
        </row>
        <row r="38">
          <cell r="A38" t="str">
            <v>名  稱 : 레미콘타설 ( 철근 )</v>
          </cell>
          <cell r="J38" t="str">
            <v>單位 : 원/㎥當</v>
          </cell>
        </row>
        <row r="39">
          <cell r="A39" t="str">
            <v>區    分</v>
          </cell>
          <cell r="B39" t="str">
            <v>材質 및 規格</v>
          </cell>
          <cell r="C39" t="str">
            <v>單位</v>
          </cell>
          <cell r="D39" t="str">
            <v>數    量</v>
          </cell>
          <cell r="E39" t="str">
            <v>材       料       費</v>
          </cell>
          <cell r="G39" t="str">
            <v xml:space="preserve">        勞       務       費</v>
          </cell>
          <cell r="I39" t="str">
            <v>經              費</v>
          </cell>
        </row>
        <row r="40">
          <cell r="A40" t="str">
            <v>工 種 別</v>
          </cell>
          <cell r="E40" t="str">
            <v>單  價</v>
          </cell>
          <cell r="F40" t="str">
            <v>金      額</v>
          </cell>
          <cell r="G40" t="str">
            <v>單  價</v>
          </cell>
          <cell r="H40" t="str">
            <v>金      額</v>
          </cell>
          <cell r="I40" t="str">
            <v>單  價</v>
          </cell>
          <cell r="J40" t="str">
            <v>金      額</v>
          </cell>
        </row>
        <row r="41">
          <cell r="A41" t="str">
            <v>콘크리트공</v>
          </cell>
          <cell r="C41" t="str">
            <v>인</v>
          </cell>
          <cell r="D41">
            <v>0.17</v>
          </cell>
          <cell r="F41">
            <v>0</v>
          </cell>
          <cell r="G41">
            <v>62281</v>
          </cell>
          <cell r="H41">
            <v>10587.7</v>
          </cell>
          <cell r="J41">
            <v>0</v>
          </cell>
        </row>
        <row r="42">
          <cell r="A42" t="str">
            <v>보통인부</v>
          </cell>
          <cell r="C42" t="str">
            <v>인</v>
          </cell>
          <cell r="D42">
            <v>0.28999999999999998</v>
          </cell>
          <cell r="F42">
            <v>0</v>
          </cell>
          <cell r="G42">
            <v>34360</v>
          </cell>
          <cell r="H42">
            <v>9964.4</v>
          </cell>
          <cell r="J42">
            <v>0</v>
          </cell>
        </row>
        <row r="43">
          <cell r="F43">
            <v>0</v>
          </cell>
          <cell r="H43">
            <v>0</v>
          </cell>
          <cell r="J43">
            <v>0</v>
          </cell>
        </row>
        <row r="44">
          <cell r="F44">
            <v>0</v>
          </cell>
          <cell r="H44">
            <v>0</v>
          </cell>
          <cell r="J44">
            <v>0</v>
          </cell>
        </row>
        <row r="45">
          <cell r="F45">
            <v>0</v>
          </cell>
          <cell r="H45">
            <v>0</v>
          </cell>
          <cell r="J45">
            <v>0</v>
          </cell>
        </row>
        <row r="46">
          <cell r="F46">
            <v>0</v>
          </cell>
          <cell r="H46">
            <v>0</v>
          </cell>
          <cell r="J46">
            <v>0</v>
          </cell>
        </row>
        <row r="47">
          <cell r="F47">
            <v>0</v>
          </cell>
          <cell r="H47">
            <v>0</v>
          </cell>
          <cell r="J47">
            <v>0</v>
          </cell>
        </row>
        <row r="48">
          <cell r="F48">
            <v>0</v>
          </cell>
          <cell r="H48">
            <v>0</v>
          </cell>
          <cell r="J48">
            <v>0</v>
          </cell>
        </row>
        <row r="49">
          <cell r="F49">
            <v>0</v>
          </cell>
          <cell r="H49">
            <v>0</v>
          </cell>
          <cell r="J49">
            <v>0</v>
          </cell>
        </row>
        <row r="50">
          <cell r="F50">
            <v>0</v>
          </cell>
          <cell r="H50">
            <v>0</v>
          </cell>
          <cell r="J50">
            <v>0</v>
          </cell>
        </row>
        <row r="51">
          <cell r="F51">
            <v>0</v>
          </cell>
          <cell r="H51">
            <v>0</v>
          </cell>
          <cell r="J51">
            <v>0</v>
          </cell>
        </row>
        <row r="52">
          <cell r="F52">
            <v>0</v>
          </cell>
          <cell r="H52">
            <v>0</v>
          </cell>
          <cell r="J52">
            <v>0</v>
          </cell>
        </row>
        <row r="53">
          <cell r="F53">
            <v>0</v>
          </cell>
          <cell r="H53">
            <v>0</v>
          </cell>
          <cell r="J53">
            <v>0</v>
          </cell>
        </row>
        <row r="54">
          <cell r="A54" t="str">
            <v>計</v>
          </cell>
          <cell r="F54">
            <v>0</v>
          </cell>
          <cell r="H54">
            <v>20552</v>
          </cell>
          <cell r="J54">
            <v>0</v>
          </cell>
        </row>
        <row r="56">
          <cell r="A56" t="str">
            <v>名  稱 : 철근가공조립 ( 간단 )</v>
          </cell>
          <cell r="J56" t="str">
            <v>單位 : 원/TON當</v>
          </cell>
        </row>
        <row r="57">
          <cell r="A57" t="str">
            <v>區    分</v>
          </cell>
          <cell r="B57" t="str">
            <v>材質 및 規格</v>
          </cell>
          <cell r="C57" t="str">
            <v>單位</v>
          </cell>
          <cell r="D57" t="str">
            <v>數    量</v>
          </cell>
          <cell r="E57" t="str">
            <v>材       料       費</v>
          </cell>
          <cell r="G57" t="str">
            <v xml:space="preserve">        勞       務       費</v>
          </cell>
          <cell r="I57" t="str">
            <v>經              費</v>
          </cell>
        </row>
        <row r="58">
          <cell r="A58" t="str">
            <v>工 種 別</v>
          </cell>
          <cell r="E58" t="str">
            <v>單  價</v>
          </cell>
          <cell r="F58" t="str">
            <v>金      額</v>
          </cell>
          <cell r="G58" t="str">
            <v>單  價</v>
          </cell>
          <cell r="H58" t="str">
            <v>金      額</v>
          </cell>
          <cell r="I58" t="str">
            <v>單  價</v>
          </cell>
          <cell r="J58" t="str">
            <v>金      額</v>
          </cell>
        </row>
        <row r="59">
          <cell r="A59" t="str">
            <v>결속선</v>
          </cell>
          <cell r="B59" t="str">
            <v>＃20 m/m</v>
          </cell>
          <cell r="C59" t="str">
            <v>kg</v>
          </cell>
          <cell r="D59">
            <v>5</v>
          </cell>
          <cell r="E59">
            <v>550</v>
          </cell>
          <cell r="F59">
            <v>2750</v>
          </cell>
          <cell r="H59">
            <v>0</v>
          </cell>
          <cell r="J59">
            <v>0</v>
          </cell>
        </row>
        <row r="60">
          <cell r="A60" t="str">
            <v>철근공</v>
          </cell>
          <cell r="C60" t="str">
            <v>인</v>
          </cell>
          <cell r="D60">
            <v>2.9</v>
          </cell>
          <cell r="F60">
            <v>0</v>
          </cell>
          <cell r="G60">
            <v>63607</v>
          </cell>
          <cell r="H60">
            <v>184460.3</v>
          </cell>
          <cell r="J60">
            <v>0</v>
          </cell>
        </row>
        <row r="61">
          <cell r="A61" t="str">
            <v>보통인부</v>
          </cell>
          <cell r="C61" t="str">
            <v>인</v>
          </cell>
          <cell r="D61">
            <v>1.6</v>
          </cell>
          <cell r="F61">
            <v>0</v>
          </cell>
          <cell r="G61">
            <v>34360</v>
          </cell>
          <cell r="H61">
            <v>54976</v>
          </cell>
          <cell r="J61">
            <v>0</v>
          </cell>
        </row>
        <row r="62">
          <cell r="A62" t="str">
            <v>기구손료</v>
          </cell>
          <cell r="B62" t="str">
            <v>품의 2%</v>
          </cell>
          <cell r="C62" t="str">
            <v>식</v>
          </cell>
          <cell r="D62">
            <v>1</v>
          </cell>
          <cell r="E62">
            <v>239436</v>
          </cell>
          <cell r="F62">
            <v>4788.7</v>
          </cell>
          <cell r="H62">
            <v>0</v>
          </cell>
          <cell r="J62">
            <v>0</v>
          </cell>
        </row>
        <row r="63">
          <cell r="F63">
            <v>0</v>
          </cell>
          <cell r="H63">
            <v>0</v>
          </cell>
          <cell r="J63">
            <v>0</v>
          </cell>
        </row>
        <row r="64">
          <cell r="F64">
            <v>0</v>
          </cell>
          <cell r="H64">
            <v>0</v>
          </cell>
          <cell r="J64">
            <v>0</v>
          </cell>
        </row>
        <row r="65">
          <cell r="F65">
            <v>0</v>
          </cell>
          <cell r="H65">
            <v>0</v>
          </cell>
          <cell r="J65">
            <v>0</v>
          </cell>
        </row>
        <row r="66">
          <cell r="F66">
            <v>0</v>
          </cell>
          <cell r="H66">
            <v>0</v>
          </cell>
          <cell r="J66">
            <v>0</v>
          </cell>
        </row>
        <row r="67">
          <cell r="F67">
            <v>0</v>
          </cell>
          <cell r="H67">
            <v>0</v>
          </cell>
          <cell r="J67">
            <v>0</v>
          </cell>
        </row>
        <row r="68">
          <cell r="F68">
            <v>0</v>
          </cell>
          <cell r="H68">
            <v>0</v>
          </cell>
          <cell r="J68">
            <v>0</v>
          </cell>
        </row>
        <row r="69">
          <cell r="F69">
            <v>0</v>
          </cell>
          <cell r="H69">
            <v>0</v>
          </cell>
          <cell r="J69">
            <v>0</v>
          </cell>
        </row>
        <row r="70">
          <cell r="F70">
            <v>0</v>
          </cell>
          <cell r="H70">
            <v>0</v>
          </cell>
          <cell r="J70">
            <v>0</v>
          </cell>
        </row>
        <row r="71">
          <cell r="F71">
            <v>0</v>
          </cell>
          <cell r="H71">
            <v>0</v>
          </cell>
          <cell r="J71">
            <v>0</v>
          </cell>
        </row>
        <row r="72">
          <cell r="A72" t="str">
            <v>計</v>
          </cell>
          <cell r="F72">
            <v>7538</v>
          </cell>
          <cell r="H72">
            <v>239436</v>
          </cell>
          <cell r="J72">
            <v>0</v>
          </cell>
        </row>
        <row r="74">
          <cell r="A74" t="str">
            <v>名  稱 : 철근가공조립 ( 보통 )</v>
          </cell>
          <cell r="J74" t="str">
            <v>單位 : 원/TON當</v>
          </cell>
        </row>
        <row r="75">
          <cell r="A75" t="str">
            <v>區    分</v>
          </cell>
          <cell r="B75" t="str">
            <v>材質 및 規格</v>
          </cell>
          <cell r="C75" t="str">
            <v>單位</v>
          </cell>
          <cell r="D75" t="str">
            <v>數    量</v>
          </cell>
          <cell r="E75" t="str">
            <v>材       料       費</v>
          </cell>
          <cell r="G75" t="str">
            <v xml:space="preserve">        勞       務       費</v>
          </cell>
          <cell r="I75" t="str">
            <v>經              費</v>
          </cell>
        </row>
        <row r="76">
          <cell r="A76" t="str">
            <v>工 種 別</v>
          </cell>
          <cell r="E76" t="str">
            <v>單  價</v>
          </cell>
          <cell r="F76" t="str">
            <v>金      額</v>
          </cell>
          <cell r="G76" t="str">
            <v>單  價</v>
          </cell>
          <cell r="H76" t="str">
            <v>金      額</v>
          </cell>
          <cell r="I76" t="str">
            <v>單  價</v>
          </cell>
          <cell r="J76" t="str">
            <v>金      額</v>
          </cell>
        </row>
        <row r="77">
          <cell r="A77" t="str">
            <v>결속선</v>
          </cell>
          <cell r="B77" t="str">
            <v>＃20 m/m</v>
          </cell>
          <cell r="C77" t="str">
            <v>kg</v>
          </cell>
          <cell r="D77">
            <v>6.5</v>
          </cell>
          <cell r="E77">
            <v>550</v>
          </cell>
          <cell r="F77">
            <v>3575</v>
          </cell>
          <cell r="H77">
            <v>0</v>
          </cell>
          <cell r="J77">
            <v>0</v>
          </cell>
        </row>
        <row r="78">
          <cell r="A78" t="str">
            <v>철근공</v>
          </cell>
          <cell r="C78" t="str">
            <v>인</v>
          </cell>
          <cell r="D78">
            <v>4</v>
          </cell>
          <cell r="F78">
            <v>0</v>
          </cell>
          <cell r="G78">
            <v>63607</v>
          </cell>
          <cell r="H78">
            <v>254428</v>
          </cell>
          <cell r="J78">
            <v>0</v>
          </cell>
        </row>
        <row r="79">
          <cell r="A79" t="str">
            <v>보통인부</v>
          </cell>
          <cell r="C79" t="str">
            <v>인</v>
          </cell>
          <cell r="D79">
            <v>2.2000000000000002</v>
          </cell>
          <cell r="F79">
            <v>0</v>
          </cell>
          <cell r="G79">
            <v>34360</v>
          </cell>
          <cell r="H79">
            <v>75592</v>
          </cell>
          <cell r="J79">
            <v>0</v>
          </cell>
        </row>
        <row r="80">
          <cell r="A80" t="str">
            <v>기구손료</v>
          </cell>
          <cell r="B80" t="str">
            <v>품의 2%</v>
          </cell>
          <cell r="C80" t="str">
            <v>식</v>
          </cell>
          <cell r="D80">
            <v>1</v>
          </cell>
          <cell r="E80">
            <v>330020</v>
          </cell>
          <cell r="F80">
            <v>6600.4</v>
          </cell>
          <cell r="H80">
            <v>0</v>
          </cell>
          <cell r="J80">
            <v>0</v>
          </cell>
        </row>
        <row r="81">
          <cell r="F81">
            <v>0</v>
          </cell>
          <cell r="H81">
            <v>0</v>
          </cell>
          <cell r="J81">
            <v>0</v>
          </cell>
        </row>
        <row r="82">
          <cell r="F82">
            <v>0</v>
          </cell>
          <cell r="H82">
            <v>0</v>
          </cell>
          <cell r="J82">
            <v>0</v>
          </cell>
        </row>
        <row r="83">
          <cell r="F83">
            <v>0</v>
          </cell>
          <cell r="H83">
            <v>0</v>
          </cell>
          <cell r="J83">
            <v>0</v>
          </cell>
        </row>
        <row r="84">
          <cell r="F84">
            <v>0</v>
          </cell>
          <cell r="H84">
            <v>0</v>
          </cell>
          <cell r="J84">
            <v>0</v>
          </cell>
        </row>
        <row r="85">
          <cell r="F85">
            <v>0</v>
          </cell>
          <cell r="H85">
            <v>0</v>
          </cell>
          <cell r="J85">
            <v>0</v>
          </cell>
        </row>
        <row r="86">
          <cell r="F86">
            <v>0</v>
          </cell>
          <cell r="H86">
            <v>0</v>
          </cell>
          <cell r="J86">
            <v>0</v>
          </cell>
        </row>
        <row r="87">
          <cell r="F87">
            <v>0</v>
          </cell>
          <cell r="H87">
            <v>0</v>
          </cell>
          <cell r="J87">
            <v>0</v>
          </cell>
        </row>
        <row r="88">
          <cell r="F88">
            <v>0</v>
          </cell>
          <cell r="H88">
            <v>0</v>
          </cell>
          <cell r="J88">
            <v>0</v>
          </cell>
        </row>
        <row r="89">
          <cell r="F89">
            <v>0</v>
          </cell>
          <cell r="H89">
            <v>0</v>
          </cell>
          <cell r="J89">
            <v>0</v>
          </cell>
        </row>
        <row r="90">
          <cell r="A90" t="str">
            <v>計</v>
          </cell>
          <cell r="F90">
            <v>10175</v>
          </cell>
          <cell r="H90">
            <v>330020</v>
          </cell>
          <cell r="J90">
            <v>0</v>
          </cell>
        </row>
        <row r="92">
          <cell r="A92" t="str">
            <v>名  稱 : 합판거푸집</v>
          </cell>
          <cell r="J92" t="str">
            <v>單位 : 원/㎡當</v>
          </cell>
        </row>
        <row r="93">
          <cell r="A93" t="str">
            <v>區    分</v>
          </cell>
          <cell r="B93" t="str">
            <v>材質 및 規格</v>
          </cell>
          <cell r="C93" t="str">
            <v>單位</v>
          </cell>
          <cell r="D93" t="str">
            <v>數    量</v>
          </cell>
          <cell r="E93" t="str">
            <v>材       料       費</v>
          </cell>
          <cell r="G93" t="str">
            <v xml:space="preserve">        勞       務       費</v>
          </cell>
          <cell r="I93" t="str">
            <v>經              費</v>
          </cell>
        </row>
        <row r="94">
          <cell r="A94" t="str">
            <v>工 種 別</v>
          </cell>
          <cell r="E94" t="str">
            <v>單  價</v>
          </cell>
          <cell r="F94" t="str">
            <v>金      額</v>
          </cell>
          <cell r="G94" t="str">
            <v>單  價</v>
          </cell>
          <cell r="H94" t="str">
            <v>金      額</v>
          </cell>
          <cell r="I94" t="str">
            <v>單  價</v>
          </cell>
          <cell r="J94" t="str">
            <v>金      額</v>
          </cell>
        </row>
        <row r="95">
          <cell r="A95" t="str">
            <v>합판</v>
          </cell>
          <cell r="B95" t="str">
            <v>내수합판</v>
          </cell>
          <cell r="C95" t="str">
            <v>㎡</v>
          </cell>
          <cell r="D95">
            <v>1.03</v>
          </cell>
          <cell r="E95">
            <v>6641</v>
          </cell>
          <cell r="F95">
            <v>6840.2</v>
          </cell>
          <cell r="H95">
            <v>0</v>
          </cell>
          <cell r="J95">
            <v>0</v>
          </cell>
        </row>
        <row r="96">
          <cell r="A96" t="str">
            <v>목재</v>
          </cell>
          <cell r="C96" t="str">
            <v>㎥</v>
          </cell>
          <cell r="D96">
            <v>3.7999999999999999E-2</v>
          </cell>
          <cell r="E96">
            <v>272182</v>
          </cell>
          <cell r="F96">
            <v>10342.9</v>
          </cell>
          <cell r="H96">
            <v>0</v>
          </cell>
          <cell r="J96">
            <v>0</v>
          </cell>
        </row>
        <row r="97">
          <cell r="A97" t="str">
            <v>철선</v>
          </cell>
          <cell r="B97" t="str">
            <v>＃8</v>
          </cell>
          <cell r="C97" t="str">
            <v>kg</v>
          </cell>
          <cell r="D97">
            <v>0.28999999999999998</v>
          </cell>
          <cell r="E97">
            <v>450</v>
          </cell>
          <cell r="F97">
            <v>130.5</v>
          </cell>
          <cell r="H97">
            <v>0</v>
          </cell>
          <cell r="J97">
            <v>0</v>
          </cell>
        </row>
        <row r="98">
          <cell r="A98" t="str">
            <v>못</v>
          </cell>
          <cell r="B98" t="str">
            <v>N 75</v>
          </cell>
          <cell r="C98" t="str">
            <v>kg</v>
          </cell>
          <cell r="D98">
            <v>0.2</v>
          </cell>
          <cell r="E98">
            <v>660</v>
          </cell>
          <cell r="F98">
            <v>132</v>
          </cell>
          <cell r="H98">
            <v>0</v>
          </cell>
          <cell r="J98">
            <v>0</v>
          </cell>
        </row>
        <row r="99">
          <cell r="A99" t="str">
            <v>박리제</v>
          </cell>
          <cell r="C99" t="str">
            <v>ℓ</v>
          </cell>
          <cell r="D99">
            <v>0.19</v>
          </cell>
          <cell r="E99">
            <v>308.52</v>
          </cell>
          <cell r="F99">
            <v>58.6</v>
          </cell>
          <cell r="H99">
            <v>0</v>
          </cell>
          <cell r="J99">
            <v>0</v>
          </cell>
        </row>
        <row r="100">
          <cell r="A100" t="str">
            <v>형틀목공</v>
          </cell>
          <cell r="C100" t="str">
            <v>인</v>
          </cell>
          <cell r="D100">
            <v>0.28000000000000003</v>
          </cell>
          <cell r="F100">
            <v>0</v>
          </cell>
          <cell r="G100">
            <v>61483</v>
          </cell>
          <cell r="H100">
            <v>17215.2</v>
          </cell>
          <cell r="J100">
            <v>0</v>
          </cell>
        </row>
        <row r="101">
          <cell r="A101" t="str">
            <v>보통인부</v>
          </cell>
          <cell r="C101" t="str">
            <v>인</v>
          </cell>
          <cell r="D101">
            <v>0.23</v>
          </cell>
          <cell r="F101">
            <v>0</v>
          </cell>
          <cell r="G101">
            <v>34360</v>
          </cell>
          <cell r="H101">
            <v>7902.8</v>
          </cell>
          <cell r="J101">
            <v>0</v>
          </cell>
        </row>
        <row r="102">
          <cell r="A102" t="str">
            <v>사용고재</v>
          </cell>
          <cell r="B102" t="str">
            <v>주재료의 30%</v>
          </cell>
          <cell r="C102" t="str">
            <v>식</v>
          </cell>
          <cell r="D102">
            <v>1</v>
          </cell>
          <cell r="E102">
            <v>17183.099999999999</v>
          </cell>
          <cell r="F102">
            <v>5154.8999999999996</v>
          </cell>
          <cell r="H102">
            <v>0</v>
          </cell>
          <cell r="J102">
            <v>0</v>
          </cell>
        </row>
        <row r="103">
          <cell r="A103" t="str">
            <v>計 (1회사용)</v>
          </cell>
          <cell r="F103">
            <v>12349</v>
          </cell>
          <cell r="H103">
            <v>25118</v>
          </cell>
          <cell r="J103">
            <v>0</v>
          </cell>
        </row>
        <row r="104">
          <cell r="A104" t="str">
            <v>2회사용시</v>
          </cell>
          <cell r="E104">
            <v>0.56999999999999995</v>
          </cell>
          <cell r="F104">
            <v>7038</v>
          </cell>
          <cell r="G104">
            <v>0.6</v>
          </cell>
          <cell r="H104">
            <v>15070</v>
          </cell>
          <cell r="J104">
            <v>0</v>
          </cell>
        </row>
        <row r="105">
          <cell r="A105" t="str">
            <v>3회사용시</v>
          </cell>
          <cell r="E105">
            <v>0.46100000000000002</v>
          </cell>
          <cell r="F105">
            <v>5692</v>
          </cell>
          <cell r="G105">
            <v>0.47099999999999997</v>
          </cell>
          <cell r="H105">
            <v>11830</v>
          </cell>
          <cell r="J105">
            <v>0</v>
          </cell>
        </row>
        <row r="106">
          <cell r="A106" t="str">
            <v>4회사용시</v>
          </cell>
          <cell r="E106">
            <v>0.40100000000000002</v>
          </cell>
          <cell r="F106">
            <v>4951</v>
          </cell>
          <cell r="G106">
            <v>0.4</v>
          </cell>
          <cell r="H106">
            <v>10047</v>
          </cell>
          <cell r="J106">
            <v>0</v>
          </cell>
        </row>
        <row r="107">
          <cell r="A107" t="str">
            <v>5회사용시</v>
          </cell>
          <cell r="E107">
            <v>0.371</v>
          </cell>
          <cell r="F107">
            <v>4581</v>
          </cell>
          <cell r="G107">
            <v>0.34200000000000003</v>
          </cell>
          <cell r="H107">
            <v>8590</v>
          </cell>
          <cell r="J107">
            <v>0</v>
          </cell>
        </row>
        <row r="108">
          <cell r="A108" t="str">
            <v>6회사용시</v>
          </cell>
          <cell r="E108">
            <v>0.34699999999999998</v>
          </cell>
          <cell r="F108">
            <v>4285</v>
          </cell>
          <cell r="G108">
            <v>0.32</v>
          </cell>
          <cell r="H108">
            <v>8037</v>
          </cell>
          <cell r="J108">
            <v>0</v>
          </cell>
        </row>
        <row r="110">
          <cell r="A110" t="str">
            <v>名  稱 : 잡석깔기</v>
          </cell>
          <cell r="J110" t="str">
            <v>單位 : 원/㎥當</v>
          </cell>
        </row>
        <row r="111">
          <cell r="A111" t="str">
            <v>區    分</v>
          </cell>
          <cell r="B111" t="str">
            <v>材質 및 規格</v>
          </cell>
          <cell r="C111" t="str">
            <v>單位</v>
          </cell>
          <cell r="D111" t="str">
            <v>數    量</v>
          </cell>
          <cell r="E111" t="str">
            <v>材       料       費</v>
          </cell>
          <cell r="G111" t="str">
            <v xml:space="preserve">        勞       務       費</v>
          </cell>
          <cell r="I111" t="str">
            <v>經              費</v>
          </cell>
        </row>
        <row r="112">
          <cell r="A112" t="str">
            <v>工 種 別</v>
          </cell>
          <cell r="E112" t="str">
            <v>單  價</v>
          </cell>
          <cell r="F112" t="str">
            <v>金      額</v>
          </cell>
          <cell r="G112" t="str">
            <v>單  價</v>
          </cell>
          <cell r="H112" t="str">
            <v>金      額</v>
          </cell>
          <cell r="I112" t="str">
            <v>單  價</v>
          </cell>
          <cell r="J112" t="str">
            <v>金      額</v>
          </cell>
        </row>
        <row r="113">
          <cell r="A113" t="str">
            <v>잡석</v>
          </cell>
          <cell r="C113" t="str">
            <v>인</v>
          </cell>
          <cell r="D113">
            <v>1.04</v>
          </cell>
          <cell r="E113">
            <v>11000</v>
          </cell>
          <cell r="F113">
            <v>11440</v>
          </cell>
          <cell r="H113">
            <v>0</v>
          </cell>
          <cell r="J113">
            <v>0</v>
          </cell>
        </row>
        <row r="114">
          <cell r="A114" t="str">
            <v>보통인부</v>
          </cell>
          <cell r="C114" t="str">
            <v>인</v>
          </cell>
          <cell r="D114">
            <v>0.6</v>
          </cell>
          <cell r="F114">
            <v>0</v>
          </cell>
          <cell r="G114">
            <v>34360</v>
          </cell>
          <cell r="H114">
            <v>20616</v>
          </cell>
          <cell r="J114">
            <v>0</v>
          </cell>
        </row>
        <row r="115">
          <cell r="F115">
            <v>0</v>
          </cell>
          <cell r="H115">
            <v>0</v>
          </cell>
          <cell r="J115">
            <v>0</v>
          </cell>
        </row>
        <row r="116">
          <cell r="F116">
            <v>0</v>
          </cell>
          <cell r="H116">
            <v>0</v>
          </cell>
          <cell r="J116">
            <v>0</v>
          </cell>
        </row>
        <row r="117">
          <cell r="F117">
            <v>0</v>
          </cell>
          <cell r="H117">
            <v>0</v>
          </cell>
          <cell r="J117">
            <v>0</v>
          </cell>
        </row>
        <row r="118">
          <cell r="F118">
            <v>0</v>
          </cell>
          <cell r="H118">
            <v>0</v>
          </cell>
          <cell r="J118">
            <v>0</v>
          </cell>
        </row>
        <row r="119">
          <cell r="F119">
            <v>0</v>
          </cell>
          <cell r="H119">
            <v>0</v>
          </cell>
          <cell r="J119">
            <v>0</v>
          </cell>
        </row>
        <row r="120">
          <cell r="F120">
            <v>0</v>
          </cell>
          <cell r="H120">
            <v>0</v>
          </cell>
          <cell r="J120">
            <v>0</v>
          </cell>
        </row>
        <row r="121">
          <cell r="F121">
            <v>0</v>
          </cell>
          <cell r="H121">
            <v>0</v>
          </cell>
          <cell r="J121">
            <v>0</v>
          </cell>
        </row>
        <row r="122">
          <cell r="F122">
            <v>0</v>
          </cell>
          <cell r="H122">
            <v>0</v>
          </cell>
          <cell r="J122">
            <v>0</v>
          </cell>
        </row>
        <row r="123">
          <cell r="F123">
            <v>0</v>
          </cell>
          <cell r="H123">
            <v>0</v>
          </cell>
          <cell r="J123">
            <v>0</v>
          </cell>
        </row>
        <row r="124">
          <cell r="F124">
            <v>0</v>
          </cell>
          <cell r="H124">
            <v>0</v>
          </cell>
          <cell r="J124">
            <v>0</v>
          </cell>
        </row>
        <row r="125">
          <cell r="F125">
            <v>0</v>
          </cell>
          <cell r="H125">
            <v>0</v>
          </cell>
          <cell r="J125">
            <v>0</v>
          </cell>
        </row>
        <row r="126">
          <cell r="A126" t="str">
            <v>計</v>
          </cell>
          <cell r="F126">
            <v>11440</v>
          </cell>
          <cell r="H126">
            <v>20616</v>
          </cell>
          <cell r="J126">
            <v>0</v>
          </cell>
        </row>
      </sheetData>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기본일위"/>
    </sheetNames>
    <sheetDataSet>
      <sheetData sheetId="0"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직노"/>
    </sheetNames>
    <sheetDataSet>
      <sheetData sheetId="0"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F"/>
    </sheetNames>
    <sheetDataSet>
      <sheetData sheetId="0"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본"/>
      <sheetName val="작업용"/>
      <sheetName val="작업완료"/>
      <sheetName val="Sheet3"/>
      <sheetName val="Media Daily"/>
      <sheetName val="Summary"/>
      <sheetName val="Media Mix"/>
      <sheetName val="관리일지"/>
      <sheetName val="Media_Daily"/>
      <sheetName val="Media_Mix"/>
      <sheetName val="4.경비 5.영업외수지"/>
      <sheetName val="#cmpt2"/>
    </sheet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refreshError="1"/>
      <sheetData sheetId="11"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원본"/>
    </sheetNames>
    <sheetDataSet>
      <sheetData sheetId="0"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一般比"/>
    </sheetNames>
    <sheetDataSet>
      <sheetData sheetId="0"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一般比"/>
    </sheetNames>
    <sheetDataSet>
      <sheetData sheetId="0"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등록자료"/>
      <sheetName val="입력정보"/>
      <sheetName val="을"/>
      <sheetName val="도급FORM"/>
      <sheetName val="내역"/>
      <sheetName val="견적서"/>
      <sheetName val="실행(ALT1)"/>
      <sheetName val="설계예시"/>
      <sheetName val="골조시행"/>
      <sheetName val="가로등내역서"/>
      <sheetName val="철콘-부대"/>
      <sheetName val="금액내역서"/>
      <sheetName val="6호기"/>
      <sheetName val="건축도급단가"/>
      <sheetName val="실행단가"/>
      <sheetName val="9GNG운반"/>
      <sheetName val="내역서"/>
      <sheetName val="70%"/>
      <sheetName val="A조"/>
      <sheetName val="APT"/>
      <sheetName val="2공구산출내역"/>
      <sheetName val="개요"/>
      <sheetName val="토사(PE)"/>
      <sheetName val="전력"/>
      <sheetName val="패널"/>
      <sheetName val="전선 및 전선관"/>
      <sheetName val="공사개요"/>
      <sheetName val="BOX전기내역"/>
      <sheetName val="전기BOX내역서"/>
      <sheetName val="동수"/>
      <sheetName val="물가자료"/>
      <sheetName val="총괄내역서"/>
      <sheetName val="인건비 "/>
      <sheetName val="인건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기본일위"/>
      <sheetName val="I一般比"/>
      <sheetName val="원가 (2)"/>
      <sheetName val="000000"/>
      <sheetName val="VXXXXX"/>
      <sheetName val="본문"/>
      <sheetName val="목차"/>
      <sheetName val="개발비용"/>
      <sheetName val="총괄내역"/>
      <sheetName val="공종내역"/>
      <sheetName val="부표"/>
      <sheetName val="토적집계"/>
      <sheetName val="토적표"/>
      <sheetName val="구조토적"/>
      <sheetName val="측구"/>
      <sheetName val="배수관"/>
      <sheetName val="T옹벽"/>
      <sheetName val="기계일위"/>
      <sheetName val="일위대가"/>
      <sheetName val="기계경비"/>
      <sheetName val="기타경비"/>
      <sheetName val="간지"/>
      <sheetName val="표지"/>
      <sheetName val="주요자재"/>
      <sheetName val="패널"/>
    </sheetNames>
    <sheetDataSet>
      <sheetData sheetId="0" refreshError="1">
        <row r="1">
          <cell r="L1" t="str">
            <v>1995년 상반기</v>
          </cell>
        </row>
        <row r="2">
          <cell r="A2" t="str">
            <v>名  稱 : 모르터 ( 1 : 2 )</v>
          </cell>
          <cell r="J2" t="str">
            <v>單位 : 원/㎥當</v>
          </cell>
          <cell r="L2" t="str">
            <v>주  요  자  재  단  가  표</v>
          </cell>
        </row>
        <row r="3">
          <cell r="A3" t="str">
            <v>區    分</v>
          </cell>
          <cell r="B3" t="str">
            <v>材質 및 規格</v>
          </cell>
          <cell r="C3" t="str">
            <v>單位</v>
          </cell>
          <cell r="D3" t="str">
            <v>數    量</v>
          </cell>
          <cell r="E3" t="str">
            <v>材       料       費</v>
          </cell>
          <cell r="G3" t="str">
            <v xml:space="preserve">        勞       務       費</v>
          </cell>
          <cell r="I3" t="str">
            <v>經              費</v>
          </cell>
          <cell r="L3" t="str">
            <v>철근</v>
          </cell>
          <cell r="M3">
            <v>280000</v>
          </cell>
          <cell r="O3" t="str">
            <v>모래</v>
          </cell>
          <cell r="P3">
            <v>14600</v>
          </cell>
        </row>
        <row r="4">
          <cell r="A4" t="str">
            <v>工 種 別</v>
          </cell>
          <cell r="E4" t="str">
            <v>單  價</v>
          </cell>
          <cell r="F4" t="str">
            <v>金      額</v>
          </cell>
          <cell r="G4" t="str">
            <v>單  價</v>
          </cell>
          <cell r="H4" t="str">
            <v>金      額</v>
          </cell>
          <cell r="I4" t="str">
            <v>單  價</v>
          </cell>
          <cell r="J4" t="str">
            <v>金      額</v>
          </cell>
          <cell r="L4" t="str">
            <v>철선 # 8</v>
          </cell>
          <cell r="M4">
            <v>495</v>
          </cell>
          <cell r="O4" t="str">
            <v>잡석</v>
          </cell>
          <cell r="P4">
            <v>11000</v>
          </cell>
        </row>
        <row r="5">
          <cell r="A5" t="str">
            <v>시멘트</v>
          </cell>
          <cell r="C5" t="str">
            <v>kg</v>
          </cell>
          <cell r="D5">
            <v>680</v>
          </cell>
          <cell r="E5">
            <v>47.7</v>
          </cell>
          <cell r="F5">
            <v>32436</v>
          </cell>
          <cell r="H5">
            <v>0</v>
          </cell>
          <cell r="J5">
            <v>0</v>
          </cell>
          <cell r="L5" t="str">
            <v>철선 # 20</v>
          </cell>
          <cell r="M5">
            <v>605</v>
          </cell>
          <cell r="O5" t="str">
            <v>보조기층재</v>
          </cell>
          <cell r="P5">
            <v>11000</v>
          </cell>
        </row>
        <row r="6">
          <cell r="A6" t="str">
            <v>모래</v>
          </cell>
          <cell r="C6" t="str">
            <v>㎥</v>
          </cell>
          <cell r="D6">
            <v>0.98</v>
          </cell>
          <cell r="E6">
            <v>14600</v>
          </cell>
          <cell r="F6">
            <v>14308</v>
          </cell>
          <cell r="H6">
            <v>0</v>
          </cell>
          <cell r="J6">
            <v>0</v>
          </cell>
          <cell r="K6">
            <v>15400</v>
          </cell>
          <cell r="L6" t="str">
            <v>못  N75</v>
          </cell>
          <cell r="M6">
            <v>616</v>
          </cell>
          <cell r="O6" t="str">
            <v>시멘트</v>
          </cell>
          <cell r="P6">
            <v>47.7</v>
          </cell>
          <cell r="Q6">
            <v>2100</v>
          </cell>
        </row>
        <row r="7">
          <cell r="A7" t="str">
            <v>보통인부</v>
          </cell>
          <cell r="C7" t="str">
            <v>인</v>
          </cell>
          <cell r="D7">
            <v>1</v>
          </cell>
          <cell r="F7">
            <v>0</v>
          </cell>
          <cell r="G7">
            <v>29933</v>
          </cell>
          <cell r="H7">
            <v>29933</v>
          </cell>
          <cell r="J7">
            <v>0</v>
          </cell>
          <cell r="K7">
            <v>1000</v>
          </cell>
          <cell r="L7" t="str">
            <v>목재</v>
          </cell>
          <cell r="M7">
            <v>272182</v>
          </cell>
          <cell r="O7" t="str">
            <v>판재</v>
          </cell>
          <cell r="P7">
            <v>353837</v>
          </cell>
          <cell r="Q7">
            <v>1300</v>
          </cell>
        </row>
        <row r="8">
          <cell r="F8">
            <v>0</v>
          </cell>
          <cell r="H8">
            <v>0</v>
          </cell>
          <cell r="J8">
            <v>0</v>
          </cell>
          <cell r="K8">
            <v>495</v>
          </cell>
          <cell r="L8" t="str">
            <v>원목</v>
          </cell>
          <cell r="M8">
            <v>148203</v>
          </cell>
          <cell r="O8" t="str">
            <v>합판</v>
          </cell>
          <cell r="P8">
            <v>5313</v>
          </cell>
          <cell r="Q8">
            <v>8800</v>
          </cell>
        </row>
        <row r="9">
          <cell r="F9">
            <v>0</v>
          </cell>
          <cell r="H9">
            <v>0</v>
          </cell>
          <cell r="J9">
            <v>0</v>
          </cell>
        </row>
        <row r="10">
          <cell r="F10">
            <v>0</v>
          </cell>
          <cell r="H10">
            <v>0</v>
          </cell>
          <cell r="J10">
            <v>0</v>
          </cell>
          <cell r="L10" t="str">
            <v>40-135-8</v>
          </cell>
          <cell r="M10">
            <v>33990</v>
          </cell>
        </row>
        <row r="11">
          <cell r="F11">
            <v>0</v>
          </cell>
          <cell r="H11">
            <v>0</v>
          </cell>
          <cell r="J11">
            <v>0</v>
          </cell>
          <cell r="L11" t="str">
            <v>40-180-8</v>
          </cell>
          <cell r="M11">
            <v>37020</v>
          </cell>
        </row>
        <row r="12">
          <cell r="F12">
            <v>0</v>
          </cell>
          <cell r="H12">
            <v>0</v>
          </cell>
          <cell r="J12">
            <v>0</v>
          </cell>
          <cell r="L12" t="str">
            <v>#8 150×150</v>
          </cell>
          <cell r="M12">
            <v>670</v>
          </cell>
        </row>
        <row r="13">
          <cell r="F13">
            <v>0</v>
          </cell>
          <cell r="H13">
            <v>0</v>
          </cell>
          <cell r="J13">
            <v>0</v>
          </cell>
          <cell r="L13" t="str">
            <v>25-210-8</v>
          </cell>
          <cell r="M13">
            <v>41520</v>
          </cell>
        </row>
        <row r="14">
          <cell r="F14">
            <v>0</v>
          </cell>
          <cell r="H14">
            <v>0</v>
          </cell>
          <cell r="J14">
            <v>0</v>
          </cell>
          <cell r="L14" t="str">
            <v>25-180-8</v>
          </cell>
          <cell r="M14">
            <v>38410</v>
          </cell>
        </row>
        <row r="15">
          <cell r="F15">
            <v>0</v>
          </cell>
          <cell r="H15">
            <v>0</v>
          </cell>
          <cell r="J15">
            <v>0</v>
          </cell>
          <cell r="L15" t="str">
            <v>25-210-12</v>
          </cell>
          <cell r="M15">
            <v>42760</v>
          </cell>
        </row>
        <row r="16">
          <cell r="F16">
            <v>0</v>
          </cell>
          <cell r="H16">
            <v>0</v>
          </cell>
          <cell r="J16">
            <v>0</v>
          </cell>
          <cell r="L16" t="str">
            <v>25-180-12</v>
          </cell>
          <cell r="M16">
            <v>39160</v>
          </cell>
        </row>
        <row r="17">
          <cell r="A17" t="str">
            <v>計</v>
          </cell>
          <cell r="F17">
            <v>46744</v>
          </cell>
          <cell r="H17">
            <v>29933</v>
          </cell>
          <cell r="J17">
            <v>0</v>
          </cell>
        </row>
        <row r="18">
          <cell r="A18" t="str">
            <v xml:space="preserve">주)산출근거 : 물가자료 1995.5, 시멘트( P 184), 모래( P 182) </v>
          </cell>
        </row>
        <row r="20">
          <cell r="A20" t="str">
            <v>名  稱 : 레미콘타설 ( 무근 )</v>
          </cell>
          <cell r="J20" t="str">
            <v>單位 : 원/㎥當</v>
          </cell>
        </row>
        <row r="21">
          <cell r="A21" t="str">
            <v>區    分</v>
          </cell>
          <cell r="B21" t="str">
            <v>材質 및 規格</v>
          </cell>
          <cell r="C21" t="str">
            <v>單位</v>
          </cell>
          <cell r="D21" t="str">
            <v>數    量</v>
          </cell>
          <cell r="E21" t="str">
            <v>材       料       費</v>
          </cell>
          <cell r="G21" t="str">
            <v xml:space="preserve">        勞       務       費</v>
          </cell>
          <cell r="I21" t="str">
            <v>經              費</v>
          </cell>
        </row>
        <row r="22">
          <cell r="A22" t="str">
            <v>工 種 別</v>
          </cell>
          <cell r="E22" t="str">
            <v>單  價</v>
          </cell>
          <cell r="F22" t="str">
            <v>金      額</v>
          </cell>
          <cell r="G22" t="str">
            <v>單  價</v>
          </cell>
          <cell r="H22" t="str">
            <v>金      額</v>
          </cell>
          <cell r="I22" t="str">
            <v>單  價</v>
          </cell>
          <cell r="J22" t="str">
            <v>金      額</v>
          </cell>
        </row>
        <row r="23">
          <cell r="A23" t="str">
            <v>콘크리트공</v>
          </cell>
          <cell r="C23" t="str">
            <v>인</v>
          </cell>
          <cell r="D23">
            <v>0.15</v>
          </cell>
          <cell r="F23">
            <v>0</v>
          </cell>
          <cell r="G23">
            <v>57135</v>
          </cell>
          <cell r="H23">
            <v>8570.2000000000007</v>
          </cell>
          <cell r="J23">
            <v>0</v>
          </cell>
        </row>
        <row r="24">
          <cell r="A24" t="str">
            <v>보통인부</v>
          </cell>
          <cell r="C24" t="str">
            <v>인</v>
          </cell>
          <cell r="D24">
            <v>0.27</v>
          </cell>
          <cell r="F24">
            <v>0</v>
          </cell>
          <cell r="G24">
            <v>29933</v>
          </cell>
          <cell r="H24">
            <v>8081.9</v>
          </cell>
          <cell r="J24">
            <v>0</v>
          </cell>
        </row>
        <row r="25">
          <cell r="F25">
            <v>0</v>
          </cell>
          <cell r="H25">
            <v>0</v>
          </cell>
          <cell r="J25">
            <v>0</v>
          </cell>
        </row>
        <row r="26">
          <cell r="F26">
            <v>0</v>
          </cell>
          <cell r="H26">
            <v>0</v>
          </cell>
          <cell r="J26">
            <v>0</v>
          </cell>
        </row>
        <row r="27">
          <cell r="F27">
            <v>0</v>
          </cell>
          <cell r="H27">
            <v>0</v>
          </cell>
          <cell r="J27">
            <v>0</v>
          </cell>
        </row>
        <row r="28">
          <cell r="F28">
            <v>0</v>
          </cell>
          <cell r="H28">
            <v>0</v>
          </cell>
          <cell r="J28">
            <v>0</v>
          </cell>
        </row>
        <row r="29">
          <cell r="F29">
            <v>0</v>
          </cell>
          <cell r="H29">
            <v>0</v>
          </cell>
          <cell r="J29">
            <v>0</v>
          </cell>
        </row>
        <row r="30">
          <cell r="F30">
            <v>0</v>
          </cell>
          <cell r="H30">
            <v>0</v>
          </cell>
          <cell r="J30">
            <v>0</v>
          </cell>
        </row>
        <row r="31">
          <cell r="F31">
            <v>0</v>
          </cell>
          <cell r="H31">
            <v>0</v>
          </cell>
          <cell r="J31">
            <v>0</v>
          </cell>
        </row>
        <row r="32">
          <cell r="F32">
            <v>0</v>
          </cell>
          <cell r="H32">
            <v>0</v>
          </cell>
          <cell r="J32">
            <v>0</v>
          </cell>
        </row>
        <row r="33">
          <cell r="F33">
            <v>0</v>
          </cell>
          <cell r="H33">
            <v>0</v>
          </cell>
          <cell r="J33">
            <v>0</v>
          </cell>
        </row>
        <row r="34">
          <cell r="F34">
            <v>0</v>
          </cell>
          <cell r="H34">
            <v>0</v>
          </cell>
          <cell r="J34">
            <v>0</v>
          </cell>
        </row>
        <row r="35">
          <cell r="A35" t="str">
            <v>計</v>
          </cell>
          <cell r="F35">
            <v>0</v>
          </cell>
          <cell r="H35">
            <v>16652</v>
          </cell>
          <cell r="J35">
            <v>0</v>
          </cell>
        </row>
        <row r="36">
          <cell r="A36" t="str">
            <v>주)산출근거 :   1995년 상반기, 공사부분 시중노임단가표</v>
          </cell>
        </row>
        <row r="38">
          <cell r="A38" t="str">
            <v>名  稱 : 레미콘타설 ( 철근 )</v>
          </cell>
          <cell r="J38" t="str">
            <v>單位 : 원/㎥當</v>
          </cell>
        </row>
        <row r="39">
          <cell r="A39" t="str">
            <v>區    分</v>
          </cell>
          <cell r="B39" t="str">
            <v>材質 및 規格</v>
          </cell>
          <cell r="C39" t="str">
            <v>單位</v>
          </cell>
          <cell r="D39" t="str">
            <v>數    量</v>
          </cell>
          <cell r="E39" t="str">
            <v>材       料       費</v>
          </cell>
          <cell r="G39" t="str">
            <v xml:space="preserve">        勞       務       費</v>
          </cell>
          <cell r="I39" t="str">
            <v>經              費</v>
          </cell>
        </row>
        <row r="40">
          <cell r="A40" t="str">
            <v>工 種 別</v>
          </cell>
          <cell r="E40" t="str">
            <v>單  價</v>
          </cell>
          <cell r="F40" t="str">
            <v>金      額</v>
          </cell>
          <cell r="G40" t="str">
            <v>單  價</v>
          </cell>
          <cell r="H40" t="str">
            <v>金      額</v>
          </cell>
          <cell r="I40" t="str">
            <v>單  價</v>
          </cell>
          <cell r="J40" t="str">
            <v>金      額</v>
          </cell>
        </row>
        <row r="41">
          <cell r="A41" t="str">
            <v>콘크리트공</v>
          </cell>
          <cell r="C41" t="str">
            <v>인</v>
          </cell>
          <cell r="D41">
            <v>0.17</v>
          </cell>
          <cell r="F41">
            <v>0</v>
          </cell>
          <cell r="G41">
            <v>57135</v>
          </cell>
          <cell r="H41">
            <v>9712.9</v>
          </cell>
          <cell r="J41">
            <v>0</v>
          </cell>
        </row>
        <row r="42">
          <cell r="A42" t="str">
            <v>보통인부</v>
          </cell>
          <cell r="C42" t="str">
            <v>인</v>
          </cell>
          <cell r="D42">
            <v>0.28999999999999998</v>
          </cell>
          <cell r="F42">
            <v>0</v>
          </cell>
          <cell r="G42">
            <v>29933</v>
          </cell>
          <cell r="H42">
            <v>8680.5</v>
          </cell>
          <cell r="J42">
            <v>0</v>
          </cell>
        </row>
        <row r="43">
          <cell r="F43">
            <v>0</v>
          </cell>
          <cell r="H43">
            <v>0</v>
          </cell>
          <cell r="J43">
            <v>0</v>
          </cell>
        </row>
        <row r="44">
          <cell r="F44">
            <v>0</v>
          </cell>
          <cell r="H44">
            <v>0</v>
          </cell>
          <cell r="J44">
            <v>0</v>
          </cell>
        </row>
        <row r="45">
          <cell r="F45">
            <v>0</v>
          </cell>
          <cell r="H45">
            <v>0</v>
          </cell>
          <cell r="J45">
            <v>0</v>
          </cell>
        </row>
        <row r="46">
          <cell r="F46">
            <v>0</v>
          </cell>
          <cell r="H46">
            <v>0</v>
          </cell>
          <cell r="J46">
            <v>0</v>
          </cell>
        </row>
        <row r="47">
          <cell r="F47">
            <v>0</v>
          </cell>
          <cell r="H47">
            <v>0</v>
          </cell>
          <cell r="J47">
            <v>0</v>
          </cell>
        </row>
        <row r="48">
          <cell r="F48">
            <v>0</v>
          </cell>
          <cell r="H48">
            <v>0</v>
          </cell>
          <cell r="J48">
            <v>0</v>
          </cell>
        </row>
        <row r="49">
          <cell r="F49">
            <v>0</v>
          </cell>
          <cell r="H49">
            <v>0</v>
          </cell>
          <cell r="J49">
            <v>0</v>
          </cell>
        </row>
        <row r="50">
          <cell r="F50">
            <v>0</v>
          </cell>
          <cell r="H50">
            <v>0</v>
          </cell>
          <cell r="J50">
            <v>0</v>
          </cell>
        </row>
        <row r="51">
          <cell r="F51">
            <v>0</v>
          </cell>
          <cell r="H51">
            <v>0</v>
          </cell>
          <cell r="J51">
            <v>0</v>
          </cell>
        </row>
        <row r="52">
          <cell r="F52">
            <v>0</v>
          </cell>
          <cell r="H52">
            <v>0</v>
          </cell>
          <cell r="J52">
            <v>0</v>
          </cell>
        </row>
        <row r="53">
          <cell r="A53" t="str">
            <v>計</v>
          </cell>
          <cell r="F53">
            <v>0</v>
          </cell>
          <cell r="H53">
            <v>18393</v>
          </cell>
          <cell r="J53">
            <v>0</v>
          </cell>
        </row>
        <row r="54">
          <cell r="A54" t="str">
            <v>주)산출근거 :   1995년 상반기, 공사부분 시중노임단가표</v>
          </cell>
        </row>
        <row r="56">
          <cell r="A56" t="str">
            <v>名  稱 : 철근가공조립 ( 간단 )</v>
          </cell>
          <cell r="J56" t="str">
            <v>單位 : 원/TON當</v>
          </cell>
        </row>
        <row r="57">
          <cell r="A57" t="str">
            <v>區    分</v>
          </cell>
          <cell r="B57" t="str">
            <v>材質 및 規格</v>
          </cell>
          <cell r="C57" t="str">
            <v>單位</v>
          </cell>
          <cell r="D57" t="str">
            <v>數    量</v>
          </cell>
          <cell r="E57" t="str">
            <v>材       料       費</v>
          </cell>
          <cell r="G57" t="str">
            <v xml:space="preserve">        勞       務       費</v>
          </cell>
          <cell r="I57" t="str">
            <v>經              費</v>
          </cell>
        </row>
        <row r="58">
          <cell r="A58" t="str">
            <v>工 種 別</v>
          </cell>
          <cell r="E58" t="str">
            <v>單  價</v>
          </cell>
          <cell r="F58" t="str">
            <v>金      額</v>
          </cell>
          <cell r="G58" t="str">
            <v>單  價</v>
          </cell>
          <cell r="H58" t="str">
            <v>金      額</v>
          </cell>
          <cell r="I58" t="str">
            <v>單  價</v>
          </cell>
          <cell r="J58" t="str">
            <v>金      額</v>
          </cell>
        </row>
        <row r="59">
          <cell r="A59" t="str">
            <v>결속선</v>
          </cell>
          <cell r="B59" t="str">
            <v>＃20 m/m</v>
          </cell>
          <cell r="C59" t="str">
            <v>kg</v>
          </cell>
          <cell r="D59">
            <v>5</v>
          </cell>
          <cell r="E59">
            <v>605</v>
          </cell>
          <cell r="F59">
            <v>3025</v>
          </cell>
          <cell r="H59">
            <v>0</v>
          </cell>
          <cell r="J59">
            <v>0</v>
          </cell>
        </row>
        <row r="60">
          <cell r="A60" t="str">
            <v>철근공</v>
          </cell>
          <cell r="C60" t="str">
            <v>인</v>
          </cell>
          <cell r="D60">
            <v>2.9</v>
          </cell>
          <cell r="F60">
            <v>0</v>
          </cell>
          <cell r="G60">
            <v>61510</v>
          </cell>
          <cell r="H60">
            <v>178379</v>
          </cell>
          <cell r="J60">
            <v>0</v>
          </cell>
        </row>
        <row r="61">
          <cell r="A61" t="str">
            <v>보통인부</v>
          </cell>
          <cell r="C61" t="str">
            <v>인</v>
          </cell>
          <cell r="D61">
            <v>1.6</v>
          </cell>
          <cell r="F61">
            <v>0</v>
          </cell>
          <cell r="G61">
            <v>29933</v>
          </cell>
          <cell r="H61">
            <v>47892.800000000003</v>
          </cell>
          <cell r="J61">
            <v>0</v>
          </cell>
        </row>
        <row r="62">
          <cell r="A62" t="str">
            <v>기구손료</v>
          </cell>
          <cell r="B62" t="str">
            <v>품의 2%</v>
          </cell>
          <cell r="C62" t="str">
            <v>식</v>
          </cell>
          <cell r="D62">
            <v>1</v>
          </cell>
          <cell r="E62">
            <v>226271</v>
          </cell>
          <cell r="F62">
            <v>4525.3999999999996</v>
          </cell>
          <cell r="H62">
            <v>0</v>
          </cell>
          <cell r="J62">
            <v>0</v>
          </cell>
        </row>
        <row r="63">
          <cell r="F63">
            <v>0</v>
          </cell>
          <cell r="H63">
            <v>0</v>
          </cell>
          <cell r="J63">
            <v>0</v>
          </cell>
        </row>
        <row r="64">
          <cell r="F64">
            <v>0</v>
          </cell>
          <cell r="H64">
            <v>0</v>
          </cell>
          <cell r="J64">
            <v>0</v>
          </cell>
        </row>
        <row r="65">
          <cell r="F65">
            <v>0</v>
          </cell>
          <cell r="H65">
            <v>0</v>
          </cell>
          <cell r="J65">
            <v>0</v>
          </cell>
        </row>
        <row r="66">
          <cell r="F66">
            <v>0</v>
          </cell>
          <cell r="H66">
            <v>0</v>
          </cell>
          <cell r="J66">
            <v>0</v>
          </cell>
        </row>
        <row r="67">
          <cell r="F67">
            <v>0</v>
          </cell>
          <cell r="H67">
            <v>0</v>
          </cell>
          <cell r="J67">
            <v>0</v>
          </cell>
        </row>
        <row r="68">
          <cell r="F68">
            <v>0</v>
          </cell>
          <cell r="H68">
            <v>0</v>
          </cell>
          <cell r="J68">
            <v>0</v>
          </cell>
        </row>
        <row r="69">
          <cell r="F69">
            <v>0</v>
          </cell>
          <cell r="H69">
            <v>0</v>
          </cell>
          <cell r="J69">
            <v>0</v>
          </cell>
        </row>
        <row r="70">
          <cell r="F70">
            <v>0</v>
          </cell>
          <cell r="H70">
            <v>0</v>
          </cell>
          <cell r="J70">
            <v>0</v>
          </cell>
        </row>
        <row r="71">
          <cell r="A71" t="str">
            <v>計</v>
          </cell>
          <cell r="F71">
            <v>7550</v>
          </cell>
          <cell r="H71">
            <v>226271</v>
          </cell>
          <cell r="J71">
            <v>0</v>
          </cell>
        </row>
        <row r="72">
          <cell r="A72" t="str">
            <v>주)산출근거 : 물가자료 1995.5, 결속선(P 145),  공사부분 시중노임단가표</v>
          </cell>
        </row>
        <row r="74">
          <cell r="A74" t="str">
            <v>名  稱 : 철근가공조립 ( 보통 )</v>
          </cell>
          <cell r="J74" t="str">
            <v>單位 : 원/TON當</v>
          </cell>
        </row>
        <row r="75">
          <cell r="A75" t="str">
            <v>區    分</v>
          </cell>
          <cell r="B75" t="str">
            <v>材質 및 規格</v>
          </cell>
          <cell r="C75" t="str">
            <v>單位</v>
          </cell>
          <cell r="D75" t="str">
            <v>數    量</v>
          </cell>
          <cell r="E75" t="str">
            <v>材       料       費</v>
          </cell>
          <cell r="G75" t="str">
            <v xml:space="preserve">        勞       務       費</v>
          </cell>
          <cell r="I75" t="str">
            <v>經              費</v>
          </cell>
        </row>
        <row r="76">
          <cell r="A76" t="str">
            <v>工 種 別</v>
          </cell>
          <cell r="E76" t="str">
            <v>單  價</v>
          </cell>
          <cell r="F76" t="str">
            <v>金      額</v>
          </cell>
          <cell r="G76" t="str">
            <v>單  價</v>
          </cell>
          <cell r="H76" t="str">
            <v>金      額</v>
          </cell>
          <cell r="I76" t="str">
            <v>單  價</v>
          </cell>
          <cell r="J76" t="str">
            <v>金      額</v>
          </cell>
        </row>
        <row r="77">
          <cell r="A77" t="str">
            <v>결속선</v>
          </cell>
          <cell r="B77" t="str">
            <v>＃20 m/m</v>
          </cell>
          <cell r="C77" t="str">
            <v>kg</v>
          </cell>
          <cell r="D77">
            <v>6.5</v>
          </cell>
          <cell r="E77">
            <v>605</v>
          </cell>
          <cell r="F77">
            <v>3932.5</v>
          </cell>
          <cell r="H77">
            <v>0</v>
          </cell>
          <cell r="J77">
            <v>0</v>
          </cell>
        </row>
        <row r="78">
          <cell r="A78" t="str">
            <v>철근공</v>
          </cell>
          <cell r="C78" t="str">
            <v>인</v>
          </cell>
          <cell r="D78">
            <v>4</v>
          </cell>
          <cell r="F78">
            <v>0</v>
          </cell>
          <cell r="G78">
            <v>61510</v>
          </cell>
          <cell r="H78">
            <v>246040</v>
          </cell>
          <cell r="J78">
            <v>0</v>
          </cell>
        </row>
        <row r="79">
          <cell r="A79" t="str">
            <v>보통인부</v>
          </cell>
          <cell r="C79" t="str">
            <v>인</v>
          </cell>
          <cell r="D79">
            <v>2.2000000000000002</v>
          </cell>
          <cell r="F79">
            <v>0</v>
          </cell>
          <cell r="G79">
            <v>29933</v>
          </cell>
          <cell r="H79">
            <v>65852.600000000006</v>
          </cell>
          <cell r="J79">
            <v>0</v>
          </cell>
        </row>
        <row r="80">
          <cell r="A80" t="str">
            <v>기구손료</v>
          </cell>
          <cell r="B80" t="str">
            <v>품의 2%</v>
          </cell>
          <cell r="C80" t="str">
            <v>식</v>
          </cell>
          <cell r="D80">
            <v>1</v>
          </cell>
          <cell r="E80">
            <v>311892</v>
          </cell>
          <cell r="F80">
            <v>6237.8</v>
          </cell>
          <cell r="H80">
            <v>0</v>
          </cell>
          <cell r="J80">
            <v>0</v>
          </cell>
        </row>
        <row r="81">
          <cell r="F81">
            <v>0</v>
          </cell>
          <cell r="H81">
            <v>0</v>
          </cell>
          <cell r="J81">
            <v>0</v>
          </cell>
        </row>
        <row r="82">
          <cell r="F82">
            <v>0</v>
          </cell>
          <cell r="H82">
            <v>0</v>
          </cell>
          <cell r="J82">
            <v>0</v>
          </cell>
        </row>
        <row r="83">
          <cell r="F83">
            <v>0</v>
          </cell>
          <cell r="H83">
            <v>0</v>
          </cell>
          <cell r="J83">
            <v>0</v>
          </cell>
        </row>
        <row r="84">
          <cell r="F84">
            <v>0</v>
          </cell>
          <cell r="H84">
            <v>0</v>
          </cell>
          <cell r="J84">
            <v>0</v>
          </cell>
        </row>
        <row r="85">
          <cell r="F85">
            <v>0</v>
          </cell>
          <cell r="H85">
            <v>0</v>
          </cell>
          <cell r="J85">
            <v>0</v>
          </cell>
        </row>
        <row r="86">
          <cell r="F86">
            <v>0</v>
          </cell>
          <cell r="H86">
            <v>0</v>
          </cell>
          <cell r="J86">
            <v>0</v>
          </cell>
        </row>
        <row r="87">
          <cell r="F87">
            <v>0</v>
          </cell>
          <cell r="H87">
            <v>0</v>
          </cell>
          <cell r="J87">
            <v>0</v>
          </cell>
        </row>
        <row r="88">
          <cell r="F88">
            <v>0</v>
          </cell>
          <cell r="H88">
            <v>0</v>
          </cell>
          <cell r="J88">
            <v>0</v>
          </cell>
        </row>
        <row r="89">
          <cell r="A89" t="str">
            <v>計</v>
          </cell>
          <cell r="F89">
            <v>10170</v>
          </cell>
          <cell r="H89">
            <v>311892</v>
          </cell>
          <cell r="J89">
            <v>0</v>
          </cell>
        </row>
        <row r="90">
          <cell r="A90" t="str">
            <v xml:space="preserve">주)산출근거 : 물가자료 1995.5, 결속선(P 145),  공사부분 시중노임단가표 </v>
          </cell>
        </row>
        <row r="92">
          <cell r="A92" t="str">
            <v>名  稱 : 합판거푸집</v>
          </cell>
          <cell r="J92" t="str">
            <v>單位 : 원/㎡當</v>
          </cell>
        </row>
        <row r="93">
          <cell r="A93" t="str">
            <v>區    分</v>
          </cell>
          <cell r="B93" t="str">
            <v>材質 및 規格</v>
          </cell>
          <cell r="C93" t="str">
            <v>單位</v>
          </cell>
          <cell r="D93" t="str">
            <v>數    量</v>
          </cell>
          <cell r="E93" t="str">
            <v>材       料       費</v>
          </cell>
          <cell r="G93" t="str">
            <v xml:space="preserve">        勞       務       費</v>
          </cell>
          <cell r="I93" t="str">
            <v>經              費</v>
          </cell>
        </row>
        <row r="94">
          <cell r="A94" t="str">
            <v>工 種 別</v>
          </cell>
          <cell r="E94" t="str">
            <v>單  價</v>
          </cell>
          <cell r="F94" t="str">
            <v>金      額</v>
          </cell>
          <cell r="G94" t="str">
            <v>單  價</v>
          </cell>
          <cell r="H94" t="str">
            <v>金      額</v>
          </cell>
          <cell r="I94" t="str">
            <v>單  價</v>
          </cell>
          <cell r="J94" t="str">
            <v>金      額</v>
          </cell>
        </row>
        <row r="95">
          <cell r="A95" t="str">
            <v>합판</v>
          </cell>
          <cell r="B95" t="str">
            <v>내수합판</v>
          </cell>
          <cell r="C95" t="str">
            <v>㎡</v>
          </cell>
          <cell r="D95">
            <v>1.03</v>
          </cell>
          <cell r="E95">
            <v>5313</v>
          </cell>
          <cell r="F95">
            <v>5472.3</v>
          </cell>
          <cell r="H95">
            <v>0</v>
          </cell>
          <cell r="J95">
            <v>0</v>
          </cell>
        </row>
        <row r="96">
          <cell r="A96" t="str">
            <v>목재</v>
          </cell>
          <cell r="C96" t="str">
            <v>㎥</v>
          </cell>
          <cell r="D96">
            <v>3.7999999999999999E-2</v>
          </cell>
          <cell r="E96">
            <v>272182</v>
          </cell>
          <cell r="F96">
            <v>10342.9</v>
          </cell>
          <cell r="H96">
            <v>0</v>
          </cell>
          <cell r="J96">
            <v>0</v>
          </cell>
        </row>
        <row r="97">
          <cell r="A97" t="str">
            <v>철선</v>
          </cell>
          <cell r="B97" t="str">
            <v>＃8</v>
          </cell>
          <cell r="C97" t="str">
            <v>kg</v>
          </cell>
          <cell r="D97">
            <v>0.28999999999999998</v>
          </cell>
          <cell r="E97">
            <v>495</v>
          </cell>
          <cell r="F97">
            <v>143.5</v>
          </cell>
          <cell r="H97">
            <v>0</v>
          </cell>
          <cell r="J97">
            <v>0</v>
          </cell>
        </row>
        <row r="98">
          <cell r="A98" t="str">
            <v>못</v>
          </cell>
          <cell r="B98" t="str">
            <v>N 75</v>
          </cell>
          <cell r="C98" t="str">
            <v>kg</v>
          </cell>
          <cell r="D98">
            <v>0.2</v>
          </cell>
          <cell r="E98">
            <v>616</v>
          </cell>
          <cell r="F98">
            <v>123.2</v>
          </cell>
          <cell r="H98">
            <v>0</v>
          </cell>
          <cell r="J98">
            <v>0</v>
          </cell>
        </row>
        <row r="99">
          <cell r="A99" t="str">
            <v>박리제</v>
          </cell>
          <cell r="C99" t="str">
            <v>ℓ</v>
          </cell>
          <cell r="D99">
            <v>0.19</v>
          </cell>
          <cell r="E99">
            <v>121.29</v>
          </cell>
          <cell r="F99">
            <v>23</v>
          </cell>
          <cell r="H99">
            <v>0</v>
          </cell>
          <cell r="J99">
            <v>0</v>
          </cell>
        </row>
        <row r="100">
          <cell r="A100" t="str">
            <v>형틀목공</v>
          </cell>
          <cell r="C100" t="str">
            <v>인</v>
          </cell>
          <cell r="D100">
            <v>0.28000000000000003</v>
          </cell>
          <cell r="F100">
            <v>0</v>
          </cell>
          <cell r="G100">
            <v>61835</v>
          </cell>
          <cell r="H100">
            <v>17313.8</v>
          </cell>
          <cell r="J100">
            <v>0</v>
          </cell>
        </row>
        <row r="101">
          <cell r="A101" t="str">
            <v>보통인부</v>
          </cell>
          <cell r="C101" t="str">
            <v>인</v>
          </cell>
          <cell r="D101">
            <v>0.23</v>
          </cell>
          <cell r="F101">
            <v>0</v>
          </cell>
          <cell r="G101">
            <v>29933</v>
          </cell>
          <cell r="H101">
            <v>6884.5</v>
          </cell>
          <cell r="J101">
            <v>0</v>
          </cell>
        </row>
        <row r="102">
          <cell r="A102" t="str">
            <v>사용고재</v>
          </cell>
          <cell r="B102" t="str">
            <v>주재료의 30%</v>
          </cell>
          <cell r="C102" t="str">
            <v>식</v>
          </cell>
          <cell r="D102">
            <v>1</v>
          </cell>
          <cell r="E102">
            <v>15815.2</v>
          </cell>
          <cell r="F102">
            <v>4744.5</v>
          </cell>
          <cell r="H102">
            <v>0</v>
          </cell>
          <cell r="J102">
            <v>0</v>
          </cell>
        </row>
        <row r="103">
          <cell r="A103" t="str">
            <v>計 (1회사용)</v>
          </cell>
          <cell r="F103">
            <v>11360</v>
          </cell>
          <cell r="H103">
            <v>24198</v>
          </cell>
          <cell r="J103">
            <v>0</v>
          </cell>
        </row>
        <row r="104">
          <cell r="A104" t="str">
            <v>2회사용시</v>
          </cell>
          <cell r="E104">
            <v>0.56999999999999995</v>
          </cell>
          <cell r="F104">
            <v>6475</v>
          </cell>
          <cell r="G104">
            <v>0.6</v>
          </cell>
          <cell r="H104">
            <v>14518</v>
          </cell>
          <cell r="J104">
            <v>0</v>
          </cell>
        </row>
        <row r="105">
          <cell r="A105" t="str">
            <v>3회사용시</v>
          </cell>
          <cell r="E105">
            <v>0.46100000000000002</v>
          </cell>
          <cell r="F105">
            <v>5236</v>
          </cell>
          <cell r="G105">
            <v>0.47099999999999997</v>
          </cell>
          <cell r="H105">
            <v>11397</v>
          </cell>
          <cell r="J105">
            <v>0</v>
          </cell>
        </row>
        <row r="106">
          <cell r="A106" t="str">
            <v>4회사용시</v>
          </cell>
          <cell r="E106">
            <v>0.40100000000000002</v>
          </cell>
          <cell r="F106">
            <v>4555</v>
          </cell>
          <cell r="G106">
            <v>0.4</v>
          </cell>
          <cell r="H106">
            <v>9679</v>
          </cell>
          <cell r="J106">
            <v>0</v>
          </cell>
        </row>
        <row r="107">
          <cell r="A107" t="str">
            <v>5회사용시</v>
          </cell>
          <cell r="E107">
            <v>0.371</v>
          </cell>
          <cell r="F107">
            <v>4214</v>
          </cell>
          <cell r="G107">
            <v>0.34200000000000003</v>
          </cell>
          <cell r="H107">
            <v>8275</v>
          </cell>
          <cell r="J107">
            <v>0</v>
          </cell>
        </row>
        <row r="108">
          <cell r="A108" t="str">
            <v>6회사용시</v>
          </cell>
          <cell r="E108">
            <v>0.34699999999999998</v>
          </cell>
          <cell r="F108">
            <v>3941</v>
          </cell>
          <cell r="G108">
            <v>0.32</v>
          </cell>
          <cell r="H108">
            <v>7743</v>
          </cell>
          <cell r="J108">
            <v>0</v>
          </cell>
        </row>
        <row r="109">
          <cell r="A109" t="str">
            <v xml:space="preserve">주)산출근거 : 물가자료 1995.5, 합판( P 450), 목재( P 139), 철선( P 495), 못( P 147) </v>
          </cell>
        </row>
        <row r="111">
          <cell r="A111" t="str">
            <v>名  稱 : 문양거푸집</v>
          </cell>
          <cell r="J111" t="str">
            <v>單位 : 원/㎡當</v>
          </cell>
        </row>
        <row r="112">
          <cell r="A112" t="str">
            <v>區    分</v>
          </cell>
          <cell r="B112" t="str">
            <v>材質 및 規格</v>
          </cell>
          <cell r="C112" t="str">
            <v>單位</v>
          </cell>
          <cell r="D112" t="str">
            <v>數    量</v>
          </cell>
          <cell r="E112" t="str">
            <v>材       料       費</v>
          </cell>
          <cell r="G112" t="str">
            <v xml:space="preserve">        勞       務       費</v>
          </cell>
          <cell r="I112" t="str">
            <v>經              費</v>
          </cell>
        </row>
        <row r="113">
          <cell r="A113" t="str">
            <v>工 種 別</v>
          </cell>
          <cell r="E113" t="str">
            <v>單  價</v>
          </cell>
          <cell r="F113" t="str">
            <v>金      額</v>
          </cell>
          <cell r="G113" t="str">
            <v>單  價</v>
          </cell>
          <cell r="H113" t="str">
            <v>金      額</v>
          </cell>
          <cell r="I113" t="str">
            <v>單  價</v>
          </cell>
          <cell r="J113" t="str">
            <v>金      額</v>
          </cell>
        </row>
        <row r="114">
          <cell r="A114" t="str">
            <v>문양거푸집</v>
          </cell>
          <cell r="B114" t="str">
            <v>FRP1050×1820</v>
          </cell>
          <cell r="C114" t="str">
            <v>㎡</v>
          </cell>
          <cell r="D114">
            <v>0.05</v>
          </cell>
          <cell r="E114">
            <v>108058.60805860805</v>
          </cell>
          <cell r="F114">
            <v>5402.9</v>
          </cell>
          <cell r="H114">
            <v>0</v>
          </cell>
          <cell r="J114">
            <v>0</v>
          </cell>
        </row>
        <row r="115">
          <cell r="A115" t="str">
            <v>폼타이</v>
          </cell>
          <cell r="B115" t="str">
            <v>D형 1/2×300</v>
          </cell>
          <cell r="C115" t="str">
            <v>조</v>
          </cell>
          <cell r="D115">
            <v>0.214</v>
          </cell>
          <cell r="E115">
            <v>850</v>
          </cell>
          <cell r="F115">
            <v>181.9</v>
          </cell>
          <cell r="H115">
            <v>0</v>
          </cell>
          <cell r="J115">
            <v>0</v>
          </cell>
        </row>
        <row r="116">
          <cell r="A116" t="str">
            <v>박리제</v>
          </cell>
          <cell r="B116" t="str">
            <v>SIKA FORM OIL</v>
          </cell>
          <cell r="C116" t="str">
            <v>ℓ</v>
          </cell>
          <cell r="D116">
            <v>0.19</v>
          </cell>
          <cell r="E116">
            <v>800</v>
          </cell>
          <cell r="F116">
            <v>152</v>
          </cell>
          <cell r="H116">
            <v>0</v>
          </cell>
          <cell r="J116">
            <v>0</v>
          </cell>
        </row>
        <row r="117">
          <cell r="A117" t="str">
            <v>세파레이터</v>
          </cell>
          <cell r="B117" t="str">
            <v>D형 1/2×500</v>
          </cell>
          <cell r="C117" t="str">
            <v xml:space="preserve">본 </v>
          </cell>
          <cell r="D117">
            <v>2.14</v>
          </cell>
          <cell r="E117">
            <v>140</v>
          </cell>
          <cell r="F117">
            <v>299.60000000000002</v>
          </cell>
          <cell r="H117">
            <v>0</v>
          </cell>
          <cell r="J117">
            <v>0</v>
          </cell>
        </row>
        <row r="118">
          <cell r="A118" t="str">
            <v>보조자재</v>
          </cell>
          <cell r="B118" t="str">
            <v>문양거푸집의20%</v>
          </cell>
          <cell r="C118" t="str">
            <v>식</v>
          </cell>
          <cell r="D118">
            <v>1</v>
          </cell>
          <cell r="E118">
            <v>1080.5</v>
          </cell>
          <cell r="F118">
            <v>1080.5</v>
          </cell>
          <cell r="H118">
            <v>0</v>
          </cell>
          <cell r="J118">
            <v>0</v>
          </cell>
        </row>
        <row r="119">
          <cell r="A119" t="str">
            <v>사용고재</v>
          </cell>
          <cell r="B119" t="str">
            <v>보조자재의 10%</v>
          </cell>
          <cell r="C119" t="str">
            <v>식</v>
          </cell>
          <cell r="D119">
            <v>1</v>
          </cell>
          <cell r="E119">
            <v>108</v>
          </cell>
          <cell r="F119">
            <v>108</v>
          </cell>
          <cell r="H119">
            <v>0</v>
          </cell>
          <cell r="J119">
            <v>0</v>
          </cell>
        </row>
        <row r="120">
          <cell r="A120" t="str">
            <v>형틀목공</v>
          </cell>
          <cell r="C120" t="str">
            <v>인</v>
          </cell>
          <cell r="D120">
            <v>0.14000000000000001</v>
          </cell>
          <cell r="F120">
            <v>0</v>
          </cell>
          <cell r="G120">
            <v>61835</v>
          </cell>
          <cell r="H120">
            <v>8656.9</v>
          </cell>
          <cell r="J120">
            <v>0</v>
          </cell>
        </row>
        <row r="121">
          <cell r="A121" t="str">
            <v>보통인부</v>
          </cell>
          <cell r="C121" t="str">
            <v>인</v>
          </cell>
          <cell r="D121">
            <v>0.12</v>
          </cell>
          <cell r="F121">
            <v>0</v>
          </cell>
          <cell r="G121">
            <v>29933</v>
          </cell>
          <cell r="H121">
            <v>3591.9</v>
          </cell>
          <cell r="J121">
            <v>0</v>
          </cell>
        </row>
        <row r="122">
          <cell r="F122">
            <v>0</v>
          </cell>
          <cell r="H122">
            <v>0</v>
          </cell>
          <cell r="J122">
            <v>0</v>
          </cell>
        </row>
        <row r="123">
          <cell r="F123">
            <v>0</v>
          </cell>
          <cell r="H123">
            <v>0</v>
          </cell>
          <cell r="J123">
            <v>0</v>
          </cell>
        </row>
        <row r="124">
          <cell r="F124">
            <v>0</v>
          </cell>
          <cell r="H124">
            <v>0</v>
          </cell>
          <cell r="J124">
            <v>0</v>
          </cell>
        </row>
        <row r="125">
          <cell r="F125">
            <v>0</v>
          </cell>
          <cell r="H125">
            <v>0</v>
          </cell>
          <cell r="J125">
            <v>0</v>
          </cell>
        </row>
        <row r="126">
          <cell r="A126" t="str">
            <v>計</v>
          </cell>
          <cell r="F126">
            <v>7224</v>
          </cell>
          <cell r="H126">
            <v>12248</v>
          </cell>
          <cell r="J126">
            <v>0</v>
          </cell>
        </row>
        <row r="127">
          <cell r="A127" t="str">
            <v>주)산출근거 : 물가자료 1995.5,문양거푸집, 폼타이, 박리제, 세파레이터 (P 212 ~ 213), 공사부분 시중노임단가</v>
          </cell>
        </row>
        <row r="129">
          <cell r="A129" t="str">
            <v>名  稱 : 비계설치</v>
          </cell>
          <cell r="J129" t="str">
            <v>單位 : 공/㎥當</v>
          </cell>
        </row>
        <row r="130">
          <cell r="A130" t="str">
            <v>區    分</v>
          </cell>
          <cell r="B130" t="str">
            <v>材質 및 規格</v>
          </cell>
          <cell r="C130" t="str">
            <v>單位</v>
          </cell>
          <cell r="D130" t="str">
            <v>數    量</v>
          </cell>
          <cell r="E130" t="str">
            <v>材       料       費</v>
          </cell>
          <cell r="G130" t="str">
            <v xml:space="preserve">        勞       務       費</v>
          </cell>
          <cell r="I130" t="str">
            <v>經              費</v>
          </cell>
        </row>
        <row r="131">
          <cell r="A131" t="str">
            <v>工 種 別</v>
          </cell>
          <cell r="E131" t="str">
            <v>單  價</v>
          </cell>
          <cell r="F131" t="str">
            <v>金      額</v>
          </cell>
          <cell r="G131" t="str">
            <v>單  價</v>
          </cell>
          <cell r="H131" t="str">
            <v>金      額</v>
          </cell>
          <cell r="I131" t="str">
            <v>單  價</v>
          </cell>
          <cell r="J131" t="str">
            <v>金      額</v>
          </cell>
        </row>
        <row r="132">
          <cell r="A132" t="str">
            <v>원목</v>
          </cell>
          <cell r="C132" t="str">
            <v>㎥</v>
          </cell>
          <cell r="D132">
            <v>9.4E-2</v>
          </cell>
          <cell r="E132">
            <v>148203</v>
          </cell>
          <cell r="F132">
            <v>13931</v>
          </cell>
          <cell r="H132">
            <v>0</v>
          </cell>
          <cell r="J132">
            <v>0</v>
          </cell>
        </row>
        <row r="133">
          <cell r="A133" t="str">
            <v>판재</v>
          </cell>
          <cell r="C133" t="str">
            <v>㎥</v>
          </cell>
          <cell r="D133">
            <v>1.5E-3</v>
          </cell>
          <cell r="E133">
            <v>353837</v>
          </cell>
          <cell r="F133">
            <v>530.70000000000005</v>
          </cell>
          <cell r="H133">
            <v>0</v>
          </cell>
          <cell r="J133">
            <v>0</v>
          </cell>
        </row>
        <row r="134">
          <cell r="A134" t="str">
            <v>철선</v>
          </cell>
          <cell r="B134" t="str">
            <v>＃8</v>
          </cell>
          <cell r="C134" t="str">
            <v>kg</v>
          </cell>
          <cell r="D134">
            <v>0.2</v>
          </cell>
          <cell r="E134">
            <v>495</v>
          </cell>
          <cell r="F134">
            <v>99</v>
          </cell>
          <cell r="H134">
            <v>0</v>
          </cell>
          <cell r="J134">
            <v>0</v>
          </cell>
        </row>
        <row r="135">
          <cell r="A135" t="str">
            <v>잡재료</v>
          </cell>
          <cell r="B135" t="str">
            <v>재료비의 5%</v>
          </cell>
          <cell r="C135" t="str">
            <v>식</v>
          </cell>
          <cell r="D135">
            <v>1</v>
          </cell>
          <cell r="E135">
            <v>14560</v>
          </cell>
          <cell r="F135">
            <v>728</v>
          </cell>
          <cell r="H135">
            <v>0</v>
          </cell>
          <cell r="J135">
            <v>0</v>
          </cell>
        </row>
        <row r="136">
          <cell r="A136" t="str">
            <v>비계공</v>
          </cell>
          <cell r="C136" t="str">
            <v>인</v>
          </cell>
          <cell r="D136">
            <v>2</v>
          </cell>
          <cell r="F136">
            <v>0</v>
          </cell>
          <cell r="G136">
            <v>65265</v>
          </cell>
          <cell r="H136">
            <v>130530</v>
          </cell>
          <cell r="J136">
            <v>0</v>
          </cell>
        </row>
        <row r="137">
          <cell r="A137" t="str">
            <v>보통인부</v>
          </cell>
          <cell r="C137" t="str">
            <v>인</v>
          </cell>
          <cell r="D137">
            <v>2</v>
          </cell>
          <cell r="F137">
            <v>0</v>
          </cell>
          <cell r="G137">
            <v>29933</v>
          </cell>
          <cell r="H137">
            <v>59866</v>
          </cell>
          <cell r="J137">
            <v>0</v>
          </cell>
        </row>
        <row r="138">
          <cell r="A138" t="str">
            <v xml:space="preserve">計 </v>
          </cell>
          <cell r="B138" t="str">
            <v>10공/㎥당</v>
          </cell>
          <cell r="F138">
            <v>15288</v>
          </cell>
          <cell r="H138">
            <v>190396</v>
          </cell>
          <cell r="J138">
            <v>0</v>
          </cell>
        </row>
        <row r="139">
          <cell r="A139" t="str">
            <v xml:space="preserve">計 </v>
          </cell>
          <cell r="B139" t="str">
            <v>공/㎥당</v>
          </cell>
          <cell r="F139">
            <v>1528</v>
          </cell>
          <cell r="H139">
            <v>19039</v>
          </cell>
          <cell r="J139">
            <v>0</v>
          </cell>
        </row>
        <row r="140">
          <cell r="A140" t="str">
            <v>1회사용시</v>
          </cell>
          <cell r="E140">
            <v>1</v>
          </cell>
          <cell r="F140">
            <v>1528</v>
          </cell>
          <cell r="G140">
            <v>1</v>
          </cell>
          <cell r="H140">
            <v>19039</v>
          </cell>
          <cell r="J140">
            <v>0</v>
          </cell>
        </row>
        <row r="141">
          <cell r="A141" t="str">
            <v>2회사용시</v>
          </cell>
          <cell r="E141">
            <v>0.67</v>
          </cell>
          <cell r="F141">
            <v>1023</v>
          </cell>
          <cell r="G141">
            <v>1</v>
          </cell>
          <cell r="H141">
            <v>19039</v>
          </cell>
          <cell r="J141">
            <v>0</v>
          </cell>
        </row>
        <row r="142">
          <cell r="A142" t="str">
            <v>3회사용시</v>
          </cell>
          <cell r="E142">
            <v>0.56499999999999995</v>
          </cell>
          <cell r="F142">
            <v>863</v>
          </cell>
          <cell r="G142">
            <v>1</v>
          </cell>
          <cell r="H142">
            <v>19039</v>
          </cell>
          <cell r="J142">
            <v>0</v>
          </cell>
        </row>
        <row r="143">
          <cell r="A143" t="str">
            <v>4회사용시</v>
          </cell>
          <cell r="E143">
            <v>0.51600000000000001</v>
          </cell>
          <cell r="F143">
            <v>788</v>
          </cell>
          <cell r="G143">
            <v>1</v>
          </cell>
          <cell r="H143">
            <v>19039</v>
          </cell>
          <cell r="J143">
            <v>0</v>
          </cell>
        </row>
        <row r="144">
          <cell r="A144" t="str">
            <v>5회사용시</v>
          </cell>
          <cell r="E144">
            <v>0.48899999999999999</v>
          </cell>
          <cell r="F144">
            <v>747</v>
          </cell>
          <cell r="G144">
            <v>1</v>
          </cell>
          <cell r="H144">
            <v>19039</v>
          </cell>
          <cell r="J144">
            <v>0</v>
          </cell>
        </row>
        <row r="145">
          <cell r="A145" t="str">
            <v>6회사용시</v>
          </cell>
          <cell r="E145">
            <v>0.47299999999999998</v>
          </cell>
          <cell r="F145">
            <v>722</v>
          </cell>
          <cell r="G145">
            <v>1</v>
          </cell>
          <cell r="H145">
            <v>19039</v>
          </cell>
          <cell r="J145">
            <v>0</v>
          </cell>
        </row>
        <row r="146">
          <cell r="A146" t="str">
            <v>주)산출근거 : 물가자료 1995.5, 합판(P 450), 목재(P 139), 철선(P 495), 공사부분 시중노임단가</v>
          </cell>
        </row>
        <row r="149">
          <cell r="A149" t="str">
            <v>名  稱 : 잡석깔기</v>
          </cell>
          <cell r="J149" t="str">
            <v>單位 : 원/㎥當</v>
          </cell>
        </row>
        <row r="150">
          <cell r="A150" t="str">
            <v>區    分</v>
          </cell>
          <cell r="B150" t="str">
            <v>材質 및 規格</v>
          </cell>
          <cell r="C150" t="str">
            <v>單位</v>
          </cell>
          <cell r="D150" t="str">
            <v>數    量</v>
          </cell>
          <cell r="E150" t="str">
            <v>材       料       費</v>
          </cell>
          <cell r="G150" t="str">
            <v xml:space="preserve">        勞       務       費</v>
          </cell>
          <cell r="I150" t="str">
            <v>經              費</v>
          </cell>
        </row>
        <row r="151">
          <cell r="A151" t="str">
            <v>工 種 別</v>
          </cell>
          <cell r="E151" t="str">
            <v>單  價</v>
          </cell>
          <cell r="F151" t="str">
            <v>金      額</v>
          </cell>
          <cell r="G151" t="str">
            <v>單  價</v>
          </cell>
          <cell r="H151" t="str">
            <v>金      額</v>
          </cell>
          <cell r="I151" t="str">
            <v>單  價</v>
          </cell>
          <cell r="J151" t="str">
            <v>金      額</v>
          </cell>
        </row>
        <row r="152">
          <cell r="A152" t="str">
            <v>잡석</v>
          </cell>
          <cell r="C152" t="str">
            <v>인</v>
          </cell>
          <cell r="D152">
            <v>1.04</v>
          </cell>
          <cell r="E152">
            <v>11000</v>
          </cell>
          <cell r="F152">
            <v>11440</v>
          </cell>
          <cell r="H152">
            <v>0</v>
          </cell>
          <cell r="J152">
            <v>0</v>
          </cell>
        </row>
        <row r="153">
          <cell r="A153" t="str">
            <v>보통인부</v>
          </cell>
          <cell r="C153" t="str">
            <v>인</v>
          </cell>
          <cell r="D153">
            <v>0.6</v>
          </cell>
          <cell r="F153">
            <v>0</v>
          </cell>
          <cell r="G153">
            <v>29933</v>
          </cell>
          <cell r="H153">
            <v>17959.8</v>
          </cell>
          <cell r="J153">
            <v>0</v>
          </cell>
        </row>
        <row r="154">
          <cell r="F154">
            <v>0</v>
          </cell>
          <cell r="H154">
            <v>0</v>
          </cell>
          <cell r="J154">
            <v>0</v>
          </cell>
        </row>
        <row r="155">
          <cell r="F155">
            <v>0</v>
          </cell>
          <cell r="H155">
            <v>0</v>
          </cell>
          <cell r="J155">
            <v>0</v>
          </cell>
        </row>
        <row r="157">
          <cell r="F157">
            <v>0</v>
          </cell>
          <cell r="H157">
            <v>0</v>
          </cell>
          <cell r="J157">
            <v>0</v>
          </cell>
        </row>
        <row r="158">
          <cell r="F158">
            <v>0</v>
          </cell>
          <cell r="H158">
            <v>0</v>
          </cell>
          <cell r="J158">
            <v>0</v>
          </cell>
        </row>
        <row r="160">
          <cell r="F160">
            <v>0</v>
          </cell>
          <cell r="H160">
            <v>0</v>
          </cell>
          <cell r="J160">
            <v>0</v>
          </cell>
        </row>
        <row r="161">
          <cell r="F161">
            <v>0</v>
          </cell>
          <cell r="H161">
            <v>0</v>
          </cell>
          <cell r="J161">
            <v>0</v>
          </cell>
        </row>
        <row r="162">
          <cell r="F162">
            <v>0</v>
          </cell>
          <cell r="H162">
            <v>0</v>
          </cell>
          <cell r="J162">
            <v>0</v>
          </cell>
        </row>
        <row r="163">
          <cell r="F163">
            <v>0</v>
          </cell>
          <cell r="H163">
            <v>0</v>
          </cell>
          <cell r="J163">
            <v>0</v>
          </cell>
        </row>
        <row r="164">
          <cell r="A164" t="str">
            <v>計</v>
          </cell>
          <cell r="F164">
            <v>11440</v>
          </cell>
          <cell r="H164">
            <v>17959</v>
          </cell>
          <cell r="J164">
            <v>0</v>
          </cell>
        </row>
        <row r="165">
          <cell r="A165" t="str">
            <v>주)산출근거 : 물가자료 1995.5, 잡석(P 182)</v>
          </cell>
        </row>
        <row r="167">
          <cell r="A167" t="str">
            <v>名  稱 : 잡석채우기</v>
          </cell>
          <cell r="J167" t="str">
            <v>單位 : 원/㎥當</v>
          </cell>
        </row>
        <row r="168">
          <cell r="A168" t="str">
            <v>區    分</v>
          </cell>
          <cell r="B168" t="str">
            <v>材質 및 規格</v>
          </cell>
          <cell r="C168" t="str">
            <v>單位</v>
          </cell>
          <cell r="D168" t="str">
            <v>數    量</v>
          </cell>
          <cell r="E168" t="str">
            <v>材       料       費</v>
          </cell>
          <cell r="G168" t="str">
            <v xml:space="preserve">        勞       務       費</v>
          </cell>
          <cell r="I168" t="str">
            <v>經              費</v>
          </cell>
        </row>
        <row r="169">
          <cell r="A169" t="str">
            <v>工 種 別</v>
          </cell>
          <cell r="E169" t="str">
            <v>單  價</v>
          </cell>
          <cell r="F169" t="str">
            <v>金      額</v>
          </cell>
          <cell r="G169" t="str">
            <v>單  價</v>
          </cell>
          <cell r="H169" t="str">
            <v>金      額</v>
          </cell>
          <cell r="I169" t="str">
            <v>單  價</v>
          </cell>
          <cell r="J169" t="str">
            <v>金      額</v>
          </cell>
        </row>
        <row r="170">
          <cell r="A170" t="str">
            <v>잡석</v>
          </cell>
          <cell r="C170" t="str">
            <v>인</v>
          </cell>
          <cell r="D170">
            <v>1.04</v>
          </cell>
          <cell r="E170">
            <v>11000</v>
          </cell>
          <cell r="F170">
            <v>11440</v>
          </cell>
          <cell r="H170">
            <v>0</v>
          </cell>
          <cell r="J170">
            <v>0</v>
          </cell>
        </row>
        <row r="171">
          <cell r="A171" t="str">
            <v>보통인부</v>
          </cell>
          <cell r="C171" t="str">
            <v>인</v>
          </cell>
          <cell r="D171">
            <v>0.65</v>
          </cell>
          <cell r="F171">
            <v>0</v>
          </cell>
          <cell r="G171">
            <v>29933</v>
          </cell>
          <cell r="H171">
            <v>19456.400000000001</v>
          </cell>
          <cell r="J171">
            <v>0</v>
          </cell>
        </row>
        <row r="172">
          <cell r="F172">
            <v>0</v>
          </cell>
          <cell r="H172">
            <v>0</v>
          </cell>
          <cell r="J172">
            <v>0</v>
          </cell>
        </row>
        <row r="173">
          <cell r="F173">
            <v>0</v>
          </cell>
          <cell r="H173">
            <v>0</v>
          </cell>
          <cell r="J173">
            <v>0</v>
          </cell>
        </row>
        <row r="174">
          <cell r="F174">
            <v>0</v>
          </cell>
          <cell r="H174">
            <v>0</v>
          </cell>
          <cell r="J174">
            <v>0</v>
          </cell>
        </row>
        <row r="176">
          <cell r="F176">
            <v>0</v>
          </cell>
          <cell r="H176">
            <v>0</v>
          </cell>
          <cell r="J176">
            <v>0</v>
          </cell>
        </row>
        <row r="177">
          <cell r="F177">
            <v>0</v>
          </cell>
          <cell r="H177">
            <v>0</v>
          </cell>
          <cell r="J177">
            <v>0</v>
          </cell>
        </row>
        <row r="178">
          <cell r="F178">
            <v>0</v>
          </cell>
          <cell r="H178">
            <v>0</v>
          </cell>
          <cell r="J178">
            <v>0</v>
          </cell>
        </row>
        <row r="179">
          <cell r="F179">
            <v>0</v>
          </cell>
          <cell r="H179">
            <v>0</v>
          </cell>
          <cell r="J179">
            <v>0</v>
          </cell>
        </row>
        <row r="180">
          <cell r="F180">
            <v>0</v>
          </cell>
          <cell r="H180">
            <v>0</v>
          </cell>
          <cell r="J180">
            <v>0</v>
          </cell>
        </row>
        <row r="181">
          <cell r="F181">
            <v>0</v>
          </cell>
          <cell r="H181">
            <v>0</v>
          </cell>
          <cell r="J181">
            <v>0</v>
          </cell>
        </row>
        <row r="182">
          <cell r="A182" t="str">
            <v>計</v>
          </cell>
          <cell r="F182">
            <v>11440</v>
          </cell>
          <cell r="H182">
            <v>19456</v>
          </cell>
          <cell r="J182">
            <v>0</v>
          </cell>
        </row>
        <row r="183">
          <cell r="A183" t="str">
            <v>주)산출근거 : 물가자료 1995.5, 잡석(P 182)</v>
          </cell>
        </row>
      </sheetData>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기본일위"/>
    </sheetNames>
    <sheetDataSet>
      <sheetData sheetId="0"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iFi_Data_Forecasting_Tool"/>
      <sheetName val="Mix(안)"/>
      <sheetName val="1312_통계요약"/>
      <sheetName val="지역세부통계"/>
      <sheetName val="업종별"/>
      <sheetName val="요일_연령_성별"/>
      <sheetName val="시간통계"/>
      <sheetName val="Wi-Fi AD Guide_2월"/>
      <sheetName val="bulk_data"/>
      <sheetName val="Wi-Fi_AD_Guide_2월"/>
      <sheetName val="Sheet1"/>
      <sheetName val="구분"/>
      <sheetName val="원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8">
          <cell r="B18" t="str">
            <v>1개월</v>
          </cell>
          <cell r="C18">
            <v>2000000</v>
          </cell>
          <cell r="D18">
            <v>0.10000000000000009</v>
          </cell>
        </row>
        <row r="19">
          <cell r="B19" t="str">
            <v>1개월</v>
          </cell>
          <cell r="C19">
            <v>5000000</v>
          </cell>
          <cell r="D19">
            <v>0.19999999999999996</v>
          </cell>
        </row>
        <row r="20">
          <cell r="B20" t="str">
            <v>1개월</v>
          </cell>
          <cell r="C20">
            <v>10000000</v>
          </cell>
          <cell r="D20">
            <v>0.39999999999999991</v>
          </cell>
        </row>
        <row r="21">
          <cell r="B21" t="str">
            <v>1개월</v>
          </cell>
          <cell r="C21">
            <v>20000000</v>
          </cell>
          <cell r="D21">
            <v>0.5</v>
          </cell>
        </row>
        <row r="22">
          <cell r="B22" t="str">
            <v>1개월</v>
          </cell>
          <cell r="C22">
            <v>30000000</v>
          </cell>
          <cell r="D22">
            <v>0.60000000000000009</v>
          </cell>
        </row>
        <row r="23">
          <cell r="B23" t="str">
            <v>1개월</v>
          </cell>
          <cell r="C23">
            <v>60000000</v>
          </cell>
          <cell r="D23">
            <v>0.7</v>
          </cell>
        </row>
        <row r="24">
          <cell r="B24" t="str">
            <v>1개월</v>
          </cell>
          <cell r="C24">
            <v>100000000</v>
          </cell>
          <cell r="D24">
            <v>0.8</v>
          </cell>
        </row>
        <row r="25">
          <cell r="B25" t="str">
            <v>1개월</v>
          </cell>
          <cell r="C25">
            <v>200000000</v>
          </cell>
          <cell r="D25">
            <v>0.89999999999999991</v>
          </cell>
        </row>
        <row r="26">
          <cell r="B26" t="str">
            <v>1개월</v>
          </cell>
          <cell r="C26">
            <v>300000000</v>
          </cell>
          <cell r="D26">
            <v>1</v>
          </cell>
        </row>
        <row r="27">
          <cell r="B27" t="str">
            <v>2개월</v>
          </cell>
          <cell r="C27">
            <v>2000000</v>
          </cell>
        </row>
        <row r="28">
          <cell r="B28" t="str">
            <v>2개월</v>
          </cell>
          <cell r="C28">
            <v>5000000</v>
          </cell>
          <cell r="D28">
            <v>0.1</v>
          </cell>
        </row>
        <row r="29">
          <cell r="B29" t="str">
            <v>2개월</v>
          </cell>
          <cell r="C29">
            <v>10000000</v>
          </cell>
          <cell r="D29">
            <v>0.3</v>
          </cell>
        </row>
        <row r="30">
          <cell r="B30" t="str">
            <v>2개월</v>
          </cell>
          <cell r="C30">
            <v>20000000</v>
          </cell>
          <cell r="D30">
            <v>0.5</v>
          </cell>
        </row>
        <row r="31">
          <cell r="B31" t="str">
            <v>2개월</v>
          </cell>
          <cell r="C31">
            <v>30000000</v>
          </cell>
          <cell r="D31">
            <v>0.60000000000000009</v>
          </cell>
        </row>
        <row r="32">
          <cell r="B32" t="str">
            <v>2개월</v>
          </cell>
          <cell r="C32">
            <v>60000000</v>
          </cell>
          <cell r="D32">
            <v>0.7</v>
          </cell>
        </row>
        <row r="33">
          <cell r="B33" t="str">
            <v>2개월</v>
          </cell>
          <cell r="C33">
            <v>100000000</v>
          </cell>
          <cell r="D33">
            <v>0.8</v>
          </cell>
        </row>
        <row r="34">
          <cell r="B34" t="str">
            <v>2개월</v>
          </cell>
          <cell r="C34">
            <v>200000000</v>
          </cell>
          <cell r="D34">
            <v>0.89999999999999991</v>
          </cell>
        </row>
        <row r="35">
          <cell r="B35" t="str">
            <v>2개월</v>
          </cell>
          <cell r="C35">
            <v>300000000</v>
          </cell>
          <cell r="D35">
            <v>1</v>
          </cell>
        </row>
        <row r="36">
          <cell r="B36" t="str">
            <v>3개월</v>
          </cell>
          <cell r="C36">
            <v>2000000</v>
          </cell>
        </row>
        <row r="37">
          <cell r="B37" t="str">
            <v>3개월</v>
          </cell>
          <cell r="C37">
            <v>5000000</v>
          </cell>
        </row>
        <row r="38">
          <cell r="B38" t="str">
            <v>3개월</v>
          </cell>
          <cell r="C38">
            <v>10000000</v>
          </cell>
          <cell r="D38">
            <v>0.1</v>
          </cell>
        </row>
        <row r="39">
          <cell r="B39" t="str">
            <v>3개월</v>
          </cell>
          <cell r="C39">
            <v>20000000</v>
          </cell>
          <cell r="D39">
            <v>0.5</v>
          </cell>
        </row>
        <row r="40">
          <cell r="B40" t="str">
            <v>3개월</v>
          </cell>
          <cell r="C40">
            <v>30000000</v>
          </cell>
          <cell r="D40">
            <v>0.60000000000000009</v>
          </cell>
        </row>
        <row r="41">
          <cell r="B41" t="str">
            <v>3개월</v>
          </cell>
          <cell r="C41">
            <v>60000000</v>
          </cell>
          <cell r="D41">
            <v>0.7</v>
          </cell>
        </row>
        <row r="42">
          <cell r="B42" t="str">
            <v>3개월</v>
          </cell>
          <cell r="C42">
            <v>100000000</v>
          </cell>
          <cell r="D42">
            <v>0.8</v>
          </cell>
        </row>
        <row r="43">
          <cell r="B43" t="str">
            <v>3개월</v>
          </cell>
          <cell r="C43">
            <v>200000000</v>
          </cell>
          <cell r="D43">
            <v>0.89999999999999991</v>
          </cell>
        </row>
        <row r="44">
          <cell r="B44" t="str">
            <v>3개월</v>
          </cell>
          <cell r="C44">
            <v>300000000</v>
          </cell>
          <cell r="D44">
            <v>1</v>
          </cell>
        </row>
      </sheetData>
      <sheetData sheetId="9"/>
      <sheetData sheetId="10" refreshError="1"/>
      <sheetData sheetId="11" refreshError="1"/>
      <sheetData sheetId="12"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ulk_data"/>
    </sheetNames>
    <sheetDataSet>
      <sheetData sheetId="0"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기본일위"/>
      <sheetName val="소비자가"/>
      <sheetName val="000000"/>
      <sheetName val="VXXXXX"/>
      <sheetName val="본문"/>
      <sheetName val="목차"/>
      <sheetName val="개발비용"/>
      <sheetName val="비교표"/>
      <sheetName val="총괄내역"/>
      <sheetName val="공종내역"/>
      <sheetName val="부표"/>
      <sheetName val="토적집계"/>
      <sheetName val="토적표"/>
      <sheetName val="구조토적"/>
      <sheetName val="석축수량"/>
      <sheetName val="배수관"/>
      <sheetName val="L옹벽"/>
      <sheetName val="기계일위"/>
      <sheetName val="일위대가"/>
      <sheetName val="포장일위 "/>
      <sheetName val="기계경비"/>
      <sheetName val="기타경비"/>
      <sheetName val="간지"/>
      <sheetName val="표지"/>
      <sheetName val="전시원"/>
      <sheetName val="전시내"/>
      <sheetName val="Sheet1"/>
      <sheetName val="Sheet2"/>
      <sheetName val="Sheet3"/>
    </sheetNames>
    <sheetDataSet>
      <sheetData sheetId="0" refreshError="1">
        <row r="1">
          <cell r="L1" t="str">
            <v>2000년 7월</v>
          </cell>
        </row>
        <row r="2">
          <cell r="A2" t="str">
            <v>名  稱 : 모르터 ( 1 : 2 )</v>
          </cell>
          <cell r="J2" t="str">
            <v>單位 : 원/㎥當</v>
          </cell>
          <cell r="L2" t="str">
            <v>주  요  자  재  단  가  표</v>
          </cell>
        </row>
        <row r="3">
          <cell r="A3" t="str">
            <v>區    分</v>
          </cell>
          <cell r="B3" t="str">
            <v>材質 및 規格</v>
          </cell>
          <cell r="C3" t="str">
            <v>單位</v>
          </cell>
          <cell r="D3" t="str">
            <v>數    量</v>
          </cell>
          <cell r="E3" t="str">
            <v>材       料       費</v>
          </cell>
          <cell r="G3" t="str">
            <v xml:space="preserve">        勞       務       費</v>
          </cell>
          <cell r="I3" t="str">
            <v>經              費</v>
          </cell>
          <cell r="L3" t="str">
            <v>철근</v>
          </cell>
          <cell r="M3">
            <v>334000</v>
          </cell>
          <cell r="O3" t="str">
            <v>모래</v>
          </cell>
          <cell r="P3">
            <v>15000</v>
          </cell>
        </row>
        <row r="4">
          <cell r="A4" t="str">
            <v>工 種 別</v>
          </cell>
          <cell r="E4" t="str">
            <v>單  價</v>
          </cell>
          <cell r="F4" t="str">
            <v>金      額</v>
          </cell>
          <cell r="G4" t="str">
            <v>單  價</v>
          </cell>
          <cell r="H4" t="str">
            <v>金      額</v>
          </cell>
          <cell r="I4" t="str">
            <v>單  價</v>
          </cell>
          <cell r="J4" t="str">
            <v>金      額</v>
          </cell>
          <cell r="L4" t="str">
            <v>철선 # 8</v>
          </cell>
          <cell r="M4">
            <v>450</v>
          </cell>
          <cell r="O4" t="str">
            <v>잡석</v>
          </cell>
          <cell r="P4">
            <v>12000</v>
          </cell>
        </row>
        <row r="5">
          <cell r="A5" t="str">
            <v>시멘트</v>
          </cell>
          <cell r="C5" t="str">
            <v>kg</v>
          </cell>
          <cell r="D5">
            <v>680</v>
          </cell>
          <cell r="E5">
            <v>63.6</v>
          </cell>
          <cell r="F5">
            <v>43248</v>
          </cell>
          <cell r="H5">
            <v>0</v>
          </cell>
          <cell r="J5">
            <v>0</v>
          </cell>
          <cell r="L5" t="str">
            <v>철선 # 20</v>
          </cell>
          <cell r="M5">
            <v>550</v>
          </cell>
          <cell r="O5" t="str">
            <v>보조기층재</v>
          </cell>
          <cell r="P5">
            <v>12000</v>
          </cell>
        </row>
        <row r="6">
          <cell r="A6" t="str">
            <v>모래</v>
          </cell>
          <cell r="C6" t="str">
            <v>㎥</v>
          </cell>
          <cell r="D6">
            <v>0.98</v>
          </cell>
          <cell r="E6">
            <v>15000</v>
          </cell>
          <cell r="F6">
            <v>14700</v>
          </cell>
          <cell r="H6">
            <v>0</v>
          </cell>
          <cell r="J6">
            <v>0</v>
          </cell>
          <cell r="K6">
            <v>16500</v>
          </cell>
          <cell r="L6" t="str">
            <v>못  N75</v>
          </cell>
          <cell r="M6">
            <v>660</v>
          </cell>
          <cell r="O6" t="str">
            <v>시멘트</v>
          </cell>
          <cell r="P6">
            <v>63.6</v>
          </cell>
          <cell r="Q6">
            <v>2800</v>
          </cell>
        </row>
        <row r="7">
          <cell r="A7" t="str">
            <v>보통인부</v>
          </cell>
          <cell r="C7" t="str">
            <v>인</v>
          </cell>
          <cell r="D7">
            <v>1</v>
          </cell>
          <cell r="F7">
            <v>0</v>
          </cell>
          <cell r="G7">
            <v>34360</v>
          </cell>
          <cell r="H7">
            <v>34360</v>
          </cell>
          <cell r="J7">
            <v>0</v>
          </cell>
          <cell r="K7">
            <v>900</v>
          </cell>
          <cell r="L7" t="str">
            <v>목재</v>
          </cell>
          <cell r="M7">
            <v>244964</v>
          </cell>
          <cell r="O7" t="str">
            <v>판재</v>
          </cell>
          <cell r="P7">
            <v>285792</v>
          </cell>
          <cell r="Q7">
            <v>1050</v>
          </cell>
        </row>
        <row r="8">
          <cell r="F8">
            <v>0</v>
          </cell>
          <cell r="H8">
            <v>0</v>
          </cell>
          <cell r="J8">
            <v>0</v>
          </cell>
          <cell r="K8">
            <v>550</v>
          </cell>
          <cell r="L8" t="str">
            <v>원목</v>
          </cell>
          <cell r="M8">
            <v>164670</v>
          </cell>
          <cell r="O8" t="str">
            <v>합판</v>
          </cell>
          <cell r="P8">
            <v>6641</v>
          </cell>
          <cell r="Q8">
            <v>11000</v>
          </cell>
        </row>
        <row r="9">
          <cell r="F9">
            <v>0</v>
          </cell>
          <cell r="H9">
            <v>0</v>
          </cell>
          <cell r="J9">
            <v>0</v>
          </cell>
        </row>
        <row r="10">
          <cell r="F10">
            <v>0</v>
          </cell>
          <cell r="H10">
            <v>0</v>
          </cell>
          <cell r="J10">
            <v>0</v>
          </cell>
          <cell r="L10" t="str">
            <v>40-135-8</v>
          </cell>
          <cell r="M10">
            <v>46240</v>
          </cell>
        </row>
        <row r="11">
          <cell r="F11">
            <v>0</v>
          </cell>
          <cell r="H11">
            <v>0</v>
          </cell>
          <cell r="J11">
            <v>0</v>
          </cell>
          <cell r="L11" t="str">
            <v>40-180-8</v>
          </cell>
          <cell r="M11">
            <v>48010</v>
          </cell>
        </row>
        <row r="12">
          <cell r="F12">
            <v>0</v>
          </cell>
          <cell r="H12">
            <v>0</v>
          </cell>
          <cell r="J12">
            <v>0</v>
          </cell>
          <cell r="L12" t="str">
            <v>#8 150×150</v>
          </cell>
          <cell r="M12">
            <v>720</v>
          </cell>
        </row>
        <row r="13">
          <cell r="F13">
            <v>0</v>
          </cell>
          <cell r="H13">
            <v>0</v>
          </cell>
          <cell r="J13">
            <v>0</v>
          </cell>
          <cell r="L13" t="str">
            <v>25-210-8</v>
          </cell>
          <cell r="M13">
            <v>53320</v>
          </cell>
        </row>
        <row r="14">
          <cell r="F14">
            <v>0</v>
          </cell>
          <cell r="H14">
            <v>0</v>
          </cell>
          <cell r="J14">
            <v>0</v>
          </cell>
          <cell r="L14" t="str">
            <v>25-180-8</v>
          </cell>
          <cell r="M14">
            <v>49380</v>
          </cell>
        </row>
        <row r="15">
          <cell r="F15">
            <v>0</v>
          </cell>
          <cell r="H15">
            <v>0</v>
          </cell>
          <cell r="J15">
            <v>0</v>
          </cell>
          <cell r="L15" t="str">
            <v>25-210-10</v>
          </cell>
          <cell r="M15">
            <v>51450</v>
          </cell>
        </row>
        <row r="16">
          <cell r="F16">
            <v>0</v>
          </cell>
          <cell r="H16">
            <v>0</v>
          </cell>
          <cell r="J16">
            <v>0</v>
          </cell>
          <cell r="L16" t="str">
            <v>25-210-12</v>
          </cell>
          <cell r="M16">
            <v>52120</v>
          </cell>
        </row>
        <row r="17">
          <cell r="F17">
            <v>0</v>
          </cell>
          <cell r="H17">
            <v>0</v>
          </cell>
          <cell r="J17">
            <v>0</v>
          </cell>
          <cell r="L17" t="str">
            <v>25-180-12</v>
          </cell>
          <cell r="M17">
            <v>47730</v>
          </cell>
        </row>
        <row r="18">
          <cell r="A18" t="str">
            <v>計</v>
          </cell>
          <cell r="F18">
            <v>57948</v>
          </cell>
          <cell r="H18">
            <v>34360</v>
          </cell>
          <cell r="J18">
            <v>0</v>
          </cell>
        </row>
        <row r="20">
          <cell r="A20" t="str">
            <v>名  稱 : 레미콘타설 ( 무근 )</v>
          </cell>
          <cell r="J20" t="str">
            <v>單位 : 원/㎥當</v>
          </cell>
        </row>
        <row r="21">
          <cell r="A21" t="str">
            <v>區    分</v>
          </cell>
          <cell r="B21" t="str">
            <v>材質 및 規格</v>
          </cell>
          <cell r="C21" t="str">
            <v>單位</v>
          </cell>
          <cell r="D21" t="str">
            <v>數    量</v>
          </cell>
          <cell r="E21" t="str">
            <v>材       料       費</v>
          </cell>
          <cell r="G21" t="str">
            <v xml:space="preserve">        勞       務       費</v>
          </cell>
          <cell r="I21" t="str">
            <v>經              費</v>
          </cell>
        </row>
        <row r="22">
          <cell r="A22" t="str">
            <v>工 種 別</v>
          </cell>
          <cell r="E22" t="str">
            <v>單  價</v>
          </cell>
          <cell r="F22" t="str">
            <v>金      額</v>
          </cell>
          <cell r="G22" t="str">
            <v>單  價</v>
          </cell>
          <cell r="H22" t="str">
            <v>金      額</v>
          </cell>
          <cell r="I22" t="str">
            <v>單  價</v>
          </cell>
          <cell r="J22" t="str">
            <v>金      額</v>
          </cell>
        </row>
        <row r="23">
          <cell r="A23" t="str">
            <v>콘크리트공</v>
          </cell>
          <cell r="C23" t="str">
            <v>인</v>
          </cell>
          <cell r="D23">
            <v>0.15</v>
          </cell>
          <cell r="F23">
            <v>0</v>
          </cell>
          <cell r="G23">
            <v>62281</v>
          </cell>
          <cell r="H23">
            <v>9342.1</v>
          </cell>
          <cell r="J23">
            <v>0</v>
          </cell>
        </row>
        <row r="24">
          <cell r="A24" t="str">
            <v>보통인부</v>
          </cell>
          <cell r="C24" t="str">
            <v>인</v>
          </cell>
          <cell r="D24">
            <v>0.27</v>
          </cell>
          <cell r="F24">
            <v>0</v>
          </cell>
          <cell r="G24">
            <v>34360</v>
          </cell>
          <cell r="H24">
            <v>9277.2000000000007</v>
          </cell>
          <cell r="J24">
            <v>0</v>
          </cell>
        </row>
        <row r="25">
          <cell r="F25">
            <v>0</v>
          </cell>
          <cell r="H25">
            <v>0</v>
          </cell>
          <cell r="J25">
            <v>0</v>
          </cell>
        </row>
        <row r="26">
          <cell r="F26">
            <v>0</v>
          </cell>
          <cell r="H26">
            <v>0</v>
          </cell>
          <cell r="J26">
            <v>0</v>
          </cell>
        </row>
        <row r="27">
          <cell r="F27">
            <v>0</v>
          </cell>
          <cell r="H27">
            <v>0</v>
          </cell>
          <cell r="J27">
            <v>0</v>
          </cell>
        </row>
        <row r="28">
          <cell r="F28">
            <v>0</v>
          </cell>
          <cell r="H28">
            <v>0</v>
          </cell>
          <cell r="J28">
            <v>0</v>
          </cell>
        </row>
        <row r="29">
          <cell r="F29">
            <v>0</v>
          </cell>
          <cell r="H29">
            <v>0</v>
          </cell>
          <cell r="J29">
            <v>0</v>
          </cell>
        </row>
        <row r="30">
          <cell r="F30">
            <v>0</v>
          </cell>
          <cell r="H30">
            <v>0</v>
          </cell>
          <cell r="J30">
            <v>0</v>
          </cell>
        </row>
        <row r="31">
          <cell r="F31">
            <v>0</v>
          </cell>
          <cell r="H31">
            <v>0</v>
          </cell>
          <cell r="J31">
            <v>0</v>
          </cell>
        </row>
        <row r="32">
          <cell r="F32">
            <v>0</v>
          </cell>
          <cell r="H32">
            <v>0</v>
          </cell>
          <cell r="J32">
            <v>0</v>
          </cell>
        </row>
        <row r="33">
          <cell r="F33">
            <v>0</v>
          </cell>
          <cell r="H33">
            <v>0</v>
          </cell>
          <cell r="J33">
            <v>0</v>
          </cell>
        </row>
        <row r="34">
          <cell r="F34">
            <v>0</v>
          </cell>
          <cell r="H34">
            <v>0</v>
          </cell>
          <cell r="J34">
            <v>0</v>
          </cell>
        </row>
        <row r="35">
          <cell r="F35">
            <v>0</v>
          </cell>
          <cell r="H35">
            <v>0</v>
          </cell>
          <cell r="J35">
            <v>0</v>
          </cell>
        </row>
        <row r="36">
          <cell r="A36" t="str">
            <v>計</v>
          </cell>
          <cell r="F36">
            <v>0</v>
          </cell>
          <cell r="H36">
            <v>18619</v>
          </cell>
          <cell r="J36">
            <v>0</v>
          </cell>
        </row>
        <row r="38">
          <cell r="A38" t="str">
            <v>名  稱 : 레미콘타설 ( 철근 )</v>
          </cell>
          <cell r="J38" t="str">
            <v>單位 : 원/㎥當</v>
          </cell>
        </row>
        <row r="39">
          <cell r="A39" t="str">
            <v>區    分</v>
          </cell>
          <cell r="B39" t="str">
            <v>材質 및 規格</v>
          </cell>
          <cell r="C39" t="str">
            <v>單位</v>
          </cell>
          <cell r="D39" t="str">
            <v>數    量</v>
          </cell>
          <cell r="E39" t="str">
            <v>材       料       費</v>
          </cell>
          <cell r="G39" t="str">
            <v xml:space="preserve">        勞       務       費</v>
          </cell>
          <cell r="I39" t="str">
            <v>經              費</v>
          </cell>
        </row>
        <row r="40">
          <cell r="A40" t="str">
            <v>工 種 別</v>
          </cell>
          <cell r="E40" t="str">
            <v>單  價</v>
          </cell>
          <cell r="F40" t="str">
            <v>金      額</v>
          </cell>
          <cell r="G40" t="str">
            <v>單  價</v>
          </cell>
          <cell r="H40" t="str">
            <v>金      額</v>
          </cell>
          <cell r="I40" t="str">
            <v>單  價</v>
          </cell>
          <cell r="J40" t="str">
            <v>金      額</v>
          </cell>
        </row>
        <row r="41">
          <cell r="A41" t="str">
            <v>콘크리트공</v>
          </cell>
          <cell r="C41" t="str">
            <v>인</v>
          </cell>
          <cell r="D41">
            <v>0.17</v>
          </cell>
          <cell r="F41">
            <v>0</v>
          </cell>
          <cell r="G41">
            <v>62281</v>
          </cell>
          <cell r="H41">
            <v>10587.7</v>
          </cell>
          <cell r="J41">
            <v>0</v>
          </cell>
        </row>
        <row r="42">
          <cell r="A42" t="str">
            <v>보통인부</v>
          </cell>
          <cell r="C42" t="str">
            <v>인</v>
          </cell>
          <cell r="D42">
            <v>0.28999999999999998</v>
          </cell>
          <cell r="F42">
            <v>0</v>
          </cell>
          <cell r="G42">
            <v>34360</v>
          </cell>
          <cell r="H42">
            <v>9964.4</v>
          </cell>
          <cell r="J42">
            <v>0</v>
          </cell>
        </row>
        <row r="43">
          <cell r="F43">
            <v>0</v>
          </cell>
          <cell r="H43">
            <v>0</v>
          </cell>
          <cell r="J43">
            <v>0</v>
          </cell>
        </row>
        <row r="44">
          <cell r="F44">
            <v>0</v>
          </cell>
          <cell r="H44">
            <v>0</v>
          </cell>
          <cell r="J44">
            <v>0</v>
          </cell>
        </row>
        <row r="45">
          <cell r="F45">
            <v>0</v>
          </cell>
          <cell r="H45">
            <v>0</v>
          </cell>
          <cell r="J45">
            <v>0</v>
          </cell>
        </row>
        <row r="46">
          <cell r="F46">
            <v>0</v>
          </cell>
          <cell r="H46">
            <v>0</v>
          </cell>
          <cell r="J46">
            <v>0</v>
          </cell>
        </row>
        <row r="47">
          <cell r="F47">
            <v>0</v>
          </cell>
          <cell r="H47">
            <v>0</v>
          </cell>
          <cell r="J47">
            <v>0</v>
          </cell>
        </row>
        <row r="48">
          <cell r="F48">
            <v>0</v>
          </cell>
          <cell r="H48">
            <v>0</v>
          </cell>
          <cell r="J48">
            <v>0</v>
          </cell>
        </row>
        <row r="49">
          <cell r="F49">
            <v>0</v>
          </cell>
          <cell r="H49">
            <v>0</v>
          </cell>
          <cell r="J49">
            <v>0</v>
          </cell>
        </row>
        <row r="50">
          <cell r="F50">
            <v>0</v>
          </cell>
          <cell r="H50">
            <v>0</v>
          </cell>
          <cell r="J50">
            <v>0</v>
          </cell>
        </row>
        <row r="51">
          <cell r="F51">
            <v>0</v>
          </cell>
          <cell r="H51">
            <v>0</v>
          </cell>
          <cell r="J51">
            <v>0</v>
          </cell>
        </row>
        <row r="52">
          <cell r="F52">
            <v>0</v>
          </cell>
          <cell r="H52">
            <v>0</v>
          </cell>
          <cell r="J52">
            <v>0</v>
          </cell>
        </row>
        <row r="53">
          <cell r="F53">
            <v>0</v>
          </cell>
          <cell r="H53">
            <v>0</v>
          </cell>
          <cell r="J53">
            <v>0</v>
          </cell>
        </row>
        <row r="54">
          <cell r="A54" t="str">
            <v>計</v>
          </cell>
          <cell r="F54">
            <v>0</v>
          </cell>
          <cell r="H54">
            <v>20552</v>
          </cell>
          <cell r="J54">
            <v>0</v>
          </cell>
        </row>
        <row r="56">
          <cell r="A56" t="str">
            <v>名  稱 : 철근가공조립 ( 간단 )</v>
          </cell>
          <cell r="J56" t="str">
            <v>單位 : 원/TON當</v>
          </cell>
        </row>
        <row r="57">
          <cell r="A57" t="str">
            <v>區    分</v>
          </cell>
          <cell r="B57" t="str">
            <v>材質 및 規格</v>
          </cell>
          <cell r="C57" t="str">
            <v>單位</v>
          </cell>
          <cell r="D57" t="str">
            <v>數    量</v>
          </cell>
          <cell r="E57" t="str">
            <v>材       料       費</v>
          </cell>
          <cell r="G57" t="str">
            <v xml:space="preserve">        勞       務       費</v>
          </cell>
          <cell r="I57" t="str">
            <v>經              費</v>
          </cell>
        </row>
        <row r="58">
          <cell r="A58" t="str">
            <v>工 種 別</v>
          </cell>
          <cell r="E58" t="str">
            <v>單  價</v>
          </cell>
          <cell r="F58" t="str">
            <v>金      額</v>
          </cell>
          <cell r="G58" t="str">
            <v>單  價</v>
          </cell>
          <cell r="H58" t="str">
            <v>金      額</v>
          </cell>
          <cell r="I58" t="str">
            <v>單  價</v>
          </cell>
          <cell r="J58" t="str">
            <v>金      額</v>
          </cell>
        </row>
        <row r="59">
          <cell r="A59" t="str">
            <v>결속선</v>
          </cell>
          <cell r="B59" t="str">
            <v>＃20 m/m</v>
          </cell>
          <cell r="C59" t="str">
            <v>kg</v>
          </cell>
          <cell r="D59">
            <v>5</v>
          </cell>
          <cell r="E59">
            <v>550</v>
          </cell>
          <cell r="F59">
            <v>2750</v>
          </cell>
          <cell r="H59">
            <v>0</v>
          </cell>
          <cell r="J59">
            <v>0</v>
          </cell>
        </row>
        <row r="60">
          <cell r="A60" t="str">
            <v>철근공</v>
          </cell>
          <cell r="C60" t="str">
            <v>인</v>
          </cell>
          <cell r="D60">
            <v>2.9</v>
          </cell>
          <cell r="F60">
            <v>0</v>
          </cell>
          <cell r="G60">
            <v>63607</v>
          </cell>
          <cell r="H60">
            <v>184460.3</v>
          </cell>
          <cell r="J60">
            <v>0</v>
          </cell>
        </row>
        <row r="61">
          <cell r="A61" t="str">
            <v>보통인부</v>
          </cell>
          <cell r="C61" t="str">
            <v>인</v>
          </cell>
          <cell r="D61">
            <v>1.6</v>
          </cell>
          <cell r="F61">
            <v>0</v>
          </cell>
          <cell r="G61">
            <v>34360</v>
          </cell>
          <cell r="H61">
            <v>54976</v>
          </cell>
          <cell r="J61">
            <v>0</v>
          </cell>
        </row>
        <row r="62">
          <cell r="A62" t="str">
            <v>기구손료</v>
          </cell>
          <cell r="B62" t="str">
            <v>품의 2%</v>
          </cell>
          <cell r="C62" t="str">
            <v>식</v>
          </cell>
          <cell r="D62">
            <v>1</v>
          </cell>
          <cell r="E62">
            <v>239436</v>
          </cell>
          <cell r="F62">
            <v>4788.7</v>
          </cell>
          <cell r="H62">
            <v>0</v>
          </cell>
          <cell r="J62">
            <v>0</v>
          </cell>
        </row>
        <row r="63">
          <cell r="F63">
            <v>0</v>
          </cell>
          <cell r="H63">
            <v>0</v>
          </cell>
          <cell r="J63">
            <v>0</v>
          </cell>
        </row>
        <row r="64">
          <cell r="F64">
            <v>0</v>
          </cell>
          <cell r="H64">
            <v>0</v>
          </cell>
          <cell r="J64">
            <v>0</v>
          </cell>
        </row>
        <row r="65">
          <cell r="F65">
            <v>0</v>
          </cell>
          <cell r="H65">
            <v>0</v>
          </cell>
          <cell r="J65">
            <v>0</v>
          </cell>
        </row>
        <row r="66">
          <cell r="F66">
            <v>0</v>
          </cell>
          <cell r="H66">
            <v>0</v>
          </cell>
          <cell r="J66">
            <v>0</v>
          </cell>
        </row>
        <row r="67">
          <cell r="F67">
            <v>0</v>
          </cell>
          <cell r="H67">
            <v>0</v>
          </cell>
          <cell r="J67">
            <v>0</v>
          </cell>
        </row>
        <row r="68">
          <cell r="F68">
            <v>0</v>
          </cell>
          <cell r="H68">
            <v>0</v>
          </cell>
          <cell r="J68">
            <v>0</v>
          </cell>
        </row>
        <row r="69">
          <cell r="F69">
            <v>0</v>
          </cell>
          <cell r="H69">
            <v>0</v>
          </cell>
          <cell r="J69">
            <v>0</v>
          </cell>
        </row>
        <row r="70">
          <cell r="F70">
            <v>0</v>
          </cell>
          <cell r="H70">
            <v>0</v>
          </cell>
          <cell r="J70">
            <v>0</v>
          </cell>
        </row>
        <row r="71">
          <cell r="F71">
            <v>0</v>
          </cell>
          <cell r="H71">
            <v>0</v>
          </cell>
          <cell r="J71">
            <v>0</v>
          </cell>
        </row>
        <row r="72">
          <cell r="A72" t="str">
            <v>計</v>
          </cell>
          <cell r="F72">
            <v>7538</v>
          </cell>
          <cell r="H72">
            <v>239436</v>
          </cell>
          <cell r="J72">
            <v>0</v>
          </cell>
        </row>
        <row r="74">
          <cell r="A74" t="str">
            <v>名  稱 : 철근가공조립 ( 보통 )</v>
          </cell>
          <cell r="J74" t="str">
            <v>單位 : 원/TON當</v>
          </cell>
        </row>
        <row r="75">
          <cell r="A75" t="str">
            <v>區    分</v>
          </cell>
          <cell r="B75" t="str">
            <v>材質 및 規格</v>
          </cell>
          <cell r="C75" t="str">
            <v>單位</v>
          </cell>
          <cell r="D75" t="str">
            <v>數    量</v>
          </cell>
          <cell r="E75" t="str">
            <v>材       料       費</v>
          </cell>
          <cell r="G75" t="str">
            <v xml:space="preserve">        勞       務       費</v>
          </cell>
          <cell r="I75" t="str">
            <v>經              費</v>
          </cell>
        </row>
        <row r="76">
          <cell r="A76" t="str">
            <v>工 種 別</v>
          </cell>
          <cell r="E76" t="str">
            <v>單  價</v>
          </cell>
          <cell r="F76" t="str">
            <v>金      額</v>
          </cell>
          <cell r="G76" t="str">
            <v>單  價</v>
          </cell>
          <cell r="H76" t="str">
            <v>金      額</v>
          </cell>
          <cell r="I76" t="str">
            <v>單  價</v>
          </cell>
          <cell r="J76" t="str">
            <v>金      額</v>
          </cell>
        </row>
        <row r="77">
          <cell r="A77" t="str">
            <v>결속선</v>
          </cell>
          <cell r="B77" t="str">
            <v>＃20 m/m</v>
          </cell>
          <cell r="C77" t="str">
            <v>kg</v>
          </cell>
          <cell r="D77">
            <v>6.5</v>
          </cell>
          <cell r="E77">
            <v>550</v>
          </cell>
          <cell r="F77">
            <v>3575</v>
          </cell>
          <cell r="H77">
            <v>0</v>
          </cell>
          <cell r="J77">
            <v>0</v>
          </cell>
        </row>
        <row r="78">
          <cell r="A78" t="str">
            <v>철근공</v>
          </cell>
          <cell r="C78" t="str">
            <v>인</v>
          </cell>
          <cell r="D78">
            <v>4</v>
          </cell>
          <cell r="F78">
            <v>0</v>
          </cell>
          <cell r="G78">
            <v>63607</v>
          </cell>
          <cell r="H78">
            <v>254428</v>
          </cell>
          <cell r="J78">
            <v>0</v>
          </cell>
        </row>
        <row r="79">
          <cell r="A79" t="str">
            <v>보통인부</v>
          </cell>
          <cell r="C79" t="str">
            <v>인</v>
          </cell>
          <cell r="D79">
            <v>2.2000000000000002</v>
          </cell>
          <cell r="F79">
            <v>0</v>
          </cell>
          <cell r="G79">
            <v>34360</v>
          </cell>
          <cell r="H79">
            <v>75592</v>
          </cell>
          <cell r="J79">
            <v>0</v>
          </cell>
        </row>
        <row r="80">
          <cell r="A80" t="str">
            <v>기구손료</v>
          </cell>
          <cell r="B80" t="str">
            <v>품의 2%</v>
          </cell>
          <cell r="C80" t="str">
            <v>식</v>
          </cell>
          <cell r="D80">
            <v>1</v>
          </cell>
          <cell r="E80">
            <v>330020</v>
          </cell>
          <cell r="F80">
            <v>6600.4</v>
          </cell>
          <cell r="H80">
            <v>0</v>
          </cell>
          <cell r="J80">
            <v>0</v>
          </cell>
        </row>
        <row r="81">
          <cell r="F81">
            <v>0</v>
          </cell>
          <cell r="H81">
            <v>0</v>
          </cell>
          <cell r="J81">
            <v>0</v>
          </cell>
        </row>
        <row r="82">
          <cell r="F82">
            <v>0</v>
          </cell>
          <cell r="H82">
            <v>0</v>
          </cell>
          <cell r="J82">
            <v>0</v>
          </cell>
        </row>
        <row r="83">
          <cell r="F83">
            <v>0</v>
          </cell>
          <cell r="H83">
            <v>0</v>
          </cell>
          <cell r="J83">
            <v>0</v>
          </cell>
        </row>
        <row r="84">
          <cell r="F84">
            <v>0</v>
          </cell>
          <cell r="H84">
            <v>0</v>
          </cell>
          <cell r="J84">
            <v>0</v>
          </cell>
        </row>
        <row r="85">
          <cell r="F85">
            <v>0</v>
          </cell>
          <cell r="H85">
            <v>0</v>
          </cell>
          <cell r="J85">
            <v>0</v>
          </cell>
        </row>
        <row r="86">
          <cell r="F86">
            <v>0</v>
          </cell>
          <cell r="H86">
            <v>0</v>
          </cell>
          <cell r="J86">
            <v>0</v>
          </cell>
        </row>
        <row r="87">
          <cell r="F87">
            <v>0</v>
          </cell>
          <cell r="H87">
            <v>0</v>
          </cell>
          <cell r="J87">
            <v>0</v>
          </cell>
        </row>
        <row r="88">
          <cell r="F88">
            <v>0</v>
          </cell>
          <cell r="H88">
            <v>0</v>
          </cell>
          <cell r="J88">
            <v>0</v>
          </cell>
        </row>
        <row r="89">
          <cell r="F89">
            <v>0</v>
          </cell>
          <cell r="H89">
            <v>0</v>
          </cell>
          <cell r="J89">
            <v>0</v>
          </cell>
        </row>
        <row r="90">
          <cell r="A90" t="str">
            <v>計</v>
          </cell>
          <cell r="F90">
            <v>10175</v>
          </cell>
          <cell r="H90">
            <v>330020</v>
          </cell>
          <cell r="J90">
            <v>0</v>
          </cell>
        </row>
        <row r="92">
          <cell r="A92" t="str">
            <v>名  稱 : 합판거푸집</v>
          </cell>
          <cell r="J92" t="str">
            <v>單位 : 원/㎡當</v>
          </cell>
        </row>
        <row r="93">
          <cell r="A93" t="str">
            <v>區    分</v>
          </cell>
          <cell r="B93" t="str">
            <v>材質 및 規格</v>
          </cell>
          <cell r="C93" t="str">
            <v>單位</v>
          </cell>
          <cell r="D93" t="str">
            <v>數    量</v>
          </cell>
          <cell r="E93" t="str">
            <v>材       料       費</v>
          </cell>
          <cell r="G93" t="str">
            <v xml:space="preserve">        勞       務       費</v>
          </cell>
          <cell r="I93" t="str">
            <v>經              費</v>
          </cell>
        </row>
        <row r="94">
          <cell r="A94" t="str">
            <v>工 種 別</v>
          </cell>
          <cell r="E94" t="str">
            <v>單  價</v>
          </cell>
          <cell r="F94" t="str">
            <v>金      額</v>
          </cell>
          <cell r="G94" t="str">
            <v>單  價</v>
          </cell>
          <cell r="H94" t="str">
            <v>金      額</v>
          </cell>
          <cell r="I94" t="str">
            <v>單  價</v>
          </cell>
          <cell r="J94" t="str">
            <v>金      額</v>
          </cell>
        </row>
        <row r="95">
          <cell r="A95" t="str">
            <v>합판</v>
          </cell>
          <cell r="B95" t="str">
            <v>내수합판</v>
          </cell>
          <cell r="C95" t="str">
            <v>㎡</v>
          </cell>
          <cell r="D95">
            <v>1.03</v>
          </cell>
          <cell r="E95">
            <v>6641</v>
          </cell>
          <cell r="F95">
            <v>6840.2</v>
          </cell>
          <cell r="H95">
            <v>0</v>
          </cell>
          <cell r="J95">
            <v>0</v>
          </cell>
        </row>
        <row r="96">
          <cell r="A96" t="str">
            <v>목재</v>
          </cell>
          <cell r="C96" t="str">
            <v>㎥</v>
          </cell>
          <cell r="D96">
            <v>3.7999999999999999E-2</v>
          </cell>
          <cell r="E96">
            <v>244964</v>
          </cell>
          <cell r="F96">
            <v>9308.6</v>
          </cell>
          <cell r="H96">
            <v>0</v>
          </cell>
          <cell r="J96">
            <v>0</v>
          </cell>
        </row>
        <row r="97">
          <cell r="A97" t="str">
            <v>철선</v>
          </cell>
          <cell r="B97" t="str">
            <v>＃8</v>
          </cell>
          <cell r="C97" t="str">
            <v>kg</v>
          </cell>
          <cell r="D97">
            <v>0.28999999999999998</v>
          </cell>
          <cell r="E97">
            <v>450</v>
          </cell>
          <cell r="F97">
            <v>130.5</v>
          </cell>
          <cell r="H97">
            <v>0</v>
          </cell>
          <cell r="J97">
            <v>0</v>
          </cell>
        </row>
        <row r="98">
          <cell r="A98" t="str">
            <v>못</v>
          </cell>
          <cell r="B98" t="str">
            <v>N 75</v>
          </cell>
          <cell r="C98" t="str">
            <v>kg</v>
          </cell>
          <cell r="D98">
            <v>0.2</v>
          </cell>
          <cell r="E98">
            <v>660</v>
          </cell>
          <cell r="F98">
            <v>132</v>
          </cell>
          <cell r="H98">
            <v>0</v>
          </cell>
          <cell r="J98">
            <v>0</v>
          </cell>
        </row>
        <row r="99">
          <cell r="A99" t="str">
            <v>박리제</v>
          </cell>
          <cell r="C99" t="str">
            <v>ℓ</v>
          </cell>
          <cell r="D99">
            <v>0.19</v>
          </cell>
          <cell r="E99">
            <v>297.39</v>
          </cell>
          <cell r="F99">
            <v>56.5</v>
          </cell>
          <cell r="H99">
            <v>0</v>
          </cell>
          <cell r="J99">
            <v>0</v>
          </cell>
        </row>
        <row r="100">
          <cell r="A100" t="str">
            <v>형틀목공</v>
          </cell>
          <cell r="C100" t="str">
            <v>인</v>
          </cell>
          <cell r="D100">
            <v>0.28000000000000003</v>
          </cell>
          <cell r="F100">
            <v>0</v>
          </cell>
          <cell r="G100">
            <v>61483</v>
          </cell>
          <cell r="H100">
            <v>17215.2</v>
          </cell>
          <cell r="J100">
            <v>0</v>
          </cell>
        </row>
        <row r="101">
          <cell r="A101" t="str">
            <v>보통인부</v>
          </cell>
          <cell r="C101" t="str">
            <v>인</v>
          </cell>
          <cell r="D101">
            <v>0.23</v>
          </cell>
          <cell r="F101">
            <v>0</v>
          </cell>
          <cell r="G101">
            <v>34360</v>
          </cell>
          <cell r="H101">
            <v>7902.8</v>
          </cell>
          <cell r="J101">
            <v>0</v>
          </cell>
        </row>
        <row r="102">
          <cell r="A102" t="str">
            <v>사용고재</v>
          </cell>
          <cell r="B102" t="str">
            <v>주재료의 30%</v>
          </cell>
          <cell r="C102" t="str">
            <v>식</v>
          </cell>
          <cell r="D102">
            <v>1</v>
          </cell>
          <cell r="E102">
            <v>16148.8</v>
          </cell>
          <cell r="F102">
            <v>4844.6000000000004</v>
          </cell>
          <cell r="H102">
            <v>0</v>
          </cell>
          <cell r="J102">
            <v>0</v>
          </cell>
        </row>
        <row r="103">
          <cell r="A103" t="str">
            <v>計 (1회사용)</v>
          </cell>
          <cell r="F103">
            <v>11623</v>
          </cell>
          <cell r="H103">
            <v>25118</v>
          </cell>
          <cell r="J103">
            <v>0</v>
          </cell>
        </row>
        <row r="104">
          <cell r="A104" t="str">
            <v>2회사용시</v>
          </cell>
          <cell r="E104">
            <v>0.56999999999999995</v>
          </cell>
          <cell r="F104">
            <v>6625</v>
          </cell>
          <cell r="G104">
            <v>0.6</v>
          </cell>
          <cell r="H104">
            <v>15070</v>
          </cell>
          <cell r="J104">
            <v>0</v>
          </cell>
        </row>
        <row r="105">
          <cell r="A105" t="str">
            <v>3회사용시</v>
          </cell>
          <cell r="E105">
            <v>0.46100000000000002</v>
          </cell>
          <cell r="F105">
            <v>5358</v>
          </cell>
          <cell r="G105">
            <v>0.47099999999999997</v>
          </cell>
          <cell r="H105">
            <v>11830</v>
          </cell>
          <cell r="J105">
            <v>0</v>
          </cell>
        </row>
        <row r="106">
          <cell r="A106" t="str">
            <v>4회사용시</v>
          </cell>
          <cell r="E106">
            <v>0.40100000000000002</v>
          </cell>
          <cell r="F106">
            <v>4660</v>
          </cell>
          <cell r="G106">
            <v>0.4</v>
          </cell>
          <cell r="H106">
            <v>10047</v>
          </cell>
          <cell r="J106">
            <v>0</v>
          </cell>
        </row>
        <row r="107">
          <cell r="A107" t="str">
            <v>5회사용시</v>
          </cell>
          <cell r="E107">
            <v>0.371</v>
          </cell>
          <cell r="F107">
            <v>4312</v>
          </cell>
          <cell r="G107">
            <v>0.34200000000000003</v>
          </cell>
          <cell r="H107">
            <v>8590</v>
          </cell>
          <cell r="J107">
            <v>0</v>
          </cell>
        </row>
        <row r="108">
          <cell r="A108" t="str">
            <v>6회사용시</v>
          </cell>
          <cell r="E108">
            <v>0.34699999999999998</v>
          </cell>
          <cell r="F108">
            <v>4033</v>
          </cell>
          <cell r="G108">
            <v>0.32</v>
          </cell>
          <cell r="H108">
            <v>8037</v>
          </cell>
          <cell r="J108">
            <v>0</v>
          </cell>
        </row>
        <row r="110">
          <cell r="A110" t="str">
            <v>名  稱 : 비계설치</v>
          </cell>
          <cell r="J110" t="str">
            <v>單位 : 공/㎥當</v>
          </cell>
        </row>
        <row r="111">
          <cell r="A111" t="str">
            <v>區    分</v>
          </cell>
          <cell r="B111" t="str">
            <v>材質 및 規格</v>
          </cell>
          <cell r="C111" t="str">
            <v>單位</v>
          </cell>
          <cell r="D111" t="str">
            <v>數    量</v>
          </cell>
          <cell r="E111" t="str">
            <v>材       料       費</v>
          </cell>
          <cell r="G111" t="str">
            <v xml:space="preserve">        勞       務       費</v>
          </cell>
          <cell r="I111" t="str">
            <v>經              費</v>
          </cell>
        </row>
        <row r="112">
          <cell r="A112" t="str">
            <v>工 種 別</v>
          </cell>
          <cell r="E112" t="str">
            <v>單  價</v>
          </cell>
          <cell r="F112" t="str">
            <v>金      額</v>
          </cell>
          <cell r="G112" t="str">
            <v>單  價</v>
          </cell>
          <cell r="H112" t="str">
            <v>金      額</v>
          </cell>
          <cell r="I112" t="str">
            <v>單  價</v>
          </cell>
          <cell r="J112" t="str">
            <v>金      額</v>
          </cell>
        </row>
        <row r="113">
          <cell r="A113" t="str">
            <v>원목</v>
          </cell>
          <cell r="C113" t="str">
            <v>㎥</v>
          </cell>
          <cell r="D113">
            <v>9.4E-2</v>
          </cell>
          <cell r="E113">
            <v>164670</v>
          </cell>
          <cell r="F113">
            <v>15478.9</v>
          </cell>
          <cell r="H113">
            <v>0</v>
          </cell>
          <cell r="J113">
            <v>0</v>
          </cell>
        </row>
        <row r="114">
          <cell r="A114" t="str">
            <v>판재</v>
          </cell>
          <cell r="C114" t="str">
            <v>㎥</v>
          </cell>
          <cell r="D114">
            <v>1.5E-3</v>
          </cell>
          <cell r="E114">
            <v>285792</v>
          </cell>
          <cell r="F114">
            <v>428.6</v>
          </cell>
          <cell r="H114">
            <v>0</v>
          </cell>
          <cell r="J114">
            <v>0</v>
          </cell>
        </row>
        <row r="115">
          <cell r="A115" t="str">
            <v>철선</v>
          </cell>
          <cell r="B115" t="str">
            <v>＃8</v>
          </cell>
          <cell r="C115" t="str">
            <v>kg</v>
          </cell>
          <cell r="D115">
            <v>0.2</v>
          </cell>
          <cell r="E115">
            <v>450</v>
          </cell>
          <cell r="F115">
            <v>90</v>
          </cell>
          <cell r="H115">
            <v>0</v>
          </cell>
          <cell r="J115">
            <v>0</v>
          </cell>
        </row>
        <row r="116">
          <cell r="A116" t="str">
            <v>잡재료</v>
          </cell>
          <cell r="B116" t="str">
            <v>재료비의 5%</v>
          </cell>
          <cell r="C116" t="str">
            <v>식</v>
          </cell>
          <cell r="D116">
            <v>1</v>
          </cell>
          <cell r="E116">
            <v>15997</v>
          </cell>
          <cell r="F116">
            <v>799.8</v>
          </cell>
          <cell r="H116">
            <v>0</v>
          </cell>
          <cell r="J116">
            <v>0</v>
          </cell>
        </row>
        <row r="117">
          <cell r="A117" t="str">
            <v>비계공</v>
          </cell>
          <cell r="C117" t="str">
            <v>인</v>
          </cell>
          <cell r="D117">
            <v>2</v>
          </cell>
          <cell r="F117">
            <v>0</v>
          </cell>
          <cell r="G117">
            <v>66149</v>
          </cell>
          <cell r="H117">
            <v>132298</v>
          </cell>
          <cell r="J117">
            <v>0</v>
          </cell>
        </row>
        <row r="118">
          <cell r="A118" t="str">
            <v>보통인부</v>
          </cell>
          <cell r="C118" t="str">
            <v>인</v>
          </cell>
          <cell r="D118">
            <v>2</v>
          </cell>
          <cell r="F118">
            <v>0</v>
          </cell>
          <cell r="G118">
            <v>34360</v>
          </cell>
          <cell r="H118">
            <v>68720</v>
          </cell>
          <cell r="J118">
            <v>0</v>
          </cell>
        </row>
        <row r="119">
          <cell r="A119" t="str">
            <v xml:space="preserve">計 </v>
          </cell>
          <cell r="B119" t="str">
            <v>10공/㎥당</v>
          </cell>
          <cell r="F119">
            <v>16797</v>
          </cell>
          <cell r="H119">
            <v>201018</v>
          </cell>
          <cell r="J119">
            <v>0</v>
          </cell>
        </row>
        <row r="120">
          <cell r="A120" t="str">
            <v xml:space="preserve">計 </v>
          </cell>
          <cell r="B120" t="str">
            <v>공/㎥당</v>
          </cell>
          <cell r="F120">
            <v>1679</v>
          </cell>
          <cell r="H120">
            <v>20101</v>
          </cell>
          <cell r="J120">
            <v>0</v>
          </cell>
        </row>
        <row r="121">
          <cell r="A121" t="str">
            <v>1회사용시</v>
          </cell>
          <cell r="E121">
            <v>1</v>
          </cell>
          <cell r="F121">
            <v>1679</v>
          </cell>
          <cell r="G121">
            <v>1</v>
          </cell>
          <cell r="H121">
            <v>20101</v>
          </cell>
          <cell r="J121">
            <v>0</v>
          </cell>
        </row>
        <row r="122">
          <cell r="A122" t="str">
            <v>2회사용시</v>
          </cell>
          <cell r="E122">
            <v>0.67</v>
          </cell>
          <cell r="F122">
            <v>1124</v>
          </cell>
          <cell r="G122">
            <v>1</v>
          </cell>
          <cell r="H122">
            <v>20101</v>
          </cell>
          <cell r="J122">
            <v>0</v>
          </cell>
        </row>
        <row r="123">
          <cell r="A123" t="str">
            <v>3회사용시</v>
          </cell>
          <cell r="E123">
            <v>0.56499999999999995</v>
          </cell>
          <cell r="F123">
            <v>948</v>
          </cell>
          <cell r="G123">
            <v>1</v>
          </cell>
          <cell r="H123">
            <v>20101</v>
          </cell>
          <cell r="J123">
            <v>0</v>
          </cell>
        </row>
        <row r="124">
          <cell r="A124" t="str">
            <v>4회사용시</v>
          </cell>
          <cell r="E124">
            <v>0.51600000000000001</v>
          </cell>
          <cell r="F124">
            <v>866</v>
          </cell>
          <cell r="G124">
            <v>1</v>
          </cell>
          <cell r="H124">
            <v>20101</v>
          </cell>
          <cell r="J124">
            <v>0</v>
          </cell>
        </row>
        <row r="125">
          <cell r="A125" t="str">
            <v>5회사용시</v>
          </cell>
          <cell r="E125">
            <v>0.48899999999999999</v>
          </cell>
          <cell r="F125">
            <v>821</v>
          </cell>
          <cell r="G125">
            <v>1</v>
          </cell>
          <cell r="H125">
            <v>20101</v>
          </cell>
          <cell r="J125">
            <v>0</v>
          </cell>
        </row>
        <row r="126">
          <cell r="A126" t="str">
            <v>6회사용시</v>
          </cell>
          <cell r="E126">
            <v>0.47299999999999998</v>
          </cell>
          <cell r="F126">
            <v>794</v>
          </cell>
          <cell r="G126">
            <v>1</v>
          </cell>
          <cell r="H126">
            <v>20101</v>
          </cell>
          <cell r="J126">
            <v>0</v>
          </cell>
        </row>
        <row r="128">
          <cell r="A128" t="str">
            <v>名  稱 : 문양거푸집</v>
          </cell>
          <cell r="J128" t="str">
            <v>單位 : 원/㎡當</v>
          </cell>
        </row>
        <row r="129">
          <cell r="A129" t="str">
            <v>區    分</v>
          </cell>
          <cell r="B129" t="str">
            <v>材質 및 規格</v>
          </cell>
          <cell r="C129" t="str">
            <v>單位</v>
          </cell>
          <cell r="D129" t="str">
            <v>數    量</v>
          </cell>
          <cell r="E129" t="str">
            <v>材       料       費</v>
          </cell>
          <cell r="G129" t="str">
            <v xml:space="preserve">        勞       務       費</v>
          </cell>
          <cell r="I129" t="str">
            <v>經              費</v>
          </cell>
          <cell r="L129" t="str">
            <v>주  요  자  재  단  가  표</v>
          </cell>
        </row>
        <row r="130">
          <cell r="A130" t="str">
            <v>工 種 別</v>
          </cell>
          <cell r="E130" t="str">
            <v>單  價</v>
          </cell>
          <cell r="F130" t="str">
            <v>金      額</v>
          </cell>
          <cell r="G130" t="str">
            <v>單  價</v>
          </cell>
          <cell r="H130" t="str">
            <v>金      額</v>
          </cell>
          <cell r="I130" t="str">
            <v>單  價</v>
          </cell>
          <cell r="J130" t="str">
            <v>金      額</v>
          </cell>
          <cell r="L130" t="str">
            <v>철근</v>
          </cell>
          <cell r="M130">
            <v>0</v>
          </cell>
          <cell r="O130" t="str">
            <v>모래</v>
          </cell>
          <cell r="P130">
            <v>0</v>
          </cell>
        </row>
        <row r="131">
          <cell r="A131" t="str">
            <v>문양거푸집</v>
          </cell>
          <cell r="B131" t="str">
            <v>FRP1050×1820</v>
          </cell>
          <cell r="C131" t="str">
            <v>㎡</v>
          </cell>
          <cell r="D131">
            <v>0.05</v>
          </cell>
          <cell r="E131">
            <v>108058</v>
          </cell>
          <cell r="F131">
            <v>5402.9</v>
          </cell>
          <cell r="H131">
            <v>0</v>
          </cell>
          <cell r="J131">
            <v>0</v>
          </cell>
        </row>
        <row r="132">
          <cell r="A132" t="str">
            <v>폼타이</v>
          </cell>
          <cell r="B132" t="str">
            <v>D형 1/2×300</v>
          </cell>
          <cell r="C132" t="str">
            <v>조</v>
          </cell>
          <cell r="D132">
            <v>0.214</v>
          </cell>
          <cell r="E132">
            <v>850</v>
          </cell>
          <cell r="F132">
            <v>181.9</v>
          </cell>
          <cell r="H132">
            <v>0</v>
          </cell>
          <cell r="J132">
            <v>0</v>
          </cell>
        </row>
        <row r="133">
          <cell r="A133" t="str">
            <v>박리제</v>
          </cell>
          <cell r="B133" t="str">
            <v>SIKA FORM OIL</v>
          </cell>
          <cell r="C133" t="str">
            <v>ℓ</v>
          </cell>
          <cell r="D133">
            <v>0.19</v>
          </cell>
          <cell r="E133">
            <v>800</v>
          </cell>
          <cell r="F133">
            <v>152</v>
          </cell>
          <cell r="H133">
            <v>0</v>
          </cell>
          <cell r="J133">
            <v>0</v>
          </cell>
        </row>
        <row r="134">
          <cell r="A134" t="str">
            <v>세파레이터</v>
          </cell>
          <cell r="B134" t="str">
            <v>D형 1/2×500</v>
          </cell>
          <cell r="C134" t="str">
            <v xml:space="preserve">본 </v>
          </cell>
          <cell r="D134">
            <v>2.14</v>
          </cell>
          <cell r="E134">
            <v>140</v>
          </cell>
          <cell r="F134">
            <v>299.60000000000002</v>
          </cell>
          <cell r="H134">
            <v>0</v>
          </cell>
          <cell r="J134">
            <v>0</v>
          </cell>
        </row>
        <row r="135">
          <cell r="A135" t="str">
            <v>보조자재</v>
          </cell>
          <cell r="B135" t="str">
            <v>문양거푸집의20%</v>
          </cell>
          <cell r="C135" t="str">
            <v>식</v>
          </cell>
          <cell r="D135">
            <v>1</v>
          </cell>
          <cell r="E135">
            <v>1080.5</v>
          </cell>
          <cell r="F135">
            <v>1080.5</v>
          </cell>
          <cell r="H135">
            <v>0</v>
          </cell>
          <cell r="J135">
            <v>0</v>
          </cell>
        </row>
        <row r="136">
          <cell r="A136" t="str">
            <v>사용고재</v>
          </cell>
          <cell r="B136" t="str">
            <v>보조자재의 10%</v>
          </cell>
          <cell r="C136" t="str">
            <v>식</v>
          </cell>
          <cell r="D136">
            <v>1</v>
          </cell>
          <cell r="E136">
            <v>108</v>
          </cell>
          <cell r="F136">
            <v>108</v>
          </cell>
          <cell r="H136">
            <v>0</v>
          </cell>
          <cell r="J136">
            <v>0</v>
          </cell>
        </row>
        <row r="137">
          <cell r="A137" t="str">
            <v>형틀목공</v>
          </cell>
          <cell r="C137" t="str">
            <v>인</v>
          </cell>
          <cell r="D137">
            <v>0.14000000000000001</v>
          </cell>
          <cell r="F137">
            <v>0</v>
          </cell>
          <cell r="G137">
            <v>34360</v>
          </cell>
          <cell r="H137">
            <v>4810.3999999999996</v>
          </cell>
          <cell r="J137">
            <v>0</v>
          </cell>
        </row>
        <row r="138">
          <cell r="A138" t="str">
            <v>보통인부</v>
          </cell>
          <cell r="C138" t="str">
            <v>인</v>
          </cell>
          <cell r="D138">
            <v>0.12</v>
          </cell>
          <cell r="F138">
            <v>0</v>
          </cell>
          <cell r="G138">
            <v>0</v>
          </cell>
          <cell r="H138">
            <v>0</v>
          </cell>
          <cell r="J138">
            <v>0</v>
          </cell>
        </row>
        <row r="139">
          <cell r="F139">
            <v>0</v>
          </cell>
          <cell r="H139">
            <v>0</v>
          </cell>
          <cell r="J139">
            <v>0</v>
          </cell>
        </row>
        <row r="140">
          <cell r="F140">
            <v>0</v>
          </cell>
          <cell r="H140">
            <v>0</v>
          </cell>
          <cell r="J140">
            <v>0</v>
          </cell>
        </row>
        <row r="141">
          <cell r="F141">
            <v>0</v>
          </cell>
          <cell r="H141">
            <v>0</v>
          </cell>
          <cell r="J141">
            <v>0</v>
          </cell>
        </row>
        <row r="142">
          <cell r="F142">
            <v>0</v>
          </cell>
          <cell r="H142">
            <v>0</v>
          </cell>
          <cell r="J142">
            <v>0</v>
          </cell>
        </row>
        <row r="143">
          <cell r="F143">
            <v>0</v>
          </cell>
          <cell r="H143">
            <v>0</v>
          </cell>
          <cell r="J143">
            <v>0</v>
          </cell>
        </row>
        <row r="144">
          <cell r="A144" t="str">
            <v>計</v>
          </cell>
          <cell r="F144">
            <v>7224</v>
          </cell>
          <cell r="H144">
            <v>4810</v>
          </cell>
          <cell r="J144">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기본일위"/>
    </sheetNames>
    <sheetDataSet>
      <sheetData sheetId="0"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기본일위"/>
      <sheetName val="000000"/>
      <sheetName val="VXXXXX"/>
      <sheetName val="본문"/>
      <sheetName val="목차"/>
      <sheetName val="개발비용"/>
      <sheetName val="비교표"/>
      <sheetName val="총괄내역"/>
      <sheetName val="공종내역"/>
      <sheetName val="부표"/>
      <sheetName val="토적집계"/>
      <sheetName val="토적표"/>
      <sheetName val="구조토적"/>
      <sheetName val="석축수량"/>
      <sheetName val="배수관"/>
      <sheetName val="L옹벽"/>
      <sheetName val="기계일위"/>
      <sheetName val="일위대가"/>
      <sheetName val="포장일위 "/>
      <sheetName val="기계경비"/>
      <sheetName val="기타경비"/>
      <sheetName val="간지"/>
      <sheetName val="표지"/>
    </sheetNames>
    <sheetDataSet>
      <sheetData sheetId="0" refreshError="1">
        <row r="1">
          <cell r="L1" t="str">
            <v>2000년 7월</v>
          </cell>
        </row>
        <row r="2">
          <cell r="A2" t="str">
            <v>名  稱 : 모르터 ( 1 : 2 )</v>
          </cell>
          <cell r="J2" t="str">
            <v>單位 : 원/㎥當</v>
          </cell>
          <cell r="L2" t="str">
            <v>주  요  자  재  단  가  표</v>
          </cell>
        </row>
        <row r="3">
          <cell r="A3" t="str">
            <v>區    分</v>
          </cell>
          <cell r="B3" t="str">
            <v>材質 및 規格</v>
          </cell>
          <cell r="C3" t="str">
            <v>單位</v>
          </cell>
          <cell r="D3" t="str">
            <v>數    量</v>
          </cell>
          <cell r="E3" t="str">
            <v>材       料       費</v>
          </cell>
          <cell r="G3" t="str">
            <v xml:space="preserve">        勞       務       費</v>
          </cell>
          <cell r="I3" t="str">
            <v>經              費</v>
          </cell>
          <cell r="L3" t="str">
            <v>철근</v>
          </cell>
          <cell r="M3">
            <v>334000</v>
          </cell>
          <cell r="O3" t="str">
            <v>모래</v>
          </cell>
          <cell r="P3">
            <v>15000</v>
          </cell>
        </row>
        <row r="4">
          <cell r="A4" t="str">
            <v>工 種 別</v>
          </cell>
          <cell r="E4" t="str">
            <v>單  價</v>
          </cell>
          <cell r="F4" t="str">
            <v>金      額</v>
          </cell>
          <cell r="G4" t="str">
            <v>單  價</v>
          </cell>
          <cell r="H4" t="str">
            <v>金      額</v>
          </cell>
          <cell r="I4" t="str">
            <v>單  價</v>
          </cell>
          <cell r="J4" t="str">
            <v>金      額</v>
          </cell>
          <cell r="L4" t="str">
            <v>철선 # 8</v>
          </cell>
          <cell r="M4">
            <v>450</v>
          </cell>
          <cell r="O4" t="str">
            <v>잡석</v>
          </cell>
          <cell r="P4">
            <v>12000</v>
          </cell>
        </row>
        <row r="5">
          <cell r="A5" t="str">
            <v>시멘트</v>
          </cell>
          <cell r="C5" t="str">
            <v>kg</v>
          </cell>
          <cell r="D5">
            <v>680</v>
          </cell>
          <cell r="E5">
            <v>63.6</v>
          </cell>
          <cell r="F5">
            <v>43248</v>
          </cell>
          <cell r="H5">
            <v>0</v>
          </cell>
          <cell r="J5">
            <v>0</v>
          </cell>
          <cell r="L5" t="str">
            <v>철선 # 20</v>
          </cell>
          <cell r="M5">
            <v>550</v>
          </cell>
          <cell r="O5" t="str">
            <v>보조기층재</v>
          </cell>
          <cell r="P5">
            <v>12000</v>
          </cell>
        </row>
        <row r="6">
          <cell r="A6" t="str">
            <v>모래</v>
          </cell>
          <cell r="C6" t="str">
            <v>㎥</v>
          </cell>
          <cell r="D6">
            <v>0.98</v>
          </cell>
          <cell r="E6">
            <v>15000</v>
          </cell>
          <cell r="F6">
            <v>14700</v>
          </cell>
          <cell r="H6">
            <v>0</v>
          </cell>
          <cell r="J6">
            <v>0</v>
          </cell>
          <cell r="K6">
            <v>16500</v>
          </cell>
          <cell r="L6" t="str">
            <v>못  N75</v>
          </cell>
          <cell r="M6">
            <v>660</v>
          </cell>
          <cell r="O6" t="str">
            <v>시멘트</v>
          </cell>
          <cell r="P6">
            <v>63.6</v>
          </cell>
          <cell r="Q6">
            <v>2800</v>
          </cell>
        </row>
        <row r="7">
          <cell r="A7" t="str">
            <v>보통인부</v>
          </cell>
          <cell r="C7" t="str">
            <v>인</v>
          </cell>
          <cell r="D7">
            <v>1</v>
          </cell>
          <cell r="F7">
            <v>0</v>
          </cell>
          <cell r="G7">
            <v>34360</v>
          </cell>
          <cell r="H7">
            <v>34360</v>
          </cell>
          <cell r="J7">
            <v>0</v>
          </cell>
          <cell r="K7">
            <v>900</v>
          </cell>
          <cell r="L7" t="str">
            <v>목재</v>
          </cell>
          <cell r="M7">
            <v>244964</v>
          </cell>
          <cell r="O7" t="str">
            <v>판재</v>
          </cell>
          <cell r="P7">
            <v>285792</v>
          </cell>
          <cell r="Q7">
            <v>1050</v>
          </cell>
        </row>
        <row r="8">
          <cell r="F8">
            <v>0</v>
          </cell>
          <cell r="H8">
            <v>0</v>
          </cell>
          <cell r="J8">
            <v>0</v>
          </cell>
          <cell r="K8">
            <v>550</v>
          </cell>
          <cell r="L8" t="str">
            <v>원목</v>
          </cell>
          <cell r="M8">
            <v>164670</v>
          </cell>
          <cell r="O8" t="str">
            <v>합판</v>
          </cell>
          <cell r="P8">
            <v>6641</v>
          </cell>
          <cell r="Q8">
            <v>11000</v>
          </cell>
        </row>
        <row r="9">
          <cell r="F9">
            <v>0</v>
          </cell>
          <cell r="H9">
            <v>0</v>
          </cell>
          <cell r="J9">
            <v>0</v>
          </cell>
        </row>
        <row r="10">
          <cell r="F10">
            <v>0</v>
          </cell>
          <cell r="H10">
            <v>0</v>
          </cell>
          <cell r="J10">
            <v>0</v>
          </cell>
          <cell r="L10" t="str">
            <v>40-135-8</v>
          </cell>
          <cell r="M10">
            <v>46240</v>
          </cell>
        </row>
        <row r="11">
          <cell r="F11">
            <v>0</v>
          </cell>
          <cell r="H11">
            <v>0</v>
          </cell>
          <cell r="J11">
            <v>0</v>
          </cell>
          <cell r="L11" t="str">
            <v>40-180-8</v>
          </cell>
          <cell r="M11">
            <v>48010</v>
          </cell>
        </row>
        <row r="12">
          <cell r="F12">
            <v>0</v>
          </cell>
          <cell r="H12">
            <v>0</v>
          </cell>
          <cell r="J12">
            <v>0</v>
          </cell>
          <cell r="L12" t="str">
            <v>#8 150×150</v>
          </cell>
          <cell r="M12">
            <v>720</v>
          </cell>
        </row>
        <row r="13">
          <cell r="F13">
            <v>0</v>
          </cell>
          <cell r="H13">
            <v>0</v>
          </cell>
          <cell r="J13">
            <v>0</v>
          </cell>
          <cell r="L13" t="str">
            <v>25-210-8</v>
          </cell>
          <cell r="M13">
            <v>53320</v>
          </cell>
        </row>
        <row r="14">
          <cell r="F14">
            <v>0</v>
          </cell>
          <cell r="H14">
            <v>0</v>
          </cell>
          <cell r="J14">
            <v>0</v>
          </cell>
          <cell r="L14" t="str">
            <v>25-180-8</v>
          </cell>
          <cell r="M14">
            <v>49380</v>
          </cell>
        </row>
        <row r="15">
          <cell r="F15">
            <v>0</v>
          </cell>
          <cell r="H15">
            <v>0</v>
          </cell>
          <cell r="J15">
            <v>0</v>
          </cell>
          <cell r="L15" t="str">
            <v>25-210-10</v>
          </cell>
          <cell r="M15">
            <v>51450</v>
          </cell>
        </row>
        <row r="16">
          <cell r="F16">
            <v>0</v>
          </cell>
          <cell r="H16">
            <v>0</v>
          </cell>
          <cell r="J16">
            <v>0</v>
          </cell>
          <cell r="L16" t="str">
            <v>25-210-12</v>
          </cell>
          <cell r="M16">
            <v>52120</v>
          </cell>
        </row>
        <row r="17">
          <cell r="F17">
            <v>0</v>
          </cell>
          <cell r="H17">
            <v>0</v>
          </cell>
          <cell r="J17">
            <v>0</v>
          </cell>
          <cell r="L17" t="str">
            <v>25-180-12</v>
          </cell>
          <cell r="M17">
            <v>47730</v>
          </cell>
        </row>
        <row r="18">
          <cell r="A18" t="str">
            <v>計</v>
          </cell>
          <cell r="F18">
            <v>57948</v>
          </cell>
          <cell r="H18">
            <v>34360</v>
          </cell>
          <cell r="J18">
            <v>0</v>
          </cell>
        </row>
        <row r="20">
          <cell r="A20" t="str">
            <v>名  稱 : 레미콘타설 ( 무근 )</v>
          </cell>
          <cell r="J20" t="str">
            <v>單位 : 원/㎥當</v>
          </cell>
        </row>
        <row r="21">
          <cell r="A21" t="str">
            <v>區    分</v>
          </cell>
          <cell r="B21" t="str">
            <v>材質 및 規格</v>
          </cell>
          <cell r="C21" t="str">
            <v>單位</v>
          </cell>
          <cell r="D21" t="str">
            <v>數    量</v>
          </cell>
          <cell r="E21" t="str">
            <v>材       料       費</v>
          </cell>
          <cell r="G21" t="str">
            <v xml:space="preserve">        勞       務       費</v>
          </cell>
          <cell r="I21" t="str">
            <v>經              費</v>
          </cell>
        </row>
        <row r="22">
          <cell r="A22" t="str">
            <v>工 種 別</v>
          </cell>
          <cell r="E22" t="str">
            <v>單  價</v>
          </cell>
          <cell r="F22" t="str">
            <v>金      額</v>
          </cell>
          <cell r="G22" t="str">
            <v>單  價</v>
          </cell>
          <cell r="H22" t="str">
            <v>金      額</v>
          </cell>
          <cell r="I22" t="str">
            <v>單  價</v>
          </cell>
          <cell r="J22" t="str">
            <v>金      額</v>
          </cell>
        </row>
        <row r="23">
          <cell r="A23" t="str">
            <v>콘크리트공</v>
          </cell>
          <cell r="C23" t="str">
            <v>인</v>
          </cell>
          <cell r="D23">
            <v>0.15</v>
          </cell>
          <cell r="F23">
            <v>0</v>
          </cell>
          <cell r="G23">
            <v>62281</v>
          </cell>
          <cell r="H23">
            <v>9342.1</v>
          </cell>
          <cell r="J23">
            <v>0</v>
          </cell>
        </row>
        <row r="24">
          <cell r="A24" t="str">
            <v>보통인부</v>
          </cell>
          <cell r="C24" t="str">
            <v>인</v>
          </cell>
          <cell r="D24">
            <v>0.27</v>
          </cell>
          <cell r="F24">
            <v>0</v>
          </cell>
          <cell r="G24">
            <v>34360</v>
          </cell>
          <cell r="H24">
            <v>9277.2000000000007</v>
          </cell>
          <cell r="J24">
            <v>0</v>
          </cell>
        </row>
        <row r="25">
          <cell r="F25">
            <v>0</v>
          </cell>
          <cell r="H25">
            <v>0</v>
          </cell>
          <cell r="J25">
            <v>0</v>
          </cell>
        </row>
        <row r="26">
          <cell r="F26">
            <v>0</v>
          </cell>
          <cell r="H26">
            <v>0</v>
          </cell>
          <cell r="J26">
            <v>0</v>
          </cell>
        </row>
        <row r="27">
          <cell r="F27">
            <v>0</v>
          </cell>
          <cell r="H27">
            <v>0</v>
          </cell>
          <cell r="J27">
            <v>0</v>
          </cell>
        </row>
        <row r="28">
          <cell r="F28">
            <v>0</v>
          </cell>
          <cell r="H28">
            <v>0</v>
          </cell>
          <cell r="J28">
            <v>0</v>
          </cell>
        </row>
        <row r="29">
          <cell r="F29">
            <v>0</v>
          </cell>
          <cell r="H29">
            <v>0</v>
          </cell>
          <cell r="J29">
            <v>0</v>
          </cell>
        </row>
        <row r="30">
          <cell r="F30">
            <v>0</v>
          </cell>
          <cell r="H30">
            <v>0</v>
          </cell>
          <cell r="J30">
            <v>0</v>
          </cell>
        </row>
        <row r="31">
          <cell r="F31">
            <v>0</v>
          </cell>
          <cell r="H31">
            <v>0</v>
          </cell>
          <cell r="J31">
            <v>0</v>
          </cell>
        </row>
        <row r="32">
          <cell r="F32">
            <v>0</v>
          </cell>
          <cell r="H32">
            <v>0</v>
          </cell>
          <cell r="J32">
            <v>0</v>
          </cell>
        </row>
        <row r="33">
          <cell r="F33">
            <v>0</v>
          </cell>
          <cell r="H33">
            <v>0</v>
          </cell>
          <cell r="J33">
            <v>0</v>
          </cell>
        </row>
        <row r="34">
          <cell r="F34">
            <v>0</v>
          </cell>
          <cell r="H34">
            <v>0</v>
          </cell>
          <cell r="J34">
            <v>0</v>
          </cell>
        </row>
        <row r="35">
          <cell r="F35">
            <v>0</v>
          </cell>
          <cell r="H35">
            <v>0</v>
          </cell>
          <cell r="J35">
            <v>0</v>
          </cell>
        </row>
        <row r="36">
          <cell r="A36" t="str">
            <v>計</v>
          </cell>
          <cell r="F36">
            <v>0</v>
          </cell>
          <cell r="H36">
            <v>18619</v>
          </cell>
          <cell r="J36">
            <v>0</v>
          </cell>
        </row>
        <row r="38">
          <cell r="A38" t="str">
            <v>名  稱 : 레미콘타설 ( 철근 )</v>
          </cell>
          <cell r="J38" t="str">
            <v>單位 : 원/㎥當</v>
          </cell>
        </row>
        <row r="39">
          <cell r="A39" t="str">
            <v>區    分</v>
          </cell>
          <cell r="B39" t="str">
            <v>材質 및 規格</v>
          </cell>
          <cell r="C39" t="str">
            <v>單位</v>
          </cell>
          <cell r="D39" t="str">
            <v>數    量</v>
          </cell>
          <cell r="E39" t="str">
            <v>材       料       費</v>
          </cell>
          <cell r="G39" t="str">
            <v xml:space="preserve">        勞       務       費</v>
          </cell>
          <cell r="I39" t="str">
            <v>經              費</v>
          </cell>
        </row>
        <row r="40">
          <cell r="A40" t="str">
            <v>工 種 別</v>
          </cell>
          <cell r="E40" t="str">
            <v>單  價</v>
          </cell>
          <cell r="F40" t="str">
            <v>金      額</v>
          </cell>
          <cell r="G40" t="str">
            <v>單  價</v>
          </cell>
          <cell r="H40" t="str">
            <v>金      額</v>
          </cell>
          <cell r="I40" t="str">
            <v>單  價</v>
          </cell>
          <cell r="J40" t="str">
            <v>金      額</v>
          </cell>
        </row>
        <row r="41">
          <cell r="A41" t="str">
            <v>콘크리트공</v>
          </cell>
          <cell r="C41" t="str">
            <v>인</v>
          </cell>
          <cell r="D41">
            <v>0.17</v>
          </cell>
          <cell r="F41">
            <v>0</v>
          </cell>
          <cell r="G41">
            <v>62281</v>
          </cell>
          <cell r="H41">
            <v>10587.7</v>
          </cell>
          <cell r="J41">
            <v>0</v>
          </cell>
        </row>
        <row r="42">
          <cell r="A42" t="str">
            <v>보통인부</v>
          </cell>
          <cell r="C42" t="str">
            <v>인</v>
          </cell>
          <cell r="D42">
            <v>0.28999999999999998</v>
          </cell>
          <cell r="F42">
            <v>0</v>
          </cell>
          <cell r="G42">
            <v>34360</v>
          </cell>
          <cell r="H42">
            <v>9964.4</v>
          </cell>
          <cell r="J42">
            <v>0</v>
          </cell>
        </row>
        <row r="43">
          <cell r="F43">
            <v>0</v>
          </cell>
          <cell r="H43">
            <v>0</v>
          </cell>
          <cell r="J43">
            <v>0</v>
          </cell>
        </row>
        <row r="44">
          <cell r="F44">
            <v>0</v>
          </cell>
          <cell r="H44">
            <v>0</v>
          </cell>
          <cell r="J44">
            <v>0</v>
          </cell>
        </row>
        <row r="45">
          <cell r="F45">
            <v>0</v>
          </cell>
          <cell r="H45">
            <v>0</v>
          </cell>
          <cell r="J45">
            <v>0</v>
          </cell>
        </row>
        <row r="46">
          <cell r="F46">
            <v>0</v>
          </cell>
          <cell r="H46">
            <v>0</v>
          </cell>
          <cell r="J46">
            <v>0</v>
          </cell>
        </row>
        <row r="47">
          <cell r="F47">
            <v>0</v>
          </cell>
          <cell r="H47">
            <v>0</v>
          </cell>
          <cell r="J47">
            <v>0</v>
          </cell>
        </row>
        <row r="48">
          <cell r="F48">
            <v>0</v>
          </cell>
          <cell r="H48">
            <v>0</v>
          </cell>
          <cell r="J48">
            <v>0</v>
          </cell>
        </row>
        <row r="49">
          <cell r="F49">
            <v>0</v>
          </cell>
          <cell r="H49">
            <v>0</v>
          </cell>
          <cell r="J49">
            <v>0</v>
          </cell>
        </row>
        <row r="50">
          <cell r="F50">
            <v>0</v>
          </cell>
          <cell r="H50">
            <v>0</v>
          </cell>
          <cell r="J50">
            <v>0</v>
          </cell>
        </row>
        <row r="51">
          <cell r="F51">
            <v>0</v>
          </cell>
          <cell r="H51">
            <v>0</v>
          </cell>
          <cell r="J51">
            <v>0</v>
          </cell>
        </row>
        <row r="52">
          <cell r="F52">
            <v>0</v>
          </cell>
          <cell r="H52">
            <v>0</v>
          </cell>
          <cell r="J52">
            <v>0</v>
          </cell>
        </row>
        <row r="53">
          <cell r="F53">
            <v>0</v>
          </cell>
          <cell r="H53">
            <v>0</v>
          </cell>
          <cell r="J53">
            <v>0</v>
          </cell>
        </row>
        <row r="54">
          <cell r="A54" t="str">
            <v>計</v>
          </cell>
          <cell r="F54">
            <v>0</v>
          </cell>
          <cell r="H54">
            <v>20552</v>
          </cell>
          <cell r="J54">
            <v>0</v>
          </cell>
        </row>
        <row r="56">
          <cell r="A56" t="str">
            <v>名  稱 : 철근가공조립 ( 간단 )</v>
          </cell>
          <cell r="J56" t="str">
            <v>單位 : 원/TON當</v>
          </cell>
        </row>
        <row r="57">
          <cell r="A57" t="str">
            <v>區    分</v>
          </cell>
          <cell r="B57" t="str">
            <v>材質 및 規格</v>
          </cell>
          <cell r="C57" t="str">
            <v>單位</v>
          </cell>
          <cell r="D57" t="str">
            <v>數    量</v>
          </cell>
          <cell r="E57" t="str">
            <v>材       料       費</v>
          </cell>
          <cell r="G57" t="str">
            <v xml:space="preserve">        勞       務       費</v>
          </cell>
          <cell r="I57" t="str">
            <v>經              費</v>
          </cell>
        </row>
        <row r="58">
          <cell r="A58" t="str">
            <v>工 種 別</v>
          </cell>
          <cell r="E58" t="str">
            <v>單  價</v>
          </cell>
          <cell r="F58" t="str">
            <v>金      額</v>
          </cell>
          <cell r="G58" t="str">
            <v>單  價</v>
          </cell>
          <cell r="H58" t="str">
            <v>金      額</v>
          </cell>
          <cell r="I58" t="str">
            <v>單  價</v>
          </cell>
          <cell r="J58" t="str">
            <v>金      額</v>
          </cell>
        </row>
        <row r="59">
          <cell r="A59" t="str">
            <v>결속선</v>
          </cell>
          <cell r="B59" t="str">
            <v>＃20 m/m</v>
          </cell>
          <cell r="C59" t="str">
            <v>kg</v>
          </cell>
          <cell r="D59">
            <v>5</v>
          </cell>
          <cell r="E59">
            <v>550</v>
          </cell>
          <cell r="F59">
            <v>2750</v>
          </cell>
          <cell r="H59">
            <v>0</v>
          </cell>
          <cell r="J59">
            <v>0</v>
          </cell>
        </row>
        <row r="60">
          <cell r="A60" t="str">
            <v>철근공</v>
          </cell>
          <cell r="C60" t="str">
            <v>인</v>
          </cell>
          <cell r="D60">
            <v>2.9</v>
          </cell>
          <cell r="F60">
            <v>0</v>
          </cell>
          <cell r="G60">
            <v>63607</v>
          </cell>
          <cell r="H60">
            <v>184460.3</v>
          </cell>
          <cell r="J60">
            <v>0</v>
          </cell>
        </row>
        <row r="61">
          <cell r="A61" t="str">
            <v>보통인부</v>
          </cell>
          <cell r="C61" t="str">
            <v>인</v>
          </cell>
          <cell r="D61">
            <v>1.6</v>
          </cell>
          <cell r="F61">
            <v>0</v>
          </cell>
          <cell r="G61">
            <v>34360</v>
          </cell>
          <cell r="H61">
            <v>54976</v>
          </cell>
          <cell r="J61">
            <v>0</v>
          </cell>
        </row>
        <row r="62">
          <cell r="A62" t="str">
            <v>기구손료</v>
          </cell>
          <cell r="B62" t="str">
            <v>품의 2%</v>
          </cell>
          <cell r="C62" t="str">
            <v>식</v>
          </cell>
          <cell r="D62">
            <v>1</v>
          </cell>
          <cell r="E62">
            <v>239436</v>
          </cell>
          <cell r="F62">
            <v>4788.7</v>
          </cell>
          <cell r="H62">
            <v>0</v>
          </cell>
          <cell r="J62">
            <v>0</v>
          </cell>
        </row>
        <row r="63">
          <cell r="F63">
            <v>0</v>
          </cell>
          <cell r="H63">
            <v>0</v>
          </cell>
          <cell r="J63">
            <v>0</v>
          </cell>
        </row>
        <row r="64">
          <cell r="F64">
            <v>0</v>
          </cell>
          <cell r="H64">
            <v>0</v>
          </cell>
          <cell r="J64">
            <v>0</v>
          </cell>
        </row>
        <row r="65">
          <cell r="F65">
            <v>0</v>
          </cell>
          <cell r="H65">
            <v>0</v>
          </cell>
          <cell r="J65">
            <v>0</v>
          </cell>
        </row>
        <row r="66">
          <cell r="F66">
            <v>0</v>
          </cell>
          <cell r="H66">
            <v>0</v>
          </cell>
          <cell r="J66">
            <v>0</v>
          </cell>
        </row>
        <row r="67">
          <cell r="F67">
            <v>0</v>
          </cell>
          <cell r="H67">
            <v>0</v>
          </cell>
          <cell r="J67">
            <v>0</v>
          </cell>
        </row>
        <row r="68">
          <cell r="F68">
            <v>0</v>
          </cell>
          <cell r="H68">
            <v>0</v>
          </cell>
          <cell r="J68">
            <v>0</v>
          </cell>
        </row>
        <row r="69">
          <cell r="F69">
            <v>0</v>
          </cell>
          <cell r="H69">
            <v>0</v>
          </cell>
          <cell r="J69">
            <v>0</v>
          </cell>
        </row>
        <row r="70">
          <cell r="F70">
            <v>0</v>
          </cell>
          <cell r="H70">
            <v>0</v>
          </cell>
          <cell r="J70">
            <v>0</v>
          </cell>
        </row>
        <row r="71">
          <cell r="F71">
            <v>0</v>
          </cell>
          <cell r="H71">
            <v>0</v>
          </cell>
          <cell r="J71">
            <v>0</v>
          </cell>
        </row>
        <row r="72">
          <cell r="A72" t="str">
            <v>計</v>
          </cell>
          <cell r="F72">
            <v>7538</v>
          </cell>
          <cell r="H72">
            <v>239436</v>
          </cell>
          <cell r="J72">
            <v>0</v>
          </cell>
        </row>
        <row r="74">
          <cell r="A74" t="str">
            <v>名  稱 : 철근가공조립 ( 보통 )</v>
          </cell>
          <cell r="J74" t="str">
            <v>單位 : 원/TON當</v>
          </cell>
        </row>
        <row r="75">
          <cell r="A75" t="str">
            <v>區    分</v>
          </cell>
          <cell r="B75" t="str">
            <v>材質 및 規格</v>
          </cell>
          <cell r="C75" t="str">
            <v>單位</v>
          </cell>
          <cell r="D75" t="str">
            <v>數    量</v>
          </cell>
          <cell r="E75" t="str">
            <v>材       料       費</v>
          </cell>
          <cell r="G75" t="str">
            <v xml:space="preserve">        勞       務       費</v>
          </cell>
          <cell r="I75" t="str">
            <v>經              費</v>
          </cell>
        </row>
        <row r="76">
          <cell r="A76" t="str">
            <v>工 種 別</v>
          </cell>
          <cell r="E76" t="str">
            <v>單  價</v>
          </cell>
          <cell r="F76" t="str">
            <v>金      額</v>
          </cell>
          <cell r="G76" t="str">
            <v>單  價</v>
          </cell>
          <cell r="H76" t="str">
            <v>金      額</v>
          </cell>
          <cell r="I76" t="str">
            <v>單  價</v>
          </cell>
          <cell r="J76" t="str">
            <v>金      額</v>
          </cell>
        </row>
        <row r="77">
          <cell r="A77" t="str">
            <v>결속선</v>
          </cell>
          <cell r="B77" t="str">
            <v>＃20 m/m</v>
          </cell>
          <cell r="C77" t="str">
            <v>kg</v>
          </cell>
          <cell r="D77">
            <v>6.5</v>
          </cell>
          <cell r="E77">
            <v>550</v>
          </cell>
          <cell r="F77">
            <v>3575</v>
          </cell>
          <cell r="H77">
            <v>0</v>
          </cell>
          <cell r="J77">
            <v>0</v>
          </cell>
        </row>
        <row r="78">
          <cell r="A78" t="str">
            <v>철근공</v>
          </cell>
          <cell r="C78" t="str">
            <v>인</v>
          </cell>
          <cell r="D78">
            <v>4</v>
          </cell>
          <cell r="F78">
            <v>0</v>
          </cell>
          <cell r="G78">
            <v>63607</v>
          </cell>
          <cell r="H78">
            <v>254428</v>
          </cell>
          <cell r="J78">
            <v>0</v>
          </cell>
        </row>
        <row r="79">
          <cell r="A79" t="str">
            <v>보통인부</v>
          </cell>
          <cell r="C79" t="str">
            <v>인</v>
          </cell>
          <cell r="D79">
            <v>2.2000000000000002</v>
          </cell>
          <cell r="F79">
            <v>0</v>
          </cell>
          <cell r="G79">
            <v>34360</v>
          </cell>
          <cell r="H79">
            <v>75592</v>
          </cell>
          <cell r="J79">
            <v>0</v>
          </cell>
        </row>
        <row r="80">
          <cell r="A80" t="str">
            <v>기구손료</v>
          </cell>
          <cell r="B80" t="str">
            <v>품의 2%</v>
          </cell>
          <cell r="C80" t="str">
            <v>식</v>
          </cell>
          <cell r="D80">
            <v>1</v>
          </cell>
          <cell r="E80">
            <v>330020</v>
          </cell>
          <cell r="F80">
            <v>6600.4</v>
          </cell>
          <cell r="H80">
            <v>0</v>
          </cell>
          <cell r="J80">
            <v>0</v>
          </cell>
        </row>
        <row r="81">
          <cell r="F81">
            <v>0</v>
          </cell>
          <cell r="H81">
            <v>0</v>
          </cell>
          <cell r="J81">
            <v>0</v>
          </cell>
        </row>
        <row r="82">
          <cell r="F82">
            <v>0</v>
          </cell>
          <cell r="H82">
            <v>0</v>
          </cell>
          <cell r="J82">
            <v>0</v>
          </cell>
        </row>
        <row r="83">
          <cell r="F83">
            <v>0</v>
          </cell>
          <cell r="H83">
            <v>0</v>
          </cell>
          <cell r="J83">
            <v>0</v>
          </cell>
        </row>
        <row r="84">
          <cell r="F84">
            <v>0</v>
          </cell>
          <cell r="H84">
            <v>0</v>
          </cell>
          <cell r="J84">
            <v>0</v>
          </cell>
        </row>
        <row r="85">
          <cell r="F85">
            <v>0</v>
          </cell>
          <cell r="H85">
            <v>0</v>
          </cell>
          <cell r="J85">
            <v>0</v>
          </cell>
        </row>
        <row r="86">
          <cell r="F86">
            <v>0</v>
          </cell>
          <cell r="H86">
            <v>0</v>
          </cell>
          <cell r="J86">
            <v>0</v>
          </cell>
        </row>
        <row r="87">
          <cell r="F87">
            <v>0</v>
          </cell>
          <cell r="H87">
            <v>0</v>
          </cell>
          <cell r="J87">
            <v>0</v>
          </cell>
        </row>
        <row r="88">
          <cell r="F88">
            <v>0</v>
          </cell>
          <cell r="H88">
            <v>0</v>
          </cell>
          <cell r="J88">
            <v>0</v>
          </cell>
        </row>
        <row r="89">
          <cell r="F89">
            <v>0</v>
          </cell>
          <cell r="H89">
            <v>0</v>
          </cell>
          <cell r="J89">
            <v>0</v>
          </cell>
        </row>
        <row r="90">
          <cell r="A90" t="str">
            <v>計</v>
          </cell>
          <cell r="F90">
            <v>10175</v>
          </cell>
          <cell r="H90">
            <v>330020</v>
          </cell>
          <cell r="J90">
            <v>0</v>
          </cell>
        </row>
        <row r="92">
          <cell r="A92" t="str">
            <v>名  稱 : 합판거푸집</v>
          </cell>
          <cell r="J92" t="str">
            <v>單位 : 원/㎡當</v>
          </cell>
        </row>
        <row r="93">
          <cell r="A93" t="str">
            <v>區    分</v>
          </cell>
          <cell r="B93" t="str">
            <v>材質 및 規格</v>
          </cell>
          <cell r="C93" t="str">
            <v>單位</v>
          </cell>
          <cell r="D93" t="str">
            <v>數    量</v>
          </cell>
          <cell r="E93" t="str">
            <v>材       料       費</v>
          </cell>
          <cell r="G93" t="str">
            <v xml:space="preserve">        勞       務       費</v>
          </cell>
          <cell r="I93" t="str">
            <v>經              費</v>
          </cell>
        </row>
        <row r="94">
          <cell r="A94" t="str">
            <v>工 種 別</v>
          </cell>
          <cell r="E94" t="str">
            <v>單  價</v>
          </cell>
          <cell r="F94" t="str">
            <v>金      額</v>
          </cell>
          <cell r="G94" t="str">
            <v>單  價</v>
          </cell>
          <cell r="H94" t="str">
            <v>金      額</v>
          </cell>
          <cell r="I94" t="str">
            <v>單  價</v>
          </cell>
          <cell r="J94" t="str">
            <v>金      額</v>
          </cell>
        </row>
        <row r="95">
          <cell r="A95" t="str">
            <v>합판</v>
          </cell>
          <cell r="B95" t="str">
            <v>내수합판</v>
          </cell>
          <cell r="C95" t="str">
            <v>㎡</v>
          </cell>
          <cell r="D95">
            <v>1.03</v>
          </cell>
          <cell r="E95">
            <v>6641</v>
          </cell>
          <cell r="F95">
            <v>6840.2</v>
          </cell>
          <cell r="H95">
            <v>0</v>
          </cell>
          <cell r="J95">
            <v>0</v>
          </cell>
        </row>
        <row r="96">
          <cell r="A96" t="str">
            <v>목재</v>
          </cell>
          <cell r="C96" t="str">
            <v>㎥</v>
          </cell>
          <cell r="D96">
            <v>3.7999999999999999E-2</v>
          </cell>
          <cell r="E96">
            <v>244964</v>
          </cell>
          <cell r="F96">
            <v>9308.6</v>
          </cell>
          <cell r="H96">
            <v>0</v>
          </cell>
          <cell r="J96">
            <v>0</v>
          </cell>
        </row>
        <row r="97">
          <cell r="A97" t="str">
            <v>철선</v>
          </cell>
          <cell r="B97" t="str">
            <v>＃8</v>
          </cell>
          <cell r="C97" t="str">
            <v>kg</v>
          </cell>
          <cell r="D97">
            <v>0.28999999999999998</v>
          </cell>
          <cell r="E97">
            <v>450</v>
          </cell>
          <cell r="F97">
            <v>130.5</v>
          </cell>
          <cell r="H97">
            <v>0</v>
          </cell>
          <cell r="J97">
            <v>0</v>
          </cell>
        </row>
        <row r="98">
          <cell r="A98" t="str">
            <v>못</v>
          </cell>
          <cell r="B98" t="str">
            <v>N 75</v>
          </cell>
          <cell r="C98" t="str">
            <v>kg</v>
          </cell>
          <cell r="D98">
            <v>0.2</v>
          </cell>
          <cell r="E98">
            <v>660</v>
          </cell>
          <cell r="F98">
            <v>132</v>
          </cell>
          <cell r="H98">
            <v>0</v>
          </cell>
          <cell r="J98">
            <v>0</v>
          </cell>
        </row>
        <row r="99">
          <cell r="A99" t="str">
            <v>박리제</v>
          </cell>
          <cell r="C99" t="str">
            <v>ℓ</v>
          </cell>
          <cell r="D99">
            <v>0.19</v>
          </cell>
          <cell r="E99">
            <v>297.39</v>
          </cell>
          <cell r="F99">
            <v>56.5</v>
          </cell>
          <cell r="H99">
            <v>0</v>
          </cell>
          <cell r="J99">
            <v>0</v>
          </cell>
        </row>
        <row r="100">
          <cell r="A100" t="str">
            <v>형틀목공</v>
          </cell>
          <cell r="C100" t="str">
            <v>인</v>
          </cell>
          <cell r="D100">
            <v>0.28000000000000003</v>
          </cell>
          <cell r="F100">
            <v>0</v>
          </cell>
          <cell r="G100">
            <v>61483</v>
          </cell>
          <cell r="H100">
            <v>17215.2</v>
          </cell>
          <cell r="J100">
            <v>0</v>
          </cell>
        </row>
        <row r="101">
          <cell r="A101" t="str">
            <v>보통인부</v>
          </cell>
          <cell r="C101" t="str">
            <v>인</v>
          </cell>
          <cell r="D101">
            <v>0.23</v>
          </cell>
          <cell r="F101">
            <v>0</v>
          </cell>
          <cell r="G101">
            <v>34360</v>
          </cell>
          <cell r="H101">
            <v>7902.8</v>
          </cell>
          <cell r="J101">
            <v>0</v>
          </cell>
        </row>
        <row r="102">
          <cell r="A102" t="str">
            <v>사용고재</v>
          </cell>
          <cell r="B102" t="str">
            <v>주재료의 30%</v>
          </cell>
          <cell r="C102" t="str">
            <v>식</v>
          </cell>
          <cell r="D102">
            <v>1</v>
          </cell>
          <cell r="E102">
            <v>16148.8</v>
          </cell>
          <cell r="F102">
            <v>4844.6000000000004</v>
          </cell>
          <cell r="H102">
            <v>0</v>
          </cell>
          <cell r="J102">
            <v>0</v>
          </cell>
        </row>
        <row r="103">
          <cell r="A103" t="str">
            <v>計 (1회사용)</v>
          </cell>
          <cell r="F103">
            <v>11623</v>
          </cell>
          <cell r="H103">
            <v>25118</v>
          </cell>
          <cell r="J103">
            <v>0</v>
          </cell>
        </row>
        <row r="104">
          <cell r="A104" t="str">
            <v>2회사용시</v>
          </cell>
          <cell r="E104">
            <v>0.56999999999999995</v>
          </cell>
          <cell r="F104">
            <v>6625</v>
          </cell>
          <cell r="G104">
            <v>0.6</v>
          </cell>
          <cell r="H104">
            <v>15070</v>
          </cell>
          <cell r="J104">
            <v>0</v>
          </cell>
        </row>
        <row r="105">
          <cell r="A105" t="str">
            <v>3회사용시</v>
          </cell>
          <cell r="E105">
            <v>0.46100000000000002</v>
          </cell>
          <cell r="F105">
            <v>5358</v>
          </cell>
          <cell r="G105">
            <v>0.47099999999999997</v>
          </cell>
          <cell r="H105">
            <v>11830</v>
          </cell>
          <cell r="J105">
            <v>0</v>
          </cell>
        </row>
        <row r="106">
          <cell r="A106" t="str">
            <v>4회사용시</v>
          </cell>
          <cell r="E106">
            <v>0.40100000000000002</v>
          </cell>
          <cell r="F106">
            <v>4660</v>
          </cell>
          <cell r="G106">
            <v>0.4</v>
          </cell>
          <cell r="H106">
            <v>10047</v>
          </cell>
          <cell r="J106">
            <v>0</v>
          </cell>
        </row>
        <row r="107">
          <cell r="A107" t="str">
            <v>5회사용시</v>
          </cell>
          <cell r="E107">
            <v>0.371</v>
          </cell>
          <cell r="F107">
            <v>4312</v>
          </cell>
          <cell r="G107">
            <v>0.34200000000000003</v>
          </cell>
          <cell r="H107">
            <v>8590</v>
          </cell>
          <cell r="J107">
            <v>0</v>
          </cell>
        </row>
        <row r="108">
          <cell r="A108" t="str">
            <v>6회사용시</v>
          </cell>
          <cell r="E108">
            <v>0.34699999999999998</v>
          </cell>
          <cell r="F108">
            <v>4033</v>
          </cell>
          <cell r="G108">
            <v>0.32</v>
          </cell>
          <cell r="H108">
            <v>8037</v>
          </cell>
          <cell r="J108">
            <v>0</v>
          </cell>
        </row>
        <row r="110">
          <cell r="A110" t="str">
            <v>名  稱 : 비계설치</v>
          </cell>
          <cell r="J110" t="str">
            <v>單位 : 공/㎥當</v>
          </cell>
        </row>
        <row r="111">
          <cell r="A111" t="str">
            <v>區    分</v>
          </cell>
          <cell r="B111" t="str">
            <v>材質 및 規格</v>
          </cell>
          <cell r="C111" t="str">
            <v>單位</v>
          </cell>
          <cell r="D111" t="str">
            <v>數    量</v>
          </cell>
          <cell r="E111" t="str">
            <v>材       料       費</v>
          </cell>
          <cell r="G111" t="str">
            <v xml:space="preserve">        勞       務       費</v>
          </cell>
          <cell r="I111" t="str">
            <v>經              費</v>
          </cell>
        </row>
        <row r="112">
          <cell r="A112" t="str">
            <v>工 種 別</v>
          </cell>
          <cell r="E112" t="str">
            <v>單  價</v>
          </cell>
          <cell r="F112" t="str">
            <v>金      額</v>
          </cell>
          <cell r="G112" t="str">
            <v>單  價</v>
          </cell>
          <cell r="H112" t="str">
            <v>金      額</v>
          </cell>
          <cell r="I112" t="str">
            <v>單  價</v>
          </cell>
          <cell r="J112" t="str">
            <v>金      額</v>
          </cell>
        </row>
        <row r="113">
          <cell r="A113" t="str">
            <v>원목</v>
          </cell>
          <cell r="C113" t="str">
            <v>㎥</v>
          </cell>
          <cell r="D113">
            <v>9.4E-2</v>
          </cell>
          <cell r="E113">
            <v>164670</v>
          </cell>
          <cell r="F113">
            <v>15478.9</v>
          </cell>
          <cell r="H113">
            <v>0</v>
          </cell>
          <cell r="J113">
            <v>0</v>
          </cell>
        </row>
        <row r="114">
          <cell r="A114" t="str">
            <v>판재</v>
          </cell>
          <cell r="C114" t="str">
            <v>㎥</v>
          </cell>
          <cell r="D114">
            <v>1.5E-3</v>
          </cell>
          <cell r="E114">
            <v>285792</v>
          </cell>
          <cell r="F114">
            <v>428.6</v>
          </cell>
          <cell r="H114">
            <v>0</v>
          </cell>
          <cell r="J114">
            <v>0</v>
          </cell>
        </row>
        <row r="115">
          <cell r="A115" t="str">
            <v>철선</v>
          </cell>
          <cell r="B115" t="str">
            <v>＃8</v>
          </cell>
          <cell r="C115" t="str">
            <v>kg</v>
          </cell>
          <cell r="D115">
            <v>0.2</v>
          </cell>
          <cell r="E115">
            <v>450</v>
          </cell>
          <cell r="F115">
            <v>90</v>
          </cell>
          <cell r="H115">
            <v>0</v>
          </cell>
          <cell r="J115">
            <v>0</v>
          </cell>
        </row>
        <row r="116">
          <cell r="A116" t="str">
            <v>잡재료</v>
          </cell>
          <cell r="B116" t="str">
            <v>재료비의 5%</v>
          </cell>
          <cell r="C116" t="str">
            <v>식</v>
          </cell>
          <cell r="D116">
            <v>1</v>
          </cell>
          <cell r="E116">
            <v>15997</v>
          </cell>
          <cell r="F116">
            <v>799.8</v>
          </cell>
          <cell r="H116">
            <v>0</v>
          </cell>
          <cell r="J116">
            <v>0</v>
          </cell>
        </row>
        <row r="117">
          <cell r="A117" t="str">
            <v>비계공</v>
          </cell>
          <cell r="C117" t="str">
            <v>인</v>
          </cell>
          <cell r="D117">
            <v>2</v>
          </cell>
          <cell r="F117">
            <v>0</v>
          </cell>
          <cell r="G117">
            <v>66149</v>
          </cell>
          <cell r="H117">
            <v>132298</v>
          </cell>
          <cell r="J117">
            <v>0</v>
          </cell>
        </row>
        <row r="118">
          <cell r="A118" t="str">
            <v>보통인부</v>
          </cell>
          <cell r="C118" t="str">
            <v>인</v>
          </cell>
          <cell r="D118">
            <v>2</v>
          </cell>
          <cell r="F118">
            <v>0</v>
          </cell>
          <cell r="G118">
            <v>34360</v>
          </cell>
          <cell r="H118">
            <v>68720</v>
          </cell>
          <cell r="J118">
            <v>0</v>
          </cell>
        </row>
        <row r="119">
          <cell r="A119" t="str">
            <v xml:space="preserve">計 </v>
          </cell>
          <cell r="B119" t="str">
            <v>10공/㎥당</v>
          </cell>
          <cell r="F119">
            <v>16797</v>
          </cell>
          <cell r="H119">
            <v>201018</v>
          </cell>
          <cell r="J119">
            <v>0</v>
          </cell>
        </row>
        <row r="120">
          <cell r="A120" t="str">
            <v xml:space="preserve">計 </v>
          </cell>
          <cell r="B120" t="str">
            <v>공/㎥당</v>
          </cell>
          <cell r="F120">
            <v>1679</v>
          </cell>
          <cell r="H120">
            <v>20101</v>
          </cell>
          <cell r="J120">
            <v>0</v>
          </cell>
        </row>
        <row r="121">
          <cell r="A121" t="str">
            <v>1회사용시</v>
          </cell>
          <cell r="E121">
            <v>1</v>
          </cell>
          <cell r="F121">
            <v>1679</v>
          </cell>
          <cell r="G121">
            <v>1</v>
          </cell>
          <cell r="H121">
            <v>20101</v>
          </cell>
          <cell r="J121">
            <v>0</v>
          </cell>
        </row>
        <row r="122">
          <cell r="A122" t="str">
            <v>2회사용시</v>
          </cell>
          <cell r="E122">
            <v>0.67</v>
          </cell>
          <cell r="F122">
            <v>1124</v>
          </cell>
          <cell r="G122">
            <v>1</v>
          </cell>
          <cell r="H122">
            <v>20101</v>
          </cell>
          <cell r="J122">
            <v>0</v>
          </cell>
        </row>
        <row r="123">
          <cell r="A123" t="str">
            <v>3회사용시</v>
          </cell>
          <cell r="E123">
            <v>0.56499999999999995</v>
          </cell>
          <cell r="F123">
            <v>948</v>
          </cell>
          <cell r="G123">
            <v>1</v>
          </cell>
          <cell r="H123">
            <v>20101</v>
          </cell>
          <cell r="J123">
            <v>0</v>
          </cell>
        </row>
        <row r="124">
          <cell r="A124" t="str">
            <v>4회사용시</v>
          </cell>
          <cell r="E124">
            <v>0.51600000000000001</v>
          </cell>
          <cell r="F124">
            <v>866</v>
          </cell>
          <cell r="G124">
            <v>1</v>
          </cell>
          <cell r="H124">
            <v>20101</v>
          </cell>
          <cell r="J124">
            <v>0</v>
          </cell>
        </row>
        <row r="125">
          <cell r="A125" t="str">
            <v>5회사용시</v>
          </cell>
          <cell r="E125">
            <v>0.48899999999999999</v>
          </cell>
          <cell r="F125">
            <v>821</v>
          </cell>
          <cell r="G125">
            <v>1</v>
          </cell>
          <cell r="H125">
            <v>20101</v>
          </cell>
          <cell r="J125">
            <v>0</v>
          </cell>
        </row>
        <row r="126">
          <cell r="A126" t="str">
            <v>6회사용시</v>
          </cell>
          <cell r="E126">
            <v>0.47299999999999998</v>
          </cell>
          <cell r="F126">
            <v>794</v>
          </cell>
          <cell r="G126">
            <v>1</v>
          </cell>
          <cell r="H126">
            <v>20101</v>
          </cell>
          <cell r="J126">
            <v>0</v>
          </cell>
        </row>
        <row r="128">
          <cell r="A128" t="str">
            <v>名  稱 : 문양거푸집</v>
          </cell>
          <cell r="J128" t="str">
            <v>單位 : 원/㎡當</v>
          </cell>
        </row>
        <row r="129">
          <cell r="A129" t="str">
            <v>區    分</v>
          </cell>
          <cell r="B129" t="str">
            <v>材質 및 規格</v>
          </cell>
          <cell r="C129" t="str">
            <v>單位</v>
          </cell>
          <cell r="D129" t="str">
            <v>數    量</v>
          </cell>
          <cell r="E129" t="str">
            <v>材       料       費</v>
          </cell>
          <cell r="G129" t="str">
            <v xml:space="preserve">        勞       務       費</v>
          </cell>
          <cell r="I129" t="str">
            <v>經              費</v>
          </cell>
          <cell r="L129" t="str">
            <v>주  요  자  재  단  가  표</v>
          </cell>
        </row>
        <row r="130">
          <cell r="A130" t="str">
            <v>工 種 別</v>
          </cell>
          <cell r="E130" t="str">
            <v>單  價</v>
          </cell>
          <cell r="F130" t="str">
            <v>金      額</v>
          </cell>
          <cell r="G130" t="str">
            <v>單  價</v>
          </cell>
          <cell r="H130" t="str">
            <v>金      額</v>
          </cell>
          <cell r="I130" t="str">
            <v>單  價</v>
          </cell>
          <cell r="J130" t="str">
            <v>金      額</v>
          </cell>
          <cell r="L130" t="str">
            <v>철근</v>
          </cell>
          <cell r="M130">
            <v>0</v>
          </cell>
          <cell r="O130" t="str">
            <v>모래</v>
          </cell>
          <cell r="P130">
            <v>0</v>
          </cell>
        </row>
        <row r="131">
          <cell r="A131" t="str">
            <v>문양거푸집</v>
          </cell>
          <cell r="B131" t="str">
            <v>FRP1050×1820</v>
          </cell>
          <cell r="C131" t="str">
            <v>㎡</v>
          </cell>
          <cell r="D131">
            <v>0.05</v>
          </cell>
          <cell r="E131">
            <v>108058</v>
          </cell>
          <cell r="F131">
            <v>5402.9</v>
          </cell>
          <cell r="H131">
            <v>0</v>
          </cell>
          <cell r="J131">
            <v>0</v>
          </cell>
        </row>
        <row r="132">
          <cell r="A132" t="str">
            <v>폼타이</v>
          </cell>
          <cell r="B132" t="str">
            <v>D형 1/2×300</v>
          </cell>
          <cell r="C132" t="str">
            <v>조</v>
          </cell>
          <cell r="D132">
            <v>0.214</v>
          </cell>
          <cell r="E132">
            <v>850</v>
          </cell>
          <cell r="F132">
            <v>181.9</v>
          </cell>
          <cell r="H132">
            <v>0</v>
          </cell>
          <cell r="J132">
            <v>0</v>
          </cell>
        </row>
        <row r="133">
          <cell r="A133" t="str">
            <v>박리제</v>
          </cell>
          <cell r="B133" t="str">
            <v>SIKA FORM OIL</v>
          </cell>
          <cell r="C133" t="str">
            <v>ℓ</v>
          </cell>
          <cell r="D133">
            <v>0.19</v>
          </cell>
          <cell r="E133">
            <v>800</v>
          </cell>
          <cell r="F133">
            <v>152</v>
          </cell>
          <cell r="H133">
            <v>0</v>
          </cell>
          <cell r="J133">
            <v>0</v>
          </cell>
        </row>
        <row r="134">
          <cell r="A134" t="str">
            <v>세파레이터</v>
          </cell>
          <cell r="B134" t="str">
            <v>D형 1/2×500</v>
          </cell>
          <cell r="C134" t="str">
            <v xml:space="preserve">본 </v>
          </cell>
          <cell r="D134">
            <v>2.14</v>
          </cell>
          <cell r="E134">
            <v>140</v>
          </cell>
          <cell r="F134">
            <v>299.60000000000002</v>
          </cell>
          <cell r="H134">
            <v>0</v>
          </cell>
          <cell r="J134">
            <v>0</v>
          </cell>
        </row>
        <row r="135">
          <cell r="A135" t="str">
            <v>보조자재</v>
          </cell>
          <cell r="B135" t="str">
            <v>문양거푸집의20%</v>
          </cell>
          <cell r="C135" t="str">
            <v>식</v>
          </cell>
          <cell r="D135">
            <v>1</v>
          </cell>
          <cell r="E135">
            <v>1080.5</v>
          </cell>
          <cell r="F135">
            <v>1080.5</v>
          </cell>
          <cell r="H135">
            <v>0</v>
          </cell>
          <cell r="J135">
            <v>0</v>
          </cell>
        </row>
        <row r="136">
          <cell r="A136" t="str">
            <v>사용고재</v>
          </cell>
          <cell r="B136" t="str">
            <v>보조자재의 10%</v>
          </cell>
          <cell r="C136" t="str">
            <v>식</v>
          </cell>
          <cell r="D136">
            <v>1</v>
          </cell>
          <cell r="E136">
            <v>108</v>
          </cell>
          <cell r="F136">
            <v>108</v>
          </cell>
          <cell r="H136">
            <v>0</v>
          </cell>
          <cell r="J136">
            <v>0</v>
          </cell>
        </row>
        <row r="137">
          <cell r="A137" t="str">
            <v>형틀목공</v>
          </cell>
          <cell r="C137" t="str">
            <v>인</v>
          </cell>
          <cell r="D137">
            <v>0.14000000000000001</v>
          </cell>
          <cell r="F137">
            <v>0</v>
          </cell>
          <cell r="G137">
            <v>61483</v>
          </cell>
          <cell r="H137">
            <v>8607.6</v>
          </cell>
          <cell r="J137">
            <v>0</v>
          </cell>
        </row>
        <row r="138">
          <cell r="A138" t="str">
            <v>보통인부</v>
          </cell>
          <cell r="C138" t="str">
            <v>인</v>
          </cell>
          <cell r="D138">
            <v>0.12</v>
          </cell>
          <cell r="F138">
            <v>0</v>
          </cell>
          <cell r="G138">
            <v>34360</v>
          </cell>
          <cell r="H138">
            <v>4123.2</v>
          </cell>
          <cell r="J138">
            <v>0</v>
          </cell>
        </row>
        <row r="139">
          <cell r="F139">
            <v>0</v>
          </cell>
          <cell r="H139">
            <v>0</v>
          </cell>
          <cell r="J139">
            <v>0</v>
          </cell>
        </row>
        <row r="140">
          <cell r="F140">
            <v>0</v>
          </cell>
          <cell r="H140">
            <v>0</v>
          </cell>
          <cell r="J140">
            <v>0</v>
          </cell>
        </row>
        <row r="141">
          <cell r="F141">
            <v>0</v>
          </cell>
          <cell r="H141">
            <v>0</v>
          </cell>
          <cell r="J141">
            <v>0</v>
          </cell>
        </row>
        <row r="142">
          <cell r="F142">
            <v>0</v>
          </cell>
          <cell r="H142">
            <v>0</v>
          </cell>
          <cell r="J142">
            <v>0</v>
          </cell>
        </row>
        <row r="143">
          <cell r="F143">
            <v>0</v>
          </cell>
          <cell r="H143">
            <v>0</v>
          </cell>
          <cell r="J143">
            <v>0</v>
          </cell>
        </row>
        <row r="144">
          <cell r="A144" t="str">
            <v>計</v>
          </cell>
          <cell r="F144">
            <v>7224</v>
          </cell>
          <cell r="H144">
            <v>12730</v>
          </cell>
          <cell r="J144">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기본일위"/>
    </sheetNames>
    <sheetDataSet>
      <sheetData sheetId="0"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년 Movie DB"/>
      <sheetName val="2010년 라인업"/>
      <sheetName val="2010년 주요지면 Imp"/>
      <sheetName val="2010년 주요지면 Click"/>
      <sheetName val="2010년_Movie_DB"/>
      <sheetName val="2010년_라인업"/>
      <sheetName val="2010년_주요지면_Imp"/>
      <sheetName val="2010년_주요지면_Click"/>
    </sheetNames>
    <sheetDataSet>
      <sheetData sheetId="0"/>
      <sheetData sheetId="1"/>
      <sheetData sheetId="2"/>
      <sheetData sheetId="3"/>
      <sheetData sheetId="4"/>
      <sheetData sheetId="5"/>
      <sheetData sheetId="6"/>
      <sheetData sheetId="7"/>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010년 Movie DB"/>
    </sheetNames>
    <sheetDataSet>
      <sheetData sheetId="0"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기본일위"/>
    </sheetNames>
    <sheetDataSet>
      <sheetData sheetId="0"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dell促销-12万"/>
      <sheetName val="dell促销-12万 (2)"/>
      <sheetName val="Sheet1"/>
      <sheetName val="目录"/>
    </sheetNames>
    <sheetDataSet>
      <sheetData sheetId="0"/>
      <sheetData sheetId="1" refreshError="1"/>
      <sheetData sheetId="2" refreshError="1"/>
      <sheetData sheetId="3" refreshError="1"/>
      <sheetData sheetId="4"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F!"/>
    </sheetNames>
    <sheetDataSet>
      <sheetData sheetId="0"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010년 할인정책_0106"/>
      <sheetName val="(구)2010년 할인정책_1120"/>
      <sheetName val="Sheet1"/>
      <sheetName val="사원번호"/>
      <sheetName val="첨부1"/>
    </sheetNames>
    <sheetDataSet>
      <sheetData sheetId="0" refreshError="1"/>
      <sheetData sheetId="1" refreshError="1"/>
      <sheetData sheetId="2" refreshError="1">
        <row r="2">
          <cell r="B2" t="str">
            <v>15/20초</v>
          </cell>
        </row>
        <row r="3">
          <cell r="B3" t="str">
            <v>30초</v>
          </cell>
        </row>
      </sheetData>
      <sheetData sheetId="3" refreshError="1"/>
      <sheetData sheetId="4"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빼빼로"/>
      <sheetName val="엔미즈"/>
      <sheetName val="미세스키홈스쿨 (3)"/>
      <sheetName val="미세스키홈스쿨 (2)"/>
      <sheetName val="엔미즈_코리아"/>
      <sheetName val="엔미즈_타겟메일"/>
      <sheetName val="제크 (2)"/>
      <sheetName val="미세스키홈스쿨"/>
      <sheetName val="게토레이_MSN"/>
      <sheetName val="게토레이_엠파스"/>
      <sheetName val="게토레이_iMBC"/>
      <sheetName val="게토레이_코리아"/>
      <sheetName val="나뚜루"/>
      <sheetName val="팅클"/>
      <sheetName val="미세스키"/>
      <sheetName val="칸쵸_2"/>
      <sheetName val="칸쵸_1"/>
      <sheetName val="롯데제과_설레임2nd"/>
      <sheetName val="롯데제과_설레임1st"/>
      <sheetName val="롯데타운_마루"/>
      <sheetName val="도시바"/>
      <sheetName val="카마이타치의밤"/>
      <sheetName val="제크"/>
      <sheetName val="올림푸스"/>
      <sheetName val="2010년 Movie DB"/>
      <sheetName val="다음"/>
      <sheetName val="조인스MSN"/>
      <sheetName val="Daum"/>
      <sheetName val="IO&amp;GL"/>
      <sheetName val="합계"/>
      <sheetName val="코드"/>
      <sheetName val="전체단가표"/>
      <sheetName val="채널"/>
      <sheetName val="가격표"/>
      <sheetName val="앱디스코 매체제안서"/>
      <sheetName val="Sheet1"/>
      <sheetName val="미세스키홈스쿨_(3)"/>
      <sheetName val="미세스키홈스쿨_(2)"/>
      <sheetName val="제크_(2)"/>
      <sheetName val="2010년_Movie_DB"/>
      <sheetName val="페이스북 모바일 DA 요약"/>
      <sheetName val="최종전사PL"/>
      <sheetName val="리포트_약식 ver"/>
      <sheetName val="리포트_메인_오전"/>
      <sheetName val="경쟁사 현황 Summary"/>
      <sheetName val="6월 데이터"/>
      <sheetName val="3월 데이터"/>
      <sheetName val="12월 데이터"/>
      <sheetName val="일반 바이럴 summary(사전포함)"/>
      <sheetName val="버즈량 데이터"/>
      <sheetName val="경쟁사 현황 조사 List"/>
      <sheetName val="리포트_메인_fin_오전"/>
      <sheetName val="미세스키홈스쿨_(3)1"/>
      <sheetName val="미세스키홈스쿨_(2)1"/>
      <sheetName val="제크_(2)1"/>
      <sheetName val="2010년_Movie_DB1"/>
      <sheetName val="앱디스코_매체제안서"/>
      <sheetName val="페이스북_모바일_DA_요약"/>
      <sheetName val="합계잔액시산표"/>
      <sheetName val="이자율"/>
      <sheetName val="hide"/>
      <sheetName val="Summary"/>
      <sheetName val="Media Daily"/>
      <sheetName val="bulk_data"/>
      <sheetName val="관리일지"/>
      <sheetName val="위스키3"/>
      <sheetName val="주류전체2"/>
      <sheetName val="미세스키홈스쿨_(3)2"/>
      <sheetName val="미세스키홈스쿨_(2)2"/>
      <sheetName val="제크_(2)2"/>
      <sheetName val="2010년_Movie_DB2"/>
      <sheetName val="앱디스코_매체제안서1"/>
      <sheetName val="페이스북_모바일_DA_요약1"/>
      <sheetName val="Media_Daily"/>
      <sheetName val="미세스키홈스쿨_(3)3"/>
      <sheetName val="미세스키홈스쿨_(2)3"/>
      <sheetName val="제크_(2)3"/>
      <sheetName val="2010년_Movie_DB3"/>
      <sheetName val="앱디스코_매체제안서2"/>
      <sheetName val="페이스북_모바일_DA_요약2"/>
      <sheetName val="Media_Daily1"/>
      <sheetName val="리포트_약식_ver"/>
      <sheetName val="경쟁사_현황_Summary"/>
      <sheetName val="6월_데이터"/>
      <sheetName val="3월_데이터"/>
      <sheetName val="12월_데이터"/>
      <sheetName val="일반_바이럴_summary(사전포함)"/>
      <sheetName val="버즈량_데이터"/>
      <sheetName val="경쟁사_현황_조사_List"/>
      <sheetName val="CTEMCOST"/>
      <sheetName val="#REF!"/>
      <sheetName val="2. 역별 월별 유동인구"/>
      <sheetName val="Sheet3"/>
      <sheetName val="현금"/>
      <sheetName val="기준 자료"/>
      <sheetName val="수리결과"/>
      <sheetName val="미세스키홈스쿨_(3)4"/>
      <sheetName val="미세스키홈스쿨_(2)4"/>
      <sheetName val="제크_(2)4"/>
      <sheetName val="2010년_Movie_DB4"/>
      <sheetName val="앱디스코_매체제안서3"/>
      <sheetName val="페이스북_모바일_DA_요약3"/>
      <sheetName val="Media_Daily2"/>
      <sheetName val="리포트_약식_ver1"/>
      <sheetName val="경쟁사_현황_Summary1"/>
      <sheetName val="6월_데이터1"/>
      <sheetName val="3월_데이터1"/>
      <sheetName val="12월_데이터1"/>
      <sheetName val="일반_바이럴_summary(사전포함)1"/>
      <sheetName val="버즈량_데이터1"/>
      <sheetName val="경쟁사_현황_조사_List1"/>
      <sheetName val="2__역별_월별_유동인구"/>
      <sheetName val="사원번호"/>
      <sheetName val="분류"/>
      <sheetName val="初期値"/>
      <sheetName val="월간일정표"/>
      <sheetName val="월간"/>
      <sheetName val="#cmpt2"/>
      <sheetName val="Gen Assumptions"/>
      <sheetName val="건재양식"/>
      <sheetName val="기준_자료"/>
    </sheetNames>
    <sheetDataSet>
      <sheetData sheetId="0" refreshError="1"/>
      <sheetData sheetId="1" refreshError="1"/>
      <sheetData sheetId="2" refreshError="1"/>
      <sheetData sheetId="3" refreshError="1"/>
      <sheetData sheetId="4" refreshError="1">
        <row r="2">
          <cell r="B2" t="str">
            <v>Korea.com Total</v>
          </cell>
          <cell r="H2" t="str">
            <v>Korea.com Total (Text Service 포함)</v>
          </cell>
          <cell r="J2" t="str">
            <v>초기페이지 팝언더 450*400</v>
          </cell>
          <cell r="N2" t="str">
            <v>제휴네트웍, 로그인 336*280</v>
          </cell>
          <cell r="R2" t="str">
            <v>커뮤니티, 메일 상단 778*90</v>
          </cell>
          <cell r="V2" t="str">
            <v>Run of Site 우측 148*600</v>
          </cell>
          <cell r="Z2" t="str">
            <v>초기페이지 이벤트&amp;경품 Text</v>
          </cell>
          <cell r="AA2" t="str">
            <v>Run of Site 상단 Text</v>
          </cell>
        </row>
        <row r="3">
          <cell r="B3" t="str">
            <v>Plan/29일</v>
          </cell>
          <cell r="C3">
            <v>5000000</v>
          </cell>
          <cell r="E3" t="str">
            <v>imp</v>
          </cell>
          <cell r="J3" t="str">
            <v>Plan/29일</v>
          </cell>
          <cell r="K3">
            <v>1000000</v>
          </cell>
          <cell r="M3" t="str">
            <v>imp</v>
          </cell>
          <cell r="N3" t="str">
            <v>Plan/29일</v>
          </cell>
          <cell r="O3">
            <v>1000000</v>
          </cell>
          <cell r="Q3" t="str">
            <v>imp</v>
          </cell>
          <cell r="R3" t="str">
            <v>Plan/29일</v>
          </cell>
          <cell r="S3">
            <v>1500000</v>
          </cell>
          <cell r="U3" t="str">
            <v>imp</v>
          </cell>
          <cell r="V3" t="str">
            <v>Plan/29일</v>
          </cell>
          <cell r="W3">
            <v>1500000</v>
          </cell>
          <cell r="Y3" t="str">
            <v>imp</v>
          </cell>
          <cell r="Z3" t="str">
            <v>Service</v>
          </cell>
          <cell r="AA3" t="str">
            <v>Service</v>
          </cell>
        </row>
        <row r="4">
          <cell r="B4" t="str">
            <v>Plan/일</v>
          </cell>
          <cell r="C4">
            <v>172413.79310344829</v>
          </cell>
          <cell r="E4" t="str">
            <v>imp</v>
          </cell>
          <cell r="J4" t="str">
            <v>Plan/일</v>
          </cell>
          <cell r="K4">
            <v>34482.758620689652</v>
          </cell>
          <cell r="M4" t="str">
            <v>imp</v>
          </cell>
          <cell r="N4" t="str">
            <v>Plan/일</v>
          </cell>
          <cell r="O4">
            <v>34482.758620689652</v>
          </cell>
          <cell r="Q4" t="str">
            <v>imp</v>
          </cell>
          <cell r="R4" t="str">
            <v>Plan/일</v>
          </cell>
          <cell r="S4">
            <v>51724.137931034486</v>
          </cell>
          <cell r="U4" t="str">
            <v>imp</v>
          </cell>
          <cell r="V4" t="str">
            <v>Plan/일</v>
          </cell>
          <cell r="W4">
            <v>51724.137931034486</v>
          </cell>
          <cell r="Y4" t="str">
            <v>imp</v>
          </cell>
        </row>
        <row r="5">
          <cell r="B5" t="str">
            <v>Plan</v>
          </cell>
          <cell r="C5">
            <v>5000000</v>
          </cell>
          <cell r="E5" t="str">
            <v>imp</v>
          </cell>
          <cell r="J5" t="str">
            <v>Plan</v>
          </cell>
          <cell r="K5">
            <v>999999.99999999988</v>
          </cell>
          <cell r="M5" t="str">
            <v>imp</v>
          </cell>
          <cell r="N5" t="str">
            <v>Plan</v>
          </cell>
          <cell r="O5">
            <v>999999.99999999988</v>
          </cell>
          <cell r="Q5" t="str">
            <v>imp</v>
          </cell>
          <cell r="R5" t="str">
            <v>Plan</v>
          </cell>
          <cell r="S5">
            <v>1500000</v>
          </cell>
          <cell r="U5" t="str">
            <v>imp</v>
          </cell>
          <cell r="V5" t="str">
            <v>Plan</v>
          </cell>
          <cell r="W5">
            <v>1500000</v>
          </cell>
          <cell r="Y5" t="str">
            <v>imp</v>
          </cell>
        </row>
        <row r="6">
          <cell r="B6" t="str">
            <v>Actual</v>
          </cell>
          <cell r="C6">
            <v>11242085</v>
          </cell>
          <cell r="E6" t="str">
            <v>imp</v>
          </cell>
          <cell r="J6" t="str">
            <v>Actual</v>
          </cell>
          <cell r="K6">
            <v>1397040</v>
          </cell>
          <cell r="M6" t="str">
            <v>imp</v>
          </cell>
          <cell r="N6" t="str">
            <v>Actual</v>
          </cell>
          <cell r="O6">
            <v>1481106</v>
          </cell>
          <cell r="Q6" t="str">
            <v>imp</v>
          </cell>
          <cell r="R6" t="str">
            <v>Actual</v>
          </cell>
          <cell r="S6">
            <v>3856557</v>
          </cell>
          <cell r="U6" t="str">
            <v>imp</v>
          </cell>
          <cell r="V6" t="str">
            <v>Actual</v>
          </cell>
          <cell r="W6">
            <v>4507382</v>
          </cell>
          <cell r="Y6" t="str">
            <v>imp</v>
          </cell>
        </row>
        <row r="7">
          <cell r="B7" t="str">
            <v>Plan대비</v>
          </cell>
          <cell r="C7">
            <v>2.2484169999999999</v>
          </cell>
          <cell r="J7" t="str">
            <v>Plan대비</v>
          </cell>
          <cell r="K7">
            <v>1.3970400000000001</v>
          </cell>
          <cell r="N7" t="str">
            <v>Plan대비</v>
          </cell>
          <cell r="O7">
            <v>1.4811060000000003</v>
          </cell>
          <cell r="R7" t="str">
            <v>Plan대비</v>
          </cell>
          <cell r="S7">
            <v>2.5710380000000002</v>
          </cell>
          <cell r="V7" t="str">
            <v>Plan대비</v>
          </cell>
          <cell r="W7">
            <v>3.0049213333333333</v>
          </cell>
        </row>
        <row r="8">
          <cell r="B8" t="str">
            <v>Imp</v>
          </cell>
          <cell r="C8" t="str">
            <v>Click</v>
          </cell>
          <cell r="D8" t="str">
            <v>CTR</v>
          </cell>
          <cell r="E8" t="str">
            <v>Plan대비</v>
          </cell>
          <cell r="F8" t="str">
            <v>CPI</v>
          </cell>
          <cell r="G8" t="str">
            <v>CPC</v>
          </cell>
          <cell r="H8" t="str">
            <v>Click</v>
          </cell>
          <cell r="I8" t="str">
            <v>CPC</v>
          </cell>
          <cell r="J8" t="str">
            <v>Imp</v>
          </cell>
          <cell r="K8" t="str">
            <v>Click</v>
          </cell>
          <cell r="L8" t="str">
            <v>CTR</v>
          </cell>
          <cell r="M8" t="str">
            <v>Plan대비</v>
          </cell>
          <cell r="N8" t="str">
            <v>Imp</v>
          </cell>
          <cell r="O8" t="str">
            <v>Click</v>
          </cell>
          <cell r="P8" t="str">
            <v>CTR</v>
          </cell>
          <cell r="Q8" t="str">
            <v>Plan대비</v>
          </cell>
          <cell r="R8" t="str">
            <v>Imp</v>
          </cell>
          <cell r="S8" t="str">
            <v>Click</v>
          </cell>
          <cell r="T8" t="str">
            <v>CTR</v>
          </cell>
          <cell r="U8" t="str">
            <v>Plan대비</v>
          </cell>
          <cell r="V8" t="str">
            <v>Imp</v>
          </cell>
          <cell r="W8" t="str">
            <v>Click</v>
          </cell>
          <cell r="X8" t="str">
            <v>CTR</v>
          </cell>
          <cell r="Y8" t="str">
            <v>Plan대비</v>
          </cell>
          <cell r="Z8" t="str">
            <v>Click</v>
          </cell>
          <cell r="AA8" t="str">
            <v>Click</v>
          </cell>
        </row>
        <row r="9">
          <cell r="A9">
            <v>37866</v>
          </cell>
          <cell r="B9">
            <v>337154</v>
          </cell>
          <cell r="C9">
            <v>3052</v>
          </cell>
          <cell r="D9">
            <v>9.0522431885725809E-3</v>
          </cell>
          <cell r="E9">
            <v>1.9554931999999998</v>
          </cell>
          <cell r="F9">
            <v>0.51137994241043649</v>
          </cell>
          <cell r="G9">
            <v>56.492068513580698</v>
          </cell>
          <cell r="H9">
            <v>3052</v>
          </cell>
          <cell r="I9">
            <v>56.492068513580698</v>
          </cell>
          <cell r="J9">
            <v>100333</v>
          </cell>
          <cell r="K9">
            <v>2436</v>
          </cell>
          <cell r="L9">
            <v>2.4279150429071195E-2</v>
          </cell>
          <cell r="M9">
            <v>2.9096570000000002</v>
          </cell>
          <cell r="N9">
            <v>49583</v>
          </cell>
          <cell r="O9">
            <v>171</v>
          </cell>
          <cell r="P9">
            <v>3.4487626807575178E-3</v>
          </cell>
          <cell r="Q9">
            <v>1.437907</v>
          </cell>
          <cell r="R9">
            <v>69135</v>
          </cell>
          <cell r="S9">
            <v>160</v>
          </cell>
          <cell r="T9">
            <v>2.3143125768424096E-3</v>
          </cell>
          <cell r="U9">
            <v>1.3366099999999999</v>
          </cell>
          <cell r="V9">
            <v>118103</v>
          </cell>
          <cell r="W9">
            <v>285</v>
          </cell>
          <cell r="X9">
            <v>2.413147845524669E-3</v>
          </cell>
          <cell r="Y9">
            <v>2.2833246666666667</v>
          </cell>
        </row>
        <row r="10">
          <cell r="A10">
            <v>37867</v>
          </cell>
          <cell r="B10">
            <v>259600</v>
          </cell>
          <cell r="C10">
            <v>1634</v>
          </cell>
          <cell r="D10">
            <v>6.2942989214175658E-3</v>
          </cell>
          <cell r="E10">
            <v>1.7305865999999999</v>
          </cell>
          <cell r="F10">
            <v>0.57783875132281737</v>
          </cell>
          <cell r="G10">
            <v>73.586766155974516</v>
          </cell>
          <cell r="H10">
            <v>1634</v>
          </cell>
          <cell r="I10">
            <v>73.586766155974516</v>
          </cell>
          <cell r="J10">
            <v>43608</v>
          </cell>
          <cell r="K10">
            <v>1115</v>
          </cell>
          <cell r="L10">
            <v>2.5568702990277012E-2</v>
          </cell>
          <cell r="M10">
            <v>2.0871445000000004</v>
          </cell>
          <cell r="N10">
            <v>47511</v>
          </cell>
          <cell r="O10">
            <v>169</v>
          </cell>
          <cell r="P10">
            <v>3.5570709940855802E-3</v>
          </cell>
          <cell r="Q10">
            <v>1.4078630000000001</v>
          </cell>
          <cell r="R10">
            <v>68480</v>
          </cell>
          <cell r="S10">
            <v>146</v>
          </cell>
          <cell r="T10">
            <v>2.1320093457943925E-3</v>
          </cell>
          <cell r="U10">
            <v>1.3302783333333332</v>
          </cell>
          <cell r="V10">
            <v>100001</v>
          </cell>
          <cell r="W10">
            <v>204</v>
          </cell>
          <cell r="X10">
            <v>2.039979600203998E-3</v>
          </cell>
          <cell r="Y10">
            <v>2.1083386666666666</v>
          </cell>
        </row>
        <row r="11">
          <cell r="A11">
            <v>37868</v>
          </cell>
          <cell r="B11">
            <v>272684</v>
          </cell>
          <cell r="C11">
            <v>1537</v>
          </cell>
          <cell r="D11">
            <v>5.6365610010121608E-3</v>
          </cell>
          <cell r="E11">
            <v>1.6809134666666665</v>
          </cell>
          <cell r="F11">
            <v>0.59491462221612679</v>
          </cell>
          <cell r="G11">
            <v>83.117689106595677</v>
          </cell>
          <cell r="H11">
            <v>1537</v>
          </cell>
          <cell r="I11">
            <v>83.117689106595677</v>
          </cell>
          <cell r="J11">
            <v>43550</v>
          </cell>
          <cell r="K11">
            <v>1066</v>
          </cell>
          <cell r="L11">
            <v>2.4477611940298509E-2</v>
          </cell>
          <cell r="M11">
            <v>1.8124130000000001</v>
          </cell>
          <cell r="N11">
            <v>38501</v>
          </cell>
          <cell r="O11">
            <v>100</v>
          </cell>
          <cell r="P11">
            <v>2.5973351341523599E-3</v>
          </cell>
          <cell r="Q11">
            <v>1.3107516666666668</v>
          </cell>
          <cell r="R11">
            <v>96189</v>
          </cell>
          <cell r="S11">
            <v>169</v>
          </cell>
          <cell r="T11">
            <v>1.7569576562808638E-3</v>
          </cell>
          <cell r="U11">
            <v>1.5067368888888888</v>
          </cell>
          <cell r="V11">
            <v>94444</v>
          </cell>
          <cell r="W11">
            <v>202</v>
          </cell>
          <cell r="X11">
            <v>2.138833594511033E-3</v>
          </cell>
          <cell r="Y11">
            <v>2.0141982222222223</v>
          </cell>
        </row>
        <row r="12">
          <cell r="A12">
            <v>37869</v>
          </cell>
          <cell r="B12">
            <v>316784</v>
          </cell>
          <cell r="C12">
            <v>1510</v>
          </cell>
          <cell r="D12">
            <v>4.7666548815596746E-3</v>
          </cell>
          <cell r="E12">
            <v>1.7200218999999999</v>
          </cell>
          <cell r="F12">
            <v>0.58138794628138168</v>
          </cell>
          <cell r="G12">
            <v>89.183392268691733</v>
          </cell>
          <cell r="H12">
            <v>1510</v>
          </cell>
          <cell r="I12">
            <v>89.183392268691733</v>
          </cell>
          <cell r="J12">
            <v>43147</v>
          </cell>
          <cell r="K12">
            <v>964</v>
          </cell>
          <cell r="L12">
            <v>2.2342225415440238E-2</v>
          </cell>
          <cell r="M12">
            <v>1.6721255000000002</v>
          </cell>
          <cell r="N12">
            <v>43387</v>
          </cell>
          <cell r="O12">
            <v>103</v>
          </cell>
          <cell r="P12">
            <v>2.3739829902966326E-3</v>
          </cell>
          <cell r="Q12">
            <v>1.2976195000000001</v>
          </cell>
          <cell r="R12">
            <v>118177</v>
          </cell>
          <cell r="S12">
            <v>200</v>
          </cell>
          <cell r="T12">
            <v>1.6923766892034829E-3</v>
          </cell>
          <cell r="U12">
            <v>1.7012414999999999</v>
          </cell>
          <cell r="V12">
            <v>112073</v>
          </cell>
          <cell r="W12">
            <v>243</v>
          </cell>
          <cell r="X12">
            <v>2.1682296360407949E-3</v>
          </cell>
          <cell r="Y12">
            <v>2.0523348333333331</v>
          </cell>
        </row>
        <row r="13">
          <cell r="A13">
            <v>37870</v>
          </cell>
          <cell r="B13">
            <v>326224</v>
          </cell>
          <cell r="C13">
            <v>1345</v>
          </cell>
          <cell r="D13">
            <v>4.1229339349649324E-3</v>
          </cell>
          <cell r="E13">
            <v>1.7544373599999998</v>
          </cell>
          <cell r="F13">
            <v>0.56998330222516469</v>
          </cell>
          <cell r="G13">
            <v>94.962432861559975</v>
          </cell>
          <cell r="H13">
            <v>1345</v>
          </cell>
          <cell r="I13">
            <v>94.962432861559975</v>
          </cell>
          <cell r="J13">
            <v>42947</v>
          </cell>
          <cell r="K13">
            <v>839</v>
          </cell>
          <cell r="L13">
            <v>1.9535706801406386E-2</v>
          </cell>
          <cell r="M13">
            <v>1.5867930000000001</v>
          </cell>
          <cell r="N13">
            <v>52571</v>
          </cell>
          <cell r="O13">
            <v>128</v>
          </cell>
          <cell r="P13">
            <v>2.4348024576287307E-3</v>
          </cell>
          <cell r="Q13">
            <v>1.3430074000000001</v>
          </cell>
          <cell r="R13">
            <v>117428</v>
          </cell>
          <cell r="S13">
            <v>155</v>
          </cell>
          <cell r="T13">
            <v>1.3199577613516368E-3</v>
          </cell>
          <cell r="U13">
            <v>1.8150481333333333</v>
          </cell>
          <cell r="V13">
            <v>113278</v>
          </cell>
          <cell r="W13">
            <v>223</v>
          </cell>
          <cell r="X13">
            <v>1.96860820282844E-3</v>
          </cell>
          <cell r="Y13">
            <v>2.0798761333333333</v>
          </cell>
        </row>
        <row r="14">
          <cell r="A14">
            <v>37871</v>
          </cell>
          <cell r="B14">
            <v>282434</v>
          </cell>
          <cell r="C14">
            <v>1193</v>
          </cell>
          <cell r="D14">
            <v>4.2239956945693503E-3</v>
          </cell>
          <cell r="E14">
            <v>1.7350506666666665</v>
          </cell>
          <cell r="F14">
            <v>0.57635204505074977</v>
          </cell>
          <cell r="G14">
            <v>100.71879647752796</v>
          </cell>
          <cell r="H14">
            <v>1193</v>
          </cell>
          <cell r="I14">
            <v>100.71879647752796</v>
          </cell>
          <cell r="J14">
            <v>43127</v>
          </cell>
          <cell r="K14">
            <v>790</v>
          </cell>
          <cell r="L14">
            <v>1.8317991049690448E-2</v>
          </cell>
          <cell r="M14">
            <v>1.5307746666666668</v>
          </cell>
          <cell r="N14">
            <v>51155</v>
          </cell>
          <cell r="O14">
            <v>109</v>
          </cell>
          <cell r="P14">
            <v>2.13077900498485E-3</v>
          </cell>
          <cell r="Q14">
            <v>1.366422</v>
          </cell>
          <cell r="R14">
            <v>94949</v>
          </cell>
          <cell r="S14">
            <v>128</v>
          </cell>
          <cell r="T14">
            <v>1.3480921336717607E-3</v>
          </cell>
          <cell r="U14">
            <v>1.818486888888889</v>
          </cell>
          <cell r="V14">
            <v>93203</v>
          </cell>
          <cell r="W14">
            <v>166</v>
          </cell>
          <cell r="X14">
            <v>1.7810585496175015E-3</v>
          </cell>
          <cell r="Y14">
            <v>2.0335508888888887</v>
          </cell>
        </row>
        <row r="15">
          <cell r="A15">
            <v>37872</v>
          </cell>
          <cell r="B15">
            <v>419638</v>
          </cell>
          <cell r="C15">
            <v>1436</v>
          </cell>
          <cell r="D15">
            <v>3.4219970546042065E-3</v>
          </cell>
          <cell r="E15">
            <v>1.8348863428571427</v>
          </cell>
          <cell r="F15">
            <v>0.5449928841057684</v>
          </cell>
          <cell r="G15">
            <v>103.09187253131785</v>
          </cell>
          <cell r="H15">
            <v>1436</v>
          </cell>
          <cell r="I15">
            <v>103.09187253131785</v>
          </cell>
          <cell r="J15">
            <v>42908</v>
          </cell>
          <cell r="K15">
            <v>785</v>
          </cell>
          <cell r="L15">
            <v>1.8294956651440292E-2</v>
          </cell>
          <cell r="M15">
            <v>1.4898542857142858</v>
          </cell>
          <cell r="N15">
            <v>51104</v>
          </cell>
          <cell r="O15">
            <v>148</v>
          </cell>
          <cell r="P15">
            <v>2.8960551033187227E-3</v>
          </cell>
          <cell r="Q15">
            <v>1.3829354285714286</v>
          </cell>
          <cell r="R15">
            <v>163840</v>
          </cell>
          <cell r="S15">
            <v>221</v>
          </cell>
          <cell r="T15">
            <v>1.3488769531250001E-3</v>
          </cell>
          <cell r="U15">
            <v>2.0112135238095239</v>
          </cell>
          <cell r="V15">
            <v>161786</v>
          </cell>
          <cell r="W15">
            <v>282</v>
          </cell>
          <cell r="X15">
            <v>1.7430432793937671E-3</v>
          </cell>
          <cell r="Y15">
            <v>2.1898811428571427</v>
          </cell>
        </row>
        <row r="16">
          <cell r="A16">
            <v>37873</v>
          </cell>
          <cell r="B16">
            <v>409324</v>
          </cell>
          <cell r="C16">
            <v>1287</v>
          </cell>
          <cell r="D16">
            <v>3.1442084998680752E-3</v>
          </cell>
          <cell r="E16">
            <v>1.9022854499999999</v>
          </cell>
          <cell r="F16">
            <v>0.52568346143845035</v>
          </cell>
          <cell r="G16">
            <v>106.14978796579855</v>
          </cell>
          <cell r="H16">
            <v>1287</v>
          </cell>
          <cell r="I16">
            <v>106.14978796579855</v>
          </cell>
          <cell r="J16">
            <v>43098</v>
          </cell>
          <cell r="K16">
            <v>712</v>
          </cell>
          <cell r="L16">
            <v>1.652048818970718E-2</v>
          </cell>
          <cell r="M16">
            <v>1.45985275</v>
          </cell>
          <cell r="N16">
            <v>53138</v>
          </cell>
          <cell r="O16">
            <v>120</v>
          </cell>
          <cell r="P16">
            <v>2.2582709172343711E-3</v>
          </cell>
          <cell r="Q16">
            <v>1.4026937500000001</v>
          </cell>
          <cell r="R16">
            <v>153405</v>
          </cell>
          <cell r="S16">
            <v>176</v>
          </cell>
          <cell r="T16">
            <v>1.1472898536553568E-3</v>
          </cell>
          <cell r="U16">
            <v>2.1305405833333331</v>
          </cell>
          <cell r="V16">
            <v>159683</v>
          </cell>
          <cell r="W16">
            <v>279</v>
          </cell>
          <cell r="X16">
            <v>1.7472116631075318E-3</v>
          </cell>
          <cell r="Y16">
            <v>2.302046583333333</v>
          </cell>
        </row>
        <row r="17">
          <cell r="A17">
            <v>37874</v>
          </cell>
          <cell r="B17">
            <v>378775</v>
          </cell>
          <cell r="C17">
            <v>991</v>
          </cell>
          <cell r="D17">
            <v>2.6163289551844764E-3</v>
          </cell>
          <cell r="E17">
            <v>1.9350198444444442</v>
          </cell>
          <cell r="F17">
            <v>0.51679056567355564</v>
          </cell>
          <cell r="G17">
            <v>110.95632019528314</v>
          </cell>
          <cell r="H17">
            <v>991</v>
          </cell>
          <cell r="I17">
            <v>110.95632019528314</v>
          </cell>
          <cell r="J17">
            <v>43001</v>
          </cell>
          <cell r="K17">
            <v>542</v>
          </cell>
          <cell r="L17">
            <v>1.2604358038185158E-2</v>
          </cell>
          <cell r="M17">
            <v>1.4362056666666669</v>
          </cell>
          <cell r="N17">
            <v>53093</v>
          </cell>
          <cell r="O17">
            <v>103</v>
          </cell>
          <cell r="P17">
            <v>1.9399920893526453E-3</v>
          </cell>
          <cell r="Q17">
            <v>1.4179163333333336</v>
          </cell>
          <cell r="R17">
            <v>130495</v>
          </cell>
          <cell r="S17">
            <v>99</v>
          </cell>
          <cell r="T17">
            <v>7.5864975669565884E-4</v>
          </cell>
          <cell r="U17">
            <v>2.1741364444444442</v>
          </cell>
          <cell r="V17">
            <v>152186</v>
          </cell>
          <cell r="W17">
            <v>247</v>
          </cell>
          <cell r="X17">
            <v>1.6230139434639192E-3</v>
          </cell>
          <cell r="Y17">
            <v>2.3731817037037035</v>
          </cell>
        </row>
        <row r="18">
          <cell r="A18">
            <v>37875</v>
          </cell>
          <cell r="B18">
            <v>321984</v>
          </cell>
          <cell r="C18">
            <v>941</v>
          </cell>
          <cell r="D18">
            <v>2.9225054661101172E-3</v>
          </cell>
          <cell r="E18">
            <v>1.9282685799999997</v>
          </cell>
          <cell r="F18">
            <v>0.51859995561406702</v>
          </cell>
          <cell r="G18">
            <v>115.51238985893629</v>
          </cell>
          <cell r="H18">
            <v>941</v>
          </cell>
          <cell r="I18">
            <v>115.51238985893629</v>
          </cell>
          <cell r="J18">
            <v>43047</v>
          </cell>
          <cell r="K18">
            <v>561</v>
          </cell>
          <cell r="L18">
            <v>1.3032267056937765E-2</v>
          </cell>
          <cell r="M18">
            <v>1.4174214000000001</v>
          </cell>
          <cell r="N18">
            <v>47940</v>
          </cell>
          <cell r="O18">
            <v>101</v>
          </cell>
          <cell r="P18">
            <v>2.1068001668752608E-3</v>
          </cell>
          <cell r="Q18">
            <v>1.4151507000000001</v>
          </cell>
          <cell r="R18">
            <v>109594</v>
          </cell>
          <cell r="S18">
            <v>98</v>
          </cell>
          <cell r="T18">
            <v>8.9420953701844987E-4</v>
          </cell>
          <cell r="U18">
            <v>2.1686045333333333</v>
          </cell>
          <cell r="V18">
            <v>121403</v>
          </cell>
          <cell r="W18">
            <v>181</v>
          </cell>
          <cell r="X18">
            <v>1.490902201757782E-3</v>
          </cell>
          <cell r="Y18">
            <v>2.3705759999999998</v>
          </cell>
        </row>
        <row r="19">
          <cell r="A19">
            <v>37876</v>
          </cell>
          <cell r="B19">
            <v>371286</v>
          </cell>
          <cell r="C19">
            <v>1029</v>
          </cell>
          <cell r="D19">
            <v>2.7714484252032126E-3</v>
          </cell>
          <cell r="E19">
            <v>1.948740418181818</v>
          </cell>
          <cell r="F19">
            <v>0.51315197789811517</v>
          </cell>
          <cell r="G19">
            <v>118.86880126217055</v>
          </cell>
          <cell r="H19">
            <v>1029</v>
          </cell>
          <cell r="I19">
            <v>118.86880126217055</v>
          </cell>
          <cell r="J19">
            <v>43028</v>
          </cell>
          <cell r="K19">
            <v>540</v>
          </cell>
          <cell r="L19">
            <v>1.2549967463047318E-2</v>
          </cell>
          <cell r="M19">
            <v>1.4020023636363637</v>
          </cell>
          <cell r="N19">
            <v>53590</v>
          </cell>
          <cell r="O19">
            <v>107</v>
          </cell>
          <cell r="P19">
            <v>1.9966411643963424E-3</v>
          </cell>
          <cell r="Q19">
            <v>1.4277833636363637</v>
          </cell>
          <cell r="R19">
            <v>125610</v>
          </cell>
          <cell r="S19">
            <v>130</v>
          </cell>
          <cell r="T19">
            <v>1.0349494467001034E-3</v>
          </cell>
          <cell r="U19">
            <v>2.1922277575757572</v>
          </cell>
          <cell r="V19">
            <v>149058</v>
          </cell>
          <cell r="W19">
            <v>252</v>
          </cell>
          <cell r="X19">
            <v>1.6906170752324597E-3</v>
          </cell>
          <cell r="Y19">
            <v>2.4170498181818179</v>
          </cell>
        </row>
        <row r="20">
          <cell r="A20">
            <v>37877</v>
          </cell>
          <cell r="B20">
            <v>417998</v>
          </cell>
          <cell r="C20">
            <v>1107</v>
          </cell>
          <cell r="D20">
            <v>2.6483380303255039E-3</v>
          </cell>
          <cell r="E20">
            <v>1.9883777499999999</v>
          </cell>
          <cell r="F20">
            <v>0.5029225457788391</v>
          </cell>
          <cell r="G20">
            <v>121.26160574618331</v>
          </cell>
          <cell r="H20">
            <v>1107</v>
          </cell>
          <cell r="I20">
            <v>121.26160574618331</v>
          </cell>
          <cell r="J20">
            <v>42865</v>
          </cell>
          <cell r="K20">
            <v>561</v>
          </cell>
          <cell r="L20">
            <v>1.3087600606555465E-2</v>
          </cell>
          <cell r="M20">
            <v>1.3887592500000001</v>
          </cell>
          <cell r="N20">
            <v>53597</v>
          </cell>
          <cell r="O20">
            <v>129</v>
          </cell>
          <cell r="P20">
            <v>2.40685112972741E-3</v>
          </cell>
          <cell r="Q20">
            <v>1.4383275000000002</v>
          </cell>
          <cell r="R20">
            <v>152107</v>
          </cell>
          <cell r="S20">
            <v>146</v>
          </cell>
          <cell r="T20">
            <v>9.5985063146337773E-4</v>
          </cell>
          <cell r="U20">
            <v>2.254603388888889</v>
          </cell>
          <cell r="V20">
            <v>169429</v>
          </cell>
          <cell r="W20">
            <v>271</v>
          </cell>
          <cell r="X20">
            <v>1.5994900518801385E-3</v>
          </cell>
          <cell r="Y20">
            <v>2.4885979444444444</v>
          </cell>
        </row>
        <row r="21">
          <cell r="A21">
            <v>37878</v>
          </cell>
          <cell r="B21">
            <v>426516</v>
          </cell>
          <cell r="C21">
            <v>1180</v>
          </cell>
          <cell r="D21">
            <v>2.7666019563158239E-3</v>
          </cell>
          <cell r="E21">
            <v>2.0257173692307688</v>
          </cell>
          <cell r="F21">
            <v>0.49365228100884212</v>
          </cell>
          <cell r="G21">
            <v>122.86916513237736</v>
          </cell>
          <cell r="H21">
            <v>1180</v>
          </cell>
          <cell r="I21">
            <v>122.86916513237736</v>
          </cell>
          <cell r="J21">
            <v>42926</v>
          </cell>
          <cell r="K21">
            <v>632</v>
          </cell>
          <cell r="L21">
            <v>1.4723011694544099E-2</v>
          </cell>
          <cell r="M21">
            <v>1.3776896153846157</v>
          </cell>
          <cell r="N21">
            <v>53406</v>
          </cell>
          <cell r="O21">
            <v>117</v>
          </cell>
          <cell r="P21">
            <v>2.1907650825749914E-3</v>
          </cell>
          <cell r="Q21">
            <v>1.4468233846153848</v>
          </cell>
          <cell r="R21">
            <v>156113</v>
          </cell>
          <cell r="S21">
            <v>137</v>
          </cell>
          <cell r="T21">
            <v>8.7756945289629948E-4</v>
          </cell>
          <cell r="U21">
            <v>2.3133404102564099</v>
          </cell>
          <cell r="V21">
            <v>174071</v>
          </cell>
          <cell r="W21">
            <v>294</v>
          </cell>
          <cell r="X21">
            <v>1.6889659966335575E-3</v>
          </cell>
          <cell r="Y21">
            <v>2.5560421538461537</v>
          </cell>
        </row>
        <row r="22">
          <cell r="A22">
            <v>37879</v>
          </cell>
          <cell r="B22">
            <v>525084</v>
          </cell>
          <cell r="C22">
            <v>1382</v>
          </cell>
          <cell r="D22">
            <v>2.6319598388067434E-3</v>
          </cell>
          <cell r="E22">
            <v>2.0985580714285712</v>
          </cell>
          <cell r="F22">
            <v>0.47651766878162227</v>
          </cell>
          <cell r="G22">
            <v>123.00209454995291</v>
          </cell>
          <cell r="H22">
            <v>1382</v>
          </cell>
          <cell r="I22">
            <v>123.00209454995291</v>
          </cell>
          <cell r="J22">
            <v>43048</v>
          </cell>
          <cell r="K22">
            <v>593</v>
          </cell>
          <cell r="L22">
            <v>1.3775320572384316E-2</v>
          </cell>
          <cell r="M22">
            <v>1.3684540714285716</v>
          </cell>
          <cell r="N22">
            <v>53691</v>
          </cell>
          <cell r="O22">
            <v>149</v>
          </cell>
          <cell r="P22">
            <v>2.7751392225885156E-3</v>
          </cell>
          <cell r="Q22">
            <v>1.4546959285714287</v>
          </cell>
          <cell r="R22">
            <v>213293</v>
          </cell>
          <cell r="S22">
            <v>258</v>
          </cell>
          <cell r="T22">
            <v>1.2096036906977725E-3</v>
          </cell>
          <cell r="U22">
            <v>2.4426492857142854</v>
          </cell>
          <cell r="V22">
            <v>215052</v>
          </cell>
          <cell r="W22">
            <v>382</v>
          </cell>
          <cell r="X22">
            <v>1.7763145657794393E-3</v>
          </cell>
          <cell r="Y22">
            <v>2.6704442857142858</v>
          </cell>
        </row>
        <row r="23">
          <cell r="A23">
            <v>37880</v>
          </cell>
          <cell r="B23">
            <v>411739</v>
          </cell>
          <cell r="C23">
            <v>1269</v>
          </cell>
          <cell r="D23">
            <v>3.0820495508076719E-3</v>
          </cell>
          <cell r="E23">
            <v>2.1178599466666665</v>
          </cell>
          <cell r="F23">
            <v>0.47217475431929101</v>
          </cell>
          <cell r="G23">
            <v>123.78341533296916</v>
          </cell>
          <cell r="H23">
            <v>1370</v>
          </cell>
          <cell r="I23">
            <v>123.18790590414997</v>
          </cell>
          <cell r="J23">
            <v>42997</v>
          </cell>
          <cell r="K23">
            <v>644</v>
          </cell>
          <cell r="L23">
            <v>1.4977789148080099E-2</v>
          </cell>
          <cell r="M23">
            <v>1.3603513333333335</v>
          </cell>
          <cell r="N23">
            <v>51892</v>
          </cell>
          <cell r="O23">
            <v>173</v>
          </cell>
          <cell r="P23">
            <v>3.3338472211516226E-3</v>
          </cell>
          <cell r="Q23">
            <v>1.4580407333333334</v>
          </cell>
          <cell r="R23">
            <v>169960</v>
          </cell>
          <cell r="S23">
            <v>201</v>
          </cell>
          <cell r="T23">
            <v>1.1826312073429043E-3</v>
          </cell>
          <cell r="U23">
            <v>2.4988655555555552</v>
          </cell>
          <cell r="V23">
            <v>146890</v>
          </cell>
          <cell r="W23">
            <v>251</v>
          </cell>
          <cell r="X23">
            <v>1.7087616583838247E-3</v>
          </cell>
          <cell r="Y23">
            <v>2.6817395555555552</v>
          </cell>
          <cell r="Z23">
            <v>71</v>
          </cell>
          <cell r="AA23">
            <v>30</v>
          </cell>
        </row>
        <row r="24">
          <cell r="A24">
            <v>37881</v>
          </cell>
          <cell r="B24">
            <v>583945</v>
          </cell>
          <cell r="C24">
            <v>1404</v>
          </cell>
          <cell r="D24">
            <v>2.4043360247968559E-3</v>
          </cell>
          <cell r="E24">
            <v>2.1971737624999998</v>
          </cell>
          <cell r="F24">
            <v>0.45513013903013966</v>
          </cell>
          <cell r="G24">
            <v>123.72160782415449</v>
          </cell>
          <cell r="H24">
            <v>1525</v>
          </cell>
          <cell r="I24">
            <v>122.50191792065246</v>
          </cell>
          <cell r="J24">
            <v>70257</v>
          </cell>
          <cell r="K24">
            <v>786</v>
          </cell>
          <cell r="L24">
            <v>1.1187497331226781E-2</v>
          </cell>
          <cell r="M24">
            <v>1.4026701875000001</v>
          </cell>
          <cell r="N24">
            <v>50035</v>
          </cell>
          <cell r="O24">
            <v>138</v>
          </cell>
          <cell r="P24">
            <v>2.7580693514539824E-3</v>
          </cell>
          <cell r="Q24">
            <v>1.4576016250000001</v>
          </cell>
          <cell r="R24">
            <v>152201</v>
          </cell>
          <cell r="S24">
            <v>162</v>
          </cell>
          <cell r="T24">
            <v>1.0643819685810213E-3</v>
          </cell>
          <cell r="U24">
            <v>2.5265960000000001</v>
          </cell>
          <cell r="V24">
            <v>311452</v>
          </cell>
          <cell r="W24">
            <v>318</v>
          </cell>
          <cell r="X24">
            <v>1.0210241064433684E-3</v>
          </cell>
          <cell r="Y24">
            <v>2.8904686666666666</v>
          </cell>
          <cell r="Z24">
            <v>89</v>
          </cell>
          <cell r="AA24">
            <v>32</v>
          </cell>
        </row>
        <row r="25">
          <cell r="A25">
            <v>37882</v>
          </cell>
          <cell r="B25">
            <v>577882</v>
          </cell>
          <cell r="C25">
            <v>1269</v>
          </cell>
          <cell r="D25">
            <v>2.1959500382431017E-3</v>
          </cell>
          <cell r="E25">
            <v>2.2650879882352939</v>
          </cell>
          <cell r="F25">
            <v>0.4414839534684431</v>
          </cell>
          <cell r="G25">
            <v>124.37556151907921</v>
          </cell>
          <cell r="H25">
            <v>1334</v>
          </cell>
          <cell r="I25">
            <v>122.87907109204799</v>
          </cell>
          <cell r="J25">
            <v>56065</v>
          </cell>
          <cell r="K25">
            <v>659</v>
          </cell>
          <cell r="L25">
            <v>1.1754213858913761E-2</v>
          </cell>
          <cell r="M25">
            <v>1.4158004705882354</v>
          </cell>
          <cell r="N25">
            <v>51081</v>
          </cell>
          <cell r="O25">
            <v>136</v>
          </cell>
          <cell r="P25">
            <v>2.6624380885260663E-3</v>
          </cell>
          <cell r="Q25">
            <v>1.4589985294117649</v>
          </cell>
          <cell r="R25">
            <v>153957</v>
          </cell>
          <cell r="S25">
            <v>160</v>
          </cell>
          <cell r="T25">
            <v>1.0392512194963529E-3</v>
          </cell>
          <cell r="U25">
            <v>2.5530610588235296</v>
          </cell>
          <cell r="V25">
            <v>316779</v>
          </cell>
          <cell r="W25">
            <v>314</v>
          </cell>
          <cell r="X25">
            <v>9.9122732251822254E-4</v>
          </cell>
          <cell r="Y25">
            <v>3.080699568627451</v>
          </cell>
          <cell r="Z25">
            <v>42</v>
          </cell>
          <cell r="AA25">
            <v>23</v>
          </cell>
        </row>
        <row r="26">
          <cell r="A26">
            <v>37883</v>
          </cell>
          <cell r="B26">
            <v>554496</v>
          </cell>
          <cell r="C26">
            <v>1269</v>
          </cell>
          <cell r="D26">
            <v>2.2885647506925206E-3</v>
          </cell>
          <cell r="E26">
            <v>2.3179206999999997</v>
          </cell>
          <cell r="F26">
            <v>0.43142114395889392</v>
          </cell>
          <cell r="G26">
            <v>124.96268475385824</v>
          </cell>
          <cell r="H26">
            <v>1327</v>
          </cell>
          <cell r="I26">
            <v>123.25052723836653</v>
          </cell>
          <cell r="J26">
            <v>55922</v>
          </cell>
          <cell r="K26">
            <v>588</v>
          </cell>
          <cell r="L26">
            <v>1.0514645398948535E-2</v>
          </cell>
          <cell r="M26">
            <v>1.4272414444444448</v>
          </cell>
          <cell r="N26">
            <v>49257</v>
          </cell>
          <cell r="O26">
            <v>155</v>
          </cell>
          <cell r="P26">
            <v>3.1467608664758309E-3</v>
          </cell>
          <cell r="Q26">
            <v>1.4573015555555557</v>
          </cell>
          <cell r="R26">
            <v>148206</v>
          </cell>
          <cell r="S26">
            <v>196</v>
          </cell>
          <cell r="T26">
            <v>1.3224835701658502E-3</v>
          </cell>
          <cell r="U26">
            <v>2.5704085555555554</v>
          </cell>
          <cell r="V26">
            <v>301111</v>
          </cell>
          <cell r="W26">
            <v>330</v>
          </cell>
          <cell r="X26">
            <v>1.0959413638160014E-3</v>
          </cell>
          <cell r="Y26">
            <v>3.2329651111111111</v>
          </cell>
          <cell r="Z26">
            <v>37</v>
          </cell>
          <cell r="AA26">
            <v>21</v>
          </cell>
        </row>
        <row r="27">
          <cell r="A27">
            <v>37884</v>
          </cell>
          <cell r="B27">
            <v>505947</v>
          </cell>
          <cell r="C27">
            <v>974</v>
          </cell>
          <cell r="D27">
            <v>1.9251028269759482E-3</v>
          </cell>
          <cell r="E27">
            <v>2.3503718526315787</v>
          </cell>
          <cell r="F27">
            <v>0.42546459143490695</v>
          </cell>
          <cell r="G27">
            <v>126.92712111920328</v>
          </cell>
          <cell r="H27">
            <v>1034</v>
          </cell>
          <cell r="I27">
            <v>124.96612760225518</v>
          </cell>
          <cell r="J27">
            <v>55166</v>
          </cell>
          <cell r="K27">
            <v>501</v>
          </cell>
          <cell r="L27">
            <v>9.0816807453866517E-3</v>
          </cell>
          <cell r="M27">
            <v>1.4363242105263159</v>
          </cell>
          <cell r="N27">
            <v>54248</v>
          </cell>
          <cell r="O27">
            <v>122</v>
          </cell>
          <cell r="P27">
            <v>2.2489308361598585E-3</v>
          </cell>
          <cell r="Q27">
            <v>1.463401052631579</v>
          </cell>
          <cell r="R27">
            <v>122237</v>
          </cell>
          <cell r="S27">
            <v>107</v>
          </cell>
          <cell r="T27">
            <v>8.7534870783805235E-4</v>
          </cell>
          <cell r="U27">
            <v>2.5595054035087719</v>
          </cell>
          <cell r="V27">
            <v>274296</v>
          </cell>
          <cell r="W27">
            <v>244</v>
          </cell>
          <cell r="X27">
            <v>8.8954997520926296E-4</v>
          </cell>
          <cell r="Y27">
            <v>3.3419172631578946</v>
          </cell>
          <cell r="Z27">
            <v>41</v>
          </cell>
          <cell r="AA27">
            <v>19</v>
          </cell>
        </row>
        <row r="28">
          <cell r="A28">
            <v>37885</v>
          </cell>
          <cell r="B28">
            <v>446592</v>
          </cell>
          <cell r="C28">
            <v>857</v>
          </cell>
          <cell r="D28">
            <v>1.9189775007165378E-3</v>
          </cell>
          <cell r="E28">
            <v>2.3623649399999995</v>
          </cell>
          <cell r="F28">
            <v>0.4233046228666093</v>
          </cell>
          <cell r="G28">
            <v>129.31357766702791</v>
          </cell>
          <cell r="H28">
            <v>902</v>
          </cell>
          <cell r="I28">
            <v>127.1675712519902</v>
          </cell>
          <cell r="J28">
            <v>47217</v>
          </cell>
          <cell r="K28">
            <v>448</v>
          </cell>
          <cell r="L28">
            <v>9.4881080966601004E-3</v>
          </cell>
          <cell r="M28">
            <v>1.4329726500000002</v>
          </cell>
          <cell r="N28">
            <v>54423</v>
          </cell>
          <cell r="O28">
            <v>123</v>
          </cell>
          <cell r="P28">
            <v>2.2600738658287854E-3</v>
          </cell>
          <cell r="Q28">
            <v>1.4691443500000001</v>
          </cell>
          <cell r="R28">
            <v>98859</v>
          </cell>
          <cell r="S28">
            <v>85</v>
          </cell>
          <cell r="T28">
            <v>8.5981043708716455E-4</v>
          </cell>
          <cell r="U28">
            <v>2.5270938333333333</v>
          </cell>
          <cell r="V28">
            <v>246093</v>
          </cell>
          <cell r="W28">
            <v>201</v>
          </cell>
          <cell r="X28">
            <v>8.1676439394862913E-4</v>
          </cell>
          <cell r="Y28">
            <v>3.4127112999999998</v>
          </cell>
          <cell r="Z28">
            <v>29</v>
          </cell>
          <cell r="AA28">
            <v>16</v>
          </cell>
        </row>
        <row r="29">
          <cell r="A29">
            <v>37886</v>
          </cell>
          <cell r="B29">
            <v>393401</v>
          </cell>
          <cell r="C29">
            <v>1018</v>
          </cell>
          <cell r="D29">
            <v>2.5876904227493066E-3</v>
          </cell>
          <cell r="E29">
            <v>2.3585249809523807</v>
          </cell>
          <cell r="F29">
            <v>0.42399381311458334</v>
          </cell>
          <cell r="G29">
            <v>130.78636234548526</v>
          </cell>
          <cell r="H29">
            <v>1085</v>
          </cell>
          <cell r="I29">
            <v>128.38869739273125</v>
          </cell>
          <cell r="J29">
            <v>57088</v>
          </cell>
          <cell r="K29">
            <v>558</v>
          </cell>
          <cell r="L29">
            <v>9.7743834080717493E-3</v>
          </cell>
          <cell r="M29">
            <v>1.4435716666666669</v>
          </cell>
          <cell r="N29">
            <v>47008</v>
          </cell>
          <cell r="O29">
            <v>111</v>
          </cell>
          <cell r="P29">
            <v>2.3613002042205582E-3</v>
          </cell>
          <cell r="Q29">
            <v>1.4641009047619049</v>
          </cell>
          <cell r="R29">
            <v>159251</v>
          </cell>
          <cell r="S29">
            <v>156</v>
          </cell>
          <cell r="T29">
            <v>9.7958568549020111E-4</v>
          </cell>
          <cell r="U29">
            <v>2.553368063492063</v>
          </cell>
          <cell r="V29">
            <v>130054</v>
          </cell>
          <cell r="W29">
            <v>193</v>
          </cell>
          <cell r="X29">
            <v>1.4839989542805296E-3</v>
          </cell>
          <cell r="Y29">
            <v>3.3699334920634918</v>
          </cell>
          <cell r="Z29">
            <v>40</v>
          </cell>
          <cell r="AA29">
            <v>27</v>
          </cell>
        </row>
        <row r="30">
          <cell r="A30">
            <v>37887</v>
          </cell>
          <cell r="B30">
            <v>390367</v>
          </cell>
          <cell r="C30">
            <v>984</v>
          </cell>
          <cell r="D30">
            <v>2.5207048751559429E-3</v>
          </cell>
          <cell r="E30">
            <v>2.3542342363636362</v>
          </cell>
          <cell r="F30">
            <v>0.42476656933874418</v>
          </cell>
          <cell r="G30">
            <v>132.31140813017518</v>
          </cell>
          <cell r="H30">
            <v>1054</v>
          </cell>
          <cell r="I30">
            <v>129.65658684928601</v>
          </cell>
          <cell r="J30">
            <v>53614</v>
          </cell>
          <cell r="K30">
            <v>513</v>
          </cell>
          <cell r="L30">
            <v>9.5683963143954939E-3</v>
          </cell>
          <cell r="M30">
            <v>1.4486277727272727</v>
          </cell>
          <cell r="N30">
            <v>47083</v>
          </cell>
          <cell r="O30">
            <v>102</v>
          </cell>
          <cell r="P30">
            <v>2.1663870186691588E-3</v>
          </cell>
          <cell r="Q30">
            <v>1.4596148181818183</v>
          </cell>
          <cell r="R30">
            <v>162822</v>
          </cell>
          <cell r="S30">
            <v>154</v>
          </cell>
          <cell r="T30">
            <v>9.4581813268477231E-4</v>
          </cell>
          <cell r="U30">
            <v>2.5803918787878786</v>
          </cell>
          <cell r="V30">
            <v>126848</v>
          </cell>
          <cell r="W30">
            <v>215</v>
          </cell>
          <cell r="X30">
            <v>1.6949419778002019E-3</v>
          </cell>
          <cell r="Y30">
            <v>3.3282271818181814</v>
          </cell>
          <cell r="Z30">
            <v>44</v>
          </cell>
          <cell r="AA30">
            <v>26</v>
          </cell>
        </row>
        <row r="31">
          <cell r="A31">
            <v>37888</v>
          </cell>
          <cell r="B31">
            <v>376405</v>
          </cell>
          <cell r="C31">
            <v>886</v>
          </cell>
          <cell r="D31">
            <v>2.3538475843838417E-3</v>
          </cell>
          <cell r="E31">
            <v>2.3467957478260866</v>
          </cell>
          <cell r="F31">
            <v>0.42611292479387375</v>
          </cell>
          <cell r="G31">
            <v>134.17869802325609</v>
          </cell>
          <cell r="H31">
            <v>944</v>
          </cell>
          <cell r="I31">
            <v>131.31286603461407</v>
          </cell>
          <cell r="J31">
            <v>51710</v>
          </cell>
          <cell r="K31">
            <v>454</v>
          </cell>
          <cell r="L31">
            <v>8.7797331270547275E-3</v>
          </cell>
          <cell r="M31">
            <v>1.4508435217391304</v>
          </cell>
          <cell r="N31">
            <v>50490</v>
          </cell>
          <cell r="O31">
            <v>118</v>
          </cell>
          <cell r="P31">
            <v>2.3370964547435136E-3</v>
          </cell>
          <cell r="Q31">
            <v>1.4598146086956523</v>
          </cell>
          <cell r="R31">
            <v>152905</v>
          </cell>
          <cell r="S31">
            <v>134</v>
          </cell>
          <cell r="T31">
            <v>8.7636113926948102E-4</v>
          </cell>
          <cell r="U31">
            <v>2.5967297681159418</v>
          </cell>
          <cell r="V31">
            <v>121300</v>
          </cell>
          <cell r="W31">
            <v>180</v>
          </cell>
          <cell r="X31">
            <v>1.483924154987634E-3</v>
          </cell>
          <cell r="Y31">
            <v>3.2854839710144925</v>
          </cell>
          <cell r="Z31">
            <v>36</v>
          </cell>
          <cell r="AA31">
            <v>22</v>
          </cell>
        </row>
        <row r="32">
          <cell r="A32">
            <v>37889</v>
          </cell>
          <cell r="B32">
            <v>362460</v>
          </cell>
          <cell r="C32">
            <v>830</v>
          </cell>
          <cell r="D32">
            <v>2.2899078519008995E-3</v>
          </cell>
          <cell r="E32">
            <v>2.3366070916666666</v>
          </cell>
          <cell r="F32">
            <v>0.42797096848949268</v>
          </cell>
          <cell r="G32">
            <v>136.18783025548839</v>
          </cell>
          <cell r="H32">
            <v>906</v>
          </cell>
          <cell r="I32">
            <v>133.03105720889758</v>
          </cell>
          <cell r="J32">
            <v>50286</v>
          </cell>
          <cell r="K32">
            <v>416</v>
          </cell>
          <cell r="L32">
            <v>8.2726802688621089E-3</v>
          </cell>
          <cell r="M32">
            <v>1.4511539583333335</v>
          </cell>
          <cell r="N32">
            <v>47552</v>
          </cell>
          <cell r="O32">
            <v>113</v>
          </cell>
          <cell r="P32">
            <v>2.3763458950201884E-3</v>
          </cell>
          <cell r="Q32">
            <v>1.4564476666666668</v>
          </cell>
          <cell r="R32">
            <v>152059</v>
          </cell>
          <cell r="S32">
            <v>137</v>
          </cell>
          <cell r="T32">
            <v>9.0096607237979997E-4</v>
          </cell>
          <cell r="U32">
            <v>2.6110246666666668</v>
          </cell>
          <cell r="V32">
            <v>112563</v>
          </cell>
          <cell r="W32">
            <v>164</v>
          </cell>
          <cell r="X32">
            <v>1.4569618791254674E-3</v>
          </cell>
          <cell r="Y32">
            <v>3.2392645555555557</v>
          </cell>
          <cell r="Z32">
            <v>47</v>
          </cell>
          <cell r="AA32">
            <v>29</v>
          </cell>
        </row>
        <row r="33">
          <cell r="A33">
            <v>37890</v>
          </cell>
          <cell r="B33">
            <v>353490</v>
          </cell>
          <cell r="C33">
            <v>799</v>
          </cell>
          <cell r="D33">
            <v>2.2603185380067328E-3</v>
          </cell>
          <cell r="E33">
            <v>2.3251524879999996</v>
          </cell>
          <cell r="F33">
            <v>0.43007931959772616</v>
          </cell>
          <cell r="G33">
            <v>138.22739401552792</v>
          </cell>
          <cell r="H33">
            <v>864</v>
          </cell>
          <cell r="I33">
            <v>134.82889135056485</v>
          </cell>
          <cell r="J33">
            <v>43380</v>
          </cell>
          <cell r="K33">
            <v>379</v>
          </cell>
          <cell r="L33">
            <v>8.7367450437989859E-3</v>
          </cell>
          <cell r="M33">
            <v>1.4434286000000003</v>
          </cell>
          <cell r="N33">
            <v>51558</v>
          </cell>
          <cell r="O33">
            <v>120</v>
          </cell>
          <cell r="P33">
            <v>2.327475852438031E-3</v>
          </cell>
          <cell r="Q33">
            <v>1.4579970400000002</v>
          </cell>
          <cell r="R33">
            <v>147234</v>
          </cell>
          <cell r="S33">
            <v>116</v>
          </cell>
          <cell r="T33">
            <v>7.8786149938193625E-4</v>
          </cell>
          <cell r="U33">
            <v>2.6204446400000001</v>
          </cell>
          <cell r="V33">
            <v>111318</v>
          </cell>
          <cell r="W33">
            <v>184</v>
          </cell>
          <cell r="X33">
            <v>1.6529222587541997E-3</v>
          </cell>
          <cell r="Y33">
            <v>3.1957798933333335</v>
          </cell>
          <cell r="Z33">
            <v>33</v>
          </cell>
          <cell r="AA33">
            <v>32</v>
          </cell>
        </row>
        <row r="34">
          <cell r="A34">
            <v>37891</v>
          </cell>
          <cell r="B34">
            <v>312112</v>
          </cell>
          <cell r="C34">
            <v>668</v>
          </cell>
          <cell r="D34">
            <v>2.1402573435177117E-3</v>
          </cell>
          <cell r="E34">
            <v>2.3053485307692307</v>
          </cell>
          <cell r="F34">
            <v>0.43377389000106109</v>
          </cell>
          <cell r="G34">
            <v>140.74153466734657</v>
          </cell>
          <cell r="H34">
            <v>711</v>
          </cell>
          <cell r="I34">
            <v>137.17131642257209</v>
          </cell>
          <cell r="J34">
            <v>36158</v>
          </cell>
          <cell r="K34">
            <v>302</v>
          </cell>
          <cell r="L34">
            <v>8.3522318712318157E-3</v>
          </cell>
          <cell r="M34">
            <v>1.4282421923076924</v>
          </cell>
          <cell r="N34">
            <v>60020</v>
          </cell>
          <cell r="O34">
            <v>139</v>
          </cell>
          <cell r="P34">
            <v>2.3158947017660782E-3</v>
          </cell>
          <cell r="Q34">
            <v>1.4688656153846156</v>
          </cell>
          <cell r="R34">
            <v>121612</v>
          </cell>
          <cell r="S34">
            <v>97</v>
          </cell>
          <cell r="T34">
            <v>7.9761865605367888E-4</v>
          </cell>
          <cell r="U34">
            <v>2.6100877435897432</v>
          </cell>
          <cell r="V34">
            <v>94322</v>
          </cell>
          <cell r="W34">
            <v>130</v>
          </cell>
          <cell r="X34">
            <v>1.3782574584932465E-3</v>
          </cell>
          <cell r="Y34">
            <v>3.1430021538461537</v>
          </cell>
          <cell r="Z34">
            <v>28</v>
          </cell>
          <cell r="AA34">
            <v>15</v>
          </cell>
        </row>
        <row r="35">
          <cell r="A35">
            <v>37892</v>
          </cell>
          <cell r="B35">
            <v>273377</v>
          </cell>
          <cell r="C35">
            <v>603</v>
          </cell>
          <cell r="D35">
            <v>2.2057451797334814E-3</v>
          </cell>
          <cell r="E35">
            <v>2.2786906814814811</v>
          </cell>
          <cell r="F35">
            <v>0.43884850547150794</v>
          </cell>
          <cell r="G35">
            <v>143.43909575994033</v>
          </cell>
          <cell r="H35">
            <v>640</v>
          </cell>
          <cell r="I35">
            <v>139.71105683652772</v>
          </cell>
          <cell r="J35">
            <v>27126</v>
          </cell>
          <cell r="K35">
            <v>248</v>
          </cell>
          <cell r="L35">
            <v>9.1425200914252002E-3</v>
          </cell>
          <cell r="M35">
            <v>1.4044796666666668</v>
          </cell>
          <cell r="N35">
            <v>58632</v>
          </cell>
          <cell r="O35">
            <v>139</v>
          </cell>
          <cell r="P35">
            <v>2.3707190612634738E-3</v>
          </cell>
          <cell r="Q35">
            <v>1.4774382962962964</v>
          </cell>
          <cell r="R35">
            <v>100270</v>
          </cell>
          <cell r="S35">
            <v>88</v>
          </cell>
          <cell r="T35">
            <v>8.776303979256009E-4</v>
          </cell>
          <cell r="U35">
            <v>2.5852160987654318</v>
          </cell>
          <cell r="V35">
            <v>87349</v>
          </cell>
          <cell r="W35">
            <v>128</v>
          </cell>
          <cell r="X35">
            <v>1.4653859803775658E-3</v>
          </cell>
          <cell r="Y35">
            <v>3.0891408641975309</v>
          </cell>
          <cell r="Z35">
            <v>21</v>
          </cell>
          <cell r="AA35">
            <v>16</v>
          </cell>
        </row>
        <row r="36">
          <cell r="A36">
            <v>37893</v>
          </cell>
          <cell r="B36">
            <v>303475</v>
          </cell>
          <cell r="C36">
            <v>718</v>
          </cell>
          <cell r="D36">
            <v>2.3659280006590329E-3</v>
          </cell>
          <cell r="E36">
            <v>2.2601715499999999</v>
          </cell>
          <cell r="F36">
            <v>0.44244429145212455</v>
          </cell>
          <cell r="G36">
            <v>145.53196089764114</v>
          </cell>
          <cell r="H36">
            <v>790</v>
          </cell>
          <cell r="I36">
            <v>141.52993863666234</v>
          </cell>
          <cell r="J36">
            <v>44219</v>
          </cell>
          <cell r="K36">
            <v>368</v>
          </cell>
          <cell r="L36">
            <v>8.3222144327099214E-3</v>
          </cell>
          <cell r="M36">
            <v>1.4001179285714287</v>
          </cell>
          <cell r="N36">
            <v>48545</v>
          </cell>
          <cell r="O36">
            <v>121</v>
          </cell>
          <cell r="P36">
            <v>2.4925327016170565E-3</v>
          </cell>
          <cell r="Q36">
            <v>1.4749513928571429</v>
          </cell>
          <cell r="R36">
            <v>118294</v>
          </cell>
          <cell r="S36">
            <v>87</v>
          </cell>
          <cell r="T36">
            <v>7.3545572894652303E-4</v>
          </cell>
          <cell r="U36">
            <v>2.5745661428571429</v>
          </cell>
          <cell r="V36">
            <v>92417</v>
          </cell>
          <cell r="W36">
            <v>142</v>
          </cell>
          <cell r="X36">
            <v>1.5365138448553838E-3</v>
          </cell>
          <cell r="Y36">
            <v>3.0426261428571428</v>
          </cell>
          <cell r="Z36">
            <v>45</v>
          </cell>
          <cell r="AA36">
            <v>27</v>
          </cell>
        </row>
        <row r="37">
          <cell r="A37">
            <v>37894</v>
          </cell>
          <cell r="B37">
            <v>330912</v>
          </cell>
          <cell r="C37">
            <v>770</v>
          </cell>
          <cell r="D37">
            <v>2.326902620636302E-3</v>
          </cell>
          <cell r="E37">
            <v>2.2484169999999999</v>
          </cell>
          <cell r="F37">
            <v>0.44475735595309945</v>
          </cell>
          <cell r="G37">
            <v>147.31011725885332</v>
          </cell>
          <cell r="H37">
            <v>830</v>
          </cell>
          <cell r="I37">
            <v>143.10246136233542</v>
          </cell>
          <cell r="J37">
            <v>45202</v>
          </cell>
          <cell r="K37">
            <v>356</v>
          </cell>
          <cell r="L37">
            <v>7.8757577098358487E-3</v>
          </cell>
          <cell r="M37">
            <v>1.3970400000000001</v>
          </cell>
          <cell r="N37">
            <v>57015</v>
          </cell>
          <cell r="O37">
            <v>128</v>
          </cell>
          <cell r="P37">
            <v>2.2450232394983778E-3</v>
          </cell>
          <cell r="Q37">
            <v>1.4811060000000003</v>
          </cell>
          <cell r="R37">
            <v>127875</v>
          </cell>
          <cell r="S37">
            <v>98</v>
          </cell>
          <cell r="T37">
            <v>7.6637341153470181E-4</v>
          </cell>
          <cell r="U37">
            <v>2.5710380000000002</v>
          </cell>
          <cell r="V37">
            <v>100820</v>
          </cell>
          <cell r="W37">
            <v>188</v>
          </cell>
          <cell r="X37">
            <v>1.8647093830589168E-3</v>
          </cell>
          <cell r="Y37">
            <v>3.0049213333333333</v>
          </cell>
          <cell r="Z37">
            <v>43</v>
          </cell>
          <cell r="AA37">
            <v>17</v>
          </cell>
        </row>
        <row r="38">
          <cell r="A38" t="str">
            <v>Total</v>
          </cell>
          <cell r="B38">
            <v>11242085</v>
          </cell>
          <cell r="C38">
            <v>33942</v>
          </cell>
          <cell r="D38">
            <v>3.0191908351520202E-3</v>
          </cell>
          <cell r="H38">
            <v>34940</v>
          </cell>
          <cell r="J38">
            <v>1397040</v>
          </cell>
          <cell r="K38">
            <v>19356</v>
          </cell>
          <cell r="L38">
            <v>1.3855007730630475E-2</v>
          </cell>
          <cell r="N38">
            <v>1481106</v>
          </cell>
          <cell r="O38">
            <v>3692</v>
          </cell>
          <cell r="P38">
            <v>2.4927317828703686E-3</v>
          </cell>
          <cell r="R38">
            <v>3856557</v>
          </cell>
          <cell r="S38">
            <v>4201</v>
          </cell>
          <cell r="T38">
            <v>1.089313602780926E-3</v>
          </cell>
          <cell r="V38">
            <v>4507382</v>
          </cell>
          <cell r="W38">
            <v>6693</v>
          </cell>
          <cell r="X38">
            <v>1.4848974415747323E-3</v>
          </cell>
          <cell r="Z38">
            <v>646</v>
          </cell>
          <cell r="AA38">
            <v>352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ow r="2">
          <cell r="B2" t="str">
            <v>올리브영 6월 브랜드 세일 캠페인 데일리 리포트</v>
          </cell>
        </row>
      </sheetData>
      <sheetData sheetId="43">
        <row r="2">
          <cell r="B2" t="str">
            <v>올리브영 6월 브랜드 세일 캠페인 데일리 리포트</v>
          </cell>
        </row>
      </sheetData>
      <sheetData sheetId="44">
        <row r="2">
          <cell r="B2" t="str">
            <v>올리브영 6월 브랜드 세일 캠페인 데일리 리포트</v>
          </cell>
        </row>
      </sheetData>
      <sheetData sheetId="45">
        <row r="2">
          <cell r="B2" t="str">
            <v>올리브영 6월 브랜드 세일 캠페인 데일리 리포트</v>
          </cell>
        </row>
      </sheetData>
      <sheetData sheetId="46">
        <row r="2">
          <cell r="B2" t="str">
            <v>올리브영 6월 브랜드 세일 캠페인 데일리 리포트</v>
          </cell>
        </row>
      </sheetData>
      <sheetData sheetId="47">
        <row r="2">
          <cell r="B2" t="str">
            <v>올리브영 12월 브랜드 세일 캠페인 데일리 리포트</v>
          </cell>
        </row>
      </sheetData>
      <sheetData sheetId="48">
        <row r="2">
          <cell r="B2" t="str">
            <v>올리브영 12월 브랜드 세일 캠페인 데일리 리포트</v>
          </cell>
        </row>
      </sheetData>
      <sheetData sheetId="49">
        <row r="2">
          <cell r="B2" t="str">
            <v>올리브영 6월 브랜드 세일 캠페인 데일리 리포트</v>
          </cell>
        </row>
      </sheetData>
      <sheetData sheetId="50">
        <row r="2">
          <cell r="B2" t="str">
            <v>올리브영 6월 브랜드 세일 캠페인 데일리 리포트</v>
          </cell>
        </row>
      </sheetData>
      <sheetData sheetId="51" refreshError="1"/>
      <sheetData sheetId="52">
        <row r="2">
          <cell r="B2" t="str">
            <v>올리브영 6월 브랜드 세일 캠페인 데일리 리포트</v>
          </cell>
        </row>
      </sheetData>
      <sheetData sheetId="53">
        <row r="2">
          <cell r="B2" t="str">
            <v>올리브영 12월 브랜드 세일 캠페인 데일리 리포트</v>
          </cell>
        </row>
      </sheetData>
      <sheetData sheetId="54">
        <row r="2">
          <cell r="B2" t="str">
            <v>올리브영 6월 브랜드 세일 캠페인 데일리 리포트</v>
          </cell>
        </row>
      </sheetData>
      <sheetData sheetId="55">
        <row r="2">
          <cell r="B2" t="str">
            <v>올리브영 6월 브랜드 세일 캠페인 데일리 리포트</v>
          </cell>
        </row>
      </sheetData>
      <sheetData sheetId="56">
        <row r="2">
          <cell r="B2" t="str">
            <v>올리브영 12월 브랜드 세일 캠페인 데일리 리포트</v>
          </cell>
        </row>
      </sheetData>
      <sheetData sheetId="57">
        <row r="2">
          <cell r="B2" t="str">
            <v>올리브영 12월 브랜드 세일 캠페인 데일리 리포트</v>
          </cell>
        </row>
      </sheetData>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2">
          <cell r="B2" t="str">
            <v>올리브영 6월 브랜드 세일 캠페인 데일리 리포트</v>
          </cell>
        </row>
      </sheetData>
      <sheetData sheetId="68">
        <row r="2">
          <cell r="B2" t="str">
            <v>올리브영 6월 브랜드 세일 캠페인 데일리 리포트</v>
          </cell>
        </row>
      </sheetData>
      <sheetData sheetId="69">
        <row r="2">
          <cell r="B2" t="str">
            <v>올리브영 12월 브랜드 세일 캠페인 데일리 리포트</v>
          </cell>
        </row>
      </sheetData>
      <sheetData sheetId="70">
        <row r="2">
          <cell r="B2" t="str">
            <v>올리브영 6월 브랜드 세일 캠페인 데일리 리포트</v>
          </cell>
        </row>
      </sheetData>
      <sheetData sheetId="71">
        <row r="2">
          <cell r="B2" t="str">
            <v>올리브영 6월 브랜드 세일 캠페인 데일리 리포트</v>
          </cell>
        </row>
      </sheetData>
      <sheetData sheetId="72">
        <row r="2">
          <cell r="B2" t="str">
            <v>올리브영 12월 브랜드 세일 캠페인 데일리 리포트</v>
          </cell>
        </row>
      </sheetData>
      <sheetData sheetId="73">
        <row r="2">
          <cell r="B2" t="str">
            <v>올리브영 6월 브랜드 세일 캠페인 데일리 리포트</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row r="2">
          <cell r="B2" t="str">
            <v>올리브영 6월 브랜드 세일 캠페인 데일리 리포트</v>
          </cell>
        </row>
      </sheetData>
      <sheetData sheetId="101">
        <row r="2">
          <cell r="B2" t="str">
            <v>올리브영 6월 브랜드 세일 캠페인 데일리 리포트</v>
          </cell>
        </row>
      </sheetData>
      <sheetData sheetId="102">
        <row r="2">
          <cell r="B2" t="str">
            <v>올리브영 6월 브랜드 세일 캠페인 데일리 리포트</v>
          </cell>
        </row>
      </sheetData>
      <sheetData sheetId="103">
        <row r="2">
          <cell r="B2" t="str">
            <v>올리브영 6월 브랜드 세일 캠페인 데일리 리포트</v>
          </cell>
        </row>
      </sheetData>
      <sheetData sheetId="104">
        <row r="2">
          <cell r="B2" t="str">
            <v>올리브영 12월 브랜드 세일 캠페인 데일리 리포트</v>
          </cell>
        </row>
      </sheetData>
      <sheetData sheetId="105">
        <row r="2">
          <cell r="B2" t="str">
            <v>올리브영 6월 브랜드 세일 캠페인 데일리 리포트</v>
          </cell>
        </row>
      </sheetData>
      <sheetData sheetId="106">
        <row r="2">
          <cell r="B2" t="str">
            <v>올리브영 6월 브랜드 세일 캠페인 데일리 리포트</v>
          </cell>
        </row>
      </sheetData>
      <sheetData sheetId="107">
        <row r="2">
          <cell r="B2" t="str">
            <v>올리브영 12월 브랜드 세일 캠페인 데일리 리포트</v>
          </cell>
        </row>
      </sheetData>
      <sheetData sheetId="108">
        <row r="2">
          <cell r="B2" t="str">
            <v>올리브영 6월 브랜드 세일 캠페인 데일리 리포트</v>
          </cell>
        </row>
      </sheetData>
      <sheetData sheetId="109">
        <row r="2">
          <cell r="B2" t="str">
            <v>올리브영 6월 브랜드 세일 캠페인 데일리 리포트</v>
          </cell>
        </row>
      </sheetData>
      <sheetData sheetId="110">
        <row r="2">
          <cell r="B2" t="str">
            <v>올리브영 6월 브랜드 세일 캠페인 데일리 리포트</v>
          </cell>
        </row>
      </sheetData>
      <sheetData sheetId="111">
        <row r="2">
          <cell r="B2" t="str">
            <v>올리브영 6월 브랜드 세일 캠페인 데일리 리포트</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엔미즈_코리아"/>
    </sheetNames>
    <sheetDataSet>
      <sheetData sheetId="0"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빼빼로"/>
      <sheetName val="엔미즈"/>
      <sheetName val="미세스키홈스쿨 (3)"/>
      <sheetName val="미세스키홈스쿨 (2)"/>
      <sheetName val="엔미즈_코리아"/>
      <sheetName val="엔미즈_타겟메일"/>
      <sheetName val="제크 (2)"/>
      <sheetName val="미세스키홈스쿨"/>
      <sheetName val="게토레이_MSN"/>
      <sheetName val="게토레이_엠파스"/>
      <sheetName val="게토레이_iMBC"/>
      <sheetName val="게토레이_코리아"/>
      <sheetName val="나뚜루"/>
      <sheetName val="팅클"/>
      <sheetName val="미세스키"/>
      <sheetName val="칸쵸_2"/>
      <sheetName val="칸쵸_1"/>
      <sheetName val="롯데제과_설레임2nd"/>
      <sheetName val="롯데제과_설레임1st"/>
      <sheetName val="롯데타운_마루"/>
      <sheetName val="도시바"/>
      <sheetName val="카마이타치의밤"/>
      <sheetName val="제크"/>
      <sheetName val="올림푸스"/>
      <sheetName val="IO&amp;GL"/>
      <sheetName val="합계"/>
      <sheetName val="다음"/>
      <sheetName val="조인스MSN"/>
      <sheetName val="Daum"/>
      <sheetName val="2010년 Movie DB"/>
      <sheetName val="미세스키홈스쿨_(3)"/>
      <sheetName val="미세스키홈스쿨_(2)"/>
      <sheetName val="제크_(2)"/>
      <sheetName val="2010년_Movie_DB"/>
      <sheetName val="Slopes"/>
      <sheetName val="Flat Priced Products"/>
      <sheetName val="Pricelist"/>
      <sheetName val="flatpricebycountry"/>
      <sheetName val="tierpricebycountry"/>
      <sheetName val="Sheet1"/>
      <sheetName val="코드"/>
      <sheetName val="전체단가표"/>
      <sheetName val="채널"/>
      <sheetName val="가격표"/>
      <sheetName val="앱디스코 매체제안서"/>
      <sheetName val="미세스키홈스쿨_(3)1"/>
      <sheetName val="미세스키홈스쿨_(2)1"/>
      <sheetName val="제크_(2)1"/>
      <sheetName val="2010년_Movie_DB1"/>
      <sheetName val="Flat_Priced_Products"/>
      <sheetName val="앱디스코_매체제안서"/>
    </sheetNames>
    <sheetDataSet>
      <sheetData sheetId="0" refreshError="1"/>
      <sheetData sheetId="1" refreshError="1"/>
      <sheetData sheetId="2" refreshError="1"/>
      <sheetData sheetId="3" refreshError="1"/>
      <sheetData sheetId="4" refreshError="1">
        <row r="2">
          <cell r="B2" t="str">
            <v>Korea.com Total</v>
          </cell>
          <cell r="H2" t="str">
            <v>Korea.com Total (Text Service 포함)</v>
          </cell>
          <cell r="J2" t="str">
            <v>초기페이지 팝언더 450*400</v>
          </cell>
          <cell r="N2" t="str">
            <v>제휴네트웍, 로그인 336*280</v>
          </cell>
          <cell r="R2" t="str">
            <v>커뮤니티, 메일 상단 778*90</v>
          </cell>
          <cell r="V2" t="str">
            <v>Run of Site 우측 148*600</v>
          </cell>
          <cell r="Z2" t="str">
            <v>초기페이지 이벤트&amp;경품 Text</v>
          </cell>
          <cell r="AA2" t="str">
            <v>Run of Site 상단 Text</v>
          </cell>
        </row>
        <row r="3">
          <cell r="B3" t="str">
            <v>Plan/29일</v>
          </cell>
          <cell r="C3">
            <v>5000000</v>
          </cell>
          <cell r="E3" t="str">
            <v>imp</v>
          </cell>
          <cell r="J3" t="str">
            <v>Plan/29일</v>
          </cell>
          <cell r="K3">
            <v>1000000</v>
          </cell>
          <cell r="M3" t="str">
            <v>imp</v>
          </cell>
          <cell r="N3" t="str">
            <v>Plan/29일</v>
          </cell>
          <cell r="O3">
            <v>1000000</v>
          </cell>
          <cell r="Q3" t="str">
            <v>imp</v>
          </cell>
          <cell r="R3" t="str">
            <v>Plan/29일</v>
          </cell>
          <cell r="S3">
            <v>1500000</v>
          </cell>
          <cell r="U3" t="str">
            <v>imp</v>
          </cell>
          <cell r="V3" t="str">
            <v>Plan/29일</v>
          </cell>
          <cell r="W3">
            <v>1500000</v>
          </cell>
          <cell r="Y3" t="str">
            <v>imp</v>
          </cell>
          <cell r="Z3" t="str">
            <v>Service</v>
          </cell>
          <cell r="AA3" t="str">
            <v>Service</v>
          </cell>
        </row>
        <row r="4">
          <cell r="B4" t="str">
            <v>Plan/일</v>
          </cell>
          <cell r="C4">
            <v>172413.79310344829</v>
          </cell>
          <cell r="E4" t="str">
            <v>imp</v>
          </cell>
          <cell r="J4" t="str">
            <v>Plan/일</v>
          </cell>
          <cell r="K4">
            <v>34482.758620689652</v>
          </cell>
          <cell r="M4" t="str">
            <v>imp</v>
          </cell>
          <cell r="N4" t="str">
            <v>Plan/일</v>
          </cell>
          <cell r="O4">
            <v>34482.758620689652</v>
          </cell>
          <cell r="Q4" t="str">
            <v>imp</v>
          </cell>
          <cell r="R4" t="str">
            <v>Plan/일</v>
          </cell>
          <cell r="S4">
            <v>51724.137931034486</v>
          </cell>
          <cell r="U4" t="str">
            <v>imp</v>
          </cell>
          <cell r="V4" t="str">
            <v>Plan/일</v>
          </cell>
          <cell r="W4">
            <v>51724.137931034486</v>
          </cell>
          <cell r="Y4" t="str">
            <v>imp</v>
          </cell>
        </row>
        <row r="5">
          <cell r="B5" t="str">
            <v>Plan</v>
          </cell>
          <cell r="C5">
            <v>5000000</v>
          </cell>
          <cell r="E5" t="str">
            <v>imp</v>
          </cell>
          <cell r="J5" t="str">
            <v>Plan</v>
          </cell>
          <cell r="K5">
            <v>999999.99999999988</v>
          </cell>
          <cell r="M5" t="str">
            <v>imp</v>
          </cell>
          <cell r="N5" t="str">
            <v>Plan</v>
          </cell>
          <cell r="O5">
            <v>999999.99999999988</v>
          </cell>
          <cell r="Q5" t="str">
            <v>imp</v>
          </cell>
          <cell r="R5" t="str">
            <v>Plan</v>
          </cell>
          <cell r="S5">
            <v>1500000</v>
          </cell>
          <cell r="U5" t="str">
            <v>imp</v>
          </cell>
          <cell r="V5" t="str">
            <v>Plan</v>
          </cell>
          <cell r="W5">
            <v>1500000</v>
          </cell>
          <cell r="Y5" t="str">
            <v>imp</v>
          </cell>
        </row>
        <row r="6">
          <cell r="B6" t="str">
            <v>Actual</v>
          </cell>
          <cell r="C6">
            <v>11242085</v>
          </cell>
          <cell r="E6" t="str">
            <v>imp</v>
          </cell>
          <cell r="J6" t="str">
            <v>Actual</v>
          </cell>
          <cell r="K6">
            <v>1397040</v>
          </cell>
          <cell r="M6" t="str">
            <v>imp</v>
          </cell>
          <cell r="N6" t="str">
            <v>Actual</v>
          </cell>
          <cell r="O6">
            <v>1481106</v>
          </cell>
          <cell r="Q6" t="str">
            <v>imp</v>
          </cell>
          <cell r="R6" t="str">
            <v>Actual</v>
          </cell>
          <cell r="S6">
            <v>3856557</v>
          </cell>
          <cell r="U6" t="str">
            <v>imp</v>
          </cell>
          <cell r="V6" t="str">
            <v>Actual</v>
          </cell>
          <cell r="W6">
            <v>4507382</v>
          </cell>
          <cell r="Y6" t="str">
            <v>imp</v>
          </cell>
        </row>
        <row r="7">
          <cell r="B7" t="str">
            <v>Plan대비</v>
          </cell>
          <cell r="C7">
            <v>2.2484169999999999</v>
          </cell>
          <cell r="J7" t="str">
            <v>Plan대비</v>
          </cell>
          <cell r="K7">
            <v>1.3970400000000001</v>
          </cell>
          <cell r="N7" t="str">
            <v>Plan대비</v>
          </cell>
          <cell r="O7">
            <v>1.4811060000000003</v>
          </cell>
          <cell r="R7" t="str">
            <v>Plan대비</v>
          </cell>
          <cell r="S7">
            <v>2.5710380000000002</v>
          </cell>
          <cell r="V7" t="str">
            <v>Plan대비</v>
          </cell>
          <cell r="W7">
            <v>3.0049213333333333</v>
          </cell>
        </row>
        <row r="8">
          <cell r="B8" t="str">
            <v>Imp</v>
          </cell>
          <cell r="C8" t="str">
            <v>Click</v>
          </cell>
          <cell r="D8" t="str">
            <v>CTR</v>
          </cell>
          <cell r="E8" t="str">
            <v>Plan대비</v>
          </cell>
          <cell r="F8" t="str">
            <v>CPI</v>
          </cell>
          <cell r="G8" t="str">
            <v>CPC</v>
          </cell>
          <cell r="H8" t="str">
            <v>Click</v>
          </cell>
          <cell r="I8" t="str">
            <v>CPC</v>
          </cell>
          <cell r="J8" t="str">
            <v>Imp</v>
          </cell>
          <cell r="K8" t="str">
            <v>Click</v>
          </cell>
          <cell r="L8" t="str">
            <v>CTR</v>
          </cell>
          <cell r="M8" t="str">
            <v>Plan대비</v>
          </cell>
          <cell r="N8" t="str">
            <v>Imp</v>
          </cell>
          <cell r="O8" t="str">
            <v>Click</v>
          </cell>
          <cell r="P8" t="str">
            <v>CTR</v>
          </cell>
          <cell r="Q8" t="str">
            <v>Plan대비</v>
          </cell>
          <cell r="R8" t="str">
            <v>Imp</v>
          </cell>
          <cell r="S8" t="str">
            <v>Click</v>
          </cell>
          <cell r="T8" t="str">
            <v>CTR</v>
          </cell>
          <cell r="U8" t="str">
            <v>Plan대비</v>
          </cell>
          <cell r="V8" t="str">
            <v>Imp</v>
          </cell>
          <cell r="W8" t="str">
            <v>Click</v>
          </cell>
          <cell r="X8" t="str">
            <v>CTR</v>
          </cell>
          <cell r="Y8" t="str">
            <v>Plan대비</v>
          </cell>
          <cell r="Z8" t="str">
            <v>Click</v>
          </cell>
          <cell r="AA8" t="str">
            <v>Click</v>
          </cell>
        </row>
        <row r="9">
          <cell r="A9">
            <v>37866</v>
          </cell>
          <cell r="B9">
            <v>337154</v>
          </cell>
          <cell r="C9">
            <v>3052</v>
          </cell>
          <cell r="D9">
            <v>9.0522431885725809E-3</v>
          </cell>
          <cell r="E9">
            <v>1.9554931999999998</v>
          </cell>
          <cell r="F9">
            <v>0.51137994241043649</v>
          </cell>
          <cell r="G9">
            <v>56.492068513580698</v>
          </cell>
          <cell r="H9">
            <v>3052</v>
          </cell>
          <cell r="I9">
            <v>56.492068513580698</v>
          </cell>
          <cell r="J9">
            <v>100333</v>
          </cell>
          <cell r="K9">
            <v>2436</v>
          </cell>
          <cell r="L9">
            <v>2.4279150429071195E-2</v>
          </cell>
          <cell r="M9">
            <v>2.9096570000000002</v>
          </cell>
          <cell r="N9">
            <v>49583</v>
          </cell>
          <cell r="O9">
            <v>171</v>
          </cell>
          <cell r="P9">
            <v>3.4487626807575178E-3</v>
          </cell>
          <cell r="Q9">
            <v>1.437907</v>
          </cell>
          <cell r="R9">
            <v>69135</v>
          </cell>
          <cell r="S9">
            <v>160</v>
          </cell>
          <cell r="T9">
            <v>2.3143125768424096E-3</v>
          </cell>
          <cell r="U9">
            <v>1.3366099999999999</v>
          </cell>
          <cell r="V9">
            <v>118103</v>
          </cell>
          <cell r="W9">
            <v>285</v>
          </cell>
          <cell r="X9">
            <v>2.413147845524669E-3</v>
          </cell>
          <cell r="Y9">
            <v>2.2833246666666667</v>
          </cell>
        </row>
        <row r="10">
          <cell r="A10">
            <v>37867</v>
          </cell>
          <cell r="B10">
            <v>259600</v>
          </cell>
          <cell r="C10">
            <v>1634</v>
          </cell>
          <cell r="D10">
            <v>6.2942989214175658E-3</v>
          </cell>
          <cell r="E10">
            <v>1.7305865999999999</v>
          </cell>
          <cell r="F10">
            <v>0.57783875132281737</v>
          </cell>
          <cell r="G10">
            <v>73.586766155974516</v>
          </cell>
          <cell r="H10">
            <v>1634</v>
          </cell>
          <cell r="I10">
            <v>73.586766155974516</v>
          </cell>
          <cell r="J10">
            <v>43608</v>
          </cell>
          <cell r="K10">
            <v>1115</v>
          </cell>
          <cell r="L10">
            <v>2.5568702990277012E-2</v>
          </cell>
          <cell r="M10">
            <v>2.0871445000000004</v>
          </cell>
          <cell r="N10">
            <v>47511</v>
          </cell>
          <cell r="O10">
            <v>169</v>
          </cell>
          <cell r="P10">
            <v>3.5570709940855802E-3</v>
          </cell>
          <cell r="Q10">
            <v>1.4078630000000001</v>
          </cell>
          <cell r="R10">
            <v>68480</v>
          </cell>
          <cell r="S10">
            <v>146</v>
          </cell>
          <cell r="T10">
            <v>2.1320093457943925E-3</v>
          </cell>
          <cell r="U10">
            <v>1.3302783333333332</v>
          </cell>
          <cell r="V10">
            <v>100001</v>
          </cell>
          <cell r="W10">
            <v>204</v>
          </cell>
          <cell r="X10">
            <v>2.039979600203998E-3</v>
          </cell>
          <cell r="Y10">
            <v>2.1083386666666666</v>
          </cell>
        </row>
        <row r="11">
          <cell r="A11">
            <v>37868</v>
          </cell>
          <cell r="B11">
            <v>272684</v>
          </cell>
          <cell r="C11">
            <v>1537</v>
          </cell>
          <cell r="D11">
            <v>5.6365610010121608E-3</v>
          </cell>
          <cell r="E11">
            <v>1.6809134666666665</v>
          </cell>
          <cell r="F11">
            <v>0.59491462221612679</v>
          </cell>
          <cell r="G11">
            <v>83.117689106595677</v>
          </cell>
          <cell r="H11">
            <v>1537</v>
          </cell>
          <cell r="I11">
            <v>83.117689106595677</v>
          </cell>
          <cell r="J11">
            <v>43550</v>
          </cell>
          <cell r="K11">
            <v>1066</v>
          </cell>
          <cell r="L11">
            <v>2.4477611940298509E-2</v>
          </cell>
          <cell r="M11">
            <v>1.8124130000000001</v>
          </cell>
          <cell r="N11">
            <v>38501</v>
          </cell>
          <cell r="O11">
            <v>100</v>
          </cell>
          <cell r="P11">
            <v>2.5973351341523599E-3</v>
          </cell>
          <cell r="Q11">
            <v>1.3107516666666668</v>
          </cell>
          <cell r="R11">
            <v>96189</v>
          </cell>
          <cell r="S11">
            <v>169</v>
          </cell>
          <cell r="T11">
            <v>1.7569576562808638E-3</v>
          </cell>
          <cell r="U11">
            <v>1.5067368888888888</v>
          </cell>
          <cell r="V11">
            <v>94444</v>
          </cell>
          <cell r="W11">
            <v>202</v>
          </cell>
          <cell r="X11">
            <v>2.138833594511033E-3</v>
          </cell>
          <cell r="Y11">
            <v>2.0141982222222223</v>
          </cell>
        </row>
        <row r="12">
          <cell r="A12">
            <v>37869</v>
          </cell>
          <cell r="B12">
            <v>316784</v>
          </cell>
          <cell r="C12">
            <v>1510</v>
          </cell>
          <cell r="D12">
            <v>4.7666548815596746E-3</v>
          </cell>
          <cell r="E12">
            <v>1.7200218999999999</v>
          </cell>
          <cell r="F12">
            <v>0.58138794628138168</v>
          </cell>
          <cell r="G12">
            <v>89.183392268691733</v>
          </cell>
          <cell r="H12">
            <v>1510</v>
          </cell>
          <cell r="I12">
            <v>89.183392268691733</v>
          </cell>
          <cell r="J12">
            <v>43147</v>
          </cell>
          <cell r="K12">
            <v>964</v>
          </cell>
          <cell r="L12">
            <v>2.2342225415440238E-2</v>
          </cell>
          <cell r="M12">
            <v>1.6721255000000002</v>
          </cell>
          <cell r="N12">
            <v>43387</v>
          </cell>
          <cell r="O12">
            <v>103</v>
          </cell>
          <cell r="P12">
            <v>2.3739829902966326E-3</v>
          </cell>
          <cell r="Q12">
            <v>1.2976195000000001</v>
          </cell>
          <cell r="R12">
            <v>118177</v>
          </cell>
          <cell r="S12">
            <v>200</v>
          </cell>
          <cell r="T12">
            <v>1.6923766892034829E-3</v>
          </cell>
          <cell r="U12">
            <v>1.7012414999999999</v>
          </cell>
          <cell r="V12">
            <v>112073</v>
          </cell>
          <cell r="W12">
            <v>243</v>
          </cell>
          <cell r="X12">
            <v>2.1682296360407949E-3</v>
          </cell>
          <cell r="Y12">
            <v>2.0523348333333331</v>
          </cell>
        </row>
        <row r="13">
          <cell r="A13">
            <v>37870</v>
          </cell>
          <cell r="B13">
            <v>326224</v>
          </cell>
          <cell r="C13">
            <v>1345</v>
          </cell>
          <cell r="D13">
            <v>4.1229339349649324E-3</v>
          </cell>
          <cell r="E13">
            <v>1.7544373599999998</v>
          </cell>
          <cell r="F13">
            <v>0.56998330222516469</v>
          </cell>
          <cell r="G13">
            <v>94.962432861559975</v>
          </cell>
          <cell r="H13">
            <v>1345</v>
          </cell>
          <cell r="I13">
            <v>94.962432861559975</v>
          </cell>
          <cell r="J13">
            <v>42947</v>
          </cell>
          <cell r="K13">
            <v>839</v>
          </cell>
          <cell r="L13">
            <v>1.9535706801406386E-2</v>
          </cell>
          <cell r="M13">
            <v>1.5867930000000001</v>
          </cell>
          <cell r="N13">
            <v>52571</v>
          </cell>
          <cell r="O13">
            <v>128</v>
          </cell>
          <cell r="P13">
            <v>2.4348024576287307E-3</v>
          </cell>
          <cell r="Q13">
            <v>1.3430074000000001</v>
          </cell>
          <cell r="R13">
            <v>117428</v>
          </cell>
          <cell r="S13">
            <v>155</v>
          </cell>
          <cell r="T13">
            <v>1.3199577613516368E-3</v>
          </cell>
          <cell r="U13">
            <v>1.8150481333333333</v>
          </cell>
          <cell r="V13">
            <v>113278</v>
          </cell>
          <cell r="W13">
            <v>223</v>
          </cell>
          <cell r="X13">
            <v>1.96860820282844E-3</v>
          </cell>
          <cell r="Y13">
            <v>2.0798761333333333</v>
          </cell>
        </row>
        <row r="14">
          <cell r="A14">
            <v>37871</v>
          </cell>
          <cell r="B14">
            <v>282434</v>
          </cell>
          <cell r="C14">
            <v>1193</v>
          </cell>
          <cell r="D14">
            <v>4.2239956945693503E-3</v>
          </cell>
          <cell r="E14">
            <v>1.7350506666666665</v>
          </cell>
          <cell r="F14">
            <v>0.57635204505074977</v>
          </cell>
          <cell r="G14">
            <v>100.71879647752796</v>
          </cell>
          <cell r="H14">
            <v>1193</v>
          </cell>
          <cell r="I14">
            <v>100.71879647752796</v>
          </cell>
          <cell r="J14">
            <v>43127</v>
          </cell>
          <cell r="K14">
            <v>790</v>
          </cell>
          <cell r="L14">
            <v>1.8317991049690448E-2</v>
          </cell>
          <cell r="M14">
            <v>1.5307746666666668</v>
          </cell>
          <cell r="N14">
            <v>51155</v>
          </cell>
          <cell r="O14">
            <v>109</v>
          </cell>
          <cell r="P14">
            <v>2.13077900498485E-3</v>
          </cell>
          <cell r="Q14">
            <v>1.366422</v>
          </cell>
          <cell r="R14">
            <v>94949</v>
          </cell>
          <cell r="S14">
            <v>128</v>
          </cell>
          <cell r="T14">
            <v>1.3480921336717607E-3</v>
          </cell>
          <cell r="U14">
            <v>1.818486888888889</v>
          </cell>
          <cell r="V14">
            <v>93203</v>
          </cell>
          <cell r="W14">
            <v>166</v>
          </cell>
          <cell r="X14">
            <v>1.7810585496175015E-3</v>
          </cell>
          <cell r="Y14">
            <v>2.0335508888888887</v>
          </cell>
        </row>
        <row r="15">
          <cell r="A15">
            <v>37872</v>
          </cell>
          <cell r="B15">
            <v>419638</v>
          </cell>
          <cell r="C15">
            <v>1436</v>
          </cell>
          <cell r="D15">
            <v>3.4219970546042065E-3</v>
          </cell>
          <cell r="E15">
            <v>1.8348863428571427</v>
          </cell>
          <cell r="F15">
            <v>0.5449928841057684</v>
          </cell>
          <cell r="G15">
            <v>103.09187253131785</v>
          </cell>
          <cell r="H15">
            <v>1436</v>
          </cell>
          <cell r="I15">
            <v>103.09187253131785</v>
          </cell>
          <cell r="J15">
            <v>42908</v>
          </cell>
          <cell r="K15">
            <v>785</v>
          </cell>
          <cell r="L15">
            <v>1.8294956651440292E-2</v>
          </cell>
          <cell r="M15">
            <v>1.4898542857142858</v>
          </cell>
          <cell r="N15">
            <v>51104</v>
          </cell>
          <cell r="O15">
            <v>148</v>
          </cell>
          <cell r="P15">
            <v>2.8960551033187227E-3</v>
          </cell>
          <cell r="Q15">
            <v>1.3829354285714286</v>
          </cell>
          <cell r="R15">
            <v>163840</v>
          </cell>
          <cell r="S15">
            <v>221</v>
          </cell>
          <cell r="T15">
            <v>1.3488769531250001E-3</v>
          </cell>
          <cell r="U15">
            <v>2.0112135238095239</v>
          </cell>
          <cell r="V15">
            <v>161786</v>
          </cell>
          <cell r="W15">
            <v>282</v>
          </cell>
          <cell r="X15">
            <v>1.7430432793937671E-3</v>
          </cell>
          <cell r="Y15">
            <v>2.1898811428571427</v>
          </cell>
        </row>
        <row r="16">
          <cell r="A16">
            <v>37873</v>
          </cell>
          <cell r="B16">
            <v>409324</v>
          </cell>
          <cell r="C16">
            <v>1287</v>
          </cell>
          <cell r="D16">
            <v>3.1442084998680752E-3</v>
          </cell>
          <cell r="E16">
            <v>1.9022854499999999</v>
          </cell>
          <cell r="F16">
            <v>0.52568346143845035</v>
          </cell>
          <cell r="G16">
            <v>106.14978796579855</v>
          </cell>
          <cell r="H16">
            <v>1287</v>
          </cell>
          <cell r="I16">
            <v>106.14978796579855</v>
          </cell>
          <cell r="J16">
            <v>43098</v>
          </cell>
          <cell r="K16">
            <v>712</v>
          </cell>
          <cell r="L16">
            <v>1.652048818970718E-2</v>
          </cell>
          <cell r="M16">
            <v>1.45985275</v>
          </cell>
          <cell r="N16">
            <v>53138</v>
          </cell>
          <cell r="O16">
            <v>120</v>
          </cell>
          <cell r="P16">
            <v>2.2582709172343711E-3</v>
          </cell>
          <cell r="Q16">
            <v>1.4026937500000001</v>
          </cell>
          <cell r="R16">
            <v>153405</v>
          </cell>
          <cell r="S16">
            <v>176</v>
          </cell>
          <cell r="T16">
            <v>1.1472898536553568E-3</v>
          </cell>
          <cell r="U16">
            <v>2.1305405833333331</v>
          </cell>
          <cell r="V16">
            <v>159683</v>
          </cell>
          <cell r="W16">
            <v>279</v>
          </cell>
          <cell r="X16">
            <v>1.7472116631075318E-3</v>
          </cell>
          <cell r="Y16">
            <v>2.302046583333333</v>
          </cell>
        </row>
        <row r="17">
          <cell r="A17">
            <v>37874</v>
          </cell>
          <cell r="B17">
            <v>378775</v>
          </cell>
          <cell r="C17">
            <v>991</v>
          </cell>
          <cell r="D17">
            <v>2.6163289551844764E-3</v>
          </cell>
          <cell r="E17">
            <v>1.9350198444444442</v>
          </cell>
          <cell r="F17">
            <v>0.51679056567355564</v>
          </cell>
          <cell r="G17">
            <v>110.95632019528314</v>
          </cell>
          <cell r="H17">
            <v>991</v>
          </cell>
          <cell r="I17">
            <v>110.95632019528314</v>
          </cell>
          <cell r="J17">
            <v>43001</v>
          </cell>
          <cell r="K17">
            <v>542</v>
          </cell>
          <cell r="L17">
            <v>1.2604358038185158E-2</v>
          </cell>
          <cell r="M17">
            <v>1.4362056666666669</v>
          </cell>
          <cell r="N17">
            <v>53093</v>
          </cell>
          <cell r="O17">
            <v>103</v>
          </cell>
          <cell r="P17">
            <v>1.9399920893526453E-3</v>
          </cell>
          <cell r="Q17">
            <v>1.4179163333333336</v>
          </cell>
          <cell r="R17">
            <v>130495</v>
          </cell>
          <cell r="S17">
            <v>99</v>
          </cell>
          <cell r="T17">
            <v>7.5864975669565884E-4</v>
          </cell>
          <cell r="U17">
            <v>2.1741364444444442</v>
          </cell>
          <cell r="V17">
            <v>152186</v>
          </cell>
          <cell r="W17">
            <v>247</v>
          </cell>
          <cell r="X17">
            <v>1.6230139434639192E-3</v>
          </cell>
          <cell r="Y17">
            <v>2.3731817037037035</v>
          </cell>
        </row>
        <row r="18">
          <cell r="A18">
            <v>37875</v>
          </cell>
          <cell r="B18">
            <v>321984</v>
          </cell>
          <cell r="C18">
            <v>941</v>
          </cell>
          <cell r="D18">
            <v>2.9225054661101172E-3</v>
          </cell>
          <cell r="E18">
            <v>1.9282685799999997</v>
          </cell>
          <cell r="F18">
            <v>0.51859995561406702</v>
          </cell>
          <cell r="G18">
            <v>115.51238985893629</v>
          </cell>
          <cell r="H18">
            <v>941</v>
          </cell>
          <cell r="I18">
            <v>115.51238985893629</v>
          </cell>
          <cell r="J18">
            <v>43047</v>
          </cell>
          <cell r="K18">
            <v>561</v>
          </cell>
          <cell r="L18">
            <v>1.3032267056937765E-2</v>
          </cell>
          <cell r="M18">
            <v>1.4174214000000001</v>
          </cell>
          <cell r="N18">
            <v>47940</v>
          </cell>
          <cell r="O18">
            <v>101</v>
          </cell>
          <cell r="P18">
            <v>2.1068001668752608E-3</v>
          </cell>
          <cell r="Q18">
            <v>1.4151507000000001</v>
          </cell>
          <cell r="R18">
            <v>109594</v>
          </cell>
          <cell r="S18">
            <v>98</v>
          </cell>
          <cell r="T18">
            <v>8.9420953701844987E-4</v>
          </cell>
          <cell r="U18">
            <v>2.1686045333333333</v>
          </cell>
          <cell r="V18">
            <v>121403</v>
          </cell>
          <cell r="W18">
            <v>181</v>
          </cell>
          <cell r="X18">
            <v>1.490902201757782E-3</v>
          </cell>
          <cell r="Y18">
            <v>2.3705759999999998</v>
          </cell>
        </row>
        <row r="19">
          <cell r="A19">
            <v>37876</v>
          </cell>
          <cell r="B19">
            <v>371286</v>
          </cell>
          <cell r="C19">
            <v>1029</v>
          </cell>
          <cell r="D19">
            <v>2.7714484252032126E-3</v>
          </cell>
          <cell r="E19">
            <v>1.948740418181818</v>
          </cell>
          <cell r="F19">
            <v>0.51315197789811517</v>
          </cell>
          <cell r="G19">
            <v>118.86880126217055</v>
          </cell>
          <cell r="H19">
            <v>1029</v>
          </cell>
          <cell r="I19">
            <v>118.86880126217055</v>
          </cell>
          <cell r="J19">
            <v>43028</v>
          </cell>
          <cell r="K19">
            <v>540</v>
          </cell>
          <cell r="L19">
            <v>1.2549967463047318E-2</v>
          </cell>
          <cell r="M19">
            <v>1.4020023636363637</v>
          </cell>
          <cell r="N19">
            <v>53590</v>
          </cell>
          <cell r="O19">
            <v>107</v>
          </cell>
          <cell r="P19">
            <v>1.9966411643963424E-3</v>
          </cell>
          <cell r="Q19">
            <v>1.4277833636363637</v>
          </cell>
          <cell r="R19">
            <v>125610</v>
          </cell>
          <cell r="S19">
            <v>130</v>
          </cell>
          <cell r="T19">
            <v>1.0349494467001034E-3</v>
          </cell>
          <cell r="U19">
            <v>2.1922277575757572</v>
          </cell>
          <cell r="V19">
            <v>149058</v>
          </cell>
          <cell r="W19">
            <v>252</v>
          </cell>
          <cell r="X19">
            <v>1.6906170752324597E-3</v>
          </cell>
          <cell r="Y19">
            <v>2.4170498181818179</v>
          </cell>
        </row>
        <row r="20">
          <cell r="A20">
            <v>37877</v>
          </cell>
          <cell r="B20">
            <v>417998</v>
          </cell>
          <cell r="C20">
            <v>1107</v>
          </cell>
          <cell r="D20">
            <v>2.6483380303255039E-3</v>
          </cell>
          <cell r="E20">
            <v>1.9883777499999999</v>
          </cell>
          <cell r="F20">
            <v>0.5029225457788391</v>
          </cell>
          <cell r="G20">
            <v>121.26160574618331</v>
          </cell>
          <cell r="H20">
            <v>1107</v>
          </cell>
          <cell r="I20">
            <v>121.26160574618331</v>
          </cell>
          <cell r="J20">
            <v>42865</v>
          </cell>
          <cell r="K20">
            <v>561</v>
          </cell>
          <cell r="L20">
            <v>1.3087600606555465E-2</v>
          </cell>
          <cell r="M20">
            <v>1.3887592500000001</v>
          </cell>
          <cell r="N20">
            <v>53597</v>
          </cell>
          <cell r="O20">
            <v>129</v>
          </cell>
          <cell r="P20">
            <v>2.40685112972741E-3</v>
          </cell>
          <cell r="Q20">
            <v>1.4383275000000002</v>
          </cell>
          <cell r="R20">
            <v>152107</v>
          </cell>
          <cell r="S20">
            <v>146</v>
          </cell>
          <cell r="T20">
            <v>9.5985063146337773E-4</v>
          </cell>
          <cell r="U20">
            <v>2.254603388888889</v>
          </cell>
          <cell r="V20">
            <v>169429</v>
          </cell>
          <cell r="W20">
            <v>271</v>
          </cell>
          <cell r="X20">
            <v>1.5994900518801385E-3</v>
          </cell>
          <cell r="Y20">
            <v>2.4885979444444444</v>
          </cell>
        </row>
        <row r="21">
          <cell r="A21">
            <v>37878</v>
          </cell>
          <cell r="B21">
            <v>426516</v>
          </cell>
          <cell r="C21">
            <v>1180</v>
          </cell>
          <cell r="D21">
            <v>2.7666019563158239E-3</v>
          </cell>
          <cell r="E21">
            <v>2.0257173692307688</v>
          </cell>
          <cell r="F21">
            <v>0.49365228100884212</v>
          </cell>
          <cell r="G21">
            <v>122.86916513237736</v>
          </cell>
          <cell r="H21">
            <v>1180</v>
          </cell>
          <cell r="I21">
            <v>122.86916513237736</v>
          </cell>
          <cell r="J21">
            <v>42926</v>
          </cell>
          <cell r="K21">
            <v>632</v>
          </cell>
          <cell r="L21">
            <v>1.4723011694544099E-2</v>
          </cell>
          <cell r="M21">
            <v>1.3776896153846157</v>
          </cell>
          <cell r="N21">
            <v>53406</v>
          </cell>
          <cell r="O21">
            <v>117</v>
          </cell>
          <cell r="P21">
            <v>2.1907650825749914E-3</v>
          </cell>
          <cell r="Q21">
            <v>1.4468233846153848</v>
          </cell>
          <cell r="R21">
            <v>156113</v>
          </cell>
          <cell r="S21">
            <v>137</v>
          </cell>
          <cell r="T21">
            <v>8.7756945289629948E-4</v>
          </cell>
          <cell r="U21">
            <v>2.3133404102564099</v>
          </cell>
          <cell r="V21">
            <v>174071</v>
          </cell>
          <cell r="W21">
            <v>294</v>
          </cell>
          <cell r="X21">
            <v>1.6889659966335575E-3</v>
          </cell>
          <cell r="Y21">
            <v>2.5560421538461537</v>
          </cell>
        </row>
        <row r="22">
          <cell r="A22">
            <v>37879</v>
          </cell>
          <cell r="B22">
            <v>525084</v>
          </cell>
          <cell r="C22">
            <v>1382</v>
          </cell>
          <cell r="D22">
            <v>2.6319598388067434E-3</v>
          </cell>
          <cell r="E22">
            <v>2.0985580714285712</v>
          </cell>
          <cell r="F22">
            <v>0.47651766878162227</v>
          </cell>
          <cell r="G22">
            <v>123.00209454995291</v>
          </cell>
          <cell r="H22">
            <v>1382</v>
          </cell>
          <cell r="I22">
            <v>123.00209454995291</v>
          </cell>
          <cell r="J22">
            <v>43048</v>
          </cell>
          <cell r="K22">
            <v>593</v>
          </cell>
          <cell r="L22">
            <v>1.3775320572384316E-2</v>
          </cell>
          <cell r="M22">
            <v>1.3684540714285716</v>
          </cell>
          <cell r="N22">
            <v>53691</v>
          </cell>
          <cell r="O22">
            <v>149</v>
          </cell>
          <cell r="P22">
            <v>2.7751392225885156E-3</v>
          </cell>
          <cell r="Q22">
            <v>1.4546959285714287</v>
          </cell>
          <cell r="R22">
            <v>213293</v>
          </cell>
          <cell r="S22">
            <v>258</v>
          </cell>
          <cell r="T22">
            <v>1.2096036906977725E-3</v>
          </cell>
          <cell r="U22">
            <v>2.4426492857142854</v>
          </cell>
          <cell r="V22">
            <v>215052</v>
          </cell>
          <cell r="W22">
            <v>382</v>
          </cell>
          <cell r="X22">
            <v>1.7763145657794393E-3</v>
          </cell>
          <cell r="Y22">
            <v>2.6704442857142858</v>
          </cell>
        </row>
        <row r="23">
          <cell r="A23">
            <v>37880</v>
          </cell>
          <cell r="B23">
            <v>411739</v>
          </cell>
          <cell r="C23">
            <v>1269</v>
          </cell>
          <cell r="D23">
            <v>3.0820495508076719E-3</v>
          </cell>
          <cell r="E23">
            <v>2.1178599466666665</v>
          </cell>
          <cell r="F23">
            <v>0.47217475431929101</v>
          </cell>
          <cell r="G23">
            <v>123.78341533296916</v>
          </cell>
          <cell r="H23">
            <v>1370</v>
          </cell>
          <cell r="I23">
            <v>123.18790590414997</v>
          </cell>
          <cell r="J23">
            <v>42997</v>
          </cell>
          <cell r="K23">
            <v>644</v>
          </cell>
          <cell r="L23">
            <v>1.4977789148080099E-2</v>
          </cell>
          <cell r="M23">
            <v>1.3603513333333335</v>
          </cell>
          <cell r="N23">
            <v>51892</v>
          </cell>
          <cell r="O23">
            <v>173</v>
          </cell>
          <cell r="P23">
            <v>3.3338472211516226E-3</v>
          </cell>
          <cell r="Q23">
            <v>1.4580407333333334</v>
          </cell>
          <cell r="R23">
            <v>169960</v>
          </cell>
          <cell r="S23">
            <v>201</v>
          </cell>
          <cell r="T23">
            <v>1.1826312073429043E-3</v>
          </cell>
          <cell r="U23">
            <v>2.4988655555555552</v>
          </cell>
          <cell r="V23">
            <v>146890</v>
          </cell>
          <cell r="W23">
            <v>251</v>
          </cell>
          <cell r="X23">
            <v>1.7087616583838247E-3</v>
          </cell>
          <cell r="Y23">
            <v>2.6817395555555552</v>
          </cell>
          <cell r="Z23">
            <v>71</v>
          </cell>
          <cell r="AA23">
            <v>30</v>
          </cell>
        </row>
        <row r="24">
          <cell r="A24">
            <v>37881</v>
          </cell>
          <cell r="B24">
            <v>583945</v>
          </cell>
          <cell r="C24">
            <v>1404</v>
          </cell>
          <cell r="D24">
            <v>2.4043360247968559E-3</v>
          </cell>
          <cell r="E24">
            <v>2.1971737624999998</v>
          </cell>
          <cell r="F24">
            <v>0.45513013903013966</v>
          </cell>
          <cell r="G24">
            <v>123.72160782415449</v>
          </cell>
          <cell r="H24">
            <v>1525</v>
          </cell>
          <cell r="I24">
            <v>122.50191792065246</v>
          </cell>
          <cell r="J24">
            <v>70257</v>
          </cell>
          <cell r="K24">
            <v>786</v>
          </cell>
          <cell r="L24">
            <v>1.1187497331226781E-2</v>
          </cell>
          <cell r="M24">
            <v>1.4026701875000001</v>
          </cell>
          <cell r="N24">
            <v>50035</v>
          </cell>
          <cell r="O24">
            <v>138</v>
          </cell>
          <cell r="P24">
            <v>2.7580693514539824E-3</v>
          </cell>
          <cell r="Q24">
            <v>1.4576016250000001</v>
          </cell>
          <cell r="R24">
            <v>152201</v>
          </cell>
          <cell r="S24">
            <v>162</v>
          </cell>
          <cell r="T24">
            <v>1.0643819685810213E-3</v>
          </cell>
          <cell r="U24">
            <v>2.5265960000000001</v>
          </cell>
          <cell r="V24">
            <v>311452</v>
          </cell>
          <cell r="W24">
            <v>318</v>
          </cell>
          <cell r="X24">
            <v>1.0210241064433684E-3</v>
          </cell>
          <cell r="Y24">
            <v>2.8904686666666666</v>
          </cell>
          <cell r="Z24">
            <v>89</v>
          </cell>
          <cell r="AA24">
            <v>32</v>
          </cell>
        </row>
        <row r="25">
          <cell r="A25">
            <v>37882</v>
          </cell>
          <cell r="B25">
            <v>577882</v>
          </cell>
          <cell r="C25">
            <v>1269</v>
          </cell>
          <cell r="D25">
            <v>2.1959500382431017E-3</v>
          </cell>
          <cell r="E25">
            <v>2.2650879882352939</v>
          </cell>
          <cell r="F25">
            <v>0.4414839534684431</v>
          </cell>
          <cell r="G25">
            <v>124.37556151907921</v>
          </cell>
          <cell r="H25">
            <v>1334</v>
          </cell>
          <cell r="I25">
            <v>122.87907109204799</v>
          </cell>
          <cell r="J25">
            <v>56065</v>
          </cell>
          <cell r="K25">
            <v>659</v>
          </cell>
          <cell r="L25">
            <v>1.1754213858913761E-2</v>
          </cell>
          <cell r="M25">
            <v>1.4158004705882354</v>
          </cell>
          <cell r="N25">
            <v>51081</v>
          </cell>
          <cell r="O25">
            <v>136</v>
          </cell>
          <cell r="P25">
            <v>2.6624380885260663E-3</v>
          </cell>
          <cell r="Q25">
            <v>1.4589985294117649</v>
          </cell>
          <cell r="R25">
            <v>153957</v>
          </cell>
          <cell r="S25">
            <v>160</v>
          </cell>
          <cell r="T25">
            <v>1.0392512194963529E-3</v>
          </cell>
          <cell r="U25">
            <v>2.5530610588235296</v>
          </cell>
          <cell r="V25">
            <v>316779</v>
          </cell>
          <cell r="W25">
            <v>314</v>
          </cell>
          <cell r="X25">
            <v>9.9122732251822254E-4</v>
          </cell>
          <cell r="Y25">
            <v>3.080699568627451</v>
          </cell>
          <cell r="Z25">
            <v>42</v>
          </cell>
          <cell r="AA25">
            <v>23</v>
          </cell>
        </row>
        <row r="26">
          <cell r="A26">
            <v>37883</v>
          </cell>
          <cell r="B26">
            <v>554496</v>
          </cell>
          <cell r="C26">
            <v>1269</v>
          </cell>
          <cell r="D26">
            <v>2.2885647506925206E-3</v>
          </cell>
          <cell r="E26">
            <v>2.3179206999999997</v>
          </cell>
          <cell r="F26">
            <v>0.43142114395889392</v>
          </cell>
          <cell r="G26">
            <v>124.96268475385824</v>
          </cell>
          <cell r="H26">
            <v>1327</v>
          </cell>
          <cell r="I26">
            <v>123.25052723836653</v>
          </cell>
          <cell r="J26">
            <v>55922</v>
          </cell>
          <cell r="K26">
            <v>588</v>
          </cell>
          <cell r="L26">
            <v>1.0514645398948535E-2</v>
          </cell>
          <cell r="M26">
            <v>1.4272414444444448</v>
          </cell>
          <cell r="N26">
            <v>49257</v>
          </cell>
          <cell r="O26">
            <v>155</v>
          </cell>
          <cell r="P26">
            <v>3.1467608664758309E-3</v>
          </cell>
          <cell r="Q26">
            <v>1.4573015555555557</v>
          </cell>
          <cell r="R26">
            <v>148206</v>
          </cell>
          <cell r="S26">
            <v>196</v>
          </cell>
          <cell r="T26">
            <v>1.3224835701658502E-3</v>
          </cell>
          <cell r="U26">
            <v>2.5704085555555554</v>
          </cell>
          <cell r="V26">
            <v>301111</v>
          </cell>
          <cell r="W26">
            <v>330</v>
          </cell>
          <cell r="X26">
            <v>1.0959413638160014E-3</v>
          </cell>
          <cell r="Y26">
            <v>3.2329651111111111</v>
          </cell>
          <cell r="Z26">
            <v>37</v>
          </cell>
          <cell r="AA26">
            <v>21</v>
          </cell>
        </row>
        <row r="27">
          <cell r="A27">
            <v>37884</v>
          </cell>
          <cell r="B27">
            <v>505947</v>
          </cell>
          <cell r="C27">
            <v>974</v>
          </cell>
          <cell r="D27">
            <v>1.9251028269759482E-3</v>
          </cell>
          <cell r="E27">
            <v>2.3503718526315787</v>
          </cell>
          <cell r="F27">
            <v>0.42546459143490695</v>
          </cell>
          <cell r="G27">
            <v>126.92712111920328</v>
          </cell>
          <cell r="H27">
            <v>1034</v>
          </cell>
          <cell r="I27">
            <v>124.96612760225518</v>
          </cell>
          <cell r="J27">
            <v>55166</v>
          </cell>
          <cell r="K27">
            <v>501</v>
          </cell>
          <cell r="L27">
            <v>9.0816807453866517E-3</v>
          </cell>
          <cell r="M27">
            <v>1.4363242105263159</v>
          </cell>
          <cell r="N27">
            <v>54248</v>
          </cell>
          <cell r="O27">
            <v>122</v>
          </cell>
          <cell r="P27">
            <v>2.2489308361598585E-3</v>
          </cell>
          <cell r="Q27">
            <v>1.463401052631579</v>
          </cell>
          <cell r="R27">
            <v>122237</v>
          </cell>
          <cell r="S27">
            <v>107</v>
          </cell>
          <cell r="T27">
            <v>8.7534870783805235E-4</v>
          </cell>
          <cell r="U27">
            <v>2.5595054035087719</v>
          </cell>
          <cell r="V27">
            <v>274296</v>
          </cell>
          <cell r="W27">
            <v>244</v>
          </cell>
          <cell r="X27">
            <v>8.8954997520926296E-4</v>
          </cell>
          <cell r="Y27">
            <v>3.3419172631578946</v>
          </cell>
          <cell r="Z27">
            <v>41</v>
          </cell>
          <cell r="AA27">
            <v>19</v>
          </cell>
        </row>
        <row r="28">
          <cell r="A28">
            <v>37885</v>
          </cell>
          <cell r="B28">
            <v>446592</v>
          </cell>
          <cell r="C28">
            <v>857</v>
          </cell>
          <cell r="D28">
            <v>1.9189775007165378E-3</v>
          </cell>
          <cell r="E28">
            <v>2.3623649399999995</v>
          </cell>
          <cell r="F28">
            <v>0.4233046228666093</v>
          </cell>
          <cell r="G28">
            <v>129.31357766702791</v>
          </cell>
          <cell r="H28">
            <v>902</v>
          </cell>
          <cell r="I28">
            <v>127.1675712519902</v>
          </cell>
          <cell r="J28">
            <v>47217</v>
          </cell>
          <cell r="K28">
            <v>448</v>
          </cell>
          <cell r="L28">
            <v>9.4881080966601004E-3</v>
          </cell>
          <cell r="M28">
            <v>1.4329726500000002</v>
          </cell>
          <cell r="N28">
            <v>54423</v>
          </cell>
          <cell r="O28">
            <v>123</v>
          </cell>
          <cell r="P28">
            <v>2.2600738658287854E-3</v>
          </cell>
          <cell r="Q28">
            <v>1.4691443500000001</v>
          </cell>
          <cell r="R28">
            <v>98859</v>
          </cell>
          <cell r="S28">
            <v>85</v>
          </cell>
          <cell r="T28">
            <v>8.5981043708716455E-4</v>
          </cell>
          <cell r="U28">
            <v>2.5270938333333333</v>
          </cell>
          <cell r="V28">
            <v>246093</v>
          </cell>
          <cell r="W28">
            <v>201</v>
          </cell>
          <cell r="X28">
            <v>8.1676439394862913E-4</v>
          </cell>
          <cell r="Y28">
            <v>3.4127112999999998</v>
          </cell>
          <cell r="Z28">
            <v>29</v>
          </cell>
          <cell r="AA28">
            <v>16</v>
          </cell>
        </row>
        <row r="29">
          <cell r="A29">
            <v>37886</v>
          </cell>
          <cell r="B29">
            <v>393401</v>
          </cell>
          <cell r="C29">
            <v>1018</v>
          </cell>
          <cell r="D29">
            <v>2.5876904227493066E-3</v>
          </cell>
          <cell r="E29">
            <v>2.3585249809523807</v>
          </cell>
          <cell r="F29">
            <v>0.42399381311458334</v>
          </cell>
          <cell r="G29">
            <v>130.78636234548526</v>
          </cell>
          <cell r="H29">
            <v>1085</v>
          </cell>
          <cell r="I29">
            <v>128.38869739273125</v>
          </cell>
          <cell r="J29">
            <v>57088</v>
          </cell>
          <cell r="K29">
            <v>558</v>
          </cell>
          <cell r="L29">
            <v>9.7743834080717493E-3</v>
          </cell>
          <cell r="M29">
            <v>1.4435716666666669</v>
          </cell>
          <cell r="N29">
            <v>47008</v>
          </cell>
          <cell r="O29">
            <v>111</v>
          </cell>
          <cell r="P29">
            <v>2.3613002042205582E-3</v>
          </cell>
          <cell r="Q29">
            <v>1.4641009047619049</v>
          </cell>
          <cell r="R29">
            <v>159251</v>
          </cell>
          <cell r="S29">
            <v>156</v>
          </cell>
          <cell r="T29">
            <v>9.7958568549020111E-4</v>
          </cell>
          <cell r="U29">
            <v>2.553368063492063</v>
          </cell>
          <cell r="V29">
            <v>130054</v>
          </cell>
          <cell r="W29">
            <v>193</v>
          </cell>
          <cell r="X29">
            <v>1.4839989542805296E-3</v>
          </cell>
          <cell r="Y29">
            <v>3.3699334920634918</v>
          </cell>
          <cell r="Z29">
            <v>40</v>
          </cell>
          <cell r="AA29">
            <v>27</v>
          </cell>
        </row>
        <row r="30">
          <cell r="A30">
            <v>37887</v>
          </cell>
          <cell r="B30">
            <v>390367</v>
          </cell>
          <cell r="C30">
            <v>984</v>
          </cell>
          <cell r="D30">
            <v>2.5207048751559429E-3</v>
          </cell>
          <cell r="E30">
            <v>2.3542342363636362</v>
          </cell>
          <cell r="F30">
            <v>0.42476656933874418</v>
          </cell>
          <cell r="G30">
            <v>132.31140813017518</v>
          </cell>
          <cell r="H30">
            <v>1054</v>
          </cell>
          <cell r="I30">
            <v>129.65658684928601</v>
          </cell>
          <cell r="J30">
            <v>53614</v>
          </cell>
          <cell r="K30">
            <v>513</v>
          </cell>
          <cell r="L30">
            <v>9.5683963143954939E-3</v>
          </cell>
          <cell r="M30">
            <v>1.4486277727272727</v>
          </cell>
          <cell r="N30">
            <v>47083</v>
          </cell>
          <cell r="O30">
            <v>102</v>
          </cell>
          <cell r="P30">
            <v>2.1663870186691588E-3</v>
          </cell>
          <cell r="Q30">
            <v>1.4596148181818183</v>
          </cell>
          <cell r="R30">
            <v>162822</v>
          </cell>
          <cell r="S30">
            <v>154</v>
          </cell>
          <cell r="T30">
            <v>9.4581813268477231E-4</v>
          </cell>
          <cell r="U30">
            <v>2.5803918787878786</v>
          </cell>
          <cell r="V30">
            <v>126848</v>
          </cell>
          <cell r="W30">
            <v>215</v>
          </cell>
          <cell r="X30">
            <v>1.6949419778002019E-3</v>
          </cell>
          <cell r="Y30">
            <v>3.3282271818181814</v>
          </cell>
          <cell r="Z30">
            <v>44</v>
          </cell>
          <cell r="AA30">
            <v>26</v>
          </cell>
        </row>
        <row r="31">
          <cell r="A31">
            <v>37888</v>
          </cell>
          <cell r="B31">
            <v>376405</v>
          </cell>
          <cell r="C31">
            <v>886</v>
          </cell>
          <cell r="D31">
            <v>2.3538475843838417E-3</v>
          </cell>
          <cell r="E31">
            <v>2.3467957478260866</v>
          </cell>
          <cell r="F31">
            <v>0.42611292479387375</v>
          </cell>
          <cell r="G31">
            <v>134.17869802325609</v>
          </cell>
          <cell r="H31">
            <v>944</v>
          </cell>
          <cell r="I31">
            <v>131.31286603461407</v>
          </cell>
          <cell r="J31">
            <v>51710</v>
          </cell>
          <cell r="K31">
            <v>454</v>
          </cell>
          <cell r="L31">
            <v>8.7797331270547275E-3</v>
          </cell>
          <cell r="M31">
            <v>1.4508435217391304</v>
          </cell>
          <cell r="N31">
            <v>50490</v>
          </cell>
          <cell r="O31">
            <v>118</v>
          </cell>
          <cell r="P31">
            <v>2.3370964547435136E-3</v>
          </cell>
          <cell r="Q31">
            <v>1.4598146086956523</v>
          </cell>
          <cell r="R31">
            <v>152905</v>
          </cell>
          <cell r="S31">
            <v>134</v>
          </cell>
          <cell r="T31">
            <v>8.7636113926948102E-4</v>
          </cell>
          <cell r="U31">
            <v>2.5967297681159418</v>
          </cell>
          <cell r="V31">
            <v>121300</v>
          </cell>
          <cell r="W31">
            <v>180</v>
          </cell>
          <cell r="X31">
            <v>1.483924154987634E-3</v>
          </cell>
          <cell r="Y31">
            <v>3.2854839710144925</v>
          </cell>
          <cell r="Z31">
            <v>36</v>
          </cell>
          <cell r="AA31">
            <v>22</v>
          </cell>
        </row>
        <row r="32">
          <cell r="A32">
            <v>37889</v>
          </cell>
          <cell r="B32">
            <v>362460</v>
          </cell>
          <cell r="C32">
            <v>830</v>
          </cell>
          <cell r="D32">
            <v>2.2899078519008995E-3</v>
          </cell>
          <cell r="E32">
            <v>2.3366070916666666</v>
          </cell>
          <cell r="F32">
            <v>0.42797096848949268</v>
          </cell>
          <cell r="G32">
            <v>136.18783025548839</v>
          </cell>
          <cell r="H32">
            <v>906</v>
          </cell>
          <cell r="I32">
            <v>133.03105720889758</v>
          </cell>
          <cell r="J32">
            <v>50286</v>
          </cell>
          <cell r="K32">
            <v>416</v>
          </cell>
          <cell r="L32">
            <v>8.2726802688621089E-3</v>
          </cell>
          <cell r="M32">
            <v>1.4511539583333335</v>
          </cell>
          <cell r="N32">
            <v>47552</v>
          </cell>
          <cell r="O32">
            <v>113</v>
          </cell>
          <cell r="P32">
            <v>2.3763458950201884E-3</v>
          </cell>
          <cell r="Q32">
            <v>1.4564476666666668</v>
          </cell>
          <cell r="R32">
            <v>152059</v>
          </cell>
          <cell r="S32">
            <v>137</v>
          </cell>
          <cell r="T32">
            <v>9.0096607237979997E-4</v>
          </cell>
          <cell r="U32">
            <v>2.6110246666666668</v>
          </cell>
          <cell r="V32">
            <v>112563</v>
          </cell>
          <cell r="W32">
            <v>164</v>
          </cell>
          <cell r="X32">
            <v>1.4569618791254674E-3</v>
          </cell>
          <cell r="Y32">
            <v>3.2392645555555557</v>
          </cell>
          <cell r="Z32">
            <v>47</v>
          </cell>
          <cell r="AA32">
            <v>29</v>
          </cell>
        </row>
        <row r="33">
          <cell r="A33">
            <v>37890</v>
          </cell>
          <cell r="B33">
            <v>353490</v>
          </cell>
          <cell r="C33">
            <v>799</v>
          </cell>
          <cell r="D33">
            <v>2.2603185380067328E-3</v>
          </cell>
          <cell r="E33">
            <v>2.3251524879999996</v>
          </cell>
          <cell r="F33">
            <v>0.43007931959772616</v>
          </cell>
          <cell r="G33">
            <v>138.22739401552792</v>
          </cell>
          <cell r="H33">
            <v>864</v>
          </cell>
          <cell r="I33">
            <v>134.82889135056485</v>
          </cell>
          <cell r="J33">
            <v>43380</v>
          </cell>
          <cell r="K33">
            <v>379</v>
          </cell>
          <cell r="L33">
            <v>8.7367450437989859E-3</v>
          </cell>
          <cell r="M33">
            <v>1.4434286000000003</v>
          </cell>
          <cell r="N33">
            <v>51558</v>
          </cell>
          <cell r="O33">
            <v>120</v>
          </cell>
          <cell r="P33">
            <v>2.327475852438031E-3</v>
          </cell>
          <cell r="Q33">
            <v>1.4579970400000002</v>
          </cell>
          <cell r="R33">
            <v>147234</v>
          </cell>
          <cell r="S33">
            <v>116</v>
          </cell>
          <cell r="T33">
            <v>7.8786149938193625E-4</v>
          </cell>
          <cell r="U33">
            <v>2.6204446400000001</v>
          </cell>
          <cell r="V33">
            <v>111318</v>
          </cell>
          <cell r="W33">
            <v>184</v>
          </cell>
          <cell r="X33">
            <v>1.6529222587541997E-3</v>
          </cell>
          <cell r="Y33">
            <v>3.1957798933333335</v>
          </cell>
          <cell r="Z33">
            <v>33</v>
          </cell>
          <cell r="AA33">
            <v>32</v>
          </cell>
        </row>
        <row r="34">
          <cell r="A34">
            <v>37891</v>
          </cell>
          <cell r="B34">
            <v>312112</v>
          </cell>
          <cell r="C34">
            <v>668</v>
          </cell>
          <cell r="D34">
            <v>2.1402573435177117E-3</v>
          </cell>
          <cell r="E34">
            <v>2.3053485307692307</v>
          </cell>
          <cell r="F34">
            <v>0.43377389000106109</v>
          </cell>
          <cell r="G34">
            <v>140.74153466734657</v>
          </cell>
          <cell r="H34">
            <v>711</v>
          </cell>
          <cell r="I34">
            <v>137.17131642257209</v>
          </cell>
          <cell r="J34">
            <v>36158</v>
          </cell>
          <cell r="K34">
            <v>302</v>
          </cell>
          <cell r="L34">
            <v>8.3522318712318157E-3</v>
          </cell>
          <cell r="M34">
            <v>1.4282421923076924</v>
          </cell>
          <cell r="N34">
            <v>60020</v>
          </cell>
          <cell r="O34">
            <v>139</v>
          </cell>
          <cell r="P34">
            <v>2.3158947017660782E-3</v>
          </cell>
          <cell r="Q34">
            <v>1.4688656153846156</v>
          </cell>
          <cell r="R34">
            <v>121612</v>
          </cell>
          <cell r="S34">
            <v>97</v>
          </cell>
          <cell r="T34">
            <v>7.9761865605367888E-4</v>
          </cell>
          <cell r="U34">
            <v>2.6100877435897432</v>
          </cell>
          <cell r="V34">
            <v>94322</v>
          </cell>
          <cell r="W34">
            <v>130</v>
          </cell>
          <cell r="X34">
            <v>1.3782574584932465E-3</v>
          </cell>
          <cell r="Y34">
            <v>3.1430021538461537</v>
          </cell>
          <cell r="Z34">
            <v>28</v>
          </cell>
          <cell r="AA34">
            <v>15</v>
          </cell>
        </row>
        <row r="35">
          <cell r="A35">
            <v>37892</v>
          </cell>
          <cell r="B35">
            <v>273377</v>
          </cell>
          <cell r="C35">
            <v>603</v>
          </cell>
          <cell r="D35">
            <v>2.2057451797334814E-3</v>
          </cell>
          <cell r="E35">
            <v>2.2786906814814811</v>
          </cell>
          <cell r="F35">
            <v>0.43884850547150794</v>
          </cell>
          <cell r="G35">
            <v>143.43909575994033</v>
          </cell>
          <cell r="H35">
            <v>640</v>
          </cell>
          <cell r="I35">
            <v>139.71105683652772</v>
          </cell>
          <cell r="J35">
            <v>27126</v>
          </cell>
          <cell r="K35">
            <v>248</v>
          </cell>
          <cell r="L35">
            <v>9.1425200914252002E-3</v>
          </cell>
          <cell r="M35">
            <v>1.4044796666666668</v>
          </cell>
          <cell r="N35">
            <v>58632</v>
          </cell>
          <cell r="O35">
            <v>139</v>
          </cell>
          <cell r="P35">
            <v>2.3707190612634738E-3</v>
          </cell>
          <cell r="Q35">
            <v>1.4774382962962964</v>
          </cell>
          <cell r="R35">
            <v>100270</v>
          </cell>
          <cell r="S35">
            <v>88</v>
          </cell>
          <cell r="T35">
            <v>8.776303979256009E-4</v>
          </cell>
          <cell r="U35">
            <v>2.5852160987654318</v>
          </cell>
          <cell r="V35">
            <v>87349</v>
          </cell>
          <cell r="W35">
            <v>128</v>
          </cell>
          <cell r="X35">
            <v>1.4653859803775658E-3</v>
          </cell>
          <cell r="Y35">
            <v>3.0891408641975309</v>
          </cell>
          <cell r="Z35">
            <v>21</v>
          </cell>
          <cell r="AA35">
            <v>16</v>
          </cell>
        </row>
        <row r="36">
          <cell r="A36">
            <v>37893</v>
          </cell>
          <cell r="B36">
            <v>303475</v>
          </cell>
          <cell r="C36">
            <v>718</v>
          </cell>
          <cell r="D36">
            <v>2.3659280006590329E-3</v>
          </cell>
          <cell r="E36">
            <v>2.2601715499999999</v>
          </cell>
          <cell r="F36">
            <v>0.44244429145212455</v>
          </cell>
          <cell r="G36">
            <v>145.53196089764114</v>
          </cell>
          <cell r="H36">
            <v>790</v>
          </cell>
          <cell r="I36">
            <v>141.52993863666234</v>
          </cell>
          <cell r="J36">
            <v>44219</v>
          </cell>
          <cell r="K36">
            <v>368</v>
          </cell>
          <cell r="L36">
            <v>8.3222144327099214E-3</v>
          </cell>
          <cell r="M36">
            <v>1.4001179285714287</v>
          </cell>
          <cell r="N36">
            <v>48545</v>
          </cell>
          <cell r="O36">
            <v>121</v>
          </cell>
          <cell r="P36">
            <v>2.4925327016170565E-3</v>
          </cell>
          <cell r="Q36">
            <v>1.4749513928571429</v>
          </cell>
          <cell r="R36">
            <v>118294</v>
          </cell>
          <cell r="S36">
            <v>87</v>
          </cell>
          <cell r="T36">
            <v>7.3545572894652303E-4</v>
          </cell>
          <cell r="U36">
            <v>2.5745661428571429</v>
          </cell>
          <cell r="V36">
            <v>92417</v>
          </cell>
          <cell r="W36">
            <v>142</v>
          </cell>
          <cell r="X36">
            <v>1.5365138448553838E-3</v>
          </cell>
          <cell r="Y36">
            <v>3.0426261428571428</v>
          </cell>
          <cell r="Z36">
            <v>45</v>
          </cell>
          <cell r="AA36">
            <v>27</v>
          </cell>
        </row>
        <row r="37">
          <cell r="A37">
            <v>37894</v>
          </cell>
          <cell r="B37">
            <v>330912</v>
          </cell>
          <cell r="C37">
            <v>770</v>
          </cell>
          <cell r="D37">
            <v>2.326902620636302E-3</v>
          </cell>
          <cell r="E37">
            <v>2.2484169999999999</v>
          </cell>
          <cell r="F37">
            <v>0.44475735595309945</v>
          </cell>
          <cell r="G37">
            <v>147.31011725885332</v>
          </cell>
          <cell r="H37">
            <v>830</v>
          </cell>
          <cell r="I37">
            <v>143.10246136233542</v>
          </cell>
          <cell r="J37">
            <v>45202</v>
          </cell>
          <cell r="K37">
            <v>356</v>
          </cell>
          <cell r="L37">
            <v>7.8757577098358487E-3</v>
          </cell>
          <cell r="M37">
            <v>1.3970400000000001</v>
          </cell>
          <cell r="N37">
            <v>57015</v>
          </cell>
          <cell r="O37">
            <v>128</v>
          </cell>
          <cell r="P37">
            <v>2.2450232394983778E-3</v>
          </cell>
          <cell r="Q37">
            <v>1.4811060000000003</v>
          </cell>
          <cell r="R37">
            <v>127875</v>
          </cell>
          <cell r="S37">
            <v>98</v>
          </cell>
          <cell r="T37">
            <v>7.6637341153470181E-4</v>
          </cell>
          <cell r="U37">
            <v>2.5710380000000002</v>
          </cell>
          <cell r="V37">
            <v>100820</v>
          </cell>
          <cell r="W37">
            <v>188</v>
          </cell>
          <cell r="X37">
            <v>1.8647093830589168E-3</v>
          </cell>
          <cell r="Y37">
            <v>3.0049213333333333</v>
          </cell>
          <cell r="Z37">
            <v>43</v>
          </cell>
          <cell r="AA37">
            <v>17</v>
          </cell>
        </row>
        <row r="38">
          <cell r="A38" t="str">
            <v>Total</v>
          </cell>
          <cell r="B38">
            <v>11242085</v>
          </cell>
          <cell r="C38">
            <v>33942</v>
          </cell>
          <cell r="D38">
            <v>3.0191908351520202E-3</v>
          </cell>
          <cell r="H38">
            <v>34940</v>
          </cell>
          <cell r="J38">
            <v>1397040</v>
          </cell>
          <cell r="K38">
            <v>19356</v>
          </cell>
          <cell r="L38">
            <v>1.3855007730630475E-2</v>
          </cell>
          <cell r="N38">
            <v>1481106</v>
          </cell>
          <cell r="O38">
            <v>3692</v>
          </cell>
          <cell r="P38">
            <v>2.4927317828703686E-3</v>
          </cell>
          <cell r="R38">
            <v>3856557</v>
          </cell>
          <cell r="S38">
            <v>4201</v>
          </cell>
          <cell r="T38">
            <v>1.089313602780926E-3</v>
          </cell>
          <cell r="V38">
            <v>4507382</v>
          </cell>
          <cell r="W38">
            <v>6693</v>
          </cell>
          <cell r="X38">
            <v>1.4848974415747323E-3</v>
          </cell>
          <cell r="Z38">
            <v>646</v>
          </cell>
          <cell r="AA38">
            <v>352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체자료(총488명)"/>
      <sheetName val="① 전환희망직무(90명)"/>
      <sheetName val="2004년 12월 인원명단 (2)"/>
      <sheetName val="① 전환희망직무(6개월이내_90명)"/>
      <sheetName val="① 전환희망직무(6개월이내, 글로벌관련 25명)"/>
      <sheetName val="② 생활여건ㆍ신상문제(165명)"/>
      <sheetName val="③ 장래진로(397명)"/>
      <sheetName val="④ 인사팀요청사항(173명)"/>
      <sheetName val="⑤ 교육ㆍ연수 및 기타(270명) "/>
      <sheetName val="① 전환희망직무(6개월이내, 글로벌관련 18명)"/>
      <sheetName val="싱 가 폴"/>
      <sheetName val="싱_가_폴"/>
      <sheetName val="①_전환희망직무(90명)"/>
      <sheetName val="2004년_12월_인원명단_(2)"/>
      <sheetName val="①_전환희망직무(6개월이내_90명)"/>
      <sheetName val="①_전환희망직무(6개월이내,_글로벌관련_25명)"/>
      <sheetName val="②_생활여건ㆍ신상문제(165명)"/>
      <sheetName val="③_장래진로(397명)"/>
      <sheetName val="④_인사팀요청사항(173명)"/>
      <sheetName val="⑤_교육ㆍ연수_및_기타(270명)_"/>
      <sheetName val="①_전환희망직무(6개월이내,_글로벌관련_18명)"/>
      <sheetName val="싱_가_폴1"/>
    </sheetNames>
    <sheetDataSet>
      <sheetData sheetId="0" refreshError="1"/>
      <sheetData sheetId="1" refreshError="1"/>
      <sheetData sheetId="2" refreshError="1">
        <row r="1">
          <cell r="D1" t="str">
            <v>주민번호</v>
          </cell>
          <cell r="E1" t="str">
            <v>부서명</v>
          </cell>
        </row>
        <row r="2">
          <cell r="D2" t="str">
            <v>4404021025439</v>
          </cell>
          <cell r="E2" t="str">
            <v>대표이사</v>
          </cell>
        </row>
        <row r="3">
          <cell r="D3" t="str">
            <v>5107231066915</v>
          </cell>
          <cell r="E3" t="str">
            <v>1본부</v>
          </cell>
        </row>
        <row r="4">
          <cell r="D4" t="str">
            <v>6001071036412</v>
          </cell>
          <cell r="E4" t="str">
            <v>광고1팀</v>
          </cell>
        </row>
        <row r="5">
          <cell r="D5" t="str">
            <v>6602141041828</v>
          </cell>
          <cell r="E5" t="str">
            <v>광고1팀</v>
          </cell>
        </row>
        <row r="6">
          <cell r="D6" t="str">
            <v>6802241336911</v>
          </cell>
          <cell r="E6" t="str">
            <v>광고1팀</v>
          </cell>
        </row>
        <row r="7">
          <cell r="D7" t="str">
            <v>7005211063615</v>
          </cell>
          <cell r="E7" t="str">
            <v>광고1팀</v>
          </cell>
        </row>
        <row r="8">
          <cell r="D8" t="str">
            <v>6906031122811</v>
          </cell>
          <cell r="E8" t="str">
            <v>광고1팀</v>
          </cell>
        </row>
        <row r="9">
          <cell r="D9" t="str">
            <v>7304281658819</v>
          </cell>
          <cell r="E9" t="str">
            <v>광고1팀</v>
          </cell>
        </row>
        <row r="10">
          <cell r="D10" t="str">
            <v>7101051063621</v>
          </cell>
          <cell r="E10" t="str">
            <v>광고1팀</v>
          </cell>
        </row>
        <row r="11">
          <cell r="D11" t="str">
            <v>7405141055414</v>
          </cell>
          <cell r="E11" t="str">
            <v>광고1팀</v>
          </cell>
        </row>
        <row r="12">
          <cell r="D12" t="str">
            <v>7507151675819</v>
          </cell>
          <cell r="E12" t="str">
            <v>광고1팀</v>
          </cell>
        </row>
        <row r="13">
          <cell r="D13" t="str">
            <v>7911302020112</v>
          </cell>
          <cell r="E13" t="str">
            <v>광고1팀</v>
          </cell>
        </row>
        <row r="14">
          <cell r="D14" t="str">
            <v>7910172030710</v>
          </cell>
          <cell r="E14" t="str">
            <v>광고1팀</v>
          </cell>
        </row>
        <row r="15">
          <cell r="D15" t="str">
            <v>6109071042530</v>
          </cell>
          <cell r="E15" t="str">
            <v>광고2팀</v>
          </cell>
        </row>
        <row r="16">
          <cell r="D16" t="str">
            <v>6411041067419</v>
          </cell>
          <cell r="E16" t="str">
            <v>광고2팀</v>
          </cell>
        </row>
        <row r="17">
          <cell r="D17" t="str">
            <v>6911281009729</v>
          </cell>
          <cell r="E17" t="str">
            <v>광고2팀</v>
          </cell>
        </row>
        <row r="18">
          <cell r="D18" t="str">
            <v>6704252932112</v>
          </cell>
          <cell r="E18" t="str">
            <v>광고2팀</v>
          </cell>
        </row>
        <row r="19">
          <cell r="D19" t="str">
            <v>6908301019222</v>
          </cell>
          <cell r="E19" t="str">
            <v>광고2팀</v>
          </cell>
        </row>
        <row r="20">
          <cell r="D20" t="str">
            <v>7101041120919</v>
          </cell>
          <cell r="E20" t="str">
            <v>광고2팀</v>
          </cell>
        </row>
        <row r="21">
          <cell r="D21" t="str">
            <v>7404041041716</v>
          </cell>
          <cell r="E21" t="str">
            <v>광고2팀</v>
          </cell>
        </row>
        <row r="22">
          <cell r="D22" t="str">
            <v>7611161933213</v>
          </cell>
          <cell r="E22" t="str">
            <v>광고2팀</v>
          </cell>
        </row>
        <row r="23">
          <cell r="D23" t="str">
            <v>7507052069128</v>
          </cell>
          <cell r="E23" t="str">
            <v>광고2팀</v>
          </cell>
        </row>
        <row r="24">
          <cell r="D24" t="str">
            <v>6402041001415</v>
          </cell>
          <cell r="E24" t="str">
            <v>광고3팀</v>
          </cell>
        </row>
        <row r="25">
          <cell r="D25" t="str">
            <v>6504091047626</v>
          </cell>
          <cell r="E25" t="str">
            <v>광고3팀</v>
          </cell>
        </row>
        <row r="26">
          <cell r="D26" t="str">
            <v>7208302229016</v>
          </cell>
          <cell r="E26" t="str">
            <v>광고3팀</v>
          </cell>
        </row>
        <row r="27">
          <cell r="D27" t="str">
            <v>6808071520229</v>
          </cell>
          <cell r="E27" t="str">
            <v>광고3팀</v>
          </cell>
        </row>
        <row r="28">
          <cell r="D28" t="str">
            <v>7402282567112</v>
          </cell>
          <cell r="E28" t="str">
            <v>광고3팀</v>
          </cell>
        </row>
        <row r="29">
          <cell r="D29" t="str">
            <v>7102241019625</v>
          </cell>
          <cell r="E29" t="str">
            <v>광고3팀</v>
          </cell>
        </row>
        <row r="30">
          <cell r="D30" t="str">
            <v>7711292279212</v>
          </cell>
          <cell r="E30" t="str">
            <v>광고3팀</v>
          </cell>
        </row>
        <row r="31">
          <cell r="D31" t="str">
            <v>7712292830616</v>
          </cell>
          <cell r="E31" t="str">
            <v>광고3팀</v>
          </cell>
        </row>
        <row r="32">
          <cell r="D32" t="str">
            <v>5612251162814</v>
          </cell>
          <cell r="E32" t="str">
            <v>2본부</v>
          </cell>
        </row>
        <row r="33">
          <cell r="D33" t="str">
            <v>6002051820317</v>
          </cell>
          <cell r="E33" t="str">
            <v>광고4팀</v>
          </cell>
        </row>
        <row r="34">
          <cell r="D34" t="str">
            <v>6308261830312</v>
          </cell>
          <cell r="E34" t="str">
            <v>광고4팀</v>
          </cell>
        </row>
        <row r="35">
          <cell r="D35" t="str">
            <v>7002201030923</v>
          </cell>
          <cell r="E35" t="str">
            <v>광고4팀</v>
          </cell>
        </row>
        <row r="36">
          <cell r="D36" t="str">
            <v>7203061120615</v>
          </cell>
          <cell r="E36" t="str">
            <v>광고4팀</v>
          </cell>
        </row>
        <row r="37">
          <cell r="D37" t="str">
            <v>7508081046919</v>
          </cell>
          <cell r="E37" t="str">
            <v>광고4팀</v>
          </cell>
        </row>
        <row r="38">
          <cell r="D38" t="str">
            <v>7210151480514</v>
          </cell>
          <cell r="E38" t="str">
            <v>광고4팀</v>
          </cell>
        </row>
        <row r="39">
          <cell r="D39" t="str">
            <v>7610102471522</v>
          </cell>
          <cell r="E39" t="str">
            <v>광고4팀</v>
          </cell>
        </row>
        <row r="40">
          <cell r="D40" t="str">
            <v>7304096100179</v>
          </cell>
          <cell r="E40" t="str">
            <v>광고4팀</v>
          </cell>
        </row>
        <row r="41">
          <cell r="D41" t="str">
            <v>5805221009818</v>
          </cell>
          <cell r="E41" t="str">
            <v>광고5팀</v>
          </cell>
        </row>
        <row r="42">
          <cell r="D42" t="str">
            <v>6503061011114</v>
          </cell>
          <cell r="E42" t="str">
            <v>광고5팀</v>
          </cell>
        </row>
        <row r="43">
          <cell r="D43" t="str">
            <v>6405131069521</v>
          </cell>
          <cell r="E43" t="str">
            <v>광고5팀</v>
          </cell>
        </row>
        <row r="44">
          <cell r="D44" t="str">
            <v>6703312037918</v>
          </cell>
          <cell r="E44" t="str">
            <v>광고5팀</v>
          </cell>
        </row>
        <row r="45">
          <cell r="D45" t="str">
            <v>7212162074419</v>
          </cell>
          <cell r="E45" t="str">
            <v>광고5팀</v>
          </cell>
        </row>
        <row r="46">
          <cell r="D46" t="str">
            <v>7206131091010</v>
          </cell>
          <cell r="E46" t="str">
            <v>광고5팀</v>
          </cell>
        </row>
        <row r="47">
          <cell r="D47" t="str">
            <v>7204121000126</v>
          </cell>
          <cell r="E47" t="str">
            <v>광고5팀</v>
          </cell>
        </row>
        <row r="48">
          <cell r="D48" t="str">
            <v>7104281122315</v>
          </cell>
          <cell r="E48" t="str">
            <v>광고5팀</v>
          </cell>
        </row>
        <row r="49">
          <cell r="D49" t="str">
            <v>7203071018211</v>
          </cell>
          <cell r="E49" t="str">
            <v>광고5팀</v>
          </cell>
        </row>
        <row r="50">
          <cell r="D50" t="str">
            <v>7409051069711</v>
          </cell>
          <cell r="E50" t="str">
            <v>광고5팀</v>
          </cell>
        </row>
        <row r="51">
          <cell r="D51" t="str">
            <v>7903022074612</v>
          </cell>
          <cell r="E51" t="str">
            <v>광고5팀</v>
          </cell>
        </row>
        <row r="52">
          <cell r="D52" t="str">
            <v>6412091047715</v>
          </cell>
          <cell r="E52" t="str">
            <v>광고6팀</v>
          </cell>
        </row>
        <row r="53">
          <cell r="D53" t="str">
            <v>6603111069213</v>
          </cell>
          <cell r="E53" t="str">
            <v>광고6팀</v>
          </cell>
        </row>
        <row r="54">
          <cell r="D54" t="str">
            <v>6712151067030</v>
          </cell>
          <cell r="E54" t="str">
            <v>광고6팀</v>
          </cell>
        </row>
        <row r="55">
          <cell r="D55" t="str">
            <v>7106211396513</v>
          </cell>
          <cell r="E55" t="str">
            <v>광고6팀</v>
          </cell>
        </row>
        <row r="56">
          <cell r="D56" t="str">
            <v>7108151011710</v>
          </cell>
          <cell r="E56" t="str">
            <v>광고6팀</v>
          </cell>
        </row>
        <row r="57">
          <cell r="D57" t="str">
            <v>7606152056215</v>
          </cell>
          <cell r="E57" t="str">
            <v>광고6팀</v>
          </cell>
        </row>
        <row r="58">
          <cell r="D58" t="str">
            <v>7304261030218</v>
          </cell>
          <cell r="E58" t="str">
            <v>광고6팀</v>
          </cell>
        </row>
        <row r="59">
          <cell r="D59" t="str">
            <v>7904102037711</v>
          </cell>
          <cell r="E59" t="str">
            <v>광고6팀</v>
          </cell>
        </row>
        <row r="60">
          <cell r="D60" t="str">
            <v>8009092106313</v>
          </cell>
          <cell r="E60" t="str">
            <v>광고6팀</v>
          </cell>
        </row>
        <row r="61">
          <cell r="D61" t="str">
            <v>6310141030415</v>
          </cell>
          <cell r="E61" t="str">
            <v>광고7팀</v>
          </cell>
        </row>
        <row r="62">
          <cell r="D62" t="str">
            <v>6702271063629</v>
          </cell>
          <cell r="E62" t="str">
            <v>광고7팀</v>
          </cell>
        </row>
        <row r="63">
          <cell r="D63" t="str">
            <v>6903221011118</v>
          </cell>
          <cell r="E63" t="str">
            <v>광고7팀</v>
          </cell>
        </row>
        <row r="64">
          <cell r="D64" t="str">
            <v>7604132930416</v>
          </cell>
          <cell r="E64" t="str">
            <v>광고7팀</v>
          </cell>
        </row>
        <row r="65">
          <cell r="D65" t="str">
            <v>7601101342311</v>
          </cell>
          <cell r="E65" t="str">
            <v>광고7팀</v>
          </cell>
        </row>
        <row r="66">
          <cell r="D66" t="str">
            <v>7502161674210</v>
          </cell>
          <cell r="E66" t="str">
            <v>광고7팀</v>
          </cell>
        </row>
        <row r="67">
          <cell r="D67" t="str">
            <v>7607192057121</v>
          </cell>
          <cell r="E67" t="str">
            <v>광고7팀</v>
          </cell>
        </row>
        <row r="68">
          <cell r="D68" t="str">
            <v>4910171710014</v>
          </cell>
          <cell r="E68" t="str">
            <v>3본부</v>
          </cell>
        </row>
        <row r="69">
          <cell r="D69" t="str">
            <v>6306201408428</v>
          </cell>
          <cell r="E69" t="str">
            <v>애니콜그룹</v>
          </cell>
        </row>
        <row r="70">
          <cell r="D70" t="str">
            <v>6409251024339</v>
          </cell>
          <cell r="E70" t="str">
            <v>애니콜광고팀</v>
          </cell>
        </row>
        <row r="71">
          <cell r="D71" t="str">
            <v>7210111233015</v>
          </cell>
          <cell r="E71" t="str">
            <v>애니콜광고팀</v>
          </cell>
        </row>
        <row r="72">
          <cell r="D72" t="str">
            <v>7605112149712</v>
          </cell>
          <cell r="E72" t="str">
            <v>애니콜광고팀</v>
          </cell>
        </row>
        <row r="73">
          <cell r="D73" t="str">
            <v>7702012067516</v>
          </cell>
          <cell r="E73" t="str">
            <v>애니콜광고팀</v>
          </cell>
        </row>
        <row r="74">
          <cell r="D74" t="str">
            <v>6308151476410</v>
          </cell>
          <cell r="E74" t="str">
            <v>애니콜AP팀</v>
          </cell>
        </row>
        <row r="75">
          <cell r="D75" t="str">
            <v>6710261042110</v>
          </cell>
          <cell r="E75" t="str">
            <v>애니콜AP팀</v>
          </cell>
        </row>
        <row r="76">
          <cell r="D76" t="str">
            <v>7106151110121</v>
          </cell>
          <cell r="E76" t="str">
            <v>애니콜AP팀</v>
          </cell>
        </row>
        <row r="77">
          <cell r="D77" t="str">
            <v>8010102120822</v>
          </cell>
          <cell r="E77" t="str">
            <v>애니콜AP팀</v>
          </cell>
        </row>
        <row r="78">
          <cell r="D78" t="str">
            <v>6607181068213</v>
          </cell>
          <cell r="E78" t="str">
            <v>애니콜인터랙티브마케팅팀</v>
          </cell>
        </row>
        <row r="79">
          <cell r="D79" t="str">
            <v>7201091025529</v>
          </cell>
          <cell r="E79" t="str">
            <v>애니콜인터랙티브마케팅팀</v>
          </cell>
        </row>
        <row r="80">
          <cell r="D80" t="str">
            <v>7603315100999</v>
          </cell>
          <cell r="E80" t="str">
            <v>애니콜인터랙티브마케팅팀</v>
          </cell>
        </row>
        <row r="81">
          <cell r="D81" t="str">
            <v>7105202031035</v>
          </cell>
          <cell r="E81" t="str">
            <v>애니콜제작CD1</v>
          </cell>
        </row>
        <row r="82">
          <cell r="D82" t="str">
            <v>7103132019214</v>
          </cell>
          <cell r="E82" t="str">
            <v>애니콜제작CD1</v>
          </cell>
        </row>
        <row r="83">
          <cell r="D83" t="str">
            <v>7504071080015</v>
          </cell>
          <cell r="E83" t="str">
            <v>애니콜제작CD1</v>
          </cell>
        </row>
        <row r="84">
          <cell r="D84" t="str">
            <v>8011282771719</v>
          </cell>
          <cell r="E84" t="str">
            <v>애니콜제작CD1</v>
          </cell>
        </row>
        <row r="85">
          <cell r="D85" t="str">
            <v>7005062042015</v>
          </cell>
          <cell r="E85" t="str">
            <v>애니콜제작CD2</v>
          </cell>
        </row>
        <row r="86">
          <cell r="D86" t="str">
            <v>7403291030114</v>
          </cell>
          <cell r="E86" t="str">
            <v>애니콜제작CD2</v>
          </cell>
        </row>
        <row r="87">
          <cell r="D87" t="str">
            <v>6509101023112</v>
          </cell>
          <cell r="E87" t="str">
            <v>광고8팀</v>
          </cell>
        </row>
        <row r="88">
          <cell r="D88" t="str">
            <v>7003152100228</v>
          </cell>
          <cell r="E88" t="str">
            <v>광고8팀</v>
          </cell>
        </row>
        <row r="89">
          <cell r="D89" t="str">
            <v>7004151000117</v>
          </cell>
          <cell r="E89" t="str">
            <v>광고8팀</v>
          </cell>
        </row>
        <row r="90">
          <cell r="D90" t="str">
            <v>7412092462511</v>
          </cell>
          <cell r="E90" t="str">
            <v>광고8팀</v>
          </cell>
        </row>
        <row r="91">
          <cell r="D91" t="str">
            <v>7506191182911</v>
          </cell>
          <cell r="E91" t="str">
            <v>광고8팀</v>
          </cell>
        </row>
        <row r="92">
          <cell r="D92" t="str">
            <v>7412171079629</v>
          </cell>
          <cell r="E92" t="str">
            <v>광고8팀</v>
          </cell>
        </row>
        <row r="93">
          <cell r="D93" t="str">
            <v>6010101047626</v>
          </cell>
          <cell r="E93" t="str">
            <v>광고9팀</v>
          </cell>
        </row>
        <row r="94">
          <cell r="D94" t="str">
            <v>6107041394913</v>
          </cell>
          <cell r="E94" t="str">
            <v>광고9팀</v>
          </cell>
        </row>
        <row r="95">
          <cell r="D95" t="str">
            <v>6607081551112</v>
          </cell>
          <cell r="E95" t="str">
            <v>광고9팀</v>
          </cell>
        </row>
        <row r="96">
          <cell r="D96" t="str">
            <v>6911211690626</v>
          </cell>
          <cell r="E96" t="str">
            <v>광고9팀</v>
          </cell>
        </row>
        <row r="97">
          <cell r="D97" t="str">
            <v>7001151025615</v>
          </cell>
          <cell r="E97" t="str">
            <v>광고9팀</v>
          </cell>
        </row>
        <row r="98">
          <cell r="D98" t="str">
            <v>7202191075215</v>
          </cell>
          <cell r="E98" t="str">
            <v>광고9팀</v>
          </cell>
        </row>
        <row r="99">
          <cell r="D99" t="str">
            <v>7209231351611</v>
          </cell>
          <cell r="E99" t="str">
            <v>광고9팀</v>
          </cell>
        </row>
        <row r="100">
          <cell r="D100" t="str">
            <v>7408081066715</v>
          </cell>
          <cell r="E100" t="str">
            <v>광고9팀</v>
          </cell>
        </row>
        <row r="101">
          <cell r="D101" t="str">
            <v>7502051068526</v>
          </cell>
          <cell r="E101" t="str">
            <v>광고9팀</v>
          </cell>
        </row>
        <row r="102">
          <cell r="D102" t="str">
            <v>7604202822232</v>
          </cell>
          <cell r="E102" t="str">
            <v>광고9팀</v>
          </cell>
        </row>
        <row r="103">
          <cell r="D103" t="str">
            <v>7802271063619</v>
          </cell>
          <cell r="E103" t="str">
            <v>광고9팀</v>
          </cell>
        </row>
        <row r="104">
          <cell r="D104" t="str">
            <v>7504302348017</v>
          </cell>
          <cell r="E104" t="str">
            <v>광고9팀</v>
          </cell>
        </row>
        <row r="105">
          <cell r="D105" t="str">
            <v>6006081030911</v>
          </cell>
          <cell r="E105" t="str">
            <v>광고11팀</v>
          </cell>
        </row>
        <row r="106">
          <cell r="D106" t="str">
            <v>6502261010521</v>
          </cell>
          <cell r="E106" t="str">
            <v>광고11팀</v>
          </cell>
        </row>
        <row r="107">
          <cell r="D107" t="str">
            <v>6307171000322</v>
          </cell>
          <cell r="E107" t="str">
            <v>광고11팀</v>
          </cell>
        </row>
        <row r="108">
          <cell r="D108" t="str">
            <v>6807272821511</v>
          </cell>
          <cell r="E108" t="str">
            <v>광고11팀</v>
          </cell>
        </row>
        <row r="109">
          <cell r="D109" t="str">
            <v>6905031100312</v>
          </cell>
          <cell r="E109" t="str">
            <v>광고11팀</v>
          </cell>
        </row>
        <row r="110">
          <cell r="D110" t="str">
            <v>7010261017311</v>
          </cell>
          <cell r="E110" t="str">
            <v>광고11팀</v>
          </cell>
        </row>
        <row r="111">
          <cell r="D111" t="str">
            <v>7511281647935</v>
          </cell>
          <cell r="E111" t="str">
            <v>광고11팀</v>
          </cell>
        </row>
        <row r="112">
          <cell r="D112" t="str">
            <v>7310211063637</v>
          </cell>
          <cell r="E112" t="str">
            <v>광고11팀</v>
          </cell>
        </row>
        <row r="113">
          <cell r="D113" t="str">
            <v>7411071850546</v>
          </cell>
          <cell r="E113" t="str">
            <v>광고11팀</v>
          </cell>
        </row>
        <row r="114">
          <cell r="D114" t="str">
            <v>7601032055614</v>
          </cell>
          <cell r="E114" t="str">
            <v>광고11팀</v>
          </cell>
        </row>
        <row r="115">
          <cell r="D115" t="str">
            <v>5401301709913</v>
          </cell>
          <cell r="E115" t="str">
            <v>4본부</v>
          </cell>
        </row>
        <row r="116">
          <cell r="D116" t="str">
            <v>6208301011912</v>
          </cell>
          <cell r="E116" t="str">
            <v>광고12팀</v>
          </cell>
        </row>
        <row r="117">
          <cell r="D117" t="str">
            <v>6810211009416</v>
          </cell>
          <cell r="E117" t="str">
            <v>광고12팀</v>
          </cell>
        </row>
        <row r="118">
          <cell r="D118" t="str">
            <v>6608211100212</v>
          </cell>
          <cell r="E118" t="str">
            <v>광고12팀</v>
          </cell>
        </row>
        <row r="119">
          <cell r="D119" t="str">
            <v>7001131063429</v>
          </cell>
          <cell r="E119" t="str">
            <v>광고12팀</v>
          </cell>
        </row>
        <row r="120">
          <cell r="D120" t="str">
            <v>7305081047921</v>
          </cell>
          <cell r="E120" t="str">
            <v>광고12팀</v>
          </cell>
        </row>
        <row r="121">
          <cell r="D121" t="str">
            <v>8001192163418</v>
          </cell>
          <cell r="E121" t="str">
            <v>광고12팀</v>
          </cell>
        </row>
        <row r="122">
          <cell r="D122" t="str">
            <v>7501012639335</v>
          </cell>
          <cell r="E122" t="str">
            <v>광고12팀</v>
          </cell>
        </row>
        <row r="123">
          <cell r="D123" t="str">
            <v>6006131030325</v>
          </cell>
          <cell r="E123" t="str">
            <v>광고13팀</v>
          </cell>
        </row>
        <row r="124">
          <cell r="D124" t="str">
            <v>6712071042713</v>
          </cell>
          <cell r="E124" t="str">
            <v>광고13팀</v>
          </cell>
        </row>
        <row r="125">
          <cell r="D125" t="str">
            <v>7111261400814</v>
          </cell>
          <cell r="E125" t="str">
            <v>광고13팀</v>
          </cell>
        </row>
        <row r="126">
          <cell r="D126" t="str">
            <v>7004171041830</v>
          </cell>
          <cell r="E126" t="str">
            <v>광고13팀</v>
          </cell>
        </row>
        <row r="127">
          <cell r="D127" t="str">
            <v>7309211524313</v>
          </cell>
          <cell r="E127" t="str">
            <v>광고13팀</v>
          </cell>
        </row>
        <row r="128">
          <cell r="D128" t="str">
            <v>7302141037931</v>
          </cell>
          <cell r="E128" t="str">
            <v>광고13팀</v>
          </cell>
        </row>
        <row r="129">
          <cell r="D129" t="str">
            <v>6005201829619</v>
          </cell>
          <cell r="E129" t="str">
            <v>광고14팀</v>
          </cell>
        </row>
        <row r="130">
          <cell r="D130" t="str">
            <v>6407221001318</v>
          </cell>
          <cell r="E130" t="str">
            <v>광고14팀</v>
          </cell>
        </row>
        <row r="131">
          <cell r="D131" t="str">
            <v>6701091122714</v>
          </cell>
          <cell r="E131" t="str">
            <v>광고14팀</v>
          </cell>
        </row>
        <row r="132">
          <cell r="D132" t="str">
            <v>6808111063414</v>
          </cell>
          <cell r="E132" t="str">
            <v>광고14팀</v>
          </cell>
        </row>
        <row r="133">
          <cell r="D133" t="str">
            <v>6905091009318</v>
          </cell>
          <cell r="E133" t="str">
            <v>광고14팀</v>
          </cell>
        </row>
        <row r="134">
          <cell r="D134" t="str">
            <v>7508061347818</v>
          </cell>
          <cell r="E134" t="str">
            <v>광고14팀</v>
          </cell>
        </row>
        <row r="135">
          <cell r="D135" t="str">
            <v>6311051110714</v>
          </cell>
          <cell r="E135" t="str">
            <v>광고15팀</v>
          </cell>
        </row>
        <row r="136">
          <cell r="D136" t="str">
            <v>6512261812319</v>
          </cell>
          <cell r="E136" t="str">
            <v>광고15팀</v>
          </cell>
        </row>
        <row r="137">
          <cell r="D137" t="str">
            <v>6904161109211</v>
          </cell>
          <cell r="E137" t="str">
            <v>광고15팀</v>
          </cell>
        </row>
        <row r="138">
          <cell r="D138" t="str">
            <v>7110241025411</v>
          </cell>
          <cell r="E138" t="str">
            <v>광고15팀</v>
          </cell>
        </row>
        <row r="139">
          <cell r="D139" t="str">
            <v>7204202476611</v>
          </cell>
          <cell r="E139" t="str">
            <v>광고15팀</v>
          </cell>
        </row>
        <row r="140">
          <cell r="D140" t="str">
            <v>7704192030419</v>
          </cell>
          <cell r="E140" t="str">
            <v>광고15팀</v>
          </cell>
        </row>
        <row r="141">
          <cell r="D141" t="str">
            <v>7408011058422</v>
          </cell>
          <cell r="E141" t="str">
            <v>광고15팀</v>
          </cell>
        </row>
        <row r="142">
          <cell r="D142" t="str">
            <v>5107141055513</v>
          </cell>
          <cell r="E142" t="str">
            <v>Global본부</v>
          </cell>
        </row>
        <row r="143">
          <cell r="D143" t="str">
            <v>6308141068212</v>
          </cell>
          <cell r="E143" t="str">
            <v>GLOBAL1팀</v>
          </cell>
        </row>
        <row r="144">
          <cell r="D144" t="str">
            <v>6609101093229</v>
          </cell>
          <cell r="E144" t="str">
            <v>GLOBAL1팀</v>
          </cell>
        </row>
        <row r="145">
          <cell r="D145" t="str">
            <v>7203012691816</v>
          </cell>
          <cell r="E145" t="str">
            <v>GLOBAL1팀</v>
          </cell>
        </row>
        <row r="146">
          <cell r="D146" t="str">
            <v>7103312069425</v>
          </cell>
          <cell r="E146" t="str">
            <v>GLOBAL1팀</v>
          </cell>
        </row>
        <row r="147">
          <cell r="D147" t="str">
            <v>7211152042111</v>
          </cell>
          <cell r="E147" t="str">
            <v>GLOBAL1팀</v>
          </cell>
        </row>
        <row r="148">
          <cell r="D148" t="str">
            <v>7112021051112</v>
          </cell>
          <cell r="E148" t="str">
            <v>GLOBAL1팀</v>
          </cell>
        </row>
        <row r="149">
          <cell r="D149" t="str">
            <v>7611252030321</v>
          </cell>
          <cell r="E149" t="str">
            <v>GLOBAL1팀</v>
          </cell>
        </row>
        <row r="150">
          <cell r="D150" t="str">
            <v>7310132168311</v>
          </cell>
          <cell r="E150" t="str">
            <v>GLOBAL1팀</v>
          </cell>
        </row>
        <row r="151">
          <cell r="D151" t="str">
            <v>7605161037115</v>
          </cell>
          <cell r="E151" t="str">
            <v>GLOBAL1팀</v>
          </cell>
        </row>
        <row r="152">
          <cell r="D152" t="str">
            <v>7307276102299</v>
          </cell>
          <cell r="E152" t="str">
            <v>GLOBAL1팀</v>
          </cell>
        </row>
        <row r="153">
          <cell r="D153" t="str">
            <v>6501181046527</v>
          </cell>
          <cell r="E153" t="str">
            <v>GLOBAL2팀</v>
          </cell>
        </row>
        <row r="154">
          <cell r="D154" t="str">
            <v>6403111019411</v>
          </cell>
          <cell r="E154" t="str">
            <v>GLOBAL2팀</v>
          </cell>
        </row>
        <row r="155">
          <cell r="D155" t="str">
            <v>6601051829716</v>
          </cell>
          <cell r="E155" t="str">
            <v>GLOBAL2팀</v>
          </cell>
        </row>
        <row r="156">
          <cell r="D156" t="str">
            <v>7007201011617</v>
          </cell>
          <cell r="E156" t="str">
            <v>GLOBAL2팀</v>
          </cell>
        </row>
        <row r="157">
          <cell r="D157" t="str">
            <v>7002101108716</v>
          </cell>
          <cell r="E157" t="str">
            <v>GLOBAL2팀</v>
          </cell>
        </row>
        <row r="158">
          <cell r="D158" t="str">
            <v>7511012041918</v>
          </cell>
          <cell r="E158" t="str">
            <v>GLOBAL2팀</v>
          </cell>
        </row>
        <row r="159">
          <cell r="D159" t="str">
            <v>7108061121612</v>
          </cell>
          <cell r="E159" t="str">
            <v>GLOBAL2팀</v>
          </cell>
        </row>
        <row r="160">
          <cell r="D160" t="str">
            <v>7603142037611</v>
          </cell>
          <cell r="E160" t="str">
            <v>GLOBAL2팀</v>
          </cell>
        </row>
        <row r="161">
          <cell r="D161" t="str">
            <v>7409152495210</v>
          </cell>
          <cell r="E161" t="str">
            <v>GLOBAL2팀</v>
          </cell>
        </row>
        <row r="162">
          <cell r="D162" t="str">
            <v>7401081810722</v>
          </cell>
          <cell r="E162" t="str">
            <v>GLOBAL2팀</v>
          </cell>
        </row>
        <row r="163">
          <cell r="D163" t="str">
            <v>7502065100499</v>
          </cell>
          <cell r="E163" t="str">
            <v>GLOBAL2팀</v>
          </cell>
        </row>
        <row r="164">
          <cell r="D164" t="str">
            <v>7610252540317</v>
          </cell>
          <cell r="E164" t="str">
            <v>GLOBAL2팀</v>
          </cell>
        </row>
        <row r="165">
          <cell r="D165" t="str">
            <v>8206242559611</v>
          </cell>
          <cell r="E165" t="str">
            <v>GLOBAL2팀</v>
          </cell>
        </row>
        <row r="166">
          <cell r="D166" t="str">
            <v>6009091023616</v>
          </cell>
          <cell r="E166" t="str">
            <v>GLOBAL3팀</v>
          </cell>
        </row>
        <row r="167">
          <cell r="D167" t="str">
            <v>6511131648515</v>
          </cell>
          <cell r="E167" t="str">
            <v>GLOBAL3팀</v>
          </cell>
        </row>
        <row r="168">
          <cell r="D168" t="str">
            <v>7307295100172</v>
          </cell>
          <cell r="E168" t="str">
            <v>GLOBAL3팀</v>
          </cell>
        </row>
        <row r="169">
          <cell r="D169" t="str">
            <v>7208291000321</v>
          </cell>
          <cell r="E169" t="str">
            <v>GLOBAL3팀</v>
          </cell>
        </row>
        <row r="170">
          <cell r="D170" t="str">
            <v>7203261038026</v>
          </cell>
          <cell r="E170" t="str">
            <v>GLOBAL3팀</v>
          </cell>
        </row>
        <row r="171">
          <cell r="D171" t="str">
            <v>7504171024415</v>
          </cell>
          <cell r="E171" t="str">
            <v>GLOBAL3팀</v>
          </cell>
        </row>
        <row r="172">
          <cell r="D172" t="str">
            <v>6503275100692</v>
          </cell>
          <cell r="E172" t="str">
            <v>GLOBAL3팀</v>
          </cell>
        </row>
        <row r="173">
          <cell r="D173" t="str">
            <v>6206161037412</v>
          </cell>
          <cell r="E173" t="str">
            <v>GLOBAL4팀</v>
          </cell>
        </row>
        <row r="174">
          <cell r="D174" t="str">
            <v>6206201023717</v>
          </cell>
          <cell r="E174" t="str">
            <v>GLOBAL4팀</v>
          </cell>
        </row>
        <row r="175">
          <cell r="D175" t="str">
            <v>6712241041623</v>
          </cell>
          <cell r="E175" t="str">
            <v>GLOBAL4팀</v>
          </cell>
        </row>
        <row r="176">
          <cell r="D176" t="str">
            <v>7311212037011</v>
          </cell>
          <cell r="E176" t="str">
            <v>GLOBAL4팀</v>
          </cell>
        </row>
        <row r="177">
          <cell r="D177" t="str">
            <v>7103021068313</v>
          </cell>
          <cell r="E177" t="str">
            <v>GLOBAL4팀</v>
          </cell>
        </row>
        <row r="178">
          <cell r="D178" t="str">
            <v>6109227021071</v>
          </cell>
          <cell r="E178" t="str">
            <v>글로벌브랜드마케팅그룹</v>
          </cell>
        </row>
        <row r="179">
          <cell r="D179" t="str">
            <v>6207201552516</v>
          </cell>
          <cell r="E179" t="str">
            <v>글로벌전략서비스팀</v>
          </cell>
        </row>
        <row r="180">
          <cell r="D180" t="str">
            <v>6605171047722</v>
          </cell>
          <cell r="E180" t="str">
            <v>글로벌전략서비스팀</v>
          </cell>
        </row>
        <row r="181">
          <cell r="D181" t="str">
            <v>6807222025411</v>
          </cell>
          <cell r="E181" t="str">
            <v>글로벌전략서비스팀</v>
          </cell>
        </row>
        <row r="182">
          <cell r="D182" t="str">
            <v>7007212109022</v>
          </cell>
          <cell r="E182" t="str">
            <v>글로벌전략서비스팀</v>
          </cell>
        </row>
        <row r="183">
          <cell r="D183" t="str">
            <v>6905241055417</v>
          </cell>
          <cell r="E183" t="str">
            <v>글로벌전략서비스팀</v>
          </cell>
        </row>
        <row r="184">
          <cell r="D184" t="str">
            <v>7307232026211</v>
          </cell>
          <cell r="E184" t="str">
            <v>글로벌전략서비스팀</v>
          </cell>
        </row>
        <row r="185">
          <cell r="D185" t="str">
            <v>7104292067212</v>
          </cell>
          <cell r="E185" t="str">
            <v>글로벌전략서비스팀</v>
          </cell>
        </row>
        <row r="186">
          <cell r="D186" t="str">
            <v>7312082018718</v>
          </cell>
          <cell r="E186" t="str">
            <v>글로벌전략서비스팀</v>
          </cell>
        </row>
        <row r="187">
          <cell r="D187" t="str">
            <v>7601311047321</v>
          </cell>
          <cell r="E187" t="str">
            <v>글로벌전략서비스팀</v>
          </cell>
        </row>
        <row r="188">
          <cell r="D188" t="str">
            <v>7705282010926</v>
          </cell>
          <cell r="E188" t="str">
            <v>글로벌전략서비스팀</v>
          </cell>
        </row>
        <row r="189">
          <cell r="D189" t="str">
            <v>7408035100291</v>
          </cell>
          <cell r="E189" t="str">
            <v>글로벌전략서비스팀</v>
          </cell>
        </row>
        <row r="190">
          <cell r="D190" t="str">
            <v>6806221026015</v>
          </cell>
          <cell r="E190" t="str">
            <v>글로벌브랜드커뮤니케이션팀</v>
          </cell>
        </row>
        <row r="191">
          <cell r="D191" t="str">
            <v>6703011011126</v>
          </cell>
          <cell r="E191" t="str">
            <v>글로벌브랜드커뮤니케이션팀</v>
          </cell>
        </row>
        <row r="192">
          <cell r="D192" t="str">
            <v>7006161041816</v>
          </cell>
          <cell r="E192" t="str">
            <v>글로벌브랜드커뮤니케이션팀</v>
          </cell>
        </row>
        <row r="193">
          <cell r="D193" t="str">
            <v>6905201019611</v>
          </cell>
          <cell r="E193" t="str">
            <v>글로벌브랜드커뮤니케이션팀</v>
          </cell>
        </row>
        <row r="194">
          <cell r="D194" t="str">
            <v>7312032624239</v>
          </cell>
          <cell r="E194" t="str">
            <v>글로벌브랜드커뮤니케이션팀</v>
          </cell>
        </row>
        <row r="195">
          <cell r="D195" t="str">
            <v>7501062047539</v>
          </cell>
          <cell r="E195" t="str">
            <v>글로벌브랜드커뮤니케이션팀</v>
          </cell>
        </row>
        <row r="196">
          <cell r="D196" t="str">
            <v>7010261053112</v>
          </cell>
          <cell r="E196" t="str">
            <v>글로벌브랜드커뮤니케이션팀</v>
          </cell>
        </row>
        <row r="197">
          <cell r="D197" t="str">
            <v>7310032041510</v>
          </cell>
          <cell r="E197" t="str">
            <v>글로벌브랜드커뮤니케이션팀</v>
          </cell>
        </row>
        <row r="198">
          <cell r="D198" t="str">
            <v>7710185100171</v>
          </cell>
          <cell r="E198" t="str">
            <v>글로벌브랜드커뮤니케이션팀</v>
          </cell>
        </row>
        <row r="199">
          <cell r="D199" t="str">
            <v>8006292011412</v>
          </cell>
          <cell r="E199" t="str">
            <v>글로벌브랜드커뮤니케이션팀</v>
          </cell>
        </row>
        <row r="200">
          <cell r="D200" t="str">
            <v>6304111047515</v>
          </cell>
          <cell r="E200" t="str">
            <v>네트워크지원팀</v>
          </cell>
        </row>
        <row r="201">
          <cell r="D201" t="str">
            <v>6911031029621</v>
          </cell>
          <cell r="E201" t="str">
            <v>네트워크지원팀</v>
          </cell>
        </row>
        <row r="202">
          <cell r="D202" t="str">
            <v>7012282047712</v>
          </cell>
          <cell r="E202" t="str">
            <v>네트워크지원팀</v>
          </cell>
        </row>
        <row r="203">
          <cell r="D203" t="str">
            <v>6904191093317</v>
          </cell>
          <cell r="E203" t="str">
            <v>네트워크지원팀</v>
          </cell>
        </row>
        <row r="204">
          <cell r="D204" t="str">
            <v>7611242057511</v>
          </cell>
          <cell r="E204" t="str">
            <v>네트워크지원팀</v>
          </cell>
        </row>
        <row r="205">
          <cell r="D205" t="str">
            <v>7501252056840</v>
          </cell>
          <cell r="E205" t="str">
            <v>네트워크지원팀</v>
          </cell>
        </row>
        <row r="206">
          <cell r="D206" t="str">
            <v>7502081024114</v>
          </cell>
          <cell r="E206" t="str">
            <v>네트워크지원팀</v>
          </cell>
        </row>
        <row r="207">
          <cell r="D207" t="str">
            <v>7902142221529</v>
          </cell>
          <cell r="E207" t="str">
            <v>네트워크지원팀</v>
          </cell>
        </row>
        <row r="208">
          <cell r="D208" t="str">
            <v>8207252058614</v>
          </cell>
          <cell r="E208" t="str">
            <v>네트워크지원팀</v>
          </cell>
        </row>
        <row r="209">
          <cell r="D209" t="str">
            <v>7511091055410</v>
          </cell>
          <cell r="E209" t="str">
            <v>네트워크지원팀</v>
          </cell>
        </row>
        <row r="210">
          <cell r="D210" t="str">
            <v>8011182909020</v>
          </cell>
          <cell r="E210" t="str">
            <v>네트워크지원팀</v>
          </cell>
        </row>
        <row r="211">
          <cell r="D211" t="str">
            <v>6107301024119</v>
          </cell>
          <cell r="E211" t="str">
            <v>글로벌기획팀</v>
          </cell>
        </row>
        <row r="212">
          <cell r="D212" t="str">
            <v>6603161017216</v>
          </cell>
          <cell r="E212" t="str">
            <v>글로벌기획팀</v>
          </cell>
        </row>
        <row r="213">
          <cell r="D213" t="str">
            <v>7205171042111</v>
          </cell>
          <cell r="E213" t="str">
            <v>글로벌기획팀</v>
          </cell>
        </row>
        <row r="214">
          <cell r="D214" t="str">
            <v>8106076100273</v>
          </cell>
          <cell r="E214" t="str">
            <v>글로벌기획팀</v>
          </cell>
        </row>
        <row r="215">
          <cell r="D215" t="str">
            <v>8011012080616</v>
          </cell>
          <cell r="E215" t="str">
            <v>글로벌기획팀</v>
          </cell>
        </row>
        <row r="216">
          <cell r="D216" t="str">
            <v>8003072058413</v>
          </cell>
          <cell r="E216" t="str">
            <v>글로벌기획팀</v>
          </cell>
        </row>
        <row r="217">
          <cell r="D217" t="str">
            <v>6312151260626</v>
          </cell>
          <cell r="E217" t="str">
            <v>미주법인</v>
          </cell>
        </row>
        <row r="218">
          <cell r="D218" t="str">
            <v>6410011691729</v>
          </cell>
          <cell r="E218" t="str">
            <v>미주법인</v>
          </cell>
        </row>
        <row r="219">
          <cell r="D219" t="str">
            <v>6509241350718</v>
          </cell>
          <cell r="E219" t="str">
            <v>미주법인</v>
          </cell>
        </row>
        <row r="220">
          <cell r="D220" t="str">
            <v>6301011111111</v>
          </cell>
          <cell r="E220" t="str">
            <v>미주법인</v>
          </cell>
        </row>
        <row r="221">
          <cell r="D221" t="str">
            <v>6909231234567</v>
          </cell>
          <cell r="E221" t="str">
            <v>미주법인</v>
          </cell>
        </row>
        <row r="222">
          <cell r="D222" t="str">
            <v>6411271026013</v>
          </cell>
          <cell r="E222" t="str">
            <v>어바인지점</v>
          </cell>
        </row>
        <row r="223">
          <cell r="D223" t="str">
            <v>6107161100716</v>
          </cell>
          <cell r="E223" t="str">
            <v>멕시코법인</v>
          </cell>
        </row>
        <row r="224">
          <cell r="D224" t="str">
            <v>5810201540320</v>
          </cell>
          <cell r="E224" t="str">
            <v>중국법인</v>
          </cell>
        </row>
        <row r="225">
          <cell r="D225" t="str">
            <v>6309051481316</v>
          </cell>
          <cell r="E225" t="str">
            <v>중국법인</v>
          </cell>
        </row>
        <row r="226">
          <cell r="D226" t="str">
            <v>6503221351213</v>
          </cell>
          <cell r="E226" t="str">
            <v>중국법인</v>
          </cell>
        </row>
        <row r="227">
          <cell r="D227" t="str">
            <v>6609201551113</v>
          </cell>
          <cell r="E227" t="str">
            <v>중국법인</v>
          </cell>
        </row>
        <row r="228">
          <cell r="D228" t="str">
            <v>6304031898810</v>
          </cell>
          <cell r="E228" t="str">
            <v>상하이사무소</v>
          </cell>
        </row>
        <row r="229">
          <cell r="D229" t="str">
            <v>7005251671219</v>
          </cell>
          <cell r="E229" t="str">
            <v>광주사무소</v>
          </cell>
        </row>
        <row r="230">
          <cell r="D230" t="str">
            <v>6504211067019</v>
          </cell>
          <cell r="E230" t="str">
            <v>홍콩사무소</v>
          </cell>
        </row>
        <row r="231">
          <cell r="D231" t="str">
            <v>6208251221170</v>
          </cell>
          <cell r="E231" t="str">
            <v>CIS HQ</v>
          </cell>
        </row>
        <row r="232">
          <cell r="D232" t="str">
            <v>6709181051548</v>
          </cell>
          <cell r="E232" t="str">
            <v>CIS HQ</v>
          </cell>
        </row>
        <row r="233">
          <cell r="D233" t="str">
            <v>6802051482124</v>
          </cell>
          <cell r="E233" t="str">
            <v>CIS HQ</v>
          </cell>
        </row>
        <row r="234">
          <cell r="D234" t="str">
            <v>6407061812313</v>
          </cell>
          <cell r="E234" t="str">
            <v>키에프사무소</v>
          </cell>
        </row>
        <row r="235">
          <cell r="D235" t="str">
            <v>6005171011138</v>
          </cell>
          <cell r="E235" t="str">
            <v>구주법인(CCE)</v>
          </cell>
        </row>
        <row r="236">
          <cell r="D236" t="str">
            <v>6512061026110</v>
          </cell>
          <cell r="E236" t="str">
            <v>구주법인(CCE)</v>
          </cell>
        </row>
        <row r="237">
          <cell r="D237" t="str">
            <v>6505281037821</v>
          </cell>
          <cell r="E237" t="str">
            <v>구주법인(CCE)</v>
          </cell>
        </row>
        <row r="238">
          <cell r="D238" t="str">
            <v>6406111234567</v>
          </cell>
          <cell r="E238" t="str">
            <v>구주법인(CCE)</v>
          </cell>
        </row>
        <row r="239">
          <cell r="D239" t="str">
            <v>6402291234567</v>
          </cell>
          <cell r="E239" t="str">
            <v>구주법인(CCE)</v>
          </cell>
        </row>
        <row r="240">
          <cell r="D240" t="str">
            <v>6202131017317</v>
          </cell>
          <cell r="E240" t="str">
            <v>프랑크푸르트사무소</v>
          </cell>
        </row>
        <row r="241">
          <cell r="D241" t="str">
            <v>6709281234567</v>
          </cell>
          <cell r="E241" t="str">
            <v>프랑크푸르트사무소</v>
          </cell>
        </row>
        <row r="242">
          <cell r="D242" t="str">
            <v>6311271009417</v>
          </cell>
          <cell r="E242" t="str">
            <v>파리사무소</v>
          </cell>
        </row>
        <row r="243">
          <cell r="D243" t="str">
            <v>6506051122712</v>
          </cell>
          <cell r="E243" t="str">
            <v>아테네사무소</v>
          </cell>
        </row>
        <row r="244">
          <cell r="D244" t="str">
            <v>5909161122040</v>
          </cell>
          <cell r="E244" t="str">
            <v>싱가폴사무소</v>
          </cell>
        </row>
        <row r="245">
          <cell r="D245" t="str">
            <v>6404051551516</v>
          </cell>
          <cell r="E245" t="str">
            <v>싱가폴사무소</v>
          </cell>
        </row>
        <row r="246">
          <cell r="D246" t="str">
            <v>6508201920532</v>
          </cell>
          <cell r="E246" t="str">
            <v>자카르타사무소</v>
          </cell>
        </row>
        <row r="247">
          <cell r="D247" t="str">
            <v>6508061905829</v>
          </cell>
          <cell r="E247" t="str">
            <v>방콕사무소</v>
          </cell>
        </row>
        <row r="248">
          <cell r="D248" t="str">
            <v>6001111023618</v>
          </cell>
          <cell r="E248" t="str">
            <v>동경사무소</v>
          </cell>
        </row>
        <row r="249">
          <cell r="D249" t="str">
            <v>6807101932516</v>
          </cell>
          <cell r="E249" t="str">
            <v>브라질법인</v>
          </cell>
        </row>
        <row r="250">
          <cell r="D250" t="str">
            <v>6207161550113</v>
          </cell>
          <cell r="E250" t="str">
            <v>두바이사무소</v>
          </cell>
        </row>
        <row r="251">
          <cell r="D251" t="str">
            <v>6908231347822</v>
          </cell>
          <cell r="E251" t="str">
            <v>두바이사무소</v>
          </cell>
        </row>
        <row r="252">
          <cell r="D252" t="str">
            <v>6211271017616</v>
          </cell>
          <cell r="E252" t="str">
            <v>인도법인</v>
          </cell>
        </row>
        <row r="253">
          <cell r="D253" t="str">
            <v>6610101914219</v>
          </cell>
          <cell r="E253" t="str">
            <v>인도법인</v>
          </cell>
        </row>
        <row r="254">
          <cell r="D254" t="str">
            <v>6701151006512</v>
          </cell>
          <cell r="E254" t="str">
            <v>인도법인</v>
          </cell>
        </row>
        <row r="255">
          <cell r="D255" t="str">
            <v>5309291079613</v>
          </cell>
          <cell r="E255" t="str">
            <v>마케팅전략본부</v>
          </cell>
        </row>
        <row r="256">
          <cell r="D256" t="str">
            <v>6412161047612</v>
          </cell>
          <cell r="E256" t="str">
            <v>AP1팀</v>
          </cell>
        </row>
        <row r="257">
          <cell r="D257" t="str">
            <v>6512201121315</v>
          </cell>
          <cell r="E257" t="str">
            <v>AP1팀</v>
          </cell>
        </row>
        <row r="258">
          <cell r="D258" t="str">
            <v>6601011030223</v>
          </cell>
          <cell r="E258" t="str">
            <v>AP1팀</v>
          </cell>
        </row>
        <row r="259">
          <cell r="D259" t="str">
            <v>6402221675019</v>
          </cell>
          <cell r="E259" t="str">
            <v>AP1팀</v>
          </cell>
        </row>
        <row r="260">
          <cell r="D260" t="str">
            <v>6810031531217</v>
          </cell>
          <cell r="E260" t="str">
            <v>AP1팀</v>
          </cell>
        </row>
        <row r="261">
          <cell r="D261" t="str">
            <v>6612181066710</v>
          </cell>
          <cell r="E261" t="str">
            <v>AP1팀</v>
          </cell>
        </row>
        <row r="262">
          <cell r="D262" t="str">
            <v>6907171822316</v>
          </cell>
          <cell r="E262" t="str">
            <v>AP1팀</v>
          </cell>
        </row>
        <row r="263">
          <cell r="D263" t="str">
            <v>7208262411310</v>
          </cell>
          <cell r="E263" t="str">
            <v>AP1팀</v>
          </cell>
        </row>
        <row r="264">
          <cell r="D264" t="str">
            <v>7105302025421</v>
          </cell>
          <cell r="E264" t="str">
            <v>AP1팀</v>
          </cell>
        </row>
        <row r="265">
          <cell r="D265" t="str">
            <v>7002041010639</v>
          </cell>
          <cell r="E265" t="str">
            <v>AP1팀</v>
          </cell>
        </row>
        <row r="266">
          <cell r="D266" t="str">
            <v>7304025100277</v>
          </cell>
          <cell r="E266" t="str">
            <v>AP1팀</v>
          </cell>
        </row>
        <row r="267">
          <cell r="D267" t="str">
            <v>7411162068312</v>
          </cell>
          <cell r="E267" t="str">
            <v>AP1팀</v>
          </cell>
        </row>
        <row r="268">
          <cell r="D268" t="str">
            <v>7105181046918</v>
          </cell>
          <cell r="E268" t="str">
            <v>AP1팀</v>
          </cell>
        </row>
        <row r="269">
          <cell r="D269" t="str">
            <v>7408082066814</v>
          </cell>
          <cell r="E269" t="str">
            <v>AP1팀</v>
          </cell>
        </row>
        <row r="270">
          <cell r="D270" t="str">
            <v>7101311056011</v>
          </cell>
          <cell r="E270" t="str">
            <v>AP1팀</v>
          </cell>
        </row>
        <row r="271">
          <cell r="D271" t="str">
            <v>7503181552524</v>
          </cell>
          <cell r="E271" t="str">
            <v>AP1팀</v>
          </cell>
        </row>
        <row r="272">
          <cell r="D272" t="str">
            <v>7509041009721</v>
          </cell>
          <cell r="E272" t="str">
            <v>AP1팀</v>
          </cell>
        </row>
        <row r="273">
          <cell r="D273" t="str">
            <v>7712102567011</v>
          </cell>
          <cell r="E273" t="str">
            <v>AP1팀</v>
          </cell>
        </row>
        <row r="274">
          <cell r="D274" t="str">
            <v>7611202025411</v>
          </cell>
          <cell r="E274" t="str">
            <v>AP1팀</v>
          </cell>
        </row>
        <row r="275">
          <cell r="D275" t="str">
            <v>7901212047411</v>
          </cell>
          <cell r="E275" t="str">
            <v>AP1팀</v>
          </cell>
        </row>
        <row r="276">
          <cell r="D276" t="str">
            <v>7406171573219</v>
          </cell>
          <cell r="E276" t="str">
            <v>AP1팀</v>
          </cell>
        </row>
        <row r="277">
          <cell r="D277" t="str">
            <v>7311181246911</v>
          </cell>
          <cell r="E277" t="str">
            <v>AP1팀</v>
          </cell>
        </row>
        <row r="278">
          <cell r="D278" t="str">
            <v>7507161057019</v>
          </cell>
          <cell r="E278" t="str">
            <v>AP1팀</v>
          </cell>
        </row>
        <row r="279">
          <cell r="D279" t="str">
            <v>8101112251212</v>
          </cell>
          <cell r="E279" t="str">
            <v>AP1팀</v>
          </cell>
        </row>
        <row r="280">
          <cell r="D280" t="str">
            <v>8010142055415</v>
          </cell>
          <cell r="E280" t="str">
            <v>AP1팀</v>
          </cell>
        </row>
        <row r="281">
          <cell r="D281" t="str">
            <v>7705091069716</v>
          </cell>
          <cell r="E281" t="str">
            <v>AP1팀</v>
          </cell>
        </row>
        <row r="282">
          <cell r="D282" t="str">
            <v>8002272161918</v>
          </cell>
          <cell r="E282" t="str">
            <v>AP1팀</v>
          </cell>
        </row>
        <row r="283">
          <cell r="D283" t="str">
            <v>7812161051112</v>
          </cell>
          <cell r="E283" t="str">
            <v>AP1팀</v>
          </cell>
        </row>
        <row r="284">
          <cell r="D284" t="str">
            <v>7705191068526</v>
          </cell>
          <cell r="E284" t="str">
            <v>AP1팀</v>
          </cell>
        </row>
        <row r="285">
          <cell r="D285" t="str">
            <v>6703121009626</v>
          </cell>
          <cell r="E285" t="str">
            <v>AP2팀</v>
          </cell>
        </row>
        <row r="286">
          <cell r="D286" t="str">
            <v>7109202042529</v>
          </cell>
          <cell r="E286" t="str">
            <v>AP2팀</v>
          </cell>
        </row>
        <row r="287">
          <cell r="D287" t="str">
            <v>6903041042311</v>
          </cell>
          <cell r="E287" t="str">
            <v>AP2팀</v>
          </cell>
        </row>
        <row r="288">
          <cell r="D288" t="str">
            <v>6801191105412</v>
          </cell>
          <cell r="E288" t="str">
            <v>AP2팀</v>
          </cell>
        </row>
        <row r="289">
          <cell r="D289" t="str">
            <v>7101051810212</v>
          </cell>
          <cell r="E289" t="str">
            <v>AP2팀</v>
          </cell>
        </row>
        <row r="290">
          <cell r="D290" t="str">
            <v>7111092920515</v>
          </cell>
          <cell r="E290" t="str">
            <v>AP2팀</v>
          </cell>
        </row>
        <row r="291">
          <cell r="D291" t="str">
            <v>7109301222918</v>
          </cell>
          <cell r="E291" t="str">
            <v>AP2팀</v>
          </cell>
        </row>
        <row r="292">
          <cell r="D292" t="str">
            <v>8009252000718</v>
          </cell>
          <cell r="E292" t="str">
            <v>AP2팀</v>
          </cell>
        </row>
        <row r="293">
          <cell r="D293" t="str">
            <v>7811061068314</v>
          </cell>
          <cell r="E293" t="str">
            <v>AP2팀</v>
          </cell>
        </row>
        <row r="294">
          <cell r="D294" t="str">
            <v>8009142067710</v>
          </cell>
          <cell r="E294" t="str">
            <v>AP2팀</v>
          </cell>
        </row>
        <row r="295">
          <cell r="D295" t="str">
            <v>7710021080315</v>
          </cell>
          <cell r="E295" t="str">
            <v>AP2팀</v>
          </cell>
        </row>
        <row r="296">
          <cell r="D296" t="str">
            <v>8008062075112</v>
          </cell>
          <cell r="E296" t="str">
            <v>AP2팀</v>
          </cell>
        </row>
        <row r="297">
          <cell r="D297" t="str">
            <v>7510271002510</v>
          </cell>
          <cell r="E297" t="str">
            <v>AP2팀</v>
          </cell>
        </row>
        <row r="298">
          <cell r="D298" t="str">
            <v>7403061041718</v>
          </cell>
          <cell r="E298" t="str">
            <v>AP2팀</v>
          </cell>
        </row>
        <row r="299">
          <cell r="D299" t="str">
            <v>6402261037911</v>
          </cell>
          <cell r="E299" t="str">
            <v>BTL전략팀</v>
          </cell>
        </row>
        <row r="300">
          <cell r="D300" t="str">
            <v>6702271037415</v>
          </cell>
          <cell r="E300" t="str">
            <v>BTL전략팀</v>
          </cell>
        </row>
        <row r="301">
          <cell r="D301" t="str">
            <v>6804051454814</v>
          </cell>
          <cell r="E301" t="str">
            <v>BTL전략팀</v>
          </cell>
        </row>
        <row r="302">
          <cell r="D302" t="str">
            <v>6807281330514</v>
          </cell>
          <cell r="E302" t="str">
            <v>BTL전략팀</v>
          </cell>
        </row>
        <row r="303">
          <cell r="D303" t="str">
            <v>7310211010517</v>
          </cell>
          <cell r="E303" t="str">
            <v>BTL전략팀</v>
          </cell>
        </row>
        <row r="304">
          <cell r="D304" t="str">
            <v>8012102081139</v>
          </cell>
          <cell r="E304" t="str">
            <v>BTL전략팀</v>
          </cell>
        </row>
        <row r="305">
          <cell r="D305" t="str">
            <v>6303031055334</v>
          </cell>
          <cell r="E305" t="str">
            <v>브랜드마케팅연구소</v>
          </cell>
        </row>
        <row r="306">
          <cell r="D306" t="str">
            <v>6405181053117</v>
          </cell>
          <cell r="E306" t="str">
            <v>브랜드마케팅연구소</v>
          </cell>
        </row>
        <row r="307">
          <cell r="D307" t="str">
            <v>6605101932232</v>
          </cell>
          <cell r="E307" t="str">
            <v>브랜드마케팅연구소</v>
          </cell>
        </row>
        <row r="308">
          <cell r="D308" t="str">
            <v>7211242173917</v>
          </cell>
          <cell r="E308" t="str">
            <v>브랜드마케팅연구소</v>
          </cell>
        </row>
        <row r="309">
          <cell r="D309" t="str">
            <v>6911141018213</v>
          </cell>
          <cell r="E309" t="str">
            <v>브랜드마케팅연구소</v>
          </cell>
        </row>
        <row r="310">
          <cell r="D310" t="str">
            <v>7002041000812</v>
          </cell>
          <cell r="E310" t="str">
            <v>브랜드마케팅연구소</v>
          </cell>
        </row>
        <row r="311">
          <cell r="D311" t="str">
            <v>7201261002417</v>
          </cell>
          <cell r="E311" t="str">
            <v>브랜드마케팅연구소</v>
          </cell>
        </row>
        <row r="312">
          <cell r="D312" t="str">
            <v>7402202123211</v>
          </cell>
          <cell r="E312" t="str">
            <v>브랜드마케팅연구소</v>
          </cell>
        </row>
        <row r="313">
          <cell r="D313" t="str">
            <v>7208081829618</v>
          </cell>
          <cell r="E313" t="str">
            <v>브랜드마케팅연구소</v>
          </cell>
        </row>
        <row r="314">
          <cell r="D314" t="str">
            <v>7002281066824</v>
          </cell>
          <cell r="E314" t="str">
            <v>브랜드마케팅연구소</v>
          </cell>
        </row>
        <row r="315">
          <cell r="D315" t="str">
            <v>7002136100184</v>
          </cell>
          <cell r="E315" t="str">
            <v>브랜드마케팅연구소</v>
          </cell>
        </row>
        <row r="316">
          <cell r="D316" t="str">
            <v>6808121030112</v>
          </cell>
          <cell r="E316" t="str">
            <v>브랜드마케팅연구소</v>
          </cell>
        </row>
        <row r="317">
          <cell r="D317" t="str">
            <v>7204151067314</v>
          </cell>
          <cell r="E317" t="str">
            <v>브랜드마케팅연구소</v>
          </cell>
        </row>
        <row r="318">
          <cell r="D318" t="str">
            <v>7202181041816</v>
          </cell>
          <cell r="E318" t="str">
            <v>브랜드마케팅연구소</v>
          </cell>
        </row>
        <row r="319">
          <cell r="D319" t="str">
            <v>7112141405419</v>
          </cell>
          <cell r="E319" t="str">
            <v>브랜드마케팅연구소</v>
          </cell>
        </row>
        <row r="320">
          <cell r="D320" t="str">
            <v>7810042067114</v>
          </cell>
          <cell r="E320" t="str">
            <v>브랜드마케팅연구소</v>
          </cell>
        </row>
        <row r="321">
          <cell r="D321" t="str">
            <v>7209115101499</v>
          </cell>
          <cell r="E321" t="str">
            <v>브랜드마케팅연구소</v>
          </cell>
        </row>
        <row r="322">
          <cell r="D322" t="str">
            <v>7009132051311</v>
          </cell>
          <cell r="E322" t="str">
            <v>브랜드마케팅연구소</v>
          </cell>
        </row>
        <row r="323">
          <cell r="D323" t="str">
            <v>6802041840414</v>
          </cell>
          <cell r="E323" t="str">
            <v>인터랙티브마케팅팀</v>
          </cell>
        </row>
        <row r="324">
          <cell r="D324" t="str">
            <v>7011042109327</v>
          </cell>
          <cell r="E324" t="str">
            <v>인터랙티브마케팅팀</v>
          </cell>
        </row>
        <row r="325">
          <cell r="D325" t="str">
            <v>6908171031511</v>
          </cell>
          <cell r="E325" t="str">
            <v>인터랙티브마케팅팀</v>
          </cell>
        </row>
        <row r="326">
          <cell r="D326" t="str">
            <v>7311242105516</v>
          </cell>
          <cell r="E326" t="str">
            <v>인터랙티브마케팅팀</v>
          </cell>
        </row>
        <row r="327">
          <cell r="D327" t="str">
            <v>7012171565819</v>
          </cell>
          <cell r="E327" t="str">
            <v>인터랙티브마케팅팀</v>
          </cell>
        </row>
        <row r="328">
          <cell r="D328" t="str">
            <v>7102121042312</v>
          </cell>
          <cell r="E328" t="str">
            <v>인터랙티브마케팅팀</v>
          </cell>
        </row>
        <row r="329">
          <cell r="D329" t="str">
            <v>7512152067426</v>
          </cell>
          <cell r="E329" t="str">
            <v>인터랙티브마케팅팀</v>
          </cell>
        </row>
        <row r="330">
          <cell r="D330" t="str">
            <v>7807252068714</v>
          </cell>
          <cell r="E330" t="str">
            <v>인터랙티브마케팅팀</v>
          </cell>
        </row>
        <row r="331">
          <cell r="D331" t="str">
            <v>8201282649111</v>
          </cell>
          <cell r="E331" t="str">
            <v>인터랙티브마케팅팀</v>
          </cell>
        </row>
        <row r="332">
          <cell r="D332" t="str">
            <v>6208251006412</v>
          </cell>
          <cell r="E332" t="str">
            <v>홍보팀</v>
          </cell>
        </row>
        <row r="333">
          <cell r="D333" t="str">
            <v>6303161018339</v>
          </cell>
          <cell r="E333" t="str">
            <v>홍보팀</v>
          </cell>
        </row>
        <row r="334">
          <cell r="D334" t="str">
            <v>7302032017417</v>
          </cell>
          <cell r="E334" t="str">
            <v>홍보팀</v>
          </cell>
        </row>
        <row r="335">
          <cell r="D335" t="str">
            <v>7501251018417</v>
          </cell>
          <cell r="E335" t="str">
            <v>홍보팀</v>
          </cell>
        </row>
        <row r="336">
          <cell r="D336" t="str">
            <v>6001021047020</v>
          </cell>
          <cell r="E336" t="str">
            <v>영업기획팀</v>
          </cell>
        </row>
        <row r="337">
          <cell r="D337" t="str">
            <v>6301061006512</v>
          </cell>
          <cell r="E337" t="str">
            <v>영업기획팀</v>
          </cell>
        </row>
        <row r="338">
          <cell r="D338" t="str">
            <v>6709041067119</v>
          </cell>
          <cell r="E338" t="str">
            <v>영업기획팀</v>
          </cell>
        </row>
        <row r="339">
          <cell r="D339" t="str">
            <v>7003251025418</v>
          </cell>
          <cell r="E339" t="str">
            <v>영업기획팀</v>
          </cell>
        </row>
        <row r="340">
          <cell r="D340" t="str">
            <v>7502152538325</v>
          </cell>
          <cell r="E340" t="str">
            <v>영업기획팀</v>
          </cell>
        </row>
        <row r="341">
          <cell r="D341" t="str">
            <v>8208292273212</v>
          </cell>
          <cell r="E341" t="str">
            <v>영업기획팀</v>
          </cell>
        </row>
        <row r="342">
          <cell r="D342" t="str">
            <v>5807041025814</v>
          </cell>
          <cell r="E342" t="str">
            <v>제작본부</v>
          </cell>
        </row>
        <row r="343">
          <cell r="D343" t="str">
            <v>5602015100897</v>
          </cell>
          <cell r="E343" t="str">
            <v>제작본부</v>
          </cell>
        </row>
        <row r="344">
          <cell r="D344" t="str">
            <v>6712132047525</v>
          </cell>
          <cell r="E344" t="str">
            <v>제작본부</v>
          </cell>
        </row>
        <row r="345">
          <cell r="D345" t="str">
            <v>6912102121926</v>
          </cell>
          <cell r="E345" t="str">
            <v>제작본부</v>
          </cell>
        </row>
        <row r="346">
          <cell r="D346" t="str">
            <v>7403212482410</v>
          </cell>
          <cell r="E346" t="str">
            <v>제작본부</v>
          </cell>
        </row>
        <row r="347">
          <cell r="D347" t="str">
            <v>7602012055313</v>
          </cell>
          <cell r="E347" t="str">
            <v>제작본부</v>
          </cell>
        </row>
        <row r="348">
          <cell r="D348" t="str">
            <v>7403215100893</v>
          </cell>
          <cell r="E348" t="str">
            <v>제작본부</v>
          </cell>
        </row>
        <row r="349">
          <cell r="D349" t="str">
            <v>7711115101498</v>
          </cell>
          <cell r="E349" t="str">
            <v>제작본부</v>
          </cell>
        </row>
        <row r="350">
          <cell r="D350" t="str">
            <v>6106252066715</v>
          </cell>
          <cell r="E350" t="str">
            <v>Creative 1그룹</v>
          </cell>
        </row>
        <row r="351">
          <cell r="D351" t="str">
            <v>4609195101097</v>
          </cell>
          <cell r="E351" t="str">
            <v>Creative 1그룹</v>
          </cell>
        </row>
        <row r="352">
          <cell r="D352" t="str">
            <v>6202121560110</v>
          </cell>
          <cell r="E352" t="str">
            <v>Creative 1그룹</v>
          </cell>
        </row>
        <row r="353">
          <cell r="D353" t="str">
            <v>6602151682817</v>
          </cell>
          <cell r="E353" t="str">
            <v>Creative 1그룹</v>
          </cell>
        </row>
        <row r="354">
          <cell r="D354" t="str">
            <v>6703172251260</v>
          </cell>
          <cell r="E354" t="str">
            <v>Creative 1그룹</v>
          </cell>
        </row>
        <row r="355">
          <cell r="D355" t="str">
            <v>6703011030835</v>
          </cell>
          <cell r="E355" t="str">
            <v>Creative 1그룹</v>
          </cell>
        </row>
        <row r="356">
          <cell r="D356" t="str">
            <v>6610201840719</v>
          </cell>
          <cell r="E356" t="str">
            <v>Creative 1그룹</v>
          </cell>
        </row>
        <row r="357">
          <cell r="D357" t="str">
            <v>6709121010712</v>
          </cell>
          <cell r="E357" t="str">
            <v>Creative 1그룹</v>
          </cell>
        </row>
        <row r="358">
          <cell r="D358" t="str">
            <v>6812121055423</v>
          </cell>
          <cell r="E358" t="str">
            <v>Creative 1그룹</v>
          </cell>
        </row>
        <row r="359">
          <cell r="D359" t="str">
            <v>6709241019015</v>
          </cell>
          <cell r="E359" t="str">
            <v>Creative 1그룹</v>
          </cell>
        </row>
        <row r="360">
          <cell r="D360" t="str">
            <v>6902111037510</v>
          </cell>
          <cell r="E360" t="str">
            <v>Creative 1그룹</v>
          </cell>
        </row>
        <row r="361">
          <cell r="D361" t="str">
            <v>7006031002410</v>
          </cell>
          <cell r="E361" t="str">
            <v>Creative 1그룹</v>
          </cell>
        </row>
        <row r="362">
          <cell r="D362" t="str">
            <v>7107081067213</v>
          </cell>
          <cell r="E362" t="str">
            <v>Creative 1그룹</v>
          </cell>
        </row>
        <row r="363">
          <cell r="D363" t="str">
            <v>7602032074310</v>
          </cell>
          <cell r="E363" t="str">
            <v>Creative 1그룹</v>
          </cell>
        </row>
        <row r="364">
          <cell r="D364" t="str">
            <v>7611012019631</v>
          </cell>
          <cell r="E364" t="str">
            <v>Creative 1그룹</v>
          </cell>
        </row>
        <row r="365">
          <cell r="D365" t="str">
            <v>7402151029624</v>
          </cell>
          <cell r="E365" t="str">
            <v>Creative 1그룹</v>
          </cell>
        </row>
        <row r="366">
          <cell r="D366" t="str">
            <v>7711172267816</v>
          </cell>
          <cell r="E366" t="str">
            <v>Creative 1그룹</v>
          </cell>
        </row>
        <row r="367">
          <cell r="D367" t="str">
            <v>7501131068918</v>
          </cell>
          <cell r="E367" t="str">
            <v>Creative 1그룹</v>
          </cell>
        </row>
        <row r="368">
          <cell r="D368" t="str">
            <v>7607111002213</v>
          </cell>
          <cell r="E368" t="str">
            <v>Creative 1그룹</v>
          </cell>
        </row>
        <row r="369">
          <cell r="D369" t="str">
            <v>7703071058226</v>
          </cell>
          <cell r="E369" t="str">
            <v>Creative 1그룹</v>
          </cell>
        </row>
        <row r="370">
          <cell r="D370" t="str">
            <v>6002121002517</v>
          </cell>
          <cell r="E370" t="str">
            <v>Creative 2그룹</v>
          </cell>
        </row>
        <row r="371">
          <cell r="D371" t="str">
            <v>6403191037411</v>
          </cell>
          <cell r="E371" t="str">
            <v>Creative 2그룹</v>
          </cell>
        </row>
        <row r="372">
          <cell r="D372" t="str">
            <v>5911101069539</v>
          </cell>
          <cell r="E372" t="str">
            <v>Creative 2그룹</v>
          </cell>
        </row>
        <row r="373">
          <cell r="D373" t="str">
            <v>6104221231734</v>
          </cell>
          <cell r="E373" t="str">
            <v>Creative 2그룹</v>
          </cell>
        </row>
        <row r="374">
          <cell r="D374" t="str">
            <v>6702061674414</v>
          </cell>
          <cell r="E374" t="str">
            <v>Creative 2그룹</v>
          </cell>
        </row>
        <row r="375">
          <cell r="D375" t="str">
            <v>6904102012411</v>
          </cell>
          <cell r="E375" t="str">
            <v>Creative 2그룹</v>
          </cell>
        </row>
        <row r="376">
          <cell r="D376" t="str">
            <v>6805261323413</v>
          </cell>
          <cell r="E376" t="str">
            <v>Creative 2그룹</v>
          </cell>
        </row>
        <row r="377">
          <cell r="D377" t="str">
            <v>7002201053019</v>
          </cell>
          <cell r="E377" t="str">
            <v>Creative 2그룹</v>
          </cell>
        </row>
        <row r="378">
          <cell r="D378" t="str">
            <v>6705271056218</v>
          </cell>
          <cell r="E378" t="str">
            <v>Creative 2그룹</v>
          </cell>
        </row>
        <row r="379">
          <cell r="D379" t="str">
            <v>6707121932217</v>
          </cell>
          <cell r="E379" t="str">
            <v>Creative 2그룹</v>
          </cell>
        </row>
        <row r="380">
          <cell r="D380" t="str">
            <v>7309252042911</v>
          </cell>
          <cell r="E380" t="str">
            <v>Creative 2그룹</v>
          </cell>
        </row>
        <row r="381">
          <cell r="D381" t="str">
            <v>7011261772611</v>
          </cell>
          <cell r="E381" t="str">
            <v>Creative 2그룹</v>
          </cell>
        </row>
        <row r="382">
          <cell r="D382" t="str">
            <v>6909051654812</v>
          </cell>
          <cell r="E382" t="str">
            <v>Creative 2그룹</v>
          </cell>
        </row>
        <row r="383">
          <cell r="D383" t="str">
            <v>7210271149118</v>
          </cell>
          <cell r="E383" t="str">
            <v>Creative 2그룹</v>
          </cell>
        </row>
        <row r="384">
          <cell r="D384" t="str">
            <v>7104191066928</v>
          </cell>
          <cell r="E384" t="str">
            <v>Creative 2그룹</v>
          </cell>
        </row>
        <row r="385">
          <cell r="D385" t="str">
            <v>7407021790113</v>
          </cell>
          <cell r="E385" t="str">
            <v>Creative 2그룹</v>
          </cell>
        </row>
        <row r="386">
          <cell r="D386" t="str">
            <v>7408151011316</v>
          </cell>
          <cell r="E386" t="str">
            <v>Creative 2그룹</v>
          </cell>
        </row>
        <row r="387">
          <cell r="D387" t="str">
            <v>7609192673713</v>
          </cell>
          <cell r="E387" t="str">
            <v>Creative 2그룹</v>
          </cell>
        </row>
        <row r="388">
          <cell r="D388" t="str">
            <v>7505012019116</v>
          </cell>
          <cell r="E388" t="str">
            <v>Creative 2그룹</v>
          </cell>
        </row>
        <row r="389">
          <cell r="D389" t="str">
            <v>7301011047138</v>
          </cell>
          <cell r="E389" t="str">
            <v>Creative 2그룹</v>
          </cell>
        </row>
        <row r="390">
          <cell r="D390" t="str">
            <v>7711222406318</v>
          </cell>
          <cell r="E390" t="str">
            <v>Creative 2그룹</v>
          </cell>
        </row>
        <row r="391">
          <cell r="D391" t="str">
            <v>7507182011910</v>
          </cell>
          <cell r="E391" t="str">
            <v>Creative 2그룹</v>
          </cell>
        </row>
        <row r="392">
          <cell r="D392" t="str">
            <v>7807311254013</v>
          </cell>
          <cell r="E392" t="str">
            <v>Creative 2그룹</v>
          </cell>
        </row>
        <row r="393">
          <cell r="D393" t="str">
            <v>7601212075238</v>
          </cell>
          <cell r="E393" t="str">
            <v>Creative 2그룹</v>
          </cell>
        </row>
        <row r="394">
          <cell r="D394" t="str">
            <v>5901101069511</v>
          </cell>
          <cell r="E394" t="str">
            <v>Creative 4그룹</v>
          </cell>
        </row>
        <row r="395">
          <cell r="D395" t="str">
            <v>6008031037712</v>
          </cell>
          <cell r="E395" t="str">
            <v>Creative 4그룹</v>
          </cell>
        </row>
        <row r="396">
          <cell r="D396" t="str">
            <v>6811272026015</v>
          </cell>
          <cell r="E396" t="str">
            <v>Creative 4그룹</v>
          </cell>
        </row>
        <row r="397">
          <cell r="D397" t="str">
            <v>7010242802429</v>
          </cell>
          <cell r="E397" t="str">
            <v>Creative 4그룹</v>
          </cell>
        </row>
        <row r="398">
          <cell r="D398" t="str">
            <v>6705211121719</v>
          </cell>
          <cell r="E398" t="str">
            <v>Creative 4그룹</v>
          </cell>
        </row>
        <row r="399">
          <cell r="D399" t="str">
            <v>6709191011310</v>
          </cell>
          <cell r="E399" t="str">
            <v>Creative 4그룹</v>
          </cell>
        </row>
        <row r="400">
          <cell r="D400" t="str">
            <v>6806031074321</v>
          </cell>
          <cell r="E400" t="str">
            <v>Creative 4그룹</v>
          </cell>
        </row>
        <row r="401">
          <cell r="D401" t="str">
            <v>6802131122218</v>
          </cell>
          <cell r="E401" t="str">
            <v>Creative 4그룹</v>
          </cell>
        </row>
        <row r="402">
          <cell r="D402" t="str">
            <v>7201232249117</v>
          </cell>
          <cell r="E402" t="str">
            <v>Creative 4그룹</v>
          </cell>
        </row>
        <row r="403">
          <cell r="D403" t="str">
            <v>6708231691724</v>
          </cell>
          <cell r="E403" t="str">
            <v>Creative 4그룹</v>
          </cell>
        </row>
        <row r="404">
          <cell r="D404" t="str">
            <v>7102041023711</v>
          </cell>
          <cell r="E404" t="str">
            <v>Creative 4그룹</v>
          </cell>
        </row>
        <row r="405">
          <cell r="D405" t="str">
            <v>6801101025019</v>
          </cell>
          <cell r="E405" t="str">
            <v>Creative 4그룹</v>
          </cell>
        </row>
        <row r="406">
          <cell r="D406" t="str">
            <v>7104081030617</v>
          </cell>
          <cell r="E406" t="str">
            <v>Creative 4그룹</v>
          </cell>
        </row>
        <row r="407">
          <cell r="D407" t="str">
            <v>7110021063712</v>
          </cell>
          <cell r="E407" t="str">
            <v>Creative 4그룹</v>
          </cell>
        </row>
        <row r="408">
          <cell r="D408" t="str">
            <v>6908201011032</v>
          </cell>
          <cell r="E408" t="str">
            <v>Creative 4그룹</v>
          </cell>
        </row>
        <row r="409">
          <cell r="D409" t="str">
            <v>7301211927212</v>
          </cell>
          <cell r="E409" t="str">
            <v>Creative 4그룹</v>
          </cell>
        </row>
        <row r="410">
          <cell r="D410" t="str">
            <v>7206011057825</v>
          </cell>
          <cell r="E410" t="str">
            <v>Creative 4그룹</v>
          </cell>
        </row>
        <row r="411">
          <cell r="D411" t="str">
            <v>7707272055618</v>
          </cell>
          <cell r="E411" t="str">
            <v>Creative 4그룹</v>
          </cell>
        </row>
        <row r="412">
          <cell r="D412" t="str">
            <v>7610241162613</v>
          </cell>
          <cell r="E412" t="str">
            <v>Creative 4그룹</v>
          </cell>
        </row>
        <row r="413">
          <cell r="D413" t="str">
            <v>7603021140211</v>
          </cell>
          <cell r="E413" t="str">
            <v>Creative 4그룹</v>
          </cell>
        </row>
        <row r="414">
          <cell r="D414" t="str">
            <v>8001302080352</v>
          </cell>
          <cell r="E414" t="str">
            <v>Creative 4그룹</v>
          </cell>
        </row>
        <row r="415">
          <cell r="D415" t="str">
            <v>7611291042117</v>
          </cell>
          <cell r="E415" t="str">
            <v>Creative 4그룹</v>
          </cell>
        </row>
        <row r="416">
          <cell r="D416" t="str">
            <v>7310271068315</v>
          </cell>
          <cell r="E416" t="str">
            <v>Creative 4그룹</v>
          </cell>
        </row>
        <row r="417">
          <cell r="D417" t="str">
            <v>7704172018712</v>
          </cell>
          <cell r="E417" t="str">
            <v>Creative 4그룹</v>
          </cell>
        </row>
        <row r="418">
          <cell r="D418" t="str">
            <v>6101281932313</v>
          </cell>
          <cell r="E418" t="str">
            <v>제작기획팀</v>
          </cell>
        </row>
        <row r="419">
          <cell r="D419" t="str">
            <v>5606101057910</v>
          </cell>
          <cell r="E419" t="str">
            <v>제작기획팀</v>
          </cell>
        </row>
        <row r="420">
          <cell r="D420" t="str">
            <v>6008161079721</v>
          </cell>
          <cell r="E420" t="str">
            <v>제작기획팀</v>
          </cell>
        </row>
        <row r="421">
          <cell r="D421" t="str">
            <v>6310121036817</v>
          </cell>
          <cell r="E421" t="str">
            <v>제작기획팀</v>
          </cell>
        </row>
        <row r="422">
          <cell r="D422" t="str">
            <v>6508031550810</v>
          </cell>
          <cell r="E422" t="str">
            <v>제작기획팀</v>
          </cell>
        </row>
        <row r="423">
          <cell r="D423" t="str">
            <v>6807021396537</v>
          </cell>
          <cell r="E423" t="str">
            <v>제작기획팀</v>
          </cell>
        </row>
        <row r="424">
          <cell r="D424" t="str">
            <v>6803031074415</v>
          </cell>
          <cell r="E424" t="str">
            <v>제작기획팀</v>
          </cell>
        </row>
        <row r="425">
          <cell r="D425" t="str">
            <v>7105301068331</v>
          </cell>
          <cell r="E425" t="str">
            <v>제작기획팀</v>
          </cell>
        </row>
        <row r="426">
          <cell r="D426" t="str">
            <v>7112171528516</v>
          </cell>
          <cell r="E426" t="str">
            <v>제작기획팀</v>
          </cell>
        </row>
        <row r="427">
          <cell r="D427" t="str">
            <v>7106011057123</v>
          </cell>
          <cell r="E427" t="str">
            <v>제작기획팀</v>
          </cell>
        </row>
        <row r="428">
          <cell r="D428" t="str">
            <v>7503291029514</v>
          </cell>
          <cell r="E428" t="str">
            <v>제작기획팀</v>
          </cell>
        </row>
        <row r="429">
          <cell r="D429" t="str">
            <v>7405152051711</v>
          </cell>
          <cell r="E429" t="str">
            <v>제작기획팀</v>
          </cell>
        </row>
        <row r="430">
          <cell r="D430" t="str">
            <v>7408252457211</v>
          </cell>
          <cell r="E430" t="str">
            <v>제작기획팀</v>
          </cell>
        </row>
        <row r="431">
          <cell r="D431" t="str">
            <v>7809152038011</v>
          </cell>
          <cell r="E431" t="str">
            <v>제작기획팀</v>
          </cell>
        </row>
        <row r="432">
          <cell r="D432" t="str">
            <v>7806241545511</v>
          </cell>
          <cell r="E432" t="str">
            <v>제작기획팀</v>
          </cell>
        </row>
        <row r="433">
          <cell r="D433" t="str">
            <v>7909262069211</v>
          </cell>
          <cell r="E433" t="str">
            <v>제작기획팀</v>
          </cell>
        </row>
        <row r="434">
          <cell r="D434" t="str">
            <v>7311272036613</v>
          </cell>
          <cell r="E434" t="str">
            <v>제작기획팀</v>
          </cell>
        </row>
        <row r="435">
          <cell r="D435" t="str">
            <v>8012192042921</v>
          </cell>
          <cell r="E435" t="str">
            <v>제작기획팀</v>
          </cell>
        </row>
        <row r="436">
          <cell r="D436" t="str">
            <v>8103142052912</v>
          </cell>
          <cell r="E436" t="str">
            <v>제작기획팀</v>
          </cell>
        </row>
        <row r="437">
          <cell r="D437" t="str">
            <v>5511201912219</v>
          </cell>
          <cell r="E437" t="str">
            <v>프로모션본부</v>
          </cell>
        </row>
        <row r="438">
          <cell r="D438" t="str">
            <v>6005301000921</v>
          </cell>
          <cell r="E438" t="str">
            <v>이벤트팀</v>
          </cell>
        </row>
        <row r="439">
          <cell r="D439" t="str">
            <v>6209011052117</v>
          </cell>
          <cell r="E439" t="str">
            <v>이벤트팀</v>
          </cell>
        </row>
        <row r="440">
          <cell r="D440" t="str">
            <v>6302071009311</v>
          </cell>
          <cell r="E440" t="str">
            <v>이벤트팀</v>
          </cell>
        </row>
        <row r="441">
          <cell r="D441" t="str">
            <v>6603241057013</v>
          </cell>
          <cell r="E441" t="str">
            <v>이벤트팀</v>
          </cell>
        </row>
        <row r="442">
          <cell r="D442" t="str">
            <v>6503221041818</v>
          </cell>
          <cell r="E442" t="str">
            <v>이벤트팀</v>
          </cell>
        </row>
        <row r="443">
          <cell r="D443" t="str">
            <v>7208186100174</v>
          </cell>
          <cell r="E443" t="str">
            <v>이벤트팀</v>
          </cell>
        </row>
        <row r="444">
          <cell r="D444" t="str">
            <v>6801101789811</v>
          </cell>
          <cell r="E444" t="str">
            <v>이벤트팀</v>
          </cell>
        </row>
        <row r="445">
          <cell r="D445" t="str">
            <v>7210272119618</v>
          </cell>
          <cell r="E445" t="str">
            <v>이벤트팀</v>
          </cell>
        </row>
        <row r="446">
          <cell r="D446" t="str">
            <v>7007251025410</v>
          </cell>
          <cell r="E446" t="str">
            <v>이벤트팀</v>
          </cell>
        </row>
        <row r="447">
          <cell r="D447" t="str">
            <v>7202271721910</v>
          </cell>
          <cell r="E447" t="str">
            <v>이벤트팀</v>
          </cell>
        </row>
        <row r="448">
          <cell r="D448" t="str">
            <v>7311151156323</v>
          </cell>
          <cell r="E448" t="str">
            <v>이벤트팀</v>
          </cell>
        </row>
        <row r="449">
          <cell r="D449" t="str">
            <v>8102232177954</v>
          </cell>
          <cell r="E449" t="str">
            <v>이벤트팀</v>
          </cell>
        </row>
        <row r="450">
          <cell r="D450" t="str">
            <v>7901052074649</v>
          </cell>
          <cell r="E450" t="str">
            <v>이벤트팀</v>
          </cell>
        </row>
        <row r="451">
          <cell r="D451" t="str">
            <v>7201291068314</v>
          </cell>
          <cell r="E451" t="str">
            <v>이벤트팀</v>
          </cell>
        </row>
        <row r="452">
          <cell r="D452" t="str">
            <v>8106082113525</v>
          </cell>
          <cell r="E452" t="str">
            <v>이벤트팀</v>
          </cell>
        </row>
        <row r="453">
          <cell r="D453" t="str">
            <v>6904031047623</v>
          </cell>
          <cell r="E453" t="str">
            <v>이벤트팀</v>
          </cell>
        </row>
        <row r="454">
          <cell r="D454" t="str">
            <v>8102102081012</v>
          </cell>
          <cell r="E454" t="str">
            <v>이벤트팀</v>
          </cell>
        </row>
        <row r="455">
          <cell r="D455" t="str">
            <v>7901272907118</v>
          </cell>
          <cell r="E455" t="str">
            <v>이벤트팀</v>
          </cell>
        </row>
        <row r="456">
          <cell r="D456" t="str">
            <v>6111111392323</v>
          </cell>
          <cell r="E456" t="str">
            <v>PR팀</v>
          </cell>
        </row>
        <row r="457">
          <cell r="D457" t="str">
            <v>6411162143313</v>
          </cell>
          <cell r="E457" t="str">
            <v>PR팀</v>
          </cell>
        </row>
        <row r="458">
          <cell r="D458" t="str">
            <v>7004242573514</v>
          </cell>
          <cell r="E458" t="str">
            <v>PR팀</v>
          </cell>
        </row>
        <row r="459">
          <cell r="D459" t="str">
            <v>6901061063625</v>
          </cell>
          <cell r="E459" t="str">
            <v>PR팀</v>
          </cell>
        </row>
        <row r="460">
          <cell r="D460" t="str">
            <v>7102281069428</v>
          </cell>
          <cell r="E460" t="str">
            <v>PR팀</v>
          </cell>
        </row>
        <row r="461">
          <cell r="D461" t="str">
            <v>7211045100277</v>
          </cell>
          <cell r="E461" t="str">
            <v>PR팀</v>
          </cell>
        </row>
        <row r="462">
          <cell r="D462" t="str">
            <v>7701122119925</v>
          </cell>
          <cell r="E462" t="str">
            <v>PR팀</v>
          </cell>
        </row>
        <row r="463">
          <cell r="D463" t="str">
            <v>7712022064012</v>
          </cell>
          <cell r="E463" t="str">
            <v>PR팀</v>
          </cell>
        </row>
        <row r="464">
          <cell r="D464" t="str">
            <v>7602122057017</v>
          </cell>
          <cell r="E464" t="str">
            <v>PR팀</v>
          </cell>
        </row>
        <row r="465">
          <cell r="D465" t="str">
            <v>7410292037919</v>
          </cell>
          <cell r="E465" t="str">
            <v>PR팀</v>
          </cell>
        </row>
        <row r="466">
          <cell r="D466" t="str">
            <v>7502141670512</v>
          </cell>
          <cell r="E466" t="str">
            <v>PR팀</v>
          </cell>
        </row>
        <row r="467">
          <cell r="D467" t="str">
            <v>8011042074212</v>
          </cell>
          <cell r="E467" t="str">
            <v>PR팀</v>
          </cell>
        </row>
        <row r="468">
          <cell r="D468" t="str">
            <v>7501222122714</v>
          </cell>
          <cell r="E468" t="str">
            <v>PR팀</v>
          </cell>
        </row>
        <row r="469">
          <cell r="D469" t="str">
            <v>5506165555555</v>
          </cell>
          <cell r="E469" t="str">
            <v>PR팀</v>
          </cell>
        </row>
        <row r="470">
          <cell r="D470" t="str">
            <v>7903302123313</v>
          </cell>
          <cell r="E470" t="str">
            <v>PR팀</v>
          </cell>
        </row>
        <row r="471">
          <cell r="D471" t="str">
            <v>8001082030315</v>
          </cell>
          <cell r="E471" t="str">
            <v>PR팀</v>
          </cell>
        </row>
        <row r="472">
          <cell r="D472" t="str">
            <v>7511161812317</v>
          </cell>
          <cell r="E472" t="str">
            <v>PR팀</v>
          </cell>
        </row>
        <row r="473">
          <cell r="D473" t="str">
            <v>7505122080415</v>
          </cell>
          <cell r="E473" t="str">
            <v>PR팀</v>
          </cell>
        </row>
        <row r="474">
          <cell r="D474" t="str">
            <v>8102222075218</v>
          </cell>
          <cell r="E474" t="str">
            <v>PR팀</v>
          </cell>
        </row>
        <row r="475">
          <cell r="D475" t="str">
            <v>5801291005214</v>
          </cell>
          <cell r="E475" t="str">
            <v>스포츠사업팀</v>
          </cell>
        </row>
        <row r="476">
          <cell r="D476" t="str">
            <v>6504101025718</v>
          </cell>
          <cell r="E476" t="str">
            <v>스포츠사업팀</v>
          </cell>
        </row>
        <row r="477">
          <cell r="D477" t="str">
            <v>7010222222731</v>
          </cell>
          <cell r="E477" t="str">
            <v>스포츠사업팀</v>
          </cell>
        </row>
        <row r="478">
          <cell r="D478" t="str">
            <v>7108101068318</v>
          </cell>
          <cell r="E478" t="str">
            <v>스포츠사업팀</v>
          </cell>
        </row>
        <row r="479">
          <cell r="D479" t="str">
            <v>7304182069117</v>
          </cell>
          <cell r="E479" t="str">
            <v>스포츠사업팀</v>
          </cell>
        </row>
        <row r="480">
          <cell r="D480" t="str">
            <v>7110311405918</v>
          </cell>
          <cell r="E480" t="str">
            <v>스포츠사업팀</v>
          </cell>
        </row>
        <row r="481">
          <cell r="D481" t="str">
            <v>7510122019316</v>
          </cell>
          <cell r="E481" t="str">
            <v>스포츠사업팀</v>
          </cell>
        </row>
        <row r="482">
          <cell r="D482" t="str">
            <v>7103191702425</v>
          </cell>
          <cell r="E482" t="str">
            <v>스포츠사업팀</v>
          </cell>
        </row>
        <row r="483">
          <cell r="D483" t="str">
            <v>7702171080312</v>
          </cell>
          <cell r="E483" t="str">
            <v>스포츠사업팀</v>
          </cell>
        </row>
        <row r="484">
          <cell r="D484" t="str">
            <v>7203161850810</v>
          </cell>
          <cell r="E484" t="str">
            <v>스포츠사업팀</v>
          </cell>
        </row>
        <row r="485">
          <cell r="D485" t="str">
            <v>7408151400227</v>
          </cell>
          <cell r="E485" t="str">
            <v>스포츠사업팀</v>
          </cell>
        </row>
        <row r="486">
          <cell r="D486" t="str">
            <v>7810162330511</v>
          </cell>
          <cell r="E486" t="str">
            <v>스포츠사업팀</v>
          </cell>
        </row>
        <row r="487">
          <cell r="D487" t="str">
            <v>5810011041921</v>
          </cell>
          <cell r="E487" t="str">
            <v>스페이스사업팀</v>
          </cell>
        </row>
        <row r="488">
          <cell r="D488" t="str">
            <v>6211031047318</v>
          </cell>
          <cell r="E488" t="str">
            <v>스페이스사업팀</v>
          </cell>
        </row>
        <row r="489">
          <cell r="D489" t="str">
            <v>6409071526619</v>
          </cell>
          <cell r="E489" t="str">
            <v>스페이스사업팀</v>
          </cell>
        </row>
        <row r="490">
          <cell r="D490" t="str">
            <v>6501281829516</v>
          </cell>
          <cell r="E490" t="str">
            <v>스페이스사업팀</v>
          </cell>
        </row>
        <row r="491">
          <cell r="D491" t="str">
            <v>6410181030214</v>
          </cell>
          <cell r="E491" t="str">
            <v>스페이스사업팀</v>
          </cell>
        </row>
        <row r="492">
          <cell r="D492" t="str">
            <v>6512191069110</v>
          </cell>
          <cell r="E492" t="str">
            <v>스페이스사업팀</v>
          </cell>
        </row>
        <row r="493">
          <cell r="D493" t="str">
            <v>6905272019011</v>
          </cell>
          <cell r="E493" t="str">
            <v>스페이스사업팀</v>
          </cell>
        </row>
        <row r="494">
          <cell r="D494" t="str">
            <v>6906162063614</v>
          </cell>
          <cell r="E494" t="str">
            <v>스페이스사업팀</v>
          </cell>
        </row>
        <row r="495">
          <cell r="D495" t="str">
            <v>7104161009412</v>
          </cell>
          <cell r="E495" t="str">
            <v>스페이스사업팀</v>
          </cell>
        </row>
        <row r="496">
          <cell r="D496" t="str">
            <v>7001281079611</v>
          </cell>
          <cell r="E496" t="str">
            <v>스페이스사업팀</v>
          </cell>
        </row>
        <row r="497">
          <cell r="D497" t="str">
            <v>7411022069417</v>
          </cell>
          <cell r="E497" t="str">
            <v>스페이스사업팀</v>
          </cell>
        </row>
        <row r="498">
          <cell r="D498" t="str">
            <v>7501101047817</v>
          </cell>
          <cell r="E498" t="str">
            <v>스페이스사업팀</v>
          </cell>
        </row>
        <row r="499">
          <cell r="D499" t="str">
            <v>7611131025319</v>
          </cell>
          <cell r="E499" t="str">
            <v>스페이스사업팀</v>
          </cell>
        </row>
        <row r="500">
          <cell r="D500" t="str">
            <v>7811302823912</v>
          </cell>
          <cell r="E500" t="str">
            <v>스페이스사업팀</v>
          </cell>
        </row>
        <row r="501">
          <cell r="D501" t="str">
            <v>7812281019611</v>
          </cell>
          <cell r="E501" t="str">
            <v>스페이스사업팀</v>
          </cell>
        </row>
        <row r="502">
          <cell r="D502" t="str">
            <v>5907181025319</v>
          </cell>
          <cell r="E502" t="str">
            <v>프로모션CR팀</v>
          </cell>
        </row>
        <row r="503">
          <cell r="D503" t="str">
            <v>6409112227114</v>
          </cell>
          <cell r="E503" t="str">
            <v>프로모션CR팀</v>
          </cell>
        </row>
        <row r="504">
          <cell r="D504" t="str">
            <v>6604181074419</v>
          </cell>
          <cell r="E504" t="str">
            <v>프로모션CR팀</v>
          </cell>
        </row>
        <row r="505">
          <cell r="D505" t="str">
            <v>6802201037417</v>
          </cell>
          <cell r="E505" t="str">
            <v>프로모션CR팀</v>
          </cell>
        </row>
        <row r="506">
          <cell r="D506" t="str">
            <v>6711041030511</v>
          </cell>
          <cell r="E506" t="str">
            <v>프로모션CR팀</v>
          </cell>
        </row>
        <row r="507">
          <cell r="D507" t="str">
            <v>6608161011935</v>
          </cell>
          <cell r="E507" t="str">
            <v>프로모션CR팀</v>
          </cell>
        </row>
        <row r="508">
          <cell r="D508" t="str">
            <v>6904171068829</v>
          </cell>
          <cell r="E508" t="str">
            <v>프로모션CR팀</v>
          </cell>
        </row>
        <row r="509">
          <cell r="D509" t="str">
            <v>7111302025815</v>
          </cell>
          <cell r="E509" t="str">
            <v>프로모션CR팀</v>
          </cell>
        </row>
        <row r="510">
          <cell r="D510" t="str">
            <v>7112182841011</v>
          </cell>
          <cell r="E510" t="str">
            <v>프로모션CR팀</v>
          </cell>
        </row>
        <row r="511">
          <cell r="D511" t="str">
            <v>7209301069018</v>
          </cell>
          <cell r="E511" t="str">
            <v>프로모션CR팀</v>
          </cell>
        </row>
        <row r="512">
          <cell r="D512" t="str">
            <v>7312112068312</v>
          </cell>
          <cell r="E512" t="str">
            <v>프로모션CR팀</v>
          </cell>
        </row>
        <row r="513">
          <cell r="D513" t="str">
            <v>7003231119824</v>
          </cell>
          <cell r="E513" t="str">
            <v>프로모션CR팀</v>
          </cell>
        </row>
        <row r="514">
          <cell r="D514" t="str">
            <v>7303102030219</v>
          </cell>
          <cell r="E514" t="str">
            <v>프로모션CR팀</v>
          </cell>
        </row>
        <row r="515">
          <cell r="D515" t="str">
            <v>7401092122617</v>
          </cell>
          <cell r="E515" t="str">
            <v>프로모션CR팀</v>
          </cell>
        </row>
        <row r="516">
          <cell r="D516" t="str">
            <v>6302241042625</v>
          </cell>
          <cell r="E516" t="str">
            <v>프로모션기획팀</v>
          </cell>
        </row>
        <row r="517">
          <cell r="D517" t="str">
            <v>6305111017313</v>
          </cell>
          <cell r="E517" t="str">
            <v>프로모션기획팀</v>
          </cell>
        </row>
        <row r="518">
          <cell r="D518" t="str">
            <v>7102271047813</v>
          </cell>
          <cell r="E518" t="str">
            <v>프로모션기획팀</v>
          </cell>
        </row>
        <row r="519">
          <cell r="D519" t="str">
            <v>7309132545911</v>
          </cell>
          <cell r="E519" t="str">
            <v>프로모션기획팀</v>
          </cell>
        </row>
        <row r="520">
          <cell r="D520" t="str">
            <v>7904272030816</v>
          </cell>
          <cell r="E520" t="str">
            <v>프로모션기획팀</v>
          </cell>
        </row>
        <row r="521">
          <cell r="D521" t="str">
            <v>7307135555555</v>
          </cell>
          <cell r="E521" t="str">
            <v>프로모션기획팀</v>
          </cell>
        </row>
        <row r="522">
          <cell r="D522" t="str">
            <v>7409231538614</v>
          </cell>
          <cell r="E522" t="str">
            <v>프로모션기획팀</v>
          </cell>
        </row>
        <row r="523">
          <cell r="D523" t="str">
            <v>7207281047715</v>
          </cell>
          <cell r="E523" t="str">
            <v>프로모션기획팀</v>
          </cell>
        </row>
        <row r="524">
          <cell r="D524" t="str">
            <v>7501222025212</v>
          </cell>
          <cell r="E524" t="str">
            <v>프로모션기획팀</v>
          </cell>
        </row>
        <row r="525">
          <cell r="D525" t="str">
            <v>5204011056821</v>
          </cell>
          <cell r="E525" t="str">
            <v>경영지원실</v>
          </cell>
        </row>
        <row r="526">
          <cell r="D526" t="str">
            <v>5509091052814</v>
          </cell>
          <cell r="E526" t="str">
            <v>경영지원실</v>
          </cell>
        </row>
        <row r="527">
          <cell r="D527" t="str">
            <v>6208071319619</v>
          </cell>
          <cell r="E527" t="str">
            <v>전략기획팀</v>
          </cell>
        </row>
        <row r="528">
          <cell r="D528" t="str">
            <v>6511221041910</v>
          </cell>
          <cell r="E528" t="str">
            <v>전략기획팀</v>
          </cell>
        </row>
        <row r="529">
          <cell r="D529" t="str">
            <v>6602231000717</v>
          </cell>
          <cell r="E529" t="str">
            <v>전략기획팀</v>
          </cell>
        </row>
        <row r="530">
          <cell r="D530" t="str">
            <v>7306111079118</v>
          </cell>
          <cell r="E530" t="str">
            <v>전략기획팀</v>
          </cell>
        </row>
        <row r="531">
          <cell r="D531" t="str">
            <v>7709242067520</v>
          </cell>
          <cell r="E531" t="str">
            <v>전략기획팀</v>
          </cell>
        </row>
        <row r="532">
          <cell r="D532" t="str">
            <v>5904151025611</v>
          </cell>
          <cell r="E532" t="str">
            <v>재무팀</v>
          </cell>
        </row>
        <row r="533">
          <cell r="D533" t="str">
            <v>6209161221314</v>
          </cell>
          <cell r="E533" t="str">
            <v>재무팀</v>
          </cell>
        </row>
        <row r="534">
          <cell r="D534" t="str">
            <v>6710051696214</v>
          </cell>
          <cell r="E534" t="str">
            <v>재무팀</v>
          </cell>
        </row>
        <row r="535">
          <cell r="D535" t="str">
            <v>7207301850712</v>
          </cell>
          <cell r="E535" t="str">
            <v>재무팀</v>
          </cell>
        </row>
        <row r="536">
          <cell r="D536" t="str">
            <v>7009201058521</v>
          </cell>
          <cell r="E536" t="str">
            <v>재무팀</v>
          </cell>
        </row>
        <row r="537">
          <cell r="D537" t="str">
            <v>7008141011521</v>
          </cell>
          <cell r="E537" t="str">
            <v>재무팀</v>
          </cell>
        </row>
        <row r="538">
          <cell r="D538" t="str">
            <v>7312271058248</v>
          </cell>
          <cell r="E538" t="str">
            <v>재무팀</v>
          </cell>
        </row>
        <row r="539">
          <cell r="D539" t="str">
            <v>7509051025611</v>
          </cell>
          <cell r="E539" t="str">
            <v>재무팀</v>
          </cell>
        </row>
        <row r="540">
          <cell r="D540" t="str">
            <v>7309171552919</v>
          </cell>
          <cell r="E540" t="str">
            <v>재무팀</v>
          </cell>
        </row>
        <row r="541">
          <cell r="D541" t="str">
            <v>7509231067011</v>
          </cell>
          <cell r="E541" t="str">
            <v>재무팀</v>
          </cell>
        </row>
        <row r="542">
          <cell r="D542" t="str">
            <v>7702211068322</v>
          </cell>
          <cell r="E542" t="str">
            <v>재무팀</v>
          </cell>
        </row>
        <row r="543">
          <cell r="D543" t="str">
            <v>8103012032814</v>
          </cell>
          <cell r="E543" t="str">
            <v>재무팀</v>
          </cell>
        </row>
        <row r="544">
          <cell r="D544" t="str">
            <v>6309281684119</v>
          </cell>
          <cell r="E544" t="str">
            <v>인사팀</v>
          </cell>
        </row>
        <row r="545">
          <cell r="D545" t="str">
            <v>6808121447311</v>
          </cell>
          <cell r="E545" t="str">
            <v>인사팀</v>
          </cell>
        </row>
        <row r="546">
          <cell r="D546" t="str">
            <v>7011261690627</v>
          </cell>
          <cell r="E546" t="str">
            <v>인사팀</v>
          </cell>
        </row>
        <row r="547">
          <cell r="D547" t="str">
            <v>7102162031522</v>
          </cell>
          <cell r="E547" t="str">
            <v>인사팀</v>
          </cell>
        </row>
        <row r="548">
          <cell r="D548" t="str">
            <v>7007201025822</v>
          </cell>
          <cell r="E548" t="str">
            <v>인사팀</v>
          </cell>
        </row>
        <row r="549">
          <cell r="D549" t="str">
            <v>7112061006315</v>
          </cell>
          <cell r="E549" t="str">
            <v>인사팀</v>
          </cell>
        </row>
        <row r="550">
          <cell r="D550" t="str">
            <v>7402051927921</v>
          </cell>
          <cell r="E550" t="str">
            <v>인사팀</v>
          </cell>
        </row>
        <row r="551">
          <cell r="D551" t="str">
            <v>7503132652521</v>
          </cell>
          <cell r="E551" t="str">
            <v>인사팀</v>
          </cell>
        </row>
        <row r="552">
          <cell r="D552" t="str">
            <v>7301181450710</v>
          </cell>
          <cell r="E552" t="str">
            <v>인사팀</v>
          </cell>
        </row>
        <row r="553">
          <cell r="D553" t="str">
            <v>7212222636817</v>
          </cell>
          <cell r="E553" t="str">
            <v>인사팀</v>
          </cell>
        </row>
        <row r="554">
          <cell r="D554" t="str">
            <v>8205272055619</v>
          </cell>
          <cell r="E554" t="str">
            <v>인사팀</v>
          </cell>
        </row>
        <row r="555">
          <cell r="D555" t="str">
            <v>7502222117146</v>
          </cell>
          <cell r="E555" t="str">
            <v>인사팀</v>
          </cell>
        </row>
        <row r="556">
          <cell r="D556" t="str">
            <v>8002272030641</v>
          </cell>
          <cell r="E556" t="str">
            <v>인사팀</v>
          </cell>
        </row>
        <row r="557">
          <cell r="D557" t="str">
            <v>7911212074629</v>
          </cell>
          <cell r="E557" t="str">
            <v>인사팀</v>
          </cell>
        </row>
        <row r="558">
          <cell r="D558" t="str">
            <v>8001152063315</v>
          </cell>
          <cell r="E558" t="str">
            <v>인사팀</v>
          </cell>
        </row>
        <row r="559">
          <cell r="D559" t="str">
            <v>5801211056512</v>
          </cell>
          <cell r="E559" t="str">
            <v>COOK센터</v>
          </cell>
        </row>
        <row r="560">
          <cell r="D560" t="str">
            <v>6205011009734</v>
          </cell>
          <cell r="E560" t="str">
            <v>COOK센터</v>
          </cell>
        </row>
        <row r="561">
          <cell r="D561" t="str">
            <v>6601241036916</v>
          </cell>
          <cell r="E561" t="str">
            <v>COOK센터</v>
          </cell>
        </row>
        <row r="562">
          <cell r="D562" t="str">
            <v>7303282226713</v>
          </cell>
          <cell r="E562" t="str">
            <v>COOK센터</v>
          </cell>
        </row>
        <row r="563">
          <cell r="D563" t="str">
            <v>8001032041814</v>
          </cell>
          <cell r="E563" t="str">
            <v>COOK센터</v>
          </cell>
        </row>
        <row r="564">
          <cell r="D564" t="str">
            <v>6007151091010</v>
          </cell>
          <cell r="E564" t="str">
            <v>총무팀</v>
          </cell>
        </row>
        <row r="565">
          <cell r="D565" t="str">
            <v>5906251496511</v>
          </cell>
          <cell r="E565" t="str">
            <v>총무팀</v>
          </cell>
        </row>
        <row r="566">
          <cell r="D566" t="str">
            <v>6610091346215</v>
          </cell>
          <cell r="E566" t="str">
            <v>총무팀</v>
          </cell>
        </row>
        <row r="567">
          <cell r="D567" t="str">
            <v>6305051018919</v>
          </cell>
          <cell r="E567" t="str">
            <v>총무팀</v>
          </cell>
        </row>
        <row r="568">
          <cell r="D568" t="str">
            <v>7008011025955</v>
          </cell>
          <cell r="E568" t="str">
            <v>총무팀</v>
          </cell>
        </row>
        <row r="569">
          <cell r="D569" t="str">
            <v>7406202018817</v>
          </cell>
          <cell r="E569" t="str">
            <v>총무팀</v>
          </cell>
        </row>
        <row r="570">
          <cell r="D570" t="str">
            <v>7301201628621</v>
          </cell>
          <cell r="E570" t="str">
            <v>총무팀</v>
          </cell>
        </row>
        <row r="571">
          <cell r="D571" t="str">
            <v>5202041250014</v>
          </cell>
          <cell r="E571" t="str">
            <v>총무팀</v>
          </cell>
        </row>
        <row r="572">
          <cell r="D572" t="str">
            <v>5607011017516</v>
          </cell>
          <cell r="E572" t="str">
            <v>총무팀</v>
          </cell>
        </row>
        <row r="573">
          <cell r="D573" t="str">
            <v>5811021458216</v>
          </cell>
          <cell r="E573" t="str">
            <v>총무팀</v>
          </cell>
        </row>
        <row r="574">
          <cell r="D574" t="str">
            <v>6011131780926</v>
          </cell>
          <cell r="E574" t="str">
            <v>총무팀</v>
          </cell>
        </row>
        <row r="575">
          <cell r="D575" t="str">
            <v>6106141458611</v>
          </cell>
          <cell r="E575" t="str">
            <v>총무팀</v>
          </cell>
        </row>
        <row r="576">
          <cell r="D576" t="str">
            <v>7007271002611</v>
          </cell>
          <cell r="E576" t="str">
            <v>총무팀</v>
          </cell>
        </row>
        <row r="577">
          <cell r="D577" t="str">
            <v>7410021479019</v>
          </cell>
          <cell r="E577" t="str">
            <v>총무팀</v>
          </cell>
        </row>
        <row r="578">
          <cell r="D578" t="str">
            <v>8104221852811</v>
          </cell>
          <cell r="E578" t="str">
            <v>총무팀</v>
          </cell>
        </row>
        <row r="579">
          <cell r="D579" t="str">
            <v>8204052011914</v>
          </cell>
          <cell r="E579" t="str">
            <v>총무팀</v>
          </cell>
        </row>
        <row r="580">
          <cell r="D580" t="str">
            <v>6906021017910</v>
          </cell>
          <cell r="E580" t="str">
            <v>총무팀</v>
          </cell>
        </row>
        <row r="581">
          <cell r="D581" t="str">
            <v>6702241090914</v>
          </cell>
          <cell r="E581" t="str">
            <v>총무팀</v>
          </cell>
        </row>
        <row r="582">
          <cell r="D582" t="str">
            <v>5905011110635</v>
          </cell>
          <cell r="E582" t="str">
            <v>여신분석팀</v>
          </cell>
        </row>
        <row r="583">
          <cell r="D583" t="str">
            <v>5211251559617</v>
          </cell>
          <cell r="E583" t="str">
            <v>여신분석팀</v>
          </cell>
        </row>
        <row r="584">
          <cell r="D584" t="str">
            <v>5203071241714</v>
          </cell>
          <cell r="E584" t="str">
            <v>여신분석팀</v>
          </cell>
        </row>
        <row r="585">
          <cell r="D585" t="str">
            <v>6202281029611</v>
          </cell>
          <cell r="E585" t="str">
            <v>여신분석팀</v>
          </cell>
        </row>
        <row r="586">
          <cell r="D586" t="str">
            <v>6711271110111</v>
          </cell>
          <cell r="E586" t="str">
            <v>여신분석팀</v>
          </cell>
        </row>
        <row r="587">
          <cell r="D587" t="str">
            <v>7902152348217</v>
          </cell>
          <cell r="E587" t="str">
            <v>여신분석팀</v>
          </cell>
        </row>
        <row r="588">
          <cell r="D588" t="str">
            <v>4803041068510</v>
          </cell>
          <cell r="E588" t="str">
            <v>삼성무용단</v>
          </cell>
        </row>
        <row r="589">
          <cell r="D589" t="str">
            <v>6802181559219</v>
          </cell>
          <cell r="E589" t="str">
            <v>삼성무용단</v>
          </cell>
        </row>
        <row r="590">
          <cell r="D590" t="str">
            <v>7002081916911</v>
          </cell>
          <cell r="E590" t="str">
            <v>삼성무용단</v>
          </cell>
        </row>
        <row r="591">
          <cell r="D591" t="str">
            <v>7205101335019</v>
          </cell>
          <cell r="E591" t="str">
            <v>삼성무용단</v>
          </cell>
        </row>
        <row r="592">
          <cell r="D592" t="str">
            <v>7511261105515</v>
          </cell>
          <cell r="E592" t="str">
            <v>삼성무용단</v>
          </cell>
        </row>
        <row r="593">
          <cell r="D593" t="str">
            <v>7705211000412</v>
          </cell>
          <cell r="E593" t="str">
            <v>삼성무용단</v>
          </cell>
        </row>
        <row r="594">
          <cell r="D594" t="str">
            <v>7601271447528</v>
          </cell>
          <cell r="E594" t="str">
            <v>삼성무용단</v>
          </cell>
        </row>
        <row r="595">
          <cell r="D595" t="str">
            <v>7509061551011</v>
          </cell>
          <cell r="E595" t="str">
            <v>삼성무용단</v>
          </cell>
        </row>
        <row r="596">
          <cell r="D596" t="str">
            <v>7710101320917</v>
          </cell>
          <cell r="E596" t="str">
            <v>삼성무용단</v>
          </cell>
        </row>
        <row r="597">
          <cell r="D597" t="str">
            <v>7509301552415</v>
          </cell>
          <cell r="E597" t="str">
            <v>삼성무용단</v>
          </cell>
        </row>
        <row r="598">
          <cell r="D598" t="str">
            <v>7603231890111</v>
          </cell>
          <cell r="E598" t="str">
            <v>삼성무용단</v>
          </cell>
        </row>
        <row r="599">
          <cell r="D599" t="str">
            <v>7803311533110</v>
          </cell>
          <cell r="E599" t="str">
            <v>삼성무용단</v>
          </cell>
        </row>
        <row r="600">
          <cell r="D600" t="str">
            <v>8004251403514</v>
          </cell>
          <cell r="E600" t="str">
            <v>삼성무용단</v>
          </cell>
        </row>
        <row r="601">
          <cell r="D601" t="str">
            <v>3711172056515</v>
          </cell>
          <cell r="E601" t="str">
            <v>삼성무용단</v>
          </cell>
        </row>
        <row r="602">
          <cell r="D602" t="str">
            <v>7512252012012</v>
          </cell>
          <cell r="E602" t="str">
            <v>삼성무용단</v>
          </cell>
        </row>
        <row r="603">
          <cell r="D603" t="str">
            <v>7809292122619</v>
          </cell>
          <cell r="E603" t="str">
            <v>삼성무용단</v>
          </cell>
        </row>
        <row r="604">
          <cell r="D604" t="str">
            <v>8102212403412</v>
          </cell>
          <cell r="E604" t="str">
            <v>삼성무용단</v>
          </cell>
        </row>
        <row r="605">
          <cell r="D605" t="str">
            <v>7902252036832</v>
          </cell>
          <cell r="E605" t="str">
            <v>삼성무용단</v>
          </cell>
        </row>
        <row r="606">
          <cell r="D606" t="str">
            <v>8005122001911</v>
          </cell>
          <cell r="E606" t="str">
            <v>삼성무용단</v>
          </cell>
        </row>
        <row r="607">
          <cell r="D607" t="str">
            <v>8104142024811</v>
          </cell>
          <cell r="E607" t="str">
            <v>삼성무용단</v>
          </cell>
        </row>
        <row r="608">
          <cell r="D608" t="str">
            <v>8107082178420</v>
          </cell>
          <cell r="E608" t="str">
            <v>삼성무용단</v>
          </cell>
        </row>
        <row r="609">
          <cell r="D609" t="str">
            <v>6312161067013</v>
          </cell>
          <cell r="E609" t="str">
            <v>경영진단팀</v>
          </cell>
        </row>
        <row r="610">
          <cell r="D610" t="str">
            <v>6708091110517</v>
          </cell>
          <cell r="E610" t="str">
            <v>경영진단팀</v>
          </cell>
        </row>
        <row r="611">
          <cell r="D611" t="str">
            <v>5201061392411</v>
          </cell>
          <cell r="E611" t="str">
            <v>SBC본부</v>
          </cell>
        </row>
        <row r="612">
          <cell r="D612" t="str">
            <v>6409091639319</v>
          </cell>
          <cell r="E612" t="str">
            <v>SBC본부</v>
          </cell>
        </row>
        <row r="613">
          <cell r="D613" t="str">
            <v>6308061046625</v>
          </cell>
          <cell r="E613" t="str">
            <v>SBC본부</v>
          </cell>
        </row>
        <row r="614">
          <cell r="D614" t="str">
            <v>6604081108514</v>
          </cell>
          <cell r="E614" t="str">
            <v>SBC본부</v>
          </cell>
        </row>
        <row r="615">
          <cell r="D615" t="str">
            <v>6608151094026</v>
          </cell>
          <cell r="E615" t="str">
            <v>SBC본부</v>
          </cell>
        </row>
        <row r="616">
          <cell r="D616" t="str">
            <v>6606171017515</v>
          </cell>
          <cell r="E616" t="str">
            <v>SBC본부</v>
          </cell>
        </row>
        <row r="617">
          <cell r="D617" t="str">
            <v>6812282466355</v>
          </cell>
          <cell r="E617" t="str">
            <v>SBC본부</v>
          </cell>
        </row>
        <row r="618">
          <cell r="D618" t="str">
            <v>6509091143418</v>
          </cell>
          <cell r="E618" t="str">
            <v>SBC본부</v>
          </cell>
        </row>
        <row r="619">
          <cell r="D619" t="str">
            <v>6709201055516</v>
          </cell>
          <cell r="E619" t="str">
            <v>SBC본부</v>
          </cell>
        </row>
        <row r="620">
          <cell r="D620" t="str">
            <v>7101152069024</v>
          </cell>
          <cell r="E620" t="str">
            <v>SBC본부</v>
          </cell>
        </row>
        <row r="621">
          <cell r="D621" t="str">
            <v>6706281787526</v>
          </cell>
          <cell r="E621" t="str">
            <v>SBC본부</v>
          </cell>
        </row>
        <row r="622">
          <cell r="D622" t="str">
            <v>6902041029437</v>
          </cell>
          <cell r="E622" t="str">
            <v>SBC본부</v>
          </cell>
        </row>
        <row r="623">
          <cell r="D623" t="str">
            <v>7103011120828</v>
          </cell>
          <cell r="E623" t="str">
            <v>SBC본부</v>
          </cell>
        </row>
        <row r="624">
          <cell r="D624" t="str">
            <v>7109161011724</v>
          </cell>
          <cell r="E624" t="str">
            <v>SBC본부</v>
          </cell>
        </row>
        <row r="625">
          <cell r="D625" t="str">
            <v>7109041683218</v>
          </cell>
          <cell r="E625" t="str">
            <v>SBC본부</v>
          </cell>
        </row>
        <row r="626">
          <cell r="D626" t="str">
            <v>7201191398416</v>
          </cell>
          <cell r="E626" t="str">
            <v>SBC본부</v>
          </cell>
        </row>
        <row r="627">
          <cell r="D627" t="str">
            <v>6702101682821</v>
          </cell>
          <cell r="E627" t="str">
            <v>SBC본부</v>
          </cell>
        </row>
        <row r="628">
          <cell r="D628" t="str">
            <v>7202251229329</v>
          </cell>
          <cell r="E628" t="str">
            <v>SBC본부</v>
          </cell>
        </row>
        <row r="629">
          <cell r="D629" t="str">
            <v>6902101067211</v>
          </cell>
          <cell r="E629" t="str">
            <v>SBC본부</v>
          </cell>
        </row>
        <row r="630">
          <cell r="D630" t="str">
            <v>7103021025618</v>
          </cell>
          <cell r="E630" t="str">
            <v>SBC본부</v>
          </cell>
        </row>
        <row r="631">
          <cell r="D631" t="str">
            <v>7402152536511</v>
          </cell>
          <cell r="E631" t="str">
            <v>SBC본부</v>
          </cell>
        </row>
        <row r="632">
          <cell r="D632" t="str">
            <v>7012081547912</v>
          </cell>
          <cell r="E632" t="str">
            <v>SBC본부</v>
          </cell>
        </row>
        <row r="633">
          <cell r="D633" t="str">
            <v>7003191105621</v>
          </cell>
          <cell r="E633" t="str">
            <v>SBC본부</v>
          </cell>
        </row>
        <row r="634">
          <cell r="D634" t="str">
            <v>7209181168327</v>
          </cell>
          <cell r="E634" t="str">
            <v>SBC본부</v>
          </cell>
        </row>
        <row r="635">
          <cell r="D635" t="str">
            <v>7412232079616</v>
          </cell>
          <cell r="E635" t="str">
            <v>SBC본부</v>
          </cell>
        </row>
        <row r="636">
          <cell r="D636" t="str">
            <v>7202171101213</v>
          </cell>
          <cell r="E636" t="str">
            <v>SBC본부</v>
          </cell>
        </row>
        <row r="637">
          <cell r="D637" t="str">
            <v>7306151148112</v>
          </cell>
          <cell r="E637" t="str">
            <v>SBC본부</v>
          </cell>
        </row>
        <row r="638">
          <cell r="D638" t="str">
            <v>7310091052012</v>
          </cell>
          <cell r="E638" t="str">
            <v>SBC본부</v>
          </cell>
        </row>
        <row r="639">
          <cell r="D639" t="str">
            <v>7105301011212</v>
          </cell>
          <cell r="E639" t="str">
            <v>SBC본부</v>
          </cell>
        </row>
        <row r="640">
          <cell r="D640" t="str">
            <v>7208171046939</v>
          </cell>
          <cell r="E640" t="str">
            <v>SBC본부</v>
          </cell>
        </row>
        <row r="641">
          <cell r="D641" t="str">
            <v>7312181221219</v>
          </cell>
          <cell r="E641" t="str">
            <v>SBC본부</v>
          </cell>
        </row>
        <row r="642">
          <cell r="D642" t="str">
            <v>7212121042022</v>
          </cell>
          <cell r="E642" t="str">
            <v>SBC본부</v>
          </cell>
        </row>
        <row r="643">
          <cell r="D643" t="str">
            <v>7310201903610</v>
          </cell>
          <cell r="E643" t="str">
            <v>SBC본부</v>
          </cell>
        </row>
        <row r="644">
          <cell r="D644" t="str">
            <v>7210261249811</v>
          </cell>
          <cell r="E644" t="str">
            <v>SBC본부</v>
          </cell>
        </row>
        <row r="645">
          <cell r="D645" t="str">
            <v>7211211051723</v>
          </cell>
          <cell r="E645" t="str">
            <v>SBC본부</v>
          </cell>
        </row>
        <row r="646">
          <cell r="D646" t="str">
            <v>7509021559014</v>
          </cell>
          <cell r="E646" t="str">
            <v>SBC본부</v>
          </cell>
        </row>
        <row r="647">
          <cell r="D647" t="str">
            <v>7508031109111</v>
          </cell>
          <cell r="E647" t="str">
            <v>SBC본부</v>
          </cell>
        </row>
        <row r="648">
          <cell r="D648" t="str">
            <v>7405041006117</v>
          </cell>
          <cell r="E648" t="str">
            <v>SBC본부</v>
          </cell>
        </row>
        <row r="649">
          <cell r="D649" t="str">
            <v>6811031047722</v>
          </cell>
          <cell r="E649" t="str">
            <v>SBC본부</v>
          </cell>
        </row>
        <row r="650">
          <cell r="D650" t="str">
            <v>7103031889518</v>
          </cell>
          <cell r="E650" t="str">
            <v>SBC본부</v>
          </cell>
        </row>
        <row r="651">
          <cell r="D651" t="str">
            <v>7109091069811</v>
          </cell>
          <cell r="E651" t="str">
            <v>SBC본부</v>
          </cell>
        </row>
        <row r="652">
          <cell r="D652" t="str">
            <v>7009101338616</v>
          </cell>
          <cell r="E652" t="str">
            <v>SBC본부</v>
          </cell>
        </row>
        <row r="653">
          <cell r="D653" t="str">
            <v>7403301069137</v>
          </cell>
          <cell r="E653" t="str">
            <v>SBC본부</v>
          </cell>
        </row>
        <row r="654">
          <cell r="D654" t="str">
            <v>7201251481419</v>
          </cell>
          <cell r="E654" t="str">
            <v>SBC본부</v>
          </cell>
        </row>
        <row r="655">
          <cell r="D655" t="str">
            <v>7202031023512</v>
          </cell>
          <cell r="E655" t="str">
            <v>SBC본부</v>
          </cell>
        </row>
        <row r="656">
          <cell r="D656" t="str">
            <v>7403311055112</v>
          </cell>
          <cell r="E656" t="str">
            <v>SBC본부</v>
          </cell>
        </row>
        <row r="657">
          <cell r="D657" t="str">
            <v>7409181052110</v>
          </cell>
          <cell r="E657" t="str">
            <v>SBC본부</v>
          </cell>
        </row>
        <row r="658">
          <cell r="D658" t="str">
            <v>7602142057313</v>
          </cell>
          <cell r="E658" t="str">
            <v>SBC본부</v>
          </cell>
        </row>
        <row r="659">
          <cell r="D659" t="str">
            <v>7308171066911</v>
          </cell>
          <cell r="E659" t="str">
            <v>SBC본부</v>
          </cell>
        </row>
        <row r="660">
          <cell r="D660" t="str">
            <v>7608271639211</v>
          </cell>
          <cell r="E660" t="str">
            <v>SBC본부</v>
          </cell>
        </row>
        <row r="661">
          <cell r="D661" t="str">
            <v>7707052721717</v>
          </cell>
          <cell r="E661" t="str">
            <v>SBC본부</v>
          </cell>
        </row>
        <row r="662">
          <cell r="D662" t="str">
            <v>7202131011215</v>
          </cell>
          <cell r="E662" t="str">
            <v>SBC본부</v>
          </cell>
        </row>
        <row r="663">
          <cell r="D663" t="str">
            <v>7412071528417</v>
          </cell>
          <cell r="E663" t="str">
            <v>SBC본부</v>
          </cell>
        </row>
        <row r="664">
          <cell r="D664" t="str">
            <v>7507291574510</v>
          </cell>
          <cell r="E664" t="str">
            <v>SBC본부</v>
          </cell>
        </row>
        <row r="665">
          <cell r="D665" t="str">
            <v>7402231785416</v>
          </cell>
          <cell r="E665" t="str">
            <v>SBC본부</v>
          </cell>
        </row>
        <row r="666">
          <cell r="D666" t="str">
            <v>7902252068826</v>
          </cell>
          <cell r="E666" t="str">
            <v>SBC본부</v>
          </cell>
        </row>
        <row r="667">
          <cell r="D667" t="str">
            <v>7510121037817</v>
          </cell>
          <cell r="E667" t="str">
            <v>SBC본부</v>
          </cell>
        </row>
        <row r="668">
          <cell r="D668" t="str">
            <v>7801282069426</v>
          </cell>
          <cell r="E668" t="str">
            <v>SBC본부</v>
          </cell>
        </row>
        <row r="669">
          <cell r="D669" t="str">
            <v>7510291235127</v>
          </cell>
          <cell r="E669" t="str">
            <v>SBC본부</v>
          </cell>
        </row>
        <row r="670">
          <cell r="D670" t="str">
            <v>7602011558834</v>
          </cell>
          <cell r="E670" t="str">
            <v>SBC본부</v>
          </cell>
        </row>
        <row r="671">
          <cell r="D671" t="str">
            <v>7604151774926</v>
          </cell>
          <cell r="E671" t="str">
            <v>SBC본부</v>
          </cell>
        </row>
        <row r="672">
          <cell r="D672" t="str">
            <v>7608011058411</v>
          </cell>
          <cell r="E672" t="str">
            <v>SBC본부</v>
          </cell>
        </row>
        <row r="673">
          <cell r="D673" t="str">
            <v>7812292070611</v>
          </cell>
          <cell r="E673" t="str">
            <v>SBC본부</v>
          </cell>
        </row>
        <row r="674">
          <cell r="D674" t="str">
            <v>7808222046814</v>
          </cell>
          <cell r="E674" t="str">
            <v>SBC본부</v>
          </cell>
        </row>
        <row r="675">
          <cell r="D675" t="str">
            <v>7902102041527</v>
          </cell>
          <cell r="E675" t="str">
            <v>SBC본부</v>
          </cell>
        </row>
        <row r="676">
          <cell r="D676" t="str">
            <v>7604121068416</v>
          </cell>
          <cell r="E676" t="str">
            <v>SBC본부</v>
          </cell>
        </row>
        <row r="677">
          <cell r="D677" t="str">
            <v>7604121552616</v>
          </cell>
          <cell r="E677" t="str">
            <v>SBC본부</v>
          </cell>
        </row>
        <row r="678">
          <cell r="D678" t="str">
            <v>7909302726714</v>
          </cell>
          <cell r="E678" t="str">
            <v>SBC본부</v>
          </cell>
        </row>
        <row r="679">
          <cell r="D679" t="str">
            <v>7609301149520</v>
          </cell>
          <cell r="E679" t="str">
            <v>SBC본부</v>
          </cell>
        </row>
        <row r="680">
          <cell r="D680" t="str">
            <v>7709211057715</v>
          </cell>
          <cell r="E680" t="str">
            <v>SBC본부</v>
          </cell>
        </row>
        <row r="681">
          <cell r="D681" t="str">
            <v>7607181000924</v>
          </cell>
          <cell r="E681" t="str">
            <v>SBC본부</v>
          </cell>
        </row>
        <row r="682">
          <cell r="D682" t="str">
            <v>7710151075010</v>
          </cell>
          <cell r="E682" t="str">
            <v>SBC본부</v>
          </cell>
        </row>
        <row r="683">
          <cell r="D683" t="str">
            <v>7807132005711</v>
          </cell>
          <cell r="E683" t="str">
            <v>SBC본부</v>
          </cell>
        </row>
        <row r="684">
          <cell r="D684" t="str">
            <v>7705301476315</v>
          </cell>
          <cell r="E684" t="str">
            <v>SBC본부</v>
          </cell>
        </row>
        <row r="685">
          <cell r="D685" t="str">
            <v>7603251455114</v>
          </cell>
          <cell r="E685" t="str">
            <v>SBC본부</v>
          </cell>
        </row>
        <row r="686">
          <cell r="D686" t="str">
            <v>8102125760178</v>
          </cell>
          <cell r="E686" t="str">
            <v>SBC본부</v>
          </cell>
        </row>
        <row r="687">
          <cell r="D687" t="str">
            <v>8107122830718</v>
          </cell>
          <cell r="E687" t="str">
            <v>SBC본부</v>
          </cell>
        </row>
        <row r="688">
          <cell r="D688" t="str">
            <v>8101132075414</v>
          </cell>
          <cell r="E688" t="str">
            <v>SBC본부</v>
          </cell>
        </row>
        <row r="689">
          <cell r="D689" t="str">
            <v>7507281460411</v>
          </cell>
          <cell r="E689" t="str">
            <v>SBC본부</v>
          </cell>
        </row>
        <row r="690">
          <cell r="D690" t="str">
            <v>7707281051812</v>
          </cell>
          <cell r="E690" t="str">
            <v>SBC본부</v>
          </cell>
        </row>
        <row r="691">
          <cell r="D691" t="str">
            <v>8011161226219</v>
          </cell>
          <cell r="E691" t="str">
            <v>SBC본부</v>
          </cell>
        </row>
        <row r="692">
          <cell r="D692" t="str">
            <v>6002151057515</v>
          </cell>
          <cell r="E692" t="str">
            <v>SBC지원팀</v>
          </cell>
        </row>
        <row r="693">
          <cell r="D693" t="str">
            <v>7310291066916</v>
          </cell>
          <cell r="E693" t="str">
            <v>SBC지원팀</v>
          </cell>
        </row>
        <row r="694">
          <cell r="D694" t="str">
            <v>8302282352318</v>
          </cell>
          <cell r="E694" t="str">
            <v>SBC지원팀</v>
          </cell>
        </row>
        <row r="695">
          <cell r="D695" t="str">
            <v>7909062056319</v>
          </cell>
          <cell r="E695" t="str">
            <v>SBC지원팀</v>
          </cell>
        </row>
        <row r="696">
          <cell r="D696" t="str">
            <v>8201072000910</v>
          </cell>
          <cell r="E696" t="str">
            <v>SBC지원팀</v>
          </cell>
        </row>
        <row r="697">
          <cell r="D697" t="str">
            <v>5602291408118</v>
          </cell>
          <cell r="E697" t="str">
            <v>CCM그룹</v>
          </cell>
        </row>
        <row r="698">
          <cell r="D698" t="str">
            <v>5904231323416</v>
          </cell>
          <cell r="E698" t="str">
            <v>미디어전략연구소</v>
          </cell>
        </row>
        <row r="699">
          <cell r="D699" t="str">
            <v>6508261451014</v>
          </cell>
          <cell r="E699" t="str">
            <v>미디어전략연구소</v>
          </cell>
        </row>
        <row r="700">
          <cell r="D700" t="str">
            <v>7102125100276</v>
          </cell>
          <cell r="E700" t="str">
            <v>미디어전략연구소</v>
          </cell>
        </row>
        <row r="701">
          <cell r="D701" t="str">
            <v>7108082120711</v>
          </cell>
          <cell r="E701" t="str">
            <v>미디어전략연구소</v>
          </cell>
        </row>
        <row r="702">
          <cell r="D702" t="str">
            <v>7502032822215</v>
          </cell>
          <cell r="E702" t="str">
            <v>미디어전략연구소</v>
          </cell>
        </row>
        <row r="703">
          <cell r="D703" t="str">
            <v>7302021673913</v>
          </cell>
          <cell r="E703" t="str">
            <v>미디어전략연구소</v>
          </cell>
        </row>
        <row r="704">
          <cell r="D704" t="str">
            <v>7403212821036</v>
          </cell>
          <cell r="E704" t="str">
            <v>미디어전략연구소</v>
          </cell>
        </row>
        <row r="705">
          <cell r="D705" t="str">
            <v>7311181245219</v>
          </cell>
          <cell r="E705" t="str">
            <v>미디어전략연구소</v>
          </cell>
        </row>
        <row r="706">
          <cell r="D706" t="str">
            <v>7502031019317</v>
          </cell>
          <cell r="E706" t="str">
            <v>미디어전략연구소</v>
          </cell>
        </row>
        <row r="707">
          <cell r="D707" t="str">
            <v>7311251094330</v>
          </cell>
          <cell r="E707" t="str">
            <v>미디어전략연구소</v>
          </cell>
        </row>
        <row r="708">
          <cell r="D708" t="str">
            <v>7609222074410</v>
          </cell>
          <cell r="E708" t="str">
            <v>미디어전략연구소</v>
          </cell>
        </row>
        <row r="709">
          <cell r="D709" t="str">
            <v>7512252093411</v>
          </cell>
          <cell r="E709" t="str">
            <v>미디어전략연구소</v>
          </cell>
        </row>
        <row r="710">
          <cell r="D710" t="str">
            <v>7804132074421</v>
          </cell>
          <cell r="E710" t="str">
            <v>미디어전략연구소</v>
          </cell>
        </row>
        <row r="711">
          <cell r="D711" t="str">
            <v>7602226100173</v>
          </cell>
          <cell r="E711" t="str">
            <v>미디어전략연구소</v>
          </cell>
        </row>
        <row r="712">
          <cell r="D712" t="str">
            <v>8010102018821</v>
          </cell>
          <cell r="E712" t="str">
            <v>미디어전략연구소</v>
          </cell>
        </row>
        <row r="713">
          <cell r="D713" t="str">
            <v>6302051042518</v>
          </cell>
          <cell r="E713" t="str">
            <v>전파미디어팀</v>
          </cell>
        </row>
        <row r="714">
          <cell r="D714" t="str">
            <v>6201271094912</v>
          </cell>
          <cell r="E714" t="str">
            <v>전파미디어팀</v>
          </cell>
        </row>
        <row r="715">
          <cell r="D715" t="str">
            <v>6704161010015</v>
          </cell>
          <cell r="E715" t="str">
            <v>전파미디어팀</v>
          </cell>
        </row>
        <row r="716">
          <cell r="D716" t="str">
            <v>6603061093314</v>
          </cell>
          <cell r="E716" t="str">
            <v>전파미디어팀</v>
          </cell>
        </row>
        <row r="717">
          <cell r="D717" t="str">
            <v>6902181055517</v>
          </cell>
          <cell r="E717" t="str">
            <v>전파미디어팀</v>
          </cell>
        </row>
        <row r="718">
          <cell r="D718" t="str">
            <v>7301051023511</v>
          </cell>
          <cell r="E718" t="str">
            <v>전파미디어팀</v>
          </cell>
        </row>
        <row r="719">
          <cell r="D719" t="str">
            <v>7312281105417</v>
          </cell>
          <cell r="E719" t="str">
            <v>전파미디어팀</v>
          </cell>
        </row>
        <row r="720">
          <cell r="D720" t="str">
            <v>7508281267510</v>
          </cell>
          <cell r="E720" t="str">
            <v>전파미디어팀</v>
          </cell>
        </row>
        <row r="721">
          <cell r="D721" t="str">
            <v>7612152024921</v>
          </cell>
          <cell r="E721" t="str">
            <v>전파미디어팀</v>
          </cell>
        </row>
        <row r="722">
          <cell r="D722" t="str">
            <v>7801022221134</v>
          </cell>
          <cell r="E722" t="str">
            <v>전파미디어팀</v>
          </cell>
        </row>
        <row r="723">
          <cell r="D723" t="str">
            <v>7902262807631</v>
          </cell>
          <cell r="E723" t="str">
            <v>전파미디어팀</v>
          </cell>
        </row>
        <row r="724">
          <cell r="D724" t="str">
            <v>7901041228618</v>
          </cell>
          <cell r="E724" t="str">
            <v>전파미디어팀</v>
          </cell>
        </row>
        <row r="725">
          <cell r="D725" t="str">
            <v>6306071675717</v>
          </cell>
          <cell r="E725" t="str">
            <v>인쇄미디어팀</v>
          </cell>
        </row>
        <row r="726">
          <cell r="D726" t="str">
            <v>6507291454812</v>
          </cell>
          <cell r="E726" t="str">
            <v>인쇄미디어팀</v>
          </cell>
        </row>
        <row r="727">
          <cell r="D727" t="str">
            <v>6503221674014</v>
          </cell>
          <cell r="E727" t="str">
            <v>인쇄미디어팀</v>
          </cell>
        </row>
        <row r="728">
          <cell r="D728" t="str">
            <v>7308161006417</v>
          </cell>
          <cell r="E728" t="str">
            <v>인쇄미디어팀</v>
          </cell>
        </row>
        <row r="729">
          <cell r="D729" t="str">
            <v>7804252235117</v>
          </cell>
          <cell r="E729" t="str">
            <v>인쇄미디어팀</v>
          </cell>
        </row>
        <row r="730">
          <cell r="D730" t="str">
            <v>6405071473913</v>
          </cell>
          <cell r="E730" t="str">
            <v>SP미디어사업팀</v>
          </cell>
        </row>
        <row r="731">
          <cell r="D731" t="str">
            <v>6501151041353</v>
          </cell>
          <cell r="E731" t="str">
            <v>SP미디어사업팀</v>
          </cell>
        </row>
        <row r="732">
          <cell r="D732" t="str">
            <v>6204271722418</v>
          </cell>
          <cell r="E732" t="str">
            <v>SP미디어사업팀</v>
          </cell>
        </row>
        <row r="733">
          <cell r="D733" t="str">
            <v>6901231068817</v>
          </cell>
          <cell r="E733" t="str">
            <v>SP미디어사업팀</v>
          </cell>
        </row>
        <row r="734">
          <cell r="D734" t="str">
            <v>7401151653022</v>
          </cell>
          <cell r="E734" t="str">
            <v>SP미디어사업팀</v>
          </cell>
        </row>
        <row r="735">
          <cell r="D735" t="str">
            <v>7409101559516</v>
          </cell>
          <cell r="E735" t="str">
            <v>SP미디어사업팀</v>
          </cell>
        </row>
        <row r="736">
          <cell r="D736" t="str">
            <v>7310161037817</v>
          </cell>
          <cell r="E736" t="str">
            <v>SP미디어사업팀</v>
          </cell>
        </row>
        <row r="737">
          <cell r="D737" t="str">
            <v>7307191047818</v>
          </cell>
          <cell r="E737" t="str">
            <v>SP미디어사업팀</v>
          </cell>
        </row>
        <row r="738">
          <cell r="D738" t="str">
            <v>8205062019217</v>
          </cell>
          <cell r="E738" t="str">
            <v>SP미디어사업팀</v>
          </cell>
        </row>
        <row r="739">
          <cell r="D739" t="str">
            <v>7607141227120</v>
          </cell>
          <cell r="E739" t="str">
            <v>SP미디어사업팀</v>
          </cell>
        </row>
        <row r="740">
          <cell r="D740" t="str">
            <v>6107181550412</v>
          </cell>
          <cell r="E740" t="str">
            <v>삼성홍보팀</v>
          </cell>
        </row>
        <row r="741">
          <cell r="D741" t="str">
            <v>6204251121412</v>
          </cell>
          <cell r="E741" t="str">
            <v>삼성홍보팀</v>
          </cell>
        </row>
        <row r="742">
          <cell r="D742" t="str">
            <v>6906081691316</v>
          </cell>
          <cell r="E742" t="str">
            <v>삼성홍보팀</v>
          </cell>
        </row>
        <row r="743">
          <cell r="D743" t="str">
            <v>7301182235431</v>
          </cell>
          <cell r="E743" t="str">
            <v>삼성홍보팀</v>
          </cell>
        </row>
        <row r="744">
          <cell r="D744" t="str">
            <v>5604081030019</v>
          </cell>
          <cell r="E744" t="str">
            <v>파견및임원기타</v>
          </cell>
        </row>
        <row r="745">
          <cell r="D745" t="str">
            <v>3908261068310</v>
          </cell>
          <cell r="E745" t="str">
            <v>파견및임원기타</v>
          </cell>
        </row>
        <row r="746">
          <cell r="D746" t="str">
            <v>4201111030111</v>
          </cell>
          <cell r="E746" t="str">
            <v>파견및임원기타</v>
          </cell>
        </row>
        <row r="747">
          <cell r="D747" t="str">
            <v>5903031074318</v>
          </cell>
          <cell r="E747" t="str">
            <v>파견및임원기타</v>
          </cell>
        </row>
        <row r="748">
          <cell r="D748" t="str">
            <v>6107261069713</v>
          </cell>
          <cell r="E748" t="str">
            <v>파견및임원기타</v>
          </cell>
        </row>
        <row r="749">
          <cell r="D749" t="str">
            <v>6409281067217</v>
          </cell>
          <cell r="E749" t="str">
            <v>파견및임원기타</v>
          </cell>
        </row>
        <row r="750">
          <cell r="D750" t="str">
            <v>6310181560317</v>
          </cell>
          <cell r="E750" t="str">
            <v>파견및임원기타</v>
          </cell>
        </row>
        <row r="751">
          <cell r="D751" t="str">
            <v>6403011064015</v>
          </cell>
          <cell r="E751" t="str">
            <v>파견및임원기타</v>
          </cell>
        </row>
        <row r="752">
          <cell r="D752" t="str">
            <v>6705251057314</v>
          </cell>
          <cell r="E752" t="str">
            <v>파견및임원기타</v>
          </cell>
        </row>
        <row r="753">
          <cell r="D753" t="str">
            <v>7010012063511</v>
          </cell>
          <cell r="E753" t="str">
            <v>파견및임원기타</v>
          </cell>
        </row>
        <row r="754">
          <cell r="D754" t="str">
            <v>7107101109328</v>
          </cell>
          <cell r="E754" t="str">
            <v>파견및임원기타</v>
          </cell>
        </row>
        <row r="755">
          <cell r="D755" t="str">
            <v>7305282068632</v>
          </cell>
          <cell r="E755" t="str">
            <v>파견및임원기타</v>
          </cell>
        </row>
        <row r="756">
          <cell r="D756" t="str">
            <v>7101151649143</v>
          </cell>
          <cell r="E756" t="str">
            <v>파견및임원기타</v>
          </cell>
        </row>
        <row r="757">
          <cell r="D757" t="str">
            <v>7003291023514</v>
          </cell>
          <cell r="E757" t="str">
            <v>파견및임원기타</v>
          </cell>
        </row>
        <row r="758">
          <cell r="D758" t="str">
            <v>7001151932116</v>
          </cell>
          <cell r="E758" t="str">
            <v>파견및임원기타</v>
          </cell>
        </row>
        <row r="759">
          <cell r="D759" t="str">
            <v>7306075100185</v>
          </cell>
          <cell r="E759" t="str">
            <v>파견및임원기타</v>
          </cell>
        </row>
        <row r="760">
          <cell r="D760" t="str">
            <v>7207041452913</v>
          </cell>
          <cell r="E760" t="str">
            <v>파견및임원기타</v>
          </cell>
        </row>
        <row r="761">
          <cell r="D761" t="str">
            <v>7609032075219</v>
          </cell>
          <cell r="E761" t="str">
            <v>파견및임원기타</v>
          </cell>
        </row>
        <row r="762">
          <cell r="D762" t="str">
            <v>7206021042712</v>
          </cell>
          <cell r="E762" t="str">
            <v>파견및임원기타</v>
          </cell>
        </row>
        <row r="763">
          <cell r="D763" t="str">
            <v>6204201000515</v>
          </cell>
          <cell r="E763" t="str">
            <v>휴직</v>
          </cell>
        </row>
        <row r="764">
          <cell r="D764" t="str">
            <v>6712152690822</v>
          </cell>
          <cell r="E764" t="str">
            <v>휴직</v>
          </cell>
        </row>
        <row r="765">
          <cell r="D765" t="str">
            <v>6901151654221</v>
          </cell>
          <cell r="E765" t="str">
            <v>휴직</v>
          </cell>
        </row>
        <row r="766">
          <cell r="D766" t="str">
            <v>6802092026119</v>
          </cell>
          <cell r="E766" t="str">
            <v>휴직</v>
          </cell>
        </row>
        <row r="767">
          <cell r="D767" t="str">
            <v>6904181037313</v>
          </cell>
          <cell r="E767" t="str">
            <v>휴직</v>
          </cell>
        </row>
        <row r="768">
          <cell r="D768" t="str">
            <v>7503302551012</v>
          </cell>
          <cell r="E768" t="str">
            <v>휴직</v>
          </cell>
        </row>
        <row r="769">
          <cell r="D769" t="str">
            <v>7304282042712</v>
          </cell>
          <cell r="E769" t="str">
            <v>휴직</v>
          </cell>
        </row>
        <row r="770">
          <cell r="D770" t="str">
            <v>7109171551917</v>
          </cell>
          <cell r="E770" t="str">
            <v>휴직</v>
          </cell>
        </row>
        <row r="771">
          <cell r="D771" t="str">
            <v>7605161162024</v>
          </cell>
          <cell r="E771" t="str">
            <v>휴직</v>
          </cell>
        </row>
        <row r="772">
          <cell r="D772" t="str">
            <v>5206281037923</v>
          </cell>
          <cell r="E772" t="str">
            <v>인사팀기타</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체단가표"/>
      <sheetName val="6000만원"/>
      <sheetName val="7000만원"/>
      <sheetName val="$M"/>
    </sheetNames>
    <sheetDataSet>
      <sheetData sheetId="0">
        <row r="2">
          <cell r="A2" t="str">
            <v>Home&gt;&gt;검색창광고</v>
          </cell>
        </row>
        <row r="3">
          <cell r="A3" t="str">
            <v>Home&gt;&gt;마이크로사이트- POP icon</v>
          </cell>
        </row>
        <row r="4">
          <cell r="A4" t="str">
            <v>Home&gt;&gt;마이크로사이트</v>
          </cell>
        </row>
        <row r="5">
          <cell r="A5" t="str">
            <v>Home&gt;&gt;브랜딩보드_고정</v>
          </cell>
        </row>
        <row r="6">
          <cell r="A6" t="str">
            <v>Home&gt;&gt;브랜딩보드_고정- 애니메이션형</v>
          </cell>
        </row>
        <row r="7">
          <cell r="A7" t="str">
            <v>Home&gt;&gt;브랜딩보드_고정 - 세로 확장형</v>
          </cell>
        </row>
        <row r="8">
          <cell r="A8" t="str">
            <v>Home&gt;&gt;브랜딩보드_고정- POP 동영상</v>
          </cell>
        </row>
        <row r="9">
          <cell r="A9" t="str">
            <v>Home&gt;&gt;브랜딩보드_고정(191x150) - 슈퍼 확장형</v>
          </cell>
        </row>
        <row r="10">
          <cell r="A10" t="str">
            <v>Home&gt;&gt;상단 배너</v>
          </cell>
        </row>
        <row r="11">
          <cell r="A11" t="str">
            <v>Home&gt;&gt;동영상 익스팬더블(390x100, 394x310)</v>
          </cell>
        </row>
        <row r="12">
          <cell r="A12" t="str">
            <v>Home&gt;&gt;이벤트_텍스트_1</v>
          </cell>
        </row>
        <row r="13">
          <cell r="A13" t="str">
            <v>Home&gt;&gt;이벤트_텍스트_2</v>
          </cell>
        </row>
        <row r="14">
          <cell r="A14" t="str">
            <v>Home&gt;&gt;이벤트_텍스트_3</v>
          </cell>
        </row>
        <row r="15">
          <cell r="A15" t="str">
            <v>Home&gt;&gt;프리미엄_텍스트</v>
          </cell>
        </row>
        <row r="16">
          <cell r="A16" t="str">
            <v>검색&gt;&gt;랜덤아이콘</v>
          </cell>
        </row>
        <row r="17">
          <cell r="A17" t="str">
            <v>검색&gt;인기검색어/지식검색&gt;&gt;우측 배너</v>
          </cell>
        </row>
        <row r="18">
          <cell r="A18" t="str">
            <v>검색&gt;인물&gt;&gt;우측 배너</v>
          </cell>
        </row>
        <row r="19">
          <cell r="A19" t="str">
            <v>검색&gt;지식시장&gt;&gt;우측배너</v>
          </cell>
        </row>
        <row r="20">
          <cell r="A20" t="str">
            <v>검색&gt;지식인&gt;&gt;우측 배너</v>
          </cell>
        </row>
        <row r="21">
          <cell r="A21" t="str">
            <v>검색&gt;책&gt;잡지&gt;&gt;상단 배너</v>
          </cell>
        </row>
        <row r="22">
          <cell r="A22" t="str">
            <v>검색&gt;책&gt;잡지&gt;&gt;텍스트</v>
          </cell>
        </row>
        <row r="23">
          <cell r="A23" t="str">
            <v>검색&gt;특허&gt;&gt;우측 배너</v>
          </cell>
        </row>
        <row r="24">
          <cell r="A24" t="str">
            <v>금융&gt;&gt;금융서브_우측 배너</v>
          </cell>
        </row>
        <row r="25">
          <cell r="A25" t="str">
            <v>금융&gt;&gt;금융탑_우측 배너</v>
          </cell>
        </row>
        <row r="26">
          <cell r="A26" t="str">
            <v>금융&gt;증권&gt;증권서브&gt;&gt;우측 배너</v>
          </cell>
        </row>
        <row r="27">
          <cell r="A27" t="str">
            <v>미디어&gt;뉴스&gt;&gt;기사내 배너</v>
          </cell>
        </row>
        <row r="28">
          <cell r="A28" t="str">
            <v>미디어&gt;뉴스&gt;&gt;뉴스_아웃배너</v>
          </cell>
        </row>
        <row r="29">
          <cell r="A29" t="str">
            <v>미디어&gt;뉴스&gt;&gt;뉴스_확장배너</v>
          </cell>
        </row>
        <row r="30">
          <cell r="A30" t="str">
            <v>미디어&gt;뉴스&gt;&gt;섹션홈_우측 배너</v>
          </cell>
        </row>
        <row r="31">
          <cell r="A31" t="str">
            <v>미디어&gt;뉴스&gt;&gt;우측 배너</v>
          </cell>
        </row>
        <row r="32">
          <cell r="A32" t="str">
            <v>미디어&gt;뉴스&gt;&gt;텍스트</v>
          </cell>
        </row>
        <row r="33">
          <cell r="A33" t="str">
            <v>미디어&gt;뉴스&gt;홈&gt;&gt;뉴스홈 브랜딩보드</v>
          </cell>
        </row>
        <row r="34">
          <cell r="A34" t="str">
            <v>미디어&gt;스포츠&gt;&gt;우측 배너</v>
          </cell>
        </row>
        <row r="35">
          <cell r="A35" t="str">
            <v>미디어&gt;스포츠&gt;&gt;텍스트</v>
          </cell>
        </row>
        <row r="36">
          <cell r="A36" t="str">
            <v>사전&gt;&gt;우측 배너</v>
          </cell>
        </row>
        <row r="37">
          <cell r="A37" t="str">
            <v>생활&gt;날씨&gt;&gt;우측 배너</v>
          </cell>
        </row>
        <row r="38">
          <cell r="A38" t="str">
            <v>생활&gt;여행&gt;여행서브&gt;&gt;우측 배너</v>
          </cell>
        </row>
        <row r="39">
          <cell r="A39" t="str">
            <v>생활&gt;여행&gt;여행홈&gt;&gt;TI</v>
          </cell>
        </row>
        <row r="40">
          <cell r="A40" t="str">
            <v>생활&gt;여행&gt;여행홈&gt;&gt;우측 배너</v>
          </cell>
        </row>
        <row r="41">
          <cell r="A41" t="str">
            <v>생활&gt;요리&gt;요리서브&gt;&gt;우측 배너</v>
          </cell>
        </row>
        <row r="42">
          <cell r="A42" t="str">
            <v>생활&gt;요리&gt;요리홈&gt;&gt;우측 배너</v>
          </cell>
        </row>
        <row r="43">
          <cell r="A43" t="str">
            <v>생활&gt;월드타운&gt;월드타운서브&gt;&gt;우측 배너</v>
          </cell>
        </row>
        <row r="44">
          <cell r="A44" t="str">
            <v>생활&gt;월드타운&gt;월드타운홈&gt;&gt;우측 배너</v>
          </cell>
        </row>
        <row r="45">
          <cell r="A45" t="str">
            <v>생활&gt;인조이재팬&gt;&gt;우측 배너</v>
          </cell>
        </row>
        <row r="46">
          <cell r="A46" t="str">
            <v>생활&gt;인조이재팬&gt;번역게시판&gt;&gt;우측 배너</v>
          </cell>
        </row>
        <row r="47">
          <cell r="A47" t="str">
            <v>생활&gt;자동차&gt;&gt;우측 배너</v>
          </cell>
        </row>
        <row r="48">
          <cell r="A48" t="str">
            <v>생활&gt;자동차&gt;자료실&gt;&gt;우측 배너</v>
          </cell>
        </row>
        <row r="49">
          <cell r="A49" t="str">
            <v>생활&gt;지역정보&gt;교통&gt;&gt;우측배너</v>
          </cell>
        </row>
        <row r="50">
          <cell r="A50" t="str">
            <v>생활&gt;지역정보&gt;지역정보서브&gt;&gt;우측 배너</v>
          </cell>
        </row>
        <row r="51">
          <cell r="A51" t="str">
            <v>생활&gt;지역정보&gt;지역정보서브&gt;&gt;지도검색 배너</v>
          </cell>
        </row>
        <row r="52">
          <cell r="A52" t="str">
            <v>엔터테이먼트&gt;뮤직&gt;뮤직서브&gt;&gt;우측 배너</v>
          </cell>
        </row>
        <row r="53">
          <cell r="A53" t="str">
            <v>엔터테이먼트&gt;뮤직&gt;뮤직플레이어&gt;&gt;하단 배너</v>
          </cell>
        </row>
        <row r="54">
          <cell r="A54" t="str">
            <v>엔터테이먼트&gt;뮤직&gt;뮤직홈&gt;&gt;우측 배너</v>
          </cell>
        </row>
        <row r="55">
          <cell r="A55" t="str">
            <v>엔터테이먼트&gt;영화&gt;영화서브&gt;&gt;우측 배너</v>
          </cell>
        </row>
        <row r="56">
          <cell r="A56" t="str">
            <v>엔터테이먼트&gt;영화&gt;영화서브&gt;동영상플레이어&gt;&gt;하단 배너</v>
          </cell>
        </row>
        <row r="57">
          <cell r="A57" t="str">
            <v>엔터테이먼트&gt;영화&gt;영화서브&gt;슬라이드쇼&gt;&gt;우측 배너</v>
          </cell>
        </row>
        <row r="58">
          <cell r="A58" t="str">
            <v>엔터테이먼트&gt;영화&gt;영화홈&gt;&gt;좌측 배너</v>
          </cell>
        </row>
        <row r="59">
          <cell r="A59" t="str">
            <v>엔터테이먼트&gt;영화&gt;영화홈&gt;&gt;좌측 배너</v>
          </cell>
        </row>
        <row r="60">
          <cell r="A60" t="str">
            <v>엔터테이먼트&gt;운세&gt;&gt;우측 배너</v>
          </cell>
        </row>
        <row r="61">
          <cell r="A61" t="str">
            <v>엔터테이먼트&gt;운세&gt;&gt;우측 배너</v>
          </cell>
        </row>
        <row r="62">
          <cell r="A62" t="str">
            <v>여성&gt;미즈생각&gt;미즈생각서브&gt;&gt;우측 배너</v>
          </cell>
        </row>
        <row r="63">
          <cell r="A63" t="str">
            <v>여성&gt;미즈생각&gt;미즈생각서브&gt;&gt;텍스트</v>
          </cell>
        </row>
        <row r="64">
          <cell r="A64" t="str">
            <v>여성&gt;미즈생각&gt;미즈생각홈&gt;&gt;우측 배너</v>
          </cell>
        </row>
        <row r="65">
          <cell r="A65" t="str">
            <v>여성&gt;미즈생각&gt;미즈생각홈&gt;&gt;확장 배너</v>
          </cell>
        </row>
        <row r="66">
          <cell r="A66" t="str">
            <v>여성&gt;미즈생각&gt;사랑방&gt;&gt;스폰서배너</v>
          </cell>
        </row>
        <row r="67">
          <cell r="A67" t="str">
            <v>이야기&gt;메일&gt;메일 서브&gt;&gt;빅보드</v>
          </cell>
        </row>
        <row r="68">
          <cell r="A68" t="str">
            <v>이야기&gt;메일&gt;메일 서브&gt;&gt;좌측 배너</v>
          </cell>
        </row>
        <row r="69">
          <cell r="A69" t="str">
            <v>이야기&gt;메일&gt;메일홈&gt;&gt;우측 배너</v>
          </cell>
        </row>
        <row r="70">
          <cell r="A70" t="str">
            <v>이야기&gt;모자이크&gt;&gt;우측 배너</v>
          </cell>
        </row>
        <row r="71">
          <cell r="A71" t="str">
            <v>이야기&gt;붐&gt;&gt;우측 배너</v>
          </cell>
        </row>
        <row r="72">
          <cell r="A72" t="str">
            <v>이야기&gt;붐&gt;붐홈&gt;&gt;좌측 배너</v>
          </cell>
        </row>
        <row r="73">
          <cell r="A73" t="str">
            <v>이야기&gt;블로그&gt;&gt;좌측 배너</v>
          </cell>
        </row>
        <row r="74">
          <cell r="A74" t="str">
            <v>이야기&gt;블로그&gt;블로그서브&gt;&gt;우측 배너</v>
          </cell>
        </row>
        <row r="75">
          <cell r="A75" t="str">
            <v>이야기&gt;블로그&gt;블로그홈&gt;&gt;우측 배너</v>
          </cell>
        </row>
        <row r="76">
          <cell r="A76" t="str">
            <v>이야기&gt;카페&gt;&gt;좌측 배너</v>
          </cell>
        </row>
        <row r="77">
          <cell r="A77" t="str">
            <v>이야기&gt;카페&gt;&gt;카페내 배너</v>
          </cell>
        </row>
        <row r="78">
          <cell r="A78" t="str">
            <v>이야기&gt;카페&gt;카페서브&gt;&gt;우측 배너</v>
          </cell>
        </row>
        <row r="79">
          <cell r="A79" t="str">
            <v>이야기&gt;카페&gt;카페홈&gt;&gt;우측 배너</v>
          </cell>
        </row>
        <row r="80">
          <cell r="A80" t="str">
            <v>이야기&gt;툰&gt;&gt;우측 배너</v>
          </cell>
        </row>
        <row r="81">
          <cell r="A81" t="str">
            <v>이야기&gt;포토&gt;&gt;우측 배너</v>
          </cell>
        </row>
        <row r="82">
          <cell r="A82" t="str">
            <v>이야기&gt;포토&gt;포토갤러리&gt;갤러리서브&gt;&gt;좌측 배너</v>
          </cell>
        </row>
        <row r="83">
          <cell r="A83" t="str">
            <v>이야기&gt;포토&gt;포토갤러리&gt;갤러리홈&gt;&gt;좌측 배너</v>
          </cell>
        </row>
        <row r="84">
          <cell r="A84" t="str">
            <v>이야기&gt;포토&gt;포토갤러리&gt;슬라이드쇼&gt;&gt;중앙 배너</v>
          </cell>
        </row>
        <row r="85">
          <cell r="A85" t="str">
            <v>이야기&gt;포토&gt;포토앨범&gt;앨범서브&gt;&gt;우측 배너</v>
          </cell>
        </row>
        <row r="86">
          <cell r="A86" t="str">
            <v>이야기&gt;포토&gt;포토앨범&gt;앨범슬라이드&gt;&gt;좌측 배너</v>
          </cell>
        </row>
        <row r="87">
          <cell r="A87" t="str">
            <v>이야기&gt;플레이&gt;&gt;우측 배너</v>
          </cell>
        </row>
        <row r="88">
          <cell r="A88" t="str">
            <v>정보&gt;예약/예매&gt;&gt;우측 배너</v>
          </cell>
        </row>
        <row r="89">
          <cell r="A89" t="str">
            <v>정보&gt;취업&gt;&gt;우측 배너</v>
          </cell>
        </row>
        <row r="90">
          <cell r="A90" t="str">
            <v>정보&gt;취업&gt;커뮤니티 게시판&gt;&gt;우측 배너</v>
          </cell>
        </row>
        <row r="91">
          <cell r="A91" t="str">
            <v>쥬니버&gt;&gt;서비스_우측 배너</v>
          </cell>
        </row>
        <row r="92">
          <cell r="A92" t="str">
            <v>쥬니버&gt;쥬니버홈&gt;&gt;TI</v>
          </cell>
        </row>
        <row r="93">
          <cell r="A93" t="str">
            <v>쥬니버&gt;쥬니버홈&gt;&gt;우측 배너</v>
          </cell>
        </row>
        <row r="94">
          <cell r="A94" t="str">
            <v>쥬니버&gt;쥬니버홈&gt;&gt;좌측 여백</v>
          </cell>
        </row>
        <row r="95">
          <cell r="A95" t="str">
            <v>페이지그룹&gt;&gt;검색+사전</v>
          </cell>
        </row>
        <row r="96">
          <cell r="A96" t="str">
            <v>페이지그룹&gt;&gt;네이버_빅보드</v>
          </cell>
        </row>
        <row r="97">
          <cell r="A97" t="str">
            <v>페이지그룹&gt;&gt;여성</v>
          </cell>
        </row>
        <row r="98">
          <cell r="A98" t="str">
            <v>페이지그룹&gt;&gt;여성텍스트</v>
          </cell>
        </row>
        <row r="99">
          <cell r="A99" t="str">
            <v>페이지그룹&gt;&gt;여행, 레저</v>
          </cell>
        </row>
        <row r="100">
          <cell r="A100" t="str">
            <v>페이지그룹&gt;&gt;커뮤니티탑</v>
          </cell>
        </row>
        <row r="101">
          <cell r="A101" t="str">
            <v>페이지그룹&gt;&gt;커뮤니티2.0</v>
          </cell>
        </row>
        <row r="102">
          <cell r="A102" t="str">
            <v>페이지그룹&gt;&gt;정보</v>
          </cell>
        </row>
        <row r="103">
          <cell r="A103" t="str">
            <v>페이지그룹&gt;&gt;정보+도구</v>
          </cell>
        </row>
        <row r="104">
          <cell r="A104" t="str">
            <v>페이지그룹&gt;&gt;커뮤니티서브</v>
          </cell>
        </row>
        <row r="105">
          <cell r="A105" t="str">
            <v>페이지그룹&gt;&gt;커뮤니티우측</v>
          </cell>
        </row>
        <row r="106">
          <cell r="A106" t="str">
            <v>페이지그룹&gt;&gt;커뮤니티좌측</v>
          </cell>
        </row>
        <row r="107">
          <cell r="A107" t="str">
            <v>페이지그룹&gt;&gt;커뮤니티탑</v>
          </cell>
        </row>
        <row r="108">
          <cell r="A108" t="str">
            <v>페이지그룹&gt;&gt;한게임_빅보드</v>
          </cell>
        </row>
        <row r="109">
          <cell r="A109" t="str">
            <v>로그인&gt;&gt;빅보드</v>
          </cell>
        </row>
        <row r="110">
          <cell r="A110" t="str">
            <v>일반게임_SS&gt;&gt;우측 배너</v>
          </cell>
        </row>
        <row r="111">
          <cell r="A111" t="str">
            <v>클라이언트&gt;&gt;하단 배너</v>
          </cell>
        </row>
        <row r="112">
          <cell r="A112" t="str">
            <v>한게임홈&gt;&gt;우측 배너</v>
          </cell>
        </row>
      </sheetData>
      <sheetData sheetId="1" refreshError="1"/>
      <sheetData sheetId="2" refreshError="1"/>
      <sheetData sheetId="3"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전체단가표"/>
    </sheetNames>
    <sheetDataSet>
      <sheetData sheetId="0"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3년 Movie DB"/>
      <sheetName val="2012년 Movie DB"/>
      <sheetName val="2011년 Movie DB"/>
      <sheetName val="2010년 Movie DB"/>
      <sheetName val="2012년 상반기 Movie DB"/>
      <sheetName val="初期値"/>
      <sheetName val="2013년_Movie_DB"/>
      <sheetName val="2012년_Movie_DB"/>
      <sheetName val="2011년_Movie_DB"/>
      <sheetName val="2010년_Movie_DB"/>
      <sheetName val="2012년_상반기_Movie_DB"/>
      <sheetName val="홈엔"/>
      <sheetName val="2013년_Movie_DB1"/>
      <sheetName val="2012년_Movie_DB1"/>
      <sheetName val="2011년_Movie_DB1"/>
      <sheetName val="2010년_Movie_DB1"/>
      <sheetName val="2012년_상반기_Movie_DB1"/>
      <sheetName val="Sheet3"/>
      <sheetName val="2010년 라인업"/>
      <sheetName val="전체단가표"/>
      <sheetName val="엔미즈_코리아"/>
      <sheetName val="2013년_Movie_DB2"/>
      <sheetName val="2012년_Movie_DB2"/>
      <sheetName val="2011년_Movie_DB2"/>
      <sheetName val="2010년_Movie_DB2"/>
      <sheetName val="2012년_상반기_Movie_DB2"/>
      <sheetName val="2010년_라인업"/>
      <sheetName val="bulk_data"/>
      <sheetName val="#REF!"/>
      <sheetName val="Sheet1"/>
      <sheetName val="사업소계"/>
      <sheetName val="2013년_Movie_DB3"/>
      <sheetName val="2012년_Movie_DB3"/>
      <sheetName val="2011년_Movie_DB3"/>
      <sheetName val="2010년_Movie_DB3"/>
      <sheetName val="2012년_상반기_Movie_DB3"/>
      <sheetName val="2010년_라인업1"/>
      <sheetName val="Plan"/>
      <sheetName val="500대광고주 현황"/>
      <sheetName val="원본"/>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sheetData sheetId="13"/>
      <sheetData sheetId="14"/>
      <sheetData sheetId="15"/>
      <sheetData sheetId="16"/>
      <sheetData sheetId="17" refreshError="1"/>
      <sheetData sheetId="18" refreshError="1"/>
      <sheetData sheetId="19" refreshError="1"/>
      <sheetData sheetId="20" refreshError="1"/>
      <sheetData sheetId="21"/>
      <sheetData sheetId="22"/>
      <sheetData sheetId="23"/>
      <sheetData sheetId="24"/>
      <sheetData sheetId="25"/>
      <sheetData sheetId="26"/>
      <sheetData sheetId="27" refreshError="1"/>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011년 Movie DB"/>
    </sheetNames>
    <sheetDataSet>
      <sheetData sheetId="0"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입찰품의서"/>
      <sheetName val="갑지1"/>
      <sheetName val="ELECTRIC"/>
      <sheetName val="수량산출"/>
      <sheetName val="제직재"/>
      <sheetName val="연습"/>
      <sheetName val="EJ"/>
      <sheetName val="N賃率_職"/>
      <sheetName val="증감대비"/>
      <sheetName val="노무비"/>
      <sheetName val="제-노임"/>
      <sheetName val="설직재-1"/>
      <sheetName val="약품설비"/>
      <sheetName val="일위"/>
      <sheetName val="경산"/>
      <sheetName val="직재"/>
      <sheetName val="2공구산출내역"/>
      <sheetName val="예가표"/>
      <sheetName val="제경집계"/>
      <sheetName val="내역"/>
      <sheetName val="mcc일위대가"/>
      <sheetName val="노임단가표"/>
      <sheetName val="총괄 CCTV수량"/>
      <sheetName val="일위대가(VDS)"/>
      <sheetName val="노임"/>
      <sheetName val="6. 직접경비"/>
      <sheetName val="내역서"/>
      <sheetName val="직노"/>
      <sheetName val="단위일위"/>
      <sheetName val="b_balju_cho"/>
      <sheetName val="공조기"/>
      <sheetName val="을"/>
      <sheetName val="단"/>
      <sheetName val="토사(PE)"/>
      <sheetName val="work-form"/>
      <sheetName val="기초자료입력"/>
      <sheetName val="원가 (2)"/>
      <sheetName val="Sheet3"/>
      <sheetName val="5.설치내역"/>
      <sheetName val="EQ-R1"/>
      <sheetName val="7단가"/>
      <sheetName val="재집"/>
      <sheetName val="Total"/>
      <sheetName val="시행후면적"/>
      <sheetName val="수지예산"/>
      <sheetName val="약품공급2"/>
      <sheetName val="금액내역서"/>
      <sheetName val="20관리비율"/>
      <sheetName val="예정(3)"/>
      <sheetName val="동원(3)"/>
      <sheetName val="#REF"/>
      <sheetName val="품셈표"/>
      <sheetName val="납부서"/>
      <sheetName val="EP0618"/>
      <sheetName val="노임단가"/>
      <sheetName val="단가조사"/>
      <sheetName val="工완성공사율"/>
      <sheetName val="DATA"/>
      <sheetName val="데이타"/>
      <sheetName val="일위대가(가설)"/>
      <sheetName val="9811"/>
      <sheetName val="A4-結果 "/>
      <sheetName val="기본일위"/>
      <sheetName val="sheet1"/>
      <sheetName val="내역서2안"/>
      <sheetName val="기준"/>
      <sheetName val="Articles"/>
      <sheetName val="기성금내역서"/>
      <sheetName val="밸브설치"/>
      <sheetName val="인덱스_유효성검사"/>
      <sheetName val="IMPEADENCE MAP 취수장"/>
      <sheetName val="9-1차이내역"/>
      <sheetName val="물가"/>
      <sheetName val="년도별실"/>
      <sheetName val="실행내역"/>
      <sheetName val="2F 회의실견적(5_14 일대)"/>
      <sheetName val="진천"/>
      <sheetName val="단가"/>
      <sheetName val="월별수입"/>
      <sheetName val="하이스캔(내수용)"/>
      <sheetName val="2001년고정자산"/>
      <sheetName val="원재료출고수량"/>
      <sheetName val="정산자료"/>
      <sheetName val="본부"/>
      <sheetName val="전주"/>
      <sheetName val="광주"/>
      <sheetName val="순천"/>
      <sheetName val="남원"/>
      <sheetName val="목포"/>
      <sheetName val="군산"/>
      <sheetName val="표지"/>
      <sheetName val="인건-측정"/>
      <sheetName val="하조서"/>
      <sheetName val="한강운반비"/>
      <sheetName val="Sheet2"/>
      <sheetName val="A-4"/>
      <sheetName val="ABUT수량-A1"/>
      <sheetName val="입찰안"/>
      <sheetName val="HVAC"/>
      <sheetName val="금호"/>
      <sheetName val="신우"/>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소요자재"/>
      <sheetName val="노무산출서"/>
      <sheetName val="CT "/>
      <sheetName val="전체"/>
      <sheetName val="조도계산서 (도서)"/>
      <sheetName val="일위대가(계측기설치)"/>
      <sheetName val="정공공사"/>
      <sheetName val="날개벽"/>
      <sheetName val="중기사용료"/>
      <sheetName val="유기공정"/>
      <sheetName val="9GNG운반"/>
      <sheetName val="DATE"/>
      <sheetName val="예비품"/>
      <sheetName val="매립"/>
      <sheetName val="Sheet6"/>
      <sheetName val="적용토목"/>
      <sheetName val="실행철강하도"/>
      <sheetName val="공정집계_국별"/>
      <sheetName val="공사내역"/>
      <sheetName val="CP-E2 (품셈표)"/>
      <sheetName val="포장복구집계"/>
      <sheetName val="1.수인터널"/>
      <sheetName val="ETC"/>
      <sheetName val="자재단가비교표"/>
      <sheetName val="집수정"/>
      <sheetName val="원효펌프교체020812"/>
      <sheetName val="LEGEND"/>
      <sheetName val="1.설계조건"/>
      <sheetName val="GAEYO"/>
      <sheetName val="양천현"/>
      <sheetName val="을 1"/>
      <sheetName val="을 2"/>
      <sheetName val="손익분석"/>
      <sheetName val="내역서-CCTV"/>
      <sheetName val="설비단가표"/>
      <sheetName val="지구단위계획"/>
      <sheetName val="심사계산"/>
      <sheetName val="심사물량"/>
      <sheetName val="도로정위치부표"/>
      <sheetName val="DB구축"/>
      <sheetName val="도로조사부표"/>
      <sheetName val="재정비내역"/>
      <sheetName val="입력변수"/>
      <sheetName val="지적고시내역"/>
      <sheetName val="예방접종계획"/>
      <sheetName val="버스운행안내"/>
      <sheetName val="근태계획서"/>
      <sheetName val="진입부 단위수량"/>
      <sheetName val="조명시설"/>
      <sheetName val="홍보비디오"/>
      <sheetName val="_REF"/>
      <sheetName val="총괄표"/>
      <sheetName val="Sheet4"/>
      <sheetName val="갑지(추정)"/>
      <sheetName val="패널"/>
      <sheetName val="잡철물"/>
      <sheetName val="일위대가"/>
      <sheetName val="역T형"/>
      <sheetName val="노임조서"/>
      <sheetName val="SP-B1"/>
      <sheetName val="Curves"/>
      <sheetName val="Tables"/>
      <sheetName val="환율"/>
      <sheetName val="여수토공사비"/>
      <sheetName val="재고"/>
      <sheetName val="전차선로 물량표"/>
      <sheetName val="가압장(토목)"/>
      <sheetName val="작성기준"/>
      <sheetName val="수불카드"/>
      <sheetName val="연부97-1"/>
      <sheetName val="단가표"/>
      <sheetName val="접속도로1"/>
      <sheetName val="대치판정"/>
      <sheetName val="품셈TABLE"/>
      <sheetName val="위치조서"/>
      <sheetName val="집계표"/>
      <sheetName val="각형맨홀"/>
      <sheetName val="견적서"/>
      <sheetName val="2"/>
      <sheetName val="96갑지"/>
      <sheetName val="건축내역"/>
      <sheetName val="입력"/>
      <sheetName val="말뚝지지력산정"/>
      <sheetName val="99노임기준"/>
      <sheetName val="평자재단가"/>
      <sheetName val="조건표"/>
      <sheetName val="주차구획선수량"/>
      <sheetName val="부대공Ⅱ"/>
      <sheetName val="과천MAIN"/>
      <sheetName val="전신환매도율"/>
      <sheetName val="969910( R)"/>
      <sheetName val="다목적갑"/>
      <sheetName val="수량산출서"/>
      <sheetName val="_산근2_"/>
      <sheetName val="_산근4_"/>
      <sheetName val="_산근5_"/>
      <sheetName val="1단계"/>
      <sheetName val="일위대가목차"/>
      <sheetName val="TYPE-A"/>
      <sheetName val="총괄내역서"/>
      <sheetName val="정부노임단가"/>
      <sheetName val="48전력선로일위"/>
      <sheetName val="총수량집계표"/>
      <sheetName val="산출근거"/>
      <sheetName val="우수공"/>
      <sheetName val="INPUT DATA"/>
      <sheetName val="8.PILE  (돌출)"/>
      <sheetName val="생산수량"/>
      <sheetName val="C-노임단가"/>
      <sheetName val="공정코드"/>
      <sheetName val="횡배수관집현황(2공구)"/>
      <sheetName val="DATA 입력란"/>
      <sheetName val="기계경비총괄표"/>
      <sheetName val="일위대가_현장"/>
      <sheetName val="자재단가표"/>
      <sheetName val="변압기 및 발전기 용량"/>
      <sheetName val="인건비"/>
      <sheetName val="하부철근수량"/>
      <sheetName val="노무비 "/>
      <sheetName val="수목표준대가"/>
      <sheetName val="산출기준자료"/>
      <sheetName val="발전계획"/>
      <sheetName val="기존단가 (2)"/>
      <sheetName val="기계경비"/>
      <sheetName val="코드표"/>
      <sheetName val="SLAB&quot;1&quot;"/>
      <sheetName val="을지"/>
      <sheetName val="단가 "/>
      <sheetName val="수목데이타 "/>
      <sheetName val="단위수량"/>
      <sheetName val="공사현황"/>
      <sheetName val="송전재료비"/>
      <sheetName val="1.우편집중내역서"/>
      <sheetName val="6PILE  (돌출)"/>
      <sheetName val="인건비 "/>
      <sheetName val="유동표"/>
      <sheetName val="단가산출2"/>
      <sheetName val="단가 및 재료비"/>
      <sheetName val="단가산출1"/>
      <sheetName val="Price List"/>
      <sheetName val="일위대가목록"/>
      <sheetName val="일위대가(4층원격)"/>
      <sheetName val="HP1AMLIST"/>
      <sheetName val="2.4 자재단가비교표"/>
      <sheetName val="청천내"/>
      <sheetName val="갑지"/>
      <sheetName val="EQ"/>
      <sheetName val="CABLE"/>
      <sheetName val="산출기초(기계터파기)3열"/>
      <sheetName val="전송망집계"/>
      <sheetName val="철거수량(전송)"/>
      <sheetName val="일위대가(1)"/>
      <sheetName val="재료"/>
      <sheetName val="설치자재"/>
      <sheetName val="일위목록"/>
      <sheetName val="요율"/>
      <sheetName val="2000년1차"/>
      <sheetName val="2000전체분"/>
      <sheetName val="기본단가표"/>
      <sheetName val="제노임"/>
      <sheetName val="DB"/>
      <sheetName val="시약"/>
      <sheetName val="재료비"/>
      <sheetName val="전기2005"/>
      <sheetName val="통신2005"/>
      <sheetName val="노임단가 (2)"/>
      <sheetName val="원가계산서구조조정"/>
      <sheetName val="접지수량"/>
      <sheetName val="ELEC"/>
      <sheetName val="옥외외등집계표"/>
      <sheetName val="공사원가계산서"/>
      <sheetName val="자재단가"/>
      <sheetName val="봉양~조차장간고하개명(신설)"/>
      <sheetName val="COST"/>
      <sheetName val="원가총괄"/>
      <sheetName val="자재테이블"/>
      <sheetName val="대포2교접속"/>
      <sheetName val="천방교접속"/>
      <sheetName val="교각계산"/>
      <sheetName val="신호등일위대가"/>
      <sheetName val=" HIT-&gt;HMC 견적(3900)"/>
      <sheetName val="SHEET PILE단가"/>
      <sheetName val="Resource2"/>
      <sheetName val="관급"/>
      <sheetName val="수량총괄"/>
      <sheetName val="정류기"/>
      <sheetName val="급,배기팬"/>
      <sheetName val="내   역"/>
      <sheetName val="#3_일위대가목록"/>
      <sheetName val="#2_일위대가목록"/>
      <sheetName val="노단"/>
      <sheetName val="산출(2)"/>
      <sheetName val="전체제잡비"/>
      <sheetName val="재료비집계"/>
      <sheetName val="제조노임"/>
      <sheetName val="현장조사"/>
      <sheetName val="프로젝트"/>
      <sheetName val="서식시트"/>
      <sheetName val="방송일위대가"/>
      <sheetName val="input"/>
      <sheetName val="CODE1"/>
      <sheetName val="토공"/>
      <sheetName val="원형1호맨홀토공수량"/>
      <sheetName val="1안"/>
      <sheetName val="현금예금"/>
      <sheetName val="견적대비표"/>
      <sheetName val="공문"/>
      <sheetName val="가로등기초"/>
      <sheetName val="PAD TR보호대기초"/>
      <sheetName val="횡배수관토공수량"/>
      <sheetName val="정SW_원_"/>
      <sheetName val="합천내역"/>
      <sheetName val="노무비단가"/>
      <sheetName val="제작기술지원센터"/>
      <sheetName val="구조물철거타공정이월"/>
      <sheetName val="1.1서버도입"/>
      <sheetName val="노임단가 및 기계경비"/>
      <sheetName val="설치공사2"/>
      <sheetName val="기본DATA"/>
      <sheetName val="원본(갑지)"/>
      <sheetName val="시화점실행"/>
      <sheetName val="A4-結果_"/>
      <sheetName val="투자-국내2"/>
      <sheetName val="토적계산"/>
      <sheetName val="sh1"/>
      <sheetName val="제출내역 (2)"/>
      <sheetName val="총괄"/>
      <sheetName val="샘플표지"/>
      <sheetName val="01"/>
      <sheetName val="총괄집계표"/>
      <sheetName val="임율"/>
      <sheetName val="부하(성남)"/>
      <sheetName val="C3"/>
      <sheetName val="토공총괄표"/>
      <sheetName val="감가상각"/>
      <sheetName val="HD01"/>
      <sheetName val="98연계표"/>
      <sheetName val="CODE"/>
      <sheetName val="cal"/>
      <sheetName val="성곽내역서"/>
      <sheetName val="Sheet17"/>
      <sheetName val="내역을"/>
      <sheetName val="내역서1-2"/>
      <sheetName val="시설수량표"/>
      <sheetName val="식재수량표"/>
      <sheetName val="건축일위"/>
      <sheetName val="그라우팅일위"/>
      <sheetName val="전기"/>
      <sheetName val="현장관리비"/>
      <sheetName val="단위세대물량"/>
      <sheetName val="기초DATA(2)"/>
      <sheetName val="터파기및재료"/>
      <sheetName val="Baby일위대가"/>
      <sheetName val="목록"/>
      <sheetName val="BSD _2_"/>
      <sheetName val="유림골조"/>
      <sheetName val=" 냉각수펌프"/>
      <sheetName val="LH3 동양시스템"/>
      <sheetName val="일위대가표"/>
      <sheetName val="을-ATYPE"/>
      <sheetName val="danga"/>
      <sheetName val="ilch"/>
      <sheetName val="제36-40호표"/>
      <sheetName val="샤워실위생"/>
      <sheetName val="unit 4"/>
      <sheetName val="설계조건"/>
      <sheetName val="조경"/>
      <sheetName val="소비자가"/>
      <sheetName val="FANDBS"/>
      <sheetName val="GRDATA"/>
      <sheetName val="SHAFTDBSE"/>
      <sheetName val="산출내역서"/>
      <sheetName val="직공비"/>
      <sheetName val="일(4)"/>
      <sheetName val="식재인부"/>
      <sheetName val="TABLE"/>
      <sheetName val="수목단가"/>
      <sheetName val="제수"/>
      <sheetName val="공기"/>
      <sheetName val="설계명세서"/>
      <sheetName val="총(철거)"/>
      <sheetName val="총물량표"/>
      <sheetName val="배관단가조사서"/>
      <sheetName val="단가산출"/>
      <sheetName val="NÒ¾íÂ"/>
      <sheetName val="NìüëÒ-òÅ"/>
      <sheetName val="JòÁî§1"/>
      <sheetName val="JòÁî§2"/>
      <sheetName val="JòÁî§3"/>
      <sheetName val="JòÁî§4"/>
      <sheetName val="KÊõßÚÊ¿"/>
      <sheetName val="KÌèÍª"/>
      <sheetName val="KÌèÛÕÝ·"/>
      <sheetName val="KÌèðàïÚ"/>
      <sheetName val="Ká¼ÙÄÝÂ"/>
      <sheetName val="NÊàÒ¾Íª"/>
      <sheetName val="NÊàÝïëÒ"/>
      <sheetName val="NÊàãÁëÒ"/>
      <sheetName val="NÍïâ¦1"/>
      <sheetName val="NÍïâ¦2"/>
      <sheetName val="NÒ¾Íª"/>
      <sheetName val="NÒ¾ÙâÝÂ"/>
      <sheetName val="NÒ¾Ùâãù"/>
      <sheetName val="Að²õÅ"/>
      <sheetName val="IìéÚõÝï"/>
      <sheetName val="JâÃìýî§"/>
      <sheetName val="JíÂÍª"/>
      <sheetName val="Jî§ÖùÕá1"/>
      <sheetName val="Jî§ÖùÕá2"/>
      <sheetName val="JÊàî§"/>
      <sheetName val="JâÃìýÍª"/>
      <sheetName val="JâÃìýëÒ1"/>
      <sheetName val="A4-Ì¿Íý "/>
      <sheetName val="Á¤»êÀÚ·á"/>
      <sheetName val="º»ºÎ"/>
      <sheetName val="ÀüÁÖ"/>
      <sheetName val="±¤ÁÖ"/>
      <sheetName val="¼øÃµ"/>
      <sheetName val="³²¿ø"/>
      <sheetName val="¸ñÆ÷"/>
      <sheetName val="±º»ê"/>
      <sheetName val="Ç¥Áö"/>
      <sheetName val="ÀÎ°Ç-ÃøÁ¤"/>
      <sheetName val="ÇÑ°­¿î¹Ýºñ"/>
      <sheetName val="ÇÏÁ¶¼­"/>
      <sheetName val="¼³Á÷Àç-1"/>
      <sheetName val="´Ü"/>
      <sheetName val="NìüëÒ_òÅ"/>
      <sheetName val="CP-E2_(품셈표)"/>
      <sheetName val="1_설계조건"/>
      <sheetName val="1_수인터널"/>
      <sheetName val="C-직노1"/>
      <sheetName val="D-경비1"/>
      <sheetName val="인수공"/>
      <sheetName val="DB단가"/>
      <sheetName val="원형맨홀수량"/>
      <sheetName val="OPT7"/>
      <sheetName val="견적율"/>
      <sheetName val="사급자재"/>
      <sheetName val="토목"/>
      <sheetName val="조도계산"/>
      <sheetName val="AL공사(원)"/>
      <sheetName val="기계경비목록"/>
      <sheetName val="DATA_입력란"/>
      <sheetName val="총괄_CCTV수량"/>
      <sheetName val="식재가격"/>
      <sheetName val="식재총괄"/>
      <sheetName val="돈암사업"/>
      <sheetName val="횡 연장"/>
      <sheetName val="Sheet13"/>
      <sheetName val="발전기"/>
      <sheetName val="공사비"/>
      <sheetName val="DATA_입력란1"/>
      <sheetName val="총괄_CCTV수량1"/>
      <sheetName val="기존단가_(2)"/>
      <sheetName val="단가_"/>
      <sheetName val="수목데이타_"/>
      <sheetName val="변압기_및_발전기_용량"/>
      <sheetName val="6__직접경비"/>
      <sheetName val="노무비_"/>
      <sheetName val="수량 산출서"/>
      <sheetName val="정SW(원)"/>
      <sheetName val="결과조달"/>
      <sheetName val="예산대비"/>
      <sheetName val="소방"/>
      <sheetName val="Sheet14"/>
      <sheetName val="석재장조사"/>
      <sheetName val="소요자재명세서"/>
      <sheetName val="노무비명세서"/>
      <sheetName val="남양구조시험동"/>
      <sheetName val="G.R300경비"/>
      <sheetName val="교각1"/>
      <sheetName val="단가대비표"/>
      <sheetName val="제품별"/>
      <sheetName val="Y-WORK"/>
      <sheetName val="백암비스타내역"/>
      <sheetName val="BID"/>
      <sheetName val="환산"/>
      <sheetName val="발신정보"/>
      <sheetName val="wall"/>
      <sheetName val="Sheet1 (2)"/>
      <sheetName val="HW일위"/>
      <sheetName val="분석"/>
      <sheetName val="969910(_R)"/>
      <sheetName val="용소리교"/>
      <sheetName val="품셈"/>
      <sheetName val="Macro(전선)"/>
      <sheetName val="인력기준(삭제하지마세요)"/>
      <sheetName val="SheゃᲓ_x0000__x0000_"/>
      <sheetName val="Sheẍ_x0000__x0000_"/>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refreshError="1"/>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내역서2안"/>
    </sheetNames>
    <sheetDataSet>
      <sheetData sheetId="0"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매출내역DB(2003년)"/>
      <sheetName val="광고주 수&amp;객단가"/>
      <sheetName val="광고주 순위"/>
      <sheetName val="광고주순위with내역"/>
      <sheetName val="대행사 순위"/>
      <sheetName val="대행사순위with내역"/>
      <sheetName val="업종 구성비"/>
      <sheetName val="500대광고주 현황"/>
      <sheetName val="광고주_수&amp;객단가"/>
      <sheetName val="광고주_순위"/>
      <sheetName val="대행사_순위"/>
      <sheetName val="업종_구성비"/>
      <sheetName val="500대광고주_현황"/>
      <sheetName val="광고주_수&amp;객단가1"/>
      <sheetName val="광고주_순위1"/>
      <sheetName val="대행사_순위1"/>
      <sheetName val="업종_구성비1"/>
      <sheetName val="500대광고주_현황1"/>
      <sheetName val="전체단가표"/>
      <sheetName val="채널"/>
    </sheetNames>
    <sheetDataSet>
      <sheetData sheetId="0"/>
      <sheetData sheetId="1"/>
      <sheetData sheetId="2"/>
      <sheetData sheetId="3"/>
      <sheetData sheetId="4"/>
      <sheetData sheetId="5"/>
      <sheetData sheetId="6"/>
      <sheetData sheetId="7">
        <row r="5">
          <cell r="A5" t="str">
            <v>순위</v>
          </cell>
          <cell r="B5" t="str">
            <v>광고주명</v>
          </cell>
          <cell r="C5" t="str">
            <v>2003년</v>
          </cell>
        </row>
        <row r="6">
          <cell r="A6">
            <v>1</v>
          </cell>
          <cell r="B6" t="str">
            <v>SK텔레콤</v>
          </cell>
          <cell r="C6">
            <v>126700000</v>
          </cell>
        </row>
        <row r="7">
          <cell r="A7">
            <v>2</v>
          </cell>
          <cell r="B7" t="str">
            <v>삼성전자</v>
          </cell>
          <cell r="C7">
            <v>302000000</v>
          </cell>
        </row>
        <row r="8">
          <cell r="A8">
            <v>3</v>
          </cell>
          <cell r="B8" t="str">
            <v>KT</v>
          </cell>
          <cell r="C8">
            <v>69909000</v>
          </cell>
        </row>
        <row r="9">
          <cell r="A9">
            <v>4</v>
          </cell>
          <cell r="B9" t="str">
            <v>케이티프리텔</v>
          </cell>
          <cell r="C9">
            <v>55000000</v>
          </cell>
        </row>
        <row r="10">
          <cell r="A10">
            <v>5</v>
          </cell>
          <cell r="B10" t="str">
            <v>LG전자</v>
          </cell>
          <cell r="C10">
            <v>314500000</v>
          </cell>
        </row>
        <row r="11">
          <cell r="A11">
            <v>6</v>
          </cell>
          <cell r="B11" t="str">
            <v>태평양</v>
          </cell>
          <cell r="C11">
            <v>22000000</v>
          </cell>
        </row>
        <row r="12">
          <cell r="A12">
            <v>7</v>
          </cell>
          <cell r="B12" t="str">
            <v>현대자동차</v>
          </cell>
          <cell r="C12">
            <v>38000000</v>
          </cell>
        </row>
        <row r="13">
          <cell r="A13">
            <v>8</v>
          </cell>
          <cell r="B13" t="str">
            <v>기아자동차</v>
          </cell>
          <cell r="C13">
            <v>30000000</v>
          </cell>
        </row>
        <row r="14">
          <cell r="A14">
            <v>9</v>
          </cell>
          <cell r="B14" t="str">
            <v>남양유업</v>
          </cell>
          <cell r="C14">
            <v>20000000</v>
          </cell>
        </row>
        <row r="15">
          <cell r="A15">
            <v>10</v>
          </cell>
          <cell r="B15" t="str">
            <v>LG생활건강</v>
          </cell>
          <cell r="C15">
            <v>200000000</v>
          </cell>
        </row>
        <row r="16">
          <cell r="A16">
            <v>13</v>
          </cell>
          <cell r="B16" t="str">
            <v>롯데백화점</v>
          </cell>
          <cell r="C16">
            <v>20000000</v>
          </cell>
        </row>
        <row r="17">
          <cell r="A17">
            <v>14</v>
          </cell>
          <cell r="B17" t="str">
            <v>동아제약</v>
          </cell>
          <cell r="C17">
            <v>5000000</v>
          </cell>
        </row>
        <row r="18">
          <cell r="A18">
            <v>15</v>
          </cell>
          <cell r="B18" t="str">
            <v>LG텔레콤</v>
          </cell>
          <cell r="C18">
            <v>16000000</v>
          </cell>
        </row>
        <row r="19">
          <cell r="A19">
            <v>18</v>
          </cell>
          <cell r="B19" t="str">
            <v>롯데제과</v>
          </cell>
          <cell r="C19">
            <v>35000000</v>
          </cell>
        </row>
        <row r="20">
          <cell r="A20">
            <v>20</v>
          </cell>
          <cell r="B20" t="str">
            <v>롯데칠성음료</v>
          </cell>
          <cell r="C20">
            <v>56000000</v>
          </cell>
        </row>
        <row r="21">
          <cell r="A21">
            <v>22</v>
          </cell>
          <cell r="B21" t="str">
            <v>LG카드</v>
          </cell>
          <cell r="C21">
            <v>20000000</v>
          </cell>
        </row>
        <row r="22">
          <cell r="A22">
            <v>24</v>
          </cell>
          <cell r="B22" t="str">
            <v>비씨카드</v>
          </cell>
          <cell r="C22">
            <v>10000000</v>
          </cell>
        </row>
        <row r="23">
          <cell r="A23">
            <v>26</v>
          </cell>
          <cell r="B23" t="str">
            <v>하이트맥주</v>
          </cell>
          <cell r="C23">
            <v>5000000</v>
          </cell>
        </row>
        <row r="24">
          <cell r="A24">
            <v>31</v>
          </cell>
          <cell r="B24" t="str">
            <v>현대카드</v>
          </cell>
          <cell r="C24">
            <v>8000000</v>
          </cell>
        </row>
        <row r="25">
          <cell r="A25">
            <v>32</v>
          </cell>
          <cell r="B25" t="str">
            <v>웅진코웨이개발</v>
          </cell>
          <cell r="C25">
            <v>6300000</v>
          </cell>
        </row>
        <row r="26">
          <cell r="A26">
            <v>33</v>
          </cell>
          <cell r="B26" t="str">
            <v>서울우유</v>
          </cell>
          <cell r="C26">
            <v>20000000</v>
          </cell>
        </row>
        <row r="27">
          <cell r="A27">
            <v>34</v>
          </cell>
          <cell r="B27" t="str">
            <v>한국피앤지</v>
          </cell>
          <cell r="C27">
            <v>10000000</v>
          </cell>
        </row>
        <row r="28">
          <cell r="A28">
            <v>36</v>
          </cell>
          <cell r="B28" t="str">
            <v>제일제당</v>
          </cell>
          <cell r="C28">
            <v>10000000</v>
          </cell>
        </row>
        <row r="29">
          <cell r="A29">
            <v>37</v>
          </cell>
          <cell r="B29" t="str">
            <v>만도공조</v>
          </cell>
          <cell r="C29">
            <v>3000000</v>
          </cell>
        </row>
        <row r="30">
          <cell r="A30">
            <v>38</v>
          </cell>
          <cell r="B30" t="str">
            <v>쌍용자동차</v>
          </cell>
          <cell r="C30">
            <v>30000000</v>
          </cell>
        </row>
        <row r="31">
          <cell r="A31">
            <v>41</v>
          </cell>
          <cell r="B31" t="str">
            <v>르노삼성자동차</v>
          </cell>
          <cell r="C31">
            <v>30000000</v>
          </cell>
        </row>
        <row r="32">
          <cell r="A32">
            <v>45</v>
          </cell>
          <cell r="B32" t="str">
            <v>삼성생명보험</v>
          </cell>
          <cell r="C32">
            <v>60000000</v>
          </cell>
        </row>
        <row r="33">
          <cell r="A33">
            <v>47</v>
          </cell>
          <cell r="B33" t="str">
            <v>삼성공동</v>
          </cell>
          <cell r="C33">
            <v>40000000</v>
          </cell>
        </row>
        <row r="34">
          <cell r="A34">
            <v>48</v>
          </cell>
          <cell r="B34" t="str">
            <v>로레알코리아</v>
          </cell>
          <cell r="C34">
            <v>39500000</v>
          </cell>
        </row>
        <row r="35">
          <cell r="A35">
            <v>49</v>
          </cell>
          <cell r="B35" t="str">
            <v>애경산업</v>
          </cell>
          <cell r="C35">
            <v>68000000</v>
          </cell>
        </row>
        <row r="36">
          <cell r="A36">
            <v>50</v>
          </cell>
          <cell r="B36" t="str">
            <v>현대백화점</v>
          </cell>
          <cell r="C36">
            <v>3000000</v>
          </cell>
        </row>
        <row r="37">
          <cell r="A37">
            <v>52</v>
          </cell>
          <cell r="B37" t="str">
            <v>현대증권</v>
          </cell>
          <cell r="C37">
            <v>10000000</v>
          </cell>
        </row>
        <row r="38">
          <cell r="A38">
            <v>53</v>
          </cell>
          <cell r="B38" t="str">
            <v>한국디지털위성방송</v>
          </cell>
          <cell r="C38">
            <v>29100000</v>
          </cell>
        </row>
        <row r="39">
          <cell r="A39">
            <v>54</v>
          </cell>
          <cell r="B39" t="str">
            <v>빙그레</v>
          </cell>
          <cell r="C39">
            <v>3000000</v>
          </cell>
        </row>
        <row r="40">
          <cell r="A40">
            <v>57</v>
          </cell>
          <cell r="B40" t="str">
            <v>한국코카콜라</v>
          </cell>
          <cell r="C40">
            <v>200000000</v>
          </cell>
        </row>
        <row r="41">
          <cell r="A41">
            <v>59</v>
          </cell>
          <cell r="B41" t="str">
            <v>유한킴벌리</v>
          </cell>
          <cell r="C41">
            <v>130000000</v>
          </cell>
        </row>
        <row r="42">
          <cell r="A42">
            <v>60</v>
          </cell>
          <cell r="B42" t="str">
            <v>삼성화재</v>
          </cell>
          <cell r="C42">
            <v>5000000</v>
          </cell>
        </row>
        <row r="43">
          <cell r="A43">
            <v>62</v>
          </cell>
          <cell r="B43" t="str">
            <v>광동제약</v>
          </cell>
          <cell r="C43">
            <v>72000000</v>
          </cell>
        </row>
        <row r="44">
          <cell r="A44">
            <v>67</v>
          </cell>
          <cell r="B44" t="str">
            <v>웅진닷컴</v>
          </cell>
          <cell r="C44">
            <v>9080000</v>
          </cell>
        </row>
        <row r="45">
          <cell r="A45">
            <v>68</v>
          </cell>
          <cell r="B45" t="str">
            <v>유니레버코리아</v>
          </cell>
          <cell r="C45">
            <v>5000000</v>
          </cell>
        </row>
        <row r="46">
          <cell r="A46">
            <v>70</v>
          </cell>
          <cell r="B46" t="str">
            <v>농협중앙회</v>
          </cell>
          <cell r="C46">
            <v>50000000</v>
          </cell>
        </row>
        <row r="47">
          <cell r="A47">
            <v>72</v>
          </cell>
          <cell r="B47" t="str">
            <v>대교</v>
          </cell>
          <cell r="C47">
            <v>52000000</v>
          </cell>
        </row>
        <row r="48">
          <cell r="A48">
            <v>74</v>
          </cell>
          <cell r="B48" t="str">
            <v>삼성캐피탈</v>
          </cell>
          <cell r="C48">
            <v>44000000</v>
          </cell>
        </row>
        <row r="49">
          <cell r="A49">
            <v>88</v>
          </cell>
          <cell r="B49" t="str">
            <v>KT아이컴</v>
          </cell>
          <cell r="C49">
            <v>45000000</v>
          </cell>
        </row>
        <row r="50">
          <cell r="A50">
            <v>92</v>
          </cell>
          <cell r="B50" t="str">
            <v>외환신용카드</v>
          </cell>
          <cell r="C50">
            <v>20000000</v>
          </cell>
        </row>
        <row r="51">
          <cell r="A51">
            <v>93</v>
          </cell>
          <cell r="B51" t="str">
            <v>LG칼텍스정유</v>
          </cell>
          <cell r="C51">
            <v>10000000</v>
          </cell>
        </row>
        <row r="52">
          <cell r="A52">
            <v>94</v>
          </cell>
          <cell r="B52" t="str">
            <v>삼보컴퓨터</v>
          </cell>
          <cell r="C52">
            <v>50000000</v>
          </cell>
        </row>
        <row r="53">
          <cell r="A53">
            <v>97</v>
          </cell>
          <cell r="B53" t="str">
            <v>SK텔레텍</v>
          </cell>
          <cell r="C53">
            <v>3600000</v>
          </cell>
        </row>
        <row r="54">
          <cell r="A54">
            <v>98</v>
          </cell>
          <cell r="B54" t="str">
            <v>맥도날드</v>
          </cell>
          <cell r="C54">
            <v>10000000</v>
          </cell>
        </row>
        <row r="55">
          <cell r="A55">
            <v>99</v>
          </cell>
          <cell r="B55" t="str">
            <v>CJ엔터테인먼트</v>
          </cell>
          <cell r="C55">
            <v>20000000</v>
          </cell>
        </row>
        <row r="56">
          <cell r="A56">
            <v>100</v>
          </cell>
          <cell r="B56" t="str">
            <v>삼성증권</v>
          </cell>
          <cell r="C56">
            <v>15000000</v>
          </cell>
        </row>
        <row r="57">
          <cell r="A57">
            <v>101</v>
          </cell>
          <cell r="B57" t="str">
            <v>소니</v>
          </cell>
          <cell r="C57">
            <v>50000000</v>
          </cell>
        </row>
        <row r="58">
          <cell r="A58">
            <v>104</v>
          </cell>
          <cell r="B58" t="str">
            <v>동아오츠카</v>
          </cell>
          <cell r="C58">
            <v>10000000</v>
          </cell>
        </row>
        <row r="59">
          <cell r="A59">
            <v>106</v>
          </cell>
          <cell r="B59" t="str">
            <v>웅진식품</v>
          </cell>
          <cell r="C59">
            <v>25000000</v>
          </cell>
        </row>
        <row r="60">
          <cell r="A60">
            <v>108</v>
          </cell>
          <cell r="B60" t="str">
            <v>현대캐피탈</v>
          </cell>
          <cell r="C60">
            <v>145000000</v>
          </cell>
        </row>
        <row r="61">
          <cell r="A61">
            <v>110</v>
          </cell>
          <cell r="B61" t="str">
            <v>LG투자증권</v>
          </cell>
          <cell r="C61">
            <v>77000000</v>
          </cell>
        </row>
        <row r="62">
          <cell r="A62">
            <v>112</v>
          </cell>
          <cell r="B62" t="str">
            <v>조선무약</v>
          </cell>
          <cell r="C62">
            <v>9000000</v>
          </cell>
        </row>
        <row r="63">
          <cell r="A63">
            <v>115</v>
          </cell>
          <cell r="B63" t="str">
            <v>금강제화</v>
          </cell>
          <cell r="C63">
            <v>5000000</v>
          </cell>
        </row>
        <row r="64">
          <cell r="A64">
            <v>124</v>
          </cell>
          <cell r="B64" t="str">
            <v>LGIBMPC</v>
          </cell>
          <cell r="C64">
            <v>53000000</v>
          </cell>
        </row>
        <row r="65">
          <cell r="A65">
            <v>126</v>
          </cell>
          <cell r="B65" t="str">
            <v>HP</v>
          </cell>
          <cell r="C65">
            <v>27360000</v>
          </cell>
        </row>
        <row r="66">
          <cell r="A66">
            <v>127</v>
          </cell>
          <cell r="B66" t="str">
            <v>교보생명</v>
          </cell>
          <cell r="C66">
            <v>35000000</v>
          </cell>
        </row>
        <row r="67">
          <cell r="A67">
            <v>128</v>
          </cell>
          <cell r="B67" t="str">
            <v>알리안츠생명</v>
          </cell>
          <cell r="C67">
            <v>50000000</v>
          </cell>
        </row>
        <row r="68">
          <cell r="A68">
            <v>137</v>
          </cell>
          <cell r="B68" t="str">
            <v>아시아나항공</v>
          </cell>
          <cell r="C68">
            <v>30000000</v>
          </cell>
        </row>
        <row r="69">
          <cell r="A69">
            <v>163</v>
          </cell>
          <cell r="B69" t="str">
            <v>한국네슬레</v>
          </cell>
          <cell r="C69">
            <v>4000000</v>
          </cell>
        </row>
        <row r="70">
          <cell r="A70">
            <v>164</v>
          </cell>
          <cell r="B70" t="str">
            <v>종근당건강</v>
          </cell>
          <cell r="C70">
            <v>10000000</v>
          </cell>
        </row>
        <row r="71">
          <cell r="A71">
            <v>165</v>
          </cell>
          <cell r="B71" t="str">
            <v>화승상사</v>
          </cell>
          <cell r="C71">
            <v>20000000</v>
          </cell>
        </row>
        <row r="72">
          <cell r="A72">
            <v>167</v>
          </cell>
          <cell r="B72" t="str">
            <v>현대모비스</v>
          </cell>
          <cell r="C72">
            <v>60000000</v>
          </cell>
        </row>
        <row r="73">
          <cell r="A73">
            <v>170</v>
          </cell>
          <cell r="B73" t="str">
            <v>데이콤</v>
          </cell>
          <cell r="C73">
            <v>70000000</v>
          </cell>
        </row>
        <row r="74">
          <cell r="A74">
            <v>185</v>
          </cell>
          <cell r="B74" t="str">
            <v>재능교육</v>
          </cell>
          <cell r="C74">
            <v>3000000</v>
          </cell>
        </row>
        <row r="75">
          <cell r="A75">
            <v>187</v>
          </cell>
          <cell r="B75" t="str">
            <v>삼성테크윈</v>
          </cell>
          <cell r="C75">
            <v>10000000</v>
          </cell>
        </row>
        <row r="76">
          <cell r="A76">
            <v>188</v>
          </cell>
          <cell r="B76" t="str">
            <v>삼성에버랜드</v>
          </cell>
          <cell r="C76">
            <v>30000000</v>
          </cell>
        </row>
        <row r="77">
          <cell r="A77">
            <v>189</v>
          </cell>
          <cell r="B77" t="str">
            <v>두루넷</v>
          </cell>
          <cell r="C77">
            <v>15000000</v>
          </cell>
        </row>
        <row r="78">
          <cell r="A78">
            <v>194</v>
          </cell>
          <cell r="B78" t="str">
            <v>삼성물산</v>
          </cell>
          <cell r="C78">
            <v>30000000</v>
          </cell>
        </row>
        <row r="79">
          <cell r="A79">
            <v>197</v>
          </cell>
          <cell r="B79" t="str">
            <v>온세통신</v>
          </cell>
          <cell r="C79">
            <v>10000000</v>
          </cell>
        </row>
        <row r="80">
          <cell r="A80">
            <v>208</v>
          </cell>
          <cell r="B80" t="str">
            <v>칼톤</v>
          </cell>
          <cell r="C80">
            <v>20000000</v>
          </cell>
        </row>
        <row r="81">
          <cell r="A81">
            <v>209</v>
          </cell>
          <cell r="B81" t="str">
            <v>휠라코리아</v>
          </cell>
          <cell r="C81">
            <v>2000000</v>
          </cell>
        </row>
        <row r="82">
          <cell r="A82">
            <v>221</v>
          </cell>
          <cell r="B82" t="str">
            <v>LG화재해상보험</v>
          </cell>
          <cell r="C82">
            <v>80000000</v>
          </cell>
        </row>
        <row r="83">
          <cell r="A83">
            <v>229</v>
          </cell>
          <cell r="B83" t="str">
            <v>인텔</v>
          </cell>
          <cell r="C83">
            <v>10000000</v>
          </cell>
        </row>
        <row r="84">
          <cell r="A84">
            <v>233</v>
          </cell>
          <cell r="B84" t="str">
            <v>대양이앤씨</v>
          </cell>
          <cell r="C84">
            <v>20000000</v>
          </cell>
        </row>
        <row r="85">
          <cell r="A85">
            <v>237</v>
          </cell>
          <cell r="B85" t="str">
            <v>롯데햄.우유</v>
          </cell>
          <cell r="C85">
            <v>10000000</v>
          </cell>
        </row>
        <row r="86">
          <cell r="A86">
            <v>238</v>
          </cell>
          <cell r="B86" t="str">
            <v>LG</v>
          </cell>
          <cell r="C86">
            <v>32000000</v>
          </cell>
        </row>
        <row r="87">
          <cell r="A87">
            <v>256</v>
          </cell>
          <cell r="B87" t="str">
            <v>팬택&amp;큐리텔</v>
          </cell>
          <cell r="C87">
            <v>10000000</v>
          </cell>
        </row>
        <row r="88">
          <cell r="A88">
            <v>269</v>
          </cell>
          <cell r="B88" t="str">
            <v>제너시스</v>
          </cell>
          <cell r="C88">
            <v>5000000</v>
          </cell>
        </row>
        <row r="89">
          <cell r="A89">
            <v>275</v>
          </cell>
          <cell r="B89" t="str">
            <v>한미은행</v>
          </cell>
          <cell r="C89">
            <v>30000000</v>
          </cell>
        </row>
        <row r="90">
          <cell r="A90">
            <v>283</v>
          </cell>
          <cell r="B90" t="str">
            <v>엘브이엠에치</v>
          </cell>
          <cell r="C90">
            <v>10000000</v>
          </cell>
        </row>
        <row r="91">
          <cell r="A91">
            <v>284</v>
          </cell>
          <cell r="B91" t="str">
            <v>모토로라</v>
          </cell>
          <cell r="C91">
            <v>40000000</v>
          </cell>
        </row>
        <row r="92">
          <cell r="A92">
            <v>289</v>
          </cell>
          <cell r="B92" t="str">
            <v>좋은사람들</v>
          </cell>
          <cell r="C92">
            <v>10000000</v>
          </cell>
        </row>
        <row r="93">
          <cell r="A93">
            <v>307</v>
          </cell>
          <cell r="B93" t="str">
            <v>듀오</v>
          </cell>
          <cell r="C93">
            <v>20000000</v>
          </cell>
        </row>
        <row r="94">
          <cell r="A94">
            <v>317</v>
          </cell>
          <cell r="B94" t="str">
            <v>굿머니</v>
          </cell>
          <cell r="C94">
            <v>80000000</v>
          </cell>
        </row>
        <row r="95">
          <cell r="A95">
            <v>324</v>
          </cell>
          <cell r="B95" t="str">
            <v>한솔교육</v>
          </cell>
          <cell r="C95">
            <v>5000000</v>
          </cell>
        </row>
        <row r="96">
          <cell r="A96">
            <v>325</v>
          </cell>
          <cell r="B96" t="str">
            <v>삼정어연</v>
          </cell>
          <cell r="C96">
            <v>7700000</v>
          </cell>
        </row>
        <row r="97">
          <cell r="A97">
            <v>335</v>
          </cell>
          <cell r="B97" t="str">
            <v>제일화재해상보험</v>
          </cell>
          <cell r="C97">
            <v>200000000</v>
          </cell>
        </row>
        <row r="98">
          <cell r="A98">
            <v>354</v>
          </cell>
          <cell r="B98" t="str">
            <v>한국토요타자동차</v>
          </cell>
          <cell r="C98">
            <v>10000000</v>
          </cell>
        </row>
        <row r="99">
          <cell r="A99">
            <v>356</v>
          </cell>
          <cell r="B99" t="str">
            <v>한샘인테리어</v>
          </cell>
          <cell r="C99">
            <v>49800000</v>
          </cell>
        </row>
        <row r="100">
          <cell r="A100">
            <v>360</v>
          </cell>
          <cell r="B100" t="str">
            <v>인터파크</v>
          </cell>
          <cell r="C100">
            <v>20000000</v>
          </cell>
        </row>
        <row r="101">
          <cell r="A101">
            <v>362</v>
          </cell>
          <cell r="B101" t="str">
            <v>SK커뮤니케이션</v>
          </cell>
          <cell r="C101">
            <v>23000000</v>
          </cell>
        </row>
        <row r="102">
          <cell r="A102">
            <v>364</v>
          </cell>
          <cell r="B102" t="str">
            <v>동양생명</v>
          </cell>
          <cell r="C102">
            <v>10000000</v>
          </cell>
        </row>
        <row r="103">
          <cell r="A103">
            <v>369</v>
          </cell>
          <cell r="B103" t="str">
            <v>YBMSISA</v>
          </cell>
          <cell r="C103">
            <v>3750000</v>
          </cell>
        </row>
        <row r="104">
          <cell r="A104">
            <v>383</v>
          </cell>
          <cell r="B104" t="str">
            <v>경희대학교</v>
          </cell>
          <cell r="C104">
            <v>10000000</v>
          </cell>
        </row>
        <row r="105">
          <cell r="A105">
            <v>387</v>
          </cell>
          <cell r="B105" t="str">
            <v>한국코닥</v>
          </cell>
          <cell r="C105">
            <v>17000000</v>
          </cell>
        </row>
        <row r="106">
          <cell r="A106">
            <v>389</v>
          </cell>
          <cell r="B106" t="str">
            <v>씨티은행</v>
          </cell>
          <cell r="C106">
            <v>12000000</v>
          </cell>
        </row>
        <row r="107">
          <cell r="A107">
            <v>393</v>
          </cell>
          <cell r="B107" t="str">
            <v>세븐일레븐</v>
          </cell>
          <cell r="C107">
            <v>13500000</v>
          </cell>
        </row>
        <row r="108">
          <cell r="A108">
            <v>396</v>
          </cell>
          <cell r="B108" t="str">
            <v>내쇼날파나소닉코리아</v>
          </cell>
          <cell r="C108">
            <v>5000000</v>
          </cell>
        </row>
        <row r="109">
          <cell r="A109">
            <v>400</v>
          </cell>
          <cell r="B109" t="str">
            <v>나이키스포츠</v>
          </cell>
          <cell r="C109">
            <v>100000000</v>
          </cell>
        </row>
        <row r="110">
          <cell r="A110">
            <v>415</v>
          </cell>
          <cell r="B110" t="str">
            <v>CJ홈쇼핑</v>
          </cell>
          <cell r="C110">
            <v>140000000</v>
          </cell>
        </row>
        <row r="111">
          <cell r="A111">
            <v>441</v>
          </cell>
          <cell r="B111" t="str">
            <v>보령메디앙스</v>
          </cell>
          <cell r="C111">
            <v>5000000</v>
          </cell>
        </row>
        <row r="112">
          <cell r="A112">
            <v>458</v>
          </cell>
          <cell r="B112" t="str">
            <v>대한적십자사</v>
          </cell>
          <cell r="C112">
            <v>10909000</v>
          </cell>
        </row>
        <row r="113">
          <cell r="A113">
            <v>479</v>
          </cell>
          <cell r="B113" t="str">
            <v>케이티에프테크놀로지스</v>
          </cell>
          <cell r="C113">
            <v>18000000</v>
          </cell>
        </row>
        <row r="114">
          <cell r="A114">
            <v>483</v>
          </cell>
          <cell r="B114" t="str">
            <v>마리프랑스바디라인</v>
          </cell>
          <cell r="C114">
            <v>7126000</v>
          </cell>
        </row>
        <row r="115">
          <cell r="A115">
            <v>487</v>
          </cell>
          <cell r="B115" t="str">
            <v>중앙대학교</v>
          </cell>
          <cell r="C115">
            <v>9000000</v>
          </cell>
        </row>
        <row r="116">
          <cell r="A116">
            <v>499</v>
          </cell>
          <cell r="B116" t="str">
            <v>스벤슨코리아</v>
          </cell>
          <cell r="C116">
            <v>4189900</v>
          </cell>
        </row>
      </sheetData>
      <sheetData sheetId="8"/>
      <sheetData sheetId="9"/>
      <sheetData sheetId="10"/>
      <sheetData sheetId="11"/>
      <sheetData sheetId="12">
        <row r="5">
          <cell r="A5" t="str">
            <v>순위</v>
          </cell>
        </row>
      </sheetData>
      <sheetData sheetId="13"/>
      <sheetData sheetId="14"/>
      <sheetData sheetId="15"/>
      <sheetData sheetId="16"/>
      <sheetData sheetId="17">
        <row r="5">
          <cell r="A5" t="str">
            <v>순위</v>
          </cell>
        </row>
      </sheetData>
      <sheetData sheetId="18" refreshError="1"/>
      <sheetData sheetId="19"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500대광고주 현황"/>
    </sheetNames>
    <sheetDataSet>
      <sheetData sheetId="0"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용방법"/>
      <sheetName val="게재지면캡쳐"/>
      <sheetName val="가이드모음"/>
      <sheetName val="전체단가표"/>
      <sheetName val="media mix"/>
      <sheetName val="컴"/>
      <sheetName val="파브_모젤"/>
      <sheetName val="HP"/>
      <sheetName val="파브"/>
      <sheetName val="MS"/>
      <sheetName val="HP_DS"/>
      <sheetName val="HP_DS_2"/>
      <sheetName val="푸딩"/>
      <sheetName val="신도리코"/>
      <sheetName val="크레팟"/>
      <sheetName val="HPSOP"/>
      <sheetName val="HP_aio"/>
      <sheetName val="xnote"/>
      <sheetName val="xnote1"/>
      <sheetName val="링크시스"/>
      <sheetName val="U2"/>
      <sheetName val="크레팟_크로"/>
      <sheetName val="리스pc"/>
      <sheetName val="vluu"/>
      <sheetName val="주연_애드"/>
      <sheetName val="IBM"/>
      <sheetName val="파브모젤"/>
      <sheetName val="hpclj"/>
      <sheetName val="media mix (2)"/>
      <sheetName val="media mix (3)"/>
      <sheetName val="다음"/>
      <sheetName val="조인스MSN"/>
      <sheetName val="media_mix"/>
      <sheetName val="media_mix_(2)"/>
      <sheetName val="media_mix_(3)"/>
      <sheetName val="media_mix1"/>
      <sheetName val="media_mix_(2)1"/>
      <sheetName val="media_mix_(3)1"/>
    </sheetNames>
    <sheetDataSet>
      <sheetData sheetId="0" refreshError="1"/>
      <sheetData sheetId="1" refreshError="1"/>
      <sheetData sheetId="2" refreshError="1"/>
      <sheetData sheetId="3" refreshError="1">
        <row r="2">
          <cell r="A2" t="str">
            <v>네이버&gt;Home&gt;&gt;검색창광고</v>
          </cell>
          <cell r="B2" t="str">
            <v>-</v>
          </cell>
          <cell r="C2" t="str">
            <v>10자</v>
          </cell>
          <cell r="D2" t="str">
            <v>-</v>
          </cell>
          <cell r="E2">
            <v>10000000</v>
          </cell>
          <cell r="F2" t="str">
            <v>-</v>
          </cell>
        </row>
        <row r="3">
          <cell r="A3" t="str">
            <v>네이버&gt;Home&gt;&gt;마이크로사이트(82x100) - POP icon</v>
          </cell>
          <cell r="B3" t="str">
            <v>-</v>
          </cell>
          <cell r="C3" t="str">
            <v>82*100</v>
          </cell>
          <cell r="D3" t="str">
            <v>50K</v>
          </cell>
          <cell r="E3">
            <v>40000000</v>
          </cell>
          <cell r="F3">
            <v>0.04</v>
          </cell>
        </row>
        <row r="4">
          <cell r="A4" t="str">
            <v>네이버&gt;Home&gt;&gt;마이크로사이트(82x100)</v>
          </cell>
          <cell r="B4" t="str">
            <v>-</v>
          </cell>
          <cell r="C4" t="str">
            <v>82*100</v>
          </cell>
          <cell r="D4" t="str">
            <v>200K+1.5M</v>
          </cell>
          <cell r="E4">
            <v>50000000</v>
          </cell>
          <cell r="F4">
            <v>0.04</v>
          </cell>
        </row>
        <row r="5">
          <cell r="A5" t="str">
            <v>네이버&gt;Home&gt;&gt;브랜딩보드_고정(191x150)</v>
          </cell>
          <cell r="B5" t="str">
            <v>-</v>
          </cell>
          <cell r="C5" t="str">
            <v>191*150</v>
          </cell>
          <cell r="D5" t="str">
            <v>80K</v>
          </cell>
          <cell r="E5">
            <v>90000000</v>
          </cell>
          <cell r="F5">
            <v>0.09</v>
          </cell>
        </row>
        <row r="6">
          <cell r="A6" t="str">
            <v>네이버&gt;Home&gt;&gt;브랜딩보드_고정(191x150) - 애니메이션형</v>
          </cell>
          <cell r="B6" t="str">
            <v>-</v>
          </cell>
          <cell r="C6" t="str">
            <v>191*150</v>
          </cell>
          <cell r="D6" t="str">
            <v>100K</v>
          </cell>
          <cell r="E6">
            <v>100000000</v>
          </cell>
          <cell r="F6">
            <v>0.12</v>
          </cell>
        </row>
        <row r="7">
          <cell r="A7" t="str">
            <v>네이버&gt;Home&gt;&gt;브랜딩보드_고정(191x150) - 세로 확장형</v>
          </cell>
          <cell r="B7" t="str">
            <v>-</v>
          </cell>
          <cell r="C7" t="str">
            <v>191*150</v>
          </cell>
          <cell r="D7" t="str">
            <v>150K</v>
          </cell>
          <cell r="E7">
            <v>110000000</v>
          </cell>
          <cell r="F7">
            <v>0.1</v>
          </cell>
        </row>
        <row r="8">
          <cell r="A8" t="str">
            <v>네이버&gt;Home&gt;&gt;브랜딩보드_고정(191x150) - POP 동영상</v>
          </cell>
          <cell r="B8" t="str">
            <v>-</v>
          </cell>
          <cell r="C8" t="str">
            <v>191*150</v>
          </cell>
          <cell r="D8" t="str">
            <v>120K+1.5M</v>
          </cell>
          <cell r="E8">
            <v>110000000</v>
          </cell>
          <cell r="F8">
            <v>0.1</v>
          </cell>
        </row>
        <row r="9">
          <cell r="A9" t="str">
            <v>네이버&gt;Home&gt;&gt;브랜딩보드_고정(191x150) - 슈퍼 확장형</v>
          </cell>
          <cell r="B9" t="str">
            <v>-</v>
          </cell>
          <cell r="C9" t="str">
            <v>191*150</v>
          </cell>
          <cell r="D9" t="str">
            <v>200K</v>
          </cell>
          <cell r="E9">
            <v>120000000</v>
          </cell>
          <cell r="F9">
            <v>0.1</v>
          </cell>
        </row>
        <row r="10">
          <cell r="A10" t="str">
            <v>네이버&gt;Home&gt;&gt;상단 배너(390x100)</v>
          </cell>
          <cell r="B10">
            <v>2884692027</v>
          </cell>
          <cell r="C10" t="str">
            <v>390*100</v>
          </cell>
          <cell r="D10" t="str">
            <v>130K</v>
          </cell>
          <cell r="E10">
            <v>3</v>
          </cell>
          <cell r="F10">
            <v>0.15</v>
          </cell>
        </row>
        <row r="11">
          <cell r="A11" t="str">
            <v>네이버&gt;Home&gt;&gt;동영상 익스팬더블(390x100, 394x310)</v>
          </cell>
          <cell r="B11">
            <v>2884692027</v>
          </cell>
          <cell r="C11" t="str">
            <v>390*100
394*310</v>
          </cell>
          <cell r="D11" t="str">
            <v>130K
2M</v>
          </cell>
          <cell r="E11">
            <v>5</v>
          </cell>
          <cell r="F11">
            <v>0.15</v>
          </cell>
        </row>
        <row r="12">
          <cell r="A12" t="str">
            <v>네이버&gt;Home&gt;&gt;이벤트_텍스트_1</v>
          </cell>
          <cell r="B12">
            <v>2894773875</v>
          </cell>
          <cell r="C12" t="str">
            <v>12자</v>
          </cell>
          <cell r="D12" t="str">
            <v>-</v>
          </cell>
          <cell r="E12">
            <v>0.5</v>
          </cell>
          <cell r="F12">
            <v>0.01</v>
          </cell>
        </row>
        <row r="13">
          <cell r="A13" t="str">
            <v>네이버&gt;Home&gt;&gt;이벤트_텍스트_2</v>
          </cell>
          <cell r="B13">
            <v>2894783045</v>
          </cell>
          <cell r="C13" t="str">
            <v>12자</v>
          </cell>
          <cell r="D13" t="str">
            <v>-</v>
          </cell>
          <cell r="E13">
            <v>0.4</v>
          </cell>
          <cell r="F13">
            <v>0.01</v>
          </cell>
        </row>
        <row r="14">
          <cell r="A14" t="str">
            <v>네이버&gt;Home&gt;&gt;이벤트_텍스트_3</v>
          </cell>
          <cell r="B14">
            <v>2894783252</v>
          </cell>
          <cell r="C14" t="str">
            <v>12자</v>
          </cell>
          <cell r="D14" t="str">
            <v>-</v>
          </cell>
          <cell r="E14">
            <v>0.4</v>
          </cell>
          <cell r="F14">
            <v>0</v>
          </cell>
        </row>
        <row r="15">
          <cell r="A15" t="str">
            <v>네이버&gt;Home&gt;&gt;프리미엄_텍스트(170x13)</v>
          </cell>
          <cell r="B15">
            <v>38.570999999999998</v>
          </cell>
          <cell r="C15" t="str">
            <v>170*13</v>
          </cell>
          <cell r="D15" t="str">
            <v>10K</v>
          </cell>
          <cell r="E15">
            <v>20000000</v>
          </cell>
          <cell r="F15">
            <v>0.01</v>
          </cell>
        </row>
        <row r="16">
          <cell r="A16" t="str">
            <v>네이버&gt;검색&gt;&gt;랜덤아이콘(100x100)</v>
          </cell>
          <cell r="B16">
            <v>257142861.42899999</v>
          </cell>
          <cell r="C16" t="str">
            <v>130*110</v>
          </cell>
          <cell r="D16" t="str">
            <v>50K</v>
          </cell>
          <cell r="E16">
            <v>60000000</v>
          </cell>
          <cell r="F16">
            <v>0.02</v>
          </cell>
        </row>
        <row r="17">
          <cell r="A17" t="str">
            <v>네이버&gt;검색&gt;인기검색어/지식검색&gt;&gt;우측 배너(148x600)</v>
          </cell>
          <cell r="B17">
            <v>2413174</v>
          </cell>
          <cell r="C17" t="str">
            <v>148*600</v>
          </cell>
          <cell r="D17" t="str">
            <v>130K</v>
          </cell>
          <cell r="E17">
            <v>2</v>
          </cell>
          <cell r="F17">
            <v>0.27</v>
          </cell>
        </row>
        <row r="18">
          <cell r="A18" t="str">
            <v>네이버&gt;검색&gt;인물&gt;&gt;우측 배너(240x240)</v>
          </cell>
          <cell r="B18">
            <v>9815521</v>
          </cell>
          <cell r="C18" t="str">
            <v>240*240</v>
          </cell>
          <cell r="D18" t="str">
            <v>130K</v>
          </cell>
          <cell r="E18">
            <v>2</v>
          </cell>
          <cell r="F18">
            <v>0.1</v>
          </cell>
        </row>
        <row r="19">
          <cell r="A19" t="str">
            <v>네이버&gt;검색&gt;지식시장&gt;&gt;우측배너(240x240)</v>
          </cell>
          <cell r="B19">
            <v>11051482</v>
          </cell>
          <cell r="C19" t="str">
            <v>240*240</v>
          </cell>
          <cell r="D19" t="str">
            <v>130K</v>
          </cell>
          <cell r="E19">
            <v>2</v>
          </cell>
          <cell r="F19">
            <v>0.12</v>
          </cell>
        </row>
        <row r="20">
          <cell r="A20" t="str">
            <v>네이버&gt;검색&gt;지식인&gt;&gt;우측 배너(240x240)</v>
          </cell>
          <cell r="B20">
            <v>962967637</v>
          </cell>
          <cell r="C20" t="str">
            <v>240*240</v>
          </cell>
          <cell r="D20" t="str">
            <v>130K</v>
          </cell>
          <cell r="E20">
            <v>2</v>
          </cell>
          <cell r="F20">
            <v>0.05</v>
          </cell>
        </row>
        <row r="21">
          <cell r="A21" t="str">
            <v>네이버&gt;검색&gt;책&gt;잡지&gt;&gt;상단 배너(290x70)</v>
          </cell>
          <cell r="B21">
            <v>7072067</v>
          </cell>
          <cell r="C21" t="str">
            <v>290*70</v>
          </cell>
          <cell r="D21" t="str">
            <v>130K</v>
          </cell>
          <cell r="E21">
            <v>3</v>
          </cell>
          <cell r="F21">
            <v>0</v>
          </cell>
        </row>
        <row r="22">
          <cell r="A22" t="str">
            <v>네이버&gt;검색&gt;책&gt;잡지&gt;&gt;텍스트</v>
          </cell>
          <cell r="B22">
            <v>13769</v>
          </cell>
          <cell r="C22" t="str">
            <v>0*0</v>
          </cell>
          <cell r="D22" t="str">
            <v>-</v>
          </cell>
          <cell r="E22">
            <v>0.5</v>
          </cell>
          <cell r="F22">
            <v>0.08</v>
          </cell>
        </row>
        <row r="23">
          <cell r="A23" t="str">
            <v>네이버&gt;검색&gt;특허&gt;&gt;우측 배너(240x240)</v>
          </cell>
          <cell r="B23">
            <v>3954802</v>
          </cell>
          <cell r="C23" t="str">
            <v>240*240</v>
          </cell>
          <cell r="D23" t="str">
            <v>130K</v>
          </cell>
          <cell r="E23">
            <v>1.5</v>
          </cell>
          <cell r="F23">
            <v>0.03</v>
          </cell>
        </row>
        <row r="24">
          <cell r="A24" t="str">
            <v>네이버&gt;금융&gt;&gt;금융서브_우측 배너(148x600)</v>
          </cell>
          <cell r="B24">
            <v>1528277</v>
          </cell>
          <cell r="C24" t="str">
            <v>148*600</v>
          </cell>
          <cell r="D24" t="str">
            <v>130K</v>
          </cell>
          <cell r="E24">
            <v>1.5</v>
          </cell>
          <cell r="F24">
            <v>0.11</v>
          </cell>
        </row>
        <row r="25">
          <cell r="A25" t="str">
            <v>네이버&gt;금융&gt;&gt;금융탑_우측 배너(240x240)</v>
          </cell>
          <cell r="B25">
            <v>36561185</v>
          </cell>
          <cell r="C25" t="str">
            <v>240*240</v>
          </cell>
          <cell r="D25" t="str">
            <v>130K</v>
          </cell>
          <cell r="E25">
            <v>3</v>
          </cell>
          <cell r="F25">
            <v>0.04</v>
          </cell>
        </row>
        <row r="26">
          <cell r="A26" t="str">
            <v>네이버&gt;금융&gt;증권&gt;증권서브&gt;&gt;우측 배너(148x600)</v>
          </cell>
          <cell r="B26">
            <v>248673369</v>
          </cell>
          <cell r="C26" t="str">
            <v>148*600</v>
          </cell>
          <cell r="D26" t="str">
            <v>130K</v>
          </cell>
          <cell r="E26">
            <v>1.5</v>
          </cell>
          <cell r="F26">
            <v>0.03</v>
          </cell>
        </row>
        <row r="27">
          <cell r="A27" t="str">
            <v>네이버&gt;미디어&gt;뉴스&gt;&gt;기사내 배너(240x240)</v>
          </cell>
          <cell r="B27">
            <v>239912253</v>
          </cell>
          <cell r="C27" t="str">
            <v>240*240</v>
          </cell>
          <cell r="D27" t="str">
            <v>130K</v>
          </cell>
          <cell r="E27">
            <v>4</v>
          </cell>
          <cell r="F27">
            <v>0.11</v>
          </cell>
        </row>
        <row r="28">
          <cell r="A28" t="str">
            <v>네이버&gt;미디어&gt;뉴스&gt;&gt;뉴스_아웃배너(240x240)</v>
          </cell>
          <cell r="B28">
            <v>893668824</v>
          </cell>
          <cell r="C28" t="str">
            <v>240*240</v>
          </cell>
          <cell r="D28" t="str">
            <v>130K</v>
          </cell>
          <cell r="E28">
            <v>4</v>
          </cell>
          <cell r="F28">
            <v>0.05</v>
          </cell>
        </row>
        <row r="29">
          <cell r="A29" t="str">
            <v>네이버&gt;미디어&gt;뉴스&gt;&gt;뉴스_확장배너(240x240)</v>
          </cell>
          <cell r="B29">
            <v>893668824</v>
          </cell>
          <cell r="C29" t="str">
            <v>240*240</v>
          </cell>
          <cell r="D29" t="str">
            <v>300K</v>
          </cell>
          <cell r="E29">
            <v>3</v>
          </cell>
          <cell r="F29">
            <v>0</v>
          </cell>
        </row>
        <row r="30">
          <cell r="A30" t="str">
            <v>네이버&gt;미디어&gt;뉴스&gt;&gt;섹션홈_우측 배너(240x240)</v>
          </cell>
          <cell r="B30">
            <v>157206640</v>
          </cell>
          <cell r="C30" t="str">
            <v>240*240</v>
          </cell>
          <cell r="D30" t="str">
            <v>130K</v>
          </cell>
          <cell r="E30">
            <v>3</v>
          </cell>
          <cell r="F30">
            <v>0.03</v>
          </cell>
        </row>
        <row r="31">
          <cell r="A31" t="str">
            <v>네이버&gt;미디어&gt;뉴스&gt;&gt;우측 배너(240x240)</v>
          </cell>
          <cell r="B31">
            <v>2027652255</v>
          </cell>
          <cell r="C31" t="str">
            <v>240*240</v>
          </cell>
          <cell r="D31" t="str">
            <v>130K</v>
          </cell>
          <cell r="E31">
            <v>2</v>
          </cell>
          <cell r="F31">
            <v>7.0000000000000007E-2</v>
          </cell>
        </row>
        <row r="32">
          <cell r="A32" t="str">
            <v>네이버&gt;미디어&gt;뉴스&gt;&gt;텍스트</v>
          </cell>
          <cell r="B32">
            <v>1267659086</v>
          </cell>
          <cell r="C32" t="str">
            <v>25/33자</v>
          </cell>
          <cell r="D32" t="str">
            <v>-</v>
          </cell>
          <cell r="E32">
            <v>0.5</v>
          </cell>
          <cell r="F32">
            <v>0.05</v>
          </cell>
        </row>
        <row r="33">
          <cell r="A33" t="str">
            <v>네이버&gt;미디어&gt;뉴스&gt;홈&gt;&gt;뉴스홈 브랜딩보드(270x180)</v>
          </cell>
          <cell r="B33" t="str">
            <v>-</v>
          </cell>
          <cell r="C33" t="str">
            <v>270*180</v>
          </cell>
          <cell r="D33" t="str">
            <v>150K</v>
          </cell>
          <cell r="E33">
            <v>20000000</v>
          </cell>
          <cell r="F33">
            <v>0.2</v>
          </cell>
        </row>
        <row r="34">
          <cell r="A34" t="str">
            <v>네이버&gt;미디어&gt;스포츠&gt;&gt;우측 배너(240x240)</v>
          </cell>
          <cell r="B34">
            <v>462200983</v>
          </cell>
          <cell r="C34" t="str">
            <v>240*240</v>
          </cell>
          <cell r="D34" t="str">
            <v>130K</v>
          </cell>
          <cell r="E34">
            <v>2</v>
          </cell>
          <cell r="F34">
            <v>0.04</v>
          </cell>
        </row>
        <row r="35">
          <cell r="A35" t="str">
            <v>네이버&gt;미디어&gt;스포츠&gt;&gt;텍스트</v>
          </cell>
          <cell r="B35">
            <v>187073726</v>
          </cell>
          <cell r="C35" t="str">
            <v>25/33자</v>
          </cell>
          <cell r="D35" t="str">
            <v>-</v>
          </cell>
          <cell r="E35">
            <v>0.5</v>
          </cell>
          <cell r="F35">
            <v>0.03</v>
          </cell>
        </row>
        <row r="36">
          <cell r="A36" t="str">
            <v>네이버&gt;사전&gt;&gt;우측 배너(240x240)</v>
          </cell>
          <cell r="B36">
            <v>134300263</v>
          </cell>
          <cell r="C36" t="str">
            <v>240*240</v>
          </cell>
          <cell r="D36" t="str">
            <v>130K</v>
          </cell>
          <cell r="E36">
            <v>2</v>
          </cell>
          <cell r="F36">
            <v>0.04</v>
          </cell>
        </row>
        <row r="37">
          <cell r="A37" t="str">
            <v>네이버&gt;생활&gt;날씨&gt;&gt;우측 배너(200x200)</v>
          </cell>
          <cell r="B37">
            <v>24351431</v>
          </cell>
          <cell r="C37" t="str">
            <v>200*200</v>
          </cell>
          <cell r="D37" t="str">
            <v>130K</v>
          </cell>
          <cell r="E37">
            <v>2</v>
          </cell>
          <cell r="F37">
            <v>0.13</v>
          </cell>
        </row>
        <row r="38">
          <cell r="A38" t="str">
            <v>네이버&gt;생활&gt;여행&gt;여행서브&gt;&gt;우측 배너(160x400)</v>
          </cell>
          <cell r="B38">
            <v>6986963</v>
          </cell>
          <cell r="C38" t="str">
            <v>160*400</v>
          </cell>
          <cell r="D38" t="str">
            <v>130K</v>
          </cell>
          <cell r="E38">
            <v>3</v>
          </cell>
          <cell r="F38">
            <v>0.15</v>
          </cell>
        </row>
        <row r="39">
          <cell r="A39" t="str">
            <v>네이버&gt;생활&gt;여행&gt;여행홈&gt;&gt;TI(500x300)</v>
          </cell>
          <cell r="B39" t="str">
            <v>-</v>
          </cell>
          <cell r="C39" t="str">
            <v>500*300</v>
          </cell>
          <cell r="D39" t="str">
            <v>150K</v>
          </cell>
          <cell r="E39">
            <v>7000000</v>
          </cell>
          <cell r="F39">
            <v>0</v>
          </cell>
        </row>
        <row r="40">
          <cell r="A40" t="str">
            <v>네이버&gt;생활&gt;여행&gt;여행홈&gt;&gt;우측 배너(200x200)</v>
          </cell>
          <cell r="B40">
            <v>1958107</v>
          </cell>
          <cell r="C40" t="str">
            <v>200*200</v>
          </cell>
          <cell r="D40" t="str">
            <v>130K</v>
          </cell>
          <cell r="E40">
            <v>3</v>
          </cell>
          <cell r="F40">
            <v>0.15</v>
          </cell>
        </row>
        <row r="41">
          <cell r="A41" t="str">
            <v>네이버&gt;생활&gt;요리&gt;요리서브&gt;&gt;우측 배너(160x400)</v>
          </cell>
          <cell r="B41">
            <v>22150950</v>
          </cell>
          <cell r="C41" t="str">
            <v>160*400</v>
          </cell>
          <cell r="D41" t="str">
            <v>130K</v>
          </cell>
          <cell r="E41">
            <v>3</v>
          </cell>
          <cell r="F41">
            <v>0.08</v>
          </cell>
        </row>
        <row r="42">
          <cell r="A42" t="str">
            <v>네이버&gt;생활&gt;요리&gt;요리홈&gt;&gt;우측 배너(200x200)</v>
          </cell>
          <cell r="B42">
            <v>2155792</v>
          </cell>
          <cell r="C42" t="str">
            <v>200*200</v>
          </cell>
          <cell r="D42" t="str">
            <v>130K</v>
          </cell>
          <cell r="E42">
            <v>3</v>
          </cell>
          <cell r="F42">
            <v>0.04</v>
          </cell>
        </row>
        <row r="43">
          <cell r="A43" t="str">
            <v>네이버&gt;생활&gt;월드타운&gt;월드타운서브&gt;&gt;우측 배너(160x400)</v>
          </cell>
          <cell r="B43">
            <v>16670748</v>
          </cell>
          <cell r="C43" t="str">
            <v>160*400</v>
          </cell>
          <cell r="D43" t="str">
            <v>130K</v>
          </cell>
          <cell r="E43">
            <v>3</v>
          </cell>
          <cell r="F43">
            <v>0.06</v>
          </cell>
        </row>
        <row r="44">
          <cell r="A44" t="str">
            <v>네이버&gt;생활&gt;월드타운&gt;월드타운홈&gt;&gt;우측 배너(240x240)</v>
          </cell>
          <cell r="B44">
            <v>632967</v>
          </cell>
          <cell r="C44" t="str">
            <v>240*240</v>
          </cell>
          <cell r="D44" t="str">
            <v>130K</v>
          </cell>
          <cell r="E44">
            <v>3</v>
          </cell>
          <cell r="F44">
            <v>0.11</v>
          </cell>
        </row>
        <row r="45">
          <cell r="A45" t="str">
            <v>네이버&gt;생활&gt;인조이재팬&gt;&gt;우측 배너(240x240)</v>
          </cell>
          <cell r="B45">
            <v>3316984</v>
          </cell>
          <cell r="C45" t="str">
            <v>240*240</v>
          </cell>
          <cell r="D45" t="str">
            <v>130K</v>
          </cell>
          <cell r="E45">
            <v>1.5</v>
          </cell>
          <cell r="F45">
            <v>0.06</v>
          </cell>
        </row>
        <row r="46">
          <cell r="A46" t="str">
            <v>네이버&gt;생활&gt;인조이재팬&gt;번역게시판&gt;&gt;우측 배너(148x600)</v>
          </cell>
          <cell r="B46">
            <v>48652827</v>
          </cell>
          <cell r="C46" t="str">
            <v>148*600</v>
          </cell>
          <cell r="D46" t="str">
            <v>130K</v>
          </cell>
          <cell r="E46">
            <v>1.5</v>
          </cell>
          <cell r="F46">
            <v>0.04</v>
          </cell>
        </row>
        <row r="47">
          <cell r="A47" t="str">
            <v>네이버&gt;생활&gt;자동차&gt;&gt;우측 배너(240x240)</v>
          </cell>
          <cell r="B47">
            <v>15611776</v>
          </cell>
          <cell r="C47" t="str">
            <v>240*240</v>
          </cell>
          <cell r="D47" t="str">
            <v>130K</v>
          </cell>
          <cell r="E47">
            <v>3</v>
          </cell>
          <cell r="F47">
            <v>0.08</v>
          </cell>
        </row>
        <row r="48">
          <cell r="A48" t="str">
            <v>네이버&gt;생활&gt;자동차&gt;자료실&gt;&gt;우측 배너(160x400)</v>
          </cell>
          <cell r="B48">
            <v>52140604</v>
          </cell>
          <cell r="C48" t="str">
            <v>160*400</v>
          </cell>
          <cell r="D48" t="str">
            <v>130K</v>
          </cell>
          <cell r="E48">
            <v>3</v>
          </cell>
          <cell r="F48">
            <v>0.03</v>
          </cell>
        </row>
        <row r="49">
          <cell r="A49" t="str">
            <v>네이버&gt;생활&gt;지역정보&gt;교통&gt;&gt;우측배너(200x200)</v>
          </cell>
          <cell r="B49">
            <v>673745</v>
          </cell>
          <cell r="C49" t="str">
            <v>200*200</v>
          </cell>
          <cell r="D49" t="str">
            <v>130K</v>
          </cell>
          <cell r="E49">
            <v>2</v>
          </cell>
          <cell r="F49">
            <v>0.05</v>
          </cell>
        </row>
        <row r="50">
          <cell r="A50" t="str">
            <v>네이버&gt;생활&gt;지역정보&gt;지역정보서브&gt;&gt;우측 배너(200x200)</v>
          </cell>
          <cell r="B50">
            <v>137786</v>
          </cell>
          <cell r="C50" t="str">
            <v>200*200</v>
          </cell>
          <cell r="D50" t="str">
            <v>130K</v>
          </cell>
          <cell r="E50">
            <v>2</v>
          </cell>
          <cell r="F50">
            <v>0.06</v>
          </cell>
        </row>
        <row r="51">
          <cell r="A51" t="str">
            <v>네이버&gt;생활&gt;지역정보&gt;지역정보서브&gt;&gt;지도검색 배너(400x70)</v>
          </cell>
          <cell r="B51">
            <v>12529871</v>
          </cell>
          <cell r="C51" t="str">
            <v>400*70</v>
          </cell>
          <cell r="D51" t="str">
            <v>130K</v>
          </cell>
          <cell r="E51">
            <v>2</v>
          </cell>
          <cell r="F51">
            <v>0.36</v>
          </cell>
        </row>
        <row r="52">
          <cell r="A52" t="str">
            <v>네이버&gt;엔터테이먼트&gt;뮤직&gt;뮤직서브&gt;&gt;우측 배너(200x170)</v>
          </cell>
          <cell r="B52">
            <v>29867377</v>
          </cell>
          <cell r="C52" t="str">
            <v>200*170</v>
          </cell>
          <cell r="D52" t="str">
            <v>130K</v>
          </cell>
          <cell r="E52">
            <v>2</v>
          </cell>
          <cell r="F52">
            <v>0.05</v>
          </cell>
        </row>
        <row r="53">
          <cell r="A53" t="str">
            <v>네이버&gt;엔터테이먼트&gt;뮤직&gt;뮤직플레이어&gt;&gt;하단 배너(380x50)</v>
          </cell>
          <cell r="B53">
            <v>2446563</v>
          </cell>
          <cell r="C53" t="str">
            <v>380*50</v>
          </cell>
          <cell r="D53" t="str">
            <v>130K</v>
          </cell>
          <cell r="E53">
            <v>1.5</v>
          </cell>
          <cell r="F53">
            <v>0.42</v>
          </cell>
        </row>
        <row r="54">
          <cell r="A54" t="str">
            <v>네이버&gt;엔터테이먼트&gt;뮤직&gt;뮤직홈&gt;&gt;우측 배너(200x170)</v>
          </cell>
          <cell r="B54">
            <v>2903125</v>
          </cell>
          <cell r="C54" t="str">
            <v>200*170</v>
          </cell>
          <cell r="D54" t="str">
            <v>130K</v>
          </cell>
          <cell r="E54">
            <v>3</v>
          </cell>
          <cell r="F54">
            <v>0.06</v>
          </cell>
        </row>
        <row r="55">
          <cell r="A55" t="str">
            <v>네이버&gt;엔터테이먼트&gt;영화&gt;영화서브&gt;&gt;우측 배너(220x180)</v>
          </cell>
          <cell r="B55">
            <v>110860066</v>
          </cell>
          <cell r="C55" t="str">
            <v>220*180</v>
          </cell>
          <cell r="D55" t="str">
            <v>130K</v>
          </cell>
          <cell r="E55">
            <v>2</v>
          </cell>
          <cell r="F55">
            <v>7.0000000000000007E-2</v>
          </cell>
        </row>
        <row r="56">
          <cell r="A56" t="str">
            <v>네이버&gt;엔터테이먼트&gt;영화&gt;영화서브&gt;동영상플레이어&gt;&gt;하단 배너(700x95)</v>
          </cell>
          <cell r="B56" t="str">
            <v>-</v>
          </cell>
          <cell r="C56" t="str">
            <v>700*95</v>
          </cell>
          <cell r="D56" t="str">
            <v>130K</v>
          </cell>
          <cell r="E56">
            <v>1000000</v>
          </cell>
          <cell r="F56">
            <v>0.85</v>
          </cell>
        </row>
        <row r="57">
          <cell r="A57" t="str">
            <v>네이버&gt;엔터테이먼트&gt;영화&gt;영화서브&gt;슬라이드쇼&gt;&gt;우측 배너(230x110)</v>
          </cell>
          <cell r="B57">
            <v>3926264</v>
          </cell>
          <cell r="C57" t="str">
            <v>230*110</v>
          </cell>
          <cell r="D57" t="str">
            <v>130K</v>
          </cell>
          <cell r="E57">
            <v>2</v>
          </cell>
          <cell r="F57">
            <v>0.48</v>
          </cell>
        </row>
        <row r="58">
          <cell r="A58" t="str">
            <v>네이버&gt;엔터테이먼트&gt;영화&gt;영화홈&gt;&gt;좌측 배너(400x110)</v>
          </cell>
          <cell r="B58" t="str">
            <v>-</v>
          </cell>
          <cell r="C58" t="str">
            <v>400*100</v>
          </cell>
          <cell r="D58" t="str">
            <v>130K</v>
          </cell>
          <cell r="E58">
            <v>2000000</v>
          </cell>
          <cell r="F58">
            <v>0.55000000000000004</v>
          </cell>
        </row>
        <row r="59">
          <cell r="A59" t="str">
            <v>네이버&gt;엔터테이먼트&gt;영화&gt;영화홈&gt;&gt;좌측 배너(420x340)</v>
          </cell>
          <cell r="B59" t="str">
            <v>-</v>
          </cell>
          <cell r="C59" t="str">
            <v>420*340</v>
          </cell>
          <cell r="D59" t="str">
            <v>130K</v>
          </cell>
          <cell r="E59">
            <v>3000000</v>
          </cell>
          <cell r="F59">
            <v>1.35</v>
          </cell>
        </row>
        <row r="60">
          <cell r="A60" t="str">
            <v>네이버&gt;엔터테이먼트&gt;운세&gt;&gt;우측 배너(148x600)</v>
          </cell>
          <cell r="B60">
            <v>5363502</v>
          </cell>
          <cell r="C60" t="str">
            <v>148*600</v>
          </cell>
          <cell r="D60" t="str">
            <v>130K</v>
          </cell>
          <cell r="E60">
            <v>1.5</v>
          </cell>
          <cell r="F60">
            <v>7.0000000000000007E-2</v>
          </cell>
        </row>
        <row r="61">
          <cell r="A61" t="str">
            <v>네이버&gt;엔터테이먼트&gt;운세&gt;&gt;우측 배너(240x240)</v>
          </cell>
          <cell r="B61">
            <v>1518163</v>
          </cell>
          <cell r="C61" t="str">
            <v>240*240</v>
          </cell>
          <cell r="D61" t="str">
            <v>130K</v>
          </cell>
          <cell r="E61">
            <v>1.5</v>
          </cell>
          <cell r="F61">
            <v>0.05</v>
          </cell>
        </row>
        <row r="62">
          <cell r="A62" t="str">
            <v>네이버&gt;여성&gt;미즈생각&gt;미즈생각서브&gt;&gt;우측 배너(160x400)</v>
          </cell>
          <cell r="B62">
            <v>16778204</v>
          </cell>
          <cell r="C62" t="str">
            <v>160*400</v>
          </cell>
          <cell r="D62" t="str">
            <v>130K</v>
          </cell>
          <cell r="E62">
            <v>3</v>
          </cell>
          <cell r="F62">
            <v>0.02</v>
          </cell>
        </row>
        <row r="63">
          <cell r="A63" t="str">
            <v>네이버&gt;여성&gt;미즈생각&gt;미즈생각서브&gt;&gt;텍스트</v>
          </cell>
          <cell r="B63">
            <v>11204863</v>
          </cell>
          <cell r="C63" t="str">
            <v>25/33자</v>
          </cell>
          <cell r="D63" t="str">
            <v>-</v>
          </cell>
          <cell r="E63">
            <v>3</v>
          </cell>
          <cell r="F63">
            <v>0.03</v>
          </cell>
        </row>
        <row r="64">
          <cell r="A64" t="str">
            <v>네이버&gt;여성&gt;미즈생각&gt;미즈생각홈&gt;&gt;우측 배너(200x200)</v>
          </cell>
          <cell r="B64">
            <v>2476577</v>
          </cell>
          <cell r="C64" t="str">
            <v>200*200</v>
          </cell>
          <cell r="D64" t="str">
            <v>130K</v>
          </cell>
          <cell r="E64">
            <v>3</v>
          </cell>
          <cell r="F64">
            <v>0.04</v>
          </cell>
        </row>
        <row r="65">
          <cell r="A65" t="str">
            <v>네이버&gt;여성&gt;미즈생각&gt;미즈생각홈&gt;&gt;확장 배너(50x50)</v>
          </cell>
          <cell r="B65" t="str">
            <v>-</v>
          </cell>
          <cell r="C65" t="str">
            <v>405*325</v>
          </cell>
          <cell r="D65" t="str">
            <v>150K</v>
          </cell>
          <cell r="E65">
            <v>7000000</v>
          </cell>
          <cell r="F65">
            <v>0.36</v>
          </cell>
        </row>
        <row r="66">
          <cell r="A66" t="str">
            <v>네이버&gt;여성&gt;미즈생각&gt;사랑방&gt;&gt;스폰서배너(150x50)</v>
          </cell>
          <cell r="B66" t="str">
            <v>-</v>
          </cell>
          <cell r="C66" t="str">
            <v>150*50</v>
          </cell>
          <cell r="D66" t="str">
            <v>150K</v>
          </cell>
          <cell r="E66">
            <v>10000000</v>
          </cell>
          <cell r="F66">
            <v>0</v>
          </cell>
        </row>
        <row r="67">
          <cell r="A67" t="str">
            <v>네이버&gt;이야기&gt;메일&gt;메일 서브&gt;&gt;빅보드(350x300)</v>
          </cell>
          <cell r="B67">
            <v>19047720</v>
          </cell>
          <cell r="C67" t="str">
            <v>350*300</v>
          </cell>
          <cell r="D67" t="str">
            <v>150K</v>
          </cell>
          <cell r="E67">
            <v>4</v>
          </cell>
          <cell r="F67">
            <v>0.26</v>
          </cell>
        </row>
        <row r="68">
          <cell r="A68" t="str">
            <v>네이버&gt;이야기&gt;메일&gt;메일 서브&gt;&gt;좌측 배너(175x130)</v>
          </cell>
          <cell r="B68">
            <v>253094335</v>
          </cell>
          <cell r="C68" t="str">
            <v>175*130</v>
          </cell>
          <cell r="D68" t="str">
            <v>130K</v>
          </cell>
          <cell r="E68">
            <v>1.5</v>
          </cell>
          <cell r="F68">
            <v>0.03</v>
          </cell>
        </row>
        <row r="69">
          <cell r="A69" t="str">
            <v>네이버&gt;이야기&gt;메일&gt;메일홈&gt;&gt;우측 배너(250x155)</v>
          </cell>
          <cell r="B69">
            <v>83969335</v>
          </cell>
          <cell r="C69" t="str">
            <v>250*155</v>
          </cell>
          <cell r="D69" t="str">
            <v>130K</v>
          </cell>
          <cell r="E69">
            <v>3</v>
          </cell>
          <cell r="F69">
            <v>0.02</v>
          </cell>
        </row>
        <row r="70">
          <cell r="A70" t="str">
            <v>네이버&gt;이야기&gt;모자이크&gt;&gt;우측 배너(240x240)</v>
          </cell>
          <cell r="B70">
            <v>163997</v>
          </cell>
          <cell r="C70" t="str">
            <v>240*240</v>
          </cell>
          <cell r="D70" t="str">
            <v>130K</v>
          </cell>
          <cell r="E70">
            <v>2</v>
          </cell>
          <cell r="F70">
            <v>0.13</v>
          </cell>
        </row>
        <row r="71">
          <cell r="A71" t="str">
            <v>네이버&gt;이야기&gt;붐&gt;&gt;우측 배너(250x155)</v>
          </cell>
          <cell r="B71">
            <v>115489928</v>
          </cell>
          <cell r="C71" t="str">
            <v>250*155</v>
          </cell>
          <cell r="D71" t="str">
            <v>130K</v>
          </cell>
          <cell r="E71">
            <v>3</v>
          </cell>
          <cell r="F71">
            <v>0.04</v>
          </cell>
        </row>
        <row r="72">
          <cell r="A72" t="str">
            <v>네이버&gt;이야기&gt;붐&gt;붐홈&gt;&gt;좌측 배너(175x50)</v>
          </cell>
          <cell r="B72">
            <v>14095528</v>
          </cell>
          <cell r="C72" t="str">
            <v>175*50</v>
          </cell>
          <cell r="D72" t="str">
            <v>130K</v>
          </cell>
          <cell r="E72">
            <v>1.5</v>
          </cell>
          <cell r="F72">
            <v>0.02</v>
          </cell>
        </row>
        <row r="73">
          <cell r="A73" t="str">
            <v>네이버&gt;이야기&gt;블로그&gt;&gt;좌측 배너(175x50)</v>
          </cell>
          <cell r="B73">
            <v>62941579</v>
          </cell>
          <cell r="C73" t="str">
            <v>175*50</v>
          </cell>
          <cell r="D73" t="str">
            <v>130K</v>
          </cell>
          <cell r="E73">
            <v>1.5</v>
          </cell>
          <cell r="F73">
            <v>0.08</v>
          </cell>
        </row>
        <row r="74">
          <cell r="A74" t="str">
            <v>네이버&gt;이야기&gt;블로그&gt;블로그서브&gt;&gt;우측 배너(148x600)</v>
          </cell>
          <cell r="B74">
            <v>3478822</v>
          </cell>
          <cell r="C74" t="str">
            <v>148*600</v>
          </cell>
          <cell r="D74" t="str">
            <v>130K</v>
          </cell>
          <cell r="E74">
            <v>1.5</v>
          </cell>
          <cell r="F74">
            <v>0.06</v>
          </cell>
        </row>
        <row r="75">
          <cell r="A75" t="str">
            <v>네이버&gt;이야기&gt;블로그&gt;블로그홈&gt;&gt;우측 배너(240x240)</v>
          </cell>
          <cell r="B75">
            <v>45597037</v>
          </cell>
          <cell r="C75" t="str">
            <v>240*240</v>
          </cell>
          <cell r="D75" t="str">
            <v>130K</v>
          </cell>
          <cell r="E75">
            <v>3</v>
          </cell>
          <cell r="F75">
            <v>0.03</v>
          </cell>
        </row>
        <row r="76">
          <cell r="A76" t="str">
            <v>네이버&gt;이야기&gt;카페&gt;&gt;좌측 배너(175x50)</v>
          </cell>
          <cell r="B76">
            <v>85071854</v>
          </cell>
          <cell r="C76" t="str">
            <v>175*50</v>
          </cell>
          <cell r="D76" t="str">
            <v>130K</v>
          </cell>
          <cell r="E76">
            <v>1.5</v>
          </cell>
          <cell r="F76">
            <v>0.02</v>
          </cell>
        </row>
        <row r="77">
          <cell r="A77" t="str">
            <v>네이버&gt;이야기&gt;카페&gt;&gt;카페내 배너(175x130)</v>
          </cell>
          <cell r="B77">
            <v>204414230</v>
          </cell>
          <cell r="C77" t="str">
            <v>175*130</v>
          </cell>
          <cell r="D77" t="str">
            <v>130K</v>
          </cell>
          <cell r="E77">
            <v>1.5</v>
          </cell>
          <cell r="F77">
            <v>0.05</v>
          </cell>
        </row>
        <row r="78">
          <cell r="A78" t="str">
            <v>네이버&gt;이야기&gt;카페&gt;카페서브&gt;&gt;우측 배너(160x400)</v>
          </cell>
          <cell r="B78">
            <v>2176194</v>
          </cell>
          <cell r="C78" t="str">
            <v>160*400</v>
          </cell>
          <cell r="D78" t="str">
            <v>130K</v>
          </cell>
          <cell r="E78">
            <v>1.5</v>
          </cell>
          <cell r="F78">
            <v>7.0000000000000007E-2</v>
          </cell>
        </row>
        <row r="79">
          <cell r="A79" t="str">
            <v>네이버&gt;이야기&gt;카페&gt;카페홈&gt;&gt;우측 배너(240x240)</v>
          </cell>
          <cell r="B79">
            <v>67871537</v>
          </cell>
          <cell r="C79" t="str">
            <v>240*240</v>
          </cell>
          <cell r="D79" t="str">
            <v>130K</v>
          </cell>
          <cell r="E79">
            <v>3</v>
          </cell>
          <cell r="F79">
            <v>0.03</v>
          </cell>
        </row>
        <row r="80">
          <cell r="A80" t="str">
            <v>네이버&gt;이야기&gt;툰&gt;&gt;우측 배너(240x240)</v>
          </cell>
          <cell r="B80">
            <v>13683837</v>
          </cell>
          <cell r="C80" t="str">
            <v>240*240</v>
          </cell>
          <cell r="D80" t="str">
            <v>130K</v>
          </cell>
          <cell r="E80">
            <v>2</v>
          </cell>
          <cell r="F80">
            <v>0.04</v>
          </cell>
        </row>
        <row r="81">
          <cell r="A81" t="str">
            <v>네이버&gt;이야기&gt;포토&gt;&gt;우측 배너(250x155)</v>
          </cell>
          <cell r="B81">
            <v>6532652</v>
          </cell>
          <cell r="C81" t="str">
            <v>250*155</v>
          </cell>
          <cell r="D81" t="str">
            <v>130K</v>
          </cell>
          <cell r="E81">
            <v>3</v>
          </cell>
          <cell r="F81">
            <v>0.05</v>
          </cell>
        </row>
        <row r="82">
          <cell r="A82" t="str">
            <v>네이버&gt;이야기&gt;포토&gt;포토갤러리&gt;갤러리서브&gt;&gt;좌측 배너(175x130)</v>
          </cell>
          <cell r="B82">
            <v>44078179</v>
          </cell>
          <cell r="C82" t="str">
            <v>175*130</v>
          </cell>
          <cell r="D82" t="str">
            <v>130K</v>
          </cell>
          <cell r="E82">
            <v>1.5</v>
          </cell>
          <cell r="F82">
            <v>0.01</v>
          </cell>
        </row>
        <row r="83">
          <cell r="A83" t="str">
            <v>네이버&gt;이야기&gt;포토&gt;포토갤러리&gt;갤러리홈&gt;&gt;좌측 배너(175x50)</v>
          </cell>
          <cell r="B83">
            <v>5676852</v>
          </cell>
          <cell r="C83" t="str">
            <v>175*50</v>
          </cell>
          <cell r="D83" t="str">
            <v>130K</v>
          </cell>
          <cell r="E83">
            <v>1.5</v>
          </cell>
          <cell r="F83">
            <v>0.03</v>
          </cell>
        </row>
        <row r="84">
          <cell r="A84" t="str">
            <v>네이버&gt;이야기&gt;포토&gt;포토갤러리&gt;슬라이드쇼&gt;&gt;중앙 배너(550x365)</v>
          </cell>
          <cell r="B84">
            <v>66307</v>
          </cell>
          <cell r="C84" t="str">
            <v>550*365</v>
          </cell>
          <cell r="D84" t="str">
            <v>130K</v>
          </cell>
          <cell r="E84">
            <v>2</v>
          </cell>
          <cell r="F84">
            <v>0.25</v>
          </cell>
        </row>
        <row r="85">
          <cell r="A85" t="str">
            <v>네이버&gt;이야기&gt;포토&gt;포토앨범&gt;앨범서브&gt;&gt;우측 배너(148x600)</v>
          </cell>
          <cell r="B85">
            <v>105540387</v>
          </cell>
          <cell r="C85" t="str">
            <v>148*600</v>
          </cell>
          <cell r="D85" t="str">
            <v>130K</v>
          </cell>
          <cell r="E85">
            <v>1.5</v>
          </cell>
          <cell r="F85">
            <v>0.05</v>
          </cell>
        </row>
        <row r="86">
          <cell r="A86" t="str">
            <v>네이버&gt;이야기&gt;포토&gt;포토앨범&gt;앨범슬라이드&gt;&gt;좌측 배너(170x180)</v>
          </cell>
          <cell r="B86">
            <v>1266617</v>
          </cell>
          <cell r="C86" t="str">
            <v>170*180</v>
          </cell>
          <cell r="D86" t="str">
            <v>130K</v>
          </cell>
          <cell r="E86">
            <v>1.5</v>
          </cell>
          <cell r="F86">
            <v>0.21</v>
          </cell>
        </row>
        <row r="87">
          <cell r="A87" t="str">
            <v>네이버&gt;이야기&gt;플레이&gt;&gt;우측 배너(240x240)</v>
          </cell>
          <cell r="B87">
            <v>46946255</v>
          </cell>
          <cell r="C87" t="str">
            <v>240*240</v>
          </cell>
          <cell r="D87" t="str">
            <v>130K</v>
          </cell>
          <cell r="E87">
            <v>3</v>
          </cell>
          <cell r="F87">
            <v>0.13</v>
          </cell>
        </row>
        <row r="88">
          <cell r="A88" t="str">
            <v>네이버&gt;정보&gt;예약/예매&gt;&gt;우측 배너(148x600)</v>
          </cell>
          <cell r="B88">
            <v>123486</v>
          </cell>
          <cell r="C88" t="str">
            <v>148*600</v>
          </cell>
          <cell r="D88" t="str">
            <v>130K</v>
          </cell>
          <cell r="E88">
            <v>1.5</v>
          </cell>
          <cell r="F88">
            <v>0.15</v>
          </cell>
        </row>
        <row r="89">
          <cell r="A89" t="str">
            <v>네이버&gt;정보&gt;취업&gt;&gt;우측 배너(240x240)</v>
          </cell>
          <cell r="B89">
            <v>18320248</v>
          </cell>
          <cell r="C89" t="str">
            <v>240*240</v>
          </cell>
          <cell r="D89" t="str">
            <v>130K</v>
          </cell>
          <cell r="E89">
            <v>2</v>
          </cell>
          <cell r="F89">
            <v>0.02</v>
          </cell>
        </row>
        <row r="90">
          <cell r="A90" t="str">
            <v>네이버&gt;정보&gt;취업&gt;커뮤니티 게시판&gt;&gt;우측 배너(148x600)</v>
          </cell>
          <cell r="B90">
            <v>930416</v>
          </cell>
          <cell r="C90" t="str">
            <v>148*600</v>
          </cell>
          <cell r="D90" t="str">
            <v>130K</v>
          </cell>
          <cell r="E90">
            <v>1.5</v>
          </cell>
          <cell r="F90">
            <v>0.04</v>
          </cell>
        </row>
        <row r="91">
          <cell r="A91" t="str">
            <v>쥬니버&gt;&gt;서비스_우측 배너(100x400)</v>
          </cell>
          <cell r="B91">
            <v>1085882933</v>
          </cell>
          <cell r="C91" t="str">
            <v>100*400</v>
          </cell>
          <cell r="D91" t="str">
            <v>130K</v>
          </cell>
          <cell r="E91">
            <v>1</v>
          </cell>
          <cell r="F91">
            <v>0.16</v>
          </cell>
        </row>
        <row r="92">
          <cell r="A92" t="str">
            <v>쥬니버&gt;쥬니버홈&gt;&gt;TI(555x320)</v>
          </cell>
          <cell r="B92" t="str">
            <v>-</v>
          </cell>
          <cell r="C92" t="str">
            <v>555*320</v>
          </cell>
          <cell r="D92" t="str">
            <v>150K</v>
          </cell>
          <cell r="E92">
            <v>10000000</v>
          </cell>
          <cell r="F92">
            <v>0</v>
          </cell>
        </row>
        <row r="93">
          <cell r="A93" t="str">
            <v>쥬니버&gt;쥬니버홈&gt;&gt;우측 배너(195x150)</v>
          </cell>
          <cell r="B93">
            <v>109583183</v>
          </cell>
          <cell r="C93" t="str">
            <v>195*150</v>
          </cell>
          <cell r="D93" t="str">
            <v>130K</v>
          </cell>
          <cell r="E93">
            <v>2</v>
          </cell>
          <cell r="F93">
            <v>0.37</v>
          </cell>
        </row>
        <row r="94">
          <cell r="A94" t="str">
            <v>쥬니버&gt;쥬니버홈&gt;&gt;좌측 여백(85x145)</v>
          </cell>
          <cell r="B94">
            <v>87665151</v>
          </cell>
          <cell r="C94" t="str">
            <v>85*145</v>
          </cell>
          <cell r="D94" t="str">
            <v>130K</v>
          </cell>
          <cell r="E94">
            <v>1.5</v>
          </cell>
          <cell r="F94">
            <v>0.18</v>
          </cell>
        </row>
        <row r="95">
          <cell r="A95" t="str">
            <v>페이지그룹&gt;&gt;검색+사전(240x240)</v>
          </cell>
          <cell r="B95">
            <v>155167266</v>
          </cell>
          <cell r="C95" t="str">
            <v>240*240</v>
          </cell>
          <cell r="D95" t="str">
            <v>130K</v>
          </cell>
          <cell r="E95">
            <v>2</v>
          </cell>
          <cell r="F95">
            <v>0.14000000000000001</v>
          </cell>
        </row>
        <row r="96">
          <cell r="A96" t="str">
            <v>페이지그룹&gt;&gt;네이버_빅보드(350x300)</v>
          </cell>
          <cell r="B96">
            <v>68732134</v>
          </cell>
          <cell r="C96" t="str">
            <v>350*300</v>
          </cell>
          <cell r="D96" t="str">
            <v>150K</v>
          </cell>
          <cell r="E96">
            <v>4</v>
          </cell>
          <cell r="F96">
            <v>0.25</v>
          </cell>
        </row>
        <row r="97">
          <cell r="A97" t="str">
            <v>페이지그룹&gt;&gt;여성(160x400)</v>
          </cell>
          <cell r="B97">
            <v>38929154</v>
          </cell>
          <cell r="C97" t="str">
            <v>160*400</v>
          </cell>
          <cell r="D97" t="str">
            <v>130K</v>
          </cell>
          <cell r="E97">
            <v>3</v>
          </cell>
          <cell r="F97">
            <v>7.0000000000000007E-2</v>
          </cell>
        </row>
        <row r="98">
          <cell r="A98" t="str">
            <v>페이지그룹&gt;&gt;여성텍스트</v>
          </cell>
          <cell r="B98">
            <v>11218632</v>
          </cell>
          <cell r="C98" t="str">
            <v>25/33자</v>
          </cell>
          <cell r="D98" t="str">
            <v>-</v>
          </cell>
          <cell r="E98">
            <v>0.5</v>
          </cell>
          <cell r="F98">
            <v>0.03</v>
          </cell>
        </row>
        <row r="99">
          <cell r="A99" t="str">
            <v>페이지그룹&gt;&gt;여행, 레저(160x400)</v>
          </cell>
          <cell r="B99">
            <v>23657711</v>
          </cell>
          <cell r="C99" t="str">
            <v>160*400</v>
          </cell>
          <cell r="D99" t="str">
            <v>130K</v>
          </cell>
          <cell r="E99">
            <v>3</v>
          </cell>
          <cell r="F99">
            <v>0.12</v>
          </cell>
        </row>
        <row r="100">
          <cell r="A100" t="str">
            <v>페이지그룹&gt;&gt;커뮤니티탑(240x240)</v>
          </cell>
          <cell r="B100">
            <v>113468574</v>
          </cell>
          <cell r="C100" t="str">
            <v>240*240</v>
          </cell>
          <cell r="D100" t="str">
            <v>130K</v>
          </cell>
          <cell r="E100">
            <v>3</v>
          </cell>
          <cell r="F100">
            <v>0.03</v>
          </cell>
        </row>
        <row r="101">
          <cell r="A101" t="str">
            <v>페이지그룹&gt;&gt;커뮤니티2.0(240x240)</v>
          </cell>
          <cell r="B101">
            <v>60794089</v>
          </cell>
          <cell r="C101" t="str">
            <v>240*240</v>
          </cell>
          <cell r="D101" t="str">
            <v>130K</v>
          </cell>
          <cell r="E101">
            <v>2</v>
          </cell>
          <cell r="F101">
            <v>0</v>
          </cell>
        </row>
        <row r="102">
          <cell r="A102" t="str">
            <v>페이지그룹&gt;&gt;정보(240x240)</v>
          </cell>
          <cell r="B102">
            <v>8789949</v>
          </cell>
          <cell r="C102" t="str">
            <v>240*240</v>
          </cell>
          <cell r="D102" t="str">
            <v>130K</v>
          </cell>
          <cell r="E102">
            <v>1.5</v>
          </cell>
          <cell r="F102">
            <v>0.03</v>
          </cell>
        </row>
        <row r="103">
          <cell r="A103" t="str">
            <v>페이지그룹&gt;&gt;정보+도구(148x600)</v>
          </cell>
          <cell r="B103">
            <v>55091333</v>
          </cell>
          <cell r="C103" t="str">
            <v>148*600</v>
          </cell>
          <cell r="D103" t="str">
            <v>130K</v>
          </cell>
          <cell r="E103">
            <v>1.5</v>
          </cell>
          <cell r="F103">
            <v>0.03</v>
          </cell>
        </row>
        <row r="104">
          <cell r="A104" t="str">
            <v>페이지그룹&gt;&gt;커뮤니티서브(175x130)</v>
          </cell>
          <cell r="B104">
            <v>501586744</v>
          </cell>
          <cell r="C104" t="str">
            <v>175*130</v>
          </cell>
          <cell r="D104" t="str">
            <v>130K</v>
          </cell>
          <cell r="E104">
            <v>1.5</v>
          </cell>
          <cell r="F104">
            <v>0.05</v>
          </cell>
        </row>
        <row r="105">
          <cell r="A105" t="str">
            <v>페이지그룹&gt;&gt;커뮤니티우측(148x600)</v>
          </cell>
          <cell r="B105">
            <v>109019209</v>
          </cell>
          <cell r="C105" t="str">
            <v>148*600</v>
          </cell>
          <cell r="D105" t="str">
            <v>130K</v>
          </cell>
          <cell r="E105">
            <v>1.5</v>
          </cell>
          <cell r="F105">
            <v>0.05</v>
          </cell>
        </row>
        <row r="106">
          <cell r="A106" t="str">
            <v>페이지그룹&gt;&gt;커뮤니티좌측(175x50)</v>
          </cell>
          <cell r="B106">
            <v>167785813</v>
          </cell>
          <cell r="C106" t="str">
            <v>175*50</v>
          </cell>
          <cell r="D106" t="str">
            <v>130K</v>
          </cell>
          <cell r="E106">
            <v>1.5</v>
          </cell>
          <cell r="F106">
            <v>0.04</v>
          </cell>
        </row>
        <row r="107">
          <cell r="A107" t="str">
            <v>페이지그룹&gt;&gt;커뮤니티탑(250x155)</v>
          </cell>
          <cell r="B107">
            <v>205991915</v>
          </cell>
          <cell r="C107" t="str">
            <v>250*155</v>
          </cell>
          <cell r="D107" t="str">
            <v>130K</v>
          </cell>
          <cell r="E107">
            <v>3</v>
          </cell>
          <cell r="F107">
            <v>0.05</v>
          </cell>
        </row>
        <row r="108">
          <cell r="A108" t="str">
            <v>페이지그룹&gt;&gt;한게임_빅보드(350x300)</v>
          </cell>
          <cell r="B108">
            <v>48033263</v>
          </cell>
          <cell r="C108" t="str">
            <v>350*300</v>
          </cell>
          <cell r="D108" t="str">
            <v>150K</v>
          </cell>
          <cell r="E108">
            <v>4</v>
          </cell>
          <cell r="F108">
            <v>0.4</v>
          </cell>
        </row>
        <row r="109">
          <cell r="A109" t="str">
            <v>한게임&gt;로그인&gt;&gt;빅보드(350x300)</v>
          </cell>
          <cell r="B109">
            <v>48033263</v>
          </cell>
          <cell r="C109" t="str">
            <v>350*300</v>
          </cell>
          <cell r="D109" t="str">
            <v>150K</v>
          </cell>
          <cell r="E109">
            <v>4</v>
          </cell>
          <cell r="F109">
            <v>0.28999999999999998</v>
          </cell>
        </row>
        <row r="110">
          <cell r="A110" t="str">
            <v>한게임&gt;일반게임_SS&gt;&gt;우측 배너(250x100)</v>
          </cell>
          <cell r="B110">
            <v>227538021</v>
          </cell>
          <cell r="C110" t="str">
            <v>148*600</v>
          </cell>
          <cell r="D110" t="str">
            <v>130K</v>
          </cell>
          <cell r="E110">
            <v>1.5</v>
          </cell>
          <cell r="F110">
            <v>0.08</v>
          </cell>
        </row>
        <row r="111">
          <cell r="A111" t="str">
            <v>한게임&gt;클라이언트&gt;&gt;하단 배너(790x60)</v>
          </cell>
          <cell r="B111">
            <v>820970715</v>
          </cell>
          <cell r="C111" t="str">
            <v>790*60</v>
          </cell>
          <cell r="D111" t="str">
            <v>50K</v>
          </cell>
          <cell r="E111">
            <v>1.5</v>
          </cell>
          <cell r="F111">
            <v>0.06</v>
          </cell>
        </row>
        <row r="112">
          <cell r="A112" t="str">
            <v>한게임&gt;한게임홈&gt;&gt;우측 배너(200x200)</v>
          </cell>
          <cell r="B112">
            <v>60272582</v>
          </cell>
          <cell r="C112" t="str">
            <v>200*200</v>
          </cell>
          <cell r="D112" t="str">
            <v>130K</v>
          </cell>
          <cell r="E112">
            <v>2</v>
          </cell>
          <cell r="F112">
            <v>0.13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전체단가표"/>
    </sheetNames>
    <sheetDataSet>
      <sheetData sheetId="0"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투고"/>
    </sheetNames>
    <sheetDataSet>
      <sheetData sheetId="0"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체단가표"/>
      <sheetName val="가이드모음"/>
      <sheetName val="게재지면캡쳐"/>
      <sheetName val="사용방법"/>
      <sheetName val="mediamix샘플_확정"/>
      <sheetName val="코오롱세계일주"/>
      <sheetName val="위스키3"/>
      <sheetName val="주류전체2"/>
      <sheetName val="월간일정표"/>
      <sheetName val="엔미즈_코리아"/>
      <sheetName val="Definitions"/>
      <sheetName val="N賃率-職"/>
      <sheetName val="현금"/>
    </sheetNames>
    <sheetDataSet>
      <sheetData sheetId="0" refreshError="1">
        <row r="2">
          <cell r="A2" t="str">
            <v>네이버&gt;Home&gt;&gt;검색창광고</v>
          </cell>
          <cell r="B2">
            <v>93</v>
          </cell>
          <cell r="C2" t="str">
            <v>10자</v>
          </cell>
          <cell r="D2" t="str">
            <v>-</v>
          </cell>
          <cell r="E2">
            <v>10000000</v>
          </cell>
          <cell r="F2">
            <v>0</v>
          </cell>
        </row>
        <row r="3">
          <cell r="A3" t="str">
            <v>네이버&gt;Home&gt;&gt;마이크로사이트(82x100) - POP icon</v>
          </cell>
          <cell r="B3">
            <v>62</v>
          </cell>
          <cell r="C3" t="str">
            <v>82*100</v>
          </cell>
          <cell r="D3" t="str">
            <v>50K</v>
          </cell>
          <cell r="E3">
            <v>40000000</v>
          </cell>
          <cell r="F3">
            <v>0.04</v>
          </cell>
        </row>
        <row r="4">
          <cell r="A4" t="str">
            <v>네이버&gt;Home&gt;&gt;마이크로사이트(82x100)</v>
          </cell>
          <cell r="B4">
            <v>62</v>
          </cell>
          <cell r="C4" t="str">
            <v>82*100</v>
          </cell>
          <cell r="D4" t="str">
            <v>200K+1.5M</v>
          </cell>
          <cell r="E4">
            <v>50000000</v>
          </cell>
          <cell r="F4">
            <v>0.04</v>
          </cell>
        </row>
        <row r="5">
          <cell r="A5" t="str">
            <v>네이버&gt;Home&gt;&gt;브랜딩보드_고정(191x150)</v>
          </cell>
          <cell r="B5">
            <v>217</v>
          </cell>
          <cell r="C5" t="str">
            <v>191*150</v>
          </cell>
          <cell r="D5" t="str">
            <v>80K</v>
          </cell>
          <cell r="E5">
            <v>70000000</v>
          </cell>
          <cell r="F5">
            <v>0.1</v>
          </cell>
        </row>
        <row r="6">
          <cell r="A6" t="str">
            <v>네이버&gt;Home&gt;&gt;브랜딩보드_고정(191x150) - 애니메이션형</v>
          </cell>
          <cell r="B6">
            <v>217</v>
          </cell>
          <cell r="C6" t="str">
            <v>191*150</v>
          </cell>
          <cell r="D6" t="str">
            <v>100K</v>
          </cell>
          <cell r="E6">
            <v>80000000</v>
          </cell>
          <cell r="F6">
            <v>0.1</v>
          </cell>
        </row>
        <row r="7">
          <cell r="A7" t="str">
            <v>네이버&gt;Home&gt;&gt;브랜딩보드_고정(191x150) - 세로 확장형</v>
          </cell>
          <cell r="B7">
            <v>217</v>
          </cell>
          <cell r="C7" t="str">
            <v>191*150</v>
          </cell>
          <cell r="D7" t="str">
            <v>150K</v>
          </cell>
          <cell r="E7">
            <v>100000000</v>
          </cell>
          <cell r="F7">
            <v>0.1</v>
          </cell>
        </row>
        <row r="8">
          <cell r="A8" t="str">
            <v>네이버&gt;Home&gt;&gt;브랜딩보드_고정(191x150) - POP 동영상</v>
          </cell>
          <cell r="B8">
            <v>217</v>
          </cell>
          <cell r="C8" t="str">
            <v>191*150</v>
          </cell>
          <cell r="D8" t="str">
            <v>120K+1.5M</v>
          </cell>
          <cell r="E8">
            <v>100000000</v>
          </cell>
          <cell r="F8">
            <v>0.1</v>
          </cell>
        </row>
        <row r="9">
          <cell r="A9" t="str">
            <v>네이버&gt;Home&gt;&gt;브랜딩보드_고정(191x150) - 슈퍼 확장형</v>
          </cell>
          <cell r="B9">
            <v>217</v>
          </cell>
          <cell r="C9" t="str">
            <v>191*150</v>
          </cell>
          <cell r="D9" t="str">
            <v>200K</v>
          </cell>
          <cell r="E9">
            <v>120000000</v>
          </cell>
          <cell r="F9">
            <v>0.1</v>
          </cell>
        </row>
        <row r="10">
          <cell r="A10" t="str">
            <v>네이버&gt;Home&gt;&gt;브랜딩보드_프로모션(191x150)</v>
          </cell>
          <cell r="B10">
            <v>2907890800</v>
          </cell>
          <cell r="C10" t="str">
            <v>191*150</v>
          </cell>
          <cell r="D10" t="str">
            <v>100K</v>
          </cell>
          <cell r="E10">
            <v>2.5</v>
          </cell>
          <cell r="F10">
            <v>0.06</v>
          </cell>
        </row>
        <row r="11">
          <cell r="A11" t="str">
            <v>네이버&gt;Home&gt;&gt;상단 배너(390x100)</v>
          </cell>
          <cell r="B11">
            <v>2907890800</v>
          </cell>
          <cell r="C11" t="str">
            <v>390*100</v>
          </cell>
          <cell r="D11" t="str">
            <v>130K</v>
          </cell>
          <cell r="E11">
            <v>3</v>
          </cell>
          <cell r="F11">
            <v>0.14000000000000001</v>
          </cell>
        </row>
        <row r="12">
          <cell r="A12" t="str">
            <v>네이버&gt;Home&gt;&gt;이벤트_텍스트_1</v>
          </cell>
          <cell r="B12">
            <v>2919813494</v>
          </cell>
          <cell r="C12" t="str">
            <v>12자</v>
          </cell>
          <cell r="D12" t="str">
            <v>-</v>
          </cell>
          <cell r="E12">
            <v>0.5</v>
          </cell>
          <cell r="F12">
            <v>0.02</v>
          </cell>
        </row>
        <row r="13">
          <cell r="A13" t="str">
            <v>네이버&gt;Home&gt;&gt;이벤트_텍스트_2</v>
          </cell>
          <cell r="B13">
            <v>2919854685</v>
          </cell>
          <cell r="C13" t="str">
            <v>12자</v>
          </cell>
          <cell r="D13" t="str">
            <v>-</v>
          </cell>
          <cell r="E13">
            <v>0.4</v>
          </cell>
          <cell r="F13">
            <v>0.01</v>
          </cell>
        </row>
        <row r="14">
          <cell r="A14" t="str">
            <v>네이버&gt;Home&gt;&gt;이벤트_텍스트_3</v>
          </cell>
          <cell r="B14">
            <v>2919853939</v>
          </cell>
          <cell r="C14" t="str">
            <v>12자</v>
          </cell>
          <cell r="D14" t="str">
            <v>-</v>
          </cell>
          <cell r="E14">
            <v>0.4</v>
          </cell>
          <cell r="F14">
            <v>0.01</v>
          </cell>
        </row>
        <row r="15">
          <cell r="A15" t="str">
            <v>네이버&gt;Home&gt;&gt;프리미엄_텍스트(170x13)</v>
          </cell>
          <cell r="B15">
            <v>35.429000000000002</v>
          </cell>
          <cell r="C15" t="str">
            <v>170*13</v>
          </cell>
          <cell r="D15" t="str">
            <v>10K</v>
          </cell>
          <cell r="E15">
            <v>20000000</v>
          </cell>
          <cell r="F15">
            <v>0.01</v>
          </cell>
        </row>
        <row r="16">
          <cell r="A16" t="str">
            <v>네이버&gt;검색&gt;&gt;랜덤아이콘(130x110)</v>
          </cell>
          <cell r="B16">
            <v>265714290.14300001</v>
          </cell>
          <cell r="C16" t="str">
            <v>130*110</v>
          </cell>
          <cell r="D16" t="str">
            <v>50K</v>
          </cell>
          <cell r="E16">
            <v>60000000</v>
          </cell>
          <cell r="F16">
            <v>0.04</v>
          </cell>
        </row>
        <row r="17">
          <cell r="A17" t="str">
            <v>네이버&gt;검색&gt;인기검색어/지식검색&gt;&gt;우측 배너(148x600)</v>
          </cell>
          <cell r="B17">
            <v>2049970</v>
          </cell>
          <cell r="C17" t="str">
            <v>148*600</v>
          </cell>
          <cell r="D17" t="str">
            <v>130K</v>
          </cell>
          <cell r="E17">
            <v>2</v>
          </cell>
          <cell r="F17">
            <v>0.3</v>
          </cell>
        </row>
        <row r="18">
          <cell r="A18" t="str">
            <v>네이버&gt;검색&gt;인물&gt;&gt;우측 배너(240x240)</v>
          </cell>
          <cell r="B18">
            <v>11062877</v>
          </cell>
          <cell r="C18" t="str">
            <v>240*240</v>
          </cell>
          <cell r="D18" t="str">
            <v>130K</v>
          </cell>
          <cell r="E18">
            <v>2</v>
          </cell>
          <cell r="F18">
            <v>0.1</v>
          </cell>
        </row>
        <row r="19">
          <cell r="A19" t="str">
            <v>네이버&gt;검색&gt;지식시장&gt;&gt;우측배너(240x240)</v>
          </cell>
          <cell r="B19">
            <v>6326577</v>
          </cell>
          <cell r="C19" t="str">
            <v>240*240</v>
          </cell>
          <cell r="D19" t="str">
            <v>130K</v>
          </cell>
          <cell r="E19">
            <v>2</v>
          </cell>
          <cell r="F19">
            <v>0.1</v>
          </cell>
        </row>
        <row r="20">
          <cell r="A20" t="str">
            <v>네이버&gt;검색&gt;지식인&gt;&gt;우측 배너(240x240)</v>
          </cell>
          <cell r="B20">
            <v>853994039</v>
          </cell>
          <cell r="C20" t="str">
            <v>240*240</v>
          </cell>
          <cell r="D20" t="str">
            <v>130K</v>
          </cell>
          <cell r="E20">
            <v>2</v>
          </cell>
          <cell r="F20">
            <v>0.06</v>
          </cell>
        </row>
        <row r="21">
          <cell r="A21" t="str">
            <v>네이버&gt;검색&gt;책&gt;잡지&gt;&gt;상단 배너(290x70)</v>
          </cell>
          <cell r="B21">
            <v>15914505</v>
          </cell>
          <cell r="C21" t="str">
            <v>290*70</v>
          </cell>
          <cell r="D21" t="str">
            <v>130K</v>
          </cell>
          <cell r="E21">
            <v>3</v>
          </cell>
          <cell r="F21">
            <v>0</v>
          </cell>
        </row>
        <row r="22">
          <cell r="A22" t="str">
            <v>네이버&gt;검색&gt;책&gt;잡지&gt;&gt;텍스트</v>
          </cell>
          <cell r="B22">
            <v>21169</v>
          </cell>
          <cell r="C22" t="str">
            <v>0*0</v>
          </cell>
          <cell r="D22" t="str">
            <v>-</v>
          </cell>
          <cell r="E22">
            <v>0.5</v>
          </cell>
          <cell r="F22">
            <v>0.03</v>
          </cell>
        </row>
        <row r="23">
          <cell r="A23" t="str">
            <v>네이버&gt;검색&gt;특허&gt;&gt;우측 배너(240x240)</v>
          </cell>
          <cell r="B23">
            <v>4259020</v>
          </cell>
          <cell r="C23" t="str">
            <v>240*240</v>
          </cell>
          <cell r="D23" t="str">
            <v>130K</v>
          </cell>
          <cell r="E23">
            <v>1.5</v>
          </cell>
          <cell r="F23">
            <v>0.04</v>
          </cell>
        </row>
        <row r="24">
          <cell r="A24" t="str">
            <v>네이버&gt;금융&gt;&gt;금융서브_우측 배너(148x600)</v>
          </cell>
          <cell r="B24">
            <v>1229362</v>
          </cell>
          <cell r="C24" t="str">
            <v>148*600</v>
          </cell>
          <cell r="D24" t="str">
            <v>130K</v>
          </cell>
          <cell r="E24">
            <v>1.5</v>
          </cell>
          <cell r="F24">
            <v>0.12</v>
          </cell>
        </row>
        <row r="25">
          <cell r="A25" t="str">
            <v>네이버&gt;금융&gt;&gt;금융탑_우측 배너(240x240)</v>
          </cell>
          <cell r="B25">
            <v>33125492</v>
          </cell>
          <cell r="C25" t="str">
            <v>240*240</v>
          </cell>
          <cell r="D25" t="str">
            <v>130K</v>
          </cell>
          <cell r="E25">
            <v>3</v>
          </cell>
          <cell r="F25">
            <v>0.05</v>
          </cell>
        </row>
        <row r="26">
          <cell r="A26" t="str">
            <v>네이버&gt;금융&gt;증권&gt;증권서브&gt;&gt;우측 배너(148x600)</v>
          </cell>
          <cell r="B26">
            <v>198630945</v>
          </cell>
          <cell r="C26" t="str">
            <v>148*600</v>
          </cell>
          <cell r="D26" t="str">
            <v>130K</v>
          </cell>
          <cell r="E26">
            <v>1.5</v>
          </cell>
          <cell r="F26">
            <v>0</v>
          </cell>
        </row>
        <row r="27">
          <cell r="A27" t="str">
            <v>네이버&gt;미디어&gt;뉴스&gt;&gt;기사내 배너(240x240)</v>
          </cell>
          <cell r="B27">
            <v>381509003</v>
          </cell>
          <cell r="C27" t="str">
            <v>240*240</v>
          </cell>
          <cell r="D27" t="str">
            <v>130K</v>
          </cell>
          <cell r="E27">
            <v>4</v>
          </cell>
          <cell r="F27">
            <v>0.2</v>
          </cell>
        </row>
        <row r="28">
          <cell r="A28" t="str">
            <v>네이버&gt;미디어&gt;뉴스&gt;&gt;뉴스_아웃배너(240x240)</v>
          </cell>
          <cell r="B28">
            <v>746224062</v>
          </cell>
          <cell r="C28" t="str">
            <v>240*240</v>
          </cell>
          <cell r="D28" t="str">
            <v>130K</v>
          </cell>
          <cell r="E28">
            <v>4</v>
          </cell>
          <cell r="F28">
            <v>0.05</v>
          </cell>
        </row>
        <row r="29">
          <cell r="A29" t="str">
            <v>네이버&gt;미디어&gt;뉴스&gt;&gt;뉴스_확장배너(240x240)</v>
          </cell>
          <cell r="B29">
            <v>746224062</v>
          </cell>
          <cell r="C29" t="str">
            <v>240*240</v>
          </cell>
          <cell r="D29" t="str">
            <v>300K</v>
          </cell>
          <cell r="E29">
            <v>3</v>
          </cell>
          <cell r="F29">
            <v>0</v>
          </cell>
        </row>
        <row r="30">
          <cell r="A30" t="str">
            <v>네이버&gt;미디어&gt;뉴스&gt;&gt;섹션홈_우측 배너(240x240)</v>
          </cell>
          <cell r="B30">
            <v>144437034</v>
          </cell>
          <cell r="C30" t="str">
            <v>240*240</v>
          </cell>
          <cell r="D30" t="str">
            <v>130K</v>
          </cell>
          <cell r="E30">
            <v>3</v>
          </cell>
          <cell r="F30">
            <v>0.03</v>
          </cell>
        </row>
        <row r="31">
          <cell r="A31" t="str">
            <v>네이버&gt;미디어&gt;뉴스&gt;&gt;우측 배너(240x240)</v>
          </cell>
          <cell r="B31">
            <v>1641842291.1800001</v>
          </cell>
          <cell r="C31" t="str">
            <v>240*240</v>
          </cell>
          <cell r="D31" t="str">
            <v>130K</v>
          </cell>
          <cell r="E31">
            <v>2</v>
          </cell>
          <cell r="F31">
            <v>0.05</v>
          </cell>
        </row>
        <row r="32">
          <cell r="A32" t="str">
            <v>네이버&gt;미디어&gt;뉴스&gt;&gt;텍스트</v>
          </cell>
          <cell r="B32">
            <v>1141336427.24</v>
          </cell>
          <cell r="C32" t="str">
            <v>25/33자</v>
          </cell>
          <cell r="D32" t="str">
            <v>-</v>
          </cell>
          <cell r="E32">
            <v>0.5</v>
          </cell>
          <cell r="F32">
            <v>0.08</v>
          </cell>
        </row>
        <row r="33">
          <cell r="A33" t="str">
            <v>네이버&gt;미디어&gt;뉴스&gt;홈&gt;&gt;뉴스홈 브랜딩보드(270x180)</v>
          </cell>
          <cell r="B33">
            <v>93</v>
          </cell>
          <cell r="C33" t="str">
            <v>270*180</v>
          </cell>
          <cell r="D33" t="str">
            <v>150K</v>
          </cell>
          <cell r="E33">
            <v>20000000</v>
          </cell>
          <cell r="F33">
            <v>0.17</v>
          </cell>
        </row>
        <row r="34">
          <cell r="A34" t="str">
            <v>네이버&gt;미디어&gt;스포츠&gt;&gt;우측 배너(240x240)</v>
          </cell>
          <cell r="B34">
            <v>345085178.18000001</v>
          </cell>
          <cell r="C34" t="str">
            <v>240*240</v>
          </cell>
          <cell r="D34" t="str">
            <v>130K</v>
          </cell>
          <cell r="E34">
            <v>2</v>
          </cell>
          <cell r="F34">
            <v>0.04</v>
          </cell>
        </row>
        <row r="35">
          <cell r="A35" t="str">
            <v>네이버&gt;미디어&gt;스포츠&gt;&gt;텍스트</v>
          </cell>
          <cell r="B35">
            <v>333604018.24000001</v>
          </cell>
          <cell r="C35" t="str">
            <v>25/33자</v>
          </cell>
          <cell r="D35" t="str">
            <v>-</v>
          </cell>
          <cell r="E35">
            <v>0.5</v>
          </cell>
          <cell r="F35">
            <v>0.03</v>
          </cell>
        </row>
        <row r="36">
          <cell r="A36" t="str">
            <v>네이버&gt;사전&gt;&gt;우측 배너(240x240)</v>
          </cell>
          <cell r="B36">
            <v>150452074</v>
          </cell>
          <cell r="C36" t="str">
            <v>240*240</v>
          </cell>
          <cell r="D36" t="str">
            <v>130K</v>
          </cell>
          <cell r="E36">
            <v>2</v>
          </cell>
          <cell r="F36">
            <v>0.08</v>
          </cell>
        </row>
        <row r="37">
          <cell r="A37" t="str">
            <v>네이버&gt;생활&gt;날씨&gt;&gt;우측 배너(200x200)</v>
          </cell>
          <cell r="B37">
            <v>32980424</v>
          </cell>
          <cell r="C37" t="str">
            <v>200*200</v>
          </cell>
          <cell r="D37" t="str">
            <v>130K</v>
          </cell>
          <cell r="E37">
            <v>2</v>
          </cell>
          <cell r="F37">
            <v>0.35</v>
          </cell>
        </row>
        <row r="38">
          <cell r="A38" t="str">
            <v>네이버&gt;생활&gt;맛집&gt;&gt;우측배너(148x600)</v>
          </cell>
          <cell r="B38">
            <v>1061184</v>
          </cell>
          <cell r="C38" t="str">
            <v>148*600</v>
          </cell>
          <cell r="D38" t="str">
            <v>130K</v>
          </cell>
          <cell r="E38">
            <v>3</v>
          </cell>
          <cell r="F38">
            <v>0.05</v>
          </cell>
        </row>
        <row r="39">
          <cell r="A39" t="str">
            <v>네이버&gt;생활&gt;맛집&gt;&gt;텍스트</v>
          </cell>
          <cell r="B39">
            <v>142647</v>
          </cell>
          <cell r="C39" t="str">
            <v>25/33자</v>
          </cell>
          <cell r="D39" t="str">
            <v>-</v>
          </cell>
          <cell r="E39">
            <v>0.5</v>
          </cell>
          <cell r="F39">
            <v>0.06</v>
          </cell>
        </row>
        <row r="40">
          <cell r="A40" t="str">
            <v>네이버&gt;생활&gt;여행&gt;여행서브&gt;&gt;우측 배너(160x400)</v>
          </cell>
          <cell r="B40">
            <v>7102289</v>
          </cell>
          <cell r="C40" t="str">
            <v>160*400</v>
          </cell>
          <cell r="D40" t="str">
            <v>130K</v>
          </cell>
          <cell r="E40">
            <v>3</v>
          </cell>
          <cell r="F40">
            <v>0.18</v>
          </cell>
        </row>
        <row r="41">
          <cell r="A41" t="str">
            <v>네이버&gt;생활&gt;여행&gt;여행홈&gt;&gt;TI(500x300)</v>
          </cell>
          <cell r="B41">
            <v>0</v>
          </cell>
          <cell r="C41" t="str">
            <v>500*300</v>
          </cell>
          <cell r="D41" t="str">
            <v>150K</v>
          </cell>
          <cell r="E41">
            <v>7000000</v>
          </cell>
          <cell r="F41">
            <v>0</v>
          </cell>
        </row>
        <row r="42">
          <cell r="A42" t="str">
            <v>네이버&gt;생활&gt;여행&gt;여행홈&gt;&gt;우측 배너(200x200)</v>
          </cell>
          <cell r="B42">
            <v>1698966</v>
          </cell>
          <cell r="C42" t="str">
            <v>200*200</v>
          </cell>
          <cell r="D42" t="str">
            <v>130K</v>
          </cell>
          <cell r="E42">
            <v>3</v>
          </cell>
          <cell r="F42">
            <v>0.21</v>
          </cell>
        </row>
        <row r="43">
          <cell r="A43" t="str">
            <v>네이버&gt;생활&gt;요리&gt;요리서브&gt;&gt;우측 배너(160x400)</v>
          </cell>
          <cell r="B43">
            <v>31001586</v>
          </cell>
          <cell r="C43" t="str">
            <v>160*400</v>
          </cell>
          <cell r="D43" t="str">
            <v>130K</v>
          </cell>
          <cell r="E43">
            <v>3</v>
          </cell>
          <cell r="F43">
            <v>0.09</v>
          </cell>
        </row>
        <row r="44">
          <cell r="A44" t="str">
            <v>네이버&gt;생활&gt;요리&gt;요리홈&gt;&gt;우측 배너(200x200)</v>
          </cell>
          <cell r="B44">
            <v>2093623</v>
          </cell>
          <cell r="C44" t="str">
            <v>200*200</v>
          </cell>
          <cell r="D44" t="str">
            <v>130K</v>
          </cell>
          <cell r="E44">
            <v>3</v>
          </cell>
          <cell r="F44">
            <v>0.05</v>
          </cell>
        </row>
        <row r="45">
          <cell r="A45" t="str">
            <v>네이버&gt;생활&gt;월드타운&gt;월드타운서브&gt;&gt;우측 배너(160x400)</v>
          </cell>
          <cell r="B45">
            <v>14527271</v>
          </cell>
          <cell r="C45" t="str">
            <v>160*400</v>
          </cell>
          <cell r="D45" t="str">
            <v>130K</v>
          </cell>
          <cell r="E45">
            <v>3</v>
          </cell>
          <cell r="F45">
            <v>0.15</v>
          </cell>
        </row>
        <row r="46">
          <cell r="A46" t="str">
            <v>네이버&gt;생활&gt;월드타운&gt;월드타운홈&gt;&gt;우측 배너(240x240)</v>
          </cell>
          <cell r="B46">
            <v>573708</v>
          </cell>
          <cell r="C46" t="str">
            <v>240*240</v>
          </cell>
          <cell r="D46" t="str">
            <v>130K</v>
          </cell>
          <cell r="E46">
            <v>3</v>
          </cell>
          <cell r="F46">
            <v>0.3</v>
          </cell>
        </row>
        <row r="47">
          <cell r="A47" t="str">
            <v>네이버&gt;생활&gt;인조이재팬&gt;&gt;우측 배너(240x240)</v>
          </cell>
          <cell r="B47">
            <v>3355722</v>
          </cell>
          <cell r="C47" t="str">
            <v>240*240</v>
          </cell>
          <cell r="D47" t="str">
            <v>130K</v>
          </cell>
          <cell r="E47">
            <v>1.5</v>
          </cell>
          <cell r="F47">
            <v>0.05</v>
          </cell>
        </row>
        <row r="48">
          <cell r="A48" t="str">
            <v>네이버&gt;생활&gt;인조이재팬&gt;번역게시판&gt;&gt;우측 배너(148x600)</v>
          </cell>
          <cell r="B48">
            <v>48307488</v>
          </cell>
          <cell r="C48" t="str">
            <v>148*600</v>
          </cell>
          <cell r="D48" t="str">
            <v>130K</v>
          </cell>
          <cell r="E48">
            <v>1.5</v>
          </cell>
          <cell r="F48">
            <v>0.03</v>
          </cell>
        </row>
        <row r="49">
          <cell r="A49" t="str">
            <v>네이버&gt;생활&gt;자동차&gt;&gt;우측 배너(240x240)</v>
          </cell>
          <cell r="B49">
            <v>27110480</v>
          </cell>
          <cell r="C49" t="str">
            <v>240*240</v>
          </cell>
          <cell r="D49" t="str">
            <v>130K</v>
          </cell>
          <cell r="E49">
            <v>3</v>
          </cell>
          <cell r="F49">
            <v>0.06</v>
          </cell>
        </row>
        <row r="50">
          <cell r="A50" t="str">
            <v>네이버&gt;생활&gt;자동차&gt;자료실&gt;&gt;우측 배너(148x600)</v>
          </cell>
          <cell r="B50">
            <v>40950472</v>
          </cell>
          <cell r="C50" t="str">
            <v>148*600</v>
          </cell>
          <cell r="D50" t="str">
            <v>130K</v>
          </cell>
          <cell r="E50">
            <v>3</v>
          </cell>
          <cell r="F50">
            <v>0.08</v>
          </cell>
        </row>
        <row r="51">
          <cell r="A51" t="str">
            <v>네이버&gt;생활&gt;자동차&gt;자료실&gt;&gt;우측 배너(160x400)</v>
          </cell>
          <cell r="B51">
            <v>7363203</v>
          </cell>
          <cell r="C51" t="str">
            <v>160*400</v>
          </cell>
          <cell r="D51" t="str">
            <v>130K</v>
          </cell>
          <cell r="E51">
            <v>3</v>
          </cell>
          <cell r="F51">
            <v>0</v>
          </cell>
        </row>
        <row r="52">
          <cell r="A52" t="str">
            <v>네이버&gt;생활&gt;지역정보&gt;교통&gt;&gt;우측배너(200x200)</v>
          </cell>
          <cell r="B52">
            <v>924578</v>
          </cell>
          <cell r="C52" t="str">
            <v>200*200</v>
          </cell>
          <cell r="D52" t="str">
            <v>130K</v>
          </cell>
          <cell r="E52">
            <v>2</v>
          </cell>
          <cell r="F52">
            <v>0.04</v>
          </cell>
        </row>
        <row r="53">
          <cell r="A53" t="str">
            <v>네이버&gt;생활&gt;지역정보&gt;지역정보서브&gt;&gt;우측 배너(200x200)</v>
          </cell>
          <cell r="B53">
            <v>1130132</v>
          </cell>
          <cell r="C53" t="str">
            <v>200*200</v>
          </cell>
          <cell r="D53" t="str">
            <v>130K</v>
          </cell>
          <cell r="E53">
            <v>2</v>
          </cell>
          <cell r="F53">
            <v>0.1</v>
          </cell>
        </row>
        <row r="54">
          <cell r="A54" t="str">
            <v>네이버&gt;생활&gt;지역정보&gt;지역정보서브&gt;&gt;지도검색 배너(400x70)</v>
          </cell>
          <cell r="B54">
            <v>12338434</v>
          </cell>
          <cell r="C54" t="str">
            <v>400*70</v>
          </cell>
          <cell r="D54" t="str">
            <v>130K</v>
          </cell>
          <cell r="E54">
            <v>2</v>
          </cell>
          <cell r="F54">
            <v>0.21</v>
          </cell>
        </row>
        <row r="55">
          <cell r="A55" t="str">
            <v>네이버&gt;엔터테이먼트&gt;뮤직&gt;뮤직서브&gt;&gt;우측 배너(200x170)</v>
          </cell>
          <cell r="B55">
            <v>29459255</v>
          </cell>
          <cell r="C55" t="str">
            <v>200*170</v>
          </cell>
          <cell r="D55" t="str">
            <v>130K</v>
          </cell>
          <cell r="E55">
            <v>2</v>
          </cell>
          <cell r="F55">
            <v>0.04</v>
          </cell>
        </row>
        <row r="56">
          <cell r="A56" t="str">
            <v>네이버&gt;엔터테이먼트&gt;뮤직&gt;뮤직플레이어&gt;&gt;하단 배너(380x50)</v>
          </cell>
          <cell r="B56">
            <v>79321356</v>
          </cell>
          <cell r="C56" t="str">
            <v>380*50</v>
          </cell>
          <cell r="D56" t="str">
            <v>130K</v>
          </cell>
          <cell r="E56">
            <v>1.5</v>
          </cell>
          <cell r="F56">
            <v>0.02</v>
          </cell>
        </row>
        <row r="57">
          <cell r="A57" t="str">
            <v>네이버&gt;엔터테이먼트&gt;뮤직&gt;뮤직홈&gt;&gt;우측 배너(200x170)</v>
          </cell>
          <cell r="B57">
            <v>3283959</v>
          </cell>
          <cell r="C57" t="str">
            <v>200*170</v>
          </cell>
          <cell r="D57" t="str">
            <v>130K</v>
          </cell>
          <cell r="E57">
            <v>3</v>
          </cell>
          <cell r="F57">
            <v>0.06</v>
          </cell>
        </row>
        <row r="58">
          <cell r="A58" t="str">
            <v>네이버&gt;엔터테이먼트&gt;영화&gt;영화서브&gt;&gt;우측 배너(220x180)</v>
          </cell>
          <cell r="B58">
            <v>76015123</v>
          </cell>
          <cell r="C58" t="str">
            <v>220*180</v>
          </cell>
          <cell r="D58" t="str">
            <v>130K</v>
          </cell>
          <cell r="E58">
            <v>2</v>
          </cell>
          <cell r="F58">
            <v>7.0000000000000007E-2</v>
          </cell>
        </row>
        <row r="59">
          <cell r="A59" t="str">
            <v>네이버&gt;엔터테이먼트&gt;영화&gt;영화서브&gt;동영상플레이어&gt;&gt;하단 배너(700x95)</v>
          </cell>
          <cell r="B59">
            <v>35.429000000000002</v>
          </cell>
          <cell r="C59" t="str">
            <v>700*95</v>
          </cell>
          <cell r="D59" t="str">
            <v>130K</v>
          </cell>
          <cell r="E59">
            <v>1000000</v>
          </cell>
          <cell r="F59">
            <v>0.66</v>
          </cell>
        </row>
        <row r="60">
          <cell r="A60" t="str">
            <v>네이버&gt;엔터테이먼트&gt;영화&gt;영화서브&gt;슬라이드쇼&gt;&gt;우측 배너(230x110)</v>
          </cell>
          <cell r="B60">
            <v>6322392</v>
          </cell>
          <cell r="C60" t="str">
            <v>230*110</v>
          </cell>
          <cell r="D60" t="str">
            <v>130K</v>
          </cell>
          <cell r="E60">
            <v>2</v>
          </cell>
          <cell r="F60">
            <v>0.28999999999999998</v>
          </cell>
        </row>
        <row r="61">
          <cell r="A61" t="str">
            <v>네이버&gt;엔터테이먼트&gt;영화&gt;영화홈&gt;&gt;좌측 배너(400x110)</v>
          </cell>
          <cell r="B61">
            <v>35.429000000000002</v>
          </cell>
          <cell r="C61" t="str">
            <v>400*100</v>
          </cell>
          <cell r="D61" t="str">
            <v>130K</v>
          </cell>
          <cell r="E61">
            <v>2000000</v>
          </cell>
          <cell r="F61">
            <v>0.34</v>
          </cell>
        </row>
        <row r="62">
          <cell r="A62" t="str">
            <v>네이버&gt;엔터테이먼트&gt;영화&gt;영화홈&gt;&gt;좌측 배너(420x340)</v>
          </cell>
          <cell r="B62">
            <v>35.429000000000002</v>
          </cell>
          <cell r="C62" t="str">
            <v>420*340</v>
          </cell>
          <cell r="D62" t="str">
            <v>130K</v>
          </cell>
          <cell r="E62">
            <v>3000000</v>
          </cell>
          <cell r="F62">
            <v>1.07</v>
          </cell>
        </row>
        <row r="63">
          <cell r="A63" t="str">
            <v>네이버&gt;엔터테이먼트&gt;운세&gt;&gt;우측 배너(148x600)</v>
          </cell>
          <cell r="B63">
            <v>5497511</v>
          </cell>
          <cell r="C63" t="str">
            <v>148*600</v>
          </cell>
          <cell r="D63" t="str">
            <v>130K</v>
          </cell>
          <cell r="E63">
            <v>1.5</v>
          </cell>
          <cell r="F63">
            <v>0.1</v>
          </cell>
        </row>
        <row r="64">
          <cell r="A64" t="str">
            <v>네이버&gt;엔터테이먼트&gt;운세&gt;&gt;우측 배너(240x240)</v>
          </cell>
          <cell r="B64">
            <v>1694766</v>
          </cell>
          <cell r="C64" t="str">
            <v>240*240</v>
          </cell>
          <cell r="D64" t="str">
            <v>130K</v>
          </cell>
          <cell r="E64">
            <v>1.5</v>
          </cell>
          <cell r="F64">
            <v>0.15</v>
          </cell>
        </row>
        <row r="65">
          <cell r="A65" t="str">
            <v>네이버&gt;여성&gt;미즈생각&gt;미즈생각서브&gt;&gt;우측 배너(160x400)</v>
          </cell>
          <cell r="B65">
            <v>28299966</v>
          </cell>
          <cell r="C65" t="str">
            <v>160*400</v>
          </cell>
          <cell r="D65" t="str">
            <v>130K</v>
          </cell>
          <cell r="E65">
            <v>3</v>
          </cell>
          <cell r="F65">
            <v>0.05</v>
          </cell>
        </row>
        <row r="66">
          <cell r="A66" t="str">
            <v>네이버&gt;여성&gt;미즈생각&gt;미즈생각서브&gt;&gt;텍스트</v>
          </cell>
          <cell r="B66">
            <v>18723408</v>
          </cell>
          <cell r="C66" t="str">
            <v>25/33자</v>
          </cell>
          <cell r="D66" t="str">
            <v>-</v>
          </cell>
          <cell r="E66">
            <v>3</v>
          </cell>
          <cell r="F66">
            <v>0.01</v>
          </cell>
        </row>
        <row r="67">
          <cell r="A67" t="str">
            <v>네이버&gt;여성&gt;미즈생각&gt;미즈생각홈&gt;&gt;우측 배너(200x200)</v>
          </cell>
          <cell r="B67">
            <v>2389706</v>
          </cell>
          <cell r="C67" t="str">
            <v>200*200</v>
          </cell>
          <cell r="D67" t="str">
            <v>130K</v>
          </cell>
          <cell r="E67">
            <v>3</v>
          </cell>
          <cell r="F67">
            <v>0.03</v>
          </cell>
        </row>
        <row r="68">
          <cell r="A68" t="str">
            <v>네이버&gt;여성&gt;미즈생각&gt;미즈생각홈&gt;&gt;확장 배너(50x50)</v>
          </cell>
          <cell r="B68">
            <v>4.4290000000000003</v>
          </cell>
          <cell r="C68" t="str">
            <v>405*325</v>
          </cell>
          <cell r="D68" t="str">
            <v>150K</v>
          </cell>
          <cell r="E68">
            <v>7000000</v>
          </cell>
          <cell r="F68">
            <v>0.55000000000000004</v>
          </cell>
        </row>
        <row r="69">
          <cell r="A69" t="str">
            <v>네이버&gt;여성&gt;미즈생각&gt;사랑방&gt;&gt;스폰서배너(150x50)</v>
          </cell>
          <cell r="B69">
            <v>1.107</v>
          </cell>
          <cell r="C69" t="str">
            <v>150*50</v>
          </cell>
          <cell r="D69" t="str">
            <v>150K</v>
          </cell>
          <cell r="E69">
            <v>10000000</v>
          </cell>
          <cell r="F69">
            <v>0.01</v>
          </cell>
        </row>
        <row r="70">
          <cell r="A70" t="str">
            <v>네이버&gt;이야기&gt;메일&gt;메일 서브&gt;&gt;빅보드(350x300)</v>
          </cell>
          <cell r="B70">
            <v>16522956</v>
          </cell>
          <cell r="C70" t="str">
            <v>350*300</v>
          </cell>
          <cell r="D70" t="str">
            <v>150K</v>
          </cell>
          <cell r="E70">
            <v>4</v>
          </cell>
          <cell r="F70">
            <v>0.26</v>
          </cell>
        </row>
        <row r="71">
          <cell r="A71" t="str">
            <v>네이버&gt;이야기&gt;메일&gt;메일 서브&gt;&gt;좌측 배너(175x130)</v>
          </cell>
          <cell r="B71">
            <v>307005035.5</v>
          </cell>
          <cell r="C71" t="str">
            <v>175*130</v>
          </cell>
          <cell r="D71" t="str">
            <v>130K</v>
          </cell>
          <cell r="E71">
            <v>1.5</v>
          </cell>
          <cell r="F71">
            <v>0.02</v>
          </cell>
        </row>
        <row r="72">
          <cell r="A72" t="str">
            <v>네이버&gt;이야기&gt;메일&gt;메일홈&gt;&gt;우측 배너(250x155)</v>
          </cell>
          <cell r="B72">
            <v>73596696</v>
          </cell>
          <cell r="C72" t="str">
            <v>250*155</v>
          </cell>
          <cell r="D72" t="str">
            <v>130K</v>
          </cell>
          <cell r="E72">
            <v>3</v>
          </cell>
          <cell r="F72">
            <v>0.02</v>
          </cell>
        </row>
        <row r="73">
          <cell r="A73" t="str">
            <v>네이버&gt;이야기&gt;모자이크&gt;&gt;우측 배너(240x240)</v>
          </cell>
          <cell r="B73">
            <v>205022</v>
          </cell>
          <cell r="C73" t="str">
            <v>240*240</v>
          </cell>
          <cell r="D73" t="str">
            <v>130K</v>
          </cell>
          <cell r="E73">
            <v>2</v>
          </cell>
          <cell r="F73">
            <v>0</v>
          </cell>
        </row>
        <row r="74">
          <cell r="A74" t="str">
            <v>네이버&gt;이야기&gt;붐&gt;&gt;우측 배너(250x155)</v>
          </cell>
          <cell r="B74">
            <v>150560572</v>
          </cell>
          <cell r="C74" t="str">
            <v>250*155</v>
          </cell>
          <cell r="D74" t="str">
            <v>130K</v>
          </cell>
          <cell r="E74">
            <v>3</v>
          </cell>
          <cell r="F74">
            <v>0.04</v>
          </cell>
        </row>
        <row r="75">
          <cell r="A75" t="str">
            <v>네이버&gt;이야기&gt;붐&gt;붐홈&gt;&gt;좌측 배너(175x50)</v>
          </cell>
          <cell r="B75">
            <v>16988998</v>
          </cell>
          <cell r="C75" t="str">
            <v>175*50</v>
          </cell>
          <cell r="D75" t="str">
            <v>130K</v>
          </cell>
          <cell r="E75">
            <v>1.5</v>
          </cell>
          <cell r="F75">
            <v>0.01</v>
          </cell>
        </row>
        <row r="76">
          <cell r="A76" t="str">
            <v>네이버&gt;이야기&gt;블로그&gt;&gt;좌측 배너(175x50)</v>
          </cell>
          <cell r="B76">
            <v>51152127</v>
          </cell>
          <cell r="C76" t="str">
            <v>175*50</v>
          </cell>
          <cell r="D76" t="str">
            <v>130K</v>
          </cell>
          <cell r="E76">
            <v>1.5</v>
          </cell>
          <cell r="F76">
            <v>0.05</v>
          </cell>
        </row>
        <row r="77">
          <cell r="A77" t="str">
            <v>네이버&gt;이야기&gt;블로그&gt;블로그서브&gt;&gt;우측 배너(148x600)</v>
          </cell>
          <cell r="B77">
            <v>3220443</v>
          </cell>
          <cell r="C77" t="str">
            <v>148*600</v>
          </cell>
          <cell r="D77" t="str">
            <v>130K</v>
          </cell>
          <cell r="E77">
            <v>1.5</v>
          </cell>
          <cell r="F77">
            <v>0.05</v>
          </cell>
        </row>
        <row r="78">
          <cell r="A78" t="str">
            <v>네이버&gt;이야기&gt;블로그&gt;블로그홈&gt;&gt;우측 배너(240x240)</v>
          </cell>
          <cell r="B78">
            <v>40442551</v>
          </cell>
          <cell r="C78" t="str">
            <v>240*240</v>
          </cell>
          <cell r="D78" t="str">
            <v>130K</v>
          </cell>
          <cell r="E78">
            <v>3</v>
          </cell>
          <cell r="F78">
            <v>0</v>
          </cell>
        </row>
        <row r="79">
          <cell r="A79" t="str">
            <v>네이버&gt;이야기&gt;카페&gt;&gt;좌측 배너(175x50)</v>
          </cell>
          <cell r="B79">
            <v>75216032</v>
          </cell>
          <cell r="C79" t="str">
            <v>175*50</v>
          </cell>
          <cell r="D79" t="str">
            <v>130K</v>
          </cell>
          <cell r="E79">
            <v>1.5</v>
          </cell>
          <cell r="F79">
            <v>0.01</v>
          </cell>
        </row>
        <row r="80">
          <cell r="A80" t="str">
            <v>네이버&gt;이야기&gt;카페&gt;&gt;카페내 배너(175x130)</v>
          </cell>
          <cell r="B80">
            <v>181951220</v>
          </cell>
          <cell r="C80" t="str">
            <v>175*130</v>
          </cell>
          <cell r="D80" t="str">
            <v>130K</v>
          </cell>
          <cell r="E80">
            <v>1.5</v>
          </cell>
          <cell r="F80">
            <v>0.05</v>
          </cell>
        </row>
        <row r="81">
          <cell r="A81" t="str">
            <v>네이버&gt;이야기&gt;카페&gt;카페서브&gt;&gt;우측 배너(160x400)</v>
          </cell>
          <cell r="B81">
            <v>1941805</v>
          </cell>
          <cell r="C81" t="str">
            <v>160*400</v>
          </cell>
          <cell r="D81" t="str">
            <v>130K</v>
          </cell>
          <cell r="E81">
            <v>1.5</v>
          </cell>
          <cell r="F81">
            <v>0.14000000000000001</v>
          </cell>
        </row>
        <row r="82">
          <cell r="A82" t="str">
            <v>네이버&gt;이야기&gt;카페&gt;카페홈&gt;&gt;우측 배너(240x240)</v>
          </cell>
          <cell r="B82">
            <v>59615885</v>
          </cell>
          <cell r="C82" t="str">
            <v>240*240</v>
          </cell>
          <cell r="D82" t="str">
            <v>130K</v>
          </cell>
          <cell r="E82">
            <v>3</v>
          </cell>
          <cell r="F82">
            <v>0.02</v>
          </cell>
        </row>
        <row r="83">
          <cell r="A83" t="str">
            <v>네이버&gt;이야기&gt;툰&gt;&gt;우측 배너(240x240)</v>
          </cell>
          <cell r="B83">
            <v>9629928</v>
          </cell>
          <cell r="C83" t="str">
            <v>240*240</v>
          </cell>
          <cell r="D83" t="str">
            <v>130K</v>
          </cell>
          <cell r="E83">
            <v>2</v>
          </cell>
          <cell r="F83">
            <v>0.27</v>
          </cell>
        </row>
        <row r="84">
          <cell r="A84" t="str">
            <v>네이버&gt;이야기&gt;포토&gt;&gt;우측 배너(250x155)</v>
          </cell>
          <cell r="B84">
            <v>6842604</v>
          </cell>
          <cell r="C84" t="str">
            <v>250*155</v>
          </cell>
          <cell r="D84" t="str">
            <v>130K</v>
          </cell>
          <cell r="E84">
            <v>3</v>
          </cell>
          <cell r="F84">
            <v>0.05</v>
          </cell>
        </row>
        <row r="85">
          <cell r="A85" t="str">
            <v>네이버&gt;이야기&gt;포토&gt;포토갤러리&gt;갤러리서브&gt;&gt;좌측 배너(175x130)</v>
          </cell>
          <cell r="B85">
            <v>69291199</v>
          </cell>
          <cell r="C85" t="str">
            <v>175*130</v>
          </cell>
          <cell r="D85" t="str">
            <v>130K</v>
          </cell>
          <cell r="E85">
            <v>1.5</v>
          </cell>
          <cell r="F85">
            <v>0.01</v>
          </cell>
        </row>
        <row r="86">
          <cell r="A86" t="str">
            <v>네이버&gt;이야기&gt;포토&gt;포토갤러리&gt;갤러리홈&gt;&gt;좌측 배너(175x50)</v>
          </cell>
          <cell r="B86">
            <v>3863636</v>
          </cell>
          <cell r="C86" t="str">
            <v>175*50</v>
          </cell>
          <cell r="D86" t="str">
            <v>130K</v>
          </cell>
          <cell r="E86">
            <v>1.5</v>
          </cell>
          <cell r="F86">
            <v>0.02</v>
          </cell>
        </row>
        <row r="87">
          <cell r="A87" t="str">
            <v>네이버&gt;이야기&gt;포토&gt;포토갤러리&gt;슬라이드쇼&gt;&gt;중앙 배너(550x365)</v>
          </cell>
          <cell r="B87">
            <v>76139</v>
          </cell>
          <cell r="C87" t="str">
            <v>550*365</v>
          </cell>
          <cell r="D87" t="str">
            <v>130K</v>
          </cell>
          <cell r="E87">
            <v>2</v>
          </cell>
          <cell r="F87">
            <v>0.2</v>
          </cell>
        </row>
        <row r="88">
          <cell r="A88" t="str">
            <v>네이버&gt;이야기&gt;포토&gt;포토앨범&gt;앨범서브&gt;&gt;우측 배너(148x600)</v>
          </cell>
          <cell r="B88">
            <v>134293737</v>
          </cell>
          <cell r="C88" t="str">
            <v>148*600</v>
          </cell>
          <cell r="D88" t="str">
            <v>130K</v>
          </cell>
          <cell r="E88">
            <v>1.5</v>
          </cell>
          <cell r="F88">
            <v>0.06</v>
          </cell>
        </row>
        <row r="89">
          <cell r="A89" t="str">
            <v>네이버&gt;이야기&gt;포토&gt;포토앨범&gt;앨범슬라이드&gt;&gt;좌측 배너(170x180)</v>
          </cell>
          <cell r="B89">
            <v>1055315</v>
          </cell>
          <cell r="C89" t="str">
            <v>170*180</v>
          </cell>
          <cell r="D89" t="str">
            <v>130K</v>
          </cell>
          <cell r="E89">
            <v>1.5</v>
          </cell>
          <cell r="F89">
            <v>0.25</v>
          </cell>
        </row>
        <row r="90">
          <cell r="A90" t="str">
            <v>네이버&gt;이야기&gt;플레이&gt;&gt;우측 배너(240x240)</v>
          </cell>
          <cell r="B90">
            <v>31287953</v>
          </cell>
          <cell r="C90" t="str">
            <v>240*240</v>
          </cell>
          <cell r="D90" t="str">
            <v>130K</v>
          </cell>
          <cell r="E90">
            <v>2</v>
          </cell>
          <cell r="F90">
            <v>0.14000000000000001</v>
          </cell>
        </row>
        <row r="91">
          <cell r="A91" t="str">
            <v>네이버&gt;정보&gt;예약/예매&gt;&gt;우측 배너(148x600)</v>
          </cell>
          <cell r="B91">
            <v>100469</v>
          </cell>
          <cell r="C91" t="str">
            <v>148*600</v>
          </cell>
          <cell r="D91" t="str">
            <v>130K</v>
          </cell>
          <cell r="E91">
            <v>1.5</v>
          </cell>
          <cell r="F91">
            <v>0.14000000000000001</v>
          </cell>
        </row>
        <row r="92">
          <cell r="A92" t="str">
            <v>네이버&gt;정보&gt;취업&gt;&gt;우측 배너(240x240)</v>
          </cell>
          <cell r="B92">
            <v>19226513</v>
          </cell>
          <cell r="C92" t="str">
            <v>240*240</v>
          </cell>
          <cell r="D92" t="str">
            <v>130K</v>
          </cell>
          <cell r="E92">
            <v>2</v>
          </cell>
          <cell r="F92">
            <v>0.02</v>
          </cell>
        </row>
        <row r="93">
          <cell r="A93" t="str">
            <v>네이버&gt;정보&gt;취업&gt;커뮤니티 게시판&gt;&gt;우측 배너(148x600)</v>
          </cell>
          <cell r="B93">
            <v>932167</v>
          </cell>
          <cell r="C93" t="str">
            <v>148*600</v>
          </cell>
          <cell r="D93" t="str">
            <v>130K</v>
          </cell>
          <cell r="E93">
            <v>1.5</v>
          </cell>
          <cell r="F93">
            <v>0.03</v>
          </cell>
        </row>
        <row r="94">
          <cell r="A94" t="str">
            <v>쥬니버&gt;&gt;서비스_우측 배너(100x400)</v>
          </cell>
          <cell r="B94">
            <v>1236364558</v>
          </cell>
          <cell r="C94" t="str">
            <v>100*400</v>
          </cell>
          <cell r="D94" t="str">
            <v>130K</v>
          </cell>
          <cell r="E94">
            <v>1</v>
          </cell>
          <cell r="F94">
            <v>0.14000000000000001</v>
          </cell>
        </row>
        <row r="95">
          <cell r="A95" t="str">
            <v>쥬니버&gt;쥬니버홈&gt;&gt;TI(555x320)</v>
          </cell>
          <cell r="B95">
            <v>31</v>
          </cell>
          <cell r="C95" t="str">
            <v>555*320</v>
          </cell>
          <cell r="D95" t="str">
            <v>150K</v>
          </cell>
          <cell r="E95">
            <v>10000000</v>
          </cell>
          <cell r="F95">
            <v>0</v>
          </cell>
        </row>
        <row r="96">
          <cell r="A96" t="str">
            <v>쥬니버&gt;쥬니버홈&gt;&gt;우측 배너(195x150)</v>
          </cell>
          <cell r="B96">
            <v>97414440</v>
          </cell>
          <cell r="C96" t="str">
            <v>195*150</v>
          </cell>
          <cell r="D96" t="str">
            <v>130K</v>
          </cell>
          <cell r="E96">
            <v>2</v>
          </cell>
          <cell r="F96">
            <v>0.96</v>
          </cell>
        </row>
        <row r="97">
          <cell r="A97" t="str">
            <v>쥬니버&gt;쥬니버홈&gt;&gt;좌측 여백(85x145)</v>
          </cell>
          <cell r="B97">
            <v>77930170</v>
          </cell>
          <cell r="C97" t="str">
            <v>85*145</v>
          </cell>
          <cell r="D97" t="str">
            <v>130K</v>
          </cell>
          <cell r="E97">
            <v>1.5</v>
          </cell>
          <cell r="F97">
            <v>0.71</v>
          </cell>
        </row>
        <row r="98">
          <cell r="A98" t="str">
            <v>페이지그룹&gt;&gt;검색+사전(240x240)</v>
          </cell>
          <cell r="B98">
            <v>167935444</v>
          </cell>
          <cell r="C98" t="str">
            <v>240*240</v>
          </cell>
          <cell r="D98" t="str">
            <v>130K</v>
          </cell>
          <cell r="E98">
            <v>2</v>
          </cell>
          <cell r="F98">
            <v>0.12</v>
          </cell>
        </row>
        <row r="99">
          <cell r="A99" t="str">
            <v>페이지그룹&gt;&gt;네이버_빅보드(350x300)</v>
          </cell>
          <cell r="B99">
            <v>63207492</v>
          </cell>
          <cell r="C99" t="str">
            <v>350*300</v>
          </cell>
          <cell r="D99" t="str">
            <v>150K</v>
          </cell>
          <cell r="E99">
            <v>4</v>
          </cell>
          <cell r="F99">
            <v>0.27</v>
          </cell>
        </row>
        <row r="100">
          <cell r="A100" t="str">
            <v>페이지그룹&gt;&gt;여성(160x400)</v>
          </cell>
          <cell r="B100">
            <v>59301552</v>
          </cell>
          <cell r="C100" t="str">
            <v>160*400</v>
          </cell>
          <cell r="D100" t="str">
            <v>130K</v>
          </cell>
          <cell r="E100">
            <v>3</v>
          </cell>
          <cell r="F100">
            <v>0.08</v>
          </cell>
        </row>
        <row r="101">
          <cell r="A101" t="str">
            <v>페이지그룹&gt;&gt;여성텍스트</v>
          </cell>
          <cell r="B101">
            <v>18887224</v>
          </cell>
          <cell r="C101" t="str">
            <v>25/33자</v>
          </cell>
          <cell r="D101" t="str">
            <v>-</v>
          </cell>
          <cell r="E101">
            <v>0.5</v>
          </cell>
          <cell r="F101">
            <v>0.03</v>
          </cell>
        </row>
        <row r="102">
          <cell r="A102" t="str">
            <v>페이지그룹&gt;&gt;여행, 레저(160x400)</v>
          </cell>
          <cell r="B102">
            <v>13418351</v>
          </cell>
          <cell r="C102" t="str">
            <v>160*400</v>
          </cell>
          <cell r="D102" t="str">
            <v>130K</v>
          </cell>
          <cell r="E102">
            <v>3</v>
          </cell>
          <cell r="F102">
            <v>0.1</v>
          </cell>
        </row>
        <row r="103">
          <cell r="A103" t="str">
            <v>페이지그룹&gt;&gt;커뮤니티탑(240x240)</v>
          </cell>
          <cell r="B103">
            <v>141181339</v>
          </cell>
          <cell r="C103" t="str">
            <v>240*240</v>
          </cell>
          <cell r="D103" t="str">
            <v>130K</v>
          </cell>
          <cell r="E103">
            <v>3</v>
          </cell>
          <cell r="F103">
            <v>0</v>
          </cell>
        </row>
        <row r="104">
          <cell r="A104" t="str">
            <v>페이지그룹&gt;&gt;커뮤니티2.0(240x240)</v>
          </cell>
          <cell r="C104" t="str">
            <v>240*240</v>
          </cell>
          <cell r="D104" t="str">
            <v>130K</v>
          </cell>
          <cell r="E104">
            <v>2</v>
          </cell>
          <cell r="F104">
            <v>0</v>
          </cell>
        </row>
        <row r="105">
          <cell r="A105" t="str">
            <v>페이지그룹&gt;&gt;정보(240x240)</v>
          </cell>
          <cell r="B105">
            <v>9309508</v>
          </cell>
          <cell r="C105" t="str">
            <v>240*240</v>
          </cell>
          <cell r="D105" t="str">
            <v>130K</v>
          </cell>
          <cell r="E105">
            <v>1.5</v>
          </cell>
          <cell r="F105">
            <v>0.04</v>
          </cell>
        </row>
        <row r="106">
          <cell r="A106" t="str">
            <v>페이지그룹&gt;&gt;정보+도구(148x600)</v>
          </cell>
          <cell r="B106">
            <v>54859205</v>
          </cell>
          <cell r="C106" t="str">
            <v>148*600</v>
          </cell>
          <cell r="D106" t="str">
            <v>130K</v>
          </cell>
          <cell r="E106">
            <v>1.5</v>
          </cell>
          <cell r="F106">
            <v>0.02</v>
          </cell>
        </row>
        <row r="107">
          <cell r="A107" t="str">
            <v>페이지그룹&gt;&gt;커뮤니티서브(175x130)</v>
          </cell>
          <cell r="B107">
            <v>558247454.5</v>
          </cell>
          <cell r="C107" t="str">
            <v>175*130</v>
          </cell>
          <cell r="D107" t="str">
            <v>130K</v>
          </cell>
          <cell r="E107">
            <v>1.5</v>
          </cell>
          <cell r="F107">
            <v>0.04</v>
          </cell>
        </row>
        <row r="108">
          <cell r="A108" t="str">
            <v>페이지그룹&gt;&gt;커뮤니티우측(148x600)</v>
          </cell>
          <cell r="B108">
            <v>137514180</v>
          </cell>
          <cell r="C108" t="str">
            <v>148*600</v>
          </cell>
          <cell r="D108" t="str">
            <v>130K</v>
          </cell>
          <cell r="E108">
            <v>1.5</v>
          </cell>
          <cell r="F108">
            <v>0.06</v>
          </cell>
        </row>
        <row r="109">
          <cell r="A109" t="str">
            <v>페이지그룹&gt;&gt;커뮤니티좌측(175x50)</v>
          </cell>
          <cell r="B109">
            <v>147220793</v>
          </cell>
          <cell r="C109" t="str">
            <v>175*50</v>
          </cell>
          <cell r="D109" t="str">
            <v>130K</v>
          </cell>
          <cell r="E109">
            <v>1.5</v>
          </cell>
          <cell r="F109">
            <v>0.02</v>
          </cell>
        </row>
        <row r="110">
          <cell r="A110" t="str">
            <v>페이지그룹&gt;&gt;커뮤니티탑(250x155)</v>
          </cell>
          <cell r="B110">
            <v>230999872</v>
          </cell>
          <cell r="C110" t="str">
            <v>250*155</v>
          </cell>
          <cell r="D110" t="str">
            <v>130K</v>
          </cell>
          <cell r="E110">
            <v>3</v>
          </cell>
          <cell r="F110">
            <v>0.04</v>
          </cell>
        </row>
        <row r="111">
          <cell r="A111" t="str">
            <v>페이지그룹&gt;&gt;한게임_빅보드(350x300)</v>
          </cell>
          <cell r="B111">
            <v>46441004</v>
          </cell>
          <cell r="C111" t="str">
            <v>350*300</v>
          </cell>
          <cell r="D111" t="str">
            <v>150K</v>
          </cell>
          <cell r="E111">
            <v>4</v>
          </cell>
          <cell r="F111">
            <v>0.43</v>
          </cell>
        </row>
        <row r="112">
          <cell r="A112" t="str">
            <v>한게임&gt;로그인&gt;&gt;빅보드(350x300)</v>
          </cell>
          <cell r="B112">
            <v>46441004</v>
          </cell>
          <cell r="C112" t="str">
            <v>350*300</v>
          </cell>
          <cell r="D112" t="str">
            <v>150K</v>
          </cell>
          <cell r="E112">
            <v>4</v>
          </cell>
          <cell r="F112">
            <v>0.35</v>
          </cell>
        </row>
        <row r="113">
          <cell r="A113" t="str">
            <v>한게임&gt;일반게임_SS&gt;&gt;우측 배너(148x600)</v>
          </cell>
          <cell r="B113">
            <v>635464273</v>
          </cell>
          <cell r="C113" t="str">
            <v>148*600</v>
          </cell>
          <cell r="D113" t="str">
            <v>130K</v>
          </cell>
          <cell r="E113">
            <v>1.5</v>
          </cell>
          <cell r="F113">
            <v>0.09</v>
          </cell>
        </row>
        <row r="114">
          <cell r="A114" t="str">
            <v>한게임&gt;클라이언트&gt;&gt;하단 배너(790x60)</v>
          </cell>
          <cell r="B114">
            <v>855392823</v>
          </cell>
          <cell r="C114" t="str">
            <v>790*60</v>
          </cell>
          <cell r="D114" t="str">
            <v>50K</v>
          </cell>
          <cell r="E114">
            <v>1.5</v>
          </cell>
          <cell r="F114">
            <v>0.06</v>
          </cell>
        </row>
        <row r="115">
          <cell r="A115" t="str">
            <v>한게임&gt;한게임홈&gt;&gt;우측 배너(120x400)</v>
          </cell>
          <cell r="B115">
            <v>104766372</v>
          </cell>
          <cell r="C115" t="str">
            <v>120*140</v>
          </cell>
          <cell r="D115" t="str">
            <v>130K</v>
          </cell>
          <cell r="E115">
            <v>2</v>
          </cell>
          <cell r="F115">
            <v>0.11</v>
          </cell>
        </row>
        <row r="116">
          <cell r="A116" t="str">
            <v>한게임&gt;한게임홈&gt;&gt;우측 배너(120x400) - 확장형</v>
          </cell>
          <cell r="B116">
            <v>104766372</v>
          </cell>
          <cell r="C116" t="str">
            <v>120*140</v>
          </cell>
          <cell r="D116" t="str">
            <v>150K</v>
          </cell>
          <cell r="E116">
            <v>2.5</v>
          </cell>
          <cell r="F116">
            <v>0.11</v>
          </cell>
        </row>
      </sheetData>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전체단가표"/>
      <sheetName val="가이드모음"/>
      <sheetName val="게재지면캡쳐"/>
      <sheetName val="사용방법"/>
      <sheetName val="mediamix샘플_확정"/>
      <sheetName val="코오롱세계일주"/>
      <sheetName val="위스키3"/>
      <sheetName val="주류전체2"/>
      <sheetName val="월간일정표"/>
      <sheetName val="엔미즈_코리아"/>
      <sheetName val="Definitions"/>
      <sheetName val="N賃率-職"/>
      <sheetName val="현금"/>
    </sheetNames>
    <sheetDataSet>
      <sheetData sheetId="0" refreshError="1">
        <row r="2">
          <cell r="A2" t="str">
            <v>네이버&gt;Home&gt;&gt;검색창광고</v>
          </cell>
          <cell r="B2">
            <v>93</v>
          </cell>
          <cell r="C2" t="str">
            <v>10자</v>
          </cell>
          <cell r="D2" t="str">
            <v>-</v>
          </cell>
          <cell r="E2">
            <v>10000000</v>
          </cell>
          <cell r="F2">
            <v>0</v>
          </cell>
        </row>
        <row r="3">
          <cell r="A3" t="str">
            <v>네이버&gt;Home&gt;&gt;마이크로사이트(82x100) - POP icon</v>
          </cell>
          <cell r="B3">
            <v>62</v>
          </cell>
          <cell r="C3" t="str">
            <v>82*100</v>
          </cell>
          <cell r="D3" t="str">
            <v>50K</v>
          </cell>
          <cell r="E3">
            <v>40000000</v>
          </cell>
          <cell r="F3">
            <v>0.04</v>
          </cell>
        </row>
        <row r="4">
          <cell r="A4" t="str">
            <v>네이버&gt;Home&gt;&gt;마이크로사이트(82x100)</v>
          </cell>
          <cell r="B4">
            <v>62</v>
          </cell>
          <cell r="C4" t="str">
            <v>82*100</v>
          </cell>
          <cell r="D4" t="str">
            <v>200K+1.5M</v>
          </cell>
          <cell r="E4">
            <v>50000000</v>
          </cell>
          <cell r="F4">
            <v>0.04</v>
          </cell>
        </row>
        <row r="5">
          <cell r="A5" t="str">
            <v>네이버&gt;Home&gt;&gt;브랜딩보드_고정(191x150)</v>
          </cell>
          <cell r="B5">
            <v>217</v>
          </cell>
          <cell r="C5" t="str">
            <v>191*150</v>
          </cell>
          <cell r="D5" t="str">
            <v>80K</v>
          </cell>
          <cell r="E5">
            <v>70000000</v>
          </cell>
          <cell r="F5">
            <v>0.1</v>
          </cell>
        </row>
        <row r="6">
          <cell r="A6" t="str">
            <v>네이버&gt;Home&gt;&gt;브랜딩보드_고정(191x150) - 애니메이션형</v>
          </cell>
          <cell r="B6">
            <v>217</v>
          </cell>
          <cell r="C6" t="str">
            <v>191*150</v>
          </cell>
          <cell r="D6" t="str">
            <v>100K</v>
          </cell>
          <cell r="E6">
            <v>80000000</v>
          </cell>
          <cell r="F6">
            <v>0.1</v>
          </cell>
        </row>
        <row r="7">
          <cell r="A7" t="str">
            <v>네이버&gt;Home&gt;&gt;브랜딩보드_고정(191x150) - 세로 확장형</v>
          </cell>
          <cell r="B7">
            <v>217</v>
          </cell>
          <cell r="C7" t="str">
            <v>191*150</v>
          </cell>
          <cell r="D7" t="str">
            <v>150K</v>
          </cell>
          <cell r="E7">
            <v>100000000</v>
          </cell>
          <cell r="F7">
            <v>0.1</v>
          </cell>
        </row>
        <row r="8">
          <cell r="A8" t="str">
            <v>네이버&gt;Home&gt;&gt;브랜딩보드_고정(191x150) - POP 동영상</v>
          </cell>
          <cell r="B8">
            <v>217</v>
          </cell>
          <cell r="C8" t="str">
            <v>191*150</v>
          </cell>
          <cell r="D8" t="str">
            <v>120K+1.5M</v>
          </cell>
          <cell r="E8">
            <v>100000000</v>
          </cell>
          <cell r="F8">
            <v>0.1</v>
          </cell>
        </row>
        <row r="9">
          <cell r="A9" t="str">
            <v>네이버&gt;Home&gt;&gt;브랜딩보드_고정(191x150) - 슈퍼 확장형</v>
          </cell>
          <cell r="B9">
            <v>217</v>
          </cell>
          <cell r="C9" t="str">
            <v>191*150</v>
          </cell>
          <cell r="D9" t="str">
            <v>200K</v>
          </cell>
          <cell r="E9">
            <v>120000000</v>
          </cell>
          <cell r="F9">
            <v>0.1</v>
          </cell>
        </row>
        <row r="10">
          <cell r="A10" t="str">
            <v>네이버&gt;Home&gt;&gt;브랜딩보드_프로모션(191x150)</v>
          </cell>
          <cell r="B10">
            <v>2907890800</v>
          </cell>
          <cell r="C10" t="str">
            <v>191*150</v>
          </cell>
          <cell r="D10" t="str">
            <v>100K</v>
          </cell>
          <cell r="E10">
            <v>2.5</v>
          </cell>
          <cell r="F10">
            <v>0.06</v>
          </cell>
        </row>
        <row r="11">
          <cell r="A11" t="str">
            <v>네이버&gt;Home&gt;&gt;상단 배너(390x100)</v>
          </cell>
          <cell r="B11">
            <v>2907890800</v>
          </cell>
          <cell r="C11" t="str">
            <v>390*100</v>
          </cell>
          <cell r="D11" t="str">
            <v>130K</v>
          </cell>
          <cell r="E11">
            <v>3</v>
          </cell>
          <cell r="F11">
            <v>0.14000000000000001</v>
          </cell>
        </row>
        <row r="12">
          <cell r="A12" t="str">
            <v>네이버&gt;Home&gt;&gt;이벤트_텍스트_1</v>
          </cell>
          <cell r="B12">
            <v>2919813494</v>
          </cell>
          <cell r="C12" t="str">
            <v>12자</v>
          </cell>
          <cell r="D12" t="str">
            <v>-</v>
          </cell>
          <cell r="E12">
            <v>0.5</v>
          </cell>
          <cell r="F12">
            <v>0.02</v>
          </cell>
        </row>
        <row r="13">
          <cell r="A13" t="str">
            <v>네이버&gt;Home&gt;&gt;이벤트_텍스트_2</v>
          </cell>
          <cell r="B13">
            <v>2919854685</v>
          </cell>
          <cell r="C13" t="str">
            <v>12자</v>
          </cell>
          <cell r="D13" t="str">
            <v>-</v>
          </cell>
          <cell r="E13">
            <v>0.4</v>
          </cell>
          <cell r="F13">
            <v>0.01</v>
          </cell>
        </row>
        <row r="14">
          <cell r="A14" t="str">
            <v>네이버&gt;Home&gt;&gt;이벤트_텍스트_3</v>
          </cell>
          <cell r="B14">
            <v>2919853939</v>
          </cell>
          <cell r="C14" t="str">
            <v>12자</v>
          </cell>
          <cell r="D14" t="str">
            <v>-</v>
          </cell>
          <cell r="E14">
            <v>0.4</v>
          </cell>
          <cell r="F14">
            <v>0.01</v>
          </cell>
        </row>
        <row r="15">
          <cell r="A15" t="str">
            <v>네이버&gt;Home&gt;&gt;프리미엄_텍스트(170x13)</v>
          </cell>
          <cell r="B15">
            <v>35.429000000000002</v>
          </cell>
          <cell r="C15" t="str">
            <v>170*13</v>
          </cell>
          <cell r="D15" t="str">
            <v>10K</v>
          </cell>
          <cell r="E15">
            <v>20000000</v>
          </cell>
          <cell r="F15">
            <v>0.01</v>
          </cell>
        </row>
        <row r="16">
          <cell r="A16" t="str">
            <v>네이버&gt;검색&gt;&gt;랜덤아이콘(130x110)</v>
          </cell>
          <cell r="B16">
            <v>265714290.14300001</v>
          </cell>
          <cell r="C16" t="str">
            <v>130*110</v>
          </cell>
          <cell r="D16" t="str">
            <v>50K</v>
          </cell>
          <cell r="E16">
            <v>60000000</v>
          </cell>
          <cell r="F16">
            <v>0.04</v>
          </cell>
        </row>
        <row r="17">
          <cell r="A17" t="str">
            <v>네이버&gt;검색&gt;인기검색어/지식검색&gt;&gt;우측 배너(148x600)</v>
          </cell>
          <cell r="B17">
            <v>2049970</v>
          </cell>
          <cell r="C17" t="str">
            <v>148*600</v>
          </cell>
          <cell r="D17" t="str">
            <v>130K</v>
          </cell>
          <cell r="E17">
            <v>2</v>
          </cell>
          <cell r="F17">
            <v>0.3</v>
          </cell>
        </row>
        <row r="18">
          <cell r="A18" t="str">
            <v>네이버&gt;검색&gt;인물&gt;&gt;우측 배너(240x240)</v>
          </cell>
          <cell r="B18">
            <v>11062877</v>
          </cell>
          <cell r="C18" t="str">
            <v>240*240</v>
          </cell>
          <cell r="D18" t="str">
            <v>130K</v>
          </cell>
          <cell r="E18">
            <v>2</v>
          </cell>
          <cell r="F18">
            <v>0.1</v>
          </cell>
        </row>
        <row r="19">
          <cell r="A19" t="str">
            <v>네이버&gt;검색&gt;지식시장&gt;&gt;우측배너(240x240)</v>
          </cell>
          <cell r="B19">
            <v>6326577</v>
          </cell>
          <cell r="C19" t="str">
            <v>240*240</v>
          </cell>
          <cell r="D19" t="str">
            <v>130K</v>
          </cell>
          <cell r="E19">
            <v>2</v>
          </cell>
          <cell r="F19">
            <v>0.1</v>
          </cell>
        </row>
        <row r="20">
          <cell r="A20" t="str">
            <v>네이버&gt;검색&gt;지식인&gt;&gt;우측 배너(240x240)</v>
          </cell>
          <cell r="B20">
            <v>853994039</v>
          </cell>
          <cell r="C20" t="str">
            <v>240*240</v>
          </cell>
          <cell r="D20" t="str">
            <v>130K</v>
          </cell>
          <cell r="E20">
            <v>2</v>
          </cell>
          <cell r="F20">
            <v>0.06</v>
          </cell>
        </row>
        <row r="21">
          <cell r="A21" t="str">
            <v>네이버&gt;검색&gt;책&gt;잡지&gt;&gt;상단 배너(290x70)</v>
          </cell>
          <cell r="B21">
            <v>15914505</v>
          </cell>
          <cell r="C21" t="str">
            <v>290*70</v>
          </cell>
          <cell r="D21" t="str">
            <v>130K</v>
          </cell>
          <cell r="E21">
            <v>3</v>
          </cell>
          <cell r="F21">
            <v>0</v>
          </cell>
        </row>
        <row r="22">
          <cell r="A22" t="str">
            <v>네이버&gt;검색&gt;책&gt;잡지&gt;&gt;텍스트</v>
          </cell>
          <cell r="B22">
            <v>21169</v>
          </cell>
          <cell r="C22" t="str">
            <v>0*0</v>
          </cell>
          <cell r="D22" t="str">
            <v>-</v>
          </cell>
          <cell r="E22">
            <v>0.5</v>
          </cell>
          <cell r="F22">
            <v>0.03</v>
          </cell>
        </row>
        <row r="23">
          <cell r="A23" t="str">
            <v>네이버&gt;검색&gt;특허&gt;&gt;우측 배너(240x240)</v>
          </cell>
          <cell r="B23">
            <v>4259020</v>
          </cell>
          <cell r="C23" t="str">
            <v>240*240</v>
          </cell>
          <cell r="D23" t="str">
            <v>130K</v>
          </cell>
          <cell r="E23">
            <v>1.5</v>
          </cell>
          <cell r="F23">
            <v>0.04</v>
          </cell>
        </row>
        <row r="24">
          <cell r="A24" t="str">
            <v>네이버&gt;금융&gt;&gt;금융서브_우측 배너(148x600)</v>
          </cell>
          <cell r="B24">
            <v>1229362</v>
          </cell>
          <cell r="C24" t="str">
            <v>148*600</v>
          </cell>
          <cell r="D24" t="str">
            <v>130K</v>
          </cell>
          <cell r="E24">
            <v>1.5</v>
          </cell>
          <cell r="F24">
            <v>0.12</v>
          </cell>
        </row>
        <row r="25">
          <cell r="A25" t="str">
            <v>네이버&gt;금융&gt;&gt;금융탑_우측 배너(240x240)</v>
          </cell>
          <cell r="B25">
            <v>33125492</v>
          </cell>
          <cell r="C25" t="str">
            <v>240*240</v>
          </cell>
          <cell r="D25" t="str">
            <v>130K</v>
          </cell>
          <cell r="E25">
            <v>3</v>
          </cell>
          <cell r="F25">
            <v>0.05</v>
          </cell>
        </row>
        <row r="26">
          <cell r="A26" t="str">
            <v>네이버&gt;금융&gt;증권&gt;증권서브&gt;&gt;우측 배너(148x600)</v>
          </cell>
          <cell r="B26">
            <v>198630945</v>
          </cell>
          <cell r="C26" t="str">
            <v>148*600</v>
          </cell>
          <cell r="D26" t="str">
            <v>130K</v>
          </cell>
          <cell r="E26">
            <v>1.5</v>
          </cell>
          <cell r="F26">
            <v>0</v>
          </cell>
        </row>
        <row r="27">
          <cell r="A27" t="str">
            <v>네이버&gt;미디어&gt;뉴스&gt;&gt;기사내 배너(240x240)</v>
          </cell>
          <cell r="B27">
            <v>381509003</v>
          </cell>
          <cell r="C27" t="str">
            <v>240*240</v>
          </cell>
          <cell r="D27" t="str">
            <v>130K</v>
          </cell>
          <cell r="E27">
            <v>4</v>
          </cell>
          <cell r="F27">
            <v>0.2</v>
          </cell>
        </row>
        <row r="28">
          <cell r="A28" t="str">
            <v>네이버&gt;미디어&gt;뉴스&gt;&gt;뉴스_아웃배너(240x240)</v>
          </cell>
          <cell r="B28">
            <v>746224062</v>
          </cell>
          <cell r="C28" t="str">
            <v>240*240</v>
          </cell>
          <cell r="D28" t="str">
            <v>130K</v>
          </cell>
          <cell r="E28">
            <v>4</v>
          </cell>
          <cell r="F28">
            <v>0.05</v>
          </cell>
        </row>
        <row r="29">
          <cell r="A29" t="str">
            <v>네이버&gt;미디어&gt;뉴스&gt;&gt;뉴스_확장배너(240x240)</v>
          </cell>
          <cell r="B29">
            <v>746224062</v>
          </cell>
          <cell r="C29" t="str">
            <v>240*240</v>
          </cell>
          <cell r="D29" t="str">
            <v>300K</v>
          </cell>
          <cell r="E29">
            <v>3</v>
          </cell>
          <cell r="F29">
            <v>0</v>
          </cell>
        </row>
        <row r="30">
          <cell r="A30" t="str">
            <v>네이버&gt;미디어&gt;뉴스&gt;&gt;섹션홈_우측 배너(240x240)</v>
          </cell>
          <cell r="B30">
            <v>144437034</v>
          </cell>
          <cell r="C30" t="str">
            <v>240*240</v>
          </cell>
          <cell r="D30" t="str">
            <v>130K</v>
          </cell>
          <cell r="E30">
            <v>3</v>
          </cell>
          <cell r="F30">
            <v>0.03</v>
          </cell>
        </row>
        <row r="31">
          <cell r="A31" t="str">
            <v>네이버&gt;미디어&gt;뉴스&gt;&gt;우측 배너(240x240)</v>
          </cell>
          <cell r="B31">
            <v>1641842291.1800001</v>
          </cell>
          <cell r="C31" t="str">
            <v>240*240</v>
          </cell>
          <cell r="D31" t="str">
            <v>130K</v>
          </cell>
          <cell r="E31">
            <v>2</v>
          </cell>
          <cell r="F31">
            <v>0.05</v>
          </cell>
        </row>
        <row r="32">
          <cell r="A32" t="str">
            <v>네이버&gt;미디어&gt;뉴스&gt;&gt;텍스트</v>
          </cell>
          <cell r="B32">
            <v>1141336427.24</v>
          </cell>
          <cell r="C32" t="str">
            <v>25/33자</v>
          </cell>
          <cell r="D32" t="str">
            <v>-</v>
          </cell>
          <cell r="E32">
            <v>0.5</v>
          </cell>
          <cell r="F32">
            <v>0.08</v>
          </cell>
        </row>
        <row r="33">
          <cell r="A33" t="str">
            <v>네이버&gt;미디어&gt;뉴스&gt;홈&gt;&gt;뉴스홈 브랜딩보드(270x180)</v>
          </cell>
          <cell r="B33">
            <v>93</v>
          </cell>
          <cell r="C33" t="str">
            <v>270*180</v>
          </cell>
          <cell r="D33" t="str">
            <v>150K</v>
          </cell>
          <cell r="E33">
            <v>20000000</v>
          </cell>
          <cell r="F33">
            <v>0.17</v>
          </cell>
        </row>
        <row r="34">
          <cell r="A34" t="str">
            <v>네이버&gt;미디어&gt;스포츠&gt;&gt;우측 배너(240x240)</v>
          </cell>
          <cell r="B34">
            <v>345085178.18000001</v>
          </cell>
          <cell r="C34" t="str">
            <v>240*240</v>
          </cell>
          <cell r="D34" t="str">
            <v>130K</v>
          </cell>
          <cell r="E34">
            <v>2</v>
          </cell>
          <cell r="F34">
            <v>0.04</v>
          </cell>
        </row>
        <row r="35">
          <cell r="A35" t="str">
            <v>네이버&gt;미디어&gt;스포츠&gt;&gt;텍스트</v>
          </cell>
          <cell r="B35">
            <v>333604018.24000001</v>
          </cell>
          <cell r="C35" t="str">
            <v>25/33자</v>
          </cell>
          <cell r="D35" t="str">
            <v>-</v>
          </cell>
          <cell r="E35">
            <v>0.5</v>
          </cell>
          <cell r="F35">
            <v>0.03</v>
          </cell>
        </row>
        <row r="36">
          <cell r="A36" t="str">
            <v>네이버&gt;사전&gt;&gt;우측 배너(240x240)</v>
          </cell>
          <cell r="B36">
            <v>150452074</v>
          </cell>
          <cell r="C36" t="str">
            <v>240*240</v>
          </cell>
          <cell r="D36" t="str">
            <v>130K</v>
          </cell>
          <cell r="E36">
            <v>2</v>
          </cell>
          <cell r="F36">
            <v>0.08</v>
          </cell>
        </row>
        <row r="37">
          <cell r="A37" t="str">
            <v>네이버&gt;생활&gt;날씨&gt;&gt;우측 배너(200x200)</v>
          </cell>
          <cell r="B37">
            <v>32980424</v>
          </cell>
          <cell r="C37" t="str">
            <v>200*200</v>
          </cell>
          <cell r="D37" t="str">
            <v>130K</v>
          </cell>
          <cell r="E37">
            <v>2</v>
          </cell>
          <cell r="F37">
            <v>0.35</v>
          </cell>
        </row>
        <row r="38">
          <cell r="A38" t="str">
            <v>네이버&gt;생활&gt;맛집&gt;&gt;우측배너(148x600)</v>
          </cell>
          <cell r="B38">
            <v>1061184</v>
          </cell>
          <cell r="C38" t="str">
            <v>148*600</v>
          </cell>
          <cell r="D38" t="str">
            <v>130K</v>
          </cell>
          <cell r="E38">
            <v>3</v>
          </cell>
          <cell r="F38">
            <v>0.05</v>
          </cell>
        </row>
        <row r="39">
          <cell r="A39" t="str">
            <v>네이버&gt;생활&gt;맛집&gt;&gt;텍스트</v>
          </cell>
          <cell r="B39">
            <v>142647</v>
          </cell>
          <cell r="C39" t="str">
            <v>25/33자</v>
          </cell>
          <cell r="D39" t="str">
            <v>-</v>
          </cell>
          <cell r="E39">
            <v>0.5</v>
          </cell>
          <cell r="F39">
            <v>0.06</v>
          </cell>
        </row>
        <row r="40">
          <cell r="A40" t="str">
            <v>네이버&gt;생활&gt;여행&gt;여행서브&gt;&gt;우측 배너(160x400)</v>
          </cell>
          <cell r="B40">
            <v>7102289</v>
          </cell>
          <cell r="C40" t="str">
            <v>160*400</v>
          </cell>
          <cell r="D40" t="str">
            <v>130K</v>
          </cell>
          <cell r="E40">
            <v>3</v>
          </cell>
          <cell r="F40">
            <v>0.18</v>
          </cell>
        </row>
        <row r="41">
          <cell r="A41" t="str">
            <v>네이버&gt;생활&gt;여행&gt;여행홈&gt;&gt;TI(500x300)</v>
          </cell>
          <cell r="B41">
            <v>0</v>
          </cell>
          <cell r="C41" t="str">
            <v>500*300</v>
          </cell>
          <cell r="D41" t="str">
            <v>150K</v>
          </cell>
          <cell r="E41">
            <v>7000000</v>
          </cell>
          <cell r="F41">
            <v>0</v>
          </cell>
        </row>
        <row r="42">
          <cell r="A42" t="str">
            <v>네이버&gt;생활&gt;여행&gt;여행홈&gt;&gt;우측 배너(200x200)</v>
          </cell>
          <cell r="B42">
            <v>1698966</v>
          </cell>
          <cell r="C42" t="str">
            <v>200*200</v>
          </cell>
          <cell r="D42" t="str">
            <v>130K</v>
          </cell>
          <cell r="E42">
            <v>3</v>
          </cell>
          <cell r="F42">
            <v>0.21</v>
          </cell>
        </row>
        <row r="43">
          <cell r="A43" t="str">
            <v>네이버&gt;생활&gt;요리&gt;요리서브&gt;&gt;우측 배너(160x400)</v>
          </cell>
          <cell r="B43">
            <v>31001586</v>
          </cell>
          <cell r="C43" t="str">
            <v>160*400</v>
          </cell>
          <cell r="D43" t="str">
            <v>130K</v>
          </cell>
          <cell r="E43">
            <v>3</v>
          </cell>
          <cell r="F43">
            <v>0.09</v>
          </cell>
        </row>
        <row r="44">
          <cell r="A44" t="str">
            <v>네이버&gt;생활&gt;요리&gt;요리홈&gt;&gt;우측 배너(200x200)</v>
          </cell>
          <cell r="B44">
            <v>2093623</v>
          </cell>
          <cell r="C44" t="str">
            <v>200*200</v>
          </cell>
          <cell r="D44" t="str">
            <v>130K</v>
          </cell>
          <cell r="E44">
            <v>3</v>
          </cell>
          <cell r="F44">
            <v>0.05</v>
          </cell>
        </row>
        <row r="45">
          <cell r="A45" t="str">
            <v>네이버&gt;생활&gt;월드타운&gt;월드타운서브&gt;&gt;우측 배너(160x400)</v>
          </cell>
          <cell r="B45">
            <v>14527271</v>
          </cell>
          <cell r="C45" t="str">
            <v>160*400</v>
          </cell>
          <cell r="D45" t="str">
            <v>130K</v>
          </cell>
          <cell r="E45">
            <v>3</v>
          </cell>
          <cell r="F45">
            <v>0.15</v>
          </cell>
        </row>
        <row r="46">
          <cell r="A46" t="str">
            <v>네이버&gt;생활&gt;월드타운&gt;월드타운홈&gt;&gt;우측 배너(240x240)</v>
          </cell>
          <cell r="B46">
            <v>573708</v>
          </cell>
          <cell r="C46" t="str">
            <v>240*240</v>
          </cell>
          <cell r="D46" t="str">
            <v>130K</v>
          </cell>
          <cell r="E46">
            <v>3</v>
          </cell>
          <cell r="F46">
            <v>0.3</v>
          </cell>
        </row>
        <row r="47">
          <cell r="A47" t="str">
            <v>네이버&gt;생활&gt;인조이재팬&gt;&gt;우측 배너(240x240)</v>
          </cell>
          <cell r="B47">
            <v>3355722</v>
          </cell>
          <cell r="C47" t="str">
            <v>240*240</v>
          </cell>
          <cell r="D47" t="str">
            <v>130K</v>
          </cell>
          <cell r="E47">
            <v>1.5</v>
          </cell>
          <cell r="F47">
            <v>0.05</v>
          </cell>
        </row>
        <row r="48">
          <cell r="A48" t="str">
            <v>네이버&gt;생활&gt;인조이재팬&gt;번역게시판&gt;&gt;우측 배너(148x600)</v>
          </cell>
          <cell r="B48">
            <v>48307488</v>
          </cell>
          <cell r="C48" t="str">
            <v>148*600</v>
          </cell>
          <cell r="D48" t="str">
            <v>130K</v>
          </cell>
          <cell r="E48">
            <v>1.5</v>
          </cell>
          <cell r="F48">
            <v>0.03</v>
          </cell>
        </row>
        <row r="49">
          <cell r="A49" t="str">
            <v>네이버&gt;생활&gt;자동차&gt;&gt;우측 배너(240x240)</v>
          </cell>
          <cell r="B49">
            <v>27110480</v>
          </cell>
          <cell r="C49" t="str">
            <v>240*240</v>
          </cell>
          <cell r="D49" t="str">
            <v>130K</v>
          </cell>
          <cell r="E49">
            <v>3</v>
          </cell>
          <cell r="F49">
            <v>0.06</v>
          </cell>
        </row>
        <row r="50">
          <cell r="A50" t="str">
            <v>네이버&gt;생활&gt;자동차&gt;자료실&gt;&gt;우측 배너(148x600)</v>
          </cell>
          <cell r="B50">
            <v>40950472</v>
          </cell>
          <cell r="C50" t="str">
            <v>148*600</v>
          </cell>
          <cell r="D50" t="str">
            <v>130K</v>
          </cell>
          <cell r="E50">
            <v>3</v>
          </cell>
          <cell r="F50">
            <v>0.08</v>
          </cell>
        </row>
        <row r="51">
          <cell r="A51" t="str">
            <v>네이버&gt;생활&gt;자동차&gt;자료실&gt;&gt;우측 배너(160x400)</v>
          </cell>
          <cell r="B51">
            <v>7363203</v>
          </cell>
          <cell r="C51" t="str">
            <v>160*400</v>
          </cell>
          <cell r="D51" t="str">
            <v>130K</v>
          </cell>
          <cell r="E51">
            <v>3</v>
          </cell>
          <cell r="F51">
            <v>0</v>
          </cell>
        </row>
        <row r="52">
          <cell r="A52" t="str">
            <v>네이버&gt;생활&gt;지역정보&gt;교통&gt;&gt;우측배너(200x200)</v>
          </cell>
          <cell r="B52">
            <v>924578</v>
          </cell>
          <cell r="C52" t="str">
            <v>200*200</v>
          </cell>
          <cell r="D52" t="str">
            <v>130K</v>
          </cell>
          <cell r="E52">
            <v>2</v>
          </cell>
          <cell r="F52">
            <v>0.04</v>
          </cell>
        </row>
        <row r="53">
          <cell r="A53" t="str">
            <v>네이버&gt;생활&gt;지역정보&gt;지역정보서브&gt;&gt;우측 배너(200x200)</v>
          </cell>
          <cell r="B53">
            <v>1130132</v>
          </cell>
          <cell r="C53" t="str">
            <v>200*200</v>
          </cell>
          <cell r="D53" t="str">
            <v>130K</v>
          </cell>
          <cell r="E53">
            <v>2</v>
          </cell>
          <cell r="F53">
            <v>0.1</v>
          </cell>
        </row>
        <row r="54">
          <cell r="A54" t="str">
            <v>네이버&gt;생활&gt;지역정보&gt;지역정보서브&gt;&gt;지도검색 배너(400x70)</v>
          </cell>
          <cell r="B54">
            <v>12338434</v>
          </cell>
          <cell r="C54" t="str">
            <v>400*70</v>
          </cell>
          <cell r="D54" t="str">
            <v>130K</v>
          </cell>
          <cell r="E54">
            <v>2</v>
          </cell>
          <cell r="F54">
            <v>0.21</v>
          </cell>
        </row>
        <row r="55">
          <cell r="A55" t="str">
            <v>네이버&gt;엔터테이먼트&gt;뮤직&gt;뮤직서브&gt;&gt;우측 배너(200x170)</v>
          </cell>
          <cell r="B55">
            <v>29459255</v>
          </cell>
          <cell r="C55" t="str">
            <v>200*170</v>
          </cell>
          <cell r="D55" t="str">
            <v>130K</v>
          </cell>
          <cell r="E55">
            <v>2</v>
          </cell>
          <cell r="F55">
            <v>0.04</v>
          </cell>
        </row>
        <row r="56">
          <cell r="A56" t="str">
            <v>네이버&gt;엔터테이먼트&gt;뮤직&gt;뮤직플레이어&gt;&gt;하단 배너(380x50)</v>
          </cell>
          <cell r="B56">
            <v>79321356</v>
          </cell>
          <cell r="C56" t="str">
            <v>380*50</v>
          </cell>
          <cell r="D56" t="str">
            <v>130K</v>
          </cell>
          <cell r="E56">
            <v>1.5</v>
          </cell>
          <cell r="F56">
            <v>0.02</v>
          </cell>
        </row>
        <row r="57">
          <cell r="A57" t="str">
            <v>네이버&gt;엔터테이먼트&gt;뮤직&gt;뮤직홈&gt;&gt;우측 배너(200x170)</v>
          </cell>
          <cell r="B57">
            <v>3283959</v>
          </cell>
          <cell r="C57" t="str">
            <v>200*170</v>
          </cell>
          <cell r="D57" t="str">
            <v>130K</v>
          </cell>
          <cell r="E57">
            <v>3</v>
          </cell>
          <cell r="F57">
            <v>0.06</v>
          </cell>
        </row>
        <row r="58">
          <cell r="A58" t="str">
            <v>네이버&gt;엔터테이먼트&gt;영화&gt;영화서브&gt;&gt;우측 배너(220x180)</v>
          </cell>
          <cell r="B58">
            <v>76015123</v>
          </cell>
          <cell r="C58" t="str">
            <v>220*180</v>
          </cell>
          <cell r="D58" t="str">
            <v>130K</v>
          </cell>
          <cell r="E58">
            <v>2</v>
          </cell>
          <cell r="F58">
            <v>7.0000000000000007E-2</v>
          </cell>
        </row>
        <row r="59">
          <cell r="A59" t="str">
            <v>네이버&gt;엔터테이먼트&gt;영화&gt;영화서브&gt;동영상플레이어&gt;&gt;하단 배너(700x95)</v>
          </cell>
          <cell r="B59">
            <v>35.429000000000002</v>
          </cell>
          <cell r="C59" t="str">
            <v>700*95</v>
          </cell>
          <cell r="D59" t="str">
            <v>130K</v>
          </cell>
          <cell r="E59">
            <v>1000000</v>
          </cell>
          <cell r="F59">
            <v>0.66</v>
          </cell>
        </row>
        <row r="60">
          <cell r="A60" t="str">
            <v>네이버&gt;엔터테이먼트&gt;영화&gt;영화서브&gt;슬라이드쇼&gt;&gt;우측 배너(230x110)</v>
          </cell>
          <cell r="B60">
            <v>6322392</v>
          </cell>
          <cell r="C60" t="str">
            <v>230*110</v>
          </cell>
          <cell r="D60" t="str">
            <v>130K</v>
          </cell>
          <cell r="E60">
            <v>2</v>
          </cell>
          <cell r="F60">
            <v>0.28999999999999998</v>
          </cell>
        </row>
        <row r="61">
          <cell r="A61" t="str">
            <v>네이버&gt;엔터테이먼트&gt;영화&gt;영화홈&gt;&gt;좌측 배너(400x110)</v>
          </cell>
          <cell r="B61">
            <v>35.429000000000002</v>
          </cell>
          <cell r="C61" t="str">
            <v>400*100</v>
          </cell>
          <cell r="D61" t="str">
            <v>130K</v>
          </cell>
          <cell r="E61">
            <v>2000000</v>
          </cell>
          <cell r="F61">
            <v>0.34</v>
          </cell>
        </row>
        <row r="62">
          <cell r="A62" t="str">
            <v>네이버&gt;엔터테이먼트&gt;영화&gt;영화홈&gt;&gt;좌측 배너(420x340)</v>
          </cell>
          <cell r="B62">
            <v>35.429000000000002</v>
          </cell>
          <cell r="C62" t="str">
            <v>420*340</v>
          </cell>
          <cell r="D62" t="str">
            <v>130K</v>
          </cell>
          <cell r="E62">
            <v>3000000</v>
          </cell>
          <cell r="F62">
            <v>1.07</v>
          </cell>
        </row>
        <row r="63">
          <cell r="A63" t="str">
            <v>네이버&gt;엔터테이먼트&gt;운세&gt;&gt;우측 배너(148x600)</v>
          </cell>
          <cell r="B63">
            <v>5497511</v>
          </cell>
          <cell r="C63" t="str">
            <v>148*600</v>
          </cell>
          <cell r="D63" t="str">
            <v>130K</v>
          </cell>
          <cell r="E63">
            <v>1.5</v>
          </cell>
          <cell r="F63">
            <v>0.1</v>
          </cell>
        </row>
        <row r="64">
          <cell r="A64" t="str">
            <v>네이버&gt;엔터테이먼트&gt;운세&gt;&gt;우측 배너(240x240)</v>
          </cell>
          <cell r="B64">
            <v>1694766</v>
          </cell>
          <cell r="C64" t="str">
            <v>240*240</v>
          </cell>
          <cell r="D64" t="str">
            <v>130K</v>
          </cell>
          <cell r="E64">
            <v>1.5</v>
          </cell>
          <cell r="F64">
            <v>0.15</v>
          </cell>
        </row>
        <row r="65">
          <cell r="A65" t="str">
            <v>네이버&gt;여성&gt;미즈생각&gt;미즈생각서브&gt;&gt;우측 배너(160x400)</v>
          </cell>
          <cell r="B65">
            <v>28299966</v>
          </cell>
          <cell r="C65" t="str">
            <v>160*400</v>
          </cell>
          <cell r="D65" t="str">
            <v>130K</v>
          </cell>
          <cell r="E65">
            <v>3</v>
          </cell>
          <cell r="F65">
            <v>0.05</v>
          </cell>
        </row>
        <row r="66">
          <cell r="A66" t="str">
            <v>네이버&gt;여성&gt;미즈생각&gt;미즈생각서브&gt;&gt;텍스트</v>
          </cell>
          <cell r="B66">
            <v>18723408</v>
          </cell>
          <cell r="C66" t="str">
            <v>25/33자</v>
          </cell>
          <cell r="D66" t="str">
            <v>-</v>
          </cell>
          <cell r="E66">
            <v>3</v>
          </cell>
          <cell r="F66">
            <v>0.01</v>
          </cell>
        </row>
        <row r="67">
          <cell r="A67" t="str">
            <v>네이버&gt;여성&gt;미즈생각&gt;미즈생각홈&gt;&gt;우측 배너(200x200)</v>
          </cell>
          <cell r="B67">
            <v>2389706</v>
          </cell>
          <cell r="C67" t="str">
            <v>200*200</v>
          </cell>
          <cell r="D67" t="str">
            <v>130K</v>
          </cell>
          <cell r="E67">
            <v>3</v>
          </cell>
          <cell r="F67">
            <v>0.03</v>
          </cell>
        </row>
        <row r="68">
          <cell r="A68" t="str">
            <v>네이버&gt;여성&gt;미즈생각&gt;미즈생각홈&gt;&gt;확장 배너(50x50)</v>
          </cell>
          <cell r="B68">
            <v>4.4290000000000003</v>
          </cell>
          <cell r="C68" t="str">
            <v>405*325</v>
          </cell>
          <cell r="D68" t="str">
            <v>150K</v>
          </cell>
          <cell r="E68">
            <v>7000000</v>
          </cell>
          <cell r="F68">
            <v>0.55000000000000004</v>
          </cell>
        </row>
        <row r="69">
          <cell r="A69" t="str">
            <v>네이버&gt;여성&gt;미즈생각&gt;사랑방&gt;&gt;스폰서배너(150x50)</v>
          </cell>
          <cell r="B69">
            <v>1.107</v>
          </cell>
          <cell r="C69" t="str">
            <v>150*50</v>
          </cell>
          <cell r="D69" t="str">
            <v>150K</v>
          </cell>
          <cell r="E69">
            <v>10000000</v>
          </cell>
          <cell r="F69">
            <v>0.01</v>
          </cell>
        </row>
        <row r="70">
          <cell r="A70" t="str">
            <v>네이버&gt;이야기&gt;메일&gt;메일 서브&gt;&gt;빅보드(350x300)</v>
          </cell>
          <cell r="B70">
            <v>16522956</v>
          </cell>
          <cell r="C70" t="str">
            <v>350*300</v>
          </cell>
          <cell r="D70" t="str">
            <v>150K</v>
          </cell>
          <cell r="E70">
            <v>4</v>
          </cell>
          <cell r="F70">
            <v>0.26</v>
          </cell>
        </row>
        <row r="71">
          <cell r="A71" t="str">
            <v>네이버&gt;이야기&gt;메일&gt;메일 서브&gt;&gt;좌측 배너(175x130)</v>
          </cell>
          <cell r="B71">
            <v>307005035.5</v>
          </cell>
          <cell r="C71" t="str">
            <v>175*130</v>
          </cell>
          <cell r="D71" t="str">
            <v>130K</v>
          </cell>
          <cell r="E71">
            <v>1.5</v>
          </cell>
          <cell r="F71">
            <v>0.02</v>
          </cell>
        </row>
        <row r="72">
          <cell r="A72" t="str">
            <v>네이버&gt;이야기&gt;메일&gt;메일홈&gt;&gt;우측 배너(250x155)</v>
          </cell>
          <cell r="B72">
            <v>73596696</v>
          </cell>
          <cell r="C72" t="str">
            <v>250*155</v>
          </cell>
          <cell r="D72" t="str">
            <v>130K</v>
          </cell>
          <cell r="E72">
            <v>3</v>
          </cell>
          <cell r="F72">
            <v>0.02</v>
          </cell>
        </row>
        <row r="73">
          <cell r="A73" t="str">
            <v>네이버&gt;이야기&gt;모자이크&gt;&gt;우측 배너(240x240)</v>
          </cell>
          <cell r="B73">
            <v>205022</v>
          </cell>
          <cell r="C73" t="str">
            <v>240*240</v>
          </cell>
          <cell r="D73" t="str">
            <v>130K</v>
          </cell>
          <cell r="E73">
            <v>2</v>
          </cell>
          <cell r="F73">
            <v>0</v>
          </cell>
        </row>
        <row r="74">
          <cell r="A74" t="str">
            <v>네이버&gt;이야기&gt;붐&gt;&gt;우측 배너(250x155)</v>
          </cell>
          <cell r="B74">
            <v>150560572</v>
          </cell>
          <cell r="C74" t="str">
            <v>250*155</v>
          </cell>
          <cell r="D74" t="str">
            <v>130K</v>
          </cell>
          <cell r="E74">
            <v>3</v>
          </cell>
          <cell r="F74">
            <v>0.04</v>
          </cell>
        </row>
        <row r="75">
          <cell r="A75" t="str">
            <v>네이버&gt;이야기&gt;붐&gt;붐홈&gt;&gt;좌측 배너(175x50)</v>
          </cell>
          <cell r="B75">
            <v>16988998</v>
          </cell>
          <cell r="C75" t="str">
            <v>175*50</v>
          </cell>
          <cell r="D75" t="str">
            <v>130K</v>
          </cell>
          <cell r="E75">
            <v>1.5</v>
          </cell>
          <cell r="F75">
            <v>0.01</v>
          </cell>
        </row>
        <row r="76">
          <cell r="A76" t="str">
            <v>네이버&gt;이야기&gt;블로그&gt;&gt;좌측 배너(175x50)</v>
          </cell>
          <cell r="B76">
            <v>51152127</v>
          </cell>
          <cell r="C76" t="str">
            <v>175*50</v>
          </cell>
          <cell r="D76" t="str">
            <v>130K</v>
          </cell>
          <cell r="E76">
            <v>1.5</v>
          </cell>
          <cell r="F76">
            <v>0.05</v>
          </cell>
        </row>
        <row r="77">
          <cell r="A77" t="str">
            <v>네이버&gt;이야기&gt;블로그&gt;블로그서브&gt;&gt;우측 배너(148x600)</v>
          </cell>
          <cell r="B77">
            <v>3220443</v>
          </cell>
          <cell r="C77" t="str">
            <v>148*600</v>
          </cell>
          <cell r="D77" t="str">
            <v>130K</v>
          </cell>
          <cell r="E77">
            <v>1.5</v>
          </cell>
          <cell r="F77">
            <v>0.05</v>
          </cell>
        </row>
        <row r="78">
          <cell r="A78" t="str">
            <v>네이버&gt;이야기&gt;블로그&gt;블로그홈&gt;&gt;우측 배너(240x240)</v>
          </cell>
          <cell r="B78">
            <v>40442551</v>
          </cell>
          <cell r="C78" t="str">
            <v>240*240</v>
          </cell>
          <cell r="D78" t="str">
            <v>130K</v>
          </cell>
          <cell r="E78">
            <v>3</v>
          </cell>
          <cell r="F78">
            <v>0</v>
          </cell>
        </row>
        <row r="79">
          <cell r="A79" t="str">
            <v>네이버&gt;이야기&gt;카페&gt;&gt;좌측 배너(175x50)</v>
          </cell>
          <cell r="B79">
            <v>75216032</v>
          </cell>
          <cell r="C79" t="str">
            <v>175*50</v>
          </cell>
          <cell r="D79" t="str">
            <v>130K</v>
          </cell>
          <cell r="E79">
            <v>1.5</v>
          </cell>
          <cell r="F79">
            <v>0.01</v>
          </cell>
        </row>
        <row r="80">
          <cell r="A80" t="str">
            <v>네이버&gt;이야기&gt;카페&gt;&gt;카페내 배너(175x130)</v>
          </cell>
          <cell r="B80">
            <v>181951220</v>
          </cell>
          <cell r="C80" t="str">
            <v>175*130</v>
          </cell>
          <cell r="D80" t="str">
            <v>130K</v>
          </cell>
          <cell r="E80">
            <v>1.5</v>
          </cell>
          <cell r="F80">
            <v>0.05</v>
          </cell>
        </row>
        <row r="81">
          <cell r="A81" t="str">
            <v>네이버&gt;이야기&gt;카페&gt;카페서브&gt;&gt;우측 배너(160x400)</v>
          </cell>
          <cell r="B81">
            <v>1941805</v>
          </cell>
          <cell r="C81" t="str">
            <v>160*400</v>
          </cell>
          <cell r="D81" t="str">
            <v>130K</v>
          </cell>
          <cell r="E81">
            <v>1.5</v>
          </cell>
          <cell r="F81">
            <v>0.14000000000000001</v>
          </cell>
        </row>
        <row r="82">
          <cell r="A82" t="str">
            <v>네이버&gt;이야기&gt;카페&gt;카페홈&gt;&gt;우측 배너(240x240)</v>
          </cell>
          <cell r="B82">
            <v>59615885</v>
          </cell>
          <cell r="C82" t="str">
            <v>240*240</v>
          </cell>
          <cell r="D82" t="str">
            <v>130K</v>
          </cell>
          <cell r="E82">
            <v>3</v>
          </cell>
          <cell r="F82">
            <v>0.02</v>
          </cell>
        </row>
        <row r="83">
          <cell r="A83" t="str">
            <v>네이버&gt;이야기&gt;툰&gt;&gt;우측 배너(240x240)</v>
          </cell>
          <cell r="B83">
            <v>9629928</v>
          </cell>
          <cell r="C83" t="str">
            <v>240*240</v>
          </cell>
          <cell r="D83" t="str">
            <v>130K</v>
          </cell>
          <cell r="E83">
            <v>2</v>
          </cell>
          <cell r="F83">
            <v>0.27</v>
          </cell>
        </row>
        <row r="84">
          <cell r="A84" t="str">
            <v>네이버&gt;이야기&gt;포토&gt;&gt;우측 배너(250x155)</v>
          </cell>
          <cell r="B84">
            <v>6842604</v>
          </cell>
          <cell r="C84" t="str">
            <v>250*155</v>
          </cell>
          <cell r="D84" t="str">
            <v>130K</v>
          </cell>
          <cell r="E84">
            <v>3</v>
          </cell>
          <cell r="F84">
            <v>0.05</v>
          </cell>
        </row>
        <row r="85">
          <cell r="A85" t="str">
            <v>네이버&gt;이야기&gt;포토&gt;포토갤러리&gt;갤러리서브&gt;&gt;좌측 배너(175x130)</v>
          </cell>
          <cell r="B85">
            <v>69291199</v>
          </cell>
          <cell r="C85" t="str">
            <v>175*130</v>
          </cell>
          <cell r="D85" t="str">
            <v>130K</v>
          </cell>
          <cell r="E85">
            <v>1.5</v>
          </cell>
          <cell r="F85">
            <v>0.01</v>
          </cell>
        </row>
        <row r="86">
          <cell r="A86" t="str">
            <v>네이버&gt;이야기&gt;포토&gt;포토갤러리&gt;갤러리홈&gt;&gt;좌측 배너(175x50)</v>
          </cell>
          <cell r="B86">
            <v>3863636</v>
          </cell>
          <cell r="C86" t="str">
            <v>175*50</v>
          </cell>
          <cell r="D86" t="str">
            <v>130K</v>
          </cell>
          <cell r="E86">
            <v>1.5</v>
          </cell>
          <cell r="F86">
            <v>0.02</v>
          </cell>
        </row>
        <row r="87">
          <cell r="A87" t="str">
            <v>네이버&gt;이야기&gt;포토&gt;포토갤러리&gt;슬라이드쇼&gt;&gt;중앙 배너(550x365)</v>
          </cell>
          <cell r="B87">
            <v>76139</v>
          </cell>
          <cell r="C87" t="str">
            <v>550*365</v>
          </cell>
          <cell r="D87" t="str">
            <v>130K</v>
          </cell>
          <cell r="E87">
            <v>2</v>
          </cell>
          <cell r="F87">
            <v>0.2</v>
          </cell>
        </row>
        <row r="88">
          <cell r="A88" t="str">
            <v>네이버&gt;이야기&gt;포토&gt;포토앨범&gt;앨범서브&gt;&gt;우측 배너(148x600)</v>
          </cell>
          <cell r="B88">
            <v>134293737</v>
          </cell>
          <cell r="C88" t="str">
            <v>148*600</v>
          </cell>
          <cell r="D88" t="str">
            <v>130K</v>
          </cell>
          <cell r="E88">
            <v>1.5</v>
          </cell>
          <cell r="F88">
            <v>0.06</v>
          </cell>
        </row>
        <row r="89">
          <cell r="A89" t="str">
            <v>네이버&gt;이야기&gt;포토&gt;포토앨범&gt;앨범슬라이드&gt;&gt;좌측 배너(170x180)</v>
          </cell>
          <cell r="B89">
            <v>1055315</v>
          </cell>
          <cell r="C89" t="str">
            <v>170*180</v>
          </cell>
          <cell r="D89" t="str">
            <v>130K</v>
          </cell>
          <cell r="E89">
            <v>1.5</v>
          </cell>
          <cell r="F89">
            <v>0.25</v>
          </cell>
        </row>
        <row r="90">
          <cell r="A90" t="str">
            <v>네이버&gt;이야기&gt;플레이&gt;&gt;우측 배너(240x240)</v>
          </cell>
          <cell r="B90">
            <v>31287953</v>
          </cell>
          <cell r="C90" t="str">
            <v>240*240</v>
          </cell>
          <cell r="D90" t="str">
            <v>130K</v>
          </cell>
          <cell r="E90">
            <v>2</v>
          </cell>
          <cell r="F90">
            <v>0.14000000000000001</v>
          </cell>
        </row>
        <row r="91">
          <cell r="A91" t="str">
            <v>네이버&gt;정보&gt;예약/예매&gt;&gt;우측 배너(148x600)</v>
          </cell>
          <cell r="B91">
            <v>100469</v>
          </cell>
          <cell r="C91" t="str">
            <v>148*600</v>
          </cell>
          <cell r="D91" t="str">
            <v>130K</v>
          </cell>
          <cell r="E91">
            <v>1.5</v>
          </cell>
          <cell r="F91">
            <v>0.14000000000000001</v>
          </cell>
        </row>
        <row r="92">
          <cell r="A92" t="str">
            <v>네이버&gt;정보&gt;취업&gt;&gt;우측 배너(240x240)</v>
          </cell>
          <cell r="B92">
            <v>19226513</v>
          </cell>
          <cell r="C92" t="str">
            <v>240*240</v>
          </cell>
          <cell r="D92" t="str">
            <v>130K</v>
          </cell>
          <cell r="E92">
            <v>2</v>
          </cell>
          <cell r="F92">
            <v>0.02</v>
          </cell>
        </row>
        <row r="93">
          <cell r="A93" t="str">
            <v>네이버&gt;정보&gt;취업&gt;커뮤니티 게시판&gt;&gt;우측 배너(148x600)</v>
          </cell>
          <cell r="B93">
            <v>932167</v>
          </cell>
          <cell r="C93" t="str">
            <v>148*600</v>
          </cell>
          <cell r="D93" t="str">
            <v>130K</v>
          </cell>
          <cell r="E93">
            <v>1.5</v>
          </cell>
          <cell r="F93">
            <v>0.03</v>
          </cell>
        </row>
        <row r="94">
          <cell r="A94" t="str">
            <v>쥬니버&gt;&gt;서비스_우측 배너(100x400)</v>
          </cell>
          <cell r="B94">
            <v>1236364558</v>
          </cell>
          <cell r="C94" t="str">
            <v>100*400</v>
          </cell>
          <cell r="D94" t="str">
            <v>130K</v>
          </cell>
          <cell r="E94">
            <v>1</v>
          </cell>
          <cell r="F94">
            <v>0.14000000000000001</v>
          </cell>
        </row>
        <row r="95">
          <cell r="A95" t="str">
            <v>쥬니버&gt;쥬니버홈&gt;&gt;TI(555x320)</v>
          </cell>
          <cell r="B95">
            <v>31</v>
          </cell>
          <cell r="C95" t="str">
            <v>555*320</v>
          </cell>
          <cell r="D95" t="str">
            <v>150K</v>
          </cell>
          <cell r="E95">
            <v>10000000</v>
          </cell>
          <cell r="F95">
            <v>0</v>
          </cell>
        </row>
        <row r="96">
          <cell r="A96" t="str">
            <v>쥬니버&gt;쥬니버홈&gt;&gt;우측 배너(195x150)</v>
          </cell>
          <cell r="B96">
            <v>97414440</v>
          </cell>
          <cell r="C96" t="str">
            <v>195*150</v>
          </cell>
          <cell r="D96" t="str">
            <v>130K</v>
          </cell>
          <cell r="E96">
            <v>2</v>
          </cell>
          <cell r="F96">
            <v>0.96</v>
          </cell>
        </row>
        <row r="97">
          <cell r="A97" t="str">
            <v>쥬니버&gt;쥬니버홈&gt;&gt;좌측 여백(85x145)</v>
          </cell>
          <cell r="B97">
            <v>77930170</v>
          </cell>
          <cell r="C97" t="str">
            <v>85*145</v>
          </cell>
          <cell r="D97" t="str">
            <v>130K</v>
          </cell>
          <cell r="E97">
            <v>1.5</v>
          </cell>
          <cell r="F97">
            <v>0.71</v>
          </cell>
        </row>
        <row r="98">
          <cell r="A98" t="str">
            <v>페이지그룹&gt;&gt;검색+사전(240x240)</v>
          </cell>
          <cell r="B98">
            <v>167935444</v>
          </cell>
          <cell r="C98" t="str">
            <v>240*240</v>
          </cell>
          <cell r="D98" t="str">
            <v>130K</v>
          </cell>
          <cell r="E98">
            <v>2</v>
          </cell>
          <cell r="F98">
            <v>0.12</v>
          </cell>
        </row>
        <row r="99">
          <cell r="A99" t="str">
            <v>페이지그룹&gt;&gt;네이버_빅보드(350x300)</v>
          </cell>
          <cell r="B99">
            <v>63207492</v>
          </cell>
          <cell r="C99" t="str">
            <v>350*300</v>
          </cell>
          <cell r="D99" t="str">
            <v>150K</v>
          </cell>
          <cell r="E99">
            <v>4</v>
          </cell>
          <cell r="F99">
            <v>0.27</v>
          </cell>
        </row>
        <row r="100">
          <cell r="A100" t="str">
            <v>페이지그룹&gt;&gt;여성(160x400)</v>
          </cell>
          <cell r="B100">
            <v>59301552</v>
          </cell>
          <cell r="C100" t="str">
            <v>160*400</v>
          </cell>
          <cell r="D100" t="str">
            <v>130K</v>
          </cell>
          <cell r="E100">
            <v>3</v>
          </cell>
          <cell r="F100">
            <v>0.08</v>
          </cell>
        </row>
        <row r="101">
          <cell r="A101" t="str">
            <v>페이지그룹&gt;&gt;여성텍스트</v>
          </cell>
          <cell r="B101">
            <v>18887224</v>
          </cell>
          <cell r="C101" t="str">
            <v>25/33자</v>
          </cell>
          <cell r="D101" t="str">
            <v>-</v>
          </cell>
          <cell r="E101">
            <v>0.5</v>
          </cell>
          <cell r="F101">
            <v>0.03</v>
          </cell>
        </row>
        <row r="102">
          <cell r="A102" t="str">
            <v>페이지그룹&gt;&gt;여행, 레저(160x400)</v>
          </cell>
          <cell r="B102">
            <v>13418351</v>
          </cell>
          <cell r="C102" t="str">
            <v>160*400</v>
          </cell>
          <cell r="D102" t="str">
            <v>130K</v>
          </cell>
          <cell r="E102">
            <v>3</v>
          </cell>
          <cell r="F102">
            <v>0.1</v>
          </cell>
        </row>
        <row r="103">
          <cell r="A103" t="str">
            <v>페이지그룹&gt;&gt;커뮤니티탑(240x240)</v>
          </cell>
          <cell r="B103">
            <v>141181339</v>
          </cell>
          <cell r="C103" t="str">
            <v>240*240</v>
          </cell>
          <cell r="D103" t="str">
            <v>130K</v>
          </cell>
          <cell r="E103">
            <v>3</v>
          </cell>
          <cell r="F103">
            <v>0</v>
          </cell>
        </row>
        <row r="104">
          <cell r="A104" t="str">
            <v>페이지그룹&gt;&gt;커뮤니티2.0(240x240)</v>
          </cell>
          <cell r="C104" t="str">
            <v>240*240</v>
          </cell>
          <cell r="D104" t="str">
            <v>130K</v>
          </cell>
          <cell r="E104">
            <v>2</v>
          </cell>
          <cell r="F104">
            <v>0</v>
          </cell>
        </row>
        <row r="105">
          <cell r="A105" t="str">
            <v>페이지그룹&gt;&gt;정보(240x240)</v>
          </cell>
          <cell r="B105">
            <v>9309508</v>
          </cell>
          <cell r="C105" t="str">
            <v>240*240</v>
          </cell>
          <cell r="D105" t="str">
            <v>130K</v>
          </cell>
          <cell r="E105">
            <v>1.5</v>
          </cell>
          <cell r="F105">
            <v>0.04</v>
          </cell>
        </row>
        <row r="106">
          <cell r="A106" t="str">
            <v>페이지그룹&gt;&gt;정보+도구(148x600)</v>
          </cell>
          <cell r="B106">
            <v>54859205</v>
          </cell>
          <cell r="C106" t="str">
            <v>148*600</v>
          </cell>
          <cell r="D106" t="str">
            <v>130K</v>
          </cell>
          <cell r="E106">
            <v>1.5</v>
          </cell>
          <cell r="F106">
            <v>0.02</v>
          </cell>
        </row>
        <row r="107">
          <cell r="A107" t="str">
            <v>페이지그룹&gt;&gt;커뮤니티서브(175x130)</v>
          </cell>
          <cell r="B107">
            <v>558247454.5</v>
          </cell>
          <cell r="C107" t="str">
            <v>175*130</v>
          </cell>
          <cell r="D107" t="str">
            <v>130K</v>
          </cell>
          <cell r="E107">
            <v>1.5</v>
          </cell>
          <cell r="F107">
            <v>0.04</v>
          </cell>
        </row>
        <row r="108">
          <cell r="A108" t="str">
            <v>페이지그룹&gt;&gt;커뮤니티우측(148x600)</v>
          </cell>
          <cell r="B108">
            <v>137514180</v>
          </cell>
          <cell r="C108" t="str">
            <v>148*600</v>
          </cell>
          <cell r="D108" t="str">
            <v>130K</v>
          </cell>
          <cell r="E108">
            <v>1.5</v>
          </cell>
          <cell r="F108">
            <v>0.06</v>
          </cell>
        </row>
        <row r="109">
          <cell r="A109" t="str">
            <v>페이지그룹&gt;&gt;커뮤니티좌측(175x50)</v>
          </cell>
          <cell r="B109">
            <v>147220793</v>
          </cell>
          <cell r="C109" t="str">
            <v>175*50</v>
          </cell>
          <cell r="D109" t="str">
            <v>130K</v>
          </cell>
          <cell r="E109">
            <v>1.5</v>
          </cell>
          <cell r="F109">
            <v>0.02</v>
          </cell>
        </row>
        <row r="110">
          <cell r="A110" t="str">
            <v>페이지그룹&gt;&gt;커뮤니티탑(250x155)</v>
          </cell>
          <cell r="B110">
            <v>230999872</v>
          </cell>
          <cell r="C110" t="str">
            <v>250*155</v>
          </cell>
          <cell r="D110" t="str">
            <v>130K</v>
          </cell>
          <cell r="E110">
            <v>3</v>
          </cell>
          <cell r="F110">
            <v>0.04</v>
          </cell>
        </row>
        <row r="111">
          <cell r="A111" t="str">
            <v>페이지그룹&gt;&gt;한게임_빅보드(350x300)</v>
          </cell>
          <cell r="B111">
            <v>46441004</v>
          </cell>
          <cell r="C111" t="str">
            <v>350*300</v>
          </cell>
          <cell r="D111" t="str">
            <v>150K</v>
          </cell>
          <cell r="E111">
            <v>4</v>
          </cell>
          <cell r="F111">
            <v>0.43</v>
          </cell>
        </row>
        <row r="112">
          <cell r="A112" t="str">
            <v>한게임&gt;로그인&gt;&gt;빅보드(350x300)</v>
          </cell>
          <cell r="B112">
            <v>46441004</v>
          </cell>
          <cell r="C112" t="str">
            <v>350*300</v>
          </cell>
          <cell r="D112" t="str">
            <v>150K</v>
          </cell>
          <cell r="E112">
            <v>4</v>
          </cell>
          <cell r="F112">
            <v>0.35</v>
          </cell>
        </row>
        <row r="113">
          <cell r="A113" t="str">
            <v>한게임&gt;일반게임_SS&gt;&gt;우측 배너(148x600)</v>
          </cell>
          <cell r="B113">
            <v>635464273</v>
          </cell>
          <cell r="C113" t="str">
            <v>148*600</v>
          </cell>
          <cell r="D113" t="str">
            <v>130K</v>
          </cell>
          <cell r="E113">
            <v>1.5</v>
          </cell>
          <cell r="F113">
            <v>0.09</v>
          </cell>
        </row>
        <row r="114">
          <cell r="A114" t="str">
            <v>한게임&gt;클라이언트&gt;&gt;하단 배너(790x60)</v>
          </cell>
          <cell r="B114">
            <v>855392823</v>
          </cell>
          <cell r="C114" t="str">
            <v>790*60</v>
          </cell>
          <cell r="D114" t="str">
            <v>50K</v>
          </cell>
          <cell r="E114">
            <v>1.5</v>
          </cell>
          <cell r="F114">
            <v>0.06</v>
          </cell>
        </row>
        <row r="115">
          <cell r="A115" t="str">
            <v>한게임&gt;한게임홈&gt;&gt;우측 배너(120x400)</v>
          </cell>
          <cell r="B115">
            <v>104766372</v>
          </cell>
          <cell r="C115" t="str">
            <v>120*140</v>
          </cell>
          <cell r="D115" t="str">
            <v>130K</v>
          </cell>
          <cell r="E115">
            <v>2</v>
          </cell>
          <cell r="F115">
            <v>0.11</v>
          </cell>
        </row>
        <row r="116">
          <cell r="A116" t="str">
            <v>한게임&gt;한게임홈&gt;&gt;우측 배너(120x400) - 확장형</v>
          </cell>
          <cell r="B116">
            <v>104766372</v>
          </cell>
          <cell r="C116" t="str">
            <v>120*140</v>
          </cell>
          <cell r="D116" t="str">
            <v>150K</v>
          </cell>
          <cell r="E116">
            <v>2.5</v>
          </cell>
          <cell r="F116">
            <v>0.11</v>
          </cell>
        </row>
      </sheetData>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체단가표"/>
      <sheetName val="월간일정표"/>
      <sheetName val="네이버"/>
      <sheetName val="SBS"/>
      <sheetName val="KBS"/>
      <sheetName val="다음"/>
      <sheetName val="조인스MSN"/>
      <sheetName val="Plan"/>
      <sheetName val="엔미즈_코리아"/>
      <sheetName val="2010년 movie db"/>
      <sheetName val="위스키3"/>
      <sheetName val="주류전체2"/>
      <sheetName val="2010년_movie_db"/>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A4-結果 "/>
      <sheetName val="IS"/>
      <sheetName val="J間材"/>
      <sheetName val="J輸入計"/>
      <sheetName val="J輸入率1"/>
      <sheetName val="기본일위"/>
      <sheetName val="내역"/>
      <sheetName val="설직재-1"/>
      <sheetName val="직재"/>
      <sheetName val="직노"/>
      <sheetName val="sheet1"/>
      <sheetName val="내역서2안"/>
      <sheetName val="N賃率_職"/>
      <sheetName val="요율"/>
      <sheetName val="기본단가표"/>
      <sheetName val="약품공급2"/>
      <sheetName val="일위대가"/>
      <sheetName val="일위목록"/>
      <sheetName val="2000년1차"/>
      <sheetName val="2000전체분"/>
      <sheetName val="제노임"/>
      <sheetName val="경산"/>
      <sheetName val="20관리비율"/>
      <sheetName val="내역서"/>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DB"/>
      <sheetName val="노임단가 (2)"/>
      <sheetName val="원가계산서구조조정"/>
      <sheetName val="건축내역"/>
      <sheetName val="전기2005"/>
      <sheetName val="통신2005"/>
      <sheetName val="ELEC"/>
      <sheetName val="대포2교접속"/>
      <sheetName val="천방교접속"/>
      <sheetName val="Resource2"/>
      <sheetName val="자재단가"/>
      <sheetName val="시약"/>
      <sheetName val="재료비"/>
      <sheetName val="공사원가계산서"/>
      <sheetName val="봉양~조차장간고하개명(신설)"/>
      <sheetName val="접지수량"/>
      <sheetName val="옥외외등집계표"/>
      <sheetName val="일위대가목록"/>
      <sheetName val="급,배기팬"/>
      <sheetName val="교각계산"/>
      <sheetName val="자재테이블"/>
      <sheetName val="자재단가표"/>
      <sheetName val="노무비"/>
      <sheetName val="신호등일위대가"/>
      <sheetName val=" HIT-&gt;HMC 견적(3900)"/>
      <sheetName val="SHEET PILE단가"/>
      <sheetName val="내   역"/>
      <sheetName val="#REF"/>
      <sheetName val="#3_일위대가목록"/>
      <sheetName val="#2_일위대가목록"/>
      <sheetName val="노단"/>
      <sheetName val="일위"/>
      <sheetName val="산출(2)"/>
      <sheetName val="전체제잡비"/>
      <sheetName val="기준"/>
      <sheetName val="work-form"/>
      <sheetName val="재료비집계"/>
      <sheetName val="정산자료"/>
      <sheetName val="본부"/>
      <sheetName val="전주"/>
      <sheetName val="광주"/>
      <sheetName val="순천"/>
      <sheetName val="남원"/>
      <sheetName val="목포"/>
      <sheetName val="군산"/>
      <sheetName val="표지"/>
      <sheetName val="투자-국내2"/>
      <sheetName val="공사내역"/>
      <sheetName val="COST"/>
      <sheetName val="ABUT수량-A1"/>
      <sheetName val="관급"/>
      <sheetName val="제조노임"/>
      <sheetName val="원가총괄"/>
      <sheetName val="수량총괄"/>
      <sheetName val="BH_1 _2_"/>
      <sheetName val="설계내역서"/>
      <sheetName val="총괄표"/>
      <sheetName val="자재"/>
      <sheetName val="공사비예산서"/>
      <sheetName val="교각1"/>
      <sheetName val="13LPMCC"/>
      <sheetName val="토사(PE)"/>
      <sheetName val="정류기"/>
      <sheetName val="현장조사"/>
      <sheetName val="단가 및 재료비"/>
      <sheetName val="제작기술지원센터"/>
      <sheetName val="갑지"/>
      <sheetName val="공정증감대ㅈ표"/>
      <sheetName val="Price List"/>
      <sheetName val="자재단가비교표"/>
      <sheetName val="현금예금"/>
      <sheetName val="제직재"/>
      <sheetName val="교통대책내역"/>
      <sheetName val="견적"/>
      <sheetName val="견적서"/>
      <sheetName val="약품설비"/>
      <sheetName val="센터"/>
      <sheetName val="공사설계"/>
      <sheetName val="준검 내역서"/>
      <sheetName val="99-0002"/>
      <sheetName val="노임단가"/>
      <sheetName val="산출근거"/>
      <sheetName val="금액내역서"/>
      <sheetName val="A4-結果_"/>
      <sheetName val="노임단가_(2)"/>
      <sheetName val="내___역"/>
      <sheetName val="일위대가56-1_"/>
      <sheetName val="일위대가71-1_"/>
      <sheetName val="일위대가74-1_"/>
      <sheetName val="일위대가76-1_"/>
      <sheetName val="일위대가77-1_"/>
      <sheetName val="일위대가78-1_"/>
      <sheetName val="제조경비누계"/>
      <sheetName val="통신대가"/>
      <sheetName val="A 견적"/>
      <sheetName val="A4-結果_1"/>
      <sheetName val="노임단가_(2)1"/>
      <sheetName val="내___역1"/>
      <sheetName val="일위대가56-1_1"/>
      <sheetName val="일위대가71-1_1"/>
      <sheetName val="일위대가74-1_1"/>
      <sheetName val="일위대가76-1_1"/>
      <sheetName val="일위대가77-1_1"/>
      <sheetName val="일위대가78-1_1"/>
      <sheetName val="_HIT-&gt;HMC_견적(3900)"/>
      <sheetName val="SHEET_PILE단가"/>
      <sheetName val="인건-측정"/>
      <sheetName val="노임"/>
      <sheetName val="XL4Poppy"/>
      <sheetName val="노임변동률"/>
      <sheetName val="잡철물"/>
      <sheetName val="영1"/>
      <sheetName val="DATA"/>
      <sheetName val="집계표"/>
      <sheetName val="앉음벽 (2)"/>
      <sheetName val="당진1,2호기전선관설치및접지4차공사내역서-을지"/>
      <sheetName val="설비2차"/>
      <sheetName val="단가산출"/>
      <sheetName val="8설7발"/>
      <sheetName val="전기일위목록"/>
      <sheetName val="중강당 내역"/>
      <sheetName val="설계서(본관)"/>
      <sheetName val="기계실냉난방"/>
      <sheetName val="내역서1"/>
      <sheetName val="직접경비호표"/>
      <sheetName val="학교별우선순위"/>
      <sheetName val="견적조건"/>
      <sheetName val="단가대비표"/>
      <sheetName val="b_balju"/>
      <sheetName val="투찰(하수)"/>
      <sheetName val="동방설계서"/>
      <sheetName val="전동기"/>
      <sheetName val="4.전기"/>
      <sheetName val="부하LOAD"/>
      <sheetName val="총괄내역서"/>
      <sheetName val="증감대비"/>
      <sheetName val="제-노임"/>
      <sheetName val="2공구산출내역"/>
      <sheetName val="예가표"/>
      <sheetName val="제경집계"/>
      <sheetName val="mcc일위대가"/>
      <sheetName val="노임단가표"/>
      <sheetName val="총괄 CCTV수량"/>
      <sheetName val="일위대가(VDS)"/>
      <sheetName val="6. 직접경비"/>
      <sheetName val="단위일위"/>
      <sheetName val="b_balju_cho"/>
      <sheetName val="공조기"/>
      <sheetName val="을"/>
      <sheetName val="단"/>
      <sheetName val="기초자료입력"/>
      <sheetName val="원가 (2)"/>
      <sheetName val="Sheet3"/>
      <sheetName val="5.설치내역"/>
      <sheetName val="EQ-R1"/>
      <sheetName val="7단가"/>
      <sheetName val="재집"/>
      <sheetName val="Total"/>
      <sheetName val="시행후면적"/>
      <sheetName val="수지예산"/>
      <sheetName val="예정(3)"/>
      <sheetName val="동원(3)"/>
      <sheetName val="품셈표"/>
      <sheetName val="납부서"/>
      <sheetName val="EP0618"/>
      <sheetName val="수량산출"/>
      <sheetName val="단가조사"/>
      <sheetName val="工완성공사율"/>
      <sheetName val="데이타"/>
      <sheetName val="일위대가(가설)"/>
      <sheetName val="9811"/>
      <sheetName val="입찰품의서"/>
      <sheetName val="갑지1"/>
      <sheetName val="ELECTRIC"/>
      <sheetName val="연습"/>
      <sheetName val="EJ"/>
      <sheetName val="Articles"/>
      <sheetName val="기성금내역서"/>
      <sheetName val="밸브설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채널"/>
      <sheetName val="소재"/>
      <sheetName val="비율확인"/>
      <sheetName val="Campaign Booking"/>
      <sheetName val="1.온게임넷"/>
      <sheetName val="2.바둑TV"/>
      <sheetName val="3.SKY바둑"/>
      <sheetName val="4.FSTV"/>
      <sheetName val="5.투니버스"/>
      <sheetName val="6.애니맥스"/>
      <sheetName val="7.스페이스툰"/>
      <sheetName val="8.대교플러스"/>
      <sheetName val="9.엠플렉스"/>
      <sheetName val="10.QOOK+"/>
      <sheetName val="11.토마토TV"/>
      <sheetName val="12.한방건강TV"/>
      <sheetName val="13.푸드TV"/>
      <sheetName val="14.C3TV"/>
      <sheetName val="15.채널S"/>
      <sheetName val="16.브레인TV"/>
      <sheetName val="17.텔레노벨라"/>
      <sheetName val="18.히어로TV"/>
      <sheetName val="일편성표만들기"/>
      <sheetName val="편성 파일"/>
      <sheetName val="편성파일_CSV"/>
      <sheetName val="Sheet1"/>
      <sheetName val="Sheet2"/>
      <sheetName val="전체단가표"/>
      <sheetName val="엔미즈_코리아"/>
      <sheetName val="Graph"/>
      <sheetName val="Code"/>
      <sheetName val="2011년 Movie DB"/>
      <sheetName val="견적서"/>
      <sheetName val="기타"/>
      <sheetName val="용역단가기준"/>
      <sheetName val="주간남10대순위1"/>
      <sheetName val="주간여30대순위1"/>
      <sheetName val="03동일자별"/>
      <sheetName val="Campaign_Booking"/>
      <sheetName val="1_온게임넷"/>
      <sheetName val="2_바둑TV"/>
      <sheetName val="3_SKY바둑"/>
      <sheetName val="4_FSTV"/>
      <sheetName val="5_투니버스"/>
      <sheetName val="6_애니맥스"/>
      <sheetName val="7_스페이스툰"/>
      <sheetName val="8_대교플러스"/>
      <sheetName val="9_엠플렉스"/>
      <sheetName val="10_QOOK+"/>
      <sheetName val="11_토마토TV"/>
      <sheetName val="12_한방건강TV"/>
      <sheetName val="13_푸드TV"/>
      <sheetName val="14_C3TV"/>
      <sheetName val="15_채널S"/>
      <sheetName val="16_브레인TV"/>
      <sheetName val="17_텔레노벨라"/>
      <sheetName val="18_히어로TV"/>
      <sheetName val="편성_파일"/>
      <sheetName val="2011년_Movie_DB"/>
      <sheetName val="시장"/>
      <sheetName val="캔개발배경"/>
      <sheetName val="일정표"/>
      <sheetName val="flatpricebycountry"/>
      <sheetName val="slopes"/>
      <sheetName val="Unit Price"/>
      <sheetName val="카테고리 분류"/>
      <sheetName val="Campaign_Booking1"/>
      <sheetName val="1_온게임넷1"/>
      <sheetName val="2_바둑TV1"/>
      <sheetName val="3_SKY바둑1"/>
      <sheetName val="4_FSTV1"/>
      <sheetName val="5_투니버스1"/>
      <sheetName val="6_애니맥스1"/>
      <sheetName val="7_스페이스툰1"/>
      <sheetName val="8_대교플러스1"/>
      <sheetName val="9_엠플렉스1"/>
      <sheetName val="10_QOOK+1"/>
      <sheetName val="11_토마토TV1"/>
      <sheetName val="12_한방건강TV1"/>
      <sheetName val="13_푸드TV1"/>
      <sheetName val="14_C3TV1"/>
      <sheetName val="15_채널S1"/>
      <sheetName val="16_브레인TV1"/>
      <sheetName val="17_텔레노벨라1"/>
      <sheetName val="18_히어로TV1"/>
      <sheetName val="편성_파일1"/>
      <sheetName val="2011년_Movie_DB1"/>
      <sheetName val="初期値"/>
      <sheetName val="11월 요약"/>
      <sheetName val="첨부1"/>
      <sheetName val="Sheet3"/>
      <sheetName val="원본"/>
      <sheetName val="channel_shceduler_1005_주간편성"/>
      <sheetName val="1-1. 자료연결"/>
      <sheetName val="bulk_data"/>
      <sheetName val="500대광고주 현황"/>
      <sheetName val="2010년 Movie DB"/>
      <sheetName val="#REF"/>
      <sheetName val="olleh tv PP 상세리포트"/>
      <sheetName val="주간남20대순위1"/>
      <sheetName val="주간남30대순위1"/>
      <sheetName val="주간남40대순위1"/>
      <sheetName val="주간남4세순위1"/>
      <sheetName val="주간남50대순위1"/>
      <sheetName val="주간여10대순위1"/>
      <sheetName val="주간여20대순위1"/>
      <sheetName val="주간여40대순위1"/>
      <sheetName val="주간여4세순위1"/>
      <sheetName val="주간여50대순위1"/>
      <sheetName val="현금"/>
      <sheetName val="인원_20001101"/>
      <sheetName val="디어마이라네즈 상세"/>
      <sheetName val="현금예금"/>
      <sheetName val="【Facebook】業界業種"/>
      <sheetName val="09월 토퍼올라운드"/>
      <sheetName val="Campaign_Booking2"/>
      <sheetName val="1_온게임넷2"/>
      <sheetName val="2_바둑TV2"/>
      <sheetName val="3_SKY바둑2"/>
      <sheetName val="4_FSTV2"/>
      <sheetName val="5_투니버스2"/>
      <sheetName val="6_애니맥스2"/>
      <sheetName val="7_스페이스툰2"/>
      <sheetName val="8_대교플러스2"/>
      <sheetName val="9_엠플렉스2"/>
      <sheetName val="10_QOOK+2"/>
      <sheetName val="11_토마토TV2"/>
      <sheetName val="12_한방건강TV2"/>
      <sheetName val="13_푸드TV2"/>
      <sheetName val="14_C3TV2"/>
      <sheetName val="15_채널S2"/>
      <sheetName val="16_브레인TV2"/>
      <sheetName val="17_텔레노벨라2"/>
      <sheetName val="18_히어로TV2"/>
      <sheetName val="편성_파일2"/>
      <sheetName val="2011년_Movie_DB2"/>
      <sheetName val="Unit_Price"/>
      <sheetName val="카테고리_분류"/>
      <sheetName val="11월_요약"/>
      <sheetName val="1-1__자료연결"/>
      <sheetName val="500대광고주_현황"/>
      <sheetName val="2010년_Movie_DB"/>
      <sheetName val="olleh_tv_PP_상세리포트"/>
    </sheetNames>
    <sheetDataSet>
      <sheetData sheetId="0" refreshError="1">
        <row r="3">
          <cell r="C3" t="str">
            <v>투니버스</v>
          </cell>
        </row>
        <row r="4">
          <cell r="C4" t="str">
            <v>온게임넷</v>
          </cell>
        </row>
        <row r="5">
          <cell r="C5" t="str">
            <v>애니맥스</v>
          </cell>
        </row>
        <row r="6">
          <cell r="C6" t="str">
            <v>Mplex</v>
          </cell>
        </row>
        <row r="7">
          <cell r="C7" t="str">
            <v>바둑TV</v>
          </cell>
        </row>
        <row r="8">
          <cell r="C8" t="str">
            <v>QOOK TV</v>
          </cell>
        </row>
        <row r="9">
          <cell r="C9" t="str">
            <v>YTN</v>
          </cell>
        </row>
        <row r="10">
          <cell r="C10" t="str">
            <v>푸드TV</v>
          </cell>
        </row>
        <row r="11">
          <cell r="C11" t="str">
            <v>SKY바둑</v>
          </cell>
        </row>
        <row r="12">
          <cell r="C12" t="str">
            <v>FSTV</v>
          </cell>
        </row>
        <row r="13">
          <cell r="C13" t="str">
            <v>히어로TV</v>
          </cell>
        </row>
        <row r="14">
          <cell r="C14" t="str">
            <v>텔레노벨라</v>
          </cell>
        </row>
        <row r="15">
          <cell r="C15" t="str">
            <v>토마토TV</v>
          </cell>
        </row>
        <row r="16">
          <cell r="C16" t="str">
            <v>C3TV </v>
          </cell>
        </row>
        <row r="17">
          <cell r="C17" t="str">
            <v>채널S</v>
          </cell>
        </row>
        <row r="18">
          <cell r="C18" t="str">
            <v>스페이스툰</v>
          </cell>
        </row>
        <row r="19">
          <cell r="C19" t="str">
            <v>대교플러스</v>
          </cell>
        </row>
        <row r="20">
          <cell r="C20" t="str">
            <v>한방건강</v>
          </cell>
        </row>
        <row r="21">
          <cell r="C21" t="str">
            <v>브레인TV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
      <sheetName val="표지"/>
      <sheetName val="예산 "/>
      <sheetName val="광고비종합"/>
      <sheetName val="매체계획효과"/>
      <sheetName val="기준"/>
      <sheetName val="인쇄요약"/>
      <sheetName val="KBS"/>
      <sheetName val="MBC"/>
      <sheetName val="SBS"/>
      <sheetName val="라네즈아쿠아파우더"/>
      <sheetName val="라네즈파운데이션"/>
      <sheetName val="라네즈솔리드파우더"/>
      <sheetName val="아이오페레티놀"/>
      <sheetName val="데일리"/>
      <sheetName val="이니스프리"/>
      <sheetName val="쥬비스"/>
      <sheetName val="오딧세이"/>
      <sheetName val="댄트롤"/>
      <sheetName val="토탈"/>
      <sheetName val="#REF"/>
      <sheetName val="현금"/>
      <sheetName val="Import"/>
      <sheetName val="코드"/>
      <sheetName val="11월 요약"/>
      <sheetName val="2010년1월(시급반영)"/>
      <sheetName val="7월 (시급반영)"/>
      <sheetName val="8월 (시급반영)"/>
      <sheetName val="영화별rawdata"/>
      <sheetName val="채널"/>
      <sheetName val="6월"/>
      <sheetName val="3월(최종)"/>
      <sheetName val="첨부1"/>
      <sheetName val="주간남10대순위1"/>
      <sheetName val="주간남20대순위1"/>
      <sheetName val="주간남30대순위1"/>
      <sheetName val="주간남40대순위1"/>
      <sheetName val="주간남4세순위1"/>
      <sheetName val="주간남50대순위1"/>
      <sheetName val="주간여10대순위1"/>
      <sheetName val="주간여20대순위1"/>
      <sheetName val="주간여30대순위1"/>
      <sheetName val="주간여40대순위1"/>
      <sheetName val="주간여4세순위1"/>
      <sheetName val="주간여50대순위1"/>
      <sheetName val="년별RTMP"/>
      <sheetName val="Sheet1"/>
      <sheetName val="지점장"/>
      <sheetName val="5월 기본편성표"/>
      <sheetName val="손익"/>
      <sheetName val="예산_"/>
      <sheetName val="11월_요약"/>
      <sheetName val="7월_(시급반영)"/>
      <sheetName val="8월_(시급반영)"/>
      <sheetName val="5월_기본편성표"/>
      <sheetName val="이름정의"/>
      <sheetName val="전체단가표"/>
      <sheetName val="채널별정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refreshError="1"/>
      <sheetData sheetId="56" refreshError="1"/>
      <sheetData sheetId="57"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F"/>
    </sheetNames>
    <sheetDataSet>
      <sheetData sheetId="0"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요약"/>
      <sheetName val="CreativeCost"/>
      <sheetName val="SW Licence"/>
      <sheetName val="HW"/>
      <sheetName val="직접경비"/>
      <sheetName val="해외출장조견표"/>
      <sheetName val="노임단가표"/>
      <sheetName val="노임단가DB"/>
      <sheetName val="기본가격표"/>
      <sheetName val="원가및견적DB"/>
      <sheetName val="컨텐츠제작표준"/>
      <sheetName val="사양DB"/>
      <sheetName val="원가DB"/>
      <sheetName val="Musion Table"/>
      <sheetName val="빔프로젝터"/>
      <sheetName val="기타렌탈장비"/>
      <sheetName val="Sheet1"/>
      <sheetName val="기본일위"/>
      <sheetName val="갑지"/>
      <sheetName val="N賃率-職"/>
      <sheetName val="전체단가표"/>
      <sheetName val="#REF"/>
    </sheetNames>
    <sheetDataSet>
      <sheetData sheetId="0" refreshError="1"/>
      <sheetData sheetId="1" refreshError="1"/>
      <sheetData sheetId="2" refreshError="1"/>
      <sheetData sheetId="3" refreshError="1"/>
      <sheetData sheetId="4" refreshError="1"/>
      <sheetData sheetId="5" refreshError="1">
        <row r="1">
          <cell r="C1">
            <v>0</v>
          </cell>
        </row>
        <row r="9">
          <cell r="C9" t="str">
            <v>오사카</v>
          </cell>
        </row>
        <row r="10">
          <cell r="C10" t="str">
            <v>토쿄</v>
          </cell>
        </row>
        <row r="11">
          <cell r="C11" t="str">
            <v>북경</v>
          </cell>
        </row>
        <row r="12">
          <cell r="C12" t="str">
            <v>상해</v>
          </cell>
        </row>
        <row r="13">
          <cell r="C13" t="str">
            <v>타이페이</v>
          </cell>
        </row>
        <row r="14">
          <cell r="C14" t="str">
            <v>홍콩</v>
          </cell>
        </row>
        <row r="15">
          <cell r="C15" t="str">
            <v>방콕</v>
          </cell>
        </row>
        <row r="16">
          <cell r="C16" t="str">
            <v>마닐라</v>
          </cell>
        </row>
        <row r="17">
          <cell r="C17" t="str">
            <v>싱가포르</v>
          </cell>
        </row>
        <row r="18">
          <cell r="C18" t="str">
            <v>쿠알라룸푸르</v>
          </cell>
        </row>
        <row r="19">
          <cell r="C19" t="str">
            <v>자카르타</v>
          </cell>
        </row>
        <row r="20">
          <cell r="C20" t="str">
            <v>뭄바이</v>
          </cell>
        </row>
        <row r="21">
          <cell r="C21" t="str">
            <v>오클랜드</v>
          </cell>
        </row>
        <row r="22">
          <cell r="C22" t="str">
            <v>시드니</v>
          </cell>
        </row>
        <row r="23">
          <cell r="C23" t="str">
            <v>오타와</v>
          </cell>
        </row>
        <row r="24">
          <cell r="C24" t="str">
            <v>밴쿠버</v>
          </cell>
        </row>
        <row r="25">
          <cell r="C25" t="str">
            <v>몬트리올</v>
          </cell>
        </row>
        <row r="26">
          <cell r="C26" t="str">
            <v>토론토</v>
          </cell>
        </row>
        <row r="27">
          <cell r="C27" t="str">
            <v>샌프란시스코</v>
          </cell>
        </row>
        <row r="28">
          <cell r="C28" t="str">
            <v>로스앤젤레스</v>
          </cell>
        </row>
        <row r="29">
          <cell r="C29" t="str">
            <v>시카고</v>
          </cell>
        </row>
        <row r="30">
          <cell r="C30" t="str">
            <v>아틀란타</v>
          </cell>
        </row>
        <row r="31">
          <cell r="C31" t="str">
            <v>보스톤</v>
          </cell>
        </row>
        <row r="32">
          <cell r="C32" t="str">
            <v>뉴욕</v>
          </cell>
        </row>
        <row r="33">
          <cell r="C33" t="str">
            <v>달라스</v>
          </cell>
        </row>
        <row r="34">
          <cell r="C34" t="str">
            <v>디트로이트</v>
          </cell>
        </row>
        <row r="35">
          <cell r="C35" t="str">
            <v>멕시코 시티</v>
          </cell>
        </row>
        <row r="36">
          <cell r="C36" t="str">
            <v>산티아고</v>
          </cell>
        </row>
        <row r="37">
          <cell r="C37" t="str">
            <v>상파울로</v>
          </cell>
        </row>
        <row r="38">
          <cell r="C38" t="str">
            <v>리오데자네이로</v>
          </cell>
        </row>
        <row r="39">
          <cell r="C39" t="str">
            <v>부에노스아이레스</v>
          </cell>
        </row>
        <row r="40">
          <cell r="C40" t="str">
            <v>암스텔담</v>
          </cell>
        </row>
        <row r="41">
          <cell r="C41" t="str">
            <v>아테네</v>
          </cell>
        </row>
        <row r="42">
          <cell r="C42" t="str">
            <v>베를린</v>
          </cell>
        </row>
        <row r="43">
          <cell r="C43" t="str">
            <v>프랑크푸르트</v>
          </cell>
        </row>
        <row r="44">
          <cell r="C44" t="str">
            <v>브뤼셀</v>
          </cell>
        </row>
        <row r="45">
          <cell r="C45" t="str">
            <v>부다페스트</v>
          </cell>
        </row>
        <row r="46">
          <cell r="C46" t="str">
            <v>부카레스트</v>
          </cell>
        </row>
        <row r="47">
          <cell r="C47" t="str">
            <v>코펜하겐</v>
          </cell>
        </row>
        <row r="48">
          <cell r="C48" t="str">
            <v>더블린</v>
          </cell>
        </row>
        <row r="49">
          <cell r="C49" t="str">
            <v>헬싱키</v>
          </cell>
        </row>
        <row r="50">
          <cell r="C50" t="str">
            <v>이스탄불</v>
          </cell>
        </row>
        <row r="51">
          <cell r="C51" t="str">
            <v>세인트피터스버그</v>
          </cell>
        </row>
        <row r="52">
          <cell r="C52" t="str">
            <v>모스크바</v>
          </cell>
        </row>
        <row r="53">
          <cell r="C53" t="str">
            <v>리스본</v>
          </cell>
        </row>
        <row r="54">
          <cell r="C54" t="str">
            <v>런던</v>
          </cell>
        </row>
        <row r="55">
          <cell r="C55" t="str">
            <v>룩셈부르그</v>
          </cell>
        </row>
        <row r="56">
          <cell r="C56" t="str">
            <v>마드리드</v>
          </cell>
        </row>
        <row r="57">
          <cell r="C57" t="str">
            <v>바르셀로나</v>
          </cell>
        </row>
        <row r="58">
          <cell r="C58" t="str">
            <v>오슬로</v>
          </cell>
        </row>
        <row r="59">
          <cell r="C59" t="str">
            <v>파리</v>
          </cell>
        </row>
        <row r="60">
          <cell r="C60" t="str">
            <v>프라하</v>
          </cell>
        </row>
        <row r="61">
          <cell r="C61" t="str">
            <v>밀라노</v>
          </cell>
        </row>
        <row r="62">
          <cell r="C62" t="str">
            <v>소피아</v>
          </cell>
        </row>
        <row r="63">
          <cell r="C63" t="str">
            <v>스톡홀름</v>
          </cell>
        </row>
        <row r="64">
          <cell r="C64" t="str">
            <v>비엔나</v>
          </cell>
        </row>
        <row r="65">
          <cell r="C65" t="str">
            <v>바르샤바</v>
          </cell>
        </row>
        <row r="66">
          <cell r="C66" t="str">
            <v>쥬리히</v>
          </cell>
        </row>
        <row r="67">
          <cell r="C67" t="str">
            <v>제네바</v>
          </cell>
        </row>
        <row r="68">
          <cell r="C68" t="str">
            <v>제다</v>
          </cell>
        </row>
        <row r="69">
          <cell r="C69" t="str">
            <v>두바이</v>
          </cell>
        </row>
        <row r="70">
          <cell r="C70" t="str">
            <v>요하네스버그</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기본일위"/>
      <sheetName val="해외출장조견표"/>
      <sheetName val="전기단가조사서"/>
      <sheetName val="000000"/>
      <sheetName val="VXXXXX"/>
      <sheetName val="본문"/>
      <sheetName val="목차"/>
      <sheetName val="개발비용"/>
      <sheetName val="비교표"/>
      <sheetName val="총괄내역"/>
      <sheetName val="공종내역"/>
      <sheetName val="부표"/>
      <sheetName val="토적집계"/>
      <sheetName val="토적표"/>
      <sheetName val="구조토적"/>
      <sheetName val="옹벽수량"/>
      <sheetName val="집수"/>
      <sheetName val="빗물"/>
      <sheetName val="플륨"/>
      <sheetName val="배수관"/>
      <sheetName val="배수구"/>
      <sheetName val="옹벽"/>
      <sheetName val="기계일위"/>
      <sheetName val="일위대가"/>
      <sheetName val="포장일위"/>
      <sheetName val="기계경비"/>
      <sheetName val="기타경비"/>
      <sheetName val="간지"/>
      <sheetName val="표지"/>
      <sheetName val="Customer Databas"/>
    </sheetNames>
    <sheetDataSet>
      <sheetData sheetId="0" refreshError="1">
        <row r="1">
          <cell r="L1" t="str">
            <v>2000년 7월</v>
          </cell>
        </row>
        <row r="2">
          <cell r="A2" t="str">
            <v>名  稱 : 모르터 ( 1 : 2 )</v>
          </cell>
          <cell r="J2" t="str">
            <v>單位 : 원/㎥當</v>
          </cell>
          <cell r="L2" t="str">
            <v>주  요  자  재  단  가  표</v>
          </cell>
        </row>
        <row r="3">
          <cell r="A3" t="str">
            <v>區    分</v>
          </cell>
          <cell r="B3" t="str">
            <v>材質 및 規格</v>
          </cell>
          <cell r="C3" t="str">
            <v>單位</v>
          </cell>
          <cell r="D3" t="str">
            <v>數    量</v>
          </cell>
          <cell r="E3" t="str">
            <v>材       料       費</v>
          </cell>
          <cell r="G3" t="str">
            <v xml:space="preserve">        勞       務       費</v>
          </cell>
          <cell r="I3" t="str">
            <v>經              費</v>
          </cell>
          <cell r="L3" t="str">
            <v>철근</v>
          </cell>
          <cell r="M3">
            <v>334000</v>
          </cell>
          <cell r="O3" t="str">
            <v>모래</v>
          </cell>
          <cell r="P3">
            <v>15000</v>
          </cell>
        </row>
        <row r="4">
          <cell r="A4" t="str">
            <v>工 種 別</v>
          </cell>
          <cell r="E4" t="str">
            <v>單  價</v>
          </cell>
          <cell r="F4" t="str">
            <v>金      額</v>
          </cell>
          <cell r="G4" t="str">
            <v>單  價</v>
          </cell>
          <cell r="H4" t="str">
            <v>金      額</v>
          </cell>
          <cell r="I4" t="str">
            <v>單  價</v>
          </cell>
          <cell r="J4" t="str">
            <v>金      額</v>
          </cell>
          <cell r="L4" t="str">
            <v>철선 # 8</v>
          </cell>
          <cell r="M4">
            <v>450</v>
          </cell>
          <cell r="O4" t="str">
            <v>잡석</v>
          </cell>
          <cell r="P4">
            <v>12000</v>
          </cell>
        </row>
        <row r="5">
          <cell r="A5" t="str">
            <v>시멘트</v>
          </cell>
          <cell r="C5" t="str">
            <v>kg</v>
          </cell>
          <cell r="D5">
            <v>680</v>
          </cell>
          <cell r="E5">
            <v>63.6</v>
          </cell>
          <cell r="F5">
            <v>43248</v>
          </cell>
          <cell r="H5">
            <v>0</v>
          </cell>
          <cell r="J5">
            <v>0</v>
          </cell>
          <cell r="L5" t="str">
            <v>철선 # 20</v>
          </cell>
          <cell r="M5">
            <v>550</v>
          </cell>
          <cell r="O5" t="str">
            <v>보조기층재</v>
          </cell>
          <cell r="P5">
            <v>12000</v>
          </cell>
        </row>
        <row r="6">
          <cell r="A6" t="str">
            <v>모래</v>
          </cell>
          <cell r="C6" t="str">
            <v>㎥</v>
          </cell>
          <cell r="D6">
            <v>0.98</v>
          </cell>
          <cell r="E6">
            <v>15000</v>
          </cell>
          <cell r="F6">
            <v>14700</v>
          </cell>
          <cell r="H6">
            <v>0</v>
          </cell>
          <cell r="J6">
            <v>0</v>
          </cell>
          <cell r="K6">
            <v>16500</v>
          </cell>
          <cell r="L6" t="str">
            <v>못  N75</v>
          </cell>
          <cell r="M6">
            <v>660</v>
          </cell>
          <cell r="O6" t="str">
            <v>시멘트</v>
          </cell>
          <cell r="P6">
            <v>63.6</v>
          </cell>
          <cell r="Q6">
            <v>2800</v>
          </cell>
        </row>
        <row r="7">
          <cell r="A7" t="str">
            <v>보통인부</v>
          </cell>
          <cell r="C7" t="str">
            <v>인</v>
          </cell>
          <cell r="D7">
            <v>1</v>
          </cell>
          <cell r="F7">
            <v>0</v>
          </cell>
          <cell r="G7">
            <v>34360</v>
          </cell>
          <cell r="H7">
            <v>34360</v>
          </cell>
          <cell r="J7">
            <v>0</v>
          </cell>
          <cell r="K7">
            <v>900</v>
          </cell>
          <cell r="L7" t="str">
            <v>목재</v>
          </cell>
          <cell r="M7">
            <v>244964</v>
          </cell>
          <cell r="O7" t="str">
            <v>판재</v>
          </cell>
          <cell r="P7">
            <v>258573</v>
          </cell>
          <cell r="Q7">
            <v>950</v>
          </cell>
        </row>
        <row r="8">
          <cell r="F8">
            <v>0</v>
          </cell>
          <cell r="H8">
            <v>0</v>
          </cell>
          <cell r="J8">
            <v>0</v>
          </cell>
          <cell r="K8">
            <v>550</v>
          </cell>
          <cell r="L8" t="str">
            <v>원목</v>
          </cell>
          <cell r="M8">
            <v>164670</v>
          </cell>
          <cell r="O8" t="str">
            <v>합판</v>
          </cell>
          <cell r="P8">
            <v>6641</v>
          </cell>
          <cell r="Q8">
            <v>11000</v>
          </cell>
        </row>
        <row r="9">
          <cell r="F9">
            <v>0</v>
          </cell>
          <cell r="H9">
            <v>0</v>
          </cell>
          <cell r="J9">
            <v>0</v>
          </cell>
        </row>
        <row r="10">
          <cell r="F10">
            <v>0</v>
          </cell>
          <cell r="H10">
            <v>0</v>
          </cell>
          <cell r="J10">
            <v>0</v>
          </cell>
          <cell r="L10" t="str">
            <v>40-135-8</v>
          </cell>
          <cell r="M10">
            <v>46240</v>
          </cell>
        </row>
        <row r="11">
          <cell r="F11">
            <v>0</v>
          </cell>
          <cell r="H11">
            <v>0</v>
          </cell>
          <cell r="J11">
            <v>0</v>
          </cell>
          <cell r="L11" t="str">
            <v>40-180-8</v>
          </cell>
          <cell r="M11">
            <v>48010</v>
          </cell>
        </row>
        <row r="12">
          <cell r="F12">
            <v>0</v>
          </cell>
          <cell r="H12">
            <v>0</v>
          </cell>
          <cell r="J12">
            <v>0</v>
          </cell>
          <cell r="L12" t="str">
            <v>#8 150×150</v>
          </cell>
          <cell r="M12">
            <v>720</v>
          </cell>
        </row>
        <row r="13">
          <cell r="F13">
            <v>0</v>
          </cell>
          <cell r="H13">
            <v>0</v>
          </cell>
          <cell r="J13">
            <v>0</v>
          </cell>
          <cell r="L13" t="str">
            <v>25-210-8</v>
          </cell>
          <cell r="M13">
            <v>53320</v>
          </cell>
        </row>
        <row r="14">
          <cell r="F14">
            <v>0</v>
          </cell>
          <cell r="H14">
            <v>0</v>
          </cell>
          <cell r="J14">
            <v>0</v>
          </cell>
          <cell r="L14" t="str">
            <v>25-180-8</v>
          </cell>
          <cell r="M14">
            <v>49380</v>
          </cell>
        </row>
        <row r="15">
          <cell r="F15">
            <v>0</v>
          </cell>
          <cell r="H15">
            <v>0</v>
          </cell>
          <cell r="J15">
            <v>0</v>
          </cell>
          <cell r="L15" t="str">
            <v>25-210-10</v>
          </cell>
          <cell r="M15">
            <v>51450</v>
          </cell>
        </row>
        <row r="16">
          <cell r="F16">
            <v>0</v>
          </cell>
          <cell r="H16">
            <v>0</v>
          </cell>
          <cell r="J16">
            <v>0</v>
          </cell>
          <cell r="L16" t="str">
            <v>25-210-12</v>
          </cell>
          <cell r="M16">
            <v>52120</v>
          </cell>
        </row>
        <row r="17">
          <cell r="F17">
            <v>0</v>
          </cell>
          <cell r="H17">
            <v>0</v>
          </cell>
          <cell r="J17">
            <v>0</v>
          </cell>
          <cell r="L17" t="str">
            <v>25-180-12</v>
          </cell>
          <cell r="M17">
            <v>47730</v>
          </cell>
        </row>
        <row r="18">
          <cell r="A18" t="str">
            <v>計</v>
          </cell>
          <cell r="F18">
            <v>57948</v>
          </cell>
          <cell r="H18">
            <v>34360</v>
          </cell>
          <cell r="J18">
            <v>0</v>
          </cell>
        </row>
        <row r="20">
          <cell r="A20" t="str">
            <v>名  稱 : 레미콘타설 ( 무근 )</v>
          </cell>
          <cell r="J20" t="str">
            <v>單位 : 원/㎥當</v>
          </cell>
        </row>
        <row r="21">
          <cell r="A21" t="str">
            <v>區    分</v>
          </cell>
          <cell r="B21" t="str">
            <v>材質 및 規格</v>
          </cell>
          <cell r="C21" t="str">
            <v>單位</v>
          </cell>
          <cell r="D21" t="str">
            <v>數    量</v>
          </cell>
          <cell r="E21" t="str">
            <v>材       料       費</v>
          </cell>
          <cell r="G21" t="str">
            <v xml:space="preserve">        勞       務       費</v>
          </cell>
          <cell r="I21" t="str">
            <v>經              費</v>
          </cell>
        </row>
        <row r="22">
          <cell r="A22" t="str">
            <v>工 種 別</v>
          </cell>
          <cell r="E22" t="str">
            <v>單  價</v>
          </cell>
          <cell r="F22" t="str">
            <v>金      額</v>
          </cell>
          <cell r="G22" t="str">
            <v>單  價</v>
          </cell>
          <cell r="H22" t="str">
            <v>金      額</v>
          </cell>
          <cell r="I22" t="str">
            <v>單  價</v>
          </cell>
          <cell r="J22" t="str">
            <v>金      額</v>
          </cell>
        </row>
        <row r="23">
          <cell r="A23" t="str">
            <v>콘크리트공</v>
          </cell>
          <cell r="C23" t="str">
            <v>인</v>
          </cell>
          <cell r="D23">
            <v>0.15</v>
          </cell>
          <cell r="F23">
            <v>0</v>
          </cell>
          <cell r="G23">
            <v>62281</v>
          </cell>
          <cell r="H23">
            <v>9342.1</v>
          </cell>
          <cell r="J23">
            <v>0</v>
          </cell>
        </row>
        <row r="24">
          <cell r="A24" t="str">
            <v>보통인부</v>
          </cell>
          <cell r="C24" t="str">
            <v>인</v>
          </cell>
          <cell r="D24">
            <v>0.27</v>
          </cell>
          <cell r="F24">
            <v>0</v>
          </cell>
          <cell r="G24">
            <v>34360</v>
          </cell>
          <cell r="H24">
            <v>9277.2000000000007</v>
          </cell>
          <cell r="J24">
            <v>0</v>
          </cell>
        </row>
        <row r="25">
          <cell r="F25">
            <v>0</v>
          </cell>
          <cell r="H25">
            <v>0</v>
          </cell>
          <cell r="J25">
            <v>0</v>
          </cell>
        </row>
        <row r="26">
          <cell r="F26">
            <v>0</v>
          </cell>
          <cell r="H26">
            <v>0</v>
          </cell>
          <cell r="J26">
            <v>0</v>
          </cell>
        </row>
        <row r="27">
          <cell r="F27">
            <v>0</v>
          </cell>
          <cell r="H27">
            <v>0</v>
          </cell>
          <cell r="J27">
            <v>0</v>
          </cell>
        </row>
        <row r="28">
          <cell r="F28">
            <v>0</v>
          </cell>
          <cell r="H28">
            <v>0</v>
          </cell>
          <cell r="J28">
            <v>0</v>
          </cell>
        </row>
        <row r="29">
          <cell r="F29">
            <v>0</v>
          </cell>
          <cell r="H29">
            <v>0</v>
          </cell>
          <cell r="J29">
            <v>0</v>
          </cell>
        </row>
        <row r="30">
          <cell r="F30">
            <v>0</v>
          </cell>
          <cell r="H30">
            <v>0</v>
          </cell>
          <cell r="J30">
            <v>0</v>
          </cell>
        </row>
        <row r="31">
          <cell r="F31">
            <v>0</v>
          </cell>
          <cell r="H31">
            <v>0</v>
          </cell>
          <cell r="J31">
            <v>0</v>
          </cell>
        </row>
        <row r="32">
          <cell r="F32">
            <v>0</v>
          </cell>
          <cell r="H32">
            <v>0</v>
          </cell>
          <cell r="J32">
            <v>0</v>
          </cell>
        </row>
        <row r="33">
          <cell r="F33">
            <v>0</v>
          </cell>
          <cell r="H33">
            <v>0</v>
          </cell>
          <cell r="J33">
            <v>0</v>
          </cell>
        </row>
        <row r="34">
          <cell r="F34">
            <v>0</v>
          </cell>
          <cell r="H34">
            <v>0</v>
          </cell>
          <cell r="J34">
            <v>0</v>
          </cell>
        </row>
        <row r="35">
          <cell r="F35">
            <v>0</v>
          </cell>
          <cell r="H35">
            <v>0</v>
          </cell>
          <cell r="J35">
            <v>0</v>
          </cell>
        </row>
        <row r="36">
          <cell r="A36" t="str">
            <v>計</v>
          </cell>
          <cell r="F36">
            <v>0</v>
          </cell>
          <cell r="H36">
            <v>18619</v>
          </cell>
          <cell r="J36">
            <v>0</v>
          </cell>
        </row>
        <row r="38">
          <cell r="A38" t="str">
            <v>名  稱 : 레미콘타설 ( 철근 )</v>
          </cell>
          <cell r="J38" t="str">
            <v>單位 : 원/㎥當</v>
          </cell>
        </row>
        <row r="39">
          <cell r="A39" t="str">
            <v>區    分</v>
          </cell>
          <cell r="B39" t="str">
            <v>材質 및 規格</v>
          </cell>
          <cell r="C39" t="str">
            <v>單位</v>
          </cell>
          <cell r="D39" t="str">
            <v>數    量</v>
          </cell>
          <cell r="E39" t="str">
            <v>材       料       費</v>
          </cell>
          <cell r="G39" t="str">
            <v xml:space="preserve">        勞       務       費</v>
          </cell>
          <cell r="I39" t="str">
            <v>經              費</v>
          </cell>
        </row>
        <row r="40">
          <cell r="A40" t="str">
            <v>工 種 別</v>
          </cell>
          <cell r="E40" t="str">
            <v>單  價</v>
          </cell>
          <cell r="F40" t="str">
            <v>金      額</v>
          </cell>
          <cell r="G40" t="str">
            <v>單  價</v>
          </cell>
          <cell r="H40" t="str">
            <v>金      額</v>
          </cell>
          <cell r="I40" t="str">
            <v>單  價</v>
          </cell>
          <cell r="J40" t="str">
            <v>金      額</v>
          </cell>
        </row>
        <row r="41">
          <cell r="A41" t="str">
            <v>콘크리트공</v>
          </cell>
          <cell r="C41" t="str">
            <v>인</v>
          </cell>
          <cell r="D41">
            <v>0.17</v>
          </cell>
          <cell r="F41">
            <v>0</v>
          </cell>
          <cell r="G41">
            <v>62281</v>
          </cell>
          <cell r="H41">
            <v>10587.7</v>
          </cell>
          <cell r="J41">
            <v>0</v>
          </cell>
        </row>
        <row r="42">
          <cell r="A42" t="str">
            <v>보통인부</v>
          </cell>
          <cell r="C42" t="str">
            <v>인</v>
          </cell>
          <cell r="D42">
            <v>0.28999999999999998</v>
          </cell>
          <cell r="F42">
            <v>0</v>
          </cell>
          <cell r="G42">
            <v>34360</v>
          </cell>
          <cell r="H42">
            <v>9964.4</v>
          </cell>
          <cell r="J42">
            <v>0</v>
          </cell>
        </row>
        <row r="43">
          <cell r="F43">
            <v>0</v>
          </cell>
          <cell r="H43">
            <v>0</v>
          </cell>
          <cell r="J43">
            <v>0</v>
          </cell>
        </row>
        <row r="44">
          <cell r="F44">
            <v>0</v>
          </cell>
          <cell r="H44">
            <v>0</v>
          </cell>
          <cell r="J44">
            <v>0</v>
          </cell>
        </row>
        <row r="45">
          <cell r="F45">
            <v>0</v>
          </cell>
          <cell r="H45">
            <v>0</v>
          </cell>
          <cell r="J45">
            <v>0</v>
          </cell>
        </row>
        <row r="46">
          <cell r="F46">
            <v>0</v>
          </cell>
          <cell r="H46">
            <v>0</v>
          </cell>
          <cell r="J46">
            <v>0</v>
          </cell>
        </row>
        <row r="47">
          <cell r="F47">
            <v>0</v>
          </cell>
          <cell r="H47">
            <v>0</v>
          </cell>
          <cell r="J47">
            <v>0</v>
          </cell>
        </row>
        <row r="48">
          <cell r="F48">
            <v>0</v>
          </cell>
          <cell r="H48">
            <v>0</v>
          </cell>
          <cell r="J48">
            <v>0</v>
          </cell>
        </row>
        <row r="49">
          <cell r="F49">
            <v>0</v>
          </cell>
          <cell r="H49">
            <v>0</v>
          </cell>
          <cell r="J49">
            <v>0</v>
          </cell>
        </row>
        <row r="50">
          <cell r="F50">
            <v>0</v>
          </cell>
          <cell r="H50">
            <v>0</v>
          </cell>
          <cell r="J50">
            <v>0</v>
          </cell>
        </row>
        <row r="51">
          <cell r="F51">
            <v>0</v>
          </cell>
          <cell r="H51">
            <v>0</v>
          </cell>
          <cell r="J51">
            <v>0</v>
          </cell>
        </row>
        <row r="52">
          <cell r="F52">
            <v>0</v>
          </cell>
          <cell r="H52">
            <v>0</v>
          </cell>
          <cell r="J52">
            <v>0</v>
          </cell>
        </row>
        <row r="53">
          <cell r="F53">
            <v>0</v>
          </cell>
          <cell r="H53">
            <v>0</v>
          </cell>
          <cell r="J53">
            <v>0</v>
          </cell>
        </row>
        <row r="54">
          <cell r="A54" t="str">
            <v>計</v>
          </cell>
          <cell r="F54">
            <v>0</v>
          </cell>
          <cell r="H54">
            <v>20552</v>
          </cell>
          <cell r="J54">
            <v>0</v>
          </cell>
        </row>
        <row r="56">
          <cell r="A56" t="str">
            <v>名  稱 : 철근가공조립 ( 간단 )</v>
          </cell>
          <cell r="J56" t="str">
            <v>單位 : 원/TON當</v>
          </cell>
        </row>
        <row r="57">
          <cell r="A57" t="str">
            <v>區    分</v>
          </cell>
          <cell r="B57" t="str">
            <v>材質 및 規格</v>
          </cell>
          <cell r="C57" t="str">
            <v>單位</v>
          </cell>
          <cell r="D57" t="str">
            <v>數    量</v>
          </cell>
          <cell r="E57" t="str">
            <v>材       料       費</v>
          </cell>
          <cell r="G57" t="str">
            <v xml:space="preserve">        勞       務       費</v>
          </cell>
          <cell r="I57" t="str">
            <v>經              費</v>
          </cell>
        </row>
        <row r="58">
          <cell r="A58" t="str">
            <v>工 種 別</v>
          </cell>
          <cell r="E58" t="str">
            <v>單  價</v>
          </cell>
          <cell r="F58" t="str">
            <v>金      額</v>
          </cell>
          <cell r="G58" t="str">
            <v>單  價</v>
          </cell>
          <cell r="H58" t="str">
            <v>金      額</v>
          </cell>
          <cell r="I58" t="str">
            <v>單  價</v>
          </cell>
          <cell r="J58" t="str">
            <v>金      額</v>
          </cell>
        </row>
        <row r="59">
          <cell r="A59" t="str">
            <v>결속선</v>
          </cell>
          <cell r="B59" t="str">
            <v>＃20 m/m</v>
          </cell>
          <cell r="C59" t="str">
            <v>kg</v>
          </cell>
          <cell r="D59">
            <v>5</v>
          </cell>
          <cell r="E59">
            <v>550</v>
          </cell>
          <cell r="F59">
            <v>2750</v>
          </cell>
          <cell r="H59">
            <v>0</v>
          </cell>
          <cell r="J59">
            <v>0</v>
          </cell>
        </row>
        <row r="60">
          <cell r="A60" t="str">
            <v>철근공</v>
          </cell>
          <cell r="C60" t="str">
            <v>인</v>
          </cell>
          <cell r="D60">
            <v>2.9</v>
          </cell>
          <cell r="F60">
            <v>0</v>
          </cell>
          <cell r="G60">
            <v>63607</v>
          </cell>
          <cell r="H60">
            <v>184460.3</v>
          </cell>
          <cell r="J60">
            <v>0</v>
          </cell>
        </row>
        <row r="61">
          <cell r="A61" t="str">
            <v>보통인부</v>
          </cell>
          <cell r="C61" t="str">
            <v>인</v>
          </cell>
          <cell r="D61">
            <v>1.6</v>
          </cell>
          <cell r="F61">
            <v>0</v>
          </cell>
          <cell r="G61">
            <v>34360</v>
          </cell>
          <cell r="H61">
            <v>54976</v>
          </cell>
          <cell r="J61">
            <v>0</v>
          </cell>
        </row>
        <row r="62">
          <cell r="A62" t="str">
            <v>기구손료</v>
          </cell>
          <cell r="B62" t="str">
            <v>품의 2%</v>
          </cell>
          <cell r="C62" t="str">
            <v>식</v>
          </cell>
          <cell r="D62">
            <v>1</v>
          </cell>
          <cell r="E62">
            <v>239436</v>
          </cell>
          <cell r="F62">
            <v>4788.7</v>
          </cell>
          <cell r="H62">
            <v>0</v>
          </cell>
          <cell r="J62">
            <v>0</v>
          </cell>
        </row>
        <row r="63">
          <cell r="F63">
            <v>0</v>
          </cell>
          <cell r="H63">
            <v>0</v>
          </cell>
          <cell r="J63">
            <v>0</v>
          </cell>
        </row>
        <row r="64">
          <cell r="F64">
            <v>0</v>
          </cell>
          <cell r="H64">
            <v>0</v>
          </cell>
          <cell r="J64">
            <v>0</v>
          </cell>
        </row>
        <row r="65">
          <cell r="F65">
            <v>0</v>
          </cell>
          <cell r="H65">
            <v>0</v>
          </cell>
          <cell r="J65">
            <v>0</v>
          </cell>
        </row>
        <row r="66">
          <cell r="F66">
            <v>0</v>
          </cell>
          <cell r="H66">
            <v>0</v>
          </cell>
          <cell r="J66">
            <v>0</v>
          </cell>
        </row>
        <row r="67">
          <cell r="F67">
            <v>0</v>
          </cell>
          <cell r="H67">
            <v>0</v>
          </cell>
          <cell r="J67">
            <v>0</v>
          </cell>
        </row>
        <row r="68">
          <cell r="F68">
            <v>0</v>
          </cell>
          <cell r="H68">
            <v>0</v>
          </cell>
          <cell r="J68">
            <v>0</v>
          </cell>
        </row>
        <row r="69">
          <cell r="F69">
            <v>0</v>
          </cell>
          <cell r="H69">
            <v>0</v>
          </cell>
          <cell r="J69">
            <v>0</v>
          </cell>
        </row>
        <row r="70">
          <cell r="F70">
            <v>0</v>
          </cell>
          <cell r="H70">
            <v>0</v>
          </cell>
          <cell r="J70">
            <v>0</v>
          </cell>
        </row>
        <row r="71">
          <cell r="F71">
            <v>0</v>
          </cell>
          <cell r="H71">
            <v>0</v>
          </cell>
          <cell r="J71">
            <v>0</v>
          </cell>
        </row>
        <row r="72">
          <cell r="A72" t="str">
            <v>計</v>
          </cell>
          <cell r="F72">
            <v>7538</v>
          </cell>
          <cell r="H72">
            <v>239436</v>
          </cell>
          <cell r="J72">
            <v>0</v>
          </cell>
        </row>
        <row r="74">
          <cell r="A74" t="str">
            <v>名  稱 : 철근가공조립 ( 보통 )</v>
          </cell>
          <cell r="J74" t="str">
            <v>單位 : 원/TON當</v>
          </cell>
        </row>
        <row r="75">
          <cell r="A75" t="str">
            <v>區    分</v>
          </cell>
          <cell r="B75" t="str">
            <v>材質 및 規格</v>
          </cell>
          <cell r="C75" t="str">
            <v>單位</v>
          </cell>
          <cell r="D75" t="str">
            <v>數    量</v>
          </cell>
          <cell r="E75" t="str">
            <v>材       料       費</v>
          </cell>
          <cell r="G75" t="str">
            <v xml:space="preserve">        勞       務       費</v>
          </cell>
          <cell r="I75" t="str">
            <v>經              費</v>
          </cell>
        </row>
        <row r="76">
          <cell r="A76" t="str">
            <v>工 種 別</v>
          </cell>
          <cell r="E76" t="str">
            <v>單  價</v>
          </cell>
          <cell r="F76" t="str">
            <v>金      額</v>
          </cell>
          <cell r="G76" t="str">
            <v>單  價</v>
          </cell>
          <cell r="H76" t="str">
            <v>金      額</v>
          </cell>
          <cell r="I76" t="str">
            <v>單  價</v>
          </cell>
          <cell r="J76" t="str">
            <v>金      額</v>
          </cell>
        </row>
        <row r="77">
          <cell r="A77" t="str">
            <v>결속선</v>
          </cell>
          <cell r="B77" t="str">
            <v>＃20 m/m</v>
          </cell>
          <cell r="C77" t="str">
            <v>kg</v>
          </cell>
          <cell r="D77">
            <v>6.5</v>
          </cell>
          <cell r="E77">
            <v>550</v>
          </cell>
          <cell r="F77">
            <v>3575</v>
          </cell>
          <cell r="H77">
            <v>0</v>
          </cell>
          <cell r="J77">
            <v>0</v>
          </cell>
        </row>
        <row r="78">
          <cell r="A78" t="str">
            <v>철근공</v>
          </cell>
          <cell r="C78" t="str">
            <v>인</v>
          </cell>
          <cell r="D78">
            <v>4</v>
          </cell>
          <cell r="F78">
            <v>0</v>
          </cell>
          <cell r="G78">
            <v>63607</v>
          </cell>
          <cell r="H78">
            <v>254428</v>
          </cell>
          <cell r="J78">
            <v>0</v>
          </cell>
        </row>
        <row r="79">
          <cell r="A79" t="str">
            <v>보통인부</v>
          </cell>
          <cell r="C79" t="str">
            <v>인</v>
          </cell>
          <cell r="D79">
            <v>2.2000000000000002</v>
          </cell>
          <cell r="F79">
            <v>0</v>
          </cell>
          <cell r="G79">
            <v>34360</v>
          </cell>
          <cell r="H79">
            <v>75592</v>
          </cell>
          <cell r="J79">
            <v>0</v>
          </cell>
        </row>
        <row r="80">
          <cell r="A80" t="str">
            <v>기구손료</v>
          </cell>
          <cell r="B80" t="str">
            <v>품의 2%</v>
          </cell>
          <cell r="C80" t="str">
            <v>식</v>
          </cell>
          <cell r="D80">
            <v>1</v>
          </cell>
          <cell r="E80">
            <v>330020</v>
          </cell>
          <cell r="F80">
            <v>6600.4</v>
          </cell>
          <cell r="H80">
            <v>0</v>
          </cell>
          <cell r="J80">
            <v>0</v>
          </cell>
        </row>
        <row r="81">
          <cell r="F81">
            <v>0</v>
          </cell>
          <cell r="H81">
            <v>0</v>
          </cell>
          <cell r="J81">
            <v>0</v>
          </cell>
        </row>
        <row r="82">
          <cell r="F82">
            <v>0</v>
          </cell>
          <cell r="H82">
            <v>0</v>
          </cell>
          <cell r="J82">
            <v>0</v>
          </cell>
        </row>
        <row r="83">
          <cell r="F83">
            <v>0</v>
          </cell>
          <cell r="H83">
            <v>0</v>
          </cell>
          <cell r="J83">
            <v>0</v>
          </cell>
        </row>
        <row r="84">
          <cell r="F84">
            <v>0</v>
          </cell>
          <cell r="H84">
            <v>0</v>
          </cell>
          <cell r="J84">
            <v>0</v>
          </cell>
        </row>
        <row r="85">
          <cell r="F85">
            <v>0</v>
          </cell>
          <cell r="H85">
            <v>0</v>
          </cell>
          <cell r="J85">
            <v>0</v>
          </cell>
        </row>
        <row r="86">
          <cell r="F86">
            <v>0</v>
          </cell>
          <cell r="H86">
            <v>0</v>
          </cell>
          <cell r="J86">
            <v>0</v>
          </cell>
        </row>
        <row r="87">
          <cell r="F87">
            <v>0</v>
          </cell>
          <cell r="H87">
            <v>0</v>
          </cell>
          <cell r="J87">
            <v>0</v>
          </cell>
        </row>
        <row r="88">
          <cell r="F88">
            <v>0</v>
          </cell>
          <cell r="H88">
            <v>0</v>
          </cell>
          <cell r="J88">
            <v>0</v>
          </cell>
        </row>
        <row r="89">
          <cell r="F89">
            <v>0</v>
          </cell>
          <cell r="H89">
            <v>0</v>
          </cell>
          <cell r="J89">
            <v>0</v>
          </cell>
        </row>
        <row r="90">
          <cell r="A90" t="str">
            <v>計</v>
          </cell>
          <cell r="F90">
            <v>10175</v>
          </cell>
          <cell r="H90">
            <v>330020</v>
          </cell>
          <cell r="J90">
            <v>0</v>
          </cell>
        </row>
        <row r="92">
          <cell r="A92" t="str">
            <v>名  稱 : 합판거푸집</v>
          </cell>
          <cell r="J92" t="str">
            <v>單位 : 원/㎡當</v>
          </cell>
        </row>
        <row r="93">
          <cell r="A93" t="str">
            <v>區    分</v>
          </cell>
          <cell r="B93" t="str">
            <v>材質 및 規格</v>
          </cell>
          <cell r="C93" t="str">
            <v>單位</v>
          </cell>
          <cell r="D93" t="str">
            <v>數    量</v>
          </cell>
          <cell r="E93" t="str">
            <v>材       料       費</v>
          </cell>
          <cell r="G93" t="str">
            <v xml:space="preserve">        勞       務       費</v>
          </cell>
          <cell r="I93" t="str">
            <v>經              費</v>
          </cell>
        </row>
        <row r="94">
          <cell r="A94" t="str">
            <v>工 種 別</v>
          </cell>
          <cell r="E94" t="str">
            <v>單  價</v>
          </cell>
          <cell r="F94" t="str">
            <v>金      額</v>
          </cell>
          <cell r="G94" t="str">
            <v>單  價</v>
          </cell>
          <cell r="H94" t="str">
            <v>金      額</v>
          </cell>
          <cell r="I94" t="str">
            <v>單  價</v>
          </cell>
          <cell r="J94" t="str">
            <v>金      額</v>
          </cell>
        </row>
        <row r="95">
          <cell r="A95" t="str">
            <v>합판</v>
          </cell>
          <cell r="B95" t="str">
            <v>내수합판</v>
          </cell>
          <cell r="C95" t="str">
            <v>㎡</v>
          </cell>
          <cell r="D95">
            <v>1.03</v>
          </cell>
          <cell r="E95">
            <v>6641</v>
          </cell>
          <cell r="F95">
            <v>6840.2</v>
          </cell>
          <cell r="H95">
            <v>0</v>
          </cell>
          <cell r="J95">
            <v>0</v>
          </cell>
        </row>
        <row r="96">
          <cell r="A96" t="str">
            <v>목재</v>
          </cell>
          <cell r="C96" t="str">
            <v>㎥</v>
          </cell>
          <cell r="D96">
            <v>3.7999999999999999E-2</v>
          </cell>
          <cell r="E96">
            <v>244964</v>
          </cell>
          <cell r="F96">
            <v>9308.6</v>
          </cell>
          <cell r="H96">
            <v>0</v>
          </cell>
          <cell r="J96">
            <v>0</v>
          </cell>
        </row>
        <row r="97">
          <cell r="A97" t="str">
            <v>철선</v>
          </cell>
          <cell r="B97" t="str">
            <v>＃8</v>
          </cell>
          <cell r="C97" t="str">
            <v>kg</v>
          </cell>
          <cell r="D97">
            <v>0.28999999999999998</v>
          </cell>
          <cell r="E97">
            <v>450</v>
          </cell>
          <cell r="F97">
            <v>130.5</v>
          </cell>
          <cell r="H97">
            <v>0</v>
          </cell>
          <cell r="J97">
            <v>0</v>
          </cell>
        </row>
        <row r="98">
          <cell r="A98" t="str">
            <v>못</v>
          </cell>
          <cell r="B98" t="str">
            <v>N 75</v>
          </cell>
          <cell r="C98" t="str">
            <v>kg</v>
          </cell>
          <cell r="D98">
            <v>0.2</v>
          </cell>
          <cell r="E98">
            <v>660</v>
          </cell>
          <cell r="F98">
            <v>132</v>
          </cell>
          <cell r="H98">
            <v>0</v>
          </cell>
          <cell r="J98">
            <v>0</v>
          </cell>
        </row>
        <row r="99">
          <cell r="A99" t="str">
            <v>박리제</v>
          </cell>
          <cell r="C99" t="str">
            <v>ℓ</v>
          </cell>
          <cell r="D99">
            <v>0.19</v>
          </cell>
          <cell r="E99">
            <v>297.39</v>
          </cell>
          <cell r="F99">
            <v>56.5</v>
          </cell>
          <cell r="H99">
            <v>0</v>
          </cell>
          <cell r="J99">
            <v>0</v>
          </cell>
        </row>
        <row r="100">
          <cell r="A100" t="str">
            <v>형틀목공</v>
          </cell>
          <cell r="C100" t="str">
            <v>인</v>
          </cell>
          <cell r="D100">
            <v>0.28000000000000003</v>
          </cell>
          <cell r="F100">
            <v>0</v>
          </cell>
          <cell r="G100">
            <v>61483</v>
          </cell>
          <cell r="H100">
            <v>17215.2</v>
          </cell>
          <cell r="J100">
            <v>0</v>
          </cell>
        </row>
        <row r="101">
          <cell r="A101" t="str">
            <v>보통인부</v>
          </cell>
          <cell r="C101" t="str">
            <v>인</v>
          </cell>
          <cell r="D101">
            <v>0.23</v>
          </cell>
          <cell r="F101">
            <v>0</v>
          </cell>
          <cell r="G101">
            <v>34360</v>
          </cell>
          <cell r="H101">
            <v>7902.8</v>
          </cell>
          <cell r="J101">
            <v>0</v>
          </cell>
        </row>
        <row r="102">
          <cell r="A102" t="str">
            <v>사용고재</v>
          </cell>
          <cell r="B102" t="str">
            <v>주재료의 30%</v>
          </cell>
          <cell r="C102" t="str">
            <v>식</v>
          </cell>
          <cell r="D102">
            <v>1</v>
          </cell>
          <cell r="E102">
            <v>16148.8</v>
          </cell>
          <cell r="F102">
            <v>4844.6000000000004</v>
          </cell>
          <cell r="H102">
            <v>0</v>
          </cell>
          <cell r="J102">
            <v>0</v>
          </cell>
        </row>
        <row r="103">
          <cell r="A103" t="str">
            <v>計 (1회사용)</v>
          </cell>
          <cell r="F103">
            <v>11623</v>
          </cell>
          <cell r="H103">
            <v>25118</v>
          </cell>
          <cell r="J103">
            <v>0</v>
          </cell>
        </row>
        <row r="104">
          <cell r="A104" t="str">
            <v>2회사용시</v>
          </cell>
          <cell r="E104">
            <v>0.56999999999999995</v>
          </cell>
          <cell r="F104">
            <v>6625</v>
          </cell>
          <cell r="G104">
            <v>0.6</v>
          </cell>
          <cell r="H104">
            <v>15070</v>
          </cell>
          <cell r="J104">
            <v>0</v>
          </cell>
        </row>
        <row r="105">
          <cell r="A105" t="str">
            <v>3회사용시</v>
          </cell>
          <cell r="E105">
            <v>0.46100000000000002</v>
          </cell>
          <cell r="F105">
            <v>5358</v>
          </cell>
          <cell r="G105">
            <v>0.47099999999999997</v>
          </cell>
          <cell r="H105">
            <v>11830</v>
          </cell>
          <cell r="J105">
            <v>0</v>
          </cell>
        </row>
        <row r="106">
          <cell r="A106" t="str">
            <v>4회사용시</v>
          </cell>
          <cell r="E106">
            <v>0.40100000000000002</v>
          </cell>
          <cell r="F106">
            <v>4660</v>
          </cell>
          <cell r="G106">
            <v>0.4</v>
          </cell>
          <cell r="H106">
            <v>10047</v>
          </cell>
          <cell r="J106">
            <v>0</v>
          </cell>
        </row>
        <row r="107">
          <cell r="A107" t="str">
            <v>5회사용시</v>
          </cell>
          <cell r="E107">
            <v>0.371</v>
          </cell>
          <cell r="F107">
            <v>4312</v>
          </cell>
          <cell r="G107">
            <v>0.34200000000000003</v>
          </cell>
          <cell r="H107">
            <v>8590</v>
          </cell>
          <cell r="J107">
            <v>0</v>
          </cell>
        </row>
        <row r="108">
          <cell r="A108" t="str">
            <v>6회사용시</v>
          </cell>
          <cell r="E108">
            <v>0.34699999999999998</v>
          </cell>
          <cell r="F108">
            <v>4033</v>
          </cell>
          <cell r="G108">
            <v>0.32</v>
          </cell>
          <cell r="H108">
            <v>8037</v>
          </cell>
          <cell r="J108">
            <v>0</v>
          </cell>
        </row>
        <row r="110">
          <cell r="A110" t="str">
            <v>名  稱 : 문양거푸집</v>
          </cell>
          <cell r="J110" t="str">
            <v>單位 : 원/㎡當</v>
          </cell>
        </row>
        <row r="111">
          <cell r="A111" t="str">
            <v>區    分</v>
          </cell>
          <cell r="B111" t="str">
            <v>材質 및 規格</v>
          </cell>
          <cell r="C111" t="str">
            <v>單位</v>
          </cell>
          <cell r="D111" t="str">
            <v>數    量</v>
          </cell>
          <cell r="E111" t="str">
            <v>材       料       費</v>
          </cell>
          <cell r="G111" t="str">
            <v xml:space="preserve">        勞       務       費</v>
          </cell>
          <cell r="I111" t="str">
            <v>經              費</v>
          </cell>
        </row>
        <row r="112">
          <cell r="A112" t="str">
            <v>工 種 別</v>
          </cell>
          <cell r="E112" t="str">
            <v>單  價</v>
          </cell>
          <cell r="F112" t="str">
            <v>金      額</v>
          </cell>
          <cell r="G112" t="str">
            <v>單  價</v>
          </cell>
          <cell r="H112" t="str">
            <v>金      額</v>
          </cell>
          <cell r="I112" t="str">
            <v>單  價</v>
          </cell>
          <cell r="J112" t="str">
            <v>金      額</v>
          </cell>
        </row>
        <row r="113">
          <cell r="A113" t="str">
            <v>문양거푸집</v>
          </cell>
          <cell r="B113" t="str">
            <v>T=35mm</v>
          </cell>
          <cell r="C113" t="str">
            <v>㎡</v>
          </cell>
          <cell r="D113">
            <v>1</v>
          </cell>
          <cell r="E113">
            <v>3000</v>
          </cell>
          <cell r="F113">
            <v>3000</v>
          </cell>
          <cell r="H113">
            <v>0</v>
          </cell>
          <cell r="J113">
            <v>0</v>
          </cell>
        </row>
        <row r="114">
          <cell r="A114" t="str">
            <v>형틀목공</v>
          </cell>
          <cell r="C114" t="str">
            <v>인</v>
          </cell>
          <cell r="D114">
            <v>3.3000000000000002E-2</v>
          </cell>
          <cell r="F114">
            <v>0</v>
          </cell>
          <cell r="G114">
            <v>61483</v>
          </cell>
          <cell r="H114">
            <v>2028.9</v>
          </cell>
          <cell r="J114">
            <v>0</v>
          </cell>
        </row>
        <row r="115">
          <cell r="A115" t="str">
            <v>보통인부</v>
          </cell>
          <cell r="C115" t="str">
            <v>인</v>
          </cell>
          <cell r="D115">
            <v>1.6E-2</v>
          </cell>
          <cell r="F115">
            <v>0</v>
          </cell>
          <cell r="G115">
            <v>34360</v>
          </cell>
          <cell r="H115">
            <v>549.70000000000005</v>
          </cell>
          <cell r="J115">
            <v>0</v>
          </cell>
        </row>
        <row r="116">
          <cell r="F116">
            <v>0</v>
          </cell>
          <cell r="H116">
            <v>0</v>
          </cell>
          <cell r="J116">
            <v>0</v>
          </cell>
        </row>
        <row r="117">
          <cell r="F117">
            <v>0</v>
          </cell>
          <cell r="H117">
            <v>0</v>
          </cell>
          <cell r="J117">
            <v>0</v>
          </cell>
        </row>
        <row r="118">
          <cell r="F118">
            <v>0</v>
          </cell>
          <cell r="H118">
            <v>0</v>
          </cell>
          <cell r="J118">
            <v>0</v>
          </cell>
        </row>
        <row r="119">
          <cell r="F119">
            <v>0</v>
          </cell>
          <cell r="H119">
            <v>0</v>
          </cell>
          <cell r="J119">
            <v>0</v>
          </cell>
        </row>
        <row r="120">
          <cell r="F120">
            <v>0</v>
          </cell>
          <cell r="H120">
            <v>0</v>
          </cell>
          <cell r="J120">
            <v>0</v>
          </cell>
        </row>
        <row r="121">
          <cell r="F121">
            <v>0</v>
          </cell>
          <cell r="H121">
            <v>0</v>
          </cell>
          <cell r="J121">
            <v>0</v>
          </cell>
        </row>
        <row r="122">
          <cell r="F122">
            <v>0</v>
          </cell>
          <cell r="H122">
            <v>0</v>
          </cell>
          <cell r="J122">
            <v>0</v>
          </cell>
        </row>
        <row r="123">
          <cell r="F123">
            <v>0</v>
          </cell>
          <cell r="H123">
            <v>0</v>
          </cell>
          <cell r="J123">
            <v>0</v>
          </cell>
        </row>
        <row r="124">
          <cell r="F124">
            <v>0</v>
          </cell>
          <cell r="H124">
            <v>0</v>
          </cell>
          <cell r="J124">
            <v>0</v>
          </cell>
        </row>
        <row r="125">
          <cell r="F125">
            <v>0</v>
          </cell>
          <cell r="H125">
            <v>0</v>
          </cell>
          <cell r="J125">
            <v>0</v>
          </cell>
        </row>
        <row r="126">
          <cell r="A126" t="str">
            <v>計</v>
          </cell>
          <cell r="F126">
            <v>3000</v>
          </cell>
          <cell r="H126">
            <v>2578</v>
          </cell>
          <cell r="J126">
            <v>0</v>
          </cell>
        </row>
        <row r="128">
          <cell r="A128" t="str">
            <v>名  稱 : 비계설치</v>
          </cell>
          <cell r="J128" t="str">
            <v>單位 : 공/㎥當</v>
          </cell>
        </row>
        <row r="129">
          <cell r="A129" t="str">
            <v>區    分</v>
          </cell>
          <cell r="B129" t="str">
            <v>材質 및 規格</v>
          </cell>
          <cell r="C129" t="str">
            <v>單位</v>
          </cell>
          <cell r="D129" t="str">
            <v>數    量</v>
          </cell>
          <cell r="E129" t="str">
            <v>材       料       費</v>
          </cell>
          <cell r="G129" t="str">
            <v xml:space="preserve">        勞       務       費</v>
          </cell>
          <cell r="I129" t="str">
            <v>經              費</v>
          </cell>
        </row>
        <row r="130">
          <cell r="A130" t="str">
            <v>工 種 別</v>
          </cell>
          <cell r="E130" t="str">
            <v>單  價</v>
          </cell>
          <cell r="F130" t="str">
            <v>金      額</v>
          </cell>
          <cell r="G130" t="str">
            <v>單  價</v>
          </cell>
          <cell r="H130" t="str">
            <v>金      額</v>
          </cell>
          <cell r="I130" t="str">
            <v>單  價</v>
          </cell>
          <cell r="J130" t="str">
            <v>金      額</v>
          </cell>
        </row>
        <row r="131">
          <cell r="A131" t="str">
            <v>원목</v>
          </cell>
          <cell r="C131" t="str">
            <v>㎥</v>
          </cell>
          <cell r="D131">
            <v>9.4E-2</v>
          </cell>
          <cell r="E131">
            <v>164670</v>
          </cell>
          <cell r="F131">
            <v>15478.9</v>
          </cell>
          <cell r="H131">
            <v>0</v>
          </cell>
          <cell r="J131">
            <v>0</v>
          </cell>
        </row>
        <row r="132">
          <cell r="A132" t="str">
            <v>판재</v>
          </cell>
          <cell r="C132" t="str">
            <v>㎥</v>
          </cell>
          <cell r="D132">
            <v>1.5E-3</v>
          </cell>
          <cell r="E132">
            <v>258573</v>
          </cell>
          <cell r="F132">
            <v>387.8</v>
          </cell>
          <cell r="H132">
            <v>0</v>
          </cell>
          <cell r="J132">
            <v>0</v>
          </cell>
        </row>
        <row r="133">
          <cell r="A133" t="str">
            <v>철선</v>
          </cell>
          <cell r="B133" t="str">
            <v>＃8</v>
          </cell>
          <cell r="C133" t="str">
            <v>kg</v>
          </cell>
          <cell r="D133">
            <v>0.2</v>
          </cell>
          <cell r="E133">
            <v>450</v>
          </cell>
          <cell r="F133">
            <v>90</v>
          </cell>
          <cell r="H133">
            <v>0</v>
          </cell>
          <cell r="J133">
            <v>0</v>
          </cell>
        </row>
        <row r="134">
          <cell r="A134" t="str">
            <v>잡재료</v>
          </cell>
          <cell r="B134" t="str">
            <v>재료비의 5%</v>
          </cell>
          <cell r="C134" t="str">
            <v>식</v>
          </cell>
          <cell r="D134">
            <v>1</v>
          </cell>
          <cell r="E134">
            <v>15956</v>
          </cell>
          <cell r="F134">
            <v>797.8</v>
          </cell>
          <cell r="H134">
            <v>0</v>
          </cell>
          <cell r="J134">
            <v>0</v>
          </cell>
        </row>
        <row r="135">
          <cell r="A135" t="str">
            <v>비계공</v>
          </cell>
          <cell r="C135" t="str">
            <v>인</v>
          </cell>
          <cell r="D135">
            <v>2</v>
          </cell>
          <cell r="F135">
            <v>0</v>
          </cell>
          <cell r="G135">
            <v>66149</v>
          </cell>
          <cell r="H135">
            <v>132298</v>
          </cell>
          <cell r="J135">
            <v>0</v>
          </cell>
        </row>
        <row r="136">
          <cell r="A136" t="str">
            <v>보통인부</v>
          </cell>
          <cell r="C136" t="str">
            <v>인</v>
          </cell>
          <cell r="D136">
            <v>2</v>
          </cell>
          <cell r="F136">
            <v>0</v>
          </cell>
          <cell r="G136">
            <v>34360</v>
          </cell>
          <cell r="H136">
            <v>68720</v>
          </cell>
          <cell r="J136">
            <v>0</v>
          </cell>
        </row>
        <row r="137">
          <cell r="A137" t="str">
            <v xml:space="preserve">計 </v>
          </cell>
          <cell r="B137" t="str">
            <v>10공/㎥당</v>
          </cell>
          <cell r="F137">
            <v>16754</v>
          </cell>
          <cell r="H137">
            <v>201018</v>
          </cell>
          <cell r="J137">
            <v>0</v>
          </cell>
        </row>
        <row r="138">
          <cell r="A138" t="str">
            <v xml:space="preserve">計 </v>
          </cell>
          <cell r="B138" t="str">
            <v>공/㎥당</v>
          </cell>
          <cell r="F138">
            <v>1675</v>
          </cell>
          <cell r="H138">
            <v>20101</v>
          </cell>
          <cell r="J138">
            <v>0</v>
          </cell>
        </row>
        <row r="139">
          <cell r="A139" t="str">
            <v>1회사용시</v>
          </cell>
          <cell r="E139">
            <v>1</v>
          </cell>
          <cell r="F139">
            <v>1675</v>
          </cell>
          <cell r="G139">
            <v>1</v>
          </cell>
          <cell r="H139">
            <v>20101</v>
          </cell>
          <cell r="J139">
            <v>0</v>
          </cell>
        </row>
        <row r="140">
          <cell r="A140" t="str">
            <v>2회사용시</v>
          </cell>
          <cell r="E140">
            <v>0.67</v>
          </cell>
          <cell r="F140">
            <v>1122</v>
          </cell>
          <cell r="G140">
            <v>1</v>
          </cell>
          <cell r="H140">
            <v>20101</v>
          </cell>
          <cell r="J140">
            <v>0</v>
          </cell>
        </row>
        <row r="141">
          <cell r="A141" t="str">
            <v>3회사용시</v>
          </cell>
          <cell r="E141">
            <v>0.56499999999999995</v>
          </cell>
          <cell r="F141">
            <v>946</v>
          </cell>
          <cell r="G141">
            <v>1</v>
          </cell>
          <cell r="H141">
            <v>20101</v>
          </cell>
          <cell r="J141">
            <v>0</v>
          </cell>
        </row>
        <row r="142">
          <cell r="A142" t="str">
            <v>4회사용시</v>
          </cell>
          <cell r="E142">
            <v>0.51600000000000001</v>
          </cell>
          <cell r="F142">
            <v>864</v>
          </cell>
          <cell r="G142">
            <v>1</v>
          </cell>
          <cell r="H142">
            <v>20101</v>
          </cell>
          <cell r="J142">
            <v>0</v>
          </cell>
        </row>
        <row r="143">
          <cell r="A143" t="str">
            <v>5회사용시</v>
          </cell>
          <cell r="E143">
            <v>0.48899999999999999</v>
          </cell>
          <cell r="F143">
            <v>819</v>
          </cell>
          <cell r="G143">
            <v>1</v>
          </cell>
          <cell r="H143">
            <v>20101</v>
          </cell>
          <cell r="J143">
            <v>0</v>
          </cell>
        </row>
        <row r="144">
          <cell r="A144" t="str">
            <v>6회사용시</v>
          </cell>
          <cell r="E144">
            <v>0.47299999999999998</v>
          </cell>
          <cell r="F144">
            <v>792</v>
          </cell>
          <cell r="G144">
            <v>1</v>
          </cell>
          <cell r="H144">
            <v>20101</v>
          </cell>
          <cell r="J144">
            <v>0</v>
          </cell>
        </row>
        <row r="146">
          <cell r="A146" t="str">
            <v>名  稱 : 잡석깔기</v>
          </cell>
          <cell r="J146" t="str">
            <v>單位 : 원/㎥當</v>
          </cell>
        </row>
        <row r="147">
          <cell r="A147" t="str">
            <v>區    分</v>
          </cell>
          <cell r="B147" t="str">
            <v>材質 및 規格</v>
          </cell>
          <cell r="C147" t="str">
            <v>單位</v>
          </cell>
          <cell r="D147" t="str">
            <v>數    量</v>
          </cell>
          <cell r="E147" t="str">
            <v>材       料       費</v>
          </cell>
          <cell r="G147" t="str">
            <v xml:space="preserve">        勞       務       費</v>
          </cell>
          <cell r="I147" t="str">
            <v>經              費</v>
          </cell>
        </row>
        <row r="148">
          <cell r="A148" t="str">
            <v>工 種 別</v>
          </cell>
          <cell r="E148" t="str">
            <v>單  價</v>
          </cell>
          <cell r="F148" t="str">
            <v>金      額</v>
          </cell>
          <cell r="G148" t="str">
            <v>單  價</v>
          </cell>
          <cell r="H148" t="str">
            <v>金      額</v>
          </cell>
          <cell r="I148" t="str">
            <v>單  價</v>
          </cell>
          <cell r="J148" t="str">
            <v>金      額</v>
          </cell>
        </row>
        <row r="149">
          <cell r="A149" t="str">
            <v>잡석</v>
          </cell>
          <cell r="C149" t="str">
            <v>인</v>
          </cell>
          <cell r="D149">
            <v>1.04</v>
          </cell>
          <cell r="E149">
            <v>12000</v>
          </cell>
          <cell r="F149">
            <v>12480</v>
          </cell>
          <cell r="H149">
            <v>0</v>
          </cell>
          <cell r="J149">
            <v>0</v>
          </cell>
        </row>
        <row r="150">
          <cell r="A150" t="str">
            <v>보통인부</v>
          </cell>
          <cell r="C150" t="str">
            <v>인</v>
          </cell>
          <cell r="D150">
            <v>0.6</v>
          </cell>
          <cell r="F150">
            <v>0</v>
          </cell>
          <cell r="G150">
            <v>34360</v>
          </cell>
          <cell r="H150">
            <v>20616</v>
          </cell>
          <cell r="J150">
            <v>0</v>
          </cell>
        </row>
        <row r="151">
          <cell r="F151">
            <v>0</v>
          </cell>
          <cell r="H151">
            <v>0</v>
          </cell>
          <cell r="J151">
            <v>0</v>
          </cell>
        </row>
        <row r="152">
          <cell r="F152">
            <v>0</v>
          </cell>
          <cell r="H152">
            <v>0</v>
          </cell>
          <cell r="J152">
            <v>0</v>
          </cell>
        </row>
        <row r="153">
          <cell r="F153">
            <v>0</v>
          </cell>
          <cell r="H153">
            <v>0</v>
          </cell>
          <cell r="J153">
            <v>0</v>
          </cell>
        </row>
        <row r="154">
          <cell r="F154">
            <v>0</v>
          </cell>
          <cell r="H154">
            <v>0</v>
          </cell>
          <cell r="J154">
            <v>0</v>
          </cell>
        </row>
        <row r="155">
          <cell r="F155">
            <v>0</v>
          </cell>
          <cell r="H155">
            <v>0</v>
          </cell>
          <cell r="J155">
            <v>0</v>
          </cell>
        </row>
        <row r="156">
          <cell r="F156">
            <v>0</v>
          </cell>
          <cell r="H156">
            <v>0</v>
          </cell>
          <cell r="J156">
            <v>0</v>
          </cell>
        </row>
        <row r="157">
          <cell r="F157">
            <v>0</v>
          </cell>
          <cell r="H157">
            <v>0</v>
          </cell>
          <cell r="J157">
            <v>0</v>
          </cell>
        </row>
        <row r="158">
          <cell r="F158">
            <v>0</v>
          </cell>
          <cell r="H158">
            <v>0</v>
          </cell>
          <cell r="J158">
            <v>0</v>
          </cell>
        </row>
        <row r="159">
          <cell r="F159">
            <v>0</v>
          </cell>
          <cell r="H159">
            <v>0</v>
          </cell>
          <cell r="J159">
            <v>0</v>
          </cell>
        </row>
        <row r="160">
          <cell r="F160">
            <v>0</v>
          </cell>
          <cell r="H160">
            <v>0</v>
          </cell>
          <cell r="J160">
            <v>0</v>
          </cell>
        </row>
        <row r="161">
          <cell r="F161">
            <v>0</v>
          </cell>
          <cell r="H161">
            <v>0</v>
          </cell>
          <cell r="J161">
            <v>0</v>
          </cell>
        </row>
        <row r="162">
          <cell r="A162" t="str">
            <v>計</v>
          </cell>
          <cell r="F162">
            <v>12480</v>
          </cell>
          <cell r="H162">
            <v>20616</v>
          </cell>
          <cell r="J162">
            <v>0</v>
          </cell>
        </row>
        <row r="164">
          <cell r="A164" t="str">
            <v>名  稱 : 잡석채우기</v>
          </cell>
          <cell r="J164" t="str">
            <v>單位 : 원/㎥當</v>
          </cell>
        </row>
        <row r="165">
          <cell r="A165" t="str">
            <v>區    分</v>
          </cell>
          <cell r="B165" t="str">
            <v>材質 및 規格</v>
          </cell>
          <cell r="C165" t="str">
            <v>單位</v>
          </cell>
          <cell r="D165" t="str">
            <v>數    量</v>
          </cell>
          <cell r="E165" t="str">
            <v>材       料       費</v>
          </cell>
          <cell r="G165" t="str">
            <v xml:space="preserve">        勞       務       費</v>
          </cell>
          <cell r="I165" t="str">
            <v>經              費</v>
          </cell>
        </row>
        <row r="166">
          <cell r="A166" t="str">
            <v>工 種 別</v>
          </cell>
          <cell r="E166" t="str">
            <v>單  價</v>
          </cell>
          <cell r="F166" t="str">
            <v>金      額</v>
          </cell>
          <cell r="G166" t="str">
            <v>單  價</v>
          </cell>
          <cell r="H166" t="str">
            <v>金      額</v>
          </cell>
          <cell r="I166" t="str">
            <v>單  價</v>
          </cell>
          <cell r="J166" t="str">
            <v>金      額</v>
          </cell>
        </row>
        <row r="167">
          <cell r="A167" t="str">
            <v>잡석</v>
          </cell>
          <cell r="C167" t="str">
            <v>인</v>
          </cell>
          <cell r="D167">
            <v>1.04</v>
          </cell>
          <cell r="E167">
            <v>12000</v>
          </cell>
          <cell r="F167">
            <v>12480</v>
          </cell>
          <cell r="H167">
            <v>0</v>
          </cell>
          <cell r="J167">
            <v>0</v>
          </cell>
        </row>
        <row r="168">
          <cell r="A168" t="str">
            <v>보통인부</v>
          </cell>
          <cell r="C168" t="str">
            <v>인</v>
          </cell>
          <cell r="D168">
            <v>0.65</v>
          </cell>
          <cell r="F168">
            <v>0</v>
          </cell>
          <cell r="G168">
            <v>34360</v>
          </cell>
          <cell r="H168">
            <v>22334</v>
          </cell>
          <cell r="J168">
            <v>0</v>
          </cell>
        </row>
        <row r="169">
          <cell r="F169">
            <v>0</v>
          </cell>
          <cell r="H169">
            <v>0</v>
          </cell>
          <cell r="J169">
            <v>0</v>
          </cell>
        </row>
        <row r="170">
          <cell r="F170">
            <v>0</v>
          </cell>
          <cell r="H170">
            <v>0</v>
          </cell>
          <cell r="J170">
            <v>0</v>
          </cell>
        </row>
        <row r="171">
          <cell r="F171">
            <v>0</v>
          </cell>
          <cell r="H171">
            <v>0</v>
          </cell>
          <cell r="J171">
            <v>0</v>
          </cell>
        </row>
        <row r="172">
          <cell r="F172">
            <v>0</v>
          </cell>
          <cell r="H172">
            <v>0</v>
          </cell>
          <cell r="J172">
            <v>0</v>
          </cell>
        </row>
        <row r="173">
          <cell r="F173">
            <v>0</v>
          </cell>
          <cell r="H173">
            <v>0</v>
          </cell>
          <cell r="J173">
            <v>0</v>
          </cell>
        </row>
        <row r="174">
          <cell r="F174">
            <v>0</v>
          </cell>
          <cell r="H174">
            <v>0</v>
          </cell>
          <cell r="J174">
            <v>0</v>
          </cell>
        </row>
        <row r="175">
          <cell r="F175">
            <v>0</v>
          </cell>
          <cell r="H175">
            <v>0</v>
          </cell>
          <cell r="J175">
            <v>0</v>
          </cell>
        </row>
        <row r="176">
          <cell r="F176">
            <v>0</v>
          </cell>
          <cell r="H176">
            <v>0</v>
          </cell>
          <cell r="J176">
            <v>0</v>
          </cell>
        </row>
        <row r="177">
          <cell r="F177">
            <v>0</v>
          </cell>
          <cell r="H177">
            <v>0</v>
          </cell>
          <cell r="J177">
            <v>0</v>
          </cell>
        </row>
        <row r="178">
          <cell r="F178">
            <v>0</v>
          </cell>
          <cell r="H178">
            <v>0</v>
          </cell>
          <cell r="J178">
            <v>0</v>
          </cell>
        </row>
        <row r="179">
          <cell r="F179">
            <v>0</v>
          </cell>
          <cell r="H179">
            <v>0</v>
          </cell>
          <cell r="J179">
            <v>0</v>
          </cell>
        </row>
        <row r="180">
          <cell r="A180" t="str">
            <v>計</v>
          </cell>
          <cell r="F180">
            <v>12480</v>
          </cell>
          <cell r="H180">
            <v>22334</v>
          </cell>
          <cell r="J180">
            <v>0</v>
          </cell>
        </row>
        <row r="182">
          <cell r="A182" t="str">
            <v>名  稱 : 문양거푸집</v>
          </cell>
          <cell r="J182" t="str">
            <v>單位 : 원/㎡當</v>
          </cell>
        </row>
        <row r="183">
          <cell r="A183" t="str">
            <v>區    分</v>
          </cell>
          <cell r="B183" t="str">
            <v>材質 및 規格</v>
          </cell>
          <cell r="C183" t="str">
            <v>單位</v>
          </cell>
          <cell r="D183" t="str">
            <v>數    量</v>
          </cell>
          <cell r="E183" t="str">
            <v>材       料       費</v>
          </cell>
          <cell r="G183" t="str">
            <v xml:space="preserve">        勞       務       費</v>
          </cell>
          <cell r="I183" t="str">
            <v>經              費</v>
          </cell>
        </row>
        <row r="184">
          <cell r="A184" t="str">
            <v>工 種 別</v>
          </cell>
          <cell r="E184" t="str">
            <v>單  價</v>
          </cell>
          <cell r="F184" t="str">
            <v>金      額</v>
          </cell>
          <cell r="G184" t="str">
            <v>單  價</v>
          </cell>
          <cell r="H184" t="str">
            <v>金      額</v>
          </cell>
          <cell r="I184" t="str">
            <v>單  價</v>
          </cell>
          <cell r="J184" t="str">
            <v>金      額</v>
          </cell>
        </row>
        <row r="185">
          <cell r="A185" t="str">
            <v>문양거푸집</v>
          </cell>
          <cell r="B185" t="str">
            <v>FRP1050×1820</v>
          </cell>
          <cell r="C185" t="str">
            <v>㎡</v>
          </cell>
          <cell r="D185">
            <v>0.05</v>
          </cell>
          <cell r="E185">
            <v>108058</v>
          </cell>
          <cell r="F185">
            <v>5402.9</v>
          </cell>
          <cell r="H185">
            <v>0</v>
          </cell>
          <cell r="J185">
            <v>0</v>
          </cell>
        </row>
        <row r="186">
          <cell r="A186" t="str">
            <v>폼타이</v>
          </cell>
          <cell r="B186" t="str">
            <v>D형 1/2×300</v>
          </cell>
          <cell r="C186" t="str">
            <v>조</v>
          </cell>
          <cell r="D186">
            <v>0.214</v>
          </cell>
          <cell r="E186">
            <v>850</v>
          </cell>
          <cell r="F186">
            <v>181.9</v>
          </cell>
          <cell r="H186">
            <v>0</v>
          </cell>
          <cell r="J186">
            <v>0</v>
          </cell>
        </row>
        <row r="187">
          <cell r="A187" t="str">
            <v>박리제</v>
          </cell>
          <cell r="B187" t="str">
            <v>SIKA FORM OIL</v>
          </cell>
          <cell r="C187" t="str">
            <v>ℓ</v>
          </cell>
          <cell r="D187">
            <v>0.19</v>
          </cell>
          <cell r="E187">
            <v>800</v>
          </cell>
          <cell r="F187">
            <v>152</v>
          </cell>
          <cell r="H187">
            <v>0</v>
          </cell>
          <cell r="J187">
            <v>0</v>
          </cell>
        </row>
        <row r="188">
          <cell r="A188" t="str">
            <v>세파레이터</v>
          </cell>
          <cell r="B188" t="str">
            <v>D형 1/2×500</v>
          </cell>
          <cell r="C188" t="str">
            <v xml:space="preserve">본 </v>
          </cell>
          <cell r="D188">
            <v>2.14</v>
          </cell>
          <cell r="E188">
            <v>140</v>
          </cell>
          <cell r="F188">
            <v>299.60000000000002</v>
          </cell>
          <cell r="H188">
            <v>0</v>
          </cell>
          <cell r="J188">
            <v>0</v>
          </cell>
        </row>
        <row r="189">
          <cell r="A189" t="str">
            <v>보조자재</v>
          </cell>
          <cell r="B189" t="str">
            <v>문양거푸집의20%</v>
          </cell>
          <cell r="C189" t="str">
            <v>식</v>
          </cell>
          <cell r="D189">
            <v>1</v>
          </cell>
          <cell r="E189">
            <v>1080.5</v>
          </cell>
          <cell r="F189">
            <v>1080.5</v>
          </cell>
          <cell r="H189">
            <v>0</v>
          </cell>
          <cell r="J189">
            <v>0</v>
          </cell>
        </row>
        <row r="190">
          <cell r="A190" t="str">
            <v>사용고재</v>
          </cell>
          <cell r="B190" t="str">
            <v>보조자재의 10%</v>
          </cell>
          <cell r="C190" t="str">
            <v>식</v>
          </cell>
          <cell r="D190">
            <v>1</v>
          </cell>
          <cell r="E190">
            <v>108</v>
          </cell>
          <cell r="F190">
            <v>108</v>
          </cell>
          <cell r="H190">
            <v>0</v>
          </cell>
          <cell r="J190">
            <v>0</v>
          </cell>
        </row>
        <row r="191">
          <cell r="A191" t="str">
            <v>형틀목공</v>
          </cell>
          <cell r="C191" t="str">
            <v>인</v>
          </cell>
          <cell r="D191">
            <v>0.14000000000000001</v>
          </cell>
          <cell r="F191">
            <v>0</v>
          </cell>
          <cell r="G191">
            <v>61483</v>
          </cell>
          <cell r="H191">
            <v>8607.6</v>
          </cell>
          <cell r="J191">
            <v>0</v>
          </cell>
        </row>
        <row r="192">
          <cell r="A192" t="str">
            <v>보통인부</v>
          </cell>
          <cell r="C192" t="str">
            <v>인</v>
          </cell>
          <cell r="D192">
            <v>0.12</v>
          </cell>
          <cell r="F192">
            <v>0</v>
          </cell>
          <cell r="G192">
            <v>34360</v>
          </cell>
          <cell r="H192">
            <v>4123.2</v>
          </cell>
          <cell r="J192">
            <v>0</v>
          </cell>
        </row>
        <row r="193">
          <cell r="F193">
            <v>0</v>
          </cell>
          <cell r="H193">
            <v>0</v>
          </cell>
          <cell r="J193">
            <v>0</v>
          </cell>
        </row>
        <row r="194">
          <cell r="F194">
            <v>0</v>
          </cell>
          <cell r="H194">
            <v>0</v>
          </cell>
          <cell r="J194">
            <v>0</v>
          </cell>
        </row>
        <row r="195">
          <cell r="F195">
            <v>0</v>
          </cell>
          <cell r="H195">
            <v>0</v>
          </cell>
          <cell r="J195">
            <v>0</v>
          </cell>
        </row>
        <row r="196">
          <cell r="F196">
            <v>0</v>
          </cell>
          <cell r="H196">
            <v>0</v>
          </cell>
          <cell r="J196">
            <v>0</v>
          </cell>
        </row>
        <row r="197">
          <cell r="F197">
            <v>0</v>
          </cell>
          <cell r="H197">
            <v>0</v>
          </cell>
          <cell r="J197">
            <v>0</v>
          </cell>
        </row>
        <row r="198">
          <cell r="A198" t="str">
            <v>計</v>
          </cell>
          <cell r="F198">
            <v>7224</v>
          </cell>
          <cell r="H198">
            <v>12730</v>
          </cell>
          <cell r="J198">
            <v>0</v>
          </cell>
        </row>
      </sheetData>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기본일위"/>
    </sheetNames>
    <sheetDataSet>
      <sheetData sheetId="0"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기본일위"/>
    </sheetNames>
    <sheetDataSet>
      <sheetData sheetId="0"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1"/>
      <sheetName val="6-2"/>
      <sheetName val="6-3"/>
      <sheetName val="6-4"/>
      <sheetName val="6-5"/>
      <sheetName val="6-6"/>
      <sheetName val="7-1"/>
      <sheetName val="7-2"/>
      <sheetName val="FN05-6"/>
      <sheetName val="중요성"/>
      <sheetName val="aje_2000_반기"/>
      <sheetName val="aje_2001_반기"/>
      <sheetName val="TB_2000_반기"/>
      <sheetName val="TB_2001_반기"/>
      <sheetName val="AR_2000반기_BS"/>
      <sheetName val="AR_2000반기_PL"/>
      <sheetName val="AR_2000반기_판관제조"/>
      <sheetName val="AR_2001반기_BS"/>
      <sheetName val="AR_2001반기_PL"/>
      <sheetName val="AR_2001반기_MC"/>
      <sheetName val="3-4현"/>
      <sheetName val="3-3현"/>
      <sheetName val="이자율"/>
      <sheetName val="재공품"/>
      <sheetName val="98퇴직금(프라)"/>
      <sheetName val="Convert"/>
      <sheetName val="인원_20001101"/>
      <sheetName val="98실적"/>
      <sheetName val="채널"/>
      <sheetName val="전체단가표"/>
      <sheetName val="Sheet1"/>
      <sheetName val="Graph"/>
      <sheetName val="Raw data"/>
      <sheetName val="2010년 라인업"/>
      <sheetName val="영업점별목표산출"/>
      <sheetName val="Raw_data"/>
      <sheetName val="2. 역별 월별 유동인구"/>
      <sheetName val="Sheet3"/>
      <sheetName val="hide"/>
      <sheetName val="SF1 L"/>
      <sheetName val="SF1 O"/>
      <sheetName val="데이터_Creative"/>
      <sheetName val="#REF"/>
      <sheetName val="Weekly"/>
      <sheetName val="Raw_data1"/>
      <sheetName val="2010년_라인업"/>
      <sheetName val="그래프 (2)"/>
      <sheetName val="첨부1"/>
      <sheetName val="현금"/>
      <sheetName val="캠페인_일별리포트"/>
      <sheetName val="1안"/>
      <sheetName val="표지"/>
      <sheetName val="원본"/>
      <sheetName val="연예오락"/>
      <sheetName val="산출근거1"/>
      <sheetName val="분개장·원장"/>
      <sheetName val="외화금융(97-03)"/>
      <sheetName val="종합표"/>
      <sheetName val="양식3"/>
      <sheetName val="평3"/>
      <sheetName val="Buzzvil"/>
      <sheetName val="평가결과_사본"/>
      <sheetName val="대외공문"/>
      <sheetName val="1-1-1-1"/>
      <sheetName val="반기_유가증권"/>
      <sheetName val="내수자재"/>
      <sheetName val="BS"/>
      <sheetName val="COBS"/>
      <sheetName val="제조원가"/>
      <sheetName val="손익"/>
      <sheetName val="배서어음명세서"/>
      <sheetName val="회사정보"/>
      <sheetName val="Raw_data2"/>
      <sheetName val="2010년_라인업1"/>
      <sheetName val="2__역별_월별_유동인구"/>
      <sheetName val="SF1_L"/>
      <sheetName val="SF1_O"/>
      <sheetName val="그래프_(2)"/>
      <sheetName val="총원"/>
      <sheetName val="UniverseTotal"/>
      <sheetName val="기본일위"/>
      <sheetName val="상정안건"/>
      <sheetName val="Plan"/>
      <sheetName val="1-L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이자율"/>
      <sheetName val="6-1"/>
      <sheetName val="6-2"/>
      <sheetName val="6-3"/>
      <sheetName val="6-4"/>
      <sheetName val="6-5"/>
      <sheetName val="6-6"/>
      <sheetName val="7-1"/>
      <sheetName val="7-2"/>
      <sheetName val="FN05-6"/>
      <sheetName val="중요성"/>
      <sheetName val="aje_2000_반기"/>
      <sheetName val="aje_2001_반기"/>
      <sheetName val="TB_2000_반기"/>
      <sheetName val="TB_2001_반기"/>
      <sheetName val="AR_2000반기_BS"/>
      <sheetName val="AR_2000반기_PL"/>
      <sheetName val="AR_2000반기_판관제조"/>
      <sheetName val="AR_2001반기_BS"/>
      <sheetName val="AR_2001반기_PL"/>
      <sheetName val="AR_2001반기_MC"/>
      <sheetName val="3-4현"/>
      <sheetName val="3-3현"/>
      <sheetName val="재공품"/>
      <sheetName val="98퇴직금(프라)"/>
      <sheetName val="Convert"/>
      <sheetName val="인원_20001101"/>
      <sheetName val="98실적"/>
      <sheetName val="채널"/>
      <sheetName val="전체단가표"/>
      <sheetName val="Graph"/>
      <sheetName val="Sheet1"/>
      <sheetName val="Raw data"/>
      <sheetName val="2010년 라인업"/>
      <sheetName val="Raw_data"/>
      <sheetName val="영업점별목표산출"/>
      <sheetName val="2. 역별 월별 유동인구"/>
      <sheetName val="Sheet3"/>
      <sheetName val="hide"/>
      <sheetName val="SF1 L"/>
      <sheetName val="SF1 O"/>
      <sheetName val="#REF"/>
      <sheetName val="데이터_Creative"/>
      <sheetName val="그래프 (2)"/>
      <sheetName val="Weekly"/>
      <sheetName val="Raw_data1"/>
      <sheetName val="2010년_라인업"/>
      <sheetName val="첨부1"/>
      <sheetName val="현금"/>
      <sheetName val="캠페인_일별리포트"/>
      <sheetName val="1안"/>
      <sheetName val="표지"/>
      <sheetName val="종합표"/>
      <sheetName val="원본"/>
      <sheetName val="산출근거1"/>
      <sheetName val="분개장·원장"/>
      <sheetName val="외화금융(97-03)"/>
      <sheetName val="연예오락"/>
      <sheetName val="양식3"/>
      <sheetName val="평3"/>
      <sheetName val="Buzzvil"/>
      <sheetName val="평가결과_사본"/>
      <sheetName val="대외공문"/>
      <sheetName val="1-1-1-1"/>
      <sheetName val="반기_유가증권"/>
      <sheetName val="내수자재"/>
      <sheetName val="BS"/>
      <sheetName val="COBS"/>
      <sheetName val="제조원가"/>
      <sheetName val="손익"/>
      <sheetName val="배서어음명세서"/>
      <sheetName val="회사정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기본일위"/>
      <sheetName val="sw1"/>
      <sheetName val="NOMUBI"/>
      <sheetName val="000000"/>
      <sheetName val="VXXXXX"/>
      <sheetName val="본문"/>
      <sheetName val="목차"/>
      <sheetName val="개발비용"/>
      <sheetName val="총괄내역"/>
      <sheetName val="공종내역"/>
      <sheetName val="부표"/>
      <sheetName val="토적집계"/>
      <sheetName val="토적표"/>
      <sheetName val="법면토적"/>
      <sheetName val="구조토적"/>
      <sheetName val="운반"/>
      <sheetName val="기계일위"/>
      <sheetName val="일위대가"/>
      <sheetName val="포장일위"/>
      <sheetName val="기계경비"/>
      <sheetName val="기타경비"/>
      <sheetName val="간지"/>
      <sheetName val="표지"/>
      <sheetName val="흄관"/>
      <sheetName val="맨홀"/>
      <sheetName val="집수정"/>
      <sheetName val="도면"/>
      <sheetName val="해외출장조견표"/>
    </sheetNames>
    <sheetDataSet>
      <sheetData sheetId="0" refreshError="1">
        <row r="1">
          <cell r="L1" t="str">
            <v>2000년 8월</v>
          </cell>
        </row>
        <row r="2">
          <cell r="A2" t="str">
            <v>名  稱 : 모르터 ( 1 : 2 ) , 2000년 단가 적용</v>
          </cell>
          <cell r="J2" t="str">
            <v>單位 : 원/㎥當</v>
          </cell>
          <cell r="L2" t="str">
            <v>주  요  자  재  단  가  표</v>
          </cell>
        </row>
        <row r="3">
          <cell r="A3" t="str">
            <v>區    分</v>
          </cell>
          <cell r="B3" t="str">
            <v>材質 및 規格</v>
          </cell>
          <cell r="C3" t="str">
            <v>單位</v>
          </cell>
          <cell r="D3" t="str">
            <v>數    量</v>
          </cell>
          <cell r="E3" t="str">
            <v>材       料       費</v>
          </cell>
          <cell r="G3" t="str">
            <v xml:space="preserve">        勞       務       費</v>
          </cell>
          <cell r="I3" t="str">
            <v>經              費</v>
          </cell>
          <cell r="L3" t="str">
            <v>철근</v>
          </cell>
          <cell r="M3">
            <v>319000</v>
          </cell>
          <cell r="O3" t="str">
            <v>모래</v>
          </cell>
          <cell r="P3">
            <v>16000</v>
          </cell>
        </row>
        <row r="4">
          <cell r="A4" t="str">
            <v>工 種 別</v>
          </cell>
          <cell r="E4" t="str">
            <v>單  價</v>
          </cell>
          <cell r="F4" t="str">
            <v>金      額</v>
          </cell>
          <cell r="G4" t="str">
            <v>單  價</v>
          </cell>
          <cell r="H4" t="str">
            <v>金      額</v>
          </cell>
          <cell r="I4" t="str">
            <v>單  價</v>
          </cell>
          <cell r="J4" t="str">
            <v>金      額</v>
          </cell>
          <cell r="L4" t="str">
            <v>철선 # 8</v>
          </cell>
          <cell r="M4">
            <v>450</v>
          </cell>
          <cell r="O4" t="str">
            <v>잡석</v>
          </cell>
          <cell r="P4">
            <v>11000</v>
          </cell>
        </row>
        <row r="5">
          <cell r="A5" t="str">
            <v>시멘트</v>
          </cell>
          <cell r="C5" t="str">
            <v>kg</v>
          </cell>
          <cell r="D5">
            <v>680</v>
          </cell>
          <cell r="E5">
            <v>59</v>
          </cell>
          <cell r="F5">
            <v>40120</v>
          </cell>
          <cell r="H5">
            <v>0</v>
          </cell>
          <cell r="J5">
            <v>0</v>
          </cell>
          <cell r="L5" t="str">
            <v>철선 # 20</v>
          </cell>
          <cell r="M5">
            <v>550</v>
          </cell>
          <cell r="O5" t="str">
            <v>보조기층재</v>
          </cell>
          <cell r="P5">
            <v>11000</v>
          </cell>
        </row>
        <row r="6">
          <cell r="A6" t="str">
            <v>모래</v>
          </cell>
          <cell r="C6" t="str">
            <v>㎥</v>
          </cell>
          <cell r="D6">
            <v>0.98</v>
          </cell>
          <cell r="E6">
            <v>16000</v>
          </cell>
          <cell r="F6">
            <v>15680</v>
          </cell>
          <cell r="H6">
            <v>0</v>
          </cell>
          <cell r="J6">
            <v>0</v>
          </cell>
          <cell r="K6">
            <v>16500</v>
          </cell>
          <cell r="L6" t="str">
            <v>못  N75</v>
          </cell>
          <cell r="M6">
            <v>660</v>
          </cell>
          <cell r="O6" t="str">
            <v>시멘트</v>
          </cell>
          <cell r="P6">
            <v>59</v>
          </cell>
          <cell r="Q6">
            <v>2600</v>
          </cell>
        </row>
        <row r="7">
          <cell r="A7" t="str">
            <v>보통인부</v>
          </cell>
          <cell r="C7" t="str">
            <v>인</v>
          </cell>
          <cell r="D7">
            <v>1</v>
          </cell>
          <cell r="F7">
            <v>0</v>
          </cell>
          <cell r="G7">
            <v>34360</v>
          </cell>
          <cell r="H7">
            <v>34360</v>
          </cell>
          <cell r="J7">
            <v>0</v>
          </cell>
          <cell r="K7">
            <v>900</v>
          </cell>
          <cell r="L7" t="str">
            <v>목재</v>
          </cell>
          <cell r="M7">
            <v>244964</v>
          </cell>
          <cell r="O7" t="str">
            <v>판재</v>
          </cell>
          <cell r="P7">
            <v>258573</v>
          </cell>
          <cell r="Q7">
            <v>950</v>
          </cell>
        </row>
        <row r="8">
          <cell r="F8">
            <v>0</v>
          </cell>
          <cell r="H8">
            <v>0</v>
          </cell>
          <cell r="J8">
            <v>0</v>
          </cell>
          <cell r="K8">
            <v>550</v>
          </cell>
          <cell r="L8" t="str">
            <v>원목</v>
          </cell>
          <cell r="M8">
            <v>164670</v>
          </cell>
          <cell r="O8" t="str">
            <v>합판</v>
          </cell>
          <cell r="P8">
            <v>6641</v>
          </cell>
          <cell r="Q8">
            <v>11000</v>
          </cell>
        </row>
        <row r="9">
          <cell r="F9">
            <v>0</v>
          </cell>
          <cell r="H9">
            <v>0</v>
          </cell>
          <cell r="J9">
            <v>0</v>
          </cell>
          <cell r="L9" t="str">
            <v>40-210-8</v>
          </cell>
          <cell r="M9">
            <v>42980</v>
          </cell>
        </row>
        <row r="10">
          <cell r="F10">
            <v>0</v>
          </cell>
          <cell r="H10">
            <v>0</v>
          </cell>
          <cell r="J10">
            <v>0</v>
          </cell>
          <cell r="L10" t="str">
            <v>40-135-8</v>
          </cell>
          <cell r="M10">
            <v>36400</v>
          </cell>
        </row>
        <row r="11">
          <cell r="F11">
            <v>0</v>
          </cell>
          <cell r="H11">
            <v>0</v>
          </cell>
          <cell r="J11">
            <v>0</v>
          </cell>
          <cell r="L11" t="str">
            <v>40-180-8</v>
          </cell>
          <cell r="M11">
            <v>39640</v>
          </cell>
        </row>
        <row r="12">
          <cell r="F12">
            <v>0</v>
          </cell>
          <cell r="H12">
            <v>0</v>
          </cell>
          <cell r="J12">
            <v>0</v>
          </cell>
          <cell r="L12" t="str">
            <v>25-210-8</v>
          </cell>
          <cell r="M12">
            <v>44480</v>
          </cell>
        </row>
        <row r="13">
          <cell r="F13">
            <v>0</v>
          </cell>
          <cell r="H13">
            <v>0</v>
          </cell>
          <cell r="J13">
            <v>0</v>
          </cell>
          <cell r="L13" t="str">
            <v>와이어메쉬</v>
          </cell>
          <cell r="M13">
            <v>720</v>
          </cell>
          <cell r="O13">
            <v>1050</v>
          </cell>
        </row>
        <row r="14">
          <cell r="F14">
            <v>0</v>
          </cell>
          <cell r="H14">
            <v>0</v>
          </cell>
          <cell r="J14">
            <v>0</v>
          </cell>
          <cell r="L14" t="str">
            <v>25-210-12</v>
          </cell>
          <cell r="M14">
            <v>45810</v>
          </cell>
        </row>
        <row r="15">
          <cell r="F15">
            <v>0</v>
          </cell>
          <cell r="H15">
            <v>0</v>
          </cell>
          <cell r="J15">
            <v>0</v>
          </cell>
        </row>
        <row r="16">
          <cell r="F16">
            <v>0</v>
          </cell>
          <cell r="H16">
            <v>0</v>
          </cell>
          <cell r="J16">
            <v>0</v>
          </cell>
        </row>
        <row r="17">
          <cell r="F17">
            <v>0</v>
          </cell>
          <cell r="H17">
            <v>0</v>
          </cell>
          <cell r="J17">
            <v>0</v>
          </cell>
        </row>
        <row r="18">
          <cell r="A18" t="str">
            <v>計</v>
          </cell>
          <cell r="F18">
            <v>55800</v>
          </cell>
          <cell r="H18">
            <v>34360</v>
          </cell>
          <cell r="J18">
            <v>0</v>
          </cell>
        </row>
        <row r="20">
          <cell r="A20" t="str">
            <v>名  稱 : 레미콘타설 ( 무근 )</v>
          </cell>
          <cell r="J20" t="str">
            <v>單位 : 원/㎥當</v>
          </cell>
        </row>
        <row r="21">
          <cell r="A21" t="str">
            <v>區    分</v>
          </cell>
          <cell r="B21" t="str">
            <v>材質 및 規格</v>
          </cell>
          <cell r="C21" t="str">
            <v>單位</v>
          </cell>
          <cell r="D21" t="str">
            <v>數    量</v>
          </cell>
          <cell r="E21" t="str">
            <v>材       料       費</v>
          </cell>
          <cell r="G21" t="str">
            <v xml:space="preserve">        勞       務       費</v>
          </cell>
          <cell r="I21" t="str">
            <v>經              費</v>
          </cell>
        </row>
        <row r="22">
          <cell r="A22" t="str">
            <v>工 種 別</v>
          </cell>
          <cell r="E22" t="str">
            <v>單  價</v>
          </cell>
          <cell r="F22" t="str">
            <v>金      額</v>
          </cell>
          <cell r="G22" t="str">
            <v>單  價</v>
          </cell>
          <cell r="H22" t="str">
            <v>金      額</v>
          </cell>
          <cell r="I22" t="str">
            <v>單  價</v>
          </cell>
          <cell r="J22" t="str">
            <v>金      額</v>
          </cell>
        </row>
        <row r="23">
          <cell r="A23" t="str">
            <v>콘크리트공</v>
          </cell>
          <cell r="C23" t="str">
            <v>인</v>
          </cell>
          <cell r="D23">
            <v>0.15</v>
          </cell>
          <cell r="F23">
            <v>0</v>
          </cell>
          <cell r="G23">
            <v>62281</v>
          </cell>
          <cell r="H23">
            <v>9342.1</v>
          </cell>
          <cell r="J23">
            <v>0</v>
          </cell>
        </row>
        <row r="24">
          <cell r="A24" t="str">
            <v>보통인부</v>
          </cell>
          <cell r="C24" t="str">
            <v>인</v>
          </cell>
          <cell r="D24">
            <v>0.27</v>
          </cell>
          <cell r="F24">
            <v>0</v>
          </cell>
          <cell r="G24">
            <v>34360</v>
          </cell>
          <cell r="H24">
            <v>9277.2000000000007</v>
          </cell>
          <cell r="J24">
            <v>0</v>
          </cell>
        </row>
        <row r="25">
          <cell r="F25">
            <v>0</v>
          </cell>
          <cell r="H25">
            <v>0</v>
          </cell>
          <cell r="J25">
            <v>0</v>
          </cell>
        </row>
        <row r="26">
          <cell r="F26">
            <v>0</v>
          </cell>
          <cell r="H26">
            <v>0</v>
          </cell>
          <cell r="J26">
            <v>0</v>
          </cell>
        </row>
        <row r="27">
          <cell r="F27">
            <v>0</v>
          </cell>
          <cell r="H27">
            <v>0</v>
          </cell>
          <cell r="J27">
            <v>0</v>
          </cell>
        </row>
        <row r="28">
          <cell r="F28">
            <v>0</v>
          </cell>
          <cell r="H28">
            <v>0</v>
          </cell>
          <cell r="J28">
            <v>0</v>
          </cell>
        </row>
        <row r="29">
          <cell r="F29">
            <v>0</v>
          </cell>
          <cell r="H29">
            <v>0</v>
          </cell>
          <cell r="J29">
            <v>0</v>
          </cell>
        </row>
        <row r="30">
          <cell r="F30">
            <v>0</v>
          </cell>
          <cell r="H30">
            <v>0</v>
          </cell>
          <cell r="J30">
            <v>0</v>
          </cell>
        </row>
        <row r="31">
          <cell r="F31">
            <v>0</v>
          </cell>
          <cell r="H31">
            <v>0</v>
          </cell>
          <cell r="J31">
            <v>0</v>
          </cell>
        </row>
        <row r="32">
          <cell r="F32">
            <v>0</v>
          </cell>
          <cell r="H32">
            <v>0</v>
          </cell>
          <cell r="J32">
            <v>0</v>
          </cell>
        </row>
        <row r="33">
          <cell r="F33">
            <v>0</v>
          </cell>
          <cell r="H33">
            <v>0</v>
          </cell>
          <cell r="J33">
            <v>0</v>
          </cell>
        </row>
        <row r="34">
          <cell r="F34">
            <v>0</v>
          </cell>
          <cell r="H34">
            <v>0</v>
          </cell>
          <cell r="J34">
            <v>0</v>
          </cell>
        </row>
        <row r="35">
          <cell r="F35">
            <v>0</v>
          </cell>
          <cell r="H35">
            <v>0</v>
          </cell>
          <cell r="J35">
            <v>0</v>
          </cell>
        </row>
        <row r="36">
          <cell r="A36" t="str">
            <v>計</v>
          </cell>
          <cell r="F36">
            <v>0</v>
          </cell>
          <cell r="H36">
            <v>18619</v>
          </cell>
          <cell r="J36">
            <v>0</v>
          </cell>
        </row>
        <row r="38">
          <cell r="A38" t="str">
            <v>名  稱 : 레미콘타설 ( 철근 )</v>
          </cell>
          <cell r="J38" t="str">
            <v>單位 : 원/㎥當</v>
          </cell>
        </row>
        <row r="39">
          <cell r="A39" t="str">
            <v>區    分</v>
          </cell>
          <cell r="B39" t="str">
            <v>材質 및 規格</v>
          </cell>
          <cell r="C39" t="str">
            <v>單位</v>
          </cell>
          <cell r="D39" t="str">
            <v>數    量</v>
          </cell>
          <cell r="E39" t="str">
            <v>材       料       費</v>
          </cell>
          <cell r="G39" t="str">
            <v xml:space="preserve">        勞       務       費</v>
          </cell>
          <cell r="I39" t="str">
            <v>經              費</v>
          </cell>
        </row>
        <row r="40">
          <cell r="A40" t="str">
            <v>工 種 別</v>
          </cell>
          <cell r="E40" t="str">
            <v>單  價</v>
          </cell>
          <cell r="F40" t="str">
            <v>金      額</v>
          </cell>
          <cell r="G40" t="str">
            <v>單  價</v>
          </cell>
          <cell r="H40" t="str">
            <v>金      額</v>
          </cell>
          <cell r="I40" t="str">
            <v>單  價</v>
          </cell>
          <cell r="J40" t="str">
            <v>金      額</v>
          </cell>
        </row>
        <row r="41">
          <cell r="A41" t="str">
            <v>콘크리트공</v>
          </cell>
          <cell r="C41" t="str">
            <v>인</v>
          </cell>
          <cell r="D41">
            <v>0.17</v>
          </cell>
          <cell r="F41">
            <v>0</v>
          </cell>
          <cell r="G41">
            <v>62281</v>
          </cell>
          <cell r="H41">
            <v>10587.7</v>
          </cell>
          <cell r="J41">
            <v>0</v>
          </cell>
        </row>
        <row r="42">
          <cell r="A42" t="str">
            <v>보통인부</v>
          </cell>
          <cell r="C42" t="str">
            <v>인</v>
          </cell>
          <cell r="D42">
            <v>0.28999999999999998</v>
          </cell>
          <cell r="F42">
            <v>0</v>
          </cell>
          <cell r="G42">
            <v>34360</v>
          </cell>
          <cell r="H42">
            <v>9964.4</v>
          </cell>
          <cell r="J42">
            <v>0</v>
          </cell>
        </row>
        <row r="43">
          <cell r="F43">
            <v>0</v>
          </cell>
          <cell r="H43">
            <v>0</v>
          </cell>
          <cell r="J43">
            <v>0</v>
          </cell>
        </row>
        <row r="44">
          <cell r="F44">
            <v>0</v>
          </cell>
          <cell r="H44">
            <v>0</v>
          </cell>
          <cell r="J44">
            <v>0</v>
          </cell>
        </row>
        <row r="45">
          <cell r="F45">
            <v>0</v>
          </cell>
          <cell r="H45">
            <v>0</v>
          </cell>
          <cell r="J45">
            <v>0</v>
          </cell>
        </row>
        <row r="46">
          <cell r="F46">
            <v>0</v>
          </cell>
          <cell r="H46">
            <v>0</v>
          </cell>
          <cell r="J46">
            <v>0</v>
          </cell>
        </row>
        <row r="47">
          <cell r="F47">
            <v>0</v>
          </cell>
          <cell r="H47">
            <v>0</v>
          </cell>
          <cell r="J47">
            <v>0</v>
          </cell>
        </row>
        <row r="48">
          <cell r="F48">
            <v>0</v>
          </cell>
          <cell r="H48">
            <v>0</v>
          </cell>
          <cell r="J48">
            <v>0</v>
          </cell>
        </row>
        <row r="49">
          <cell r="F49">
            <v>0</v>
          </cell>
          <cell r="H49">
            <v>0</v>
          </cell>
          <cell r="J49">
            <v>0</v>
          </cell>
        </row>
        <row r="50">
          <cell r="F50">
            <v>0</v>
          </cell>
          <cell r="H50">
            <v>0</v>
          </cell>
          <cell r="J50">
            <v>0</v>
          </cell>
        </row>
        <row r="51">
          <cell r="F51">
            <v>0</v>
          </cell>
          <cell r="H51">
            <v>0</v>
          </cell>
          <cell r="J51">
            <v>0</v>
          </cell>
        </row>
        <row r="52">
          <cell r="F52">
            <v>0</v>
          </cell>
          <cell r="H52">
            <v>0</v>
          </cell>
          <cell r="J52">
            <v>0</v>
          </cell>
        </row>
        <row r="53">
          <cell r="F53">
            <v>0</v>
          </cell>
          <cell r="H53">
            <v>0</v>
          </cell>
          <cell r="J53">
            <v>0</v>
          </cell>
        </row>
        <row r="54">
          <cell r="A54" t="str">
            <v>計</v>
          </cell>
          <cell r="F54">
            <v>0</v>
          </cell>
          <cell r="H54">
            <v>20552</v>
          </cell>
          <cell r="J54">
            <v>0</v>
          </cell>
        </row>
        <row r="56">
          <cell r="A56" t="str">
            <v>名  稱 : 철근가공조립 ( 간단 )</v>
          </cell>
          <cell r="J56" t="str">
            <v>單位 : 원/TON當</v>
          </cell>
        </row>
        <row r="57">
          <cell r="A57" t="str">
            <v>區    分</v>
          </cell>
          <cell r="B57" t="str">
            <v>材質 및 規格</v>
          </cell>
          <cell r="C57" t="str">
            <v>單位</v>
          </cell>
          <cell r="D57" t="str">
            <v>數    量</v>
          </cell>
          <cell r="E57" t="str">
            <v>材       料       費</v>
          </cell>
          <cell r="G57" t="str">
            <v xml:space="preserve">        勞       務       費</v>
          </cell>
          <cell r="I57" t="str">
            <v>經              費</v>
          </cell>
        </row>
        <row r="58">
          <cell r="A58" t="str">
            <v>工 種 別</v>
          </cell>
          <cell r="E58" t="str">
            <v>單  價</v>
          </cell>
          <cell r="F58" t="str">
            <v>金      額</v>
          </cell>
          <cell r="G58" t="str">
            <v>單  價</v>
          </cell>
          <cell r="H58" t="str">
            <v>金      額</v>
          </cell>
          <cell r="I58" t="str">
            <v>單  價</v>
          </cell>
          <cell r="J58" t="str">
            <v>金      額</v>
          </cell>
        </row>
        <row r="59">
          <cell r="A59" t="str">
            <v>결속선</v>
          </cell>
          <cell r="B59" t="str">
            <v>＃20 m/m</v>
          </cell>
          <cell r="C59" t="str">
            <v>kg</v>
          </cell>
          <cell r="D59">
            <v>5</v>
          </cell>
          <cell r="E59">
            <v>550</v>
          </cell>
          <cell r="F59">
            <v>2750</v>
          </cell>
          <cell r="H59">
            <v>0</v>
          </cell>
          <cell r="J59">
            <v>0</v>
          </cell>
        </row>
        <row r="60">
          <cell r="A60" t="str">
            <v>철근공</v>
          </cell>
          <cell r="C60" t="str">
            <v>인</v>
          </cell>
          <cell r="D60">
            <v>2.9</v>
          </cell>
          <cell r="F60">
            <v>0</v>
          </cell>
          <cell r="G60">
            <v>63607</v>
          </cell>
          <cell r="H60">
            <v>184460.3</v>
          </cell>
          <cell r="J60">
            <v>0</v>
          </cell>
        </row>
        <row r="61">
          <cell r="A61" t="str">
            <v>보통인부</v>
          </cell>
          <cell r="C61" t="str">
            <v>인</v>
          </cell>
          <cell r="D61">
            <v>1.6</v>
          </cell>
          <cell r="F61">
            <v>0</v>
          </cell>
          <cell r="G61">
            <v>34360</v>
          </cell>
          <cell r="H61">
            <v>54976</v>
          </cell>
          <cell r="J61">
            <v>0</v>
          </cell>
        </row>
        <row r="62">
          <cell r="A62" t="str">
            <v>기구손료</v>
          </cell>
          <cell r="B62" t="str">
            <v>품의 2%</v>
          </cell>
          <cell r="C62" t="str">
            <v>식</v>
          </cell>
          <cell r="D62">
            <v>1</v>
          </cell>
          <cell r="E62">
            <v>239436</v>
          </cell>
          <cell r="F62">
            <v>4788.7</v>
          </cell>
          <cell r="H62">
            <v>0</v>
          </cell>
          <cell r="J62">
            <v>0</v>
          </cell>
        </row>
        <row r="63">
          <cell r="F63">
            <v>0</v>
          </cell>
          <cell r="H63">
            <v>0</v>
          </cell>
          <cell r="J63">
            <v>0</v>
          </cell>
        </row>
        <row r="64">
          <cell r="F64">
            <v>0</v>
          </cell>
          <cell r="H64">
            <v>0</v>
          </cell>
          <cell r="J64">
            <v>0</v>
          </cell>
        </row>
        <row r="65">
          <cell r="F65">
            <v>0</v>
          </cell>
          <cell r="H65">
            <v>0</v>
          </cell>
          <cell r="J65">
            <v>0</v>
          </cell>
        </row>
        <row r="66">
          <cell r="F66">
            <v>0</v>
          </cell>
          <cell r="H66">
            <v>0</v>
          </cell>
          <cell r="J66">
            <v>0</v>
          </cell>
        </row>
        <row r="67">
          <cell r="F67">
            <v>0</v>
          </cell>
          <cell r="H67">
            <v>0</v>
          </cell>
          <cell r="J67">
            <v>0</v>
          </cell>
        </row>
        <row r="68">
          <cell r="F68">
            <v>0</v>
          </cell>
          <cell r="H68">
            <v>0</v>
          </cell>
          <cell r="J68">
            <v>0</v>
          </cell>
        </row>
        <row r="69">
          <cell r="F69">
            <v>0</v>
          </cell>
          <cell r="H69">
            <v>0</v>
          </cell>
          <cell r="J69">
            <v>0</v>
          </cell>
        </row>
        <row r="70">
          <cell r="F70">
            <v>0</v>
          </cell>
          <cell r="H70">
            <v>0</v>
          </cell>
          <cell r="J70">
            <v>0</v>
          </cell>
        </row>
        <row r="71">
          <cell r="F71">
            <v>0</v>
          </cell>
          <cell r="H71">
            <v>0</v>
          </cell>
          <cell r="J71">
            <v>0</v>
          </cell>
        </row>
        <row r="72">
          <cell r="A72" t="str">
            <v>計</v>
          </cell>
          <cell r="F72">
            <v>7538</v>
          </cell>
          <cell r="H72">
            <v>239436</v>
          </cell>
          <cell r="J72">
            <v>0</v>
          </cell>
        </row>
        <row r="74">
          <cell r="A74" t="str">
            <v>名  稱 : 철근가공조립 ( 보통 )</v>
          </cell>
          <cell r="J74" t="str">
            <v>單位 : 원/TON當</v>
          </cell>
        </row>
        <row r="75">
          <cell r="A75" t="str">
            <v>區    分</v>
          </cell>
          <cell r="B75" t="str">
            <v>材質 및 規格</v>
          </cell>
          <cell r="C75" t="str">
            <v>單位</v>
          </cell>
          <cell r="D75" t="str">
            <v>數    量</v>
          </cell>
          <cell r="E75" t="str">
            <v>材       料       費</v>
          </cell>
          <cell r="G75" t="str">
            <v xml:space="preserve">        勞       務       費</v>
          </cell>
          <cell r="I75" t="str">
            <v>經              費</v>
          </cell>
        </row>
        <row r="76">
          <cell r="A76" t="str">
            <v>工 種 別</v>
          </cell>
          <cell r="E76" t="str">
            <v>單  價</v>
          </cell>
          <cell r="F76" t="str">
            <v>金      額</v>
          </cell>
          <cell r="G76" t="str">
            <v>單  價</v>
          </cell>
          <cell r="H76" t="str">
            <v>金      額</v>
          </cell>
          <cell r="I76" t="str">
            <v>單  價</v>
          </cell>
          <cell r="J76" t="str">
            <v>金      額</v>
          </cell>
        </row>
        <row r="77">
          <cell r="A77" t="str">
            <v>결속선</v>
          </cell>
          <cell r="B77" t="str">
            <v>＃20 m/m</v>
          </cell>
          <cell r="C77" t="str">
            <v>kg</v>
          </cell>
          <cell r="D77">
            <v>6.5</v>
          </cell>
          <cell r="E77">
            <v>550</v>
          </cell>
          <cell r="F77">
            <v>3575</v>
          </cell>
          <cell r="H77">
            <v>0</v>
          </cell>
          <cell r="J77">
            <v>0</v>
          </cell>
        </row>
        <row r="78">
          <cell r="A78" t="str">
            <v>철근공</v>
          </cell>
          <cell r="C78" t="str">
            <v>인</v>
          </cell>
          <cell r="D78">
            <v>4</v>
          </cell>
          <cell r="F78">
            <v>0</v>
          </cell>
          <cell r="G78">
            <v>63607</v>
          </cell>
          <cell r="H78">
            <v>254428</v>
          </cell>
          <cell r="J78">
            <v>0</v>
          </cell>
        </row>
        <row r="79">
          <cell r="A79" t="str">
            <v>보통인부</v>
          </cell>
          <cell r="C79" t="str">
            <v>인</v>
          </cell>
          <cell r="D79">
            <v>2.2000000000000002</v>
          </cell>
          <cell r="F79">
            <v>0</v>
          </cell>
          <cell r="G79">
            <v>34360</v>
          </cell>
          <cell r="H79">
            <v>75592</v>
          </cell>
          <cell r="J79">
            <v>0</v>
          </cell>
        </row>
        <row r="80">
          <cell r="A80" t="str">
            <v>기구손료</v>
          </cell>
          <cell r="B80" t="str">
            <v>품의 2%</v>
          </cell>
          <cell r="C80" t="str">
            <v>식</v>
          </cell>
          <cell r="D80">
            <v>1</v>
          </cell>
          <cell r="E80">
            <v>330020</v>
          </cell>
          <cell r="F80">
            <v>6600.4</v>
          </cell>
          <cell r="H80">
            <v>0</v>
          </cell>
          <cell r="J80">
            <v>0</v>
          </cell>
        </row>
        <row r="81">
          <cell r="F81">
            <v>0</v>
          </cell>
          <cell r="H81">
            <v>0</v>
          </cell>
          <cell r="J81">
            <v>0</v>
          </cell>
        </row>
        <row r="82">
          <cell r="F82">
            <v>0</v>
          </cell>
          <cell r="H82">
            <v>0</v>
          </cell>
          <cell r="J82">
            <v>0</v>
          </cell>
        </row>
        <row r="83">
          <cell r="F83">
            <v>0</v>
          </cell>
          <cell r="H83">
            <v>0</v>
          </cell>
          <cell r="J83">
            <v>0</v>
          </cell>
        </row>
        <row r="84">
          <cell r="F84">
            <v>0</v>
          </cell>
          <cell r="H84">
            <v>0</v>
          </cell>
          <cell r="J84">
            <v>0</v>
          </cell>
        </row>
        <row r="85">
          <cell r="F85">
            <v>0</v>
          </cell>
          <cell r="H85">
            <v>0</v>
          </cell>
          <cell r="J85">
            <v>0</v>
          </cell>
        </row>
        <row r="86">
          <cell r="F86">
            <v>0</v>
          </cell>
          <cell r="H86">
            <v>0</v>
          </cell>
          <cell r="J86">
            <v>0</v>
          </cell>
        </row>
        <row r="87">
          <cell r="F87">
            <v>0</v>
          </cell>
          <cell r="H87">
            <v>0</v>
          </cell>
          <cell r="J87">
            <v>0</v>
          </cell>
        </row>
        <row r="88">
          <cell r="F88">
            <v>0</v>
          </cell>
          <cell r="H88">
            <v>0</v>
          </cell>
          <cell r="J88">
            <v>0</v>
          </cell>
        </row>
        <row r="89">
          <cell r="F89">
            <v>0</v>
          </cell>
          <cell r="H89">
            <v>0</v>
          </cell>
          <cell r="J89">
            <v>0</v>
          </cell>
        </row>
        <row r="90">
          <cell r="A90" t="str">
            <v>計</v>
          </cell>
          <cell r="F90">
            <v>10175</v>
          </cell>
          <cell r="H90">
            <v>330020</v>
          </cell>
          <cell r="J90">
            <v>0</v>
          </cell>
        </row>
        <row r="92">
          <cell r="A92" t="str">
            <v>名  稱 : 합판거푸집</v>
          </cell>
          <cell r="J92" t="str">
            <v>單位 : 원/㎡當</v>
          </cell>
        </row>
        <row r="93">
          <cell r="A93" t="str">
            <v>區    分</v>
          </cell>
          <cell r="B93" t="str">
            <v>材質 및 規格</v>
          </cell>
          <cell r="C93" t="str">
            <v>單位</v>
          </cell>
          <cell r="D93" t="str">
            <v>數    量</v>
          </cell>
          <cell r="E93" t="str">
            <v>材       料       費</v>
          </cell>
          <cell r="G93" t="str">
            <v xml:space="preserve">        勞       務       費</v>
          </cell>
          <cell r="I93" t="str">
            <v>經              費</v>
          </cell>
        </row>
        <row r="94">
          <cell r="A94" t="str">
            <v>工 種 別</v>
          </cell>
          <cell r="E94" t="str">
            <v>單  價</v>
          </cell>
          <cell r="F94" t="str">
            <v>金      額</v>
          </cell>
          <cell r="G94" t="str">
            <v>單  價</v>
          </cell>
          <cell r="H94" t="str">
            <v>金      額</v>
          </cell>
          <cell r="I94" t="str">
            <v>單  價</v>
          </cell>
          <cell r="J94" t="str">
            <v>金      額</v>
          </cell>
        </row>
        <row r="95">
          <cell r="A95" t="str">
            <v>합판</v>
          </cell>
          <cell r="B95" t="str">
            <v>내수합판</v>
          </cell>
          <cell r="C95" t="str">
            <v>㎡</v>
          </cell>
          <cell r="D95">
            <v>1.03</v>
          </cell>
          <cell r="E95">
            <v>6641</v>
          </cell>
          <cell r="F95">
            <v>6840.2</v>
          </cell>
          <cell r="H95">
            <v>0</v>
          </cell>
          <cell r="J95">
            <v>0</v>
          </cell>
        </row>
        <row r="96">
          <cell r="A96" t="str">
            <v>목재</v>
          </cell>
          <cell r="C96" t="str">
            <v>㎥</v>
          </cell>
          <cell r="D96">
            <v>3.7999999999999999E-2</v>
          </cell>
          <cell r="E96">
            <v>244964</v>
          </cell>
          <cell r="F96">
            <v>9308.6</v>
          </cell>
          <cell r="H96">
            <v>0</v>
          </cell>
          <cell r="J96">
            <v>0</v>
          </cell>
        </row>
        <row r="97">
          <cell r="A97" t="str">
            <v>철선</v>
          </cell>
          <cell r="B97" t="str">
            <v>＃8</v>
          </cell>
          <cell r="C97" t="str">
            <v>kg</v>
          </cell>
          <cell r="D97">
            <v>0.28999999999999998</v>
          </cell>
          <cell r="E97">
            <v>450</v>
          </cell>
          <cell r="F97">
            <v>130.5</v>
          </cell>
          <cell r="H97">
            <v>0</v>
          </cell>
          <cell r="J97">
            <v>0</v>
          </cell>
        </row>
        <row r="98">
          <cell r="A98" t="str">
            <v>못</v>
          </cell>
          <cell r="B98" t="str">
            <v>N 75</v>
          </cell>
          <cell r="C98" t="str">
            <v>kg</v>
          </cell>
          <cell r="D98">
            <v>0.2</v>
          </cell>
          <cell r="E98">
            <v>660</v>
          </cell>
          <cell r="F98">
            <v>132</v>
          </cell>
          <cell r="H98">
            <v>0</v>
          </cell>
          <cell r="J98">
            <v>0</v>
          </cell>
        </row>
        <row r="99">
          <cell r="A99" t="str">
            <v>박리제</v>
          </cell>
          <cell r="C99" t="str">
            <v>ℓ</v>
          </cell>
          <cell r="D99">
            <v>0.19</v>
          </cell>
          <cell r="E99">
            <v>297.39</v>
          </cell>
          <cell r="F99">
            <v>56.5</v>
          </cell>
          <cell r="H99">
            <v>0</v>
          </cell>
          <cell r="J99">
            <v>0</v>
          </cell>
        </row>
        <row r="100">
          <cell r="A100" t="str">
            <v>형틀목공</v>
          </cell>
          <cell r="C100" t="str">
            <v>인</v>
          </cell>
          <cell r="D100">
            <v>0.28000000000000003</v>
          </cell>
          <cell r="F100">
            <v>0</v>
          </cell>
          <cell r="G100">
            <v>61483</v>
          </cell>
          <cell r="H100">
            <v>17215.2</v>
          </cell>
          <cell r="J100">
            <v>0</v>
          </cell>
        </row>
        <row r="101">
          <cell r="A101" t="str">
            <v>보통인부</v>
          </cell>
          <cell r="C101" t="str">
            <v>인</v>
          </cell>
          <cell r="D101">
            <v>0.23</v>
          </cell>
          <cell r="F101">
            <v>0</v>
          </cell>
          <cell r="G101">
            <v>34360</v>
          </cell>
          <cell r="H101">
            <v>7902.8</v>
          </cell>
          <cell r="J101">
            <v>0</v>
          </cell>
        </row>
        <row r="102">
          <cell r="A102" t="str">
            <v>사용고재</v>
          </cell>
          <cell r="B102" t="str">
            <v>주재료의 30%</v>
          </cell>
          <cell r="C102" t="str">
            <v>식</v>
          </cell>
          <cell r="D102">
            <v>1</v>
          </cell>
          <cell r="E102">
            <v>16148.8</v>
          </cell>
          <cell r="F102">
            <v>4844.6000000000004</v>
          </cell>
          <cell r="H102">
            <v>0</v>
          </cell>
          <cell r="J102">
            <v>0</v>
          </cell>
        </row>
        <row r="103">
          <cell r="A103" t="str">
            <v>計 (1회사용)</v>
          </cell>
          <cell r="F103">
            <v>11623</v>
          </cell>
          <cell r="H103">
            <v>25118</v>
          </cell>
          <cell r="J103">
            <v>0</v>
          </cell>
        </row>
        <row r="104">
          <cell r="A104" t="str">
            <v>2회사용시</v>
          </cell>
          <cell r="E104">
            <v>0.56999999999999995</v>
          </cell>
          <cell r="F104">
            <v>6625</v>
          </cell>
          <cell r="G104">
            <v>0.6</v>
          </cell>
          <cell r="H104">
            <v>15070</v>
          </cell>
          <cell r="J104">
            <v>0</v>
          </cell>
        </row>
        <row r="105">
          <cell r="A105" t="str">
            <v>3회사용시</v>
          </cell>
          <cell r="E105">
            <v>0.46100000000000002</v>
          </cell>
          <cell r="F105">
            <v>5358</v>
          </cell>
          <cell r="G105">
            <v>0.47099999999999997</v>
          </cell>
          <cell r="H105">
            <v>11830</v>
          </cell>
          <cell r="J105">
            <v>0</v>
          </cell>
        </row>
        <row r="106">
          <cell r="A106" t="str">
            <v>4회사용시</v>
          </cell>
          <cell r="E106">
            <v>0.40100000000000002</v>
          </cell>
          <cell r="F106">
            <v>4660</v>
          </cell>
          <cell r="G106">
            <v>0.4</v>
          </cell>
          <cell r="H106">
            <v>10047</v>
          </cell>
          <cell r="J106">
            <v>0</v>
          </cell>
        </row>
        <row r="107">
          <cell r="A107" t="str">
            <v>5회사용시</v>
          </cell>
          <cell r="E107">
            <v>0.371</v>
          </cell>
          <cell r="F107">
            <v>4312</v>
          </cell>
          <cell r="G107">
            <v>0.34200000000000003</v>
          </cell>
          <cell r="H107">
            <v>8590</v>
          </cell>
          <cell r="J107">
            <v>0</v>
          </cell>
        </row>
        <row r="108">
          <cell r="A108" t="str">
            <v>6회사용시</v>
          </cell>
          <cell r="E108">
            <v>0.34699999999999998</v>
          </cell>
          <cell r="F108">
            <v>4033</v>
          </cell>
          <cell r="G108">
            <v>0.32</v>
          </cell>
          <cell r="H108">
            <v>8037</v>
          </cell>
          <cell r="J108">
            <v>0</v>
          </cell>
        </row>
        <row r="110">
          <cell r="A110" t="str">
            <v>名  稱 : 문양거푸집</v>
          </cell>
          <cell r="J110" t="str">
            <v>單位 : 원/㎡當</v>
          </cell>
        </row>
        <row r="111">
          <cell r="A111" t="str">
            <v>區    分</v>
          </cell>
          <cell r="B111" t="str">
            <v>材質 및 規格</v>
          </cell>
          <cell r="C111" t="str">
            <v>單位</v>
          </cell>
          <cell r="D111" t="str">
            <v>數    量</v>
          </cell>
          <cell r="E111" t="str">
            <v>材       料       費</v>
          </cell>
          <cell r="G111" t="str">
            <v xml:space="preserve">        勞       務       費</v>
          </cell>
          <cell r="I111" t="str">
            <v>經              費</v>
          </cell>
        </row>
        <row r="112">
          <cell r="A112" t="str">
            <v>工 種 別</v>
          </cell>
          <cell r="E112" t="str">
            <v>單  價</v>
          </cell>
          <cell r="F112" t="str">
            <v>金      額</v>
          </cell>
          <cell r="G112" t="str">
            <v>單  價</v>
          </cell>
          <cell r="H112" t="str">
            <v>金      額</v>
          </cell>
          <cell r="I112" t="str">
            <v>單  價</v>
          </cell>
          <cell r="J112" t="str">
            <v>金      額</v>
          </cell>
        </row>
        <row r="113">
          <cell r="A113" t="str">
            <v>문양거푸집</v>
          </cell>
          <cell r="B113" t="str">
            <v>FRP1050×1820</v>
          </cell>
          <cell r="C113" t="str">
            <v>㎡</v>
          </cell>
          <cell r="D113">
            <v>0.05</v>
          </cell>
          <cell r="E113">
            <v>108058</v>
          </cell>
          <cell r="F113">
            <v>5402.9</v>
          </cell>
          <cell r="H113">
            <v>0</v>
          </cell>
          <cell r="J113">
            <v>0</v>
          </cell>
        </row>
        <row r="114">
          <cell r="A114" t="str">
            <v>폼타이</v>
          </cell>
          <cell r="B114" t="str">
            <v>D형 1/2×300</v>
          </cell>
          <cell r="C114" t="str">
            <v>조</v>
          </cell>
          <cell r="D114">
            <v>0.214</v>
          </cell>
          <cell r="E114">
            <v>850</v>
          </cell>
          <cell r="F114">
            <v>181.9</v>
          </cell>
          <cell r="H114">
            <v>0</v>
          </cell>
          <cell r="J114">
            <v>0</v>
          </cell>
        </row>
        <row r="115">
          <cell r="A115" t="str">
            <v>박리제</v>
          </cell>
          <cell r="B115" t="str">
            <v>SIKA FORM OIL</v>
          </cell>
          <cell r="C115" t="str">
            <v>ℓ</v>
          </cell>
          <cell r="D115">
            <v>0.19</v>
          </cell>
          <cell r="E115">
            <v>800</v>
          </cell>
          <cell r="F115">
            <v>152</v>
          </cell>
          <cell r="H115">
            <v>0</v>
          </cell>
          <cell r="J115">
            <v>0</v>
          </cell>
        </row>
        <row r="116">
          <cell r="A116" t="str">
            <v>세파레이터</v>
          </cell>
          <cell r="B116" t="str">
            <v>D형 1/2×500</v>
          </cell>
          <cell r="C116" t="str">
            <v xml:space="preserve">본 </v>
          </cell>
          <cell r="D116">
            <v>2.14</v>
          </cell>
          <cell r="E116">
            <v>140</v>
          </cell>
          <cell r="F116">
            <v>299.60000000000002</v>
          </cell>
          <cell r="H116">
            <v>0</v>
          </cell>
          <cell r="J116">
            <v>0</v>
          </cell>
        </row>
        <row r="117">
          <cell r="A117" t="str">
            <v>보조자재</v>
          </cell>
          <cell r="B117" t="str">
            <v>문양거푸집의20%</v>
          </cell>
          <cell r="C117" t="str">
            <v>식</v>
          </cell>
          <cell r="D117">
            <v>1</v>
          </cell>
          <cell r="E117">
            <v>1080.5</v>
          </cell>
          <cell r="F117">
            <v>1080.5</v>
          </cell>
          <cell r="H117">
            <v>0</v>
          </cell>
          <cell r="J117">
            <v>0</v>
          </cell>
        </row>
        <row r="118">
          <cell r="A118" t="str">
            <v>사용고재</v>
          </cell>
          <cell r="B118" t="str">
            <v>보조자재의 10%</v>
          </cell>
          <cell r="C118" t="str">
            <v>식</v>
          </cell>
          <cell r="D118">
            <v>1</v>
          </cell>
          <cell r="E118">
            <v>108</v>
          </cell>
          <cell r="F118">
            <v>108</v>
          </cell>
          <cell r="H118">
            <v>0</v>
          </cell>
          <cell r="J118">
            <v>0</v>
          </cell>
        </row>
        <row r="119">
          <cell r="A119" t="str">
            <v>형틀목공</v>
          </cell>
          <cell r="C119" t="str">
            <v>인</v>
          </cell>
          <cell r="D119">
            <v>0.14000000000000001</v>
          </cell>
          <cell r="F119">
            <v>0</v>
          </cell>
          <cell r="G119">
            <v>61483</v>
          </cell>
          <cell r="H119">
            <v>8607.6</v>
          </cell>
          <cell r="J119">
            <v>0</v>
          </cell>
        </row>
        <row r="120">
          <cell r="A120" t="str">
            <v>보통인부</v>
          </cell>
          <cell r="C120" t="str">
            <v>인</v>
          </cell>
          <cell r="D120">
            <v>0.12</v>
          </cell>
          <cell r="F120">
            <v>0</v>
          </cell>
          <cell r="G120">
            <v>34360</v>
          </cell>
          <cell r="H120">
            <v>4123.2</v>
          </cell>
          <cell r="J120">
            <v>0</v>
          </cell>
        </row>
        <row r="121">
          <cell r="F121">
            <v>0</v>
          </cell>
          <cell r="H121">
            <v>0</v>
          </cell>
          <cell r="J121">
            <v>0</v>
          </cell>
        </row>
        <row r="122">
          <cell r="F122">
            <v>0</v>
          </cell>
          <cell r="H122">
            <v>0</v>
          </cell>
          <cell r="J122">
            <v>0</v>
          </cell>
        </row>
        <row r="123">
          <cell r="F123">
            <v>0</v>
          </cell>
          <cell r="H123">
            <v>0</v>
          </cell>
          <cell r="J123">
            <v>0</v>
          </cell>
        </row>
        <row r="124">
          <cell r="F124">
            <v>0</v>
          </cell>
          <cell r="H124">
            <v>0</v>
          </cell>
          <cell r="J124">
            <v>0</v>
          </cell>
        </row>
        <row r="125">
          <cell r="F125">
            <v>0</v>
          </cell>
          <cell r="H125">
            <v>0</v>
          </cell>
          <cell r="J125">
            <v>0</v>
          </cell>
        </row>
        <row r="126">
          <cell r="A126" t="str">
            <v>計</v>
          </cell>
          <cell r="F126">
            <v>7224</v>
          </cell>
          <cell r="H126">
            <v>12730</v>
          </cell>
          <cell r="J126">
            <v>0</v>
          </cell>
        </row>
        <row r="128">
          <cell r="A128" t="str">
            <v>名  稱 : 비계설치</v>
          </cell>
          <cell r="J128" t="str">
            <v>單位 : 공/㎥當</v>
          </cell>
        </row>
        <row r="129">
          <cell r="A129" t="str">
            <v>區    分</v>
          </cell>
          <cell r="B129" t="str">
            <v>材質 및 規格</v>
          </cell>
          <cell r="C129" t="str">
            <v>單位</v>
          </cell>
          <cell r="D129" t="str">
            <v>數    量</v>
          </cell>
          <cell r="E129" t="str">
            <v>材       料       費</v>
          </cell>
          <cell r="G129" t="str">
            <v xml:space="preserve">        勞       務       費</v>
          </cell>
          <cell r="I129" t="str">
            <v>經              費</v>
          </cell>
        </row>
        <row r="130">
          <cell r="A130" t="str">
            <v>工 種 別</v>
          </cell>
          <cell r="E130" t="str">
            <v>單  價</v>
          </cell>
          <cell r="F130" t="str">
            <v>金      額</v>
          </cell>
          <cell r="G130" t="str">
            <v>單  價</v>
          </cell>
          <cell r="H130" t="str">
            <v>金      額</v>
          </cell>
          <cell r="I130" t="str">
            <v>單  價</v>
          </cell>
          <cell r="J130" t="str">
            <v>金      額</v>
          </cell>
        </row>
        <row r="131">
          <cell r="A131" t="str">
            <v>원목</v>
          </cell>
          <cell r="C131" t="str">
            <v>㎥</v>
          </cell>
          <cell r="D131">
            <v>9.4E-2</v>
          </cell>
          <cell r="E131">
            <v>164670</v>
          </cell>
          <cell r="F131">
            <v>15478.9</v>
          </cell>
          <cell r="H131">
            <v>0</v>
          </cell>
          <cell r="J131">
            <v>0</v>
          </cell>
        </row>
        <row r="132">
          <cell r="A132" t="str">
            <v>판재</v>
          </cell>
          <cell r="C132" t="str">
            <v>㎥</v>
          </cell>
          <cell r="D132">
            <v>1.5E-3</v>
          </cell>
          <cell r="E132">
            <v>258573</v>
          </cell>
          <cell r="F132">
            <v>387.8</v>
          </cell>
          <cell r="H132">
            <v>0</v>
          </cell>
          <cell r="J132">
            <v>0</v>
          </cell>
        </row>
        <row r="133">
          <cell r="A133" t="str">
            <v>철선</v>
          </cell>
          <cell r="B133" t="str">
            <v>＃8</v>
          </cell>
          <cell r="C133" t="str">
            <v>kg</v>
          </cell>
          <cell r="D133">
            <v>0.2</v>
          </cell>
          <cell r="E133">
            <v>450</v>
          </cell>
          <cell r="F133">
            <v>90</v>
          </cell>
          <cell r="H133">
            <v>0</v>
          </cell>
          <cell r="J133">
            <v>0</v>
          </cell>
        </row>
        <row r="134">
          <cell r="A134" t="str">
            <v>잡재료</v>
          </cell>
          <cell r="B134" t="str">
            <v>재료비의 5%</v>
          </cell>
          <cell r="C134" t="str">
            <v>식</v>
          </cell>
          <cell r="D134">
            <v>1</v>
          </cell>
          <cell r="E134">
            <v>15956</v>
          </cell>
          <cell r="F134">
            <v>797.8</v>
          </cell>
          <cell r="H134">
            <v>0</v>
          </cell>
          <cell r="J134">
            <v>0</v>
          </cell>
        </row>
        <row r="135">
          <cell r="A135" t="str">
            <v>비계공</v>
          </cell>
          <cell r="C135" t="str">
            <v>인</v>
          </cell>
          <cell r="D135">
            <v>2</v>
          </cell>
          <cell r="F135">
            <v>0</v>
          </cell>
          <cell r="G135">
            <v>66149</v>
          </cell>
          <cell r="H135">
            <v>132298</v>
          </cell>
          <cell r="J135">
            <v>0</v>
          </cell>
        </row>
        <row r="136">
          <cell r="A136" t="str">
            <v>보통인부</v>
          </cell>
          <cell r="C136" t="str">
            <v>인</v>
          </cell>
          <cell r="D136">
            <v>2</v>
          </cell>
          <cell r="F136">
            <v>0</v>
          </cell>
          <cell r="G136">
            <v>34360</v>
          </cell>
          <cell r="H136">
            <v>68720</v>
          </cell>
          <cell r="J136">
            <v>0</v>
          </cell>
        </row>
        <row r="137">
          <cell r="A137" t="str">
            <v xml:space="preserve">計 </v>
          </cell>
          <cell r="B137" t="str">
            <v>10공/㎥당</v>
          </cell>
          <cell r="F137">
            <v>16754</v>
          </cell>
          <cell r="H137">
            <v>201018</v>
          </cell>
          <cell r="J137">
            <v>0</v>
          </cell>
        </row>
        <row r="138">
          <cell r="A138" t="str">
            <v xml:space="preserve">計 </v>
          </cell>
          <cell r="B138" t="str">
            <v>공/㎥당</v>
          </cell>
          <cell r="F138">
            <v>1675</v>
          </cell>
          <cell r="H138">
            <v>20101</v>
          </cell>
          <cell r="J138">
            <v>0</v>
          </cell>
        </row>
        <row r="139">
          <cell r="A139" t="str">
            <v>1회사용시</v>
          </cell>
          <cell r="E139">
            <v>1</v>
          </cell>
          <cell r="F139">
            <v>1675</v>
          </cell>
          <cell r="G139">
            <v>1</v>
          </cell>
          <cell r="H139">
            <v>20101</v>
          </cell>
          <cell r="J139">
            <v>0</v>
          </cell>
        </row>
        <row r="140">
          <cell r="A140" t="str">
            <v>2회사용시</v>
          </cell>
          <cell r="E140">
            <v>0.67</v>
          </cell>
          <cell r="F140">
            <v>1122</v>
          </cell>
          <cell r="G140">
            <v>1</v>
          </cell>
          <cell r="H140">
            <v>20101</v>
          </cell>
          <cell r="J140">
            <v>0</v>
          </cell>
        </row>
        <row r="141">
          <cell r="A141" t="str">
            <v>3회사용시</v>
          </cell>
          <cell r="E141">
            <v>0.56499999999999995</v>
          </cell>
          <cell r="F141">
            <v>946</v>
          </cell>
          <cell r="G141">
            <v>1</v>
          </cell>
          <cell r="H141">
            <v>20101</v>
          </cell>
          <cell r="J141">
            <v>0</v>
          </cell>
        </row>
        <row r="142">
          <cell r="A142" t="str">
            <v>4회사용시</v>
          </cell>
          <cell r="E142">
            <v>0.51600000000000001</v>
          </cell>
          <cell r="F142">
            <v>864</v>
          </cell>
          <cell r="G142">
            <v>1</v>
          </cell>
          <cell r="H142">
            <v>20101</v>
          </cell>
          <cell r="J142">
            <v>0</v>
          </cell>
        </row>
        <row r="143">
          <cell r="A143" t="str">
            <v>5회사용시</v>
          </cell>
          <cell r="E143">
            <v>0.48899999999999999</v>
          </cell>
          <cell r="F143">
            <v>819</v>
          </cell>
          <cell r="G143">
            <v>1</v>
          </cell>
          <cell r="H143">
            <v>20101</v>
          </cell>
          <cell r="J143">
            <v>0</v>
          </cell>
        </row>
        <row r="144">
          <cell r="A144" t="str">
            <v>6회사용시</v>
          </cell>
          <cell r="E144">
            <v>0.47299999999999998</v>
          </cell>
          <cell r="F144">
            <v>792</v>
          </cell>
          <cell r="G144">
            <v>1</v>
          </cell>
          <cell r="H144">
            <v>20101</v>
          </cell>
          <cell r="J144">
            <v>0</v>
          </cell>
        </row>
        <row r="146">
          <cell r="A146" t="str">
            <v>名  稱 : 잡석깔기</v>
          </cell>
          <cell r="J146" t="str">
            <v>單位 : 원/㎥當</v>
          </cell>
        </row>
        <row r="147">
          <cell r="A147" t="str">
            <v>區    分</v>
          </cell>
          <cell r="B147" t="str">
            <v>材質 및 規格</v>
          </cell>
          <cell r="C147" t="str">
            <v>單位</v>
          </cell>
          <cell r="D147" t="str">
            <v>數    量</v>
          </cell>
          <cell r="E147" t="str">
            <v>材       料       費</v>
          </cell>
          <cell r="G147" t="str">
            <v xml:space="preserve">        勞       務       費</v>
          </cell>
          <cell r="I147" t="str">
            <v>經              費</v>
          </cell>
        </row>
        <row r="148">
          <cell r="A148" t="str">
            <v>工 種 別</v>
          </cell>
          <cell r="E148" t="str">
            <v>單  價</v>
          </cell>
          <cell r="F148" t="str">
            <v>金      額</v>
          </cell>
          <cell r="G148" t="str">
            <v>單  價</v>
          </cell>
          <cell r="H148" t="str">
            <v>金      額</v>
          </cell>
          <cell r="I148" t="str">
            <v>單  價</v>
          </cell>
          <cell r="J148" t="str">
            <v>金      額</v>
          </cell>
        </row>
        <row r="149">
          <cell r="A149" t="str">
            <v>잡석</v>
          </cell>
          <cell r="C149" t="str">
            <v>인</v>
          </cell>
          <cell r="D149">
            <v>1.04</v>
          </cell>
          <cell r="E149">
            <v>11000</v>
          </cell>
          <cell r="F149">
            <v>11440</v>
          </cell>
          <cell r="H149">
            <v>0</v>
          </cell>
          <cell r="J149">
            <v>0</v>
          </cell>
        </row>
        <row r="150">
          <cell r="A150" t="str">
            <v>보통인부</v>
          </cell>
          <cell r="C150" t="str">
            <v>인</v>
          </cell>
          <cell r="D150">
            <v>0.6</v>
          </cell>
          <cell r="F150">
            <v>0</v>
          </cell>
          <cell r="G150">
            <v>34360</v>
          </cell>
          <cell r="H150">
            <v>20616</v>
          </cell>
          <cell r="J150">
            <v>0</v>
          </cell>
        </row>
        <row r="151">
          <cell r="F151">
            <v>0</v>
          </cell>
          <cell r="H151">
            <v>0</v>
          </cell>
          <cell r="J151">
            <v>0</v>
          </cell>
        </row>
        <row r="152">
          <cell r="F152">
            <v>0</v>
          </cell>
          <cell r="H152">
            <v>0</v>
          </cell>
          <cell r="J152">
            <v>0</v>
          </cell>
        </row>
        <row r="153">
          <cell r="F153">
            <v>0</v>
          </cell>
          <cell r="H153">
            <v>0</v>
          </cell>
          <cell r="J153">
            <v>0</v>
          </cell>
        </row>
        <row r="154">
          <cell r="F154">
            <v>0</v>
          </cell>
          <cell r="H154">
            <v>0</v>
          </cell>
          <cell r="J154">
            <v>0</v>
          </cell>
        </row>
        <row r="155">
          <cell r="F155">
            <v>0</v>
          </cell>
          <cell r="H155">
            <v>0</v>
          </cell>
          <cell r="J155">
            <v>0</v>
          </cell>
        </row>
        <row r="156">
          <cell r="F156">
            <v>0</v>
          </cell>
          <cell r="H156">
            <v>0</v>
          </cell>
          <cell r="J156">
            <v>0</v>
          </cell>
        </row>
        <row r="157">
          <cell r="F157">
            <v>0</v>
          </cell>
          <cell r="H157">
            <v>0</v>
          </cell>
          <cell r="J157">
            <v>0</v>
          </cell>
        </row>
        <row r="158">
          <cell r="F158">
            <v>0</v>
          </cell>
          <cell r="H158">
            <v>0</v>
          </cell>
          <cell r="J158">
            <v>0</v>
          </cell>
        </row>
        <row r="159">
          <cell r="F159">
            <v>0</v>
          </cell>
          <cell r="H159">
            <v>0</v>
          </cell>
          <cell r="J159">
            <v>0</v>
          </cell>
        </row>
        <row r="160">
          <cell r="F160">
            <v>0</v>
          </cell>
          <cell r="H160">
            <v>0</v>
          </cell>
          <cell r="J160">
            <v>0</v>
          </cell>
        </row>
        <row r="161">
          <cell r="F161">
            <v>0</v>
          </cell>
          <cell r="H161">
            <v>0</v>
          </cell>
          <cell r="J161">
            <v>0</v>
          </cell>
        </row>
        <row r="162">
          <cell r="A162" t="str">
            <v>計</v>
          </cell>
          <cell r="F162">
            <v>11440</v>
          </cell>
          <cell r="H162">
            <v>20616</v>
          </cell>
          <cell r="J162">
            <v>0</v>
          </cell>
        </row>
        <row r="164">
          <cell r="A164" t="str">
            <v>名  稱 : 잡석채우기</v>
          </cell>
          <cell r="J164" t="str">
            <v>單位 : 원/㎥當</v>
          </cell>
        </row>
        <row r="165">
          <cell r="A165" t="str">
            <v>區    分</v>
          </cell>
          <cell r="B165" t="str">
            <v>材質 및 規格</v>
          </cell>
          <cell r="C165" t="str">
            <v>單位</v>
          </cell>
          <cell r="D165" t="str">
            <v>數    量</v>
          </cell>
          <cell r="E165" t="str">
            <v>材       料       費</v>
          </cell>
          <cell r="G165" t="str">
            <v xml:space="preserve">        勞       務       費</v>
          </cell>
          <cell r="I165" t="str">
            <v>經              費</v>
          </cell>
        </row>
        <row r="166">
          <cell r="A166" t="str">
            <v>工 種 別</v>
          </cell>
          <cell r="E166" t="str">
            <v>單  價</v>
          </cell>
          <cell r="F166" t="str">
            <v>金      額</v>
          </cell>
          <cell r="G166" t="str">
            <v>單  價</v>
          </cell>
          <cell r="H166" t="str">
            <v>金      額</v>
          </cell>
          <cell r="I166" t="str">
            <v>單  價</v>
          </cell>
          <cell r="J166" t="str">
            <v>金      額</v>
          </cell>
        </row>
        <row r="167">
          <cell r="A167" t="str">
            <v>잡석</v>
          </cell>
          <cell r="C167" t="str">
            <v>인</v>
          </cell>
          <cell r="D167">
            <v>1.04</v>
          </cell>
          <cell r="E167">
            <v>11000</v>
          </cell>
          <cell r="F167">
            <v>11440</v>
          </cell>
          <cell r="H167">
            <v>0</v>
          </cell>
          <cell r="J167">
            <v>0</v>
          </cell>
        </row>
        <row r="168">
          <cell r="A168" t="str">
            <v>보통인부</v>
          </cell>
          <cell r="C168" t="str">
            <v>인</v>
          </cell>
          <cell r="D168">
            <v>0.65</v>
          </cell>
          <cell r="F168">
            <v>0</v>
          </cell>
          <cell r="G168">
            <v>34360</v>
          </cell>
          <cell r="H168">
            <v>22334</v>
          </cell>
          <cell r="J168">
            <v>0</v>
          </cell>
        </row>
        <row r="169">
          <cell r="F169">
            <v>0</v>
          </cell>
          <cell r="H169">
            <v>0</v>
          </cell>
          <cell r="J169">
            <v>0</v>
          </cell>
        </row>
        <row r="170">
          <cell r="F170">
            <v>0</v>
          </cell>
          <cell r="H170">
            <v>0</v>
          </cell>
          <cell r="J170">
            <v>0</v>
          </cell>
        </row>
        <row r="171">
          <cell r="F171">
            <v>0</v>
          </cell>
          <cell r="H171">
            <v>0</v>
          </cell>
          <cell r="J171">
            <v>0</v>
          </cell>
        </row>
        <row r="172">
          <cell r="F172">
            <v>0</v>
          </cell>
          <cell r="H172">
            <v>0</v>
          </cell>
          <cell r="J172">
            <v>0</v>
          </cell>
        </row>
        <row r="173">
          <cell r="F173">
            <v>0</v>
          </cell>
          <cell r="H173">
            <v>0</v>
          </cell>
          <cell r="J173">
            <v>0</v>
          </cell>
        </row>
        <row r="174">
          <cell r="F174">
            <v>0</v>
          </cell>
          <cell r="H174">
            <v>0</v>
          </cell>
          <cell r="J174">
            <v>0</v>
          </cell>
        </row>
        <row r="175">
          <cell r="F175">
            <v>0</v>
          </cell>
          <cell r="H175">
            <v>0</v>
          </cell>
          <cell r="J175">
            <v>0</v>
          </cell>
        </row>
        <row r="176">
          <cell r="F176">
            <v>0</v>
          </cell>
          <cell r="H176">
            <v>0</v>
          </cell>
          <cell r="J176">
            <v>0</v>
          </cell>
        </row>
        <row r="177">
          <cell r="F177">
            <v>0</v>
          </cell>
          <cell r="H177">
            <v>0</v>
          </cell>
          <cell r="J177">
            <v>0</v>
          </cell>
        </row>
        <row r="178">
          <cell r="F178">
            <v>0</v>
          </cell>
          <cell r="H178">
            <v>0</v>
          </cell>
          <cell r="J178">
            <v>0</v>
          </cell>
        </row>
        <row r="179">
          <cell r="F179">
            <v>0</v>
          </cell>
          <cell r="H179">
            <v>0</v>
          </cell>
          <cell r="J179">
            <v>0</v>
          </cell>
        </row>
        <row r="180">
          <cell r="A180" t="str">
            <v>計</v>
          </cell>
          <cell r="F180">
            <v>11440</v>
          </cell>
          <cell r="H180">
            <v>22334</v>
          </cell>
          <cell r="J180">
            <v>0</v>
          </cell>
        </row>
        <row r="181">
          <cell r="L181" t="str">
            <v>2001년 2월</v>
          </cell>
        </row>
        <row r="182">
          <cell r="A182" t="str">
            <v>名  稱 : 모르터 ( 1 : 2 ) , 2001년 단가 적용</v>
          </cell>
          <cell r="J182" t="str">
            <v>單位 : 원/㎥當</v>
          </cell>
          <cell r="L182" t="str">
            <v>주  요  자  재  단  가  표</v>
          </cell>
        </row>
        <row r="183">
          <cell r="A183" t="str">
            <v>區    分</v>
          </cell>
          <cell r="B183" t="str">
            <v>材質 및 規格</v>
          </cell>
          <cell r="C183" t="str">
            <v>單位</v>
          </cell>
          <cell r="D183" t="str">
            <v>數    量</v>
          </cell>
          <cell r="E183" t="str">
            <v>材       料       費</v>
          </cell>
          <cell r="G183" t="str">
            <v xml:space="preserve">        勞       務       費</v>
          </cell>
          <cell r="I183" t="str">
            <v>經              費</v>
          </cell>
          <cell r="L183" t="str">
            <v>철근</v>
          </cell>
          <cell r="M183">
            <v>324500</v>
          </cell>
          <cell r="O183" t="str">
            <v>모래</v>
          </cell>
          <cell r="P183">
            <v>16000</v>
          </cell>
        </row>
        <row r="184">
          <cell r="A184" t="str">
            <v>工 種 別</v>
          </cell>
          <cell r="E184" t="str">
            <v>單  價</v>
          </cell>
          <cell r="F184" t="str">
            <v>金      額</v>
          </cell>
          <cell r="G184" t="str">
            <v>單  價</v>
          </cell>
          <cell r="H184" t="str">
            <v>金      額</v>
          </cell>
          <cell r="I184" t="str">
            <v>單  價</v>
          </cell>
          <cell r="J184" t="str">
            <v>金      額</v>
          </cell>
          <cell r="L184" t="str">
            <v>철선 # 8</v>
          </cell>
          <cell r="M184">
            <v>450</v>
          </cell>
          <cell r="O184" t="str">
            <v>잡석</v>
          </cell>
          <cell r="P184">
            <v>11000</v>
          </cell>
        </row>
        <row r="185">
          <cell r="A185" t="str">
            <v>시멘트</v>
          </cell>
          <cell r="C185" t="str">
            <v>kg</v>
          </cell>
          <cell r="D185">
            <v>680</v>
          </cell>
          <cell r="E185">
            <v>66.3</v>
          </cell>
          <cell r="F185">
            <v>45084</v>
          </cell>
          <cell r="H185">
            <v>0</v>
          </cell>
          <cell r="J185">
            <v>0</v>
          </cell>
          <cell r="L185" t="str">
            <v>철선 # 20</v>
          </cell>
          <cell r="M185">
            <v>550</v>
          </cell>
          <cell r="O185" t="str">
            <v>보조기층재</v>
          </cell>
          <cell r="P185">
            <v>11000</v>
          </cell>
        </row>
        <row r="186">
          <cell r="A186" t="str">
            <v>모래</v>
          </cell>
          <cell r="C186" t="str">
            <v>㎥</v>
          </cell>
          <cell r="D186">
            <v>0.98</v>
          </cell>
          <cell r="E186">
            <v>16000</v>
          </cell>
          <cell r="F186">
            <v>15680</v>
          </cell>
          <cell r="H186">
            <v>0</v>
          </cell>
          <cell r="J186">
            <v>0</v>
          </cell>
          <cell r="K186">
            <v>16500</v>
          </cell>
          <cell r="L186" t="str">
            <v>못  N75</v>
          </cell>
          <cell r="M186">
            <v>660</v>
          </cell>
          <cell r="O186" t="str">
            <v>시멘트</v>
          </cell>
          <cell r="P186">
            <v>66.3</v>
          </cell>
          <cell r="Q186">
            <v>2920</v>
          </cell>
        </row>
        <row r="187">
          <cell r="A187" t="str">
            <v>보통인부</v>
          </cell>
          <cell r="C187" t="str">
            <v>인</v>
          </cell>
          <cell r="D187">
            <v>1</v>
          </cell>
          <cell r="F187">
            <v>0</v>
          </cell>
          <cell r="G187">
            <v>37483</v>
          </cell>
          <cell r="H187">
            <v>37483</v>
          </cell>
          <cell r="J187">
            <v>0</v>
          </cell>
          <cell r="K187">
            <v>1000</v>
          </cell>
          <cell r="L187" t="str">
            <v>목재</v>
          </cell>
          <cell r="M187">
            <v>272182</v>
          </cell>
          <cell r="O187" t="str">
            <v>판재</v>
          </cell>
          <cell r="P187">
            <v>285792</v>
          </cell>
          <cell r="Q187">
            <v>1050</v>
          </cell>
        </row>
        <row r="188">
          <cell r="F188">
            <v>0</v>
          </cell>
          <cell r="H188">
            <v>0</v>
          </cell>
          <cell r="J188">
            <v>0</v>
          </cell>
          <cell r="K188">
            <v>550</v>
          </cell>
          <cell r="L188" t="str">
            <v>원목</v>
          </cell>
          <cell r="M188">
            <v>164670</v>
          </cell>
          <cell r="O188" t="str">
            <v>합판</v>
          </cell>
          <cell r="P188">
            <v>6641</v>
          </cell>
          <cell r="Q188">
            <v>11000</v>
          </cell>
        </row>
        <row r="189">
          <cell r="F189">
            <v>0</v>
          </cell>
          <cell r="H189">
            <v>0</v>
          </cell>
          <cell r="J189">
            <v>0</v>
          </cell>
          <cell r="L189" t="str">
            <v>40-210-8</v>
          </cell>
          <cell r="M189">
            <v>42980</v>
          </cell>
        </row>
        <row r="190">
          <cell r="F190">
            <v>0</v>
          </cell>
          <cell r="H190">
            <v>0</v>
          </cell>
          <cell r="J190">
            <v>0</v>
          </cell>
          <cell r="L190" t="str">
            <v>40-135-8</v>
          </cell>
          <cell r="M190">
            <v>36400</v>
          </cell>
        </row>
        <row r="191">
          <cell r="F191">
            <v>0</v>
          </cell>
          <cell r="H191">
            <v>0</v>
          </cell>
          <cell r="J191">
            <v>0</v>
          </cell>
          <cell r="L191" t="str">
            <v>40-180-8</v>
          </cell>
          <cell r="M191">
            <v>39640</v>
          </cell>
        </row>
        <row r="192">
          <cell r="F192">
            <v>0</v>
          </cell>
          <cell r="H192">
            <v>0</v>
          </cell>
          <cell r="J192">
            <v>0</v>
          </cell>
          <cell r="L192" t="str">
            <v>25-210-8</v>
          </cell>
          <cell r="M192">
            <v>44480</v>
          </cell>
        </row>
        <row r="193">
          <cell r="F193">
            <v>0</v>
          </cell>
          <cell r="H193">
            <v>0</v>
          </cell>
          <cell r="J193">
            <v>0</v>
          </cell>
          <cell r="L193" t="str">
            <v>와이어메쉬</v>
          </cell>
          <cell r="M193">
            <v>720</v>
          </cell>
          <cell r="O193">
            <v>1050</v>
          </cell>
        </row>
        <row r="194">
          <cell r="F194">
            <v>0</v>
          </cell>
          <cell r="H194">
            <v>0</v>
          </cell>
          <cell r="J194">
            <v>0</v>
          </cell>
          <cell r="L194" t="str">
            <v>25-210-12</v>
          </cell>
          <cell r="M194">
            <v>45810</v>
          </cell>
        </row>
        <row r="195">
          <cell r="F195">
            <v>0</v>
          </cell>
          <cell r="H195">
            <v>0</v>
          </cell>
          <cell r="J195">
            <v>0</v>
          </cell>
        </row>
        <row r="196">
          <cell r="F196">
            <v>0</v>
          </cell>
          <cell r="H196">
            <v>0</v>
          </cell>
          <cell r="J196">
            <v>0</v>
          </cell>
        </row>
        <row r="197">
          <cell r="F197">
            <v>0</v>
          </cell>
          <cell r="H197">
            <v>0</v>
          </cell>
          <cell r="J197">
            <v>0</v>
          </cell>
        </row>
        <row r="198">
          <cell r="A198" t="str">
            <v>計</v>
          </cell>
          <cell r="F198">
            <v>60764</v>
          </cell>
          <cell r="H198">
            <v>37483</v>
          </cell>
          <cell r="J198">
            <v>0</v>
          </cell>
        </row>
        <row r="200">
          <cell r="A200" t="str">
            <v>名  稱 : 레미콘타설 ( 무근 )</v>
          </cell>
          <cell r="J200" t="str">
            <v>單位 : 원/㎥當</v>
          </cell>
        </row>
        <row r="201">
          <cell r="A201" t="str">
            <v>區    分</v>
          </cell>
          <cell r="B201" t="str">
            <v>材質 및 規格</v>
          </cell>
          <cell r="C201" t="str">
            <v>單位</v>
          </cell>
          <cell r="D201" t="str">
            <v>數    量</v>
          </cell>
          <cell r="E201" t="str">
            <v>材       料       費</v>
          </cell>
          <cell r="G201" t="str">
            <v xml:space="preserve">        勞       務       費</v>
          </cell>
          <cell r="I201" t="str">
            <v>經              費</v>
          </cell>
        </row>
        <row r="202">
          <cell r="A202" t="str">
            <v>工 種 別</v>
          </cell>
          <cell r="E202" t="str">
            <v>單  價</v>
          </cell>
          <cell r="F202" t="str">
            <v>金      額</v>
          </cell>
          <cell r="G202" t="str">
            <v>單  價</v>
          </cell>
          <cell r="H202" t="str">
            <v>金      額</v>
          </cell>
          <cell r="I202" t="str">
            <v>單  價</v>
          </cell>
          <cell r="J202" t="str">
            <v>金      額</v>
          </cell>
        </row>
        <row r="203">
          <cell r="A203" t="str">
            <v>콘크리트공</v>
          </cell>
          <cell r="C203" t="str">
            <v>인</v>
          </cell>
          <cell r="D203">
            <v>0.15</v>
          </cell>
          <cell r="F203">
            <v>0</v>
          </cell>
          <cell r="G203">
            <v>63355</v>
          </cell>
          <cell r="H203">
            <v>9503.2000000000007</v>
          </cell>
          <cell r="J203">
            <v>0</v>
          </cell>
        </row>
        <row r="204">
          <cell r="A204" t="str">
            <v>보통인부</v>
          </cell>
          <cell r="C204" t="str">
            <v>인</v>
          </cell>
          <cell r="D204">
            <v>0.27</v>
          </cell>
          <cell r="F204">
            <v>0</v>
          </cell>
          <cell r="G204">
            <v>37483</v>
          </cell>
          <cell r="H204">
            <v>10120.4</v>
          </cell>
          <cell r="J204">
            <v>0</v>
          </cell>
        </row>
        <row r="205">
          <cell r="F205">
            <v>0</v>
          </cell>
          <cell r="H205">
            <v>0</v>
          </cell>
          <cell r="J205">
            <v>0</v>
          </cell>
        </row>
        <row r="206">
          <cell r="F206">
            <v>0</v>
          </cell>
          <cell r="H206">
            <v>0</v>
          </cell>
          <cell r="J206">
            <v>0</v>
          </cell>
        </row>
        <row r="207">
          <cell r="F207">
            <v>0</v>
          </cell>
          <cell r="H207">
            <v>0</v>
          </cell>
          <cell r="J207">
            <v>0</v>
          </cell>
        </row>
        <row r="208">
          <cell r="F208">
            <v>0</v>
          </cell>
          <cell r="H208">
            <v>0</v>
          </cell>
          <cell r="J208">
            <v>0</v>
          </cell>
        </row>
        <row r="209">
          <cell r="F209">
            <v>0</v>
          </cell>
          <cell r="H209">
            <v>0</v>
          </cell>
          <cell r="J209">
            <v>0</v>
          </cell>
        </row>
        <row r="210">
          <cell r="F210">
            <v>0</v>
          </cell>
          <cell r="H210">
            <v>0</v>
          </cell>
          <cell r="J210">
            <v>0</v>
          </cell>
        </row>
        <row r="211">
          <cell r="F211">
            <v>0</v>
          </cell>
          <cell r="H211">
            <v>0</v>
          </cell>
          <cell r="J211">
            <v>0</v>
          </cell>
        </row>
        <row r="212">
          <cell r="F212">
            <v>0</v>
          </cell>
          <cell r="H212">
            <v>0</v>
          </cell>
          <cell r="J212">
            <v>0</v>
          </cell>
        </row>
        <row r="213">
          <cell r="F213">
            <v>0</v>
          </cell>
          <cell r="H213">
            <v>0</v>
          </cell>
          <cell r="J213">
            <v>0</v>
          </cell>
        </row>
        <row r="214">
          <cell r="F214">
            <v>0</v>
          </cell>
          <cell r="H214">
            <v>0</v>
          </cell>
          <cell r="J214">
            <v>0</v>
          </cell>
        </row>
        <row r="215">
          <cell r="F215">
            <v>0</v>
          </cell>
          <cell r="H215">
            <v>0</v>
          </cell>
          <cell r="J215">
            <v>0</v>
          </cell>
        </row>
        <row r="216">
          <cell r="A216" t="str">
            <v>計</v>
          </cell>
          <cell r="F216">
            <v>0</v>
          </cell>
          <cell r="H216">
            <v>19623</v>
          </cell>
          <cell r="J216">
            <v>0</v>
          </cell>
        </row>
        <row r="218">
          <cell r="A218" t="str">
            <v>名  稱 : 레미콘타설 ( 철근 )</v>
          </cell>
          <cell r="J218" t="str">
            <v>單位 : 원/㎥當</v>
          </cell>
        </row>
        <row r="219">
          <cell r="A219" t="str">
            <v>區    分</v>
          </cell>
          <cell r="B219" t="str">
            <v>材質 및 規格</v>
          </cell>
          <cell r="C219" t="str">
            <v>單位</v>
          </cell>
          <cell r="D219" t="str">
            <v>數    量</v>
          </cell>
          <cell r="E219" t="str">
            <v>材       料       費</v>
          </cell>
          <cell r="G219" t="str">
            <v xml:space="preserve">        勞       務       費</v>
          </cell>
          <cell r="I219" t="str">
            <v>經              費</v>
          </cell>
        </row>
        <row r="220">
          <cell r="A220" t="str">
            <v>工 種 別</v>
          </cell>
          <cell r="E220" t="str">
            <v>單  價</v>
          </cell>
          <cell r="F220" t="str">
            <v>金      額</v>
          </cell>
          <cell r="G220" t="str">
            <v>單  價</v>
          </cell>
          <cell r="H220" t="str">
            <v>金      額</v>
          </cell>
          <cell r="I220" t="str">
            <v>單  價</v>
          </cell>
          <cell r="J220" t="str">
            <v>金      額</v>
          </cell>
        </row>
        <row r="221">
          <cell r="A221" t="str">
            <v>콘크리트공</v>
          </cell>
          <cell r="C221" t="str">
            <v>인</v>
          </cell>
          <cell r="D221">
            <v>0.17</v>
          </cell>
          <cell r="F221">
            <v>0</v>
          </cell>
          <cell r="G221">
            <v>63355</v>
          </cell>
          <cell r="H221">
            <v>10770.3</v>
          </cell>
          <cell r="J221">
            <v>0</v>
          </cell>
        </row>
        <row r="222">
          <cell r="A222" t="str">
            <v>보통인부</v>
          </cell>
          <cell r="C222" t="str">
            <v>인</v>
          </cell>
          <cell r="D222">
            <v>0.28999999999999998</v>
          </cell>
          <cell r="F222">
            <v>0</v>
          </cell>
          <cell r="G222">
            <v>37483</v>
          </cell>
          <cell r="H222">
            <v>10870</v>
          </cell>
          <cell r="J222">
            <v>0</v>
          </cell>
        </row>
        <row r="223">
          <cell r="F223">
            <v>0</v>
          </cell>
          <cell r="H223">
            <v>0</v>
          </cell>
          <cell r="J223">
            <v>0</v>
          </cell>
        </row>
        <row r="224">
          <cell r="F224">
            <v>0</v>
          </cell>
          <cell r="H224">
            <v>0</v>
          </cell>
          <cell r="J224">
            <v>0</v>
          </cell>
        </row>
        <row r="225">
          <cell r="F225">
            <v>0</v>
          </cell>
          <cell r="H225">
            <v>0</v>
          </cell>
          <cell r="J225">
            <v>0</v>
          </cell>
        </row>
        <row r="226">
          <cell r="F226">
            <v>0</v>
          </cell>
          <cell r="H226">
            <v>0</v>
          </cell>
          <cell r="J226">
            <v>0</v>
          </cell>
        </row>
        <row r="227">
          <cell r="F227">
            <v>0</v>
          </cell>
          <cell r="H227">
            <v>0</v>
          </cell>
          <cell r="J227">
            <v>0</v>
          </cell>
        </row>
        <row r="228">
          <cell r="F228">
            <v>0</v>
          </cell>
          <cell r="H228">
            <v>0</v>
          </cell>
          <cell r="J228">
            <v>0</v>
          </cell>
        </row>
        <row r="229">
          <cell r="F229">
            <v>0</v>
          </cell>
          <cell r="H229">
            <v>0</v>
          </cell>
          <cell r="J229">
            <v>0</v>
          </cell>
        </row>
        <row r="230">
          <cell r="F230">
            <v>0</v>
          </cell>
          <cell r="H230">
            <v>0</v>
          </cell>
          <cell r="J230">
            <v>0</v>
          </cell>
        </row>
        <row r="231">
          <cell r="F231">
            <v>0</v>
          </cell>
          <cell r="H231">
            <v>0</v>
          </cell>
          <cell r="J231">
            <v>0</v>
          </cell>
        </row>
        <row r="232">
          <cell r="F232">
            <v>0</v>
          </cell>
          <cell r="H232">
            <v>0</v>
          </cell>
          <cell r="J232">
            <v>0</v>
          </cell>
        </row>
        <row r="233">
          <cell r="F233">
            <v>0</v>
          </cell>
          <cell r="H233">
            <v>0</v>
          </cell>
          <cell r="J233">
            <v>0</v>
          </cell>
        </row>
        <row r="234">
          <cell r="A234" t="str">
            <v>計</v>
          </cell>
          <cell r="F234">
            <v>0</v>
          </cell>
          <cell r="H234">
            <v>21640</v>
          </cell>
          <cell r="J234">
            <v>0</v>
          </cell>
        </row>
        <row r="236">
          <cell r="A236" t="str">
            <v>名  稱 : 철근가공조립 ( 간단 )</v>
          </cell>
          <cell r="J236" t="str">
            <v>單位 : 원/TON當</v>
          </cell>
        </row>
        <row r="237">
          <cell r="A237" t="str">
            <v>區    分</v>
          </cell>
          <cell r="B237" t="str">
            <v>材質 및 規格</v>
          </cell>
          <cell r="C237" t="str">
            <v>單位</v>
          </cell>
          <cell r="D237" t="str">
            <v>數    量</v>
          </cell>
          <cell r="E237" t="str">
            <v>材       料       費</v>
          </cell>
          <cell r="G237" t="str">
            <v xml:space="preserve">        勞       務       費</v>
          </cell>
          <cell r="I237" t="str">
            <v>經              費</v>
          </cell>
        </row>
        <row r="238">
          <cell r="A238" t="str">
            <v>工 種 別</v>
          </cell>
          <cell r="E238" t="str">
            <v>單  價</v>
          </cell>
          <cell r="F238" t="str">
            <v>金      額</v>
          </cell>
          <cell r="G238" t="str">
            <v>單  價</v>
          </cell>
          <cell r="H238" t="str">
            <v>金      額</v>
          </cell>
          <cell r="I238" t="str">
            <v>單  價</v>
          </cell>
          <cell r="J238" t="str">
            <v>金      額</v>
          </cell>
        </row>
        <row r="239">
          <cell r="A239" t="str">
            <v>결속선</v>
          </cell>
          <cell r="B239" t="str">
            <v>＃20 m/m</v>
          </cell>
          <cell r="C239" t="str">
            <v>kg</v>
          </cell>
          <cell r="D239">
            <v>5</v>
          </cell>
          <cell r="E239">
            <v>550</v>
          </cell>
          <cell r="F239">
            <v>2750</v>
          </cell>
          <cell r="H239">
            <v>0</v>
          </cell>
          <cell r="J239">
            <v>0</v>
          </cell>
        </row>
        <row r="240">
          <cell r="A240" t="str">
            <v>철근공</v>
          </cell>
          <cell r="C240" t="str">
            <v>인</v>
          </cell>
          <cell r="D240">
            <v>2.9</v>
          </cell>
          <cell r="F240">
            <v>0</v>
          </cell>
          <cell r="G240">
            <v>68758</v>
          </cell>
          <cell r="H240">
            <v>199398.2</v>
          </cell>
          <cell r="J240">
            <v>0</v>
          </cell>
        </row>
        <row r="241">
          <cell r="A241" t="str">
            <v>보통인부</v>
          </cell>
          <cell r="C241" t="str">
            <v>인</v>
          </cell>
          <cell r="D241">
            <v>1.6</v>
          </cell>
          <cell r="F241">
            <v>0</v>
          </cell>
          <cell r="G241">
            <v>37483</v>
          </cell>
          <cell r="H241">
            <v>59972.800000000003</v>
          </cell>
          <cell r="J241">
            <v>0</v>
          </cell>
        </row>
        <row r="242">
          <cell r="A242" t="str">
            <v>기구손료</v>
          </cell>
          <cell r="B242" t="str">
            <v>품의 2%</v>
          </cell>
          <cell r="C242" t="str">
            <v>식</v>
          </cell>
          <cell r="D242">
            <v>1</v>
          </cell>
          <cell r="E242">
            <v>259371</v>
          </cell>
          <cell r="F242">
            <v>5187.3999999999996</v>
          </cell>
          <cell r="H242">
            <v>0</v>
          </cell>
          <cell r="J242">
            <v>0</v>
          </cell>
        </row>
        <row r="243">
          <cell r="F243">
            <v>0</v>
          </cell>
          <cell r="H243">
            <v>0</v>
          </cell>
          <cell r="J243">
            <v>0</v>
          </cell>
        </row>
        <row r="244">
          <cell r="F244">
            <v>0</v>
          </cell>
          <cell r="H244">
            <v>0</v>
          </cell>
          <cell r="J244">
            <v>0</v>
          </cell>
        </row>
        <row r="245">
          <cell r="F245">
            <v>0</v>
          </cell>
          <cell r="H245">
            <v>0</v>
          </cell>
          <cell r="J245">
            <v>0</v>
          </cell>
        </row>
        <row r="246">
          <cell r="F246">
            <v>0</v>
          </cell>
          <cell r="H246">
            <v>0</v>
          </cell>
          <cell r="J246">
            <v>0</v>
          </cell>
        </row>
        <row r="247">
          <cell r="F247">
            <v>0</v>
          </cell>
          <cell r="H247">
            <v>0</v>
          </cell>
          <cell r="J247">
            <v>0</v>
          </cell>
        </row>
        <row r="248">
          <cell r="F248">
            <v>0</v>
          </cell>
          <cell r="H248">
            <v>0</v>
          </cell>
          <cell r="J248">
            <v>0</v>
          </cell>
        </row>
        <row r="249">
          <cell r="F249">
            <v>0</v>
          </cell>
          <cell r="H249">
            <v>0</v>
          </cell>
          <cell r="J249">
            <v>0</v>
          </cell>
        </row>
        <row r="250">
          <cell r="F250">
            <v>0</v>
          </cell>
          <cell r="H250">
            <v>0</v>
          </cell>
          <cell r="J250">
            <v>0</v>
          </cell>
        </row>
        <row r="251">
          <cell r="F251">
            <v>0</v>
          </cell>
          <cell r="H251">
            <v>0</v>
          </cell>
          <cell r="J251">
            <v>0</v>
          </cell>
        </row>
        <row r="252">
          <cell r="A252" t="str">
            <v>計</v>
          </cell>
          <cell r="F252">
            <v>7937</v>
          </cell>
          <cell r="H252">
            <v>259371</v>
          </cell>
          <cell r="J252">
            <v>0</v>
          </cell>
        </row>
        <row r="254">
          <cell r="A254" t="str">
            <v>名  稱 : 철근가공조립 ( 보통 )</v>
          </cell>
          <cell r="J254" t="str">
            <v>單位 : 원/TON當</v>
          </cell>
        </row>
        <row r="255">
          <cell r="A255" t="str">
            <v>區    分</v>
          </cell>
          <cell r="B255" t="str">
            <v>材質 및 規格</v>
          </cell>
          <cell r="C255" t="str">
            <v>單位</v>
          </cell>
          <cell r="D255" t="str">
            <v>數    量</v>
          </cell>
          <cell r="E255" t="str">
            <v>材       料       費</v>
          </cell>
          <cell r="G255" t="str">
            <v xml:space="preserve">        勞       務       費</v>
          </cell>
          <cell r="I255" t="str">
            <v>經              費</v>
          </cell>
        </row>
        <row r="256">
          <cell r="A256" t="str">
            <v>工 種 別</v>
          </cell>
          <cell r="E256" t="str">
            <v>單  價</v>
          </cell>
          <cell r="F256" t="str">
            <v>金      額</v>
          </cell>
          <cell r="G256" t="str">
            <v>單  價</v>
          </cell>
          <cell r="H256" t="str">
            <v>金      額</v>
          </cell>
          <cell r="I256" t="str">
            <v>單  價</v>
          </cell>
          <cell r="J256" t="str">
            <v>金      額</v>
          </cell>
        </row>
        <row r="257">
          <cell r="A257" t="str">
            <v>결속선</v>
          </cell>
          <cell r="B257" t="str">
            <v>＃20 m/m</v>
          </cell>
          <cell r="C257" t="str">
            <v>kg</v>
          </cell>
          <cell r="D257">
            <v>6.5</v>
          </cell>
          <cell r="E257">
            <v>550</v>
          </cell>
          <cell r="F257">
            <v>3575</v>
          </cell>
          <cell r="H257">
            <v>0</v>
          </cell>
          <cell r="J257">
            <v>0</v>
          </cell>
        </row>
        <row r="258">
          <cell r="A258" t="str">
            <v>철근공</v>
          </cell>
          <cell r="C258" t="str">
            <v>인</v>
          </cell>
          <cell r="D258">
            <v>4</v>
          </cell>
          <cell r="F258">
            <v>0</v>
          </cell>
          <cell r="G258">
            <v>68758</v>
          </cell>
          <cell r="H258">
            <v>275032</v>
          </cell>
          <cell r="J258">
            <v>0</v>
          </cell>
        </row>
        <row r="259">
          <cell r="A259" t="str">
            <v>보통인부</v>
          </cell>
          <cell r="C259" t="str">
            <v>인</v>
          </cell>
          <cell r="D259">
            <v>2.2000000000000002</v>
          </cell>
          <cell r="F259">
            <v>0</v>
          </cell>
          <cell r="G259">
            <v>37483</v>
          </cell>
          <cell r="H259">
            <v>82462.600000000006</v>
          </cell>
          <cell r="J259">
            <v>0</v>
          </cell>
        </row>
        <row r="260">
          <cell r="A260" t="str">
            <v>기구손료</v>
          </cell>
          <cell r="B260" t="str">
            <v>품의 2%</v>
          </cell>
          <cell r="C260" t="str">
            <v>식</v>
          </cell>
          <cell r="D260">
            <v>1</v>
          </cell>
          <cell r="E260">
            <v>357494</v>
          </cell>
          <cell r="F260">
            <v>7149.8</v>
          </cell>
          <cell r="H260">
            <v>0</v>
          </cell>
          <cell r="J260">
            <v>0</v>
          </cell>
        </row>
        <row r="261">
          <cell r="F261">
            <v>0</v>
          </cell>
          <cell r="H261">
            <v>0</v>
          </cell>
          <cell r="J261">
            <v>0</v>
          </cell>
        </row>
        <row r="262">
          <cell r="F262">
            <v>0</v>
          </cell>
          <cell r="H262">
            <v>0</v>
          </cell>
          <cell r="J262">
            <v>0</v>
          </cell>
        </row>
        <row r="263">
          <cell r="F263">
            <v>0</v>
          </cell>
          <cell r="H263">
            <v>0</v>
          </cell>
          <cell r="J263">
            <v>0</v>
          </cell>
        </row>
        <row r="264">
          <cell r="F264">
            <v>0</v>
          </cell>
          <cell r="H264">
            <v>0</v>
          </cell>
          <cell r="J264">
            <v>0</v>
          </cell>
        </row>
        <row r="265">
          <cell r="F265">
            <v>0</v>
          </cell>
          <cell r="H265">
            <v>0</v>
          </cell>
          <cell r="J265">
            <v>0</v>
          </cell>
        </row>
        <row r="266">
          <cell r="F266">
            <v>0</v>
          </cell>
          <cell r="H266">
            <v>0</v>
          </cell>
          <cell r="J266">
            <v>0</v>
          </cell>
        </row>
        <row r="267">
          <cell r="F267">
            <v>0</v>
          </cell>
          <cell r="H267">
            <v>0</v>
          </cell>
          <cell r="J267">
            <v>0</v>
          </cell>
        </row>
        <row r="268">
          <cell r="F268">
            <v>0</v>
          </cell>
          <cell r="H268">
            <v>0</v>
          </cell>
          <cell r="J268">
            <v>0</v>
          </cell>
        </row>
        <row r="269">
          <cell r="F269">
            <v>0</v>
          </cell>
          <cell r="H269">
            <v>0</v>
          </cell>
          <cell r="J269">
            <v>0</v>
          </cell>
        </row>
        <row r="270">
          <cell r="A270" t="str">
            <v>計</v>
          </cell>
          <cell r="F270">
            <v>10724</v>
          </cell>
          <cell r="H270">
            <v>357494</v>
          </cell>
          <cell r="J270">
            <v>0</v>
          </cell>
        </row>
        <row r="272">
          <cell r="A272" t="str">
            <v>名  稱 : 합판거푸집</v>
          </cell>
          <cell r="J272" t="str">
            <v>單位 : 원/㎡當</v>
          </cell>
        </row>
        <row r="273">
          <cell r="A273" t="str">
            <v>區    分</v>
          </cell>
          <cell r="B273" t="str">
            <v>材質 및 規格</v>
          </cell>
          <cell r="C273" t="str">
            <v>單位</v>
          </cell>
          <cell r="D273" t="str">
            <v>數    量</v>
          </cell>
          <cell r="E273" t="str">
            <v>材       料       費</v>
          </cell>
          <cell r="G273" t="str">
            <v xml:space="preserve">        勞       務       費</v>
          </cell>
          <cell r="I273" t="str">
            <v>經              費</v>
          </cell>
        </row>
        <row r="274">
          <cell r="A274" t="str">
            <v>工 種 別</v>
          </cell>
          <cell r="E274" t="str">
            <v>單  價</v>
          </cell>
          <cell r="F274" t="str">
            <v>金      額</v>
          </cell>
          <cell r="G274" t="str">
            <v>單  價</v>
          </cell>
          <cell r="H274" t="str">
            <v>金      額</v>
          </cell>
          <cell r="I274" t="str">
            <v>單  價</v>
          </cell>
          <cell r="J274" t="str">
            <v>金      額</v>
          </cell>
        </row>
        <row r="275">
          <cell r="A275" t="str">
            <v>합판</v>
          </cell>
          <cell r="B275" t="str">
            <v>내수합판</v>
          </cell>
          <cell r="C275" t="str">
            <v>㎡</v>
          </cell>
          <cell r="D275">
            <v>1.03</v>
          </cell>
          <cell r="E275">
            <v>6641</v>
          </cell>
          <cell r="F275">
            <v>6840.2</v>
          </cell>
          <cell r="H275">
            <v>0</v>
          </cell>
          <cell r="J275">
            <v>0</v>
          </cell>
        </row>
        <row r="276">
          <cell r="A276" t="str">
            <v>목재</v>
          </cell>
          <cell r="C276" t="str">
            <v>㎥</v>
          </cell>
          <cell r="D276">
            <v>3.7999999999999999E-2</v>
          </cell>
          <cell r="E276">
            <v>272182</v>
          </cell>
          <cell r="F276">
            <v>10342.9</v>
          </cell>
          <cell r="H276">
            <v>0</v>
          </cell>
          <cell r="J276">
            <v>0</v>
          </cell>
        </row>
        <row r="277">
          <cell r="A277" t="str">
            <v>철선</v>
          </cell>
          <cell r="B277" t="str">
            <v>＃8</v>
          </cell>
          <cell r="C277" t="str">
            <v>kg</v>
          </cell>
          <cell r="D277">
            <v>0.28999999999999998</v>
          </cell>
          <cell r="E277">
            <v>450</v>
          </cell>
          <cell r="F277">
            <v>130.5</v>
          </cell>
          <cell r="H277">
            <v>0</v>
          </cell>
          <cell r="J277">
            <v>0</v>
          </cell>
        </row>
        <row r="278">
          <cell r="A278" t="str">
            <v>못</v>
          </cell>
          <cell r="B278" t="str">
            <v>N 75</v>
          </cell>
          <cell r="C278" t="str">
            <v>kg</v>
          </cell>
          <cell r="D278">
            <v>0.2</v>
          </cell>
          <cell r="E278">
            <v>660</v>
          </cell>
          <cell r="F278">
            <v>132</v>
          </cell>
          <cell r="H278">
            <v>0</v>
          </cell>
          <cell r="J278">
            <v>0</v>
          </cell>
        </row>
        <row r="279">
          <cell r="A279" t="str">
            <v>박리제</v>
          </cell>
          <cell r="C279" t="str">
            <v>ℓ</v>
          </cell>
          <cell r="D279">
            <v>0.19</v>
          </cell>
          <cell r="E279">
            <v>331.88</v>
          </cell>
          <cell r="F279">
            <v>63</v>
          </cell>
          <cell r="H279">
            <v>0</v>
          </cell>
          <cell r="J279">
            <v>0</v>
          </cell>
        </row>
        <row r="280">
          <cell r="A280" t="str">
            <v>형틀목공</v>
          </cell>
          <cell r="C280" t="str">
            <v>인</v>
          </cell>
          <cell r="D280">
            <v>0.28000000000000003</v>
          </cell>
          <cell r="F280">
            <v>0</v>
          </cell>
          <cell r="G280">
            <v>64943</v>
          </cell>
          <cell r="H280">
            <v>18184</v>
          </cell>
          <cell r="J280">
            <v>0</v>
          </cell>
        </row>
        <row r="281">
          <cell r="A281" t="str">
            <v>보통인부</v>
          </cell>
          <cell r="C281" t="str">
            <v>인</v>
          </cell>
          <cell r="D281">
            <v>0.23</v>
          </cell>
          <cell r="F281">
            <v>0</v>
          </cell>
          <cell r="G281">
            <v>37483</v>
          </cell>
          <cell r="H281">
            <v>8621</v>
          </cell>
          <cell r="J281">
            <v>0</v>
          </cell>
        </row>
        <row r="282">
          <cell r="A282" t="str">
            <v>사용고재</v>
          </cell>
          <cell r="B282" t="str">
            <v>주재료의 30%</v>
          </cell>
          <cell r="C282" t="str">
            <v>식</v>
          </cell>
          <cell r="D282">
            <v>1</v>
          </cell>
          <cell r="E282">
            <v>17183.099999999999</v>
          </cell>
          <cell r="F282">
            <v>5154.8999999999996</v>
          </cell>
          <cell r="H282">
            <v>0</v>
          </cell>
          <cell r="J282">
            <v>0</v>
          </cell>
        </row>
        <row r="283">
          <cell r="A283" t="str">
            <v>計 (1회사용)</v>
          </cell>
          <cell r="F283">
            <v>12353</v>
          </cell>
          <cell r="H283">
            <v>26805</v>
          </cell>
          <cell r="J283">
            <v>0</v>
          </cell>
        </row>
        <row r="284">
          <cell r="A284" t="str">
            <v>2회사용시</v>
          </cell>
          <cell r="E284">
            <v>0.56999999999999995</v>
          </cell>
          <cell r="F284">
            <v>7041</v>
          </cell>
          <cell r="G284">
            <v>0.6</v>
          </cell>
          <cell r="H284">
            <v>16083</v>
          </cell>
          <cell r="J284">
            <v>0</v>
          </cell>
        </row>
        <row r="285">
          <cell r="A285" t="str">
            <v>3회사용시</v>
          </cell>
          <cell r="E285">
            <v>0.46100000000000002</v>
          </cell>
          <cell r="F285">
            <v>5694</v>
          </cell>
          <cell r="G285">
            <v>0.47099999999999997</v>
          </cell>
          <cell r="H285">
            <v>12625</v>
          </cell>
          <cell r="J285">
            <v>0</v>
          </cell>
        </row>
        <row r="286">
          <cell r="A286" t="str">
            <v>4회사용시</v>
          </cell>
          <cell r="E286">
            <v>0.40100000000000002</v>
          </cell>
          <cell r="F286">
            <v>4953</v>
          </cell>
          <cell r="G286">
            <v>0.4</v>
          </cell>
          <cell r="H286">
            <v>10722</v>
          </cell>
          <cell r="J286">
            <v>0</v>
          </cell>
        </row>
        <row r="287">
          <cell r="A287" t="str">
            <v>5회사용시</v>
          </cell>
          <cell r="E287">
            <v>0.371</v>
          </cell>
          <cell r="F287">
            <v>4582</v>
          </cell>
          <cell r="G287">
            <v>0.34200000000000003</v>
          </cell>
          <cell r="H287">
            <v>9167</v>
          </cell>
          <cell r="J287">
            <v>0</v>
          </cell>
        </row>
        <row r="288">
          <cell r="A288" t="str">
            <v>6회사용시</v>
          </cell>
          <cell r="E288">
            <v>0.34699999999999998</v>
          </cell>
          <cell r="F288">
            <v>4286</v>
          </cell>
          <cell r="G288">
            <v>0.32</v>
          </cell>
          <cell r="H288">
            <v>8577</v>
          </cell>
          <cell r="J28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기본일위"/>
    </sheetNames>
    <sheetDataSet>
      <sheetData sheetId="0"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승격사정"/>
      <sheetName val="승격사정 (2)"/>
      <sheetName val="2005년 1월 인원(749명) (4)"/>
    </sheetNames>
    <sheetDataSet>
      <sheetData sheetId="0"/>
      <sheetData sheetId="1"/>
      <sheetData sheetId="2" refreshError="1">
        <row r="1">
          <cell r="A1" t="str">
            <v>주민번호</v>
          </cell>
          <cell r="B1" t="str">
            <v>당사입사일</v>
          </cell>
          <cell r="C1" t="str">
            <v>조직코드</v>
          </cell>
        </row>
        <row r="2">
          <cell r="A2" t="str">
            <v>4404021025439</v>
          </cell>
          <cell r="B2" t="str">
            <v>20010309</v>
          </cell>
          <cell r="C2" t="str">
            <v>1</v>
          </cell>
        </row>
        <row r="3">
          <cell r="A3" t="str">
            <v>3411161111111</v>
          </cell>
          <cell r="B3" t="str">
            <v>20050112</v>
          </cell>
          <cell r="C3" t="str">
            <v>11</v>
          </cell>
        </row>
        <row r="4">
          <cell r="A4" t="str">
            <v>5107231066915</v>
          </cell>
          <cell r="B4" t="str">
            <v>19761213</v>
          </cell>
          <cell r="C4" t="str">
            <v>120</v>
          </cell>
        </row>
        <row r="5">
          <cell r="A5" t="str">
            <v>6001071036412</v>
          </cell>
          <cell r="B5" t="str">
            <v>20030101</v>
          </cell>
          <cell r="C5" t="str">
            <v>1201</v>
          </cell>
        </row>
        <row r="6">
          <cell r="A6" t="str">
            <v>6602141041828</v>
          </cell>
          <cell r="B6" t="str">
            <v>20000420</v>
          </cell>
          <cell r="C6" t="str">
            <v>1201</v>
          </cell>
        </row>
        <row r="7">
          <cell r="A7" t="str">
            <v>6802241336911</v>
          </cell>
          <cell r="B7" t="str">
            <v>20031001</v>
          </cell>
          <cell r="C7" t="str">
            <v>1201</v>
          </cell>
        </row>
        <row r="8">
          <cell r="A8" t="str">
            <v>7304281658819</v>
          </cell>
          <cell r="B8" t="str">
            <v>19980223</v>
          </cell>
          <cell r="C8" t="str">
            <v>1201</v>
          </cell>
        </row>
        <row r="9">
          <cell r="A9" t="str">
            <v>6906031122811</v>
          </cell>
          <cell r="B9" t="str">
            <v>19960222</v>
          </cell>
          <cell r="C9" t="str">
            <v>1201</v>
          </cell>
        </row>
        <row r="10">
          <cell r="A10" t="str">
            <v>7209231351611</v>
          </cell>
          <cell r="B10" t="str">
            <v>20000417</v>
          </cell>
          <cell r="C10" t="str">
            <v>1201</v>
          </cell>
        </row>
        <row r="11">
          <cell r="A11" t="str">
            <v>7101051063621</v>
          </cell>
          <cell r="B11" t="str">
            <v>20020221</v>
          </cell>
          <cell r="C11" t="str">
            <v>1201</v>
          </cell>
        </row>
        <row r="12">
          <cell r="A12" t="str">
            <v>7507151675819</v>
          </cell>
          <cell r="B12" t="str">
            <v>20030801</v>
          </cell>
          <cell r="C12" t="str">
            <v>1201</v>
          </cell>
        </row>
        <row r="13">
          <cell r="A13" t="str">
            <v>7710021080315</v>
          </cell>
          <cell r="B13" t="str">
            <v>20040112</v>
          </cell>
          <cell r="C13" t="str">
            <v>1201</v>
          </cell>
        </row>
        <row r="14">
          <cell r="A14" t="str">
            <v>7911302020112</v>
          </cell>
          <cell r="B14" t="str">
            <v>20000313</v>
          </cell>
          <cell r="C14" t="str">
            <v>1201</v>
          </cell>
        </row>
        <row r="15">
          <cell r="A15" t="str">
            <v>6109071042530</v>
          </cell>
          <cell r="B15" t="str">
            <v>19990920</v>
          </cell>
          <cell r="C15" t="str">
            <v>1202</v>
          </cell>
        </row>
        <row r="16">
          <cell r="A16" t="str">
            <v>6411041067419</v>
          </cell>
          <cell r="B16" t="str">
            <v>20021101</v>
          </cell>
          <cell r="C16" t="str">
            <v>1202</v>
          </cell>
        </row>
        <row r="17">
          <cell r="A17" t="str">
            <v>6911281009729</v>
          </cell>
          <cell r="B17" t="str">
            <v>20000601</v>
          </cell>
          <cell r="C17" t="str">
            <v>1202</v>
          </cell>
        </row>
        <row r="18">
          <cell r="A18" t="str">
            <v>6908301019222</v>
          </cell>
          <cell r="B18" t="str">
            <v>19960204</v>
          </cell>
          <cell r="C18" t="str">
            <v>1202</v>
          </cell>
        </row>
        <row r="19">
          <cell r="A19" t="str">
            <v>7204151067314</v>
          </cell>
          <cell r="B19" t="str">
            <v>20030801</v>
          </cell>
          <cell r="C19" t="str">
            <v>1202</v>
          </cell>
        </row>
        <row r="20">
          <cell r="A20" t="str">
            <v>7405141055414</v>
          </cell>
          <cell r="B20" t="str">
            <v>20000821</v>
          </cell>
          <cell r="C20" t="str">
            <v>1202</v>
          </cell>
        </row>
        <row r="21">
          <cell r="A21" t="str">
            <v>7404041041716</v>
          </cell>
          <cell r="B21" t="str">
            <v>20010207</v>
          </cell>
          <cell r="C21" t="str">
            <v>1202</v>
          </cell>
        </row>
        <row r="22">
          <cell r="A22" t="str">
            <v>7611161933213</v>
          </cell>
          <cell r="B22" t="str">
            <v>20030210</v>
          </cell>
          <cell r="C22" t="str">
            <v>1202</v>
          </cell>
        </row>
        <row r="23">
          <cell r="A23" t="str">
            <v>7705091069716</v>
          </cell>
          <cell r="B23" t="str">
            <v>20040112</v>
          </cell>
          <cell r="C23" t="str">
            <v>1202</v>
          </cell>
        </row>
        <row r="24">
          <cell r="A24" t="str">
            <v>7507052069128</v>
          </cell>
          <cell r="B24" t="str">
            <v>20020320</v>
          </cell>
          <cell r="C24" t="str">
            <v>1202</v>
          </cell>
        </row>
        <row r="25">
          <cell r="A25" t="str">
            <v>6402041001415</v>
          </cell>
          <cell r="B25" t="str">
            <v>19891204</v>
          </cell>
          <cell r="C25" t="str">
            <v>1203</v>
          </cell>
        </row>
        <row r="26">
          <cell r="A26" t="str">
            <v>6504091047626</v>
          </cell>
          <cell r="B26" t="str">
            <v>19940901</v>
          </cell>
          <cell r="C26" t="str">
            <v>1203</v>
          </cell>
        </row>
        <row r="27">
          <cell r="A27" t="str">
            <v>7208302229016</v>
          </cell>
          <cell r="B27" t="str">
            <v>20040701</v>
          </cell>
          <cell r="C27" t="str">
            <v>1203</v>
          </cell>
        </row>
        <row r="28">
          <cell r="A28" t="str">
            <v>6808071520229</v>
          </cell>
          <cell r="B28" t="str">
            <v>19990701</v>
          </cell>
          <cell r="C28" t="str">
            <v>1203</v>
          </cell>
        </row>
        <row r="29">
          <cell r="A29" t="str">
            <v>7402282567112</v>
          </cell>
          <cell r="B29" t="str">
            <v>19960222</v>
          </cell>
          <cell r="C29" t="str">
            <v>1203</v>
          </cell>
        </row>
        <row r="30">
          <cell r="A30" t="str">
            <v>7712292830616</v>
          </cell>
          <cell r="B30" t="str">
            <v>20010207</v>
          </cell>
          <cell r="C30" t="str">
            <v>1203</v>
          </cell>
        </row>
        <row r="31">
          <cell r="A31" t="str">
            <v>7711292279212</v>
          </cell>
          <cell r="B31" t="str">
            <v>20010207</v>
          </cell>
          <cell r="C31" t="str">
            <v>1203</v>
          </cell>
        </row>
        <row r="32">
          <cell r="A32" t="str">
            <v>7710185100171</v>
          </cell>
          <cell r="B32" t="str">
            <v>20031101</v>
          </cell>
          <cell r="C32" t="str">
            <v>1203</v>
          </cell>
        </row>
        <row r="33">
          <cell r="A33" t="str">
            <v>7812161051112</v>
          </cell>
          <cell r="B33" t="str">
            <v>20040112</v>
          </cell>
          <cell r="C33" t="str">
            <v>1203</v>
          </cell>
        </row>
        <row r="34">
          <cell r="A34" t="str">
            <v>6407151334920</v>
          </cell>
          <cell r="B34" t="str">
            <v>20050103</v>
          </cell>
          <cell r="C34" t="str">
            <v>1204</v>
          </cell>
        </row>
        <row r="35">
          <cell r="A35" t="str">
            <v>6502261010521</v>
          </cell>
          <cell r="B35" t="str">
            <v>19990705</v>
          </cell>
          <cell r="C35" t="str">
            <v>1204</v>
          </cell>
        </row>
        <row r="36">
          <cell r="A36" t="str">
            <v>7002041010639</v>
          </cell>
          <cell r="B36" t="str">
            <v>20020805</v>
          </cell>
          <cell r="C36" t="str">
            <v>1204</v>
          </cell>
        </row>
        <row r="37">
          <cell r="A37" t="str">
            <v>6911211690626</v>
          </cell>
          <cell r="B37" t="str">
            <v>19960222</v>
          </cell>
          <cell r="C37" t="str">
            <v>1204</v>
          </cell>
        </row>
        <row r="38">
          <cell r="A38" t="str">
            <v>7502051068526</v>
          </cell>
          <cell r="B38" t="str">
            <v>20000821</v>
          </cell>
          <cell r="C38" t="str">
            <v>1204</v>
          </cell>
        </row>
        <row r="39">
          <cell r="A39" t="str">
            <v>8008062075112</v>
          </cell>
          <cell r="B39" t="str">
            <v>20040112</v>
          </cell>
          <cell r="C39" t="str">
            <v>1204</v>
          </cell>
        </row>
        <row r="40">
          <cell r="A40" t="str">
            <v>6010101047626</v>
          </cell>
          <cell r="B40" t="str">
            <v>19910616</v>
          </cell>
          <cell r="C40" t="str">
            <v>1205</v>
          </cell>
        </row>
        <row r="41">
          <cell r="A41" t="str">
            <v>6107261069713</v>
          </cell>
          <cell r="B41" t="str">
            <v>20040201</v>
          </cell>
          <cell r="C41" t="str">
            <v>1205</v>
          </cell>
        </row>
        <row r="42">
          <cell r="A42" t="str">
            <v>6107041394913</v>
          </cell>
          <cell r="B42" t="str">
            <v>19950516</v>
          </cell>
          <cell r="C42" t="str">
            <v>1205</v>
          </cell>
        </row>
        <row r="43">
          <cell r="A43" t="str">
            <v>6104221231734</v>
          </cell>
          <cell r="B43" t="str">
            <v>19950401</v>
          </cell>
          <cell r="C43" t="str">
            <v>1205</v>
          </cell>
        </row>
        <row r="44">
          <cell r="A44" t="str">
            <v>6607081551112</v>
          </cell>
          <cell r="B44" t="str">
            <v>19940110</v>
          </cell>
          <cell r="C44" t="str">
            <v>1205</v>
          </cell>
        </row>
        <row r="45">
          <cell r="A45" t="str">
            <v>6907171822316</v>
          </cell>
          <cell r="B45" t="str">
            <v>20000302</v>
          </cell>
          <cell r="C45" t="str">
            <v>1205</v>
          </cell>
        </row>
        <row r="46">
          <cell r="A46" t="str">
            <v>7304025100277</v>
          </cell>
          <cell r="B46" t="str">
            <v>20030801</v>
          </cell>
          <cell r="C46" t="str">
            <v>1205</v>
          </cell>
        </row>
        <row r="47">
          <cell r="A47" t="str">
            <v>7001151025615</v>
          </cell>
          <cell r="B47" t="str">
            <v>19960111</v>
          </cell>
          <cell r="C47" t="str">
            <v>1205</v>
          </cell>
        </row>
        <row r="48">
          <cell r="A48" t="str">
            <v>7202191075215</v>
          </cell>
          <cell r="B48" t="str">
            <v>20000108</v>
          </cell>
          <cell r="C48" t="str">
            <v>1205</v>
          </cell>
        </row>
        <row r="49">
          <cell r="A49" t="str">
            <v>7103191702425</v>
          </cell>
          <cell r="B49" t="str">
            <v>20010102</v>
          </cell>
          <cell r="C49" t="str">
            <v>1205</v>
          </cell>
        </row>
        <row r="50">
          <cell r="A50" t="str">
            <v>7609192673713</v>
          </cell>
          <cell r="B50" t="str">
            <v>20000108</v>
          </cell>
          <cell r="C50" t="str">
            <v>1205</v>
          </cell>
        </row>
        <row r="51">
          <cell r="A51" t="str">
            <v>7604202822232</v>
          </cell>
          <cell r="B51" t="str">
            <v>20030801</v>
          </cell>
          <cell r="C51" t="str">
            <v>1205</v>
          </cell>
        </row>
        <row r="52">
          <cell r="A52" t="str">
            <v>7802271063619</v>
          </cell>
          <cell r="B52" t="str">
            <v>20030210</v>
          </cell>
          <cell r="C52" t="str">
            <v>1205</v>
          </cell>
        </row>
        <row r="53">
          <cell r="A53" t="str">
            <v>7807311254013</v>
          </cell>
          <cell r="B53" t="str">
            <v>20040112</v>
          </cell>
          <cell r="C53" t="str">
            <v>1205</v>
          </cell>
        </row>
        <row r="54">
          <cell r="A54" t="str">
            <v>5612251162814</v>
          </cell>
          <cell r="B54" t="str">
            <v>19940101</v>
          </cell>
          <cell r="C54" t="str">
            <v>130</v>
          </cell>
        </row>
        <row r="55">
          <cell r="A55" t="str">
            <v>6412091047715</v>
          </cell>
          <cell r="B55" t="str">
            <v>20020418</v>
          </cell>
          <cell r="C55" t="str">
            <v>1301</v>
          </cell>
        </row>
        <row r="56">
          <cell r="A56" t="str">
            <v>6702271063629</v>
          </cell>
          <cell r="B56" t="str">
            <v>19950401</v>
          </cell>
          <cell r="C56" t="str">
            <v>1301</v>
          </cell>
        </row>
        <row r="57">
          <cell r="A57" t="str">
            <v>6712151067030</v>
          </cell>
          <cell r="B57" t="str">
            <v>19950816</v>
          </cell>
          <cell r="C57" t="str">
            <v>1301</v>
          </cell>
        </row>
        <row r="58">
          <cell r="A58" t="str">
            <v>6903221011118</v>
          </cell>
          <cell r="B58" t="str">
            <v>19960222</v>
          </cell>
          <cell r="C58" t="str">
            <v>1301</v>
          </cell>
        </row>
        <row r="59">
          <cell r="A59" t="str">
            <v>7203061120615</v>
          </cell>
          <cell r="B59" t="str">
            <v>20000916</v>
          </cell>
          <cell r="C59" t="str">
            <v>1301</v>
          </cell>
        </row>
        <row r="60">
          <cell r="A60" t="str">
            <v>7304261030218</v>
          </cell>
          <cell r="B60" t="str">
            <v>20000108</v>
          </cell>
          <cell r="C60" t="str">
            <v>1301</v>
          </cell>
        </row>
        <row r="61">
          <cell r="A61" t="str">
            <v>7604132930416</v>
          </cell>
          <cell r="B61" t="str">
            <v>20010207</v>
          </cell>
          <cell r="C61" t="str">
            <v>1301</v>
          </cell>
        </row>
        <row r="62">
          <cell r="A62" t="str">
            <v>7601101342311</v>
          </cell>
          <cell r="B62" t="str">
            <v>20010207</v>
          </cell>
          <cell r="C62" t="str">
            <v>1301</v>
          </cell>
        </row>
        <row r="63">
          <cell r="A63" t="str">
            <v>7502161674210</v>
          </cell>
          <cell r="B63" t="str">
            <v>20000821</v>
          </cell>
          <cell r="C63" t="str">
            <v>1301</v>
          </cell>
        </row>
        <row r="64">
          <cell r="A64" t="str">
            <v>7607192057121</v>
          </cell>
          <cell r="B64" t="str">
            <v>20030801</v>
          </cell>
          <cell r="C64" t="str">
            <v>1301</v>
          </cell>
        </row>
        <row r="65">
          <cell r="A65" t="str">
            <v>7610102471522</v>
          </cell>
          <cell r="B65" t="str">
            <v>19950301</v>
          </cell>
          <cell r="C65" t="str">
            <v>1301</v>
          </cell>
        </row>
        <row r="66">
          <cell r="A66" t="str">
            <v>7304096100179</v>
          </cell>
          <cell r="B66" t="str">
            <v>20020812</v>
          </cell>
          <cell r="C66" t="str">
            <v>1301</v>
          </cell>
        </row>
        <row r="67">
          <cell r="A67" t="str">
            <v>6405131069521</v>
          </cell>
          <cell r="B67" t="str">
            <v>20020208</v>
          </cell>
          <cell r="C67" t="str">
            <v>1302</v>
          </cell>
        </row>
        <row r="68">
          <cell r="A68" t="str">
            <v>6703312037918</v>
          </cell>
          <cell r="B68" t="str">
            <v>20000313</v>
          </cell>
          <cell r="C68" t="str">
            <v>1302</v>
          </cell>
        </row>
        <row r="69">
          <cell r="A69" t="str">
            <v>7002201030923</v>
          </cell>
          <cell r="B69" t="str">
            <v>20000302</v>
          </cell>
          <cell r="C69" t="str">
            <v>1302</v>
          </cell>
        </row>
        <row r="70">
          <cell r="A70" t="str">
            <v>7212162074419</v>
          </cell>
          <cell r="B70" t="str">
            <v>19960222</v>
          </cell>
          <cell r="C70" t="str">
            <v>1302</v>
          </cell>
        </row>
        <row r="71">
          <cell r="A71" t="str">
            <v>7206131091010</v>
          </cell>
          <cell r="B71" t="str">
            <v>19970120</v>
          </cell>
          <cell r="C71" t="str">
            <v>1302</v>
          </cell>
        </row>
        <row r="72">
          <cell r="A72" t="str">
            <v>7104281122315</v>
          </cell>
          <cell r="B72" t="str">
            <v>20040401</v>
          </cell>
          <cell r="C72" t="str">
            <v>1302</v>
          </cell>
        </row>
        <row r="73">
          <cell r="A73" t="str">
            <v>7203071018211</v>
          </cell>
          <cell r="B73" t="str">
            <v>20000108</v>
          </cell>
          <cell r="C73" t="str">
            <v>1302</v>
          </cell>
        </row>
        <row r="74">
          <cell r="A74" t="str">
            <v>7409051069711</v>
          </cell>
          <cell r="B74" t="str">
            <v>20000108</v>
          </cell>
          <cell r="C74" t="str">
            <v>1302</v>
          </cell>
        </row>
        <row r="75">
          <cell r="A75" t="str">
            <v>7210151480514</v>
          </cell>
          <cell r="B75" t="str">
            <v>20000108</v>
          </cell>
          <cell r="C75" t="str">
            <v>1302</v>
          </cell>
        </row>
        <row r="76">
          <cell r="A76" t="str">
            <v>7903022074612</v>
          </cell>
          <cell r="B76" t="str">
            <v>20030310</v>
          </cell>
          <cell r="C76" t="str">
            <v>1302</v>
          </cell>
        </row>
        <row r="77">
          <cell r="A77" t="str">
            <v>6006081030911</v>
          </cell>
          <cell r="B77" t="str">
            <v>19841217</v>
          </cell>
          <cell r="C77" t="str">
            <v>1303</v>
          </cell>
        </row>
        <row r="78">
          <cell r="A78" t="str">
            <v>6509101023112</v>
          </cell>
          <cell r="B78" t="str">
            <v>20030401</v>
          </cell>
          <cell r="C78" t="str">
            <v>1303</v>
          </cell>
        </row>
        <row r="79">
          <cell r="A79" t="str">
            <v>6308261830312</v>
          </cell>
          <cell r="B79" t="str">
            <v>19891204</v>
          </cell>
          <cell r="C79" t="str">
            <v>1303</v>
          </cell>
        </row>
        <row r="80">
          <cell r="A80" t="str">
            <v>6807272821511</v>
          </cell>
          <cell r="B80" t="str">
            <v>19910204</v>
          </cell>
          <cell r="C80" t="str">
            <v>1303</v>
          </cell>
        </row>
        <row r="81">
          <cell r="A81" t="str">
            <v>6307171000322</v>
          </cell>
          <cell r="B81" t="str">
            <v>19930104</v>
          </cell>
          <cell r="C81" t="str">
            <v>1303</v>
          </cell>
        </row>
        <row r="82">
          <cell r="A82" t="str">
            <v>7003152100228</v>
          </cell>
          <cell r="B82" t="str">
            <v>20000516</v>
          </cell>
          <cell r="C82" t="str">
            <v>1303</v>
          </cell>
        </row>
        <row r="83">
          <cell r="A83" t="str">
            <v>6905031100312</v>
          </cell>
          <cell r="B83" t="str">
            <v>19960601</v>
          </cell>
          <cell r="C83" t="str">
            <v>1303</v>
          </cell>
        </row>
        <row r="84">
          <cell r="A84" t="str">
            <v>7004151000117</v>
          </cell>
          <cell r="B84" t="str">
            <v>19960111</v>
          </cell>
          <cell r="C84" t="str">
            <v>1303</v>
          </cell>
        </row>
        <row r="85">
          <cell r="A85" t="str">
            <v>7511281647935</v>
          </cell>
          <cell r="B85" t="str">
            <v>20000328</v>
          </cell>
          <cell r="C85" t="str">
            <v>1303</v>
          </cell>
        </row>
        <row r="86">
          <cell r="A86" t="str">
            <v>7010261017311</v>
          </cell>
          <cell r="B86" t="str">
            <v>20000108</v>
          </cell>
          <cell r="C86" t="str">
            <v>1303</v>
          </cell>
        </row>
        <row r="87">
          <cell r="A87" t="str">
            <v>7310211063637</v>
          </cell>
          <cell r="B87" t="str">
            <v>20010801</v>
          </cell>
          <cell r="C87" t="str">
            <v>1303</v>
          </cell>
        </row>
        <row r="88">
          <cell r="A88" t="str">
            <v>7411071850546</v>
          </cell>
          <cell r="B88" t="str">
            <v>20040701</v>
          </cell>
          <cell r="C88" t="str">
            <v>1303</v>
          </cell>
        </row>
        <row r="89">
          <cell r="A89" t="str">
            <v>7412092462511</v>
          </cell>
          <cell r="B89" t="str">
            <v>20020715</v>
          </cell>
          <cell r="C89" t="str">
            <v>1303</v>
          </cell>
        </row>
        <row r="90">
          <cell r="A90" t="str">
            <v>7601032055614</v>
          </cell>
          <cell r="B90" t="str">
            <v>20030801</v>
          </cell>
          <cell r="C90" t="str">
            <v>1303</v>
          </cell>
        </row>
        <row r="91">
          <cell r="A91" t="str">
            <v>7412171079629</v>
          </cell>
          <cell r="B91" t="str">
            <v>20030201</v>
          </cell>
          <cell r="C91" t="str">
            <v>1303</v>
          </cell>
        </row>
        <row r="92">
          <cell r="A92" t="str">
            <v>7802151161913</v>
          </cell>
          <cell r="B92" t="str">
            <v>20050103</v>
          </cell>
          <cell r="C92" t="str">
            <v>1303</v>
          </cell>
        </row>
        <row r="93">
          <cell r="A93" t="str">
            <v>6306201408428</v>
          </cell>
          <cell r="B93" t="str">
            <v>19871224</v>
          </cell>
          <cell r="C93" t="str">
            <v>1304</v>
          </cell>
        </row>
        <row r="94">
          <cell r="A94" t="str">
            <v>6409251024339</v>
          </cell>
          <cell r="B94" t="str">
            <v>19930801</v>
          </cell>
          <cell r="C94" t="str">
            <v>13041</v>
          </cell>
        </row>
        <row r="95">
          <cell r="A95" t="str">
            <v>7106211396513</v>
          </cell>
          <cell r="B95" t="str">
            <v>19970120</v>
          </cell>
          <cell r="C95" t="str">
            <v>13041</v>
          </cell>
        </row>
        <row r="96">
          <cell r="A96" t="str">
            <v>7702012067516</v>
          </cell>
          <cell r="B96" t="str">
            <v>20020301</v>
          </cell>
          <cell r="C96" t="str">
            <v>13041</v>
          </cell>
        </row>
        <row r="97">
          <cell r="A97" t="str">
            <v>7506191182911</v>
          </cell>
          <cell r="B97" t="str">
            <v>20010207</v>
          </cell>
          <cell r="C97" t="str">
            <v>13041</v>
          </cell>
        </row>
        <row r="98">
          <cell r="A98" t="str">
            <v>8010102120822</v>
          </cell>
          <cell r="B98" t="str">
            <v>20040112</v>
          </cell>
          <cell r="C98" t="str">
            <v>13041</v>
          </cell>
        </row>
        <row r="99">
          <cell r="A99" t="str">
            <v>6607181068213</v>
          </cell>
          <cell r="B99" t="str">
            <v>19910416</v>
          </cell>
          <cell r="C99" t="str">
            <v>13042</v>
          </cell>
        </row>
        <row r="100">
          <cell r="A100" t="str">
            <v>6710261042110</v>
          </cell>
          <cell r="B100" t="str">
            <v>19930104</v>
          </cell>
          <cell r="C100" t="str">
            <v>13042</v>
          </cell>
        </row>
        <row r="101">
          <cell r="A101" t="str">
            <v>7201091025529</v>
          </cell>
          <cell r="B101" t="str">
            <v>20030401</v>
          </cell>
          <cell r="C101" t="str">
            <v>13042</v>
          </cell>
        </row>
        <row r="102">
          <cell r="A102" t="str">
            <v>7509041009721</v>
          </cell>
          <cell r="B102" t="str">
            <v>20010207</v>
          </cell>
          <cell r="C102" t="str">
            <v>13042</v>
          </cell>
        </row>
        <row r="103">
          <cell r="A103" t="str">
            <v>7603315100999</v>
          </cell>
          <cell r="B103" t="str">
            <v>20020819</v>
          </cell>
          <cell r="C103" t="str">
            <v>13042</v>
          </cell>
        </row>
        <row r="104">
          <cell r="A104" t="str">
            <v>7105202031035</v>
          </cell>
          <cell r="B104" t="str">
            <v>19940103</v>
          </cell>
          <cell r="C104" t="str">
            <v>13043</v>
          </cell>
        </row>
        <row r="105">
          <cell r="A105" t="str">
            <v>7103132019214</v>
          </cell>
          <cell r="B105" t="str">
            <v>19980223</v>
          </cell>
          <cell r="C105" t="str">
            <v>13043</v>
          </cell>
        </row>
        <row r="106">
          <cell r="A106" t="str">
            <v>7504071080015</v>
          </cell>
          <cell r="B106" t="str">
            <v>20030210</v>
          </cell>
          <cell r="C106" t="str">
            <v>13043</v>
          </cell>
        </row>
        <row r="107">
          <cell r="A107" t="str">
            <v>8011282771719</v>
          </cell>
          <cell r="B107" t="str">
            <v>20040112</v>
          </cell>
          <cell r="C107" t="str">
            <v>13043</v>
          </cell>
        </row>
        <row r="108">
          <cell r="A108" t="str">
            <v>7005062042015</v>
          </cell>
          <cell r="B108" t="str">
            <v>20031001</v>
          </cell>
          <cell r="C108" t="str">
            <v>13044</v>
          </cell>
        </row>
        <row r="109">
          <cell r="A109" t="str">
            <v>7403291030114</v>
          </cell>
          <cell r="B109" t="str">
            <v>20020812</v>
          </cell>
          <cell r="C109" t="str">
            <v>13044</v>
          </cell>
        </row>
        <row r="110">
          <cell r="A110" t="str">
            <v>5401301709913</v>
          </cell>
          <cell r="B110" t="str">
            <v>19960301</v>
          </cell>
          <cell r="C110" t="str">
            <v>140</v>
          </cell>
        </row>
        <row r="111">
          <cell r="A111" t="str">
            <v>6006131030325</v>
          </cell>
          <cell r="B111" t="str">
            <v>19920806</v>
          </cell>
          <cell r="C111" t="str">
            <v>1401</v>
          </cell>
        </row>
        <row r="112">
          <cell r="A112" t="str">
            <v>6503061011114</v>
          </cell>
          <cell r="B112" t="str">
            <v>19940916</v>
          </cell>
          <cell r="C112" t="str">
            <v>1401</v>
          </cell>
        </row>
        <row r="113">
          <cell r="A113" t="str">
            <v>6603111069213</v>
          </cell>
          <cell r="B113" t="str">
            <v>19990906</v>
          </cell>
          <cell r="C113" t="str">
            <v>1401</v>
          </cell>
        </row>
        <row r="114">
          <cell r="A114" t="str">
            <v>6712071042713</v>
          </cell>
          <cell r="B114" t="str">
            <v>19920106</v>
          </cell>
          <cell r="C114" t="str">
            <v>1401</v>
          </cell>
        </row>
        <row r="115">
          <cell r="A115" t="str">
            <v>7004171041830</v>
          </cell>
          <cell r="B115" t="str">
            <v>20000616</v>
          </cell>
          <cell r="C115" t="str">
            <v>1401</v>
          </cell>
        </row>
        <row r="116">
          <cell r="A116" t="str">
            <v>7606152056215</v>
          </cell>
          <cell r="B116" t="str">
            <v>20020715</v>
          </cell>
          <cell r="C116" t="str">
            <v>1401</v>
          </cell>
        </row>
        <row r="117">
          <cell r="A117" t="str">
            <v>7302141037931</v>
          </cell>
          <cell r="B117" t="str">
            <v>20000417</v>
          </cell>
          <cell r="C117" t="str">
            <v>1401</v>
          </cell>
        </row>
        <row r="118">
          <cell r="A118" t="str">
            <v>7904102037711</v>
          </cell>
          <cell r="B118" t="str">
            <v>20030210</v>
          </cell>
          <cell r="C118" t="str">
            <v>1401</v>
          </cell>
        </row>
        <row r="119">
          <cell r="A119" t="str">
            <v>8101112251212</v>
          </cell>
          <cell r="B119" t="str">
            <v>20040112</v>
          </cell>
          <cell r="C119" t="str">
            <v>1401</v>
          </cell>
        </row>
        <row r="120">
          <cell r="A120" t="str">
            <v>7501012639335</v>
          </cell>
          <cell r="B120" t="str">
            <v>19960316</v>
          </cell>
          <cell r="C120" t="str">
            <v>1401</v>
          </cell>
        </row>
        <row r="121">
          <cell r="A121" t="str">
            <v>6005201829619</v>
          </cell>
          <cell r="B121" t="str">
            <v>19860106</v>
          </cell>
          <cell r="C121" t="str">
            <v>1402</v>
          </cell>
        </row>
        <row r="122">
          <cell r="A122" t="str">
            <v>6407221001318</v>
          </cell>
          <cell r="B122" t="str">
            <v>19890109</v>
          </cell>
          <cell r="C122" t="str">
            <v>1402</v>
          </cell>
        </row>
        <row r="123">
          <cell r="A123" t="str">
            <v>6701091122714</v>
          </cell>
          <cell r="B123" t="str">
            <v>19990823</v>
          </cell>
          <cell r="C123" t="str">
            <v>1402</v>
          </cell>
        </row>
        <row r="124">
          <cell r="A124" t="str">
            <v>6810211009416</v>
          </cell>
          <cell r="B124" t="str">
            <v>20000925</v>
          </cell>
          <cell r="C124" t="str">
            <v>1402</v>
          </cell>
        </row>
        <row r="125">
          <cell r="A125" t="str">
            <v>6808111063414</v>
          </cell>
          <cell r="B125" t="str">
            <v>20000616</v>
          </cell>
          <cell r="C125" t="str">
            <v>1402</v>
          </cell>
        </row>
        <row r="126">
          <cell r="A126" t="str">
            <v>6905091009318</v>
          </cell>
          <cell r="B126" t="str">
            <v>19990701</v>
          </cell>
          <cell r="C126" t="str">
            <v>1402</v>
          </cell>
        </row>
        <row r="127">
          <cell r="A127" t="str">
            <v>7305081047921</v>
          </cell>
          <cell r="B127" t="str">
            <v>20000108</v>
          </cell>
          <cell r="C127" t="str">
            <v>1402</v>
          </cell>
        </row>
        <row r="128">
          <cell r="A128" t="str">
            <v>7508061347818</v>
          </cell>
          <cell r="B128" t="str">
            <v>20010207</v>
          </cell>
          <cell r="C128" t="str">
            <v>1402</v>
          </cell>
        </row>
        <row r="129">
          <cell r="A129" t="str">
            <v>8001192163418</v>
          </cell>
          <cell r="B129" t="str">
            <v>20020221</v>
          </cell>
          <cell r="C129" t="str">
            <v>1402</v>
          </cell>
        </row>
        <row r="130">
          <cell r="A130" t="str">
            <v>6311051110714</v>
          </cell>
          <cell r="B130" t="str">
            <v>19920106</v>
          </cell>
          <cell r="C130" t="str">
            <v>1403</v>
          </cell>
        </row>
        <row r="131">
          <cell r="A131" t="str">
            <v>6512261812319</v>
          </cell>
          <cell r="B131" t="str">
            <v>19990712</v>
          </cell>
          <cell r="C131" t="str">
            <v>1403</v>
          </cell>
        </row>
        <row r="132">
          <cell r="A132" t="str">
            <v>6904161109211</v>
          </cell>
          <cell r="B132" t="str">
            <v>19990818</v>
          </cell>
          <cell r="C132" t="str">
            <v>1403</v>
          </cell>
        </row>
        <row r="133">
          <cell r="A133" t="str">
            <v>6608211100212</v>
          </cell>
          <cell r="B133" t="str">
            <v>19960701</v>
          </cell>
          <cell r="C133" t="str">
            <v>1403</v>
          </cell>
        </row>
        <row r="134">
          <cell r="A134" t="str">
            <v>7204202476611</v>
          </cell>
          <cell r="B134" t="str">
            <v>20000306</v>
          </cell>
          <cell r="C134" t="str">
            <v>1403</v>
          </cell>
        </row>
        <row r="135">
          <cell r="A135" t="str">
            <v>7110241025411</v>
          </cell>
          <cell r="B135" t="str">
            <v>20000901</v>
          </cell>
          <cell r="C135" t="str">
            <v>1403</v>
          </cell>
        </row>
        <row r="136">
          <cell r="A136" t="str">
            <v>7001131063429</v>
          </cell>
          <cell r="B136" t="str">
            <v>20000406</v>
          </cell>
          <cell r="C136" t="str">
            <v>1403</v>
          </cell>
        </row>
        <row r="137">
          <cell r="A137" t="str">
            <v>7408011058422</v>
          </cell>
          <cell r="B137" t="str">
            <v>20030801</v>
          </cell>
          <cell r="C137" t="str">
            <v>1403</v>
          </cell>
        </row>
        <row r="138">
          <cell r="A138" t="str">
            <v>7704192030419</v>
          </cell>
          <cell r="B138" t="str">
            <v>20030210</v>
          </cell>
          <cell r="C138" t="str">
            <v>1403</v>
          </cell>
        </row>
        <row r="139">
          <cell r="A139" t="str">
            <v>7705191068526</v>
          </cell>
          <cell r="B139" t="str">
            <v>20040112</v>
          </cell>
          <cell r="C139" t="str">
            <v>1403</v>
          </cell>
        </row>
        <row r="140">
          <cell r="A140" t="str">
            <v>5107141055513</v>
          </cell>
          <cell r="B140" t="str">
            <v>19941001</v>
          </cell>
          <cell r="C140" t="str">
            <v>150</v>
          </cell>
        </row>
        <row r="141">
          <cell r="A141" t="str">
            <v>6109227021071</v>
          </cell>
          <cell r="B141" t="str">
            <v>20020121</v>
          </cell>
          <cell r="C141" t="str">
            <v>1501</v>
          </cell>
        </row>
        <row r="142">
          <cell r="A142" t="str">
            <v>6806221026015</v>
          </cell>
          <cell r="B142" t="str">
            <v>19930104</v>
          </cell>
          <cell r="C142" t="str">
            <v>15011</v>
          </cell>
        </row>
        <row r="143">
          <cell r="A143" t="str">
            <v>6703011011126</v>
          </cell>
          <cell r="B143" t="str">
            <v>19930104</v>
          </cell>
          <cell r="C143" t="str">
            <v>15011</v>
          </cell>
        </row>
        <row r="144">
          <cell r="A144" t="str">
            <v>6807222025411</v>
          </cell>
          <cell r="B144" t="str">
            <v>20020901</v>
          </cell>
          <cell r="C144" t="str">
            <v>15011</v>
          </cell>
        </row>
        <row r="145">
          <cell r="A145" t="str">
            <v>6605171047722</v>
          </cell>
          <cell r="B145" t="str">
            <v>19930801</v>
          </cell>
          <cell r="C145" t="str">
            <v>15011</v>
          </cell>
        </row>
        <row r="146">
          <cell r="A146" t="str">
            <v>6905241055417</v>
          </cell>
          <cell r="B146" t="str">
            <v>19970615</v>
          </cell>
          <cell r="C146" t="str">
            <v>15011</v>
          </cell>
        </row>
        <row r="147">
          <cell r="A147" t="str">
            <v>6905201019611</v>
          </cell>
          <cell r="B147" t="str">
            <v>20030401</v>
          </cell>
          <cell r="C147" t="str">
            <v>15011</v>
          </cell>
        </row>
        <row r="148">
          <cell r="A148" t="str">
            <v>7307232026211</v>
          </cell>
          <cell r="B148" t="str">
            <v>19960111</v>
          </cell>
          <cell r="C148" t="str">
            <v>15011</v>
          </cell>
        </row>
        <row r="149">
          <cell r="A149" t="str">
            <v>7307295100172</v>
          </cell>
          <cell r="B149" t="str">
            <v>20000608</v>
          </cell>
          <cell r="C149" t="str">
            <v>15011</v>
          </cell>
        </row>
        <row r="150">
          <cell r="A150" t="str">
            <v>7312032624239</v>
          </cell>
          <cell r="B150" t="str">
            <v>20000616</v>
          </cell>
          <cell r="C150" t="str">
            <v>15011</v>
          </cell>
        </row>
        <row r="151">
          <cell r="A151" t="str">
            <v>7501062047539</v>
          </cell>
          <cell r="B151" t="str">
            <v>20040601</v>
          </cell>
          <cell r="C151" t="str">
            <v>15011</v>
          </cell>
        </row>
        <row r="152">
          <cell r="A152" t="str">
            <v>7010261053112</v>
          </cell>
          <cell r="B152" t="str">
            <v>20040701</v>
          </cell>
          <cell r="C152" t="str">
            <v>15011</v>
          </cell>
        </row>
        <row r="153">
          <cell r="A153" t="str">
            <v>7312082018718</v>
          </cell>
          <cell r="B153" t="str">
            <v>20030701</v>
          </cell>
          <cell r="C153" t="str">
            <v>15011</v>
          </cell>
        </row>
        <row r="154">
          <cell r="A154" t="str">
            <v>7310032041510</v>
          </cell>
          <cell r="B154" t="str">
            <v>20010521</v>
          </cell>
          <cell r="C154" t="str">
            <v>15011</v>
          </cell>
        </row>
        <row r="155">
          <cell r="A155" t="str">
            <v>7601311047321</v>
          </cell>
          <cell r="B155" t="str">
            <v>20000108</v>
          </cell>
          <cell r="C155" t="str">
            <v>15011</v>
          </cell>
        </row>
        <row r="156">
          <cell r="A156" t="str">
            <v>7101311056011</v>
          </cell>
          <cell r="B156" t="str">
            <v>20020221</v>
          </cell>
          <cell r="C156" t="str">
            <v>15011</v>
          </cell>
        </row>
        <row r="157">
          <cell r="A157" t="str">
            <v>5603151690621</v>
          </cell>
          <cell r="B157" t="str">
            <v>20050112</v>
          </cell>
          <cell r="C157" t="str">
            <v>1502</v>
          </cell>
        </row>
        <row r="158">
          <cell r="A158" t="str">
            <v>6308141068212</v>
          </cell>
          <cell r="B158" t="str">
            <v>19891204</v>
          </cell>
          <cell r="C158" t="str">
            <v>15021</v>
          </cell>
        </row>
        <row r="159">
          <cell r="A159" t="str">
            <v>6712241041623</v>
          </cell>
          <cell r="B159" t="str">
            <v>20030501</v>
          </cell>
          <cell r="C159" t="str">
            <v>15021</v>
          </cell>
        </row>
        <row r="160">
          <cell r="A160" t="str">
            <v>7203012691816</v>
          </cell>
          <cell r="B160" t="str">
            <v>20020805</v>
          </cell>
          <cell r="C160" t="str">
            <v>15021</v>
          </cell>
        </row>
        <row r="161">
          <cell r="A161" t="str">
            <v>7103312069425</v>
          </cell>
          <cell r="B161" t="str">
            <v>19950213</v>
          </cell>
          <cell r="C161" t="str">
            <v>15021</v>
          </cell>
        </row>
        <row r="162">
          <cell r="A162" t="str">
            <v>7211152042111</v>
          </cell>
          <cell r="B162" t="str">
            <v>19960222</v>
          </cell>
          <cell r="C162" t="str">
            <v>15021</v>
          </cell>
        </row>
        <row r="163">
          <cell r="A163" t="str">
            <v>7101051810212</v>
          </cell>
          <cell r="B163" t="str">
            <v>19991101</v>
          </cell>
          <cell r="C163" t="str">
            <v>15021</v>
          </cell>
        </row>
        <row r="164">
          <cell r="A164" t="str">
            <v>7611252030321</v>
          </cell>
          <cell r="B164" t="str">
            <v>20000201</v>
          </cell>
          <cell r="C164" t="str">
            <v>15021</v>
          </cell>
        </row>
        <row r="165">
          <cell r="A165" t="str">
            <v>7310132168311</v>
          </cell>
          <cell r="B165" t="str">
            <v>20020715</v>
          </cell>
          <cell r="C165" t="str">
            <v>15021</v>
          </cell>
        </row>
        <row r="166">
          <cell r="A166" t="str">
            <v>7605161037115</v>
          </cell>
          <cell r="B166" t="str">
            <v>20020221</v>
          </cell>
          <cell r="C166" t="str">
            <v>15021</v>
          </cell>
        </row>
        <row r="167">
          <cell r="A167" t="str">
            <v>8011012080616</v>
          </cell>
          <cell r="B167" t="str">
            <v>20030801</v>
          </cell>
          <cell r="C167" t="str">
            <v>15021</v>
          </cell>
        </row>
        <row r="168">
          <cell r="A168" t="str">
            <v>7307276102299</v>
          </cell>
          <cell r="B168" t="str">
            <v>20041110</v>
          </cell>
          <cell r="C168" t="str">
            <v>15021</v>
          </cell>
        </row>
        <row r="169">
          <cell r="A169" t="str">
            <v>7403061041718</v>
          </cell>
          <cell r="B169" t="str">
            <v>20040210</v>
          </cell>
          <cell r="C169" t="str">
            <v>15021</v>
          </cell>
        </row>
        <row r="170">
          <cell r="A170" t="str">
            <v>6009091023616</v>
          </cell>
          <cell r="B170" t="str">
            <v>19891120</v>
          </cell>
          <cell r="C170" t="str">
            <v>15022</v>
          </cell>
        </row>
        <row r="171">
          <cell r="A171" t="str">
            <v>6206201023717</v>
          </cell>
          <cell r="B171" t="str">
            <v>19910605</v>
          </cell>
          <cell r="C171" t="str">
            <v>15022</v>
          </cell>
        </row>
        <row r="172">
          <cell r="A172" t="str">
            <v>6601051829716</v>
          </cell>
          <cell r="B172" t="str">
            <v>19910104</v>
          </cell>
          <cell r="C172" t="str">
            <v>15022</v>
          </cell>
        </row>
        <row r="173">
          <cell r="A173" t="str">
            <v>7006161041816</v>
          </cell>
          <cell r="B173" t="str">
            <v>20010302</v>
          </cell>
          <cell r="C173" t="str">
            <v>15022</v>
          </cell>
        </row>
        <row r="174">
          <cell r="A174" t="str">
            <v>7311212037011</v>
          </cell>
          <cell r="B174" t="str">
            <v>19960701</v>
          </cell>
          <cell r="C174" t="str">
            <v>15022</v>
          </cell>
        </row>
        <row r="175">
          <cell r="A175" t="str">
            <v>7102241019625</v>
          </cell>
          <cell r="B175" t="str">
            <v>19990701</v>
          </cell>
          <cell r="C175" t="str">
            <v>15022</v>
          </cell>
        </row>
        <row r="176">
          <cell r="A176" t="str">
            <v>7511012041918</v>
          </cell>
          <cell r="B176" t="str">
            <v>20040901</v>
          </cell>
          <cell r="C176" t="str">
            <v>15022</v>
          </cell>
        </row>
        <row r="177">
          <cell r="A177" t="str">
            <v>7603142037611</v>
          </cell>
          <cell r="B177" t="str">
            <v>20020805</v>
          </cell>
          <cell r="C177" t="str">
            <v>15022</v>
          </cell>
        </row>
        <row r="178">
          <cell r="A178" t="str">
            <v>7103021068313</v>
          </cell>
          <cell r="B178" t="str">
            <v>20040301</v>
          </cell>
          <cell r="C178" t="str">
            <v>15022</v>
          </cell>
        </row>
        <row r="179">
          <cell r="A179" t="str">
            <v>6403111019411</v>
          </cell>
          <cell r="B179" t="str">
            <v>19891206</v>
          </cell>
          <cell r="C179" t="str">
            <v>15023</v>
          </cell>
        </row>
        <row r="180">
          <cell r="A180" t="str">
            <v>6609101093229</v>
          </cell>
          <cell r="B180" t="str">
            <v>19910107</v>
          </cell>
          <cell r="C180" t="str">
            <v>15023</v>
          </cell>
        </row>
        <row r="181">
          <cell r="A181" t="str">
            <v>7007201011617</v>
          </cell>
          <cell r="B181" t="str">
            <v>19950213</v>
          </cell>
          <cell r="C181" t="str">
            <v>15023</v>
          </cell>
        </row>
        <row r="182">
          <cell r="A182" t="str">
            <v>7108061121612</v>
          </cell>
          <cell r="B182" t="str">
            <v>20010801</v>
          </cell>
          <cell r="C182" t="str">
            <v>15023</v>
          </cell>
        </row>
        <row r="183">
          <cell r="A183" t="str">
            <v>7409152495210</v>
          </cell>
          <cell r="B183" t="str">
            <v>20020715</v>
          </cell>
          <cell r="C183" t="str">
            <v>15023</v>
          </cell>
        </row>
        <row r="184">
          <cell r="A184" t="str">
            <v>7401081810722</v>
          </cell>
          <cell r="B184" t="str">
            <v>20000821</v>
          </cell>
          <cell r="C184" t="str">
            <v>15023</v>
          </cell>
        </row>
        <row r="185">
          <cell r="A185" t="str">
            <v>7502065100499</v>
          </cell>
          <cell r="B185" t="str">
            <v>20030801</v>
          </cell>
          <cell r="C185" t="str">
            <v>15023</v>
          </cell>
        </row>
        <row r="186">
          <cell r="A186" t="str">
            <v>7610252540317</v>
          </cell>
          <cell r="B186" t="str">
            <v>20020316</v>
          </cell>
          <cell r="C186" t="str">
            <v>15023</v>
          </cell>
        </row>
        <row r="187">
          <cell r="A187" t="str">
            <v>6206161037412</v>
          </cell>
          <cell r="B187" t="str">
            <v>19911001</v>
          </cell>
          <cell r="C187" t="str">
            <v>1503</v>
          </cell>
        </row>
        <row r="188">
          <cell r="A188" t="str">
            <v>6207201552516</v>
          </cell>
          <cell r="B188" t="str">
            <v>19940601</v>
          </cell>
          <cell r="C188" t="str">
            <v>1503</v>
          </cell>
        </row>
        <row r="189">
          <cell r="A189" t="str">
            <v>6107301024119</v>
          </cell>
          <cell r="B189" t="str">
            <v>19871201</v>
          </cell>
          <cell r="C189" t="str">
            <v>1503</v>
          </cell>
        </row>
        <row r="190">
          <cell r="A190" t="str">
            <v>6310141030415</v>
          </cell>
          <cell r="B190" t="str">
            <v>19960601</v>
          </cell>
          <cell r="C190" t="str">
            <v>1503</v>
          </cell>
        </row>
        <row r="191">
          <cell r="A191" t="str">
            <v>6501181046527</v>
          </cell>
          <cell r="B191" t="str">
            <v>19900702</v>
          </cell>
          <cell r="C191" t="str">
            <v>1503</v>
          </cell>
        </row>
        <row r="192">
          <cell r="A192" t="str">
            <v>6301061006512</v>
          </cell>
          <cell r="B192" t="str">
            <v>19940901</v>
          </cell>
          <cell r="C192" t="str">
            <v>1503</v>
          </cell>
        </row>
        <row r="193">
          <cell r="A193" t="str">
            <v>6511221041910</v>
          </cell>
          <cell r="B193" t="str">
            <v>19940901</v>
          </cell>
          <cell r="C193" t="str">
            <v>1503</v>
          </cell>
        </row>
        <row r="194">
          <cell r="A194" t="str">
            <v>6704252932112</v>
          </cell>
          <cell r="B194" t="str">
            <v>19950816</v>
          </cell>
          <cell r="C194" t="str">
            <v>1503</v>
          </cell>
        </row>
        <row r="195">
          <cell r="A195" t="str">
            <v>6603161017216</v>
          </cell>
          <cell r="B195" t="str">
            <v>19910104</v>
          </cell>
          <cell r="C195" t="str">
            <v>1503</v>
          </cell>
        </row>
        <row r="196">
          <cell r="A196" t="str">
            <v>6911031029621</v>
          </cell>
          <cell r="B196" t="str">
            <v>19950213</v>
          </cell>
          <cell r="C196" t="str">
            <v>1503</v>
          </cell>
        </row>
        <row r="197">
          <cell r="A197" t="str">
            <v>7002101108716</v>
          </cell>
          <cell r="B197" t="str">
            <v>19960222</v>
          </cell>
          <cell r="C197" t="str">
            <v>1503</v>
          </cell>
        </row>
        <row r="198">
          <cell r="A198" t="str">
            <v>7111261400814</v>
          </cell>
          <cell r="B198" t="str">
            <v>19960222</v>
          </cell>
          <cell r="C198" t="str">
            <v>1503</v>
          </cell>
        </row>
        <row r="199">
          <cell r="A199" t="str">
            <v>7205171042111</v>
          </cell>
          <cell r="B199" t="str">
            <v>20020805</v>
          </cell>
          <cell r="C199" t="str">
            <v>1503</v>
          </cell>
        </row>
        <row r="200">
          <cell r="A200" t="str">
            <v>7502081024114</v>
          </cell>
          <cell r="B200" t="str">
            <v>20020715</v>
          </cell>
          <cell r="C200" t="str">
            <v>1503</v>
          </cell>
        </row>
        <row r="201">
          <cell r="A201" t="str">
            <v>8106076100273</v>
          </cell>
          <cell r="B201" t="str">
            <v>20040712</v>
          </cell>
          <cell r="C201" t="str">
            <v>1503</v>
          </cell>
        </row>
        <row r="202">
          <cell r="A202" t="str">
            <v>6312151260626</v>
          </cell>
          <cell r="B202" t="str">
            <v>19870115</v>
          </cell>
          <cell r="C202" t="str">
            <v>1504</v>
          </cell>
        </row>
        <row r="203">
          <cell r="A203" t="str">
            <v>6410011691729</v>
          </cell>
          <cell r="B203" t="str">
            <v>19880803</v>
          </cell>
          <cell r="C203" t="str">
            <v>1504</v>
          </cell>
        </row>
        <row r="204">
          <cell r="A204" t="str">
            <v>6509241350718</v>
          </cell>
          <cell r="B204" t="str">
            <v>19960501</v>
          </cell>
          <cell r="C204" t="str">
            <v>1504</v>
          </cell>
        </row>
        <row r="205">
          <cell r="A205" t="str">
            <v>6411271026013</v>
          </cell>
          <cell r="B205" t="str">
            <v>19920106</v>
          </cell>
          <cell r="C205" t="str">
            <v>1505</v>
          </cell>
        </row>
        <row r="206">
          <cell r="A206" t="str">
            <v>6107161100716</v>
          </cell>
          <cell r="B206" t="str">
            <v>19890701</v>
          </cell>
          <cell r="C206" t="str">
            <v>1508</v>
          </cell>
        </row>
        <row r="207">
          <cell r="A207" t="str">
            <v>5810201540320</v>
          </cell>
          <cell r="B207" t="str">
            <v>19840105</v>
          </cell>
          <cell r="C207" t="str">
            <v>1509</v>
          </cell>
        </row>
        <row r="208">
          <cell r="A208" t="str">
            <v>6309051481316</v>
          </cell>
          <cell r="B208" t="str">
            <v>19890109</v>
          </cell>
          <cell r="C208" t="str">
            <v>1509</v>
          </cell>
        </row>
        <row r="209">
          <cell r="A209" t="str">
            <v>6503221351213</v>
          </cell>
          <cell r="B209" t="str">
            <v>19950301</v>
          </cell>
          <cell r="C209" t="str">
            <v>1509</v>
          </cell>
        </row>
        <row r="210">
          <cell r="A210" t="str">
            <v>6609201551113</v>
          </cell>
          <cell r="B210" t="str">
            <v>19930107</v>
          </cell>
          <cell r="C210" t="str">
            <v>1509</v>
          </cell>
        </row>
        <row r="211">
          <cell r="A211" t="str">
            <v>6304031898810</v>
          </cell>
          <cell r="B211" t="str">
            <v>19910701</v>
          </cell>
          <cell r="C211" t="str">
            <v>150A</v>
          </cell>
        </row>
        <row r="212">
          <cell r="A212" t="str">
            <v>7005251671219</v>
          </cell>
          <cell r="B212" t="str">
            <v>19960222</v>
          </cell>
          <cell r="C212" t="str">
            <v>150B</v>
          </cell>
        </row>
        <row r="213">
          <cell r="A213" t="str">
            <v>6504211067019</v>
          </cell>
          <cell r="B213" t="str">
            <v>19920806</v>
          </cell>
          <cell r="C213" t="str">
            <v>150E</v>
          </cell>
        </row>
        <row r="214">
          <cell r="A214" t="str">
            <v>6208251221170</v>
          </cell>
          <cell r="B214" t="str">
            <v>19931001</v>
          </cell>
          <cell r="C214" t="str">
            <v>150F</v>
          </cell>
        </row>
        <row r="215">
          <cell r="A215" t="str">
            <v>6709181051548</v>
          </cell>
          <cell r="B215" t="str">
            <v>19930104</v>
          </cell>
          <cell r="C215" t="str">
            <v>150F</v>
          </cell>
        </row>
        <row r="216">
          <cell r="A216" t="str">
            <v>6802051482124</v>
          </cell>
          <cell r="B216" t="str">
            <v>19960222</v>
          </cell>
          <cell r="C216" t="str">
            <v>150F</v>
          </cell>
        </row>
        <row r="217">
          <cell r="A217" t="str">
            <v>6407061812313</v>
          </cell>
          <cell r="B217" t="str">
            <v>19930216</v>
          </cell>
          <cell r="C217" t="str">
            <v>150G</v>
          </cell>
        </row>
        <row r="218">
          <cell r="A218" t="str">
            <v>6005171011138</v>
          </cell>
          <cell r="B218" t="str">
            <v>19840105</v>
          </cell>
          <cell r="C218" t="str">
            <v>150H</v>
          </cell>
        </row>
        <row r="219">
          <cell r="A219" t="str">
            <v>6512061026110</v>
          </cell>
          <cell r="B219" t="str">
            <v>19950901</v>
          </cell>
          <cell r="C219" t="str">
            <v>150H</v>
          </cell>
        </row>
        <row r="220">
          <cell r="A220" t="str">
            <v>6505281037821</v>
          </cell>
          <cell r="B220" t="str">
            <v>19940110</v>
          </cell>
          <cell r="C220" t="str">
            <v>150H</v>
          </cell>
        </row>
        <row r="221">
          <cell r="A221" t="str">
            <v>6202131017317</v>
          </cell>
          <cell r="B221" t="str">
            <v>19891206</v>
          </cell>
          <cell r="C221" t="str">
            <v>150J</v>
          </cell>
        </row>
        <row r="222">
          <cell r="A222" t="str">
            <v>6311271009417</v>
          </cell>
          <cell r="B222" t="str">
            <v>19891204</v>
          </cell>
          <cell r="C222" t="str">
            <v>150L</v>
          </cell>
        </row>
        <row r="223">
          <cell r="A223" t="str">
            <v>6506051122712</v>
          </cell>
          <cell r="B223" t="str">
            <v>19930104</v>
          </cell>
          <cell r="C223" t="str">
            <v>150M</v>
          </cell>
        </row>
        <row r="224">
          <cell r="A224" t="str">
            <v>5909161122040</v>
          </cell>
          <cell r="B224" t="str">
            <v>19871111</v>
          </cell>
          <cell r="C224" t="str">
            <v>150N</v>
          </cell>
        </row>
        <row r="225">
          <cell r="A225" t="str">
            <v>6404051551516</v>
          </cell>
          <cell r="B225" t="str">
            <v>19960901</v>
          </cell>
          <cell r="C225" t="str">
            <v>150N</v>
          </cell>
        </row>
        <row r="226">
          <cell r="A226" t="str">
            <v>6508201920532</v>
          </cell>
          <cell r="B226" t="str">
            <v>19930107</v>
          </cell>
          <cell r="C226" t="str">
            <v>150P</v>
          </cell>
        </row>
        <row r="227">
          <cell r="A227" t="str">
            <v>6508061905829</v>
          </cell>
          <cell r="B227" t="str">
            <v>19920103</v>
          </cell>
          <cell r="C227" t="str">
            <v>150Q</v>
          </cell>
        </row>
        <row r="228">
          <cell r="A228" t="str">
            <v>6211271017616</v>
          </cell>
          <cell r="B228" t="str">
            <v>19920401</v>
          </cell>
          <cell r="C228" t="str">
            <v>150R</v>
          </cell>
        </row>
        <row r="229">
          <cell r="A229" t="str">
            <v>6610101914219</v>
          </cell>
          <cell r="B229" t="str">
            <v>19920106</v>
          </cell>
          <cell r="C229" t="str">
            <v>150R</v>
          </cell>
        </row>
        <row r="230">
          <cell r="A230" t="str">
            <v>6701151006512</v>
          </cell>
          <cell r="B230" t="str">
            <v>19930104</v>
          </cell>
          <cell r="C230" t="str">
            <v>150R</v>
          </cell>
        </row>
        <row r="231">
          <cell r="A231" t="str">
            <v>6807101932516</v>
          </cell>
          <cell r="B231" t="str">
            <v>19930107</v>
          </cell>
          <cell r="C231" t="str">
            <v>150S</v>
          </cell>
        </row>
        <row r="232">
          <cell r="A232" t="str">
            <v>6207161550113</v>
          </cell>
          <cell r="B232" t="str">
            <v>19950401</v>
          </cell>
          <cell r="C232" t="str">
            <v>150T</v>
          </cell>
        </row>
        <row r="233">
          <cell r="A233" t="str">
            <v>6908231347822</v>
          </cell>
          <cell r="B233" t="str">
            <v>20000103</v>
          </cell>
          <cell r="C233" t="str">
            <v>150T</v>
          </cell>
        </row>
        <row r="234">
          <cell r="A234" t="str">
            <v>6001111023618</v>
          </cell>
          <cell r="B234" t="str">
            <v>19940901</v>
          </cell>
          <cell r="C234" t="str">
            <v>150U</v>
          </cell>
        </row>
        <row r="235">
          <cell r="A235" t="str">
            <v>6101281932313</v>
          </cell>
          <cell r="B235" t="str">
            <v>19840105</v>
          </cell>
          <cell r="C235" t="str">
            <v>160</v>
          </cell>
        </row>
        <row r="236">
          <cell r="A236" t="str">
            <v>6412161047612</v>
          </cell>
          <cell r="B236" t="str">
            <v>19930801</v>
          </cell>
          <cell r="C236" t="str">
            <v>16011</v>
          </cell>
        </row>
        <row r="237">
          <cell r="A237" t="str">
            <v>6601011030223</v>
          </cell>
          <cell r="B237" t="str">
            <v>20041016</v>
          </cell>
          <cell r="C237" t="str">
            <v>16011</v>
          </cell>
        </row>
        <row r="238">
          <cell r="A238" t="str">
            <v>6810031531217</v>
          </cell>
          <cell r="B238" t="str">
            <v>19950301</v>
          </cell>
          <cell r="C238" t="str">
            <v>16011</v>
          </cell>
        </row>
        <row r="239">
          <cell r="A239" t="str">
            <v>6512201121315</v>
          </cell>
          <cell r="B239" t="str">
            <v>20000801</v>
          </cell>
          <cell r="C239" t="str">
            <v>16011</v>
          </cell>
        </row>
        <row r="240">
          <cell r="A240" t="str">
            <v>6912102121926</v>
          </cell>
          <cell r="B240" t="str">
            <v>19950213</v>
          </cell>
          <cell r="C240" t="str">
            <v>16011</v>
          </cell>
        </row>
        <row r="241">
          <cell r="A241" t="str">
            <v>7208262411310</v>
          </cell>
          <cell r="B241" t="str">
            <v>20000718</v>
          </cell>
          <cell r="C241" t="str">
            <v>16011</v>
          </cell>
        </row>
        <row r="242">
          <cell r="A242" t="str">
            <v>7105302025421</v>
          </cell>
          <cell r="B242" t="str">
            <v>19970701</v>
          </cell>
          <cell r="C242" t="str">
            <v>16011</v>
          </cell>
        </row>
        <row r="243">
          <cell r="A243" t="str">
            <v>7105181046918</v>
          </cell>
          <cell r="B243" t="str">
            <v>20000417</v>
          </cell>
          <cell r="C243" t="str">
            <v>16011</v>
          </cell>
        </row>
        <row r="244">
          <cell r="A244" t="str">
            <v>7408082066814</v>
          </cell>
          <cell r="B244" t="str">
            <v>19990308</v>
          </cell>
          <cell r="C244" t="str">
            <v>16011</v>
          </cell>
        </row>
        <row r="245">
          <cell r="A245" t="str">
            <v>7503181552524</v>
          </cell>
          <cell r="B245" t="str">
            <v>20000821</v>
          </cell>
          <cell r="C245" t="str">
            <v>16011</v>
          </cell>
        </row>
        <row r="246">
          <cell r="A246" t="str">
            <v>7712102567011</v>
          </cell>
          <cell r="B246" t="str">
            <v>20010305</v>
          </cell>
          <cell r="C246" t="str">
            <v>16011</v>
          </cell>
        </row>
        <row r="247">
          <cell r="A247" t="str">
            <v>7611202025411</v>
          </cell>
          <cell r="B247" t="str">
            <v>20040712</v>
          </cell>
          <cell r="C247" t="str">
            <v>16011</v>
          </cell>
        </row>
        <row r="248">
          <cell r="A248" t="str">
            <v>7901212047411</v>
          </cell>
          <cell r="B248" t="str">
            <v>20040712</v>
          </cell>
          <cell r="C248" t="str">
            <v>16011</v>
          </cell>
        </row>
        <row r="249">
          <cell r="A249" t="str">
            <v>7406171573219</v>
          </cell>
          <cell r="B249" t="str">
            <v>20020715</v>
          </cell>
          <cell r="C249" t="str">
            <v>16011</v>
          </cell>
        </row>
        <row r="250">
          <cell r="A250" t="str">
            <v>7311181246911</v>
          </cell>
          <cell r="B250" t="str">
            <v>20040712</v>
          </cell>
          <cell r="C250" t="str">
            <v>16011</v>
          </cell>
        </row>
        <row r="251">
          <cell r="A251" t="str">
            <v>8009142067710</v>
          </cell>
          <cell r="B251" t="str">
            <v>20040112</v>
          </cell>
          <cell r="C251" t="str">
            <v>16011</v>
          </cell>
        </row>
        <row r="252">
          <cell r="A252" t="str">
            <v>8002272161918</v>
          </cell>
          <cell r="B252" t="str">
            <v>20040112</v>
          </cell>
          <cell r="C252" t="str">
            <v>16011</v>
          </cell>
        </row>
        <row r="253">
          <cell r="A253" t="str">
            <v>6703121009626</v>
          </cell>
          <cell r="B253" t="str">
            <v>19990301</v>
          </cell>
          <cell r="C253" t="str">
            <v>16012</v>
          </cell>
        </row>
        <row r="254">
          <cell r="A254" t="str">
            <v>7007212109022</v>
          </cell>
          <cell r="B254" t="str">
            <v>19950716</v>
          </cell>
          <cell r="C254" t="str">
            <v>16012</v>
          </cell>
        </row>
        <row r="255">
          <cell r="A255" t="str">
            <v>6903041042311</v>
          </cell>
          <cell r="B255" t="str">
            <v>19940110</v>
          </cell>
          <cell r="C255" t="str">
            <v>16012</v>
          </cell>
        </row>
        <row r="256">
          <cell r="A256" t="str">
            <v>7109202042529</v>
          </cell>
          <cell r="B256" t="str">
            <v>20021001</v>
          </cell>
          <cell r="C256" t="str">
            <v>16012</v>
          </cell>
        </row>
        <row r="257">
          <cell r="A257" t="str">
            <v>6801191105412</v>
          </cell>
          <cell r="B257" t="str">
            <v>19990712</v>
          </cell>
          <cell r="C257" t="str">
            <v>16012</v>
          </cell>
        </row>
        <row r="258">
          <cell r="A258" t="str">
            <v>7111092920515</v>
          </cell>
          <cell r="B258" t="str">
            <v>19990705</v>
          </cell>
          <cell r="C258" t="str">
            <v>16012</v>
          </cell>
        </row>
        <row r="259">
          <cell r="A259" t="str">
            <v>7104292067212</v>
          </cell>
          <cell r="B259" t="str">
            <v>20000228</v>
          </cell>
          <cell r="C259" t="str">
            <v>16012</v>
          </cell>
        </row>
        <row r="260">
          <cell r="A260" t="str">
            <v>7112021051112</v>
          </cell>
          <cell r="B260" t="str">
            <v>19990915</v>
          </cell>
          <cell r="C260" t="str">
            <v>16012</v>
          </cell>
        </row>
        <row r="261">
          <cell r="A261" t="str">
            <v>7109301222918</v>
          </cell>
          <cell r="B261" t="str">
            <v>20010801</v>
          </cell>
          <cell r="C261" t="str">
            <v>16012</v>
          </cell>
        </row>
        <row r="262">
          <cell r="A262" t="str">
            <v>7705282010926</v>
          </cell>
          <cell r="B262" t="str">
            <v>20000417</v>
          </cell>
          <cell r="C262" t="str">
            <v>16012</v>
          </cell>
        </row>
        <row r="263">
          <cell r="A263" t="str">
            <v>8009252000718</v>
          </cell>
          <cell r="B263" t="str">
            <v>20040712</v>
          </cell>
          <cell r="C263" t="str">
            <v>16012</v>
          </cell>
        </row>
        <row r="264">
          <cell r="A264" t="str">
            <v>7510271002510</v>
          </cell>
          <cell r="B264" t="str">
            <v>20040712</v>
          </cell>
          <cell r="C264" t="str">
            <v>16012</v>
          </cell>
        </row>
        <row r="265">
          <cell r="A265" t="str">
            <v>7811061068314</v>
          </cell>
          <cell r="B265" t="str">
            <v>20040112</v>
          </cell>
          <cell r="C265" t="str">
            <v>16012</v>
          </cell>
        </row>
        <row r="266">
          <cell r="A266" t="str">
            <v>7408035100291</v>
          </cell>
          <cell r="B266" t="str">
            <v>20040920</v>
          </cell>
          <cell r="C266" t="str">
            <v>16012</v>
          </cell>
        </row>
        <row r="267">
          <cell r="A267" t="str">
            <v>6303031055334</v>
          </cell>
          <cell r="B267" t="str">
            <v>19911101</v>
          </cell>
          <cell r="C267" t="str">
            <v>1602</v>
          </cell>
        </row>
        <row r="268">
          <cell r="A268" t="str">
            <v>6308151476410</v>
          </cell>
          <cell r="B268" t="str">
            <v>19891204</v>
          </cell>
          <cell r="C268" t="str">
            <v>1602</v>
          </cell>
        </row>
        <row r="269">
          <cell r="A269" t="str">
            <v>6405181053117</v>
          </cell>
          <cell r="B269" t="str">
            <v>19950301</v>
          </cell>
          <cell r="C269" t="str">
            <v>1602</v>
          </cell>
        </row>
        <row r="270">
          <cell r="A270" t="str">
            <v>6605101932232</v>
          </cell>
          <cell r="B270" t="str">
            <v>19920103</v>
          </cell>
          <cell r="C270" t="str">
            <v>1602</v>
          </cell>
        </row>
        <row r="271">
          <cell r="A271" t="str">
            <v>6911141018213</v>
          </cell>
          <cell r="B271" t="str">
            <v>20000316</v>
          </cell>
          <cell r="C271" t="str">
            <v>1602</v>
          </cell>
        </row>
        <row r="272">
          <cell r="A272" t="str">
            <v>7211242173917</v>
          </cell>
          <cell r="B272" t="str">
            <v>20000403</v>
          </cell>
          <cell r="C272" t="str">
            <v>1602</v>
          </cell>
        </row>
        <row r="273">
          <cell r="A273" t="str">
            <v>7201261002417</v>
          </cell>
          <cell r="B273" t="str">
            <v>20031001</v>
          </cell>
          <cell r="C273" t="str">
            <v>1602</v>
          </cell>
        </row>
        <row r="274">
          <cell r="A274" t="str">
            <v>7002041000812</v>
          </cell>
          <cell r="B274" t="str">
            <v>19970501</v>
          </cell>
          <cell r="C274" t="str">
            <v>1602</v>
          </cell>
        </row>
        <row r="275">
          <cell r="A275" t="str">
            <v>7002281066824</v>
          </cell>
          <cell r="B275" t="str">
            <v>20020812</v>
          </cell>
          <cell r="C275" t="str">
            <v>1602</v>
          </cell>
        </row>
        <row r="276">
          <cell r="A276" t="str">
            <v>7402202123211</v>
          </cell>
          <cell r="B276" t="str">
            <v>20040901</v>
          </cell>
          <cell r="C276" t="str">
            <v>1602</v>
          </cell>
        </row>
        <row r="277">
          <cell r="A277" t="str">
            <v>7208081829618</v>
          </cell>
          <cell r="B277" t="str">
            <v>20040701</v>
          </cell>
          <cell r="C277" t="str">
            <v>1602</v>
          </cell>
        </row>
        <row r="278">
          <cell r="A278" t="str">
            <v>7002136100184</v>
          </cell>
          <cell r="B278" t="str">
            <v>19990802</v>
          </cell>
          <cell r="C278" t="str">
            <v>1602</v>
          </cell>
        </row>
        <row r="279">
          <cell r="A279" t="str">
            <v>6808121030112</v>
          </cell>
          <cell r="B279" t="str">
            <v>20010302</v>
          </cell>
          <cell r="C279" t="str">
            <v>1602</v>
          </cell>
        </row>
        <row r="280">
          <cell r="A280" t="str">
            <v>7202181041816</v>
          </cell>
          <cell r="B280" t="str">
            <v>20040701</v>
          </cell>
          <cell r="C280" t="str">
            <v>1602</v>
          </cell>
        </row>
        <row r="281">
          <cell r="A281" t="str">
            <v>7112141405419</v>
          </cell>
          <cell r="B281" t="str">
            <v>20040401</v>
          </cell>
          <cell r="C281" t="str">
            <v>1602</v>
          </cell>
        </row>
        <row r="282">
          <cell r="A282" t="str">
            <v>7810042067114</v>
          </cell>
          <cell r="B282" t="str">
            <v>20020221</v>
          </cell>
          <cell r="C282" t="str">
            <v>1602</v>
          </cell>
        </row>
        <row r="283">
          <cell r="A283" t="str">
            <v>7209115101499</v>
          </cell>
          <cell r="B283" t="str">
            <v>20021016</v>
          </cell>
          <cell r="C283" t="str">
            <v>1602</v>
          </cell>
        </row>
        <row r="284">
          <cell r="A284" t="str">
            <v>6402261037911</v>
          </cell>
          <cell r="B284" t="str">
            <v>19890105</v>
          </cell>
          <cell r="C284" t="str">
            <v>1603</v>
          </cell>
        </row>
        <row r="285">
          <cell r="A285" t="str">
            <v>6702271037415</v>
          </cell>
          <cell r="B285" t="str">
            <v>19990712</v>
          </cell>
          <cell r="C285" t="str">
            <v>1603</v>
          </cell>
        </row>
        <row r="286">
          <cell r="A286" t="str">
            <v>6804051454814</v>
          </cell>
          <cell r="B286" t="str">
            <v>19910301</v>
          </cell>
          <cell r="C286" t="str">
            <v>1603</v>
          </cell>
        </row>
        <row r="287">
          <cell r="A287" t="str">
            <v>6807281330514</v>
          </cell>
          <cell r="B287" t="str">
            <v>19950213</v>
          </cell>
          <cell r="C287" t="str">
            <v>1603</v>
          </cell>
        </row>
        <row r="288">
          <cell r="A288" t="str">
            <v>7005211063615</v>
          </cell>
          <cell r="B288" t="str">
            <v>20020603</v>
          </cell>
          <cell r="C288" t="str">
            <v>1603</v>
          </cell>
        </row>
        <row r="289">
          <cell r="A289" t="str">
            <v>7310211010517</v>
          </cell>
          <cell r="B289" t="str">
            <v>20041220</v>
          </cell>
          <cell r="C289" t="str">
            <v>1603</v>
          </cell>
        </row>
        <row r="290">
          <cell r="A290" t="str">
            <v>8012102081139</v>
          </cell>
          <cell r="B290" t="str">
            <v>20040712</v>
          </cell>
          <cell r="C290" t="str">
            <v>1603</v>
          </cell>
        </row>
        <row r="291">
          <cell r="A291" t="str">
            <v>6802041840414</v>
          </cell>
          <cell r="B291" t="str">
            <v>19950807</v>
          </cell>
          <cell r="C291" t="str">
            <v>1604</v>
          </cell>
        </row>
        <row r="292">
          <cell r="A292" t="str">
            <v>7011042109327</v>
          </cell>
          <cell r="B292" t="str">
            <v>20021007</v>
          </cell>
          <cell r="C292" t="str">
            <v>1604</v>
          </cell>
        </row>
        <row r="293">
          <cell r="A293" t="str">
            <v>6908171031511</v>
          </cell>
          <cell r="B293" t="str">
            <v>19960222</v>
          </cell>
          <cell r="C293" t="str">
            <v>1604</v>
          </cell>
        </row>
        <row r="294">
          <cell r="A294" t="str">
            <v>7311242105516</v>
          </cell>
          <cell r="B294" t="str">
            <v>19960601</v>
          </cell>
          <cell r="C294" t="str">
            <v>1604</v>
          </cell>
        </row>
        <row r="295">
          <cell r="A295" t="str">
            <v>7012171565819</v>
          </cell>
          <cell r="B295" t="str">
            <v>20030801</v>
          </cell>
          <cell r="C295" t="str">
            <v>1604</v>
          </cell>
        </row>
        <row r="296">
          <cell r="A296" t="str">
            <v>7512152067426</v>
          </cell>
          <cell r="B296" t="str">
            <v>20000201</v>
          </cell>
          <cell r="C296" t="str">
            <v>1604</v>
          </cell>
        </row>
        <row r="297">
          <cell r="A297" t="str">
            <v>7102121042312</v>
          </cell>
          <cell r="B297" t="str">
            <v>20000201</v>
          </cell>
          <cell r="C297" t="str">
            <v>1604</v>
          </cell>
        </row>
        <row r="298">
          <cell r="A298" t="str">
            <v>8010142055415</v>
          </cell>
          <cell r="B298" t="str">
            <v>20040112</v>
          </cell>
          <cell r="C298" t="str">
            <v>1604</v>
          </cell>
        </row>
        <row r="299">
          <cell r="A299" t="str">
            <v>7807252068714</v>
          </cell>
          <cell r="B299" t="str">
            <v>20021101</v>
          </cell>
          <cell r="C299" t="str">
            <v>1604</v>
          </cell>
        </row>
        <row r="300">
          <cell r="A300" t="str">
            <v>6208251006412</v>
          </cell>
          <cell r="B300" t="str">
            <v>19990901</v>
          </cell>
          <cell r="C300" t="str">
            <v>1605</v>
          </cell>
        </row>
        <row r="301">
          <cell r="A301" t="str">
            <v>6303161018339</v>
          </cell>
          <cell r="B301" t="str">
            <v>19890109</v>
          </cell>
          <cell r="C301" t="str">
            <v>1605</v>
          </cell>
        </row>
        <row r="302">
          <cell r="A302" t="str">
            <v>7302032017417</v>
          </cell>
          <cell r="B302" t="str">
            <v>19951016</v>
          </cell>
          <cell r="C302" t="str">
            <v>1605</v>
          </cell>
        </row>
        <row r="303">
          <cell r="A303" t="str">
            <v>7501251018417</v>
          </cell>
          <cell r="B303" t="str">
            <v>20030701</v>
          </cell>
          <cell r="C303" t="str">
            <v>1605</v>
          </cell>
        </row>
        <row r="304">
          <cell r="A304" t="str">
            <v>6304111047515</v>
          </cell>
          <cell r="B304" t="str">
            <v>19890109</v>
          </cell>
          <cell r="C304" t="str">
            <v>1606</v>
          </cell>
        </row>
        <row r="305">
          <cell r="A305" t="str">
            <v>6208301011912</v>
          </cell>
          <cell r="B305" t="str">
            <v>19871201</v>
          </cell>
          <cell r="C305" t="str">
            <v>1606</v>
          </cell>
        </row>
        <row r="306">
          <cell r="A306" t="str">
            <v>7003251025418</v>
          </cell>
          <cell r="B306" t="str">
            <v>19950213</v>
          </cell>
          <cell r="C306" t="str">
            <v>1606</v>
          </cell>
        </row>
        <row r="307">
          <cell r="A307" t="str">
            <v>6709041067119</v>
          </cell>
          <cell r="B307" t="str">
            <v>19930104</v>
          </cell>
          <cell r="C307" t="str">
            <v>1606</v>
          </cell>
        </row>
        <row r="308">
          <cell r="A308" t="str">
            <v>7502152538325</v>
          </cell>
          <cell r="B308" t="str">
            <v>19940401</v>
          </cell>
          <cell r="C308" t="str">
            <v>1606</v>
          </cell>
        </row>
        <row r="309">
          <cell r="A309" t="str">
            <v>5807041025814</v>
          </cell>
          <cell r="B309" t="str">
            <v>19820205</v>
          </cell>
          <cell r="C309" t="str">
            <v>170</v>
          </cell>
        </row>
        <row r="310">
          <cell r="A310" t="str">
            <v>5602015100897</v>
          </cell>
          <cell r="B310" t="str">
            <v>20040712</v>
          </cell>
          <cell r="C310" t="str">
            <v>170</v>
          </cell>
        </row>
        <row r="311">
          <cell r="A311" t="str">
            <v>6703172251260</v>
          </cell>
          <cell r="B311" t="str">
            <v>19960416</v>
          </cell>
          <cell r="C311" t="str">
            <v>170</v>
          </cell>
        </row>
        <row r="312">
          <cell r="A312" t="str">
            <v>6712132047525</v>
          </cell>
          <cell r="B312" t="str">
            <v>19930208</v>
          </cell>
          <cell r="C312" t="str">
            <v>170</v>
          </cell>
        </row>
        <row r="313">
          <cell r="A313" t="str">
            <v>7201232249117</v>
          </cell>
          <cell r="B313" t="str">
            <v>19940103</v>
          </cell>
          <cell r="C313" t="str">
            <v>170</v>
          </cell>
        </row>
        <row r="314">
          <cell r="A314" t="str">
            <v>6708231691724</v>
          </cell>
          <cell r="B314" t="str">
            <v>19930107</v>
          </cell>
          <cell r="C314" t="str">
            <v>170</v>
          </cell>
        </row>
        <row r="315">
          <cell r="A315" t="str">
            <v>6705271056218</v>
          </cell>
          <cell r="B315" t="str">
            <v>20000612</v>
          </cell>
          <cell r="C315" t="str">
            <v>170</v>
          </cell>
        </row>
        <row r="316">
          <cell r="A316" t="str">
            <v>7403212482410</v>
          </cell>
          <cell r="B316" t="str">
            <v>20000601</v>
          </cell>
          <cell r="C316" t="str">
            <v>170</v>
          </cell>
        </row>
        <row r="317">
          <cell r="A317" t="str">
            <v>7104191066928</v>
          </cell>
          <cell r="B317" t="str">
            <v>19990308</v>
          </cell>
          <cell r="C317" t="str">
            <v>170</v>
          </cell>
        </row>
        <row r="318">
          <cell r="A318" t="str">
            <v>7602012055313</v>
          </cell>
          <cell r="B318" t="str">
            <v>20000108</v>
          </cell>
          <cell r="C318" t="str">
            <v>170</v>
          </cell>
        </row>
        <row r="319">
          <cell r="A319" t="str">
            <v>7403215100893</v>
          </cell>
          <cell r="B319" t="str">
            <v>20020901</v>
          </cell>
          <cell r="C319" t="str">
            <v>170</v>
          </cell>
        </row>
        <row r="320">
          <cell r="A320" t="str">
            <v>7711115101498</v>
          </cell>
          <cell r="B320" t="str">
            <v>20020901</v>
          </cell>
          <cell r="C320" t="str">
            <v>170</v>
          </cell>
        </row>
        <row r="321">
          <cell r="A321" t="str">
            <v>6106252066715</v>
          </cell>
          <cell r="B321" t="str">
            <v>19940411</v>
          </cell>
          <cell r="C321" t="str">
            <v>17010</v>
          </cell>
        </row>
        <row r="322">
          <cell r="A322" t="str">
            <v>4609195101097</v>
          </cell>
          <cell r="B322" t="str">
            <v>20030421</v>
          </cell>
          <cell r="C322" t="str">
            <v>17010</v>
          </cell>
        </row>
        <row r="323">
          <cell r="A323" t="str">
            <v>6202121560110</v>
          </cell>
          <cell r="B323" t="str">
            <v>20000424</v>
          </cell>
          <cell r="C323" t="str">
            <v>17010</v>
          </cell>
        </row>
        <row r="324">
          <cell r="A324" t="str">
            <v>6602151682817</v>
          </cell>
          <cell r="B324" t="str">
            <v>19891206</v>
          </cell>
          <cell r="C324" t="str">
            <v>17010</v>
          </cell>
        </row>
        <row r="325">
          <cell r="A325" t="str">
            <v>6610201840719</v>
          </cell>
          <cell r="B325" t="str">
            <v>19920103</v>
          </cell>
          <cell r="C325" t="str">
            <v>17010</v>
          </cell>
        </row>
        <row r="326">
          <cell r="A326" t="str">
            <v>6812121055423</v>
          </cell>
          <cell r="B326" t="str">
            <v>19970120</v>
          </cell>
          <cell r="C326" t="str">
            <v>17010</v>
          </cell>
        </row>
        <row r="327">
          <cell r="A327" t="str">
            <v>6709241019015</v>
          </cell>
          <cell r="B327" t="str">
            <v>19960222</v>
          </cell>
          <cell r="C327" t="str">
            <v>17010</v>
          </cell>
        </row>
        <row r="328">
          <cell r="A328" t="str">
            <v>6902111037510</v>
          </cell>
          <cell r="B328" t="str">
            <v>19960222</v>
          </cell>
          <cell r="C328" t="str">
            <v>17010</v>
          </cell>
        </row>
        <row r="329">
          <cell r="A329" t="str">
            <v>7006031002410</v>
          </cell>
          <cell r="B329" t="str">
            <v>19980223</v>
          </cell>
          <cell r="C329" t="str">
            <v>17010</v>
          </cell>
        </row>
        <row r="330">
          <cell r="A330" t="str">
            <v>7602032074310</v>
          </cell>
          <cell r="B330" t="str">
            <v>19990308</v>
          </cell>
          <cell r="C330" t="str">
            <v>17010</v>
          </cell>
        </row>
        <row r="331">
          <cell r="A331" t="str">
            <v>7107081067213</v>
          </cell>
          <cell r="B331" t="str">
            <v>20000108</v>
          </cell>
          <cell r="C331" t="str">
            <v>17010</v>
          </cell>
        </row>
        <row r="332">
          <cell r="A332" t="str">
            <v>7611012019631</v>
          </cell>
          <cell r="B332" t="str">
            <v>20000108</v>
          </cell>
          <cell r="C332" t="str">
            <v>17010</v>
          </cell>
        </row>
        <row r="333">
          <cell r="A333" t="str">
            <v>7402151029624</v>
          </cell>
          <cell r="B333" t="str">
            <v>20041001</v>
          </cell>
          <cell r="C333" t="str">
            <v>17010</v>
          </cell>
        </row>
        <row r="334">
          <cell r="A334" t="str">
            <v>7711172267816</v>
          </cell>
          <cell r="B334" t="str">
            <v>20010207</v>
          </cell>
          <cell r="C334" t="str">
            <v>17010</v>
          </cell>
        </row>
        <row r="335">
          <cell r="A335" t="str">
            <v>7607111002213</v>
          </cell>
          <cell r="B335" t="str">
            <v>20020221</v>
          </cell>
          <cell r="C335" t="str">
            <v>17010</v>
          </cell>
        </row>
        <row r="336">
          <cell r="A336" t="str">
            <v>7703071058226</v>
          </cell>
          <cell r="B336" t="str">
            <v>20040112</v>
          </cell>
          <cell r="C336" t="str">
            <v>17010</v>
          </cell>
        </row>
        <row r="337">
          <cell r="A337" t="str">
            <v>6002121002517</v>
          </cell>
          <cell r="B337" t="str">
            <v>19930524</v>
          </cell>
          <cell r="C337" t="str">
            <v>17020</v>
          </cell>
        </row>
        <row r="338">
          <cell r="A338" t="str">
            <v>6403191037411</v>
          </cell>
          <cell r="B338" t="str">
            <v>19990901</v>
          </cell>
          <cell r="C338" t="str">
            <v>17020</v>
          </cell>
        </row>
        <row r="339">
          <cell r="A339" t="str">
            <v>6702061674414</v>
          </cell>
          <cell r="B339" t="str">
            <v>19950401</v>
          </cell>
          <cell r="C339" t="str">
            <v>17020</v>
          </cell>
        </row>
        <row r="340">
          <cell r="A340" t="str">
            <v>6805261323413</v>
          </cell>
          <cell r="B340" t="str">
            <v>19920103</v>
          </cell>
          <cell r="C340" t="str">
            <v>17020</v>
          </cell>
        </row>
        <row r="341">
          <cell r="A341" t="str">
            <v>6904102012411</v>
          </cell>
          <cell r="B341" t="str">
            <v>20020116</v>
          </cell>
          <cell r="C341" t="str">
            <v>17020</v>
          </cell>
        </row>
        <row r="342">
          <cell r="A342" t="str">
            <v>6705211121719</v>
          </cell>
          <cell r="B342" t="str">
            <v>19930104</v>
          </cell>
          <cell r="C342" t="str">
            <v>17020</v>
          </cell>
        </row>
        <row r="343">
          <cell r="A343" t="str">
            <v>7002201053019</v>
          </cell>
          <cell r="B343" t="str">
            <v>19950213</v>
          </cell>
          <cell r="C343" t="str">
            <v>17020</v>
          </cell>
        </row>
        <row r="344">
          <cell r="A344" t="str">
            <v>6802131122218</v>
          </cell>
          <cell r="B344" t="str">
            <v>20000403</v>
          </cell>
          <cell r="C344" t="str">
            <v>17020</v>
          </cell>
        </row>
        <row r="345">
          <cell r="A345" t="str">
            <v>7309252042911</v>
          </cell>
          <cell r="B345" t="str">
            <v>20030401</v>
          </cell>
          <cell r="C345" t="str">
            <v>17020</v>
          </cell>
        </row>
        <row r="346">
          <cell r="A346" t="str">
            <v>6909051654812</v>
          </cell>
          <cell r="B346" t="str">
            <v>19960601</v>
          </cell>
          <cell r="C346" t="str">
            <v>17020</v>
          </cell>
        </row>
        <row r="347">
          <cell r="A347" t="str">
            <v>7210271149118</v>
          </cell>
          <cell r="B347" t="str">
            <v>19990308</v>
          </cell>
          <cell r="C347" t="str">
            <v>17020</v>
          </cell>
        </row>
        <row r="348">
          <cell r="A348" t="str">
            <v>7301211927212</v>
          </cell>
          <cell r="B348" t="str">
            <v>20040701</v>
          </cell>
          <cell r="C348" t="str">
            <v>17020</v>
          </cell>
        </row>
        <row r="349">
          <cell r="A349" t="str">
            <v>7407021790113</v>
          </cell>
          <cell r="B349" t="str">
            <v>20000207</v>
          </cell>
          <cell r="C349" t="str">
            <v>17020</v>
          </cell>
        </row>
        <row r="350">
          <cell r="A350" t="str">
            <v>7206011057825</v>
          </cell>
          <cell r="B350" t="str">
            <v>20000108</v>
          </cell>
          <cell r="C350" t="str">
            <v>17020</v>
          </cell>
        </row>
        <row r="351">
          <cell r="A351" t="str">
            <v>7505012019116</v>
          </cell>
          <cell r="B351" t="str">
            <v>20000821</v>
          </cell>
          <cell r="C351" t="str">
            <v>17020</v>
          </cell>
        </row>
        <row r="352">
          <cell r="A352" t="str">
            <v>7711222406318</v>
          </cell>
          <cell r="B352" t="str">
            <v>20000108</v>
          </cell>
          <cell r="C352" t="str">
            <v>17020</v>
          </cell>
        </row>
        <row r="353">
          <cell r="A353" t="str">
            <v>7310271068315</v>
          </cell>
          <cell r="B353" t="str">
            <v>20020715</v>
          </cell>
          <cell r="C353" t="str">
            <v>17020</v>
          </cell>
        </row>
        <row r="354">
          <cell r="A354" t="str">
            <v>7507182011910</v>
          </cell>
          <cell r="B354" t="str">
            <v>20030801</v>
          </cell>
          <cell r="C354" t="str">
            <v>17020</v>
          </cell>
        </row>
        <row r="355">
          <cell r="A355" t="str">
            <v>7601212075238</v>
          </cell>
          <cell r="B355" t="str">
            <v>20030901</v>
          </cell>
          <cell r="C355" t="str">
            <v>17020</v>
          </cell>
        </row>
        <row r="356">
          <cell r="A356" t="str">
            <v>5901101069511</v>
          </cell>
          <cell r="B356" t="str">
            <v>19870115</v>
          </cell>
          <cell r="C356" t="str">
            <v>17030</v>
          </cell>
        </row>
        <row r="357">
          <cell r="A357" t="str">
            <v>6008031037712</v>
          </cell>
          <cell r="B357" t="str">
            <v>19900517</v>
          </cell>
          <cell r="C357" t="str">
            <v>17030</v>
          </cell>
        </row>
        <row r="358">
          <cell r="A358" t="str">
            <v>6811272026015</v>
          </cell>
          <cell r="B358" t="str">
            <v>19990601</v>
          </cell>
          <cell r="C358" t="str">
            <v>17030</v>
          </cell>
        </row>
        <row r="359">
          <cell r="A359" t="str">
            <v>7010242802429</v>
          </cell>
          <cell r="B359" t="str">
            <v>20000801</v>
          </cell>
          <cell r="C359" t="str">
            <v>17030</v>
          </cell>
        </row>
        <row r="360">
          <cell r="A360" t="str">
            <v>6709191011310</v>
          </cell>
          <cell r="B360" t="str">
            <v>20020603</v>
          </cell>
          <cell r="C360" t="str">
            <v>17030</v>
          </cell>
        </row>
        <row r="361">
          <cell r="A361" t="str">
            <v>6806031074321</v>
          </cell>
          <cell r="B361" t="str">
            <v>20000424</v>
          </cell>
          <cell r="C361" t="str">
            <v>17030</v>
          </cell>
        </row>
        <row r="362">
          <cell r="A362" t="str">
            <v>6801101025019</v>
          </cell>
          <cell r="B362" t="str">
            <v>19960201</v>
          </cell>
          <cell r="C362" t="str">
            <v>17030</v>
          </cell>
        </row>
        <row r="363">
          <cell r="A363" t="str">
            <v>7102041023711</v>
          </cell>
          <cell r="B363" t="str">
            <v>19970210</v>
          </cell>
          <cell r="C363" t="str">
            <v>17030</v>
          </cell>
        </row>
        <row r="364">
          <cell r="A364" t="str">
            <v>7104081030617</v>
          </cell>
          <cell r="B364" t="str">
            <v>19970120</v>
          </cell>
          <cell r="C364" t="str">
            <v>17030</v>
          </cell>
        </row>
        <row r="365">
          <cell r="A365" t="str">
            <v>7110021063712</v>
          </cell>
          <cell r="B365" t="str">
            <v>19980223</v>
          </cell>
          <cell r="C365" t="str">
            <v>17030</v>
          </cell>
        </row>
        <row r="366">
          <cell r="A366" t="str">
            <v>7408151011316</v>
          </cell>
          <cell r="B366" t="str">
            <v>20010207</v>
          </cell>
          <cell r="C366" t="str">
            <v>17030</v>
          </cell>
        </row>
        <row r="367">
          <cell r="A367" t="str">
            <v>7707272055618</v>
          </cell>
          <cell r="B367" t="str">
            <v>20010207</v>
          </cell>
          <cell r="C367" t="str">
            <v>17030</v>
          </cell>
        </row>
        <row r="368">
          <cell r="A368" t="str">
            <v>8001302080352</v>
          </cell>
          <cell r="B368" t="str">
            <v>20020221</v>
          </cell>
          <cell r="C368" t="str">
            <v>17030</v>
          </cell>
        </row>
        <row r="369">
          <cell r="A369" t="str">
            <v>7610241162613</v>
          </cell>
          <cell r="B369" t="str">
            <v>20020221</v>
          </cell>
          <cell r="C369" t="str">
            <v>17030</v>
          </cell>
        </row>
        <row r="370">
          <cell r="A370" t="str">
            <v>7611291042117</v>
          </cell>
          <cell r="B370" t="str">
            <v>20030210</v>
          </cell>
          <cell r="C370" t="str">
            <v>17030</v>
          </cell>
        </row>
        <row r="371">
          <cell r="A371" t="str">
            <v>7704172018712</v>
          </cell>
          <cell r="B371" t="str">
            <v>20030310</v>
          </cell>
          <cell r="C371" t="str">
            <v>17030</v>
          </cell>
        </row>
        <row r="372">
          <cell r="A372" t="str">
            <v>6001021047020</v>
          </cell>
          <cell r="B372" t="str">
            <v>19870115</v>
          </cell>
          <cell r="C372" t="str">
            <v>17040</v>
          </cell>
        </row>
        <row r="373">
          <cell r="A373" t="str">
            <v>5911101069539</v>
          </cell>
          <cell r="B373" t="str">
            <v>19930517</v>
          </cell>
          <cell r="C373" t="str">
            <v>17040</v>
          </cell>
        </row>
        <row r="374">
          <cell r="A374" t="str">
            <v>6008161079721</v>
          </cell>
          <cell r="B374" t="str">
            <v>19871224</v>
          </cell>
          <cell r="C374" t="str">
            <v>17040</v>
          </cell>
        </row>
        <row r="375">
          <cell r="A375" t="str">
            <v>6709121010712</v>
          </cell>
          <cell r="B375" t="str">
            <v>19991216</v>
          </cell>
          <cell r="C375" t="str">
            <v>17040</v>
          </cell>
        </row>
        <row r="376">
          <cell r="A376" t="str">
            <v>6508031550810</v>
          </cell>
          <cell r="B376" t="str">
            <v>19990601</v>
          </cell>
          <cell r="C376" t="str">
            <v>17040</v>
          </cell>
        </row>
        <row r="377">
          <cell r="A377" t="str">
            <v>6807021396537</v>
          </cell>
          <cell r="B377" t="str">
            <v>19990701</v>
          </cell>
          <cell r="C377" t="str">
            <v>17040</v>
          </cell>
        </row>
        <row r="378">
          <cell r="A378" t="str">
            <v>6707121932217</v>
          </cell>
          <cell r="B378" t="str">
            <v>19950213</v>
          </cell>
          <cell r="C378" t="str">
            <v>17040</v>
          </cell>
        </row>
        <row r="379">
          <cell r="A379" t="str">
            <v>6803031074415</v>
          </cell>
          <cell r="B379" t="str">
            <v>20030101</v>
          </cell>
          <cell r="C379" t="str">
            <v>17040</v>
          </cell>
        </row>
        <row r="380">
          <cell r="A380" t="str">
            <v>7011261772611</v>
          </cell>
          <cell r="B380" t="str">
            <v>20010516</v>
          </cell>
          <cell r="C380" t="str">
            <v>17040</v>
          </cell>
        </row>
        <row r="381">
          <cell r="A381" t="str">
            <v>6908201011032</v>
          </cell>
          <cell r="B381" t="str">
            <v>19970120</v>
          </cell>
          <cell r="C381" t="str">
            <v>17040</v>
          </cell>
        </row>
        <row r="382">
          <cell r="A382" t="str">
            <v>7105301068331</v>
          </cell>
          <cell r="B382" t="str">
            <v>19960111</v>
          </cell>
          <cell r="C382" t="str">
            <v>17040</v>
          </cell>
        </row>
        <row r="383">
          <cell r="A383" t="str">
            <v>7204121000126</v>
          </cell>
          <cell r="B383" t="str">
            <v>20000316</v>
          </cell>
          <cell r="C383" t="str">
            <v>17040</v>
          </cell>
        </row>
        <row r="384">
          <cell r="A384" t="str">
            <v>7503291029514</v>
          </cell>
          <cell r="B384" t="str">
            <v>20020221</v>
          </cell>
          <cell r="C384" t="str">
            <v>17040</v>
          </cell>
        </row>
        <row r="385">
          <cell r="A385" t="str">
            <v>7408252457211</v>
          </cell>
          <cell r="B385" t="str">
            <v>19940401</v>
          </cell>
          <cell r="C385" t="str">
            <v>17040</v>
          </cell>
        </row>
        <row r="386">
          <cell r="A386" t="str">
            <v>7806241545511</v>
          </cell>
          <cell r="B386" t="str">
            <v>19970106</v>
          </cell>
          <cell r="C386" t="str">
            <v>17040</v>
          </cell>
        </row>
        <row r="387">
          <cell r="A387" t="str">
            <v>7311272036613</v>
          </cell>
          <cell r="B387" t="str">
            <v>19960201</v>
          </cell>
          <cell r="C387" t="str">
            <v>17040</v>
          </cell>
        </row>
        <row r="388">
          <cell r="A388" t="str">
            <v>7909262069211</v>
          </cell>
          <cell r="B388" t="str">
            <v>20040726</v>
          </cell>
          <cell r="C388" t="str">
            <v>17040</v>
          </cell>
        </row>
        <row r="389">
          <cell r="A389" t="str">
            <v>5511201912219</v>
          </cell>
          <cell r="B389" t="str">
            <v>19880801</v>
          </cell>
          <cell r="C389" t="str">
            <v>180</v>
          </cell>
        </row>
        <row r="390">
          <cell r="A390" t="str">
            <v>6005301000921</v>
          </cell>
          <cell r="B390" t="str">
            <v>19880801</v>
          </cell>
          <cell r="C390" t="str">
            <v>1801</v>
          </cell>
        </row>
        <row r="391">
          <cell r="A391" t="str">
            <v>6209011052117</v>
          </cell>
          <cell r="B391" t="str">
            <v>19921005</v>
          </cell>
          <cell r="C391" t="str">
            <v>1801</v>
          </cell>
        </row>
        <row r="392">
          <cell r="A392" t="str">
            <v>6302071009311</v>
          </cell>
          <cell r="B392" t="str">
            <v>19910107</v>
          </cell>
          <cell r="C392" t="str">
            <v>1801</v>
          </cell>
        </row>
        <row r="393">
          <cell r="A393" t="str">
            <v>6603241057013</v>
          </cell>
          <cell r="B393" t="str">
            <v>19920106</v>
          </cell>
          <cell r="C393" t="str">
            <v>1801</v>
          </cell>
        </row>
        <row r="394">
          <cell r="A394" t="str">
            <v>6503221041818</v>
          </cell>
          <cell r="B394" t="str">
            <v>19920106</v>
          </cell>
          <cell r="C394" t="str">
            <v>1801</v>
          </cell>
        </row>
        <row r="395">
          <cell r="A395" t="str">
            <v>6801101789811</v>
          </cell>
          <cell r="B395" t="str">
            <v>19930107</v>
          </cell>
          <cell r="C395" t="str">
            <v>1801</v>
          </cell>
        </row>
        <row r="396">
          <cell r="A396" t="str">
            <v>7208186100174</v>
          </cell>
          <cell r="B396" t="str">
            <v>20030701</v>
          </cell>
          <cell r="C396" t="str">
            <v>1801</v>
          </cell>
        </row>
        <row r="397">
          <cell r="A397" t="str">
            <v>7007251025410</v>
          </cell>
          <cell r="B397" t="str">
            <v>19960111</v>
          </cell>
          <cell r="C397" t="str">
            <v>1801</v>
          </cell>
        </row>
        <row r="398">
          <cell r="A398" t="str">
            <v>7210272119618</v>
          </cell>
          <cell r="B398" t="str">
            <v>19960222</v>
          </cell>
          <cell r="C398" t="str">
            <v>1801</v>
          </cell>
        </row>
        <row r="399">
          <cell r="A399" t="str">
            <v>7202271721910</v>
          </cell>
          <cell r="B399" t="str">
            <v>20010207</v>
          </cell>
          <cell r="C399" t="str">
            <v>1801</v>
          </cell>
        </row>
        <row r="400">
          <cell r="A400" t="str">
            <v>7311151156323</v>
          </cell>
          <cell r="B400" t="str">
            <v>20020221</v>
          </cell>
          <cell r="C400" t="str">
            <v>1801</v>
          </cell>
        </row>
        <row r="401">
          <cell r="A401" t="str">
            <v>8102232177954</v>
          </cell>
          <cell r="B401" t="str">
            <v>20030210</v>
          </cell>
          <cell r="C401" t="str">
            <v>1801</v>
          </cell>
        </row>
        <row r="402">
          <cell r="A402" t="str">
            <v>8106082113525</v>
          </cell>
          <cell r="B402" t="str">
            <v>20040712</v>
          </cell>
          <cell r="C402" t="str">
            <v>1801</v>
          </cell>
        </row>
        <row r="403">
          <cell r="A403" t="str">
            <v>7201291068314</v>
          </cell>
          <cell r="B403" t="str">
            <v>20031116</v>
          </cell>
          <cell r="C403" t="str">
            <v>1801</v>
          </cell>
        </row>
        <row r="404">
          <cell r="A404" t="str">
            <v>7901052074649</v>
          </cell>
          <cell r="B404" t="str">
            <v>20040712</v>
          </cell>
          <cell r="C404" t="str">
            <v>1801</v>
          </cell>
        </row>
        <row r="405">
          <cell r="A405" t="str">
            <v>6904031047623</v>
          </cell>
          <cell r="B405" t="str">
            <v>20040301</v>
          </cell>
          <cell r="C405" t="str">
            <v>1801</v>
          </cell>
        </row>
        <row r="406">
          <cell r="A406" t="str">
            <v>8102102081012</v>
          </cell>
          <cell r="B406" t="str">
            <v>20041016</v>
          </cell>
          <cell r="C406" t="str">
            <v>1801</v>
          </cell>
        </row>
        <row r="407">
          <cell r="A407" t="str">
            <v>6111111392323</v>
          </cell>
          <cell r="B407" t="str">
            <v>19871224</v>
          </cell>
          <cell r="C407" t="str">
            <v>1802</v>
          </cell>
        </row>
        <row r="408">
          <cell r="A408" t="str">
            <v>6411162143313</v>
          </cell>
          <cell r="B408" t="str">
            <v>20030301</v>
          </cell>
          <cell r="C408" t="str">
            <v>1802</v>
          </cell>
        </row>
        <row r="409">
          <cell r="A409" t="str">
            <v>7004242573514</v>
          </cell>
          <cell r="B409" t="str">
            <v>19940901</v>
          </cell>
          <cell r="C409" t="str">
            <v>1802</v>
          </cell>
        </row>
        <row r="410">
          <cell r="A410" t="str">
            <v>6901061063625</v>
          </cell>
          <cell r="B410" t="str">
            <v>19960601</v>
          </cell>
          <cell r="C410" t="str">
            <v>1802</v>
          </cell>
        </row>
        <row r="411">
          <cell r="A411" t="str">
            <v>7102281069428</v>
          </cell>
          <cell r="B411" t="str">
            <v>19960222</v>
          </cell>
          <cell r="C411" t="str">
            <v>1802</v>
          </cell>
        </row>
        <row r="412">
          <cell r="A412" t="str">
            <v>7211045100277</v>
          </cell>
          <cell r="B412" t="str">
            <v>20040401</v>
          </cell>
          <cell r="C412" t="str">
            <v>1802</v>
          </cell>
        </row>
        <row r="413">
          <cell r="A413" t="str">
            <v>7701122119925</v>
          </cell>
          <cell r="B413" t="str">
            <v>20000108</v>
          </cell>
          <cell r="C413" t="str">
            <v>1802</v>
          </cell>
        </row>
        <row r="414">
          <cell r="A414" t="str">
            <v>7712022064012</v>
          </cell>
          <cell r="B414" t="str">
            <v>20000108</v>
          </cell>
          <cell r="C414" t="str">
            <v>1802</v>
          </cell>
        </row>
        <row r="415">
          <cell r="A415" t="str">
            <v>7602122057017</v>
          </cell>
          <cell r="B415" t="str">
            <v>20000108</v>
          </cell>
          <cell r="C415" t="str">
            <v>1802</v>
          </cell>
        </row>
        <row r="416">
          <cell r="A416" t="str">
            <v>7410292037919</v>
          </cell>
          <cell r="B416" t="str">
            <v>20010801</v>
          </cell>
          <cell r="C416" t="str">
            <v>1802</v>
          </cell>
        </row>
        <row r="417">
          <cell r="A417" t="str">
            <v>7502141670512</v>
          </cell>
          <cell r="B417" t="str">
            <v>20040112</v>
          </cell>
          <cell r="C417" t="str">
            <v>1802</v>
          </cell>
        </row>
        <row r="418">
          <cell r="A418" t="str">
            <v>8011042074212</v>
          </cell>
          <cell r="B418" t="str">
            <v>20030801</v>
          </cell>
          <cell r="C418" t="str">
            <v>1802</v>
          </cell>
        </row>
        <row r="419">
          <cell r="A419" t="str">
            <v>7501222122714</v>
          </cell>
          <cell r="B419" t="str">
            <v>20030616</v>
          </cell>
          <cell r="C419" t="str">
            <v>1802</v>
          </cell>
        </row>
        <row r="420">
          <cell r="A420" t="str">
            <v>5801291005214</v>
          </cell>
          <cell r="B420" t="str">
            <v>19880301</v>
          </cell>
          <cell r="C420" t="str">
            <v>1803</v>
          </cell>
        </row>
        <row r="421">
          <cell r="A421" t="str">
            <v>6511131648515</v>
          </cell>
          <cell r="B421" t="str">
            <v>19871224</v>
          </cell>
          <cell r="C421" t="str">
            <v>1803</v>
          </cell>
        </row>
        <row r="422">
          <cell r="A422" t="str">
            <v>6504101025718</v>
          </cell>
          <cell r="B422" t="str">
            <v>19940901</v>
          </cell>
          <cell r="C422" t="str">
            <v>1803</v>
          </cell>
        </row>
        <row r="423">
          <cell r="A423" t="str">
            <v>7304182069117</v>
          </cell>
          <cell r="B423" t="str">
            <v>20030701</v>
          </cell>
          <cell r="C423" t="str">
            <v>1803</v>
          </cell>
        </row>
        <row r="424">
          <cell r="A424" t="str">
            <v>7108101068318</v>
          </cell>
          <cell r="B424" t="str">
            <v>19990915</v>
          </cell>
          <cell r="C424" t="str">
            <v>1803</v>
          </cell>
        </row>
        <row r="425">
          <cell r="A425" t="str">
            <v>7110311405918</v>
          </cell>
          <cell r="B425" t="str">
            <v>20031201</v>
          </cell>
          <cell r="C425" t="str">
            <v>1803</v>
          </cell>
        </row>
        <row r="426">
          <cell r="A426" t="str">
            <v>7208291000321</v>
          </cell>
          <cell r="B426" t="str">
            <v>20040801</v>
          </cell>
          <cell r="C426" t="str">
            <v>1803</v>
          </cell>
        </row>
        <row r="427">
          <cell r="A427" t="str">
            <v>7203161850810</v>
          </cell>
          <cell r="B427" t="str">
            <v>20020715</v>
          </cell>
          <cell r="C427" t="str">
            <v>1803</v>
          </cell>
        </row>
        <row r="428">
          <cell r="A428" t="str">
            <v>7702171080312</v>
          </cell>
          <cell r="B428" t="str">
            <v>20030701</v>
          </cell>
          <cell r="C428" t="str">
            <v>1803</v>
          </cell>
        </row>
        <row r="429">
          <cell r="A429" t="str">
            <v>7203261038026</v>
          </cell>
          <cell r="B429" t="str">
            <v>20040501</v>
          </cell>
          <cell r="C429" t="str">
            <v>1803</v>
          </cell>
        </row>
        <row r="430">
          <cell r="A430" t="str">
            <v>7408151400227</v>
          </cell>
          <cell r="B430" t="str">
            <v>20010207</v>
          </cell>
          <cell r="C430" t="str">
            <v>1803</v>
          </cell>
        </row>
        <row r="431">
          <cell r="A431" t="str">
            <v>7504171024415</v>
          </cell>
          <cell r="B431" t="str">
            <v>20040101</v>
          </cell>
          <cell r="C431" t="str">
            <v>1803</v>
          </cell>
        </row>
        <row r="432">
          <cell r="A432" t="str">
            <v>7810162330511</v>
          </cell>
          <cell r="B432" t="str">
            <v>20040112</v>
          </cell>
          <cell r="C432" t="str">
            <v>1803</v>
          </cell>
        </row>
        <row r="433">
          <cell r="A433" t="str">
            <v>6503275100692</v>
          </cell>
          <cell r="B433" t="str">
            <v>20030816</v>
          </cell>
          <cell r="C433" t="str">
            <v>1803</v>
          </cell>
        </row>
        <row r="434">
          <cell r="A434" t="str">
            <v>5810011041921</v>
          </cell>
          <cell r="B434" t="str">
            <v>19880801</v>
          </cell>
          <cell r="C434" t="str">
            <v>1804</v>
          </cell>
        </row>
        <row r="435">
          <cell r="A435" t="str">
            <v>6211031047318</v>
          </cell>
          <cell r="B435" t="str">
            <v>19871224</v>
          </cell>
          <cell r="C435" t="str">
            <v>1804</v>
          </cell>
        </row>
        <row r="436">
          <cell r="A436" t="str">
            <v>6409071526619</v>
          </cell>
          <cell r="B436" t="str">
            <v>19961015</v>
          </cell>
          <cell r="C436" t="str">
            <v>1804</v>
          </cell>
        </row>
        <row r="437">
          <cell r="A437" t="str">
            <v>6410181030214</v>
          </cell>
          <cell r="B437" t="str">
            <v>19920106</v>
          </cell>
          <cell r="C437" t="str">
            <v>1804</v>
          </cell>
        </row>
        <row r="438">
          <cell r="A438" t="str">
            <v>6501281829516</v>
          </cell>
          <cell r="B438" t="str">
            <v>19960401</v>
          </cell>
          <cell r="C438" t="str">
            <v>1804</v>
          </cell>
        </row>
        <row r="439">
          <cell r="A439" t="str">
            <v>6512191069110</v>
          </cell>
          <cell r="B439" t="str">
            <v>19960401</v>
          </cell>
          <cell r="C439" t="str">
            <v>1804</v>
          </cell>
        </row>
        <row r="440">
          <cell r="A440" t="str">
            <v>6905272019011</v>
          </cell>
          <cell r="B440" t="str">
            <v>19940801</v>
          </cell>
          <cell r="C440" t="str">
            <v>1804</v>
          </cell>
        </row>
        <row r="441">
          <cell r="A441" t="str">
            <v>6906162063614</v>
          </cell>
          <cell r="B441" t="str">
            <v>19960316</v>
          </cell>
          <cell r="C441" t="str">
            <v>1804</v>
          </cell>
        </row>
        <row r="442">
          <cell r="A442" t="str">
            <v>7104161009412</v>
          </cell>
          <cell r="B442" t="str">
            <v>20040701</v>
          </cell>
          <cell r="C442" t="str">
            <v>1804</v>
          </cell>
        </row>
        <row r="443">
          <cell r="A443" t="str">
            <v>7001281079611</v>
          </cell>
          <cell r="B443" t="str">
            <v>20030101</v>
          </cell>
          <cell r="C443" t="str">
            <v>1804</v>
          </cell>
        </row>
        <row r="444">
          <cell r="A444" t="str">
            <v>7411022069417</v>
          </cell>
          <cell r="B444" t="str">
            <v>20030616</v>
          </cell>
          <cell r="C444" t="str">
            <v>1804</v>
          </cell>
        </row>
        <row r="445">
          <cell r="A445" t="str">
            <v>7501101047817</v>
          </cell>
          <cell r="B445" t="str">
            <v>20030616</v>
          </cell>
          <cell r="C445" t="str">
            <v>1804</v>
          </cell>
        </row>
        <row r="446">
          <cell r="A446" t="str">
            <v>7611131025319</v>
          </cell>
          <cell r="B446" t="str">
            <v>20030210</v>
          </cell>
          <cell r="C446" t="str">
            <v>1804</v>
          </cell>
        </row>
        <row r="447">
          <cell r="A447" t="str">
            <v>7811302823912</v>
          </cell>
          <cell r="B447" t="str">
            <v>20040401</v>
          </cell>
          <cell r="C447" t="str">
            <v>1804</v>
          </cell>
        </row>
        <row r="448">
          <cell r="A448" t="str">
            <v>7812281019611</v>
          </cell>
          <cell r="B448" t="str">
            <v>20040401</v>
          </cell>
          <cell r="C448" t="str">
            <v>1804</v>
          </cell>
        </row>
        <row r="449">
          <cell r="A449" t="str">
            <v>5907181025319</v>
          </cell>
          <cell r="B449" t="str">
            <v>19860106</v>
          </cell>
          <cell r="C449" t="str">
            <v>1805</v>
          </cell>
        </row>
        <row r="450">
          <cell r="A450" t="str">
            <v>6409112227114</v>
          </cell>
          <cell r="B450" t="str">
            <v>19870115</v>
          </cell>
          <cell r="C450" t="str">
            <v>1805</v>
          </cell>
        </row>
        <row r="451">
          <cell r="A451" t="str">
            <v>6604181074419</v>
          </cell>
          <cell r="B451" t="str">
            <v>19960401</v>
          </cell>
          <cell r="C451" t="str">
            <v>1805</v>
          </cell>
        </row>
        <row r="452">
          <cell r="A452" t="str">
            <v>6802201037417</v>
          </cell>
          <cell r="B452" t="str">
            <v>19960901</v>
          </cell>
          <cell r="C452" t="str">
            <v>1805</v>
          </cell>
        </row>
        <row r="453">
          <cell r="A453" t="str">
            <v>6711041030511</v>
          </cell>
          <cell r="B453" t="str">
            <v>20000224</v>
          </cell>
          <cell r="C453" t="str">
            <v>1805</v>
          </cell>
        </row>
        <row r="454">
          <cell r="A454" t="str">
            <v>6608161011935</v>
          </cell>
          <cell r="B454" t="str">
            <v>19930104</v>
          </cell>
          <cell r="C454" t="str">
            <v>1805</v>
          </cell>
        </row>
        <row r="455">
          <cell r="A455" t="str">
            <v>6904171068829</v>
          </cell>
          <cell r="B455" t="str">
            <v>19940110</v>
          </cell>
          <cell r="C455" t="str">
            <v>1805</v>
          </cell>
        </row>
        <row r="456">
          <cell r="A456" t="str">
            <v>7111302025815</v>
          </cell>
          <cell r="B456" t="str">
            <v>19940616</v>
          </cell>
          <cell r="C456" t="str">
            <v>1805</v>
          </cell>
        </row>
        <row r="457">
          <cell r="A457" t="str">
            <v>7112182841011</v>
          </cell>
          <cell r="B457" t="str">
            <v>19970415</v>
          </cell>
          <cell r="C457" t="str">
            <v>1805</v>
          </cell>
        </row>
        <row r="458">
          <cell r="A458" t="str">
            <v>7312112068312</v>
          </cell>
          <cell r="B458" t="str">
            <v>20000424</v>
          </cell>
          <cell r="C458" t="str">
            <v>1805</v>
          </cell>
        </row>
        <row r="459">
          <cell r="A459" t="str">
            <v>7209301069018</v>
          </cell>
          <cell r="B459" t="str">
            <v>19960222</v>
          </cell>
          <cell r="C459" t="str">
            <v>1805</v>
          </cell>
        </row>
        <row r="460">
          <cell r="A460" t="str">
            <v>7003231119824</v>
          </cell>
          <cell r="B460" t="str">
            <v>20010601</v>
          </cell>
          <cell r="C460" t="str">
            <v>1805</v>
          </cell>
        </row>
        <row r="461">
          <cell r="A461" t="str">
            <v>7303102030219</v>
          </cell>
          <cell r="B461" t="str">
            <v>19960111</v>
          </cell>
          <cell r="C461" t="str">
            <v>1805</v>
          </cell>
        </row>
        <row r="462">
          <cell r="A462" t="str">
            <v>7403311055112</v>
          </cell>
          <cell r="B462" t="str">
            <v>20030501</v>
          </cell>
          <cell r="C462" t="str">
            <v>1805</v>
          </cell>
        </row>
        <row r="463">
          <cell r="A463" t="str">
            <v>6302241042625</v>
          </cell>
          <cell r="B463" t="str">
            <v>19880801</v>
          </cell>
          <cell r="C463" t="str">
            <v>1806</v>
          </cell>
        </row>
        <row r="464">
          <cell r="A464" t="str">
            <v>7102271047813</v>
          </cell>
          <cell r="B464" t="str">
            <v>19980223</v>
          </cell>
          <cell r="C464" t="str">
            <v>1806</v>
          </cell>
        </row>
        <row r="465">
          <cell r="A465" t="str">
            <v>7904272030816</v>
          </cell>
          <cell r="B465" t="str">
            <v>19980116</v>
          </cell>
          <cell r="C465" t="str">
            <v>1806</v>
          </cell>
        </row>
        <row r="466">
          <cell r="A466" t="str">
            <v>7307135101493</v>
          </cell>
          <cell r="B466" t="str">
            <v>20041216</v>
          </cell>
          <cell r="C466" t="str">
            <v>1806</v>
          </cell>
        </row>
        <row r="467">
          <cell r="A467" t="str">
            <v>7207281047715</v>
          </cell>
          <cell r="B467" t="str">
            <v>20040701</v>
          </cell>
          <cell r="C467" t="str">
            <v>1806</v>
          </cell>
        </row>
        <row r="468">
          <cell r="A468" t="str">
            <v>5204011056821</v>
          </cell>
          <cell r="B468" t="str">
            <v>19990201</v>
          </cell>
          <cell r="C468" t="str">
            <v>190</v>
          </cell>
        </row>
        <row r="469">
          <cell r="A469" t="str">
            <v>5509091052814</v>
          </cell>
          <cell r="B469" t="str">
            <v>19841217</v>
          </cell>
          <cell r="C469" t="str">
            <v>190</v>
          </cell>
        </row>
        <row r="470">
          <cell r="A470" t="str">
            <v>6208071319619</v>
          </cell>
          <cell r="B470" t="str">
            <v>19880201</v>
          </cell>
          <cell r="C470" t="str">
            <v>1901</v>
          </cell>
        </row>
        <row r="471">
          <cell r="A471" t="str">
            <v>5211251559617</v>
          </cell>
          <cell r="B471" t="str">
            <v>19920701</v>
          </cell>
          <cell r="C471" t="str">
            <v>1901</v>
          </cell>
        </row>
        <row r="472">
          <cell r="A472" t="str">
            <v>6602231000717</v>
          </cell>
          <cell r="B472" t="str">
            <v>19930104</v>
          </cell>
          <cell r="C472" t="str">
            <v>1901</v>
          </cell>
        </row>
        <row r="473">
          <cell r="A473" t="str">
            <v>6711271110111</v>
          </cell>
          <cell r="B473" t="str">
            <v>20000502</v>
          </cell>
          <cell r="C473" t="str">
            <v>1901</v>
          </cell>
        </row>
        <row r="474">
          <cell r="A474" t="str">
            <v>7507161057019</v>
          </cell>
          <cell r="B474" t="str">
            <v>20040112</v>
          </cell>
          <cell r="C474" t="str">
            <v>1901</v>
          </cell>
        </row>
        <row r="475">
          <cell r="A475" t="str">
            <v>6002051820317</v>
          </cell>
          <cell r="B475" t="str">
            <v>19860106</v>
          </cell>
          <cell r="C475" t="str">
            <v>1902</v>
          </cell>
        </row>
        <row r="476">
          <cell r="A476" t="str">
            <v>6904191093317</v>
          </cell>
          <cell r="B476" t="str">
            <v>20020701</v>
          </cell>
          <cell r="C476" t="str">
            <v>1902</v>
          </cell>
        </row>
        <row r="477">
          <cell r="A477" t="str">
            <v>7306111079118</v>
          </cell>
          <cell r="B477" t="str">
            <v>20000108</v>
          </cell>
          <cell r="C477" t="str">
            <v>1902</v>
          </cell>
        </row>
        <row r="478">
          <cell r="A478" t="str">
            <v>7611242057511</v>
          </cell>
          <cell r="B478" t="str">
            <v>20031001</v>
          </cell>
          <cell r="C478" t="str">
            <v>1902</v>
          </cell>
        </row>
        <row r="479">
          <cell r="A479" t="str">
            <v>7709242067520</v>
          </cell>
          <cell r="B479" t="str">
            <v>19951101</v>
          </cell>
          <cell r="C479" t="str">
            <v>1902</v>
          </cell>
        </row>
        <row r="480">
          <cell r="A480" t="str">
            <v>7511091055410</v>
          </cell>
          <cell r="B480" t="str">
            <v>20020801</v>
          </cell>
          <cell r="C480" t="str">
            <v>1902</v>
          </cell>
        </row>
        <row r="481">
          <cell r="A481" t="str">
            <v>5904151025611</v>
          </cell>
          <cell r="B481" t="str">
            <v>19851207</v>
          </cell>
          <cell r="C481" t="str">
            <v>1903</v>
          </cell>
        </row>
        <row r="482">
          <cell r="A482" t="str">
            <v>5203071241714</v>
          </cell>
          <cell r="B482" t="str">
            <v>19850104</v>
          </cell>
          <cell r="C482" t="str">
            <v>1903</v>
          </cell>
        </row>
        <row r="483">
          <cell r="A483" t="str">
            <v>6209161221314</v>
          </cell>
          <cell r="B483" t="str">
            <v>19890105</v>
          </cell>
          <cell r="C483" t="str">
            <v>1903</v>
          </cell>
        </row>
        <row r="484">
          <cell r="A484" t="str">
            <v>6202281029611</v>
          </cell>
          <cell r="B484" t="str">
            <v>19941101</v>
          </cell>
          <cell r="C484" t="str">
            <v>1903</v>
          </cell>
        </row>
        <row r="485">
          <cell r="A485" t="str">
            <v>6710051696214</v>
          </cell>
          <cell r="B485" t="str">
            <v>19950516</v>
          </cell>
          <cell r="C485" t="str">
            <v>1903</v>
          </cell>
        </row>
        <row r="486">
          <cell r="A486" t="str">
            <v>7207301850712</v>
          </cell>
          <cell r="B486" t="str">
            <v>19970120</v>
          </cell>
          <cell r="C486" t="str">
            <v>1903</v>
          </cell>
        </row>
        <row r="487">
          <cell r="A487" t="str">
            <v>7009201058521</v>
          </cell>
          <cell r="B487" t="str">
            <v>20040701</v>
          </cell>
          <cell r="C487" t="str">
            <v>1903</v>
          </cell>
        </row>
        <row r="488">
          <cell r="A488" t="str">
            <v>7008141011521</v>
          </cell>
          <cell r="B488" t="str">
            <v>20020805</v>
          </cell>
          <cell r="C488" t="str">
            <v>1903</v>
          </cell>
        </row>
        <row r="489">
          <cell r="A489" t="str">
            <v>7509051025611</v>
          </cell>
          <cell r="B489" t="str">
            <v>20040701</v>
          </cell>
          <cell r="C489" t="str">
            <v>1903</v>
          </cell>
        </row>
        <row r="490">
          <cell r="A490" t="str">
            <v>7509231067011</v>
          </cell>
          <cell r="B490" t="str">
            <v>20010207</v>
          </cell>
          <cell r="C490" t="str">
            <v>1903</v>
          </cell>
        </row>
        <row r="491">
          <cell r="A491" t="str">
            <v>7309171552919</v>
          </cell>
          <cell r="B491" t="str">
            <v>20000718</v>
          </cell>
          <cell r="C491" t="str">
            <v>1903</v>
          </cell>
        </row>
        <row r="492">
          <cell r="A492" t="str">
            <v>7702211068322</v>
          </cell>
          <cell r="B492" t="str">
            <v>20020715</v>
          </cell>
          <cell r="C492" t="str">
            <v>1903</v>
          </cell>
        </row>
        <row r="493">
          <cell r="A493" t="str">
            <v>7902152348217</v>
          </cell>
          <cell r="B493" t="str">
            <v>19961201</v>
          </cell>
          <cell r="C493" t="str">
            <v>1903</v>
          </cell>
        </row>
        <row r="494">
          <cell r="A494" t="str">
            <v>8103012032814</v>
          </cell>
          <cell r="B494" t="str">
            <v>20000216</v>
          </cell>
          <cell r="C494" t="str">
            <v>1903</v>
          </cell>
        </row>
        <row r="495">
          <cell r="A495" t="str">
            <v>5805221009818</v>
          </cell>
          <cell r="B495" t="str">
            <v>19860526</v>
          </cell>
          <cell r="C495" t="str">
            <v>1904</v>
          </cell>
        </row>
        <row r="496">
          <cell r="A496" t="str">
            <v>6309281684119</v>
          </cell>
          <cell r="B496" t="str">
            <v>19881215</v>
          </cell>
          <cell r="C496" t="str">
            <v>1904</v>
          </cell>
        </row>
        <row r="497">
          <cell r="A497" t="str">
            <v>6808121447311</v>
          </cell>
          <cell r="B497" t="str">
            <v>19900301</v>
          </cell>
          <cell r="C497" t="str">
            <v>1904</v>
          </cell>
        </row>
        <row r="498">
          <cell r="A498" t="str">
            <v>7012282047712</v>
          </cell>
          <cell r="B498" t="str">
            <v>20021201</v>
          </cell>
          <cell r="C498" t="str">
            <v>1904</v>
          </cell>
        </row>
        <row r="499">
          <cell r="A499" t="str">
            <v>7011261690627</v>
          </cell>
          <cell r="B499" t="str">
            <v>19950213</v>
          </cell>
          <cell r="C499" t="str">
            <v>1904</v>
          </cell>
        </row>
        <row r="500">
          <cell r="A500" t="str">
            <v>7102162031522</v>
          </cell>
          <cell r="B500" t="str">
            <v>20010309</v>
          </cell>
          <cell r="C500" t="str">
            <v>1904</v>
          </cell>
        </row>
        <row r="501">
          <cell r="A501" t="str">
            <v>7007201025822</v>
          </cell>
          <cell r="B501" t="str">
            <v>19960222</v>
          </cell>
          <cell r="C501" t="str">
            <v>1904</v>
          </cell>
        </row>
        <row r="502">
          <cell r="A502" t="str">
            <v>7112061006315</v>
          </cell>
          <cell r="B502" t="str">
            <v>19900116</v>
          </cell>
          <cell r="C502" t="str">
            <v>1904</v>
          </cell>
        </row>
        <row r="503">
          <cell r="A503" t="str">
            <v>7402051927921</v>
          </cell>
          <cell r="B503" t="str">
            <v>20000108</v>
          </cell>
          <cell r="C503" t="str">
            <v>1904</v>
          </cell>
        </row>
        <row r="504">
          <cell r="A504" t="str">
            <v>7503132652521</v>
          </cell>
          <cell r="B504" t="str">
            <v>19940118</v>
          </cell>
          <cell r="C504" t="str">
            <v>1904</v>
          </cell>
        </row>
        <row r="505">
          <cell r="A505" t="str">
            <v>7301181450710</v>
          </cell>
          <cell r="B505" t="str">
            <v>20020715</v>
          </cell>
          <cell r="C505" t="str">
            <v>1904</v>
          </cell>
        </row>
        <row r="506">
          <cell r="A506" t="str">
            <v>7212222636817</v>
          </cell>
          <cell r="B506" t="str">
            <v>19940401</v>
          </cell>
          <cell r="C506" t="str">
            <v>1904</v>
          </cell>
        </row>
        <row r="507">
          <cell r="A507" t="str">
            <v>7501252056840</v>
          </cell>
          <cell r="B507" t="str">
            <v>19960316</v>
          </cell>
          <cell r="C507" t="str">
            <v>1904</v>
          </cell>
        </row>
        <row r="508">
          <cell r="A508" t="str">
            <v>8205272055619</v>
          </cell>
          <cell r="B508" t="str">
            <v>20010108</v>
          </cell>
          <cell r="C508" t="str">
            <v>1904</v>
          </cell>
        </row>
        <row r="509">
          <cell r="A509" t="str">
            <v>7502222117146</v>
          </cell>
          <cell r="B509" t="str">
            <v>20020416</v>
          </cell>
          <cell r="C509" t="str">
            <v>1904</v>
          </cell>
        </row>
        <row r="510">
          <cell r="A510" t="str">
            <v>8002272030641</v>
          </cell>
          <cell r="B510" t="str">
            <v>20020910</v>
          </cell>
          <cell r="C510" t="str">
            <v>1904</v>
          </cell>
        </row>
        <row r="511">
          <cell r="A511" t="str">
            <v>7911212074629</v>
          </cell>
          <cell r="B511" t="str">
            <v>20000718</v>
          </cell>
          <cell r="C511" t="str">
            <v>1904</v>
          </cell>
        </row>
        <row r="512">
          <cell r="A512" t="str">
            <v>8001152063315</v>
          </cell>
          <cell r="B512" t="str">
            <v>20030901</v>
          </cell>
          <cell r="C512" t="str">
            <v>1904</v>
          </cell>
        </row>
        <row r="513">
          <cell r="A513" t="str">
            <v>6007151091010</v>
          </cell>
          <cell r="B513" t="str">
            <v>19960316</v>
          </cell>
          <cell r="C513" t="str">
            <v>1905</v>
          </cell>
        </row>
        <row r="514">
          <cell r="A514" t="str">
            <v>5906251496511</v>
          </cell>
          <cell r="B514" t="str">
            <v>19960116</v>
          </cell>
          <cell r="C514" t="str">
            <v>1905</v>
          </cell>
        </row>
        <row r="515">
          <cell r="A515" t="str">
            <v>6610091346215</v>
          </cell>
          <cell r="B515" t="str">
            <v>19961101</v>
          </cell>
          <cell r="C515" t="str">
            <v>1905</v>
          </cell>
        </row>
        <row r="516">
          <cell r="A516" t="str">
            <v>6305051018919</v>
          </cell>
          <cell r="B516" t="str">
            <v>19900901</v>
          </cell>
          <cell r="C516" t="str">
            <v>1905</v>
          </cell>
        </row>
        <row r="517">
          <cell r="A517" t="str">
            <v>7008011025955</v>
          </cell>
          <cell r="B517" t="str">
            <v>19940701</v>
          </cell>
          <cell r="C517" t="str">
            <v>1905</v>
          </cell>
        </row>
        <row r="518">
          <cell r="A518" t="str">
            <v>7406202018817</v>
          </cell>
          <cell r="B518" t="str">
            <v>19921216</v>
          </cell>
          <cell r="C518" t="str">
            <v>1905</v>
          </cell>
        </row>
        <row r="519">
          <cell r="A519" t="str">
            <v>7301201628621</v>
          </cell>
          <cell r="B519" t="str">
            <v>19960501</v>
          </cell>
          <cell r="C519" t="str">
            <v>1905</v>
          </cell>
        </row>
        <row r="520">
          <cell r="A520" t="str">
            <v>5202041250014</v>
          </cell>
          <cell r="B520" t="str">
            <v>19950301</v>
          </cell>
          <cell r="C520" t="str">
            <v>1905</v>
          </cell>
        </row>
        <row r="521">
          <cell r="A521" t="str">
            <v>5607011017516</v>
          </cell>
          <cell r="B521" t="str">
            <v>19860303</v>
          </cell>
          <cell r="C521" t="str">
            <v>1905</v>
          </cell>
        </row>
        <row r="522">
          <cell r="A522" t="str">
            <v>5811021458216</v>
          </cell>
          <cell r="B522" t="str">
            <v>19950301</v>
          </cell>
          <cell r="C522" t="str">
            <v>1905</v>
          </cell>
        </row>
        <row r="523">
          <cell r="A523" t="str">
            <v>6011131780926</v>
          </cell>
          <cell r="B523" t="str">
            <v>20010328</v>
          </cell>
          <cell r="C523" t="str">
            <v>1905</v>
          </cell>
        </row>
        <row r="524">
          <cell r="A524" t="str">
            <v>6106141458611</v>
          </cell>
          <cell r="B524" t="str">
            <v>20030901</v>
          </cell>
          <cell r="C524" t="str">
            <v>1905</v>
          </cell>
        </row>
        <row r="525">
          <cell r="A525" t="str">
            <v>5905011110635</v>
          </cell>
          <cell r="B525" t="str">
            <v>19841217</v>
          </cell>
          <cell r="C525" t="str">
            <v>1906</v>
          </cell>
        </row>
        <row r="526">
          <cell r="A526" t="str">
            <v>5606101057910</v>
          </cell>
          <cell r="B526" t="str">
            <v>19950101</v>
          </cell>
          <cell r="C526" t="str">
            <v>1906</v>
          </cell>
        </row>
        <row r="527">
          <cell r="A527" t="str">
            <v>6305111017313</v>
          </cell>
          <cell r="B527" t="str">
            <v>19940901</v>
          </cell>
          <cell r="C527" t="str">
            <v>1906</v>
          </cell>
        </row>
        <row r="528">
          <cell r="A528" t="str">
            <v>6310121036817</v>
          </cell>
          <cell r="B528" t="str">
            <v>19861204</v>
          </cell>
          <cell r="C528" t="str">
            <v>1906</v>
          </cell>
        </row>
        <row r="529">
          <cell r="A529" t="str">
            <v>7106011057123</v>
          </cell>
          <cell r="B529" t="str">
            <v>19921116</v>
          </cell>
          <cell r="C529" t="str">
            <v>1906</v>
          </cell>
        </row>
        <row r="530">
          <cell r="A530" t="str">
            <v>7112171528516</v>
          </cell>
          <cell r="B530" t="str">
            <v>19951101</v>
          </cell>
          <cell r="C530" t="str">
            <v>1906</v>
          </cell>
        </row>
        <row r="531">
          <cell r="A531" t="str">
            <v>7309132545911</v>
          </cell>
          <cell r="B531" t="str">
            <v>19940401</v>
          </cell>
          <cell r="C531" t="str">
            <v>1906</v>
          </cell>
        </row>
        <row r="532">
          <cell r="A532" t="str">
            <v>7405152051711</v>
          </cell>
          <cell r="B532" t="str">
            <v>19960316</v>
          </cell>
          <cell r="C532" t="str">
            <v>1906</v>
          </cell>
        </row>
        <row r="533">
          <cell r="A533" t="str">
            <v>7504302348017</v>
          </cell>
          <cell r="B533" t="str">
            <v>19980201</v>
          </cell>
          <cell r="C533" t="str">
            <v>1906</v>
          </cell>
        </row>
        <row r="534">
          <cell r="A534" t="str">
            <v>7809152038011</v>
          </cell>
          <cell r="B534" t="str">
            <v>19961201</v>
          </cell>
          <cell r="C534" t="str">
            <v>1906</v>
          </cell>
        </row>
        <row r="535">
          <cell r="A535" t="str">
            <v>7902142221529</v>
          </cell>
          <cell r="B535" t="str">
            <v>19970101</v>
          </cell>
          <cell r="C535" t="str">
            <v>1906</v>
          </cell>
        </row>
        <row r="536">
          <cell r="A536" t="str">
            <v>8207252058614</v>
          </cell>
          <cell r="B536" t="str">
            <v>20010108</v>
          </cell>
          <cell r="C536" t="str">
            <v>1906</v>
          </cell>
        </row>
        <row r="537">
          <cell r="A537" t="str">
            <v>7409231538614</v>
          </cell>
          <cell r="B537" t="str">
            <v>20030818</v>
          </cell>
          <cell r="C537" t="str">
            <v>1906</v>
          </cell>
        </row>
        <row r="538">
          <cell r="A538" t="str">
            <v>5801211056512</v>
          </cell>
          <cell r="B538" t="str">
            <v>19851129</v>
          </cell>
          <cell r="C538" t="str">
            <v>1907</v>
          </cell>
        </row>
        <row r="539">
          <cell r="A539" t="str">
            <v>6205011009734</v>
          </cell>
          <cell r="B539" t="str">
            <v>20000110</v>
          </cell>
          <cell r="C539" t="str">
            <v>1907</v>
          </cell>
        </row>
        <row r="540">
          <cell r="A540" t="str">
            <v>6703011030835</v>
          </cell>
          <cell r="B540" t="str">
            <v>19930104</v>
          </cell>
          <cell r="C540" t="str">
            <v>1907</v>
          </cell>
        </row>
        <row r="541">
          <cell r="A541" t="str">
            <v>6601241036916</v>
          </cell>
          <cell r="B541" t="str">
            <v>19920103</v>
          </cell>
          <cell r="C541" t="str">
            <v>1907</v>
          </cell>
        </row>
        <row r="542">
          <cell r="A542" t="str">
            <v>7303282226713</v>
          </cell>
          <cell r="B542" t="str">
            <v>19950516</v>
          </cell>
          <cell r="C542" t="str">
            <v>1907</v>
          </cell>
        </row>
        <row r="543">
          <cell r="A543" t="str">
            <v>8001032041814</v>
          </cell>
          <cell r="B543" t="str">
            <v>20000925</v>
          </cell>
          <cell r="C543" t="str">
            <v>1907</v>
          </cell>
        </row>
        <row r="544">
          <cell r="A544" t="str">
            <v>4803041068510</v>
          </cell>
          <cell r="B544" t="str">
            <v>19950301</v>
          </cell>
          <cell r="C544" t="str">
            <v>1908</v>
          </cell>
        </row>
        <row r="545">
          <cell r="A545" t="str">
            <v>6802181559219</v>
          </cell>
          <cell r="B545" t="str">
            <v>19950301</v>
          </cell>
          <cell r="C545" t="str">
            <v>1908</v>
          </cell>
        </row>
        <row r="546">
          <cell r="A546" t="str">
            <v>7002081916911</v>
          </cell>
          <cell r="B546" t="str">
            <v>19990601</v>
          </cell>
          <cell r="C546" t="str">
            <v>1908</v>
          </cell>
        </row>
        <row r="547">
          <cell r="A547" t="str">
            <v>7205101335019</v>
          </cell>
          <cell r="B547" t="str">
            <v>19990201</v>
          </cell>
          <cell r="C547" t="str">
            <v>1908</v>
          </cell>
        </row>
        <row r="548">
          <cell r="A548" t="str">
            <v>7511261105515</v>
          </cell>
          <cell r="B548" t="str">
            <v>20020201</v>
          </cell>
          <cell r="C548" t="str">
            <v>1908</v>
          </cell>
        </row>
        <row r="549">
          <cell r="A549" t="str">
            <v>7601271447528</v>
          </cell>
          <cell r="B549" t="str">
            <v>20020201</v>
          </cell>
          <cell r="C549" t="str">
            <v>1908</v>
          </cell>
        </row>
        <row r="550">
          <cell r="A550" t="str">
            <v>7509061551011</v>
          </cell>
          <cell r="B550" t="str">
            <v>19990201</v>
          </cell>
          <cell r="C550" t="str">
            <v>1908</v>
          </cell>
        </row>
        <row r="551">
          <cell r="A551" t="str">
            <v>7705211000412</v>
          </cell>
          <cell r="B551" t="str">
            <v>20030210</v>
          </cell>
          <cell r="C551" t="str">
            <v>1908</v>
          </cell>
        </row>
        <row r="552">
          <cell r="A552" t="str">
            <v>7803311533110</v>
          </cell>
          <cell r="B552" t="str">
            <v>20041201</v>
          </cell>
          <cell r="C552" t="str">
            <v>1908</v>
          </cell>
        </row>
        <row r="553">
          <cell r="A553" t="str">
            <v>7710101320917</v>
          </cell>
          <cell r="B553" t="str">
            <v>20040201</v>
          </cell>
          <cell r="C553" t="str">
            <v>1908</v>
          </cell>
        </row>
        <row r="554">
          <cell r="A554" t="str">
            <v>7509301552415</v>
          </cell>
          <cell r="B554" t="str">
            <v>20040201</v>
          </cell>
          <cell r="C554" t="str">
            <v>1908</v>
          </cell>
        </row>
        <row r="555">
          <cell r="A555" t="str">
            <v>7603231890111</v>
          </cell>
          <cell r="B555" t="str">
            <v>20041201</v>
          </cell>
          <cell r="C555" t="str">
            <v>1908</v>
          </cell>
        </row>
        <row r="556">
          <cell r="A556" t="str">
            <v>8004251403514</v>
          </cell>
          <cell r="B556" t="str">
            <v>20040201</v>
          </cell>
          <cell r="C556" t="str">
            <v>1908</v>
          </cell>
        </row>
        <row r="557">
          <cell r="A557" t="str">
            <v>3711172056515</v>
          </cell>
          <cell r="B557" t="str">
            <v>19940101</v>
          </cell>
          <cell r="C557" t="str">
            <v>1908</v>
          </cell>
        </row>
        <row r="558">
          <cell r="A558" t="str">
            <v>7512252012012</v>
          </cell>
          <cell r="B558" t="str">
            <v>20030210</v>
          </cell>
          <cell r="C558" t="str">
            <v>1908</v>
          </cell>
        </row>
        <row r="559">
          <cell r="A559" t="str">
            <v>7809292122619</v>
          </cell>
          <cell r="B559" t="str">
            <v>20010201</v>
          </cell>
          <cell r="C559" t="str">
            <v>1908</v>
          </cell>
        </row>
        <row r="560">
          <cell r="A560" t="str">
            <v>7902252036832</v>
          </cell>
          <cell r="B560" t="str">
            <v>20040201</v>
          </cell>
          <cell r="C560" t="str">
            <v>1908</v>
          </cell>
        </row>
        <row r="561">
          <cell r="A561" t="str">
            <v>8102212403412</v>
          </cell>
          <cell r="B561" t="str">
            <v>20030210</v>
          </cell>
          <cell r="C561" t="str">
            <v>1908</v>
          </cell>
        </row>
        <row r="562">
          <cell r="A562" t="str">
            <v>8005122001911</v>
          </cell>
          <cell r="B562" t="str">
            <v>20030210</v>
          </cell>
          <cell r="C562" t="str">
            <v>1908</v>
          </cell>
        </row>
        <row r="563">
          <cell r="A563" t="str">
            <v>8205072032515</v>
          </cell>
          <cell r="B563" t="str">
            <v>20050116</v>
          </cell>
          <cell r="C563" t="str">
            <v>1908</v>
          </cell>
        </row>
        <row r="564">
          <cell r="A564" t="str">
            <v>8207132696718</v>
          </cell>
          <cell r="B564" t="str">
            <v>20050116</v>
          </cell>
          <cell r="C564" t="str">
            <v>1908</v>
          </cell>
        </row>
        <row r="565">
          <cell r="A565" t="str">
            <v>8205192538915</v>
          </cell>
          <cell r="B565" t="str">
            <v>20050116</v>
          </cell>
          <cell r="C565" t="str">
            <v>1908</v>
          </cell>
        </row>
        <row r="566">
          <cell r="A566" t="str">
            <v>8104142024811</v>
          </cell>
          <cell r="B566" t="str">
            <v>20040301</v>
          </cell>
          <cell r="C566" t="str">
            <v>1908</v>
          </cell>
        </row>
        <row r="567">
          <cell r="A567" t="str">
            <v>8107082178420</v>
          </cell>
          <cell r="B567" t="str">
            <v>20040301</v>
          </cell>
          <cell r="C567" t="str">
            <v>1908</v>
          </cell>
        </row>
        <row r="568">
          <cell r="A568" t="str">
            <v>6312161067013</v>
          </cell>
          <cell r="B568" t="str">
            <v>19890105</v>
          </cell>
          <cell r="C568" t="str">
            <v>1A0</v>
          </cell>
        </row>
        <row r="569">
          <cell r="A569" t="str">
            <v>6708091110517</v>
          </cell>
          <cell r="B569" t="str">
            <v>19940601</v>
          </cell>
          <cell r="C569" t="str">
            <v>1A0</v>
          </cell>
        </row>
        <row r="570">
          <cell r="A570" t="str">
            <v>5201061392411</v>
          </cell>
          <cell r="B570" t="str">
            <v>19990301</v>
          </cell>
          <cell r="C570" t="str">
            <v>1B0</v>
          </cell>
        </row>
        <row r="571">
          <cell r="A571" t="str">
            <v>6409091639319</v>
          </cell>
          <cell r="B571" t="str">
            <v>19990401</v>
          </cell>
          <cell r="C571" t="str">
            <v>1B0</v>
          </cell>
        </row>
        <row r="572">
          <cell r="A572" t="str">
            <v>6308061046625</v>
          </cell>
          <cell r="B572" t="str">
            <v>19990101</v>
          </cell>
          <cell r="C572" t="str">
            <v>1B0</v>
          </cell>
        </row>
        <row r="573">
          <cell r="A573" t="str">
            <v>6709201055516</v>
          </cell>
          <cell r="B573" t="str">
            <v>19990301</v>
          </cell>
          <cell r="C573" t="str">
            <v>1B0</v>
          </cell>
        </row>
        <row r="574">
          <cell r="A574" t="str">
            <v>6606171017515</v>
          </cell>
          <cell r="B574" t="str">
            <v>19990301</v>
          </cell>
          <cell r="C574" t="str">
            <v>1B0</v>
          </cell>
        </row>
        <row r="575">
          <cell r="A575" t="str">
            <v>6812282466355</v>
          </cell>
          <cell r="B575" t="str">
            <v>19990301</v>
          </cell>
          <cell r="C575" t="str">
            <v>1B0</v>
          </cell>
        </row>
        <row r="576">
          <cell r="A576" t="str">
            <v>6509091143418</v>
          </cell>
          <cell r="B576" t="str">
            <v>19990301</v>
          </cell>
          <cell r="C576" t="str">
            <v>1B0</v>
          </cell>
        </row>
        <row r="577">
          <cell r="A577" t="str">
            <v>6604081108514</v>
          </cell>
          <cell r="B577" t="str">
            <v>19990301</v>
          </cell>
          <cell r="C577" t="str">
            <v>1B0</v>
          </cell>
        </row>
        <row r="578">
          <cell r="A578" t="str">
            <v>6608151094026</v>
          </cell>
          <cell r="B578" t="str">
            <v>19990301</v>
          </cell>
          <cell r="C578" t="str">
            <v>1B0</v>
          </cell>
        </row>
        <row r="579">
          <cell r="A579" t="str">
            <v>6706281787526</v>
          </cell>
          <cell r="B579" t="str">
            <v>19990301</v>
          </cell>
          <cell r="C579" t="str">
            <v>1B0</v>
          </cell>
        </row>
        <row r="580">
          <cell r="A580" t="str">
            <v>6902041029437</v>
          </cell>
          <cell r="B580" t="str">
            <v>19990301</v>
          </cell>
          <cell r="C580" t="str">
            <v>1B0</v>
          </cell>
        </row>
        <row r="581">
          <cell r="A581" t="str">
            <v>7103011120828</v>
          </cell>
          <cell r="B581" t="str">
            <v>19990801</v>
          </cell>
          <cell r="C581" t="str">
            <v>1B0</v>
          </cell>
        </row>
        <row r="582">
          <cell r="A582" t="str">
            <v>7101152069024</v>
          </cell>
          <cell r="B582" t="str">
            <v>19990801</v>
          </cell>
          <cell r="C582" t="str">
            <v>1B0</v>
          </cell>
        </row>
        <row r="583">
          <cell r="A583" t="str">
            <v>7109041683218</v>
          </cell>
          <cell r="B583" t="str">
            <v>19990301</v>
          </cell>
          <cell r="C583" t="str">
            <v>1B0</v>
          </cell>
        </row>
        <row r="584">
          <cell r="A584" t="str">
            <v>7109161011724</v>
          </cell>
          <cell r="B584" t="str">
            <v>20000301</v>
          </cell>
          <cell r="C584" t="str">
            <v>1B0</v>
          </cell>
        </row>
        <row r="585">
          <cell r="A585" t="str">
            <v>7202251229329</v>
          </cell>
          <cell r="B585" t="str">
            <v>20000516</v>
          </cell>
          <cell r="C585" t="str">
            <v>1B0</v>
          </cell>
        </row>
        <row r="586">
          <cell r="A586" t="str">
            <v>6702101682821</v>
          </cell>
          <cell r="B586" t="str">
            <v>19990301</v>
          </cell>
          <cell r="C586" t="str">
            <v>1B0</v>
          </cell>
        </row>
        <row r="587">
          <cell r="A587" t="str">
            <v>7201191398416</v>
          </cell>
          <cell r="B587" t="str">
            <v>20000301</v>
          </cell>
          <cell r="C587" t="str">
            <v>1B0</v>
          </cell>
        </row>
        <row r="588">
          <cell r="A588" t="str">
            <v>7003191105621</v>
          </cell>
          <cell r="B588" t="str">
            <v>19990301</v>
          </cell>
          <cell r="C588" t="str">
            <v>1B0</v>
          </cell>
        </row>
        <row r="589">
          <cell r="A589" t="str">
            <v>7209181168327</v>
          </cell>
          <cell r="B589" t="str">
            <v>20020416</v>
          </cell>
          <cell r="C589" t="str">
            <v>1B0</v>
          </cell>
        </row>
        <row r="590">
          <cell r="A590" t="str">
            <v>7012081547912</v>
          </cell>
          <cell r="B590" t="str">
            <v>19990801</v>
          </cell>
          <cell r="C590" t="str">
            <v>1B0</v>
          </cell>
        </row>
        <row r="591">
          <cell r="A591" t="str">
            <v>6902101067211</v>
          </cell>
          <cell r="B591" t="str">
            <v>19990101</v>
          </cell>
          <cell r="C591" t="str">
            <v>1B0</v>
          </cell>
        </row>
        <row r="592">
          <cell r="A592" t="str">
            <v>7103021025618</v>
          </cell>
          <cell r="B592" t="str">
            <v>20000301</v>
          </cell>
          <cell r="C592" t="str">
            <v>1B0</v>
          </cell>
        </row>
        <row r="593">
          <cell r="A593" t="str">
            <v>7402152536511</v>
          </cell>
          <cell r="B593" t="str">
            <v>20000901</v>
          </cell>
          <cell r="C593" t="str">
            <v>1B0</v>
          </cell>
        </row>
        <row r="594">
          <cell r="A594" t="str">
            <v>7412232079616</v>
          </cell>
          <cell r="B594" t="str">
            <v>20000608</v>
          </cell>
          <cell r="C594" t="str">
            <v>1B0</v>
          </cell>
        </row>
        <row r="595">
          <cell r="A595" t="str">
            <v>7105301011212</v>
          </cell>
          <cell r="B595" t="str">
            <v>19990901</v>
          </cell>
          <cell r="C595" t="str">
            <v>1B0</v>
          </cell>
        </row>
        <row r="596">
          <cell r="A596" t="str">
            <v>7310091052012</v>
          </cell>
          <cell r="B596" t="str">
            <v>20020416</v>
          </cell>
          <cell r="C596" t="str">
            <v>1B0</v>
          </cell>
        </row>
        <row r="597">
          <cell r="A597" t="str">
            <v>7202171101213</v>
          </cell>
          <cell r="B597" t="str">
            <v>19990801</v>
          </cell>
          <cell r="C597" t="str">
            <v>1B0</v>
          </cell>
        </row>
        <row r="598">
          <cell r="A598" t="str">
            <v>7306151148112</v>
          </cell>
          <cell r="B598" t="str">
            <v>19990801</v>
          </cell>
          <cell r="C598" t="str">
            <v>1B0</v>
          </cell>
        </row>
        <row r="599">
          <cell r="A599" t="str">
            <v>7208171046939</v>
          </cell>
          <cell r="B599" t="str">
            <v>20000608</v>
          </cell>
          <cell r="C599" t="str">
            <v>1B0</v>
          </cell>
        </row>
        <row r="600">
          <cell r="A600" t="str">
            <v>7310201903610</v>
          </cell>
          <cell r="B600" t="str">
            <v>20000301</v>
          </cell>
          <cell r="C600" t="str">
            <v>1B0</v>
          </cell>
        </row>
        <row r="601">
          <cell r="A601" t="str">
            <v>7210261249811</v>
          </cell>
          <cell r="B601" t="str">
            <v>20000301</v>
          </cell>
          <cell r="C601" t="str">
            <v>1B0</v>
          </cell>
        </row>
        <row r="602">
          <cell r="A602" t="str">
            <v>7312181221219</v>
          </cell>
          <cell r="B602" t="str">
            <v>20000301</v>
          </cell>
          <cell r="C602" t="str">
            <v>1B0</v>
          </cell>
        </row>
        <row r="603">
          <cell r="A603" t="str">
            <v>7212121042022</v>
          </cell>
          <cell r="B603" t="str">
            <v>20010801</v>
          </cell>
          <cell r="C603" t="str">
            <v>1B0</v>
          </cell>
        </row>
        <row r="604">
          <cell r="A604" t="str">
            <v>7211211051723</v>
          </cell>
          <cell r="B604" t="str">
            <v>20010801</v>
          </cell>
          <cell r="C604" t="str">
            <v>1B0</v>
          </cell>
        </row>
        <row r="605">
          <cell r="A605" t="str">
            <v>7509021559014</v>
          </cell>
          <cell r="B605" t="str">
            <v>20010108</v>
          </cell>
          <cell r="C605" t="str">
            <v>1B0</v>
          </cell>
        </row>
        <row r="606">
          <cell r="A606" t="str">
            <v>7508031109111</v>
          </cell>
          <cell r="B606" t="str">
            <v>20010108</v>
          </cell>
          <cell r="C606" t="str">
            <v>1B0</v>
          </cell>
        </row>
        <row r="607">
          <cell r="A607" t="str">
            <v>7405041006117</v>
          </cell>
          <cell r="B607" t="str">
            <v>19990801</v>
          </cell>
          <cell r="C607" t="str">
            <v>1B0</v>
          </cell>
        </row>
        <row r="608">
          <cell r="A608" t="str">
            <v>6811031047722</v>
          </cell>
          <cell r="B608" t="str">
            <v>20000516</v>
          </cell>
          <cell r="C608" t="str">
            <v>1B0</v>
          </cell>
        </row>
        <row r="609">
          <cell r="A609" t="str">
            <v>7103031889518</v>
          </cell>
          <cell r="B609" t="str">
            <v>20000516</v>
          </cell>
          <cell r="C609" t="str">
            <v>1B0</v>
          </cell>
        </row>
        <row r="610">
          <cell r="A610" t="str">
            <v>7009101338616</v>
          </cell>
          <cell r="B610" t="str">
            <v>20000301</v>
          </cell>
          <cell r="C610" t="str">
            <v>1B0</v>
          </cell>
        </row>
        <row r="611">
          <cell r="A611" t="str">
            <v>7109091069811</v>
          </cell>
          <cell r="B611" t="str">
            <v>20030501</v>
          </cell>
          <cell r="C611" t="str">
            <v>1B0</v>
          </cell>
        </row>
        <row r="612">
          <cell r="A612" t="str">
            <v>7201251481419</v>
          </cell>
          <cell r="B612" t="str">
            <v>20020901</v>
          </cell>
          <cell r="C612" t="str">
            <v>1B0</v>
          </cell>
        </row>
        <row r="613">
          <cell r="A613" t="str">
            <v>7403301069137</v>
          </cell>
          <cell r="B613" t="str">
            <v>20020901</v>
          </cell>
          <cell r="C613" t="str">
            <v>1B0</v>
          </cell>
        </row>
        <row r="614">
          <cell r="A614" t="str">
            <v>7202031023512</v>
          </cell>
          <cell r="B614" t="str">
            <v>20040503</v>
          </cell>
          <cell r="C614" t="str">
            <v>1B0</v>
          </cell>
        </row>
        <row r="615">
          <cell r="A615" t="str">
            <v>7602142057313</v>
          </cell>
          <cell r="B615" t="str">
            <v>20000516</v>
          </cell>
          <cell r="C615" t="str">
            <v>1B0</v>
          </cell>
        </row>
        <row r="616">
          <cell r="A616" t="str">
            <v>7308171066911</v>
          </cell>
          <cell r="B616" t="str">
            <v>20000516</v>
          </cell>
          <cell r="C616" t="str">
            <v>1B0</v>
          </cell>
        </row>
        <row r="617">
          <cell r="A617" t="str">
            <v>7608271639211</v>
          </cell>
          <cell r="B617" t="str">
            <v>20020901</v>
          </cell>
          <cell r="C617" t="str">
            <v>1B0</v>
          </cell>
        </row>
        <row r="618">
          <cell r="A618" t="str">
            <v>7412071528417</v>
          </cell>
          <cell r="B618" t="str">
            <v>20020901</v>
          </cell>
          <cell r="C618" t="str">
            <v>1B0</v>
          </cell>
        </row>
        <row r="619">
          <cell r="A619" t="str">
            <v>7507291574510</v>
          </cell>
          <cell r="B619" t="str">
            <v>20020901</v>
          </cell>
          <cell r="C619" t="str">
            <v>1B0</v>
          </cell>
        </row>
        <row r="620">
          <cell r="A620" t="str">
            <v>7409181052110</v>
          </cell>
          <cell r="B620" t="str">
            <v>20030401</v>
          </cell>
          <cell r="C620" t="str">
            <v>1B0</v>
          </cell>
        </row>
        <row r="621">
          <cell r="A621" t="str">
            <v>7707052721717</v>
          </cell>
          <cell r="B621" t="str">
            <v>20000608</v>
          </cell>
          <cell r="C621" t="str">
            <v>1B0</v>
          </cell>
        </row>
        <row r="622">
          <cell r="A622" t="str">
            <v>7202131011215</v>
          </cell>
          <cell r="B622" t="str">
            <v>20000608</v>
          </cell>
          <cell r="C622" t="str">
            <v>1B0</v>
          </cell>
        </row>
        <row r="623">
          <cell r="A623" t="str">
            <v>7801282069426</v>
          </cell>
          <cell r="B623" t="str">
            <v>20020416</v>
          </cell>
          <cell r="C623" t="str">
            <v>1B0</v>
          </cell>
        </row>
        <row r="624">
          <cell r="A624" t="str">
            <v>7510291235127</v>
          </cell>
          <cell r="B624" t="str">
            <v>20020416</v>
          </cell>
          <cell r="C624" t="str">
            <v>1B0</v>
          </cell>
        </row>
        <row r="625">
          <cell r="A625" t="str">
            <v>7602011558834</v>
          </cell>
          <cell r="B625" t="str">
            <v>20020416</v>
          </cell>
          <cell r="C625" t="str">
            <v>1B0</v>
          </cell>
        </row>
        <row r="626">
          <cell r="A626" t="str">
            <v>7902252068826</v>
          </cell>
          <cell r="B626" t="str">
            <v>20040401</v>
          </cell>
          <cell r="C626" t="str">
            <v>1B0</v>
          </cell>
        </row>
        <row r="627">
          <cell r="A627" t="str">
            <v>7402231785416</v>
          </cell>
          <cell r="B627" t="str">
            <v>20040401</v>
          </cell>
          <cell r="C627" t="str">
            <v>1B0</v>
          </cell>
        </row>
        <row r="628">
          <cell r="A628" t="str">
            <v>7510121037817</v>
          </cell>
          <cell r="B628" t="str">
            <v>20030401</v>
          </cell>
          <cell r="C628" t="str">
            <v>1B0</v>
          </cell>
        </row>
        <row r="629">
          <cell r="A629" t="str">
            <v>7604151774926</v>
          </cell>
          <cell r="B629" t="str">
            <v>20040401</v>
          </cell>
          <cell r="C629" t="str">
            <v>1B0</v>
          </cell>
        </row>
        <row r="630">
          <cell r="A630" t="str">
            <v>7608011058411</v>
          </cell>
          <cell r="B630" t="str">
            <v>20040401</v>
          </cell>
          <cell r="C630" t="str">
            <v>1B0</v>
          </cell>
        </row>
        <row r="631">
          <cell r="A631" t="str">
            <v>7808222046814</v>
          </cell>
          <cell r="B631" t="str">
            <v>20030401</v>
          </cell>
          <cell r="C631" t="str">
            <v>1B0</v>
          </cell>
        </row>
        <row r="632">
          <cell r="A632" t="str">
            <v>7604121068416</v>
          </cell>
          <cell r="B632" t="str">
            <v>20030401</v>
          </cell>
          <cell r="C632" t="str">
            <v>1B0</v>
          </cell>
        </row>
        <row r="633">
          <cell r="A633" t="str">
            <v>7604121552616</v>
          </cell>
          <cell r="B633" t="str">
            <v>20030401</v>
          </cell>
          <cell r="C633" t="str">
            <v>1B0</v>
          </cell>
        </row>
        <row r="634">
          <cell r="A634" t="str">
            <v>7909302726714</v>
          </cell>
          <cell r="B634" t="str">
            <v>20030401</v>
          </cell>
          <cell r="C634" t="str">
            <v>1B0</v>
          </cell>
        </row>
        <row r="635">
          <cell r="A635" t="str">
            <v>7812292070611</v>
          </cell>
          <cell r="B635" t="str">
            <v>20030401</v>
          </cell>
          <cell r="C635" t="str">
            <v>1B0</v>
          </cell>
        </row>
        <row r="636">
          <cell r="A636" t="str">
            <v>7902102041527</v>
          </cell>
          <cell r="B636" t="str">
            <v>20030401</v>
          </cell>
          <cell r="C636" t="str">
            <v>1B0</v>
          </cell>
        </row>
        <row r="637">
          <cell r="A637" t="str">
            <v>7603251455114</v>
          </cell>
          <cell r="B637" t="str">
            <v>20041016</v>
          </cell>
          <cell r="C637" t="str">
            <v>1B0</v>
          </cell>
        </row>
        <row r="638">
          <cell r="A638" t="str">
            <v>8102125760178</v>
          </cell>
          <cell r="B638" t="str">
            <v>20041016</v>
          </cell>
          <cell r="C638" t="str">
            <v>1B0</v>
          </cell>
        </row>
        <row r="639">
          <cell r="A639" t="str">
            <v>8101132075414</v>
          </cell>
          <cell r="B639" t="str">
            <v>20040701</v>
          </cell>
          <cell r="C639" t="str">
            <v>1B0</v>
          </cell>
        </row>
        <row r="640">
          <cell r="A640" t="str">
            <v>8107122830718</v>
          </cell>
          <cell r="B640" t="str">
            <v>20041116</v>
          </cell>
          <cell r="C640" t="str">
            <v>1B0</v>
          </cell>
        </row>
        <row r="641">
          <cell r="A641" t="str">
            <v>7705301476315</v>
          </cell>
          <cell r="B641" t="str">
            <v>20041116</v>
          </cell>
          <cell r="C641" t="str">
            <v>1B0</v>
          </cell>
        </row>
        <row r="642">
          <cell r="A642" t="str">
            <v>7609301149520</v>
          </cell>
          <cell r="B642" t="str">
            <v>20040701</v>
          </cell>
          <cell r="C642" t="str">
            <v>1B0</v>
          </cell>
        </row>
        <row r="643">
          <cell r="A643" t="str">
            <v>7709211057715</v>
          </cell>
          <cell r="B643" t="str">
            <v>20040401</v>
          </cell>
          <cell r="C643" t="str">
            <v>1B0</v>
          </cell>
        </row>
        <row r="644">
          <cell r="A644" t="str">
            <v>7607181000924</v>
          </cell>
          <cell r="B644" t="str">
            <v>20040401</v>
          </cell>
          <cell r="C644" t="str">
            <v>1B0</v>
          </cell>
        </row>
        <row r="645">
          <cell r="A645" t="str">
            <v>7710151075010</v>
          </cell>
          <cell r="B645" t="str">
            <v>20040401</v>
          </cell>
          <cell r="C645" t="str">
            <v>1B0</v>
          </cell>
        </row>
        <row r="646">
          <cell r="A646" t="str">
            <v>7807132005711</v>
          </cell>
          <cell r="B646" t="str">
            <v>20030501</v>
          </cell>
          <cell r="C646" t="str">
            <v>1B0</v>
          </cell>
        </row>
        <row r="647">
          <cell r="A647" t="str">
            <v>7707281051812</v>
          </cell>
          <cell r="B647" t="str">
            <v>20010801</v>
          </cell>
          <cell r="C647" t="str">
            <v>1B0</v>
          </cell>
        </row>
        <row r="648">
          <cell r="A648" t="str">
            <v>7507281460411</v>
          </cell>
          <cell r="B648" t="str">
            <v>20010801</v>
          </cell>
          <cell r="C648" t="str">
            <v>1B0</v>
          </cell>
        </row>
        <row r="649">
          <cell r="A649" t="str">
            <v>8011161226219</v>
          </cell>
          <cell r="B649" t="str">
            <v>20040701</v>
          </cell>
          <cell r="C649" t="str">
            <v>1B0</v>
          </cell>
        </row>
        <row r="650">
          <cell r="A650" t="str">
            <v>6002151057515</v>
          </cell>
          <cell r="B650" t="str">
            <v>19841015</v>
          </cell>
          <cell r="C650" t="str">
            <v>1B01</v>
          </cell>
        </row>
        <row r="651">
          <cell r="A651" t="str">
            <v>7310291066916</v>
          </cell>
          <cell r="B651" t="str">
            <v>19960222</v>
          </cell>
          <cell r="C651" t="str">
            <v>1B01</v>
          </cell>
        </row>
        <row r="652">
          <cell r="A652" t="str">
            <v>8302282352318</v>
          </cell>
          <cell r="B652" t="str">
            <v>20040316</v>
          </cell>
          <cell r="C652" t="str">
            <v>1B01</v>
          </cell>
        </row>
        <row r="653">
          <cell r="A653" t="str">
            <v>7909062056319</v>
          </cell>
          <cell r="B653" t="str">
            <v>19990101</v>
          </cell>
          <cell r="C653" t="str">
            <v>1B01</v>
          </cell>
        </row>
        <row r="654">
          <cell r="A654" t="str">
            <v>5602291408118</v>
          </cell>
          <cell r="B654" t="str">
            <v>19821208</v>
          </cell>
          <cell r="C654" t="str">
            <v>1C0</v>
          </cell>
        </row>
        <row r="655">
          <cell r="A655" t="str">
            <v>6508261451014</v>
          </cell>
          <cell r="B655" t="str">
            <v>19920106</v>
          </cell>
          <cell r="C655" t="str">
            <v>1C01</v>
          </cell>
        </row>
        <row r="656">
          <cell r="A656" t="str">
            <v>7502032822215</v>
          </cell>
          <cell r="B656" t="str">
            <v>20000424</v>
          </cell>
          <cell r="C656" t="str">
            <v>1C01</v>
          </cell>
        </row>
        <row r="657">
          <cell r="A657" t="str">
            <v>7302021673913</v>
          </cell>
          <cell r="B657" t="str">
            <v>20000616</v>
          </cell>
          <cell r="C657" t="str">
            <v>1C01</v>
          </cell>
        </row>
        <row r="658">
          <cell r="A658" t="str">
            <v>7609222074410</v>
          </cell>
          <cell r="B658" t="str">
            <v>20020819</v>
          </cell>
          <cell r="C658" t="str">
            <v>1C01</v>
          </cell>
        </row>
        <row r="659">
          <cell r="A659" t="str">
            <v>7311251094330</v>
          </cell>
          <cell r="B659" t="str">
            <v>20020819</v>
          </cell>
          <cell r="C659" t="str">
            <v>1C01</v>
          </cell>
        </row>
        <row r="660">
          <cell r="A660" t="str">
            <v>5904231323416</v>
          </cell>
          <cell r="B660" t="str">
            <v>19890109</v>
          </cell>
          <cell r="C660" t="str">
            <v>1C02</v>
          </cell>
        </row>
        <row r="661">
          <cell r="A661" t="str">
            <v>7102125100276</v>
          </cell>
          <cell r="B661" t="str">
            <v>20030401</v>
          </cell>
          <cell r="C661" t="str">
            <v>1C02</v>
          </cell>
        </row>
        <row r="662">
          <cell r="A662" t="str">
            <v>7108082120711</v>
          </cell>
          <cell r="B662" t="str">
            <v>19950213</v>
          </cell>
          <cell r="C662" t="str">
            <v>1C02</v>
          </cell>
        </row>
        <row r="663">
          <cell r="A663" t="str">
            <v>7311181245219</v>
          </cell>
          <cell r="B663" t="str">
            <v>20000108</v>
          </cell>
          <cell r="C663" t="str">
            <v>1C02</v>
          </cell>
        </row>
        <row r="664">
          <cell r="A664" t="str">
            <v>7403212821036</v>
          </cell>
          <cell r="B664" t="str">
            <v>20010801</v>
          </cell>
          <cell r="C664" t="str">
            <v>1C02</v>
          </cell>
        </row>
        <row r="665">
          <cell r="A665" t="str">
            <v>7502031019317</v>
          </cell>
          <cell r="B665" t="str">
            <v>20000417</v>
          </cell>
          <cell r="C665" t="str">
            <v>1C02</v>
          </cell>
        </row>
        <row r="666">
          <cell r="A666" t="str">
            <v>7512252093411</v>
          </cell>
          <cell r="B666" t="str">
            <v>20040712</v>
          </cell>
          <cell r="C666" t="str">
            <v>1C02</v>
          </cell>
        </row>
        <row r="667">
          <cell r="A667" t="str">
            <v>7804132074421</v>
          </cell>
          <cell r="B667" t="str">
            <v>20040712</v>
          </cell>
          <cell r="C667" t="str">
            <v>1C02</v>
          </cell>
        </row>
        <row r="668">
          <cell r="A668" t="str">
            <v>7602226100173</v>
          </cell>
          <cell r="B668" t="str">
            <v>20041001</v>
          </cell>
          <cell r="C668" t="str">
            <v>1C02</v>
          </cell>
        </row>
        <row r="669">
          <cell r="A669" t="str">
            <v>6302051042518</v>
          </cell>
          <cell r="B669" t="str">
            <v>19890105</v>
          </cell>
          <cell r="C669" t="str">
            <v>1C03</v>
          </cell>
        </row>
        <row r="670">
          <cell r="A670" t="str">
            <v>6704161010015</v>
          </cell>
          <cell r="B670" t="str">
            <v>19930104</v>
          </cell>
          <cell r="C670" t="str">
            <v>1C03</v>
          </cell>
        </row>
        <row r="671">
          <cell r="A671" t="str">
            <v>6201271094912</v>
          </cell>
          <cell r="B671" t="str">
            <v>19890612</v>
          </cell>
          <cell r="C671" t="str">
            <v>1C03</v>
          </cell>
        </row>
        <row r="672">
          <cell r="A672" t="str">
            <v>6603061093314</v>
          </cell>
          <cell r="B672" t="str">
            <v>19940901</v>
          </cell>
          <cell r="C672" t="str">
            <v>1C03</v>
          </cell>
        </row>
        <row r="673">
          <cell r="A673" t="str">
            <v>6902181055517</v>
          </cell>
          <cell r="B673" t="str">
            <v>19960222</v>
          </cell>
          <cell r="C673" t="str">
            <v>1C03</v>
          </cell>
        </row>
        <row r="674">
          <cell r="A674" t="str">
            <v>7301051023511</v>
          </cell>
          <cell r="B674" t="str">
            <v>19980223</v>
          </cell>
          <cell r="C674" t="str">
            <v>1C03</v>
          </cell>
        </row>
        <row r="675">
          <cell r="A675" t="str">
            <v>7312281105417</v>
          </cell>
          <cell r="B675" t="str">
            <v>20000108</v>
          </cell>
          <cell r="C675" t="str">
            <v>1C03</v>
          </cell>
        </row>
        <row r="676">
          <cell r="A676" t="str">
            <v>7508281267510</v>
          </cell>
          <cell r="B676" t="str">
            <v>20020221</v>
          </cell>
          <cell r="C676" t="str">
            <v>1C03</v>
          </cell>
        </row>
        <row r="677">
          <cell r="A677" t="str">
            <v>7612152024921</v>
          </cell>
          <cell r="B677" t="str">
            <v>19950201</v>
          </cell>
          <cell r="C677" t="str">
            <v>1C03</v>
          </cell>
        </row>
        <row r="678">
          <cell r="A678" t="str">
            <v>7801022221134</v>
          </cell>
          <cell r="B678" t="str">
            <v>19950901</v>
          </cell>
          <cell r="C678" t="str">
            <v>1C03</v>
          </cell>
        </row>
        <row r="679">
          <cell r="A679" t="str">
            <v>7902262807631</v>
          </cell>
          <cell r="B679" t="str">
            <v>19970101</v>
          </cell>
          <cell r="C679" t="str">
            <v>1C03</v>
          </cell>
        </row>
        <row r="680">
          <cell r="A680" t="str">
            <v>7901041228618</v>
          </cell>
          <cell r="B680" t="str">
            <v>20041201</v>
          </cell>
          <cell r="C680" t="str">
            <v>1C03</v>
          </cell>
        </row>
        <row r="681">
          <cell r="A681" t="str">
            <v>6306071675717</v>
          </cell>
          <cell r="B681" t="str">
            <v>19900401</v>
          </cell>
          <cell r="C681" t="str">
            <v>1C04</v>
          </cell>
        </row>
        <row r="682">
          <cell r="A682" t="str">
            <v>6503221674014</v>
          </cell>
          <cell r="B682" t="str">
            <v>19910107</v>
          </cell>
          <cell r="C682" t="str">
            <v>1C04</v>
          </cell>
        </row>
        <row r="683">
          <cell r="A683" t="str">
            <v>6507291454812</v>
          </cell>
          <cell r="B683" t="str">
            <v>19980501</v>
          </cell>
          <cell r="C683" t="str">
            <v>1C04</v>
          </cell>
        </row>
        <row r="684">
          <cell r="A684" t="str">
            <v>7308161006417</v>
          </cell>
          <cell r="B684" t="str">
            <v>20000108</v>
          </cell>
          <cell r="C684" t="str">
            <v>1C04</v>
          </cell>
        </row>
        <row r="685">
          <cell r="A685" t="str">
            <v>7804252235117</v>
          </cell>
          <cell r="B685" t="str">
            <v>19990316</v>
          </cell>
          <cell r="C685" t="str">
            <v>1C04</v>
          </cell>
        </row>
        <row r="686">
          <cell r="A686" t="str">
            <v>7909151852419</v>
          </cell>
          <cell r="B686" t="str">
            <v>20050103</v>
          </cell>
          <cell r="C686" t="str">
            <v>1C04</v>
          </cell>
        </row>
        <row r="687">
          <cell r="A687" t="str">
            <v>6405071473913</v>
          </cell>
          <cell r="B687" t="str">
            <v>19890109</v>
          </cell>
          <cell r="C687" t="str">
            <v>1C05</v>
          </cell>
        </row>
        <row r="688">
          <cell r="A688" t="str">
            <v>6501151041353</v>
          </cell>
          <cell r="B688" t="str">
            <v>19891206</v>
          </cell>
          <cell r="C688" t="str">
            <v>1C05</v>
          </cell>
        </row>
        <row r="689">
          <cell r="A689" t="str">
            <v>6204271722418</v>
          </cell>
          <cell r="B689" t="str">
            <v>19950101</v>
          </cell>
          <cell r="C689" t="str">
            <v>1C05</v>
          </cell>
        </row>
        <row r="690">
          <cell r="A690" t="str">
            <v>6901231068817</v>
          </cell>
          <cell r="B690" t="str">
            <v>19990517</v>
          </cell>
          <cell r="C690" t="str">
            <v>1C05</v>
          </cell>
        </row>
        <row r="691">
          <cell r="A691" t="str">
            <v>7409101559516</v>
          </cell>
          <cell r="B691" t="str">
            <v>20000414</v>
          </cell>
          <cell r="C691" t="str">
            <v>1C05</v>
          </cell>
        </row>
        <row r="692">
          <cell r="A692" t="str">
            <v>7401151653022</v>
          </cell>
          <cell r="B692" t="str">
            <v>20000108</v>
          </cell>
          <cell r="C692" t="str">
            <v>1C05</v>
          </cell>
        </row>
        <row r="693">
          <cell r="A693" t="str">
            <v>7310161037817</v>
          </cell>
          <cell r="B693" t="str">
            <v>20030210</v>
          </cell>
          <cell r="C693" t="str">
            <v>1C05</v>
          </cell>
        </row>
        <row r="694">
          <cell r="A694" t="str">
            <v>7307191047818</v>
          </cell>
          <cell r="B694" t="str">
            <v>20001116</v>
          </cell>
          <cell r="C694" t="str">
            <v>1C05</v>
          </cell>
        </row>
        <row r="695">
          <cell r="A695" t="str">
            <v>8205062019217</v>
          </cell>
          <cell r="B695" t="str">
            <v>20010302</v>
          </cell>
          <cell r="C695" t="str">
            <v>1C05</v>
          </cell>
        </row>
        <row r="696">
          <cell r="A696" t="str">
            <v>7607141227120</v>
          </cell>
          <cell r="B696" t="str">
            <v>20030416</v>
          </cell>
          <cell r="C696" t="str">
            <v>1C05</v>
          </cell>
        </row>
        <row r="697">
          <cell r="A697" t="str">
            <v>6107181550412</v>
          </cell>
          <cell r="B697" t="str">
            <v>19960601</v>
          </cell>
          <cell r="C697" t="str">
            <v>1D0</v>
          </cell>
        </row>
        <row r="698">
          <cell r="A698" t="str">
            <v>6204251121412</v>
          </cell>
          <cell r="B698" t="str">
            <v>19930901</v>
          </cell>
          <cell r="C698" t="str">
            <v>1D0</v>
          </cell>
        </row>
        <row r="699">
          <cell r="A699" t="str">
            <v>6906081691316</v>
          </cell>
          <cell r="B699" t="str">
            <v>20040201</v>
          </cell>
          <cell r="C699" t="str">
            <v>1D0</v>
          </cell>
        </row>
        <row r="700">
          <cell r="A700" t="str">
            <v>7301182235431</v>
          </cell>
          <cell r="B700" t="str">
            <v>19970701</v>
          </cell>
          <cell r="C700" t="str">
            <v>1D0</v>
          </cell>
        </row>
        <row r="701">
          <cell r="A701" t="str">
            <v>5604081030019</v>
          </cell>
          <cell r="B701" t="str">
            <v>19940501</v>
          </cell>
          <cell r="C701" t="str">
            <v>1E0</v>
          </cell>
        </row>
        <row r="702">
          <cell r="A702" t="str">
            <v>3908261068310</v>
          </cell>
          <cell r="B702" t="str">
            <v>20000401</v>
          </cell>
          <cell r="C702" t="str">
            <v>1E0</v>
          </cell>
        </row>
        <row r="703">
          <cell r="A703" t="str">
            <v>4201111030111</v>
          </cell>
          <cell r="B703" t="str">
            <v>20010309</v>
          </cell>
          <cell r="C703" t="str">
            <v>1E0</v>
          </cell>
        </row>
        <row r="704">
          <cell r="A704" t="str">
            <v>5309291079613</v>
          </cell>
          <cell r="B704" t="str">
            <v>19751215</v>
          </cell>
          <cell r="C704" t="str">
            <v>1E0</v>
          </cell>
        </row>
        <row r="705">
          <cell r="A705" t="str">
            <v>4910171710014</v>
          </cell>
          <cell r="B705" t="str">
            <v>19771115</v>
          </cell>
          <cell r="C705" t="str">
            <v>1E0</v>
          </cell>
        </row>
        <row r="706">
          <cell r="A706" t="str">
            <v>5903031074318</v>
          </cell>
          <cell r="B706" t="str">
            <v>19870801</v>
          </cell>
          <cell r="C706" t="str">
            <v>1E0</v>
          </cell>
        </row>
        <row r="707">
          <cell r="A707" t="str">
            <v>6409281067217</v>
          </cell>
          <cell r="B707" t="str">
            <v>19891206</v>
          </cell>
          <cell r="C707" t="str">
            <v>1E0</v>
          </cell>
        </row>
        <row r="708">
          <cell r="A708" t="str">
            <v>6310181560317</v>
          </cell>
          <cell r="B708" t="str">
            <v>19960416</v>
          </cell>
          <cell r="C708" t="str">
            <v>1E0</v>
          </cell>
        </row>
        <row r="709">
          <cell r="A709" t="str">
            <v>6403011064015</v>
          </cell>
          <cell r="B709" t="str">
            <v>19891204</v>
          </cell>
          <cell r="C709" t="str">
            <v>1E0</v>
          </cell>
        </row>
        <row r="710">
          <cell r="A710" t="str">
            <v>6402221675019</v>
          </cell>
          <cell r="B710" t="str">
            <v>19991216</v>
          </cell>
          <cell r="C710" t="str">
            <v>1E0</v>
          </cell>
        </row>
        <row r="711">
          <cell r="A711" t="str">
            <v>6612181066710</v>
          </cell>
          <cell r="B711" t="str">
            <v>19930801</v>
          </cell>
          <cell r="C711" t="str">
            <v>1E0</v>
          </cell>
        </row>
        <row r="712">
          <cell r="A712" t="str">
            <v>6705251057314</v>
          </cell>
          <cell r="B712" t="str">
            <v>19920106</v>
          </cell>
          <cell r="C712" t="str">
            <v>1E0</v>
          </cell>
        </row>
        <row r="713">
          <cell r="A713" t="str">
            <v>7010012063511</v>
          </cell>
          <cell r="B713" t="str">
            <v>19960601</v>
          </cell>
          <cell r="C713" t="str">
            <v>1E0</v>
          </cell>
        </row>
        <row r="714">
          <cell r="A714" t="str">
            <v>7107101109328</v>
          </cell>
          <cell r="B714" t="str">
            <v>20020201</v>
          </cell>
          <cell r="C714" t="str">
            <v>1E0</v>
          </cell>
        </row>
        <row r="715">
          <cell r="A715" t="str">
            <v>7101041120919</v>
          </cell>
          <cell r="B715" t="str">
            <v>20000612</v>
          </cell>
          <cell r="C715" t="str">
            <v>1E0</v>
          </cell>
        </row>
        <row r="716">
          <cell r="A716" t="str">
            <v>7003291023514</v>
          </cell>
          <cell r="B716" t="str">
            <v>19970120</v>
          </cell>
          <cell r="C716" t="str">
            <v>1E0</v>
          </cell>
        </row>
        <row r="717">
          <cell r="A717" t="str">
            <v>7305282068632</v>
          </cell>
          <cell r="B717" t="str">
            <v>19960222</v>
          </cell>
          <cell r="C717" t="str">
            <v>1E0</v>
          </cell>
        </row>
        <row r="718">
          <cell r="A718" t="str">
            <v>7108151011710</v>
          </cell>
          <cell r="B718" t="str">
            <v>20000916</v>
          </cell>
          <cell r="C718" t="str">
            <v>1E0</v>
          </cell>
        </row>
        <row r="719">
          <cell r="A719" t="str">
            <v>7101151649143</v>
          </cell>
          <cell r="B719" t="str">
            <v>19970120</v>
          </cell>
          <cell r="C719" t="str">
            <v>1E0</v>
          </cell>
        </row>
        <row r="720">
          <cell r="A720" t="str">
            <v>7411162068312</v>
          </cell>
          <cell r="B720" t="str">
            <v>19980223</v>
          </cell>
          <cell r="C720" t="str">
            <v>1E0</v>
          </cell>
        </row>
        <row r="721">
          <cell r="A721" t="str">
            <v>7001151932116</v>
          </cell>
          <cell r="B721" t="str">
            <v>19990715</v>
          </cell>
          <cell r="C721" t="str">
            <v>1E0</v>
          </cell>
        </row>
        <row r="722">
          <cell r="A722" t="str">
            <v>7210111233015</v>
          </cell>
          <cell r="B722" t="str">
            <v>19980223</v>
          </cell>
          <cell r="C722" t="str">
            <v>1E0</v>
          </cell>
        </row>
        <row r="723">
          <cell r="A723" t="str">
            <v>7605112149712</v>
          </cell>
          <cell r="B723" t="str">
            <v>20000522</v>
          </cell>
          <cell r="C723" t="str">
            <v>1E0</v>
          </cell>
        </row>
        <row r="724">
          <cell r="A724" t="str">
            <v>7106151110121</v>
          </cell>
          <cell r="B724" t="str">
            <v>19990308</v>
          </cell>
          <cell r="C724" t="str">
            <v>1E0</v>
          </cell>
        </row>
        <row r="725">
          <cell r="A725" t="str">
            <v>7312271058248</v>
          </cell>
          <cell r="B725" t="str">
            <v>20000108</v>
          </cell>
          <cell r="C725" t="str">
            <v>1E0</v>
          </cell>
        </row>
        <row r="726">
          <cell r="A726" t="str">
            <v>7609032075219</v>
          </cell>
          <cell r="B726" t="str">
            <v>20000108</v>
          </cell>
          <cell r="C726" t="str">
            <v>1E0</v>
          </cell>
        </row>
        <row r="727">
          <cell r="A727" t="str">
            <v>7207041452913</v>
          </cell>
          <cell r="B727" t="str">
            <v>20000108</v>
          </cell>
          <cell r="C727" t="str">
            <v>1E0</v>
          </cell>
        </row>
        <row r="728">
          <cell r="A728" t="str">
            <v>7309211524313</v>
          </cell>
          <cell r="B728" t="str">
            <v>20000108</v>
          </cell>
          <cell r="C728" t="str">
            <v>1E0</v>
          </cell>
        </row>
        <row r="729">
          <cell r="A729" t="str">
            <v>7306075100185</v>
          </cell>
          <cell r="B729" t="str">
            <v>20000108</v>
          </cell>
          <cell r="C729" t="str">
            <v>1E0</v>
          </cell>
        </row>
        <row r="730">
          <cell r="A730" t="str">
            <v>7206021042712</v>
          </cell>
          <cell r="B730" t="str">
            <v>20010207</v>
          </cell>
          <cell r="C730" t="str">
            <v>1E0</v>
          </cell>
        </row>
        <row r="731">
          <cell r="A731" t="str">
            <v>7408081066715</v>
          </cell>
          <cell r="B731" t="str">
            <v>20010207</v>
          </cell>
          <cell r="C731" t="str">
            <v>1E0</v>
          </cell>
        </row>
        <row r="732">
          <cell r="A732" t="str">
            <v>7508081046919</v>
          </cell>
          <cell r="B732" t="str">
            <v>20010207</v>
          </cell>
          <cell r="C732" t="str">
            <v>1E0</v>
          </cell>
        </row>
        <row r="733">
          <cell r="A733" t="str">
            <v>7301011047138</v>
          </cell>
          <cell r="B733" t="str">
            <v>20000821</v>
          </cell>
          <cell r="C733" t="str">
            <v>1E0</v>
          </cell>
        </row>
        <row r="734">
          <cell r="A734" t="str">
            <v>7603021140211</v>
          </cell>
          <cell r="B734" t="str">
            <v>20020221</v>
          </cell>
          <cell r="C734" t="str">
            <v>1E0</v>
          </cell>
        </row>
        <row r="735">
          <cell r="A735" t="str">
            <v>7602281075514</v>
          </cell>
          <cell r="B735" t="str">
            <v>20050113</v>
          </cell>
          <cell r="C735" t="str">
            <v>1G0</v>
          </cell>
        </row>
        <row r="736">
          <cell r="A736" t="str">
            <v>8207272020117</v>
          </cell>
          <cell r="B736" t="str">
            <v>20050113</v>
          </cell>
          <cell r="C736" t="str">
            <v>1G0</v>
          </cell>
        </row>
        <row r="737">
          <cell r="A737" t="str">
            <v>8108172896811</v>
          </cell>
          <cell r="B737" t="str">
            <v>20050113</v>
          </cell>
          <cell r="C737" t="str">
            <v>1G0</v>
          </cell>
        </row>
        <row r="738">
          <cell r="A738" t="str">
            <v>7701151069212</v>
          </cell>
          <cell r="B738" t="str">
            <v>20050113</v>
          </cell>
          <cell r="C738" t="str">
            <v>1G0</v>
          </cell>
        </row>
        <row r="739">
          <cell r="A739" t="str">
            <v>8302122019015</v>
          </cell>
          <cell r="B739" t="str">
            <v>20050113</v>
          </cell>
          <cell r="C739" t="str">
            <v>1G0</v>
          </cell>
        </row>
        <row r="740">
          <cell r="A740" t="str">
            <v>8204282163126</v>
          </cell>
          <cell r="B740" t="str">
            <v>20050113</v>
          </cell>
          <cell r="C740" t="str">
            <v>1G0</v>
          </cell>
        </row>
        <row r="741">
          <cell r="A741" t="str">
            <v>7710071037521</v>
          </cell>
          <cell r="B741" t="str">
            <v>20050113</v>
          </cell>
          <cell r="C741" t="str">
            <v>1G0</v>
          </cell>
        </row>
        <row r="742">
          <cell r="A742" t="str">
            <v>7806271273516</v>
          </cell>
          <cell r="B742" t="str">
            <v>20050113</v>
          </cell>
          <cell r="C742" t="str">
            <v>1G0</v>
          </cell>
        </row>
        <row r="743">
          <cell r="A743" t="str">
            <v>8002081169811</v>
          </cell>
          <cell r="B743" t="str">
            <v>20050113</v>
          </cell>
          <cell r="C743" t="str">
            <v>1G0</v>
          </cell>
        </row>
        <row r="744">
          <cell r="A744" t="str">
            <v>7910281041817</v>
          </cell>
          <cell r="B744" t="str">
            <v>20050113</v>
          </cell>
          <cell r="C744" t="str">
            <v>1G0</v>
          </cell>
        </row>
        <row r="745">
          <cell r="A745" t="str">
            <v>7708241055417</v>
          </cell>
          <cell r="B745" t="str">
            <v>20050113</v>
          </cell>
          <cell r="C745" t="str">
            <v>1G0</v>
          </cell>
        </row>
        <row r="746">
          <cell r="A746" t="str">
            <v>7510281063525</v>
          </cell>
          <cell r="B746" t="str">
            <v>20050113</v>
          </cell>
          <cell r="C746" t="str">
            <v>1G0</v>
          </cell>
        </row>
        <row r="747">
          <cell r="A747" t="str">
            <v>7712292042219</v>
          </cell>
          <cell r="B747" t="str">
            <v>20050113</v>
          </cell>
          <cell r="C747" t="str">
            <v>1G0</v>
          </cell>
        </row>
        <row r="748">
          <cell r="A748" t="str">
            <v>7711111030027</v>
          </cell>
          <cell r="B748" t="str">
            <v>20050113</v>
          </cell>
          <cell r="C748" t="str">
            <v>1G0</v>
          </cell>
        </row>
        <row r="749">
          <cell r="A749" t="str">
            <v>7712151053121</v>
          </cell>
          <cell r="B749" t="str">
            <v>20050113</v>
          </cell>
          <cell r="C749" t="str">
            <v>1G0</v>
          </cell>
        </row>
        <row r="750">
          <cell r="A750" t="str">
            <v>8002071032010</v>
          </cell>
          <cell r="B750" t="str">
            <v>20050113</v>
          </cell>
          <cell r="C750" t="str">
            <v>1G0</v>
          </cell>
        </row>
      </sheetData>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005년 1월 인원(749명) (4)"/>
    </sheetNames>
    <sheetDataSet>
      <sheetData sheetId="0"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용방법"/>
      <sheetName val="게재지면캡쳐"/>
      <sheetName val="가이드모음"/>
      <sheetName val="전체단가표"/>
      <sheetName val="media mix"/>
      <sheetName val="컴"/>
      <sheetName val="파브_모젤"/>
      <sheetName val="HP"/>
      <sheetName val="파브"/>
      <sheetName val="MS"/>
      <sheetName val="HP_DS"/>
      <sheetName val="HP_DS_2"/>
      <sheetName val="푸딩"/>
      <sheetName val="신도리코"/>
      <sheetName val="크레팟"/>
      <sheetName val="HPSOP"/>
      <sheetName val="HP_aio"/>
      <sheetName val="xnote"/>
      <sheetName val="xnote1"/>
      <sheetName val="링크시스"/>
      <sheetName val="U2"/>
      <sheetName val="크레팟_크로"/>
      <sheetName val="리스pc"/>
      <sheetName val="vluu"/>
      <sheetName val="주연_애드"/>
      <sheetName val="IBM"/>
      <sheetName val="파브모젤"/>
      <sheetName val="hpclj"/>
      <sheetName val="media mix (2)"/>
      <sheetName val="media mix (3)"/>
      <sheetName val="다음"/>
      <sheetName val="조인스MSN"/>
      <sheetName val="media_mix"/>
      <sheetName val="media_mix_(2)"/>
      <sheetName val="media_mix_(3)"/>
      <sheetName val="media_mix1"/>
      <sheetName val="media_mix_(2)1"/>
      <sheetName val="media_mix_(3)1"/>
    </sheetNames>
    <sheetDataSet>
      <sheetData sheetId="0" refreshError="1"/>
      <sheetData sheetId="1" refreshError="1"/>
      <sheetData sheetId="2" refreshError="1"/>
      <sheetData sheetId="3" refreshError="1">
        <row r="2">
          <cell r="A2" t="str">
            <v>네이버&gt;Home&gt;&gt;검색창광고</v>
          </cell>
          <cell r="B2" t="str">
            <v>-</v>
          </cell>
          <cell r="C2" t="str">
            <v>10자</v>
          </cell>
          <cell r="D2" t="str">
            <v>-</v>
          </cell>
          <cell r="E2">
            <v>10000000</v>
          </cell>
          <cell r="F2" t="str">
            <v>-</v>
          </cell>
        </row>
        <row r="3">
          <cell r="A3" t="str">
            <v>네이버&gt;Home&gt;&gt;마이크로사이트(82x100) - POP icon</v>
          </cell>
          <cell r="B3" t="str">
            <v>-</v>
          </cell>
          <cell r="C3" t="str">
            <v>82*100</v>
          </cell>
          <cell r="D3" t="str">
            <v>50K</v>
          </cell>
          <cell r="E3">
            <v>40000000</v>
          </cell>
          <cell r="F3">
            <v>0.04</v>
          </cell>
        </row>
        <row r="4">
          <cell r="A4" t="str">
            <v>네이버&gt;Home&gt;&gt;마이크로사이트(82x100)</v>
          </cell>
          <cell r="B4" t="str">
            <v>-</v>
          </cell>
          <cell r="C4" t="str">
            <v>82*100</v>
          </cell>
          <cell r="D4" t="str">
            <v>200K+1.5M</v>
          </cell>
          <cell r="E4">
            <v>50000000</v>
          </cell>
          <cell r="F4">
            <v>0.04</v>
          </cell>
        </row>
        <row r="5">
          <cell r="A5" t="str">
            <v>네이버&gt;Home&gt;&gt;브랜딩보드_고정(191x150)</v>
          </cell>
          <cell r="B5" t="str">
            <v>-</v>
          </cell>
          <cell r="C5" t="str">
            <v>191*150</v>
          </cell>
          <cell r="D5" t="str">
            <v>80K</v>
          </cell>
          <cell r="E5">
            <v>90000000</v>
          </cell>
          <cell r="F5">
            <v>0.09</v>
          </cell>
        </row>
        <row r="6">
          <cell r="A6" t="str">
            <v>네이버&gt;Home&gt;&gt;브랜딩보드_고정(191x150) - 애니메이션형</v>
          </cell>
          <cell r="B6" t="str">
            <v>-</v>
          </cell>
          <cell r="C6" t="str">
            <v>191*150</v>
          </cell>
          <cell r="D6" t="str">
            <v>100K</v>
          </cell>
          <cell r="E6">
            <v>100000000</v>
          </cell>
          <cell r="F6">
            <v>0.12</v>
          </cell>
        </row>
        <row r="7">
          <cell r="A7" t="str">
            <v>네이버&gt;Home&gt;&gt;브랜딩보드_고정(191x150) - 세로 확장형</v>
          </cell>
          <cell r="B7" t="str">
            <v>-</v>
          </cell>
          <cell r="C7" t="str">
            <v>191*150</v>
          </cell>
          <cell r="D7" t="str">
            <v>150K</v>
          </cell>
          <cell r="E7">
            <v>110000000</v>
          </cell>
          <cell r="F7">
            <v>0.1</v>
          </cell>
        </row>
        <row r="8">
          <cell r="A8" t="str">
            <v>네이버&gt;Home&gt;&gt;브랜딩보드_고정(191x150) - POP 동영상</v>
          </cell>
          <cell r="B8" t="str">
            <v>-</v>
          </cell>
          <cell r="C8" t="str">
            <v>191*150</v>
          </cell>
          <cell r="D8" t="str">
            <v>120K+1.5M</v>
          </cell>
          <cell r="E8">
            <v>110000000</v>
          </cell>
          <cell r="F8">
            <v>0.1</v>
          </cell>
        </row>
        <row r="9">
          <cell r="A9" t="str">
            <v>네이버&gt;Home&gt;&gt;브랜딩보드_고정(191x150) - 슈퍼 확장형</v>
          </cell>
          <cell r="B9" t="str">
            <v>-</v>
          </cell>
          <cell r="C9" t="str">
            <v>191*150</v>
          </cell>
          <cell r="D9" t="str">
            <v>200K</v>
          </cell>
          <cell r="E9">
            <v>120000000</v>
          </cell>
          <cell r="F9">
            <v>0.1</v>
          </cell>
        </row>
        <row r="10">
          <cell r="A10" t="str">
            <v>네이버&gt;Home&gt;&gt;상단 배너(390x100)</v>
          </cell>
          <cell r="B10">
            <v>2884692027</v>
          </cell>
          <cell r="C10" t="str">
            <v>390*100</v>
          </cell>
          <cell r="D10" t="str">
            <v>130K</v>
          </cell>
          <cell r="E10">
            <v>3</v>
          </cell>
          <cell r="F10">
            <v>0.15</v>
          </cell>
        </row>
        <row r="11">
          <cell r="A11" t="str">
            <v>네이버&gt;Home&gt;&gt;동영상 익스팬더블(390x100, 394x310)</v>
          </cell>
          <cell r="B11">
            <v>2884692027</v>
          </cell>
          <cell r="C11" t="str">
            <v>390*100
394*310</v>
          </cell>
          <cell r="D11" t="str">
            <v>130K
2M</v>
          </cell>
          <cell r="E11">
            <v>5</v>
          </cell>
          <cell r="F11">
            <v>0.15</v>
          </cell>
        </row>
        <row r="12">
          <cell r="A12" t="str">
            <v>네이버&gt;Home&gt;&gt;이벤트_텍스트_1</v>
          </cell>
          <cell r="B12">
            <v>2894773875</v>
          </cell>
          <cell r="C12" t="str">
            <v>12자</v>
          </cell>
          <cell r="D12" t="str">
            <v>-</v>
          </cell>
          <cell r="E12">
            <v>0.5</v>
          </cell>
          <cell r="F12">
            <v>0.01</v>
          </cell>
        </row>
        <row r="13">
          <cell r="A13" t="str">
            <v>네이버&gt;Home&gt;&gt;이벤트_텍스트_2</v>
          </cell>
          <cell r="B13">
            <v>2894783045</v>
          </cell>
          <cell r="C13" t="str">
            <v>12자</v>
          </cell>
          <cell r="D13" t="str">
            <v>-</v>
          </cell>
          <cell r="E13">
            <v>0.4</v>
          </cell>
          <cell r="F13">
            <v>0.01</v>
          </cell>
        </row>
        <row r="14">
          <cell r="A14" t="str">
            <v>네이버&gt;Home&gt;&gt;이벤트_텍스트_3</v>
          </cell>
          <cell r="B14">
            <v>2894783252</v>
          </cell>
          <cell r="C14" t="str">
            <v>12자</v>
          </cell>
          <cell r="D14" t="str">
            <v>-</v>
          </cell>
          <cell r="E14">
            <v>0.4</v>
          </cell>
          <cell r="F14">
            <v>0</v>
          </cell>
        </row>
        <row r="15">
          <cell r="A15" t="str">
            <v>네이버&gt;Home&gt;&gt;프리미엄_텍스트(170x13)</v>
          </cell>
          <cell r="B15">
            <v>38.570999999999998</v>
          </cell>
          <cell r="C15" t="str">
            <v>170*13</v>
          </cell>
          <cell r="D15" t="str">
            <v>10K</v>
          </cell>
          <cell r="E15">
            <v>20000000</v>
          </cell>
          <cell r="F15">
            <v>0.01</v>
          </cell>
        </row>
        <row r="16">
          <cell r="A16" t="str">
            <v>네이버&gt;검색&gt;&gt;랜덤아이콘(100x100)</v>
          </cell>
          <cell r="B16">
            <v>257142861.42899999</v>
          </cell>
          <cell r="C16" t="str">
            <v>130*110</v>
          </cell>
          <cell r="D16" t="str">
            <v>50K</v>
          </cell>
          <cell r="E16">
            <v>60000000</v>
          </cell>
          <cell r="F16">
            <v>0.02</v>
          </cell>
        </row>
        <row r="17">
          <cell r="A17" t="str">
            <v>네이버&gt;검색&gt;인기검색어/지식검색&gt;&gt;우측 배너(148x600)</v>
          </cell>
          <cell r="B17">
            <v>2413174</v>
          </cell>
          <cell r="C17" t="str">
            <v>148*600</v>
          </cell>
          <cell r="D17" t="str">
            <v>130K</v>
          </cell>
          <cell r="E17">
            <v>2</v>
          </cell>
          <cell r="F17">
            <v>0.27</v>
          </cell>
        </row>
        <row r="18">
          <cell r="A18" t="str">
            <v>네이버&gt;검색&gt;인물&gt;&gt;우측 배너(240x240)</v>
          </cell>
          <cell r="B18">
            <v>9815521</v>
          </cell>
          <cell r="C18" t="str">
            <v>240*240</v>
          </cell>
          <cell r="D18" t="str">
            <v>130K</v>
          </cell>
          <cell r="E18">
            <v>2</v>
          </cell>
          <cell r="F18">
            <v>0.1</v>
          </cell>
        </row>
        <row r="19">
          <cell r="A19" t="str">
            <v>네이버&gt;검색&gt;지식시장&gt;&gt;우측배너(240x240)</v>
          </cell>
          <cell r="B19">
            <v>11051482</v>
          </cell>
          <cell r="C19" t="str">
            <v>240*240</v>
          </cell>
          <cell r="D19" t="str">
            <v>130K</v>
          </cell>
          <cell r="E19">
            <v>2</v>
          </cell>
          <cell r="F19">
            <v>0.12</v>
          </cell>
        </row>
        <row r="20">
          <cell r="A20" t="str">
            <v>네이버&gt;검색&gt;지식인&gt;&gt;우측 배너(240x240)</v>
          </cell>
          <cell r="B20">
            <v>962967637</v>
          </cell>
          <cell r="C20" t="str">
            <v>240*240</v>
          </cell>
          <cell r="D20" t="str">
            <v>130K</v>
          </cell>
          <cell r="E20">
            <v>2</v>
          </cell>
          <cell r="F20">
            <v>0.05</v>
          </cell>
        </row>
        <row r="21">
          <cell r="A21" t="str">
            <v>네이버&gt;검색&gt;책&gt;잡지&gt;&gt;상단 배너(290x70)</v>
          </cell>
          <cell r="B21">
            <v>7072067</v>
          </cell>
          <cell r="C21" t="str">
            <v>290*70</v>
          </cell>
          <cell r="D21" t="str">
            <v>130K</v>
          </cell>
          <cell r="E21">
            <v>3</v>
          </cell>
          <cell r="F21">
            <v>0</v>
          </cell>
        </row>
        <row r="22">
          <cell r="A22" t="str">
            <v>네이버&gt;검색&gt;책&gt;잡지&gt;&gt;텍스트</v>
          </cell>
          <cell r="B22">
            <v>13769</v>
          </cell>
          <cell r="C22" t="str">
            <v>0*0</v>
          </cell>
          <cell r="D22" t="str">
            <v>-</v>
          </cell>
          <cell r="E22">
            <v>0.5</v>
          </cell>
          <cell r="F22">
            <v>0.08</v>
          </cell>
        </row>
        <row r="23">
          <cell r="A23" t="str">
            <v>네이버&gt;검색&gt;특허&gt;&gt;우측 배너(240x240)</v>
          </cell>
          <cell r="B23">
            <v>3954802</v>
          </cell>
          <cell r="C23" t="str">
            <v>240*240</v>
          </cell>
          <cell r="D23" t="str">
            <v>130K</v>
          </cell>
          <cell r="E23">
            <v>1.5</v>
          </cell>
          <cell r="F23">
            <v>0.03</v>
          </cell>
        </row>
        <row r="24">
          <cell r="A24" t="str">
            <v>네이버&gt;금융&gt;&gt;금융서브_우측 배너(148x600)</v>
          </cell>
          <cell r="B24">
            <v>1528277</v>
          </cell>
          <cell r="C24" t="str">
            <v>148*600</v>
          </cell>
          <cell r="D24" t="str">
            <v>130K</v>
          </cell>
          <cell r="E24">
            <v>1.5</v>
          </cell>
          <cell r="F24">
            <v>0.11</v>
          </cell>
        </row>
        <row r="25">
          <cell r="A25" t="str">
            <v>네이버&gt;금융&gt;&gt;금융탑_우측 배너(240x240)</v>
          </cell>
          <cell r="B25">
            <v>36561185</v>
          </cell>
          <cell r="C25" t="str">
            <v>240*240</v>
          </cell>
          <cell r="D25" t="str">
            <v>130K</v>
          </cell>
          <cell r="E25">
            <v>3</v>
          </cell>
          <cell r="F25">
            <v>0.04</v>
          </cell>
        </row>
        <row r="26">
          <cell r="A26" t="str">
            <v>네이버&gt;금융&gt;증권&gt;증권서브&gt;&gt;우측 배너(148x600)</v>
          </cell>
          <cell r="B26">
            <v>248673369</v>
          </cell>
          <cell r="C26" t="str">
            <v>148*600</v>
          </cell>
          <cell r="D26" t="str">
            <v>130K</v>
          </cell>
          <cell r="E26">
            <v>1.5</v>
          </cell>
          <cell r="F26">
            <v>0.03</v>
          </cell>
        </row>
        <row r="27">
          <cell r="A27" t="str">
            <v>네이버&gt;미디어&gt;뉴스&gt;&gt;기사내 배너(240x240)</v>
          </cell>
          <cell r="B27">
            <v>239912253</v>
          </cell>
          <cell r="C27" t="str">
            <v>240*240</v>
          </cell>
          <cell r="D27" t="str">
            <v>130K</v>
          </cell>
          <cell r="E27">
            <v>4</v>
          </cell>
          <cell r="F27">
            <v>0.11</v>
          </cell>
        </row>
        <row r="28">
          <cell r="A28" t="str">
            <v>네이버&gt;미디어&gt;뉴스&gt;&gt;뉴스_아웃배너(240x240)</v>
          </cell>
          <cell r="B28">
            <v>893668824</v>
          </cell>
          <cell r="C28" t="str">
            <v>240*240</v>
          </cell>
          <cell r="D28" t="str">
            <v>130K</v>
          </cell>
          <cell r="E28">
            <v>4</v>
          </cell>
          <cell r="F28">
            <v>0.05</v>
          </cell>
        </row>
        <row r="29">
          <cell r="A29" t="str">
            <v>네이버&gt;미디어&gt;뉴스&gt;&gt;뉴스_확장배너(240x240)</v>
          </cell>
          <cell r="B29">
            <v>893668824</v>
          </cell>
          <cell r="C29" t="str">
            <v>240*240</v>
          </cell>
          <cell r="D29" t="str">
            <v>300K</v>
          </cell>
          <cell r="E29">
            <v>3</v>
          </cell>
          <cell r="F29">
            <v>0</v>
          </cell>
        </row>
        <row r="30">
          <cell r="A30" t="str">
            <v>네이버&gt;미디어&gt;뉴스&gt;&gt;섹션홈_우측 배너(240x240)</v>
          </cell>
          <cell r="B30">
            <v>157206640</v>
          </cell>
          <cell r="C30" t="str">
            <v>240*240</v>
          </cell>
          <cell r="D30" t="str">
            <v>130K</v>
          </cell>
          <cell r="E30">
            <v>3</v>
          </cell>
          <cell r="F30">
            <v>0.03</v>
          </cell>
        </row>
        <row r="31">
          <cell r="A31" t="str">
            <v>네이버&gt;미디어&gt;뉴스&gt;&gt;우측 배너(240x240)</v>
          </cell>
          <cell r="B31">
            <v>2027652255</v>
          </cell>
          <cell r="C31" t="str">
            <v>240*240</v>
          </cell>
          <cell r="D31" t="str">
            <v>130K</v>
          </cell>
          <cell r="E31">
            <v>2</v>
          </cell>
          <cell r="F31">
            <v>7.0000000000000007E-2</v>
          </cell>
        </row>
        <row r="32">
          <cell r="A32" t="str">
            <v>네이버&gt;미디어&gt;뉴스&gt;&gt;텍스트</v>
          </cell>
          <cell r="B32">
            <v>1267659086</v>
          </cell>
          <cell r="C32" t="str">
            <v>25/33자</v>
          </cell>
          <cell r="D32" t="str">
            <v>-</v>
          </cell>
          <cell r="E32">
            <v>0.5</v>
          </cell>
          <cell r="F32">
            <v>0.05</v>
          </cell>
        </row>
        <row r="33">
          <cell r="A33" t="str">
            <v>네이버&gt;미디어&gt;뉴스&gt;홈&gt;&gt;뉴스홈 브랜딩보드(270x180)</v>
          </cell>
          <cell r="B33" t="str">
            <v>-</v>
          </cell>
          <cell r="C33" t="str">
            <v>270*180</v>
          </cell>
          <cell r="D33" t="str">
            <v>150K</v>
          </cell>
          <cell r="E33">
            <v>20000000</v>
          </cell>
          <cell r="F33">
            <v>0.2</v>
          </cell>
        </row>
        <row r="34">
          <cell r="A34" t="str">
            <v>네이버&gt;미디어&gt;스포츠&gt;&gt;우측 배너(240x240)</v>
          </cell>
          <cell r="B34">
            <v>462200983</v>
          </cell>
          <cell r="C34" t="str">
            <v>240*240</v>
          </cell>
          <cell r="D34" t="str">
            <v>130K</v>
          </cell>
          <cell r="E34">
            <v>2</v>
          </cell>
          <cell r="F34">
            <v>0.04</v>
          </cell>
        </row>
        <row r="35">
          <cell r="A35" t="str">
            <v>네이버&gt;미디어&gt;스포츠&gt;&gt;텍스트</v>
          </cell>
          <cell r="B35">
            <v>187073726</v>
          </cell>
          <cell r="C35" t="str">
            <v>25/33자</v>
          </cell>
          <cell r="D35" t="str">
            <v>-</v>
          </cell>
          <cell r="E35">
            <v>0.5</v>
          </cell>
          <cell r="F35">
            <v>0.03</v>
          </cell>
        </row>
        <row r="36">
          <cell r="A36" t="str">
            <v>네이버&gt;사전&gt;&gt;우측 배너(240x240)</v>
          </cell>
          <cell r="B36">
            <v>134300263</v>
          </cell>
          <cell r="C36" t="str">
            <v>240*240</v>
          </cell>
          <cell r="D36" t="str">
            <v>130K</v>
          </cell>
          <cell r="E36">
            <v>2</v>
          </cell>
          <cell r="F36">
            <v>0.04</v>
          </cell>
        </row>
        <row r="37">
          <cell r="A37" t="str">
            <v>네이버&gt;생활&gt;날씨&gt;&gt;우측 배너(200x200)</v>
          </cell>
          <cell r="B37">
            <v>24351431</v>
          </cell>
          <cell r="C37" t="str">
            <v>200*200</v>
          </cell>
          <cell r="D37" t="str">
            <v>130K</v>
          </cell>
          <cell r="E37">
            <v>2</v>
          </cell>
          <cell r="F37">
            <v>0.13</v>
          </cell>
        </row>
        <row r="38">
          <cell r="A38" t="str">
            <v>네이버&gt;생활&gt;여행&gt;여행서브&gt;&gt;우측 배너(160x400)</v>
          </cell>
          <cell r="B38">
            <v>6986963</v>
          </cell>
          <cell r="C38" t="str">
            <v>160*400</v>
          </cell>
          <cell r="D38" t="str">
            <v>130K</v>
          </cell>
          <cell r="E38">
            <v>3</v>
          </cell>
          <cell r="F38">
            <v>0.15</v>
          </cell>
        </row>
        <row r="39">
          <cell r="A39" t="str">
            <v>네이버&gt;생활&gt;여행&gt;여행홈&gt;&gt;TI(500x300)</v>
          </cell>
          <cell r="B39" t="str">
            <v>-</v>
          </cell>
          <cell r="C39" t="str">
            <v>500*300</v>
          </cell>
          <cell r="D39" t="str">
            <v>150K</v>
          </cell>
          <cell r="E39">
            <v>7000000</v>
          </cell>
          <cell r="F39">
            <v>0</v>
          </cell>
        </row>
        <row r="40">
          <cell r="A40" t="str">
            <v>네이버&gt;생활&gt;여행&gt;여행홈&gt;&gt;우측 배너(200x200)</v>
          </cell>
          <cell r="B40">
            <v>1958107</v>
          </cell>
          <cell r="C40" t="str">
            <v>200*200</v>
          </cell>
          <cell r="D40" t="str">
            <v>130K</v>
          </cell>
          <cell r="E40">
            <v>3</v>
          </cell>
          <cell r="F40">
            <v>0.15</v>
          </cell>
        </row>
        <row r="41">
          <cell r="A41" t="str">
            <v>네이버&gt;생활&gt;요리&gt;요리서브&gt;&gt;우측 배너(160x400)</v>
          </cell>
          <cell r="B41">
            <v>22150950</v>
          </cell>
          <cell r="C41" t="str">
            <v>160*400</v>
          </cell>
          <cell r="D41" t="str">
            <v>130K</v>
          </cell>
          <cell r="E41">
            <v>3</v>
          </cell>
          <cell r="F41">
            <v>0.08</v>
          </cell>
        </row>
        <row r="42">
          <cell r="A42" t="str">
            <v>네이버&gt;생활&gt;요리&gt;요리홈&gt;&gt;우측 배너(200x200)</v>
          </cell>
          <cell r="B42">
            <v>2155792</v>
          </cell>
          <cell r="C42" t="str">
            <v>200*200</v>
          </cell>
          <cell r="D42" t="str">
            <v>130K</v>
          </cell>
          <cell r="E42">
            <v>3</v>
          </cell>
          <cell r="F42">
            <v>0.04</v>
          </cell>
        </row>
        <row r="43">
          <cell r="A43" t="str">
            <v>네이버&gt;생활&gt;월드타운&gt;월드타운서브&gt;&gt;우측 배너(160x400)</v>
          </cell>
          <cell r="B43">
            <v>16670748</v>
          </cell>
          <cell r="C43" t="str">
            <v>160*400</v>
          </cell>
          <cell r="D43" t="str">
            <v>130K</v>
          </cell>
          <cell r="E43">
            <v>3</v>
          </cell>
          <cell r="F43">
            <v>0.06</v>
          </cell>
        </row>
        <row r="44">
          <cell r="A44" t="str">
            <v>네이버&gt;생활&gt;월드타운&gt;월드타운홈&gt;&gt;우측 배너(240x240)</v>
          </cell>
          <cell r="B44">
            <v>632967</v>
          </cell>
          <cell r="C44" t="str">
            <v>240*240</v>
          </cell>
          <cell r="D44" t="str">
            <v>130K</v>
          </cell>
          <cell r="E44">
            <v>3</v>
          </cell>
          <cell r="F44">
            <v>0.11</v>
          </cell>
        </row>
        <row r="45">
          <cell r="A45" t="str">
            <v>네이버&gt;생활&gt;인조이재팬&gt;&gt;우측 배너(240x240)</v>
          </cell>
          <cell r="B45">
            <v>3316984</v>
          </cell>
          <cell r="C45" t="str">
            <v>240*240</v>
          </cell>
          <cell r="D45" t="str">
            <v>130K</v>
          </cell>
          <cell r="E45">
            <v>1.5</v>
          </cell>
          <cell r="F45">
            <v>0.06</v>
          </cell>
        </row>
        <row r="46">
          <cell r="A46" t="str">
            <v>네이버&gt;생활&gt;인조이재팬&gt;번역게시판&gt;&gt;우측 배너(148x600)</v>
          </cell>
          <cell r="B46">
            <v>48652827</v>
          </cell>
          <cell r="C46" t="str">
            <v>148*600</v>
          </cell>
          <cell r="D46" t="str">
            <v>130K</v>
          </cell>
          <cell r="E46">
            <v>1.5</v>
          </cell>
          <cell r="F46">
            <v>0.04</v>
          </cell>
        </row>
        <row r="47">
          <cell r="A47" t="str">
            <v>네이버&gt;생활&gt;자동차&gt;&gt;우측 배너(240x240)</v>
          </cell>
          <cell r="B47">
            <v>15611776</v>
          </cell>
          <cell r="C47" t="str">
            <v>240*240</v>
          </cell>
          <cell r="D47" t="str">
            <v>130K</v>
          </cell>
          <cell r="E47">
            <v>3</v>
          </cell>
          <cell r="F47">
            <v>0.08</v>
          </cell>
        </row>
        <row r="48">
          <cell r="A48" t="str">
            <v>네이버&gt;생활&gt;자동차&gt;자료실&gt;&gt;우측 배너(160x400)</v>
          </cell>
          <cell r="B48">
            <v>52140604</v>
          </cell>
          <cell r="C48" t="str">
            <v>160*400</v>
          </cell>
          <cell r="D48" t="str">
            <v>130K</v>
          </cell>
          <cell r="E48">
            <v>3</v>
          </cell>
          <cell r="F48">
            <v>0.03</v>
          </cell>
        </row>
        <row r="49">
          <cell r="A49" t="str">
            <v>네이버&gt;생활&gt;지역정보&gt;교통&gt;&gt;우측배너(200x200)</v>
          </cell>
          <cell r="B49">
            <v>673745</v>
          </cell>
          <cell r="C49" t="str">
            <v>200*200</v>
          </cell>
          <cell r="D49" t="str">
            <v>130K</v>
          </cell>
          <cell r="E49">
            <v>2</v>
          </cell>
          <cell r="F49">
            <v>0.05</v>
          </cell>
        </row>
        <row r="50">
          <cell r="A50" t="str">
            <v>네이버&gt;생활&gt;지역정보&gt;지역정보서브&gt;&gt;우측 배너(200x200)</v>
          </cell>
          <cell r="B50">
            <v>137786</v>
          </cell>
          <cell r="C50" t="str">
            <v>200*200</v>
          </cell>
          <cell r="D50" t="str">
            <v>130K</v>
          </cell>
          <cell r="E50">
            <v>2</v>
          </cell>
          <cell r="F50">
            <v>0.06</v>
          </cell>
        </row>
        <row r="51">
          <cell r="A51" t="str">
            <v>네이버&gt;생활&gt;지역정보&gt;지역정보서브&gt;&gt;지도검색 배너(400x70)</v>
          </cell>
          <cell r="B51">
            <v>12529871</v>
          </cell>
          <cell r="C51" t="str">
            <v>400*70</v>
          </cell>
          <cell r="D51" t="str">
            <v>130K</v>
          </cell>
          <cell r="E51">
            <v>2</v>
          </cell>
          <cell r="F51">
            <v>0.36</v>
          </cell>
        </row>
        <row r="52">
          <cell r="A52" t="str">
            <v>네이버&gt;엔터테이먼트&gt;뮤직&gt;뮤직서브&gt;&gt;우측 배너(200x170)</v>
          </cell>
          <cell r="B52">
            <v>29867377</v>
          </cell>
          <cell r="C52" t="str">
            <v>200*170</v>
          </cell>
          <cell r="D52" t="str">
            <v>130K</v>
          </cell>
          <cell r="E52">
            <v>2</v>
          </cell>
          <cell r="F52">
            <v>0.05</v>
          </cell>
        </row>
        <row r="53">
          <cell r="A53" t="str">
            <v>네이버&gt;엔터테이먼트&gt;뮤직&gt;뮤직플레이어&gt;&gt;하단 배너(380x50)</v>
          </cell>
          <cell r="B53">
            <v>2446563</v>
          </cell>
          <cell r="C53" t="str">
            <v>380*50</v>
          </cell>
          <cell r="D53" t="str">
            <v>130K</v>
          </cell>
          <cell r="E53">
            <v>1.5</v>
          </cell>
          <cell r="F53">
            <v>0.42</v>
          </cell>
        </row>
        <row r="54">
          <cell r="A54" t="str">
            <v>네이버&gt;엔터테이먼트&gt;뮤직&gt;뮤직홈&gt;&gt;우측 배너(200x170)</v>
          </cell>
          <cell r="B54">
            <v>2903125</v>
          </cell>
          <cell r="C54" t="str">
            <v>200*170</v>
          </cell>
          <cell r="D54" t="str">
            <v>130K</v>
          </cell>
          <cell r="E54">
            <v>3</v>
          </cell>
          <cell r="F54">
            <v>0.06</v>
          </cell>
        </row>
        <row r="55">
          <cell r="A55" t="str">
            <v>네이버&gt;엔터테이먼트&gt;영화&gt;영화서브&gt;&gt;우측 배너(220x180)</v>
          </cell>
          <cell r="B55">
            <v>110860066</v>
          </cell>
          <cell r="C55" t="str">
            <v>220*180</v>
          </cell>
          <cell r="D55" t="str">
            <v>130K</v>
          </cell>
          <cell r="E55">
            <v>2</v>
          </cell>
          <cell r="F55">
            <v>7.0000000000000007E-2</v>
          </cell>
        </row>
        <row r="56">
          <cell r="A56" t="str">
            <v>네이버&gt;엔터테이먼트&gt;영화&gt;영화서브&gt;동영상플레이어&gt;&gt;하단 배너(700x95)</v>
          </cell>
          <cell r="B56" t="str">
            <v>-</v>
          </cell>
          <cell r="C56" t="str">
            <v>700*95</v>
          </cell>
          <cell r="D56" t="str">
            <v>130K</v>
          </cell>
          <cell r="E56">
            <v>1000000</v>
          </cell>
          <cell r="F56">
            <v>0.85</v>
          </cell>
        </row>
        <row r="57">
          <cell r="A57" t="str">
            <v>네이버&gt;엔터테이먼트&gt;영화&gt;영화서브&gt;슬라이드쇼&gt;&gt;우측 배너(230x110)</v>
          </cell>
          <cell r="B57">
            <v>3926264</v>
          </cell>
          <cell r="C57" t="str">
            <v>230*110</v>
          </cell>
          <cell r="D57" t="str">
            <v>130K</v>
          </cell>
          <cell r="E57">
            <v>2</v>
          </cell>
          <cell r="F57">
            <v>0.48</v>
          </cell>
        </row>
        <row r="58">
          <cell r="A58" t="str">
            <v>네이버&gt;엔터테이먼트&gt;영화&gt;영화홈&gt;&gt;좌측 배너(400x110)</v>
          </cell>
          <cell r="B58" t="str">
            <v>-</v>
          </cell>
          <cell r="C58" t="str">
            <v>400*100</v>
          </cell>
          <cell r="D58" t="str">
            <v>130K</v>
          </cell>
          <cell r="E58">
            <v>2000000</v>
          </cell>
          <cell r="F58">
            <v>0.55000000000000004</v>
          </cell>
        </row>
        <row r="59">
          <cell r="A59" t="str">
            <v>네이버&gt;엔터테이먼트&gt;영화&gt;영화홈&gt;&gt;좌측 배너(420x340)</v>
          </cell>
          <cell r="B59" t="str">
            <v>-</v>
          </cell>
          <cell r="C59" t="str">
            <v>420*340</v>
          </cell>
          <cell r="D59" t="str">
            <v>130K</v>
          </cell>
          <cell r="E59">
            <v>3000000</v>
          </cell>
          <cell r="F59">
            <v>1.35</v>
          </cell>
        </row>
        <row r="60">
          <cell r="A60" t="str">
            <v>네이버&gt;엔터테이먼트&gt;운세&gt;&gt;우측 배너(148x600)</v>
          </cell>
          <cell r="B60">
            <v>5363502</v>
          </cell>
          <cell r="C60" t="str">
            <v>148*600</v>
          </cell>
          <cell r="D60" t="str">
            <v>130K</v>
          </cell>
          <cell r="E60">
            <v>1.5</v>
          </cell>
          <cell r="F60">
            <v>7.0000000000000007E-2</v>
          </cell>
        </row>
        <row r="61">
          <cell r="A61" t="str">
            <v>네이버&gt;엔터테이먼트&gt;운세&gt;&gt;우측 배너(240x240)</v>
          </cell>
          <cell r="B61">
            <v>1518163</v>
          </cell>
          <cell r="C61" t="str">
            <v>240*240</v>
          </cell>
          <cell r="D61" t="str">
            <v>130K</v>
          </cell>
          <cell r="E61">
            <v>1.5</v>
          </cell>
          <cell r="F61">
            <v>0.05</v>
          </cell>
        </row>
        <row r="62">
          <cell r="A62" t="str">
            <v>네이버&gt;여성&gt;미즈생각&gt;미즈생각서브&gt;&gt;우측 배너(160x400)</v>
          </cell>
          <cell r="B62">
            <v>16778204</v>
          </cell>
          <cell r="C62" t="str">
            <v>160*400</v>
          </cell>
          <cell r="D62" t="str">
            <v>130K</v>
          </cell>
          <cell r="E62">
            <v>3</v>
          </cell>
          <cell r="F62">
            <v>0.02</v>
          </cell>
        </row>
        <row r="63">
          <cell r="A63" t="str">
            <v>네이버&gt;여성&gt;미즈생각&gt;미즈생각서브&gt;&gt;텍스트</v>
          </cell>
          <cell r="B63">
            <v>11204863</v>
          </cell>
          <cell r="C63" t="str">
            <v>25/33자</v>
          </cell>
          <cell r="D63" t="str">
            <v>-</v>
          </cell>
          <cell r="E63">
            <v>3</v>
          </cell>
          <cell r="F63">
            <v>0.03</v>
          </cell>
        </row>
        <row r="64">
          <cell r="A64" t="str">
            <v>네이버&gt;여성&gt;미즈생각&gt;미즈생각홈&gt;&gt;우측 배너(200x200)</v>
          </cell>
          <cell r="B64">
            <v>2476577</v>
          </cell>
          <cell r="C64" t="str">
            <v>200*200</v>
          </cell>
          <cell r="D64" t="str">
            <v>130K</v>
          </cell>
          <cell r="E64">
            <v>3</v>
          </cell>
          <cell r="F64">
            <v>0.04</v>
          </cell>
        </row>
        <row r="65">
          <cell r="A65" t="str">
            <v>네이버&gt;여성&gt;미즈생각&gt;미즈생각홈&gt;&gt;확장 배너(50x50)</v>
          </cell>
          <cell r="B65" t="str">
            <v>-</v>
          </cell>
          <cell r="C65" t="str">
            <v>405*325</v>
          </cell>
          <cell r="D65" t="str">
            <v>150K</v>
          </cell>
          <cell r="E65">
            <v>7000000</v>
          </cell>
          <cell r="F65">
            <v>0.36</v>
          </cell>
        </row>
        <row r="66">
          <cell r="A66" t="str">
            <v>네이버&gt;여성&gt;미즈생각&gt;사랑방&gt;&gt;스폰서배너(150x50)</v>
          </cell>
          <cell r="B66" t="str">
            <v>-</v>
          </cell>
          <cell r="C66" t="str">
            <v>150*50</v>
          </cell>
          <cell r="D66" t="str">
            <v>150K</v>
          </cell>
          <cell r="E66">
            <v>10000000</v>
          </cell>
          <cell r="F66">
            <v>0</v>
          </cell>
        </row>
        <row r="67">
          <cell r="A67" t="str">
            <v>네이버&gt;이야기&gt;메일&gt;메일 서브&gt;&gt;빅보드(350x300)</v>
          </cell>
          <cell r="B67">
            <v>19047720</v>
          </cell>
          <cell r="C67" t="str">
            <v>350*300</v>
          </cell>
          <cell r="D67" t="str">
            <v>150K</v>
          </cell>
          <cell r="E67">
            <v>4</v>
          </cell>
          <cell r="F67">
            <v>0.26</v>
          </cell>
        </row>
        <row r="68">
          <cell r="A68" t="str">
            <v>네이버&gt;이야기&gt;메일&gt;메일 서브&gt;&gt;좌측 배너(175x130)</v>
          </cell>
          <cell r="B68">
            <v>253094335</v>
          </cell>
          <cell r="C68" t="str">
            <v>175*130</v>
          </cell>
          <cell r="D68" t="str">
            <v>130K</v>
          </cell>
          <cell r="E68">
            <v>1.5</v>
          </cell>
          <cell r="F68">
            <v>0.03</v>
          </cell>
        </row>
        <row r="69">
          <cell r="A69" t="str">
            <v>네이버&gt;이야기&gt;메일&gt;메일홈&gt;&gt;우측 배너(250x155)</v>
          </cell>
          <cell r="B69">
            <v>83969335</v>
          </cell>
          <cell r="C69" t="str">
            <v>250*155</v>
          </cell>
          <cell r="D69" t="str">
            <v>130K</v>
          </cell>
          <cell r="E69">
            <v>3</v>
          </cell>
          <cell r="F69">
            <v>0.02</v>
          </cell>
        </row>
        <row r="70">
          <cell r="A70" t="str">
            <v>네이버&gt;이야기&gt;모자이크&gt;&gt;우측 배너(240x240)</v>
          </cell>
          <cell r="B70">
            <v>163997</v>
          </cell>
          <cell r="C70" t="str">
            <v>240*240</v>
          </cell>
          <cell r="D70" t="str">
            <v>130K</v>
          </cell>
          <cell r="E70">
            <v>2</v>
          </cell>
          <cell r="F70">
            <v>0.13</v>
          </cell>
        </row>
        <row r="71">
          <cell r="A71" t="str">
            <v>네이버&gt;이야기&gt;붐&gt;&gt;우측 배너(250x155)</v>
          </cell>
          <cell r="B71">
            <v>115489928</v>
          </cell>
          <cell r="C71" t="str">
            <v>250*155</v>
          </cell>
          <cell r="D71" t="str">
            <v>130K</v>
          </cell>
          <cell r="E71">
            <v>3</v>
          </cell>
          <cell r="F71">
            <v>0.04</v>
          </cell>
        </row>
        <row r="72">
          <cell r="A72" t="str">
            <v>네이버&gt;이야기&gt;붐&gt;붐홈&gt;&gt;좌측 배너(175x50)</v>
          </cell>
          <cell r="B72">
            <v>14095528</v>
          </cell>
          <cell r="C72" t="str">
            <v>175*50</v>
          </cell>
          <cell r="D72" t="str">
            <v>130K</v>
          </cell>
          <cell r="E72">
            <v>1.5</v>
          </cell>
          <cell r="F72">
            <v>0.02</v>
          </cell>
        </row>
        <row r="73">
          <cell r="A73" t="str">
            <v>네이버&gt;이야기&gt;블로그&gt;&gt;좌측 배너(175x50)</v>
          </cell>
          <cell r="B73">
            <v>62941579</v>
          </cell>
          <cell r="C73" t="str">
            <v>175*50</v>
          </cell>
          <cell r="D73" t="str">
            <v>130K</v>
          </cell>
          <cell r="E73">
            <v>1.5</v>
          </cell>
          <cell r="F73">
            <v>0.08</v>
          </cell>
        </row>
        <row r="74">
          <cell r="A74" t="str">
            <v>네이버&gt;이야기&gt;블로그&gt;블로그서브&gt;&gt;우측 배너(148x600)</v>
          </cell>
          <cell r="B74">
            <v>3478822</v>
          </cell>
          <cell r="C74" t="str">
            <v>148*600</v>
          </cell>
          <cell r="D74" t="str">
            <v>130K</v>
          </cell>
          <cell r="E74">
            <v>1.5</v>
          </cell>
          <cell r="F74">
            <v>0.06</v>
          </cell>
        </row>
        <row r="75">
          <cell r="A75" t="str">
            <v>네이버&gt;이야기&gt;블로그&gt;블로그홈&gt;&gt;우측 배너(240x240)</v>
          </cell>
          <cell r="B75">
            <v>45597037</v>
          </cell>
          <cell r="C75" t="str">
            <v>240*240</v>
          </cell>
          <cell r="D75" t="str">
            <v>130K</v>
          </cell>
          <cell r="E75">
            <v>3</v>
          </cell>
          <cell r="F75">
            <v>0.03</v>
          </cell>
        </row>
        <row r="76">
          <cell r="A76" t="str">
            <v>네이버&gt;이야기&gt;카페&gt;&gt;좌측 배너(175x50)</v>
          </cell>
          <cell r="B76">
            <v>85071854</v>
          </cell>
          <cell r="C76" t="str">
            <v>175*50</v>
          </cell>
          <cell r="D76" t="str">
            <v>130K</v>
          </cell>
          <cell r="E76">
            <v>1.5</v>
          </cell>
          <cell r="F76">
            <v>0.02</v>
          </cell>
        </row>
        <row r="77">
          <cell r="A77" t="str">
            <v>네이버&gt;이야기&gt;카페&gt;&gt;카페내 배너(175x130)</v>
          </cell>
          <cell r="B77">
            <v>204414230</v>
          </cell>
          <cell r="C77" t="str">
            <v>175*130</v>
          </cell>
          <cell r="D77" t="str">
            <v>130K</v>
          </cell>
          <cell r="E77">
            <v>1.5</v>
          </cell>
          <cell r="F77">
            <v>0.05</v>
          </cell>
        </row>
        <row r="78">
          <cell r="A78" t="str">
            <v>네이버&gt;이야기&gt;카페&gt;카페서브&gt;&gt;우측 배너(160x400)</v>
          </cell>
          <cell r="B78">
            <v>2176194</v>
          </cell>
          <cell r="C78" t="str">
            <v>160*400</v>
          </cell>
          <cell r="D78" t="str">
            <v>130K</v>
          </cell>
          <cell r="E78">
            <v>1.5</v>
          </cell>
          <cell r="F78">
            <v>7.0000000000000007E-2</v>
          </cell>
        </row>
        <row r="79">
          <cell r="A79" t="str">
            <v>네이버&gt;이야기&gt;카페&gt;카페홈&gt;&gt;우측 배너(240x240)</v>
          </cell>
          <cell r="B79">
            <v>67871537</v>
          </cell>
          <cell r="C79" t="str">
            <v>240*240</v>
          </cell>
          <cell r="D79" t="str">
            <v>130K</v>
          </cell>
          <cell r="E79">
            <v>3</v>
          </cell>
          <cell r="F79">
            <v>0.03</v>
          </cell>
        </row>
        <row r="80">
          <cell r="A80" t="str">
            <v>네이버&gt;이야기&gt;툰&gt;&gt;우측 배너(240x240)</v>
          </cell>
          <cell r="B80">
            <v>13683837</v>
          </cell>
          <cell r="C80" t="str">
            <v>240*240</v>
          </cell>
          <cell r="D80" t="str">
            <v>130K</v>
          </cell>
          <cell r="E80">
            <v>2</v>
          </cell>
          <cell r="F80">
            <v>0.04</v>
          </cell>
        </row>
        <row r="81">
          <cell r="A81" t="str">
            <v>네이버&gt;이야기&gt;포토&gt;&gt;우측 배너(250x155)</v>
          </cell>
          <cell r="B81">
            <v>6532652</v>
          </cell>
          <cell r="C81" t="str">
            <v>250*155</v>
          </cell>
          <cell r="D81" t="str">
            <v>130K</v>
          </cell>
          <cell r="E81">
            <v>3</v>
          </cell>
          <cell r="F81">
            <v>0.05</v>
          </cell>
        </row>
        <row r="82">
          <cell r="A82" t="str">
            <v>네이버&gt;이야기&gt;포토&gt;포토갤러리&gt;갤러리서브&gt;&gt;좌측 배너(175x130)</v>
          </cell>
          <cell r="B82">
            <v>44078179</v>
          </cell>
          <cell r="C82" t="str">
            <v>175*130</v>
          </cell>
          <cell r="D82" t="str">
            <v>130K</v>
          </cell>
          <cell r="E82">
            <v>1.5</v>
          </cell>
          <cell r="F82">
            <v>0.01</v>
          </cell>
        </row>
        <row r="83">
          <cell r="A83" t="str">
            <v>네이버&gt;이야기&gt;포토&gt;포토갤러리&gt;갤러리홈&gt;&gt;좌측 배너(175x50)</v>
          </cell>
          <cell r="B83">
            <v>5676852</v>
          </cell>
          <cell r="C83" t="str">
            <v>175*50</v>
          </cell>
          <cell r="D83" t="str">
            <v>130K</v>
          </cell>
          <cell r="E83">
            <v>1.5</v>
          </cell>
          <cell r="F83">
            <v>0.03</v>
          </cell>
        </row>
        <row r="84">
          <cell r="A84" t="str">
            <v>네이버&gt;이야기&gt;포토&gt;포토갤러리&gt;슬라이드쇼&gt;&gt;중앙 배너(550x365)</v>
          </cell>
          <cell r="B84">
            <v>66307</v>
          </cell>
          <cell r="C84" t="str">
            <v>550*365</v>
          </cell>
          <cell r="D84" t="str">
            <v>130K</v>
          </cell>
          <cell r="E84">
            <v>2</v>
          </cell>
          <cell r="F84">
            <v>0.25</v>
          </cell>
        </row>
        <row r="85">
          <cell r="A85" t="str">
            <v>네이버&gt;이야기&gt;포토&gt;포토앨범&gt;앨범서브&gt;&gt;우측 배너(148x600)</v>
          </cell>
          <cell r="B85">
            <v>105540387</v>
          </cell>
          <cell r="C85" t="str">
            <v>148*600</v>
          </cell>
          <cell r="D85" t="str">
            <v>130K</v>
          </cell>
          <cell r="E85">
            <v>1.5</v>
          </cell>
          <cell r="F85">
            <v>0.05</v>
          </cell>
        </row>
        <row r="86">
          <cell r="A86" t="str">
            <v>네이버&gt;이야기&gt;포토&gt;포토앨범&gt;앨범슬라이드&gt;&gt;좌측 배너(170x180)</v>
          </cell>
          <cell r="B86">
            <v>1266617</v>
          </cell>
          <cell r="C86" t="str">
            <v>170*180</v>
          </cell>
          <cell r="D86" t="str">
            <v>130K</v>
          </cell>
          <cell r="E86">
            <v>1.5</v>
          </cell>
          <cell r="F86">
            <v>0.21</v>
          </cell>
        </row>
        <row r="87">
          <cell r="A87" t="str">
            <v>네이버&gt;이야기&gt;플레이&gt;&gt;우측 배너(240x240)</v>
          </cell>
          <cell r="B87">
            <v>46946255</v>
          </cell>
          <cell r="C87" t="str">
            <v>240*240</v>
          </cell>
          <cell r="D87" t="str">
            <v>130K</v>
          </cell>
          <cell r="E87">
            <v>3</v>
          </cell>
          <cell r="F87">
            <v>0.13</v>
          </cell>
        </row>
        <row r="88">
          <cell r="A88" t="str">
            <v>네이버&gt;정보&gt;예약/예매&gt;&gt;우측 배너(148x600)</v>
          </cell>
          <cell r="B88">
            <v>123486</v>
          </cell>
          <cell r="C88" t="str">
            <v>148*600</v>
          </cell>
          <cell r="D88" t="str">
            <v>130K</v>
          </cell>
          <cell r="E88">
            <v>1.5</v>
          </cell>
          <cell r="F88">
            <v>0.15</v>
          </cell>
        </row>
        <row r="89">
          <cell r="A89" t="str">
            <v>네이버&gt;정보&gt;취업&gt;&gt;우측 배너(240x240)</v>
          </cell>
          <cell r="B89">
            <v>18320248</v>
          </cell>
          <cell r="C89" t="str">
            <v>240*240</v>
          </cell>
          <cell r="D89" t="str">
            <v>130K</v>
          </cell>
          <cell r="E89">
            <v>2</v>
          </cell>
          <cell r="F89">
            <v>0.02</v>
          </cell>
        </row>
        <row r="90">
          <cell r="A90" t="str">
            <v>네이버&gt;정보&gt;취업&gt;커뮤니티 게시판&gt;&gt;우측 배너(148x600)</v>
          </cell>
          <cell r="B90">
            <v>930416</v>
          </cell>
          <cell r="C90" t="str">
            <v>148*600</v>
          </cell>
          <cell r="D90" t="str">
            <v>130K</v>
          </cell>
          <cell r="E90">
            <v>1.5</v>
          </cell>
          <cell r="F90">
            <v>0.04</v>
          </cell>
        </row>
        <row r="91">
          <cell r="A91" t="str">
            <v>쥬니버&gt;&gt;서비스_우측 배너(100x400)</v>
          </cell>
          <cell r="B91">
            <v>1085882933</v>
          </cell>
          <cell r="C91" t="str">
            <v>100*400</v>
          </cell>
          <cell r="D91" t="str">
            <v>130K</v>
          </cell>
          <cell r="E91">
            <v>1</v>
          </cell>
          <cell r="F91">
            <v>0.16</v>
          </cell>
        </row>
        <row r="92">
          <cell r="A92" t="str">
            <v>쥬니버&gt;쥬니버홈&gt;&gt;TI(555x320)</v>
          </cell>
          <cell r="B92" t="str">
            <v>-</v>
          </cell>
          <cell r="C92" t="str">
            <v>555*320</v>
          </cell>
          <cell r="D92" t="str">
            <v>150K</v>
          </cell>
          <cell r="E92">
            <v>10000000</v>
          </cell>
          <cell r="F92">
            <v>0</v>
          </cell>
        </row>
        <row r="93">
          <cell r="A93" t="str">
            <v>쥬니버&gt;쥬니버홈&gt;&gt;우측 배너(195x150)</v>
          </cell>
          <cell r="B93">
            <v>109583183</v>
          </cell>
          <cell r="C93" t="str">
            <v>195*150</v>
          </cell>
          <cell r="D93" t="str">
            <v>130K</v>
          </cell>
          <cell r="E93">
            <v>2</v>
          </cell>
          <cell r="F93">
            <v>0.37</v>
          </cell>
        </row>
        <row r="94">
          <cell r="A94" t="str">
            <v>쥬니버&gt;쥬니버홈&gt;&gt;좌측 여백(85x145)</v>
          </cell>
          <cell r="B94">
            <v>87665151</v>
          </cell>
          <cell r="C94" t="str">
            <v>85*145</v>
          </cell>
          <cell r="D94" t="str">
            <v>130K</v>
          </cell>
          <cell r="E94">
            <v>1.5</v>
          </cell>
          <cell r="F94">
            <v>0.18</v>
          </cell>
        </row>
        <row r="95">
          <cell r="A95" t="str">
            <v>페이지그룹&gt;&gt;검색+사전(240x240)</v>
          </cell>
          <cell r="B95">
            <v>155167266</v>
          </cell>
          <cell r="C95" t="str">
            <v>240*240</v>
          </cell>
          <cell r="D95" t="str">
            <v>130K</v>
          </cell>
          <cell r="E95">
            <v>2</v>
          </cell>
          <cell r="F95">
            <v>0.14000000000000001</v>
          </cell>
        </row>
        <row r="96">
          <cell r="A96" t="str">
            <v>페이지그룹&gt;&gt;네이버_빅보드(350x300)</v>
          </cell>
          <cell r="B96">
            <v>68732134</v>
          </cell>
          <cell r="C96" t="str">
            <v>350*300</v>
          </cell>
          <cell r="D96" t="str">
            <v>150K</v>
          </cell>
          <cell r="E96">
            <v>4</v>
          </cell>
          <cell r="F96">
            <v>0.25</v>
          </cell>
        </row>
        <row r="97">
          <cell r="A97" t="str">
            <v>페이지그룹&gt;&gt;여성(160x400)</v>
          </cell>
          <cell r="B97">
            <v>38929154</v>
          </cell>
          <cell r="C97" t="str">
            <v>160*400</v>
          </cell>
          <cell r="D97" t="str">
            <v>130K</v>
          </cell>
          <cell r="E97">
            <v>3</v>
          </cell>
          <cell r="F97">
            <v>7.0000000000000007E-2</v>
          </cell>
        </row>
        <row r="98">
          <cell r="A98" t="str">
            <v>페이지그룹&gt;&gt;여성텍스트</v>
          </cell>
          <cell r="B98">
            <v>11218632</v>
          </cell>
          <cell r="C98" t="str">
            <v>25/33자</v>
          </cell>
          <cell r="D98" t="str">
            <v>-</v>
          </cell>
          <cell r="E98">
            <v>0.5</v>
          </cell>
          <cell r="F98">
            <v>0.03</v>
          </cell>
        </row>
        <row r="99">
          <cell r="A99" t="str">
            <v>페이지그룹&gt;&gt;여행, 레저(160x400)</v>
          </cell>
          <cell r="B99">
            <v>23657711</v>
          </cell>
          <cell r="C99" t="str">
            <v>160*400</v>
          </cell>
          <cell r="D99" t="str">
            <v>130K</v>
          </cell>
          <cell r="E99">
            <v>3</v>
          </cell>
          <cell r="F99">
            <v>0.12</v>
          </cell>
        </row>
        <row r="100">
          <cell r="A100" t="str">
            <v>페이지그룹&gt;&gt;커뮤니티탑(240x240)</v>
          </cell>
          <cell r="B100">
            <v>113468574</v>
          </cell>
          <cell r="C100" t="str">
            <v>240*240</v>
          </cell>
          <cell r="D100" t="str">
            <v>130K</v>
          </cell>
          <cell r="E100">
            <v>3</v>
          </cell>
          <cell r="F100">
            <v>0.03</v>
          </cell>
        </row>
        <row r="101">
          <cell r="A101" t="str">
            <v>페이지그룹&gt;&gt;커뮤니티2.0(240x240)</v>
          </cell>
          <cell r="B101">
            <v>60794089</v>
          </cell>
          <cell r="C101" t="str">
            <v>240*240</v>
          </cell>
          <cell r="D101" t="str">
            <v>130K</v>
          </cell>
          <cell r="E101">
            <v>2</v>
          </cell>
          <cell r="F101">
            <v>0</v>
          </cell>
        </row>
        <row r="102">
          <cell r="A102" t="str">
            <v>페이지그룹&gt;&gt;정보(240x240)</v>
          </cell>
          <cell r="B102">
            <v>8789949</v>
          </cell>
          <cell r="C102" t="str">
            <v>240*240</v>
          </cell>
          <cell r="D102" t="str">
            <v>130K</v>
          </cell>
          <cell r="E102">
            <v>1.5</v>
          </cell>
          <cell r="F102">
            <v>0.03</v>
          </cell>
        </row>
        <row r="103">
          <cell r="A103" t="str">
            <v>페이지그룹&gt;&gt;정보+도구(148x600)</v>
          </cell>
          <cell r="B103">
            <v>55091333</v>
          </cell>
          <cell r="C103" t="str">
            <v>148*600</v>
          </cell>
          <cell r="D103" t="str">
            <v>130K</v>
          </cell>
          <cell r="E103">
            <v>1.5</v>
          </cell>
          <cell r="F103">
            <v>0.03</v>
          </cell>
        </row>
        <row r="104">
          <cell r="A104" t="str">
            <v>페이지그룹&gt;&gt;커뮤니티서브(175x130)</v>
          </cell>
          <cell r="B104">
            <v>501586744</v>
          </cell>
          <cell r="C104" t="str">
            <v>175*130</v>
          </cell>
          <cell r="D104" t="str">
            <v>130K</v>
          </cell>
          <cell r="E104">
            <v>1.5</v>
          </cell>
          <cell r="F104">
            <v>0.05</v>
          </cell>
        </row>
        <row r="105">
          <cell r="A105" t="str">
            <v>페이지그룹&gt;&gt;커뮤니티우측(148x600)</v>
          </cell>
          <cell r="B105">
            <v>109019209</v>
          </cell>
          <cell r="C105" t="str">
            <v>148*600</v>
          </cell>
          <cell r="D105" t="str">
            <v>130K</v>
          </cell>
          <cell r="E105">
            <v>1.5</v>
          </cell>
          <cell r="F105">
            <v>0.05</v>
          </cell>
        </row>
        <row r="106">
          <cell r="A106" t="str">
            <v>페이지그룹&gt;&gt;커뮤니티좌측(175x50)</v>
          </cell>
          <cell r="B106">
            <v>167785813</v>
          </cell>
          <cell r="C106" t="str">
            <v>175*50</v>
          </cell>
          <cell r="D106" t="str">
            <v>130K</v>
          </cell>
          <cell r="E106">
            <v>1.5</v>
          </cell>
          <cell r="F106">
            <v>0.04</v>
          </cell>
        </row>
        <row r="107">
          <cell r="A107" t="str">
            <v>페이지그룹&gt;&gt;커뮤니티탑(250x155)</v>
          </cell>
          <cell r="B107">
            <v>205991915</v>
          </cell>
          <cell r="C107" t="str">
            <v>250*155</v>
          </cell>
          <cell r="D107" t="str">
            <v>130K</v>
          </cell>
          <cell r="E107">
            <v>3</v>
          </cell>
          <cell r="F107">
            <v>0.05</v>
          </cell>
        </row>
        <row r="108">
          <cell r="A108" t="str">
            <v>페이지그룹&gt;&gt;한게임_빅보드(350x300)</v>
          </cell>
          <cell r="B108">
            <v>48033263</v>
          </cell>
          <cell r="C108" t="str">
            <v>350*300</v>
          </cell>
          <cell r="D108" t="str">
            <v>150K</v>
          </cell>
          <cell r="E108">
            <v>4</v>
          </cell>
          <cell r="F108">
            <v>0.4</v>
          </cell>
        </row>
        <row r="109">
          <cell r="A109" t="str">
            <v>한게임&gt;로그인&gt;&gt;빅보드(350x300)</v>
          </cell>
          <cell r="B109">
            <v>48033263</v>
          </cell>
          <cell r="C109" t="str">
            <v>350*300</v>
          </cell>
          <cell r="D109" t="str">
            <v>150K</v>
          </cell>
          <cell r="E109">
            <v>4</v>
          </cell>
          <cell r="F109">
            <v>0.28999999999999998</v>
          </cell>
        </row>
        <row r="110">
          <cell r="A110" t="str">
            <v>한게임&gt;일반게임_SS&gt;&gt;우측 배너(250x100)</v>
          </cell>
          <cell r="B110">
            <v>227538021</v>
          </cell>
          <cell r="C110" t="str">
            <v>148*600</v>
          </cell>
          <cell r="D110" t="str">
            <v>130K</v>
          </cell>
          <cell r="E110">
            <v>1.5</v>
          </cell>
          <cell r="F110">
            <v>0.08</v>
          </cell>
        </row>
        <row r="111">
          <cell r="A111" t="str">
            <v>한게임&gt;클라이언트&gt;&gt;하단 배너(790x60)</v>
          </cell>
          <cell r="B111">
            <v>820970715</v>
          </cell>
          <cell r="C111" t="str">
            <v>790*60</v>
          </cell>
          <cell r="D111" t="str">
            <v>50K</v>
          </cell>
          <cell r="E111">
            <v>1.5</v>
          </cell>
          <cell r="F111">
            <v>0.06</v>
          </cell>
        </row>
        <row r="112">
          <cell r="A112" t="str">
            <v>한게임&gt;한게임홈&gt;&gt;우측 배너(200x200)</v>
          </cell>
          <cell r="B112">
            <v>60272582</v>
          </cell>
          <cell r="C112" t="str">
            <v>200*200</v>
          </cell>
          <cell r="D112" t="str">
            <v>130K</v>
          </cell>
          <cell r="E112">
            <v>2</v>
          </cell>
          <cell r="F112">
            <v>0.13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전체단가표"/>
    </sheetNames>
    <sheetDataSet>
      <sheetData sheetId="0"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opes"/>
      <sheetName val="FlatPriceByCountry"/>
      <sheetName val="엔미즈_코리아"/>
    </sheetNames>
    <sheetDataSet>
      <sheetData sheetId="0" refreshError="1"/>
      <sheetData sheetId="1" refreshError="1"/>
      <sheetData sheetId="2"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lopes"/>
      <sheetName val="FlatPriceByCountry"/>
      <sheetName val="엔미즈_코리아"/>
    </sheetNames>
    <sheetDataSet>
      <sheetData sheetId="0" refreshError="1"/>
      <sheetData sheetId="1" refreshError="1"/>
      <sheetData sheetId="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6 WIS 예산"/>
      <sheetName val="전시"/>
      <sheetName val="키트"/>
      <sheetName val="운영"/>
      <sheetName val="운영_인건비"/>
      <sheetName val="운영_인력 근무표"/>
      <sheetName val="운영_인건비 단가표"/>
    </sheetNames>
    <sheetDataSet>
      <sheetData sheetId="0"/>
      <sheetData sheetId="1">
        <row r="7">
          <cell r="G7">
            <v>35000000</v>
          </cell>
        </row>
        <row r="10">
          <cell r="G10">
            <v>50000000</v>
          </cell>
        </row>
        <row r="25">
          <cell r="G25">
            <v>324500000</v>
          </cell>
        </row>
        <row r="29">
          <cell r="G29">
            <v>5478533.5</v>
          </cell>
        </row>
      </sheetData>
      <sheetData sheetId="2">
        <row r="6">
          <cell r="D6">
            <v>4650000</v>
          </cell>
        </row>
        <row r="12">
          <cell r="D12">
            <v>82475000</v>
          </cell>
        </row>
        <row r="16">
          <cell r="D16">
            <v>17306810</v>
          </cell>
        </row>
      </sheetData>
      <sheetData sheetId="3">
        <row r="6">
          <cell r="I6">
            <v>5000000</v>
          </cell>
        </row>
        <row r="18">
          <cell r="I18">
            <v>39504300</v>
          </cell>
        </row>
        <row r="21">
          <cell r="I21">
            <v>2430000</v>
          </cell>
        </row>
        <row r="24">
          <cell r="I24">
            <v>4500000</v>
          </cell>
        </row>
        <row r="27">
          <cell r="I27">
            <v>3260000</v>
          </cell>
        </row>
        <row r="31">
          <cell r="I31">
            <v>1059400</v>
          </cell>
        </row>
        <row r="33">
          <cell r="I33">
            <v>5650000</v>
          </cell>
        </row>
        <row r="35">
          <cell r="I35">
            <v>8300000</v>
          </cell>
        </row>
        <row r="36">
          <cell r="I36">
            <v>500000</v>
          </cell>
        </row>
        <row r="37">
          <cell r="I37">
            <v>300000</v>
          </cell>
        </row>
        <row r="38">
          <cell r="I38">
            <v>0</v>
          </cell>
        </row>
        <row r="39">
          <cell r="I39">
            <v>900000</v>
          </cell>
        </row>
        <row r="40">
          <cell r="I40">
            <v>200000</v>
          </cell>
        </row>
        <row r="44">
          <cell r="I44">
            <v>1747150</v>
          </cell>
        </row>
      </sheetData>
      <sheetData sheetId="4"/>
      <sheetData sheetId="5"/>
      <sheetData sheetId="6"/>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6 WIS 예산"/>
      <sheetName val="전시"/>
      <sheetName val="키트"/>
      <sheetName val="운영"/>
      <sheetName val="운영_인건비"/>
      <sheetName val="&gt;&gt;인건비 산출"/>
      <sheetName val="운영_인력 근무표"/>
      <sheetName val="운영_인건비 단가표"/>
    </sheetNames>
    <sheetDataSet>
      <sheetData sheetId="0" refreshError="1"/>
      <sheetData sheetId="1" refreshError="1"/>
      <sheetData sheetId="2" refreshError="1"/>
      <sheetData sheetId="3" refreshError="1"/>
      <sheetData sheetId="4" refreshError="1"/>
      <sheetData sheetId="5" refreshError="1"/>
      <sheetData sheetId="6" refreshError="1">
        <row r="8">
          <cell r="E8">
            <v>3</v>
          </cell>
          <cell r="F8">
            <v>10.5</v>
          </cell>
          <cell r="G8">
            <v>8</v>
          </cell>
          <cell r="H8">
            <v>8</v>
          </cell>
        </row>
        <row r="9">
          <cell r="F9">
            <v>10.5</v>
          </cell>
          <cell r="G9">
            <v>8</v>
          </cell>
          <cell r="H9">
            <v>8</v>
          </cell>
        </row>
        <row r="10">
          <cell r="F10">
            <v>10.5</v>
          </cell>
          <cell r="G10">
            <v>8</v>
          </cell>
          <cell r="H10">
            <v>8</v>
          </cell>
        </row>
        <row r="11">
          <cell r="F11">
            <v>10.5</v>
          </cell>
          <cell r="G11">
            <v>8</v>
          </cell>
          <cell r="H11">
            <v>8</v>
          </cell>
        </row>
        <row r="12">
          <cell r="F12">
            <v>10.5</v>
          </cell>
          <cell r="G12">
            <v>8</v>
          </cell>
          <cell r="H12">
            <v>8</v>
          </cell>
        </row>
        <row r="13">
          <cell r="F13">
            <v>10.5</v>
          </cell>
          <cell r="G13">
            <v>8</v>
          </cell>
          <cell r="H13">
            <v>8</v>
          </cell>
        </row>
        <row r="14">
          <cell r="F14">
            <v>10.5</v>
          </cell>
          <cell r="G14">
            <v>8</v>
          </cell>
          <cell r="H14">
            <v>8</v>
          </cell>
        </row>
        <row r="15">
          <cell r="F15">
            <v>10.5</v>
          </cell>
          <cell r="G15">
            <v>8</v>
          </cell>
          <cell r="H15">
            <v>8</v>
          </cell>
        </row>
        <row r="16">
          <cell r="F16">
            <v>10.5</v>
          </cell>
          <cell r="G16">
            <v>8</v>
          </cell>
          <cell r="H16">
            <v>8</v>
          </cell>
        </row>
        <row r="17">
          <cell r="F17">
            <v>10.5</v>
          </cell>
          <cell r="G17">
            <v>8</v>
          </cell>
          <cell r="H17">
            <v>8</v>
          </cell>
        </row>
        <row r="18">
          <cell r="F18">
            <v>10.5</v>
          </cell>
          <cell r="G18">
            <v>8</v>
          </cell>
          <cell r="H18">
            <v>8</v>
          </cell>
        </row>
        <row r="19">
          <cell r="F19">
            <v>10.5</v>
          </cell>
          <cell r="G19">
            <v>8</v>
          </cell>
          <cell r="H19">
            <v>8</v>
          </cell>
        </row>
        <row r="20">
          <cell r="F20">
            <v>10.5</v>
          </cell>
          <cell r="G20">
            <v>8</v>
          </cell>
          <cell r="H20">
            <v>8</v>
          </cell>
        </row>
        <row r="21">
          <cell r="F21">
            <v>10.5</v>
          </cell>
          <cell r="G21">
            <v>8</v>
          </cell>
          <cell r="H21">
            <v>8</v>
          </cell>
        </row>
        <row r="22">
          <cell r="F22">
            <v>10.5</v>
          </cell>
          <cell r="G22">
            <v>8</v>
          </cell>
          <cell r="H22">
            <v>8</v>
          </cell>
        </row>
        <row r="23">
          <cell r="F23">
            <v>10.5</v>
          </cell>
          <cell r="G23">
            <v>8</v>
          </cell>
          <cell r="H23">
            <v>8</v>
          </cell>
        </row>
        <row r="24">
          <cell r="F24">
            <v>10.5</v>
          </cell>
          <cell r="G24">
            <v>8</v>
          </cell>
          <cell r="H24">
            <v>8</v>
          </cell>
        </row>
        <row r="25">
          <cell r="F25">
            <v>10.5</v>
          </cell>
          <cell r="G25">
            <v>8</v>
          </cell>
          <cell r="H25">
            <v>8</v>
          </cell>
        </row>
        <row r="26">
          <cell r="F26">
            <v>10.5</v>
          </cell>
          <cell r="G26">
            <v>8</v>
          </cell>
          <cell r="H26">
            <v>8</v>
          </cell>
        </row>
        <row r="27">
          <cell r="F27">
            <v>10.5</v>
          </cell>
          <cell r="G27">
            <v>8</v>
          </cell>
          <cell r="H27">
            <v>8</v>
          </cell>
        </row>
        <row r="28">
          <cell r="F28">
            <v>10.5</v>
          </cell>
          <cell r="G28">
            <v>8</v>
          </cell>
          <cell r="H28">
            <v>8</v>
          </cell>
        </row>
        <row r="29">
          <cell r="F29">
            <v>10.5</v>
          </cell>
          <cell r="G29">
            <v>8</v>
          </cell>
          <cell r="H29">
            <v>8</v>
          </cell>
        </row>
      </sheetData>
      <sheetData sheetId="7" refreshError="1">
        <row r="12">
          <cell r="E12">
            <v>34600</v>
          </cell>
        </row>
        <row r="14">
          <cell r="E14">
            <v>44500</v>
          </cell>
        </row>
        <row r="16">
          <cell r="E16">
            <v>39600</v>
          </cell>
        </row>
        <row r="21">
          <cell r="E21">
            <v>26400.000000000004</v>
          </cell>
        </row>
      </sheetData>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6년 상반기(제안)"/>
      <sheetName val="25년_단가표"/>
      <sheetName val="팬큐기준"/>
    </sheetNames>
    <sheetDataSet>
      <sheetData sheetId="0"/>
      <sheetData sheetId="1">
        <row r="12">
          <cell r="E12">
            <v>210000</v>
          </cell>
        </row>
        <row r="13">
          <cell r="E13">
            <v>21000</v>
          </cell>
        </row>
        <row r="16">
          <cell r="E16">
            <v>270000</v>
          </cell>
        </row>
        <row r="17">
          <cell r="E17">
            <v>27000</v>
          </cell>
        </row>
        <row r="20">
          <cell r="E20">
            <v>240000</v>
          </cell>
        </row>
        <row r="21">
          <cell r="E21">
            <v>24000</v>
          </cell>
        </row>
        <row r="27">
          <cell r="E27">
            <v>160000</v>
          </cell>
        </row>
        <row r="28">
          <cell r="E28">
            <v>16000</v>
          </cell>
        </row>
      </sheetData>
      <sheetData sheetId="2"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B1:K40"/>
  <sheetViews>
    <sheetView zoomScale="70" zoomScaleNormal="70" workbookViewId="0">
      <selection activeCell="D8" sqref="D8"/>
    </sheetView>
  </sheetViews>
  <sheetFormatPr defaultColWidth="8.6875" defaultRowHeight="16.899999999999999"/>
  <cols>
    <col min="1" max="1" width="2.1875" customWidth="1"/>
    <col min="2" max="2" width="30.6875" customWidth="1"/>
    <col min="3" max="3" width="35.5" customWidth="1"/>
    <col min="4" max="4" width="55" customWidth="1"/>
    <col min="5" max="7" width="26.1875" customWidth="1"/>
    <col min="8" max="8" width="51.1875" customWidth="1"/>
    <col min="9" max="9" width="25.6875" customWidth="1"/>
    <col min="10" max="10" width="104.6875" customWidth="1"/>
    <col min="11" max="11" width="30.6875" customWidth="1"/>
    <col min="12" max="12" width="15.1875" bestFit="1" customWidth="1"/>
  </cols>
  <sheetData>
    <row r="1" spans="2:11" ht="51.75" thickBot="1">
      <c r="B1" s="768" t="s">
        <v>722</v>
      </c>
      <c r="C1" s="768"/>
      <c r="D1" s="768"/>
      <c r="E1" s="768"/>
      <c r="F1" s="768"/>
      <c r="G1" s="768"/>
      <c r="H1" s="768"/>
    </row>
    <row r="2" spans="2:11" s="2" customFormat="1" ht="17.25" thickBot="1">
      <c r="B2" s="769" t="s">
        <v>11</v>
      </c>
      <c r="C2" s="770"/>
      <c r="D2" s="772" t="s">
        <v>12</v>
      </c>
      <c r="E2" s="773"/>
      <c r="F2" s="606"/>
      <c r="G2" s="769" t="s">
        <v>13</v>
      </c>
      <c r="H2" s="771"/>
    </row>
    <row r="3" spans="2:11" s="2" customFormat="1" ht="19.149999999999999">
      <c r="B3" s="3" t="s">
        <v>14</v>
      </c>
      <c r="C3" s="4"/>
      <c r="D3" s="774" t="s">
        <v>15</v>
      </c>
      <c r="E3" s="775"/>
      <c r="F3" s="607"/>
      <c r="G3" s="5" t="s">
        <v>16</v>
      </c>
      <c r="H3" s="43"/>
    </row>
    <row r="4" spans="2:11" s="2" customFormat="1" ht="19.149999999999999">
      <c r="B4" s="6" t="s">
        <v>17</v>
      </c>
      <c r="C4" s="7"/>
      <c r="D4" s="774"/>
      <c r="E4" s="775"/>
      <c r="F4" s="607"/>
      <c r="G4" s="8" t="s">
        <v>18</v>
      </c>
      <c r="H4" s="44"/>
    </row>
    <row r="5" spans="2:11" s="2" customFormat="1" ht="19.149999999999999">
      <c r="B5" s="6" t="s">
        <v>20</v>
      </c>
      <c r="C5" s="9"/>
      <c r="D5" s="774"/>
      <c r="E5" s="775"/>
      <c r="F5" s="607"/>
      <c r="G5" s="8" t="s">
        <v>21</v>
      </c>
      <c r="H5" s="44"/>
    </row>
    <row r="6" spans="2:11" s="2" customFormat="1" ht="19.149999999999999">
      <c r="B6" s="6" t="s">
        <v>22</v>
      </c>
      <c r="C6" s="42">
        <f>G32</f>
        <v>896000000</v>
      </c>
      <c r="D6" s="774"/>
      <c r="E6" s="775"/>
      <c r="F6" s="607"/>
      <c r="G6" s="8" t="s">
        <v>23</v>
      </c>
      <c r="H6" s="44"/>
    </row>
    <row r="7" spans="2:11" s="2" customFormat="1" ht="19.5" thickBot="1">
      <c r="B7" s="10" t="s">
        <v>24</v>
      </c>
      <c r="C7" s="11"/>
      <c r="D7" s="776"/>
      <c r="E7" s="777"/>
      <c r="F7" s="608"/>
      <c r="G7" s="12" t="s">
        <v>24</v>
      </c>
      <c r="H7" s="45"/>
    </row>
    <row r="11" spans="2:11" ht="19.149999999999999">
      <c r="B11" s="13" t="s">
        <v>25</v>
      </c>
      <c r="C11" s="13" t="s">
        <v>26</v>
      </c>
      <c r="D11" s="13" t="s">
        <v>27</v>
      </c>
      <c r="E11" s="14" t="s">
        <v>61</v>
      </c>
      <c r="F11" s="14" t="s">
        <v>745</v>
      </c>
      <c r="G11" s="14" t="s">
        <v>744</v>
      </c>
      <c r="H11" s="13" t="s">
        <v>28</v>
      </c>
    </row>
    <row r="12" spans="2:11" s="19" customFormat="1" ht="19.149999999999999">
      <c r="B12" s="762" t="s">
        <v>29</v>
      </c>
      <c r="C12" s="15" t="s">
        <v>30</v>
      </c>
      <c r="D12" s="16" t="s">
        <v>31</v>
      </c>
      <c r="E12" s="48">
        <v>204950000</v>
      </c>
      <c r="F12" s="48">
        <v>204950000</v>
      </c>
      <c r="G12" s="48">
        <v>206800000</v>
      </c>
      <c r="H12" s="17" t="s">
        <v>746</v>
      </c>
      <c r="I12" s="18"/>
      <c r="J12" s="18"/>
      <c r="K12" s="18"/>
    </row>
    <row r="13" spans="2:11" s="19" customFormat="1" ht="19.149999999999999">
      <c r="B13" s="763"/>
      <c r="C13" s="764" t="s">
        <v>32</v>
      </c>
      <c r="D13" s="764"/>
      <c r="E13" s="47">
        <v>204950000</v>
      </c>
      <c r="F13" s="609">
        <f>SUM(F12)</f>
        <v>204950000</v>
      </c>
      <c r="G13" s="30">
        <f>G12</f>
        <v>206800000</v>
      </c>
      <c r="H13" s="20"/>
      <c r="I13" s="18"/>
      <c r="J13" s="18"/>
      <c r="K13" s="18"/>
    </row>
    <row r="14" spans="2:11" ht="19.149999999999999">
      <c r="B14" s="765" t="s">
        <v>33</v>
      </c>
      <c r="C14" s="765" t="s">
        <v>34</v>
      </c>
      <c r="D14" s="21" t="s">
        <v>5</v>
      </c>
      <c r="E14" s="31">
        <v>35000000</v>
      </c>
      <c r="F14" s="46">
        <f>[275]전시!G7</f>
        <v>35000000</v>
      </c>
      <c r="G14" s="46">
        <f>'1-1.전시_인건비'!J7+'1-1.전시_인건비'!J11</f>
        <v>29000000</v>
      </c>
      <c r="H14" s="22"/>
    </row>
    <row r="15" spans="2:11" ht="19.149999999999999">
      <c r="B15" s="766"/>
      <c r="C15" s="766"/>
      <c r="D15" s="21" t="s">
        <v>35</v>
      </c>
      <c r="E15" s="31">
        <v>485956000</v>
      </c>
      <c r="F15" s="46">
        <f>[275]전시!G10+[275]전시!G25</f>
        <v>374500000</v>
      </c>
      <c r="G15" s="46">
        <f>'2026 WIS_전시 제작(수정2)'!H120+'2026 WIS_전시 제작(수정2)'!H33</f>
        <v>355430000</v>
      </c>
      <c r="H15" s="22"/>
      <c r="J15" s="1"/>
    </row>
    <row r="16" spans="2:11" ht="19.149999999999999">
      <c r="B16" s="766"/>
      <c r="C16" s="766"/>
      <c r="D16" s="21" t="s">
        <v>36</v>
      </c>
      <c r="E16" s="31">
        <v>7530216.0285299998</v>
      </c>
      <c r="F16" s="46">
        <f>[275]전시!G29</f>
        <v>5478533.5</v>
      </c>
      <c r="G16" s="46">
        <f>'2026 WIS_전시 제작(수정2)'!H124</f>
        <v>4559875.5520000001</v>
      </c>
      <c r="H16" s="23"/>
    </row>
    <row r="17" spans="2:11" ht="19.149999999999999">
      <c r="B17" s="767"/>
      <c r="C17" s="781" t="s">
        <v>37</v>
      </c>
      <c r="D17" s="781"/>
      <c r="E17" s="50">
        <v>528486216.02853</v>
      </c>
      <c r="F17" s="565">
        <f>SUM(F14:F16)</f>
        <v>414978533.5</v>
      </c>
      <c r="G17" s="565">
        <f>SUM(G14:G16)</f>
        <v>388989875.55199999</v>
      </c>
      <c r="H17" s="24"/>
    </row>
    <row r="18" spans="2:11" ht="19.149999999999999">
      <c r="B18" s="766" t="s">
        <v>38</v>
      </c>
      <c r="C18" s="791" t="s">
        <v>39</v>
      </c>
      <c r="D18" s="21" t="s">
        <v>40</v>
      </c>
      <c r="E18" s="25">
        <v>49763523.840000004</v>
      </c>
      <c r="F18" s="610">
        <f>[275]키트!D6</f>
        <v>4650000</v>
      </c>
      <c r="G18" s="25">
        <f>'2-1.키트_요약'!D9</f>
        <v>84080925.5</v>
      </c>
      <c r="H18" s="51"/>
      <c r="J18" s="1"/>
    </row>
    <row r="19" spans="2:11" ht="19.149999999999999">
      <c r="B19" s="766"/>
      <c r="C19" s="792"/>
      <c r="D19" s="21" t="s">
        <v>38</v>
      </c>
      <c r="E19" s="25">
        <v>3563000</v>
      </c>
      <c r="F19" s="610">
        <f>[275]키트!D12</f>
        <v>82475000</v>
      </c>
      <c r="G19" s="25">
        <f>'2-1.키트_요약'!D8</f>
        <v>17559262.5</v>
      </c>
      <c r="H19" s="22" t="s">
        <v>142</v>
      </c>
    </row>
    <row r="20" spans="2:11" ht="19.149999999999999">
      <c r="B20" s="766"/>
      <c r="C20" s="793"/>
      <c r="D20" s="21" t="s">
        <v>67</v>
      </c>
      <c r="E20" s="25">
        <v>15997094.399999999</v>
      </c>
      <c r="F20" s="610">
        <f>[275]키트!D16</f>
        <v>17306810</v>
      </c>
      <c r="G20" s="25">
        <f>'2-1.키트_요약'!D10</f>
        <v>24541790</v>
      </c>
      <c r="H20" s="51"/>
    </row>
    <row r="21" spans="2:11" ht="19.149999999999999">
      <c r="B21" s="767"/>
      <c r="C21" s="781" t="s">
        <v>41</v>
      </c>
      <c r="D21" s="781"/>
      <c r="E21" s="24">
        <v>53326523.840000004</v>
      </c>
      <c r="F21" s="24">
        <f>SUM(F18:F20)</f>
        <v>104431810</v>
      </c>
      <c r="G21" s="50">
        <f>SUM(G18:G20)</f>
        <v>126181978</v>
      </c>
      <c r="H21" s="24"/>
      <c r="I21" s="1"/>
    </row>
    <row r="22" spans="2:11" s="27" customFormat="1" ht="19.149999999999999">
      <c r="B22" s="782" t="s">
        <v>3</v>
      </c>
      <c r="C22" s="780" t="s">
        <v>3</v>
      </c>
      <c r="D22" s="35" t="s">
        <v>42</v>
      </c>
      <c r="E22" s="39">
        <v>4000000</v>
      </c>
      <c r="F22" s="39">
        <f>[275]운영!I6</f>
        <v>5000000</v>
      </c>
      <c r="G22" s="39">
        <f>'3-1.운영'!I6</f>
        <v>5000000</v>
      </c>
      <c r="H22" s="37"/>
      <c r="I22" s="26"/>
      <c r="J22" s="26"/>
      <c r="K22" s="26"/>
    </row>
    <row r="23" spans="2:11" s="27" customFormat="1" ht="19.149999999999999">
      <c r="B23" s="783"/>
      <c r="C23" s="780"/>
      <c r="D23" s="35" t="s">
        <v>43</v>
      </c>
      <c r="E23" s="39">
        <v>57948500</v>
      </c>
      <c r="F23" s="39">
        <f>[275]운영!I18+[275]운영!I21</f>
        <v>41934300</v>
      </c>
      <c r="G23" s="39">
        <f>'3-1.운영'!I18+'3-1.운영'!I22</f>
        <v>43080200</v>
      </c>
      <c r="H23" s="37" t="s">
        <v>130</v>
      </c>
      <c r="I23" s="26"/>
      <c r="J23" s="26"/>
      <c r="K23" s="26"/>
    </row>
    <row r="24" spans="2:11" s="27" customFormat="1" ht="19.149999999999999">
      <c r="B24" s="783"/>
      <c r="C24" s="780"/>
      <c r="D24" s="36" t="s">
        <v>7</v>
      </c>
      <c r="E24" s="39">
        <v>7298222.5</v>
      </c>
      <c r="F24" s="39">
        <f>[275]운영!I27</f>
        <v>3260000</v>
      </c>
      <c r="G24" s="39">
        <f>'3-1.운영'!I28</f>
        <v>3222283</v>
      </c>
      <c r="H24" s="37" t="s">
        <v>140</v>
      </c>
      <c r="I24" s="26"/>
      <c r="J24" s="26"/>
      <c r="K24" s="26"/>
    </row>
    <row r="25" spans="2:11" s="27" customFormat="1" ht="19.149999999999999">
      <c r="B25" s="783"/>
      <c r="C25" s="780"/>
      <c r="D25" s="40" t="s">
        <v>4</v>
      </c>
      <c r="E25" s="39">
        <v>10306650</v>
      </c>
      <c r="F25" s="39">
        <f>[275]운영!I24+[275]운영!I31</f>
        <v>5559400</v>
      </c>
      <c r="G25" s="39">
        <f>'3-1.운영'!I25+'3-1.운영'!I32</f>
        <v>5216200</v>
      </c>
      <c r="H25" s="37" t="s">
        <v>143</v>
      </c>
      <c r="I25" s="26"/>
      <c r="J25" s="26"/>
      <c r="K25" s="26"/>
    </row>
    <row r="26" spans="2:11" s="27" customFormat="1" ht="19.149999999999999">
      <c r="B26" s="783"/>
      <c r="C26" s="780"/>
      <c r="D26" s="40" t="s">
        <v>9</v>
      </c>
      <c r="E26" s="39">
        <v>1385964</v>
      </c>
      <c r="F26" s="39">
        <f>[275]운영!I44</f>
        <v>1747150</v>
      </c>
      <c r="G26" s="39">
        <f>'3-1.운영'!I45</f>
        <v>1282310</v>
      </c>
      <c r="H26" s="37" t="s">
        <v>131</v>
      </c>
      <c r="I26" s="26"/>
      <c r="J26" s="26"/>
      <c r="K26" s="26"/>
    </row>
    <row r="27" spans="2:11" s="27" customFormat="1" ht="19.149999999999999">
      <c r="B27" s="783"/>
      <c r="C27" s="780"/>
      <c r="D27" s="27" t="s">
        <v>133</v>
      </c>
      <c r="E27" s="39">
        <v>14945000</v>
      </c>
      <c r="F27" s="39">
        <f>[275]운영!I33+[275]운영!I35+[275]운영!I37+[275]운영!I38+[275]운영!I39+[275]운영!I40</f>
        <v>15350000</v>
      </c>
      <c r="G27" s="39">
        <f>'3-1.운영'!I36+'3-1.운영'!I34+'3-1.운영'!I38+'3-1.운영'!I39+'3-1.운영'!I40+'3-1.운영'!I41</f>
        <v>15217750</v>
      </c>
      <c r="H27" s="37" t="s">
        <v>132</v>
      </c>
      <c r="I27" s="26"/>
      <c r="J27" s="26"/>
      <c r="K27" s="26"/>
    </row>
    <row r="28" spans="2:11" s="27" customFormat="1" ht="19.149999999999999">
      <c r="B28" s="783"/>
      <c r="C28" s="780"/>
      <c r="D28" s="41" t="s">
        <v>10</v>
      </c>
      <c r="E28" s="39">
        <v>495000</v>
      </c>
      <c r="F28" s="39">
        <f>[275]운영!I36</f>
        <v>500000</v>
      </c>
      <c r="G28" s="39">
        <f>'3-1.운영'!I37</f>
        <v>590000</v>
      </c>
      <c r="H28" s="37"/>
      <c r="I28" s="26"/>
      <c r="J28" s="26"/>
      <c r="K28" s="26"/>
    </row>
    <row r="29" spans="2:11" s="27" customFormat="1" ht="19.149999999999999">
      <c r="B29" s="784"/>
      <c r="C29" s="785" t="s">
        <v>44</v>
      </c>
      <c r="D29" s="786"/>
      <c r="E29" s="38">
        <v>96379336.5</v>
      </c>
      <c r="F29" s="38">
        <f>SUM(F22:F28)</f>
        <v>73350850</v>
      </c>
      <c r="G29" s="38">
        <f>SUM(G22:G28)</f>
        <v>73608743</v>
      </c>
      <c r="H29" s="28"/>
      <c r="I29" s="26"/>
      <c r="J29" s="26"/>
      <c r="K29" s="26"/>
    </row>
    <row r="30" spans="2:11" ht="19.149999999999999">
      <c r="B30" s="787" t="s">
        <v>45</v>
      </c>
      <c r="C30" s="788"/>
      <c r="D30" s="788"/>
      <c r="E30" s="29">
        <v>883142076.36853004</v>
      </c>
      <c r="F30" s="29">
        <f>SUM(F13,F17,F21,F29)</f>
        <v>797711193.5</v>
      </c>
      <c r="G30" s="29">
        <f>SUM(G13,G17,G21,G29)</f>
        <v>795580596.55200005</v>
      </c>
      <c r="H30" s="29" t="s">
        <v>8</v>
      </c>
      <c r="I30" s="1"/>
    </row>
    <row r="31" spans="2:11" ht="19.149999999999999">
      <c r="B31" s="789" t="s">
        <v>46</v>
      </c>
      <c r="C31" s="790"/>
      <c r="D31" s="790"/>
      <c r="E31" s="32">
        <v>116619844.7054365</v>
      </c>
      <c r="F31" s="32">
        <f>SUM(F14:F15,F21:F25)*17.65%+SUM(F16,F26:F28)*5%</f>
        <v>101703276.69</v>
      </c>
      <c r="G31" s="32">
        <f>SUM(G14:G15,G21:G25)*17.65%+SUM(G16,G26:G28)*5%</f>
        <v>101181058.44409999</v>
      </c>
      <c r="H31" s="683"/>
      <c r="I31" s="1"/>
    </row>
    <row r="32" spans="2:11" ht="19.149999999999999">
      <c r="B32" s="778" t="s">
        <v>47</v>
      </c>
      <c r="C32" s="779"/>
      <c r="D32" s="779"/>
      <c r="E32" s="33">
        <v>999000000</v>
      </c>
      <c r="F32" s="33">
        <f>ROUNDDOWN(SUM(F30:F31),-5)</f>
        <v>899400000</v>
      </c>
      <c r="G32" s="33">
        <f>ROUNDDOWN(SUM(G30:G31),-6)</f>
        <v>896000000</v>
      </c>
      <c r="H32" s="682" t="s">
        <v>864</v>
      </c>
      <c r="I32" s="1"/>
    </row>
    <row r="33" spans="4:9">
      <c r="G33" s="574"/>
      <c r="I33" s="1"/>
    </row>
    <row r="34" spans="4:9">
      <c r="I34" s="1"/>
    </row>
    <row r="35" spans="4:9">
      <c r="E35" s="34"/>
      <c r="F35" s="34"/>
      <c r="G35" s="34"/>
      <c r="H35" s="1"/>
      <c r="I35" s="1"/>
    </row>
    <row r="36" spans="4:9">
      <c r="E36" s="34"/>
      <c r="F36" s="34"/>
      <c r="G36" s="34"/>
      <c r="I36" s="1"/>
    </row>
    <row r="37" spans="4:9">
      <c r="E37" s="34"/>
      <c r="F37" s="34"/>
      <c r="G37" s="34"/>
      <c r="H37" s="1"/>
      <c r="I37" s="1"/>
    </row>
    <row r="38" spans="4:9">
      <c r="E38" s="34"/>
      <c r="F38" s="34"/>
      <c r="G38" s="34"/>
    </row>
    <row r="39" spans="4:9">
      <c r="D39" s="1"/>
      <c r="E39" s="1"/>
      <c r="F39" s="1"/>
      <c r="G39" s="1"/>
    </row>
    <row r="40" spans="4:9">
      <c r="H40" s="1"/>
      <c r="I40" s="1"/>
    </row>
  </sheetData>
  <mergeCells count="19">
    <mergeCell ref="B32:D32"/>
    <mergeCell ref="C22:C28"/>
    <mergeCell ref="C17:D17"/>
    <mergeCell ref="B22:B29"/>
    <mergeCell ref="C29:D29"/>
    <mergeCell ref="B30:D30"/>
    <mergeCell ref="B31:D31"/>
    <mergeCell ref="B18:B21"/>
    <mergeCell ref="C21:D21"/>
    <mergeCell ref="C18:C20"/>
    <mergeCell ref="B12:B13"/>
    <mergeCell ref="C13:D13"/>
    <mergeCell ref="B14:B17"/>
    <mergeCell ref="C14:C16"/>
    <mergeCell ref="B1:H1"/>
    <mergeCell ref="B2:C2"/>
    <mergeCell ref="G2:H2"/>
    <mergeCell ref="D2:E2"/>
    <mergeCell ref="D3:E7"/>
  </mergeCells>
  <phoneticPr fontId="2"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16" workbookViewId="0">
      <selection activeCell="L30" sqref="L30"/>
    </sheetView>
  </sheetViews>
  <sheetFormatPr defaultColWidth="8.8125" defaultRowHeight="16.899999999999999"/>
  <sheetData/>
  <phoneticPr fontId="2"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B1:M22"/>
  <sheetViews>
    <sheetView view="pageBreakPreview" topLeftCell="E5" zoomScale="70" zoomScaleNormal="50" zoomScaleSheetLayoutView="70" workbookViewId="0">
      <selection activeCell="J4" sqref="J4"/>
    </sheetView>
  </sheetViews>
  <sheetFormatPr defaultColWidth="8.3125" defaultRowHeight="19.149999999999999"/>
  <cols>
    <col min="1" max="1" width="2.1875" style="377" customWidth="1"/>
    <col min="2" max="2" width="22.1875" style="377" customWidth="1"/>
    <col min="3" max="3" width="34.5" style="377" customWidth="1"/>
    <col min="4" max="4" width="50.1875" style="396" customWidth="1"/>
    <col min="5" max="5" width="12" style="396" customWidth="1"/>
    <col min="6" max="6" width="70.1875" style="377" customWidth="1"/>
    <col min="7" max="7" width="24.6875" style="397" customWidth="1"/>
    <col min="8" max="10" width="24.6875" style="377" customWidth="1"/>
    <col min="11" max="11" width="66.8125" style="377" customWidth="1"/>
    <col min="12" max="12" width="34.5" style="377" customWidth="1"/>
    <col min="13" max="13" width="82.5" style="377" customWidth="1"/>
    <col min="14" max="14" width="29.6875" style="377" customWidth="1"/>
    <col min="15" max="15" width="14.6875" style="377" bestFit="1" customWidth="1"/>
    <col min="16" max="16384" width="8.3125" style="377"/>
  </cols>
  <sheetData>
    <row r="1" spans="2:13" ht="51.4">
      <c r="B1" s="799" t="s">
        <v>441</v>
      </c>
      <c r="C1" s="799"/>
      <c r="D1" s="799"/>
      <c r="E1" s="799"/>
      <c r="F1" s="799"/>
      <c r="G1" s="799"/>
      <c r="H1" s="799"/>
      <c r="I1" s="799"/>
      <c r="J1" s="799"/>
      <c r="K1" s="799"/>
      <c r="L1" s="799"/>
    </row>
    <row r="2" spans="2:13">
      <c r="K2" s="684">
        <f>J4/2</f>
        <v>5533735.2000000002</v>
      </c>
    </row>
    <row r="3" spans="2:13" ht="37.5" customHeight="1">
      <c r="B3" s="378" t="s">
        <v>25</v>
      </c>
      <c r="C3" s="378" t="s">
        <v>0</v>
      </c>
      <c r="D3" s="378" t="s">
        <v>148</v>
      </c>
      <c r="E3" s="800" t="s">
        <v>27</v>
      </c>
      <c r="F3" s="801"/>
      <c r="G3" s="379" t="s">
        <v>150</v>
      </c>
      <c r="H3" s="380" t="s">
        <v>2</v>
      </c>
      <c r="I3" s="380" t="s">
        <v>442</v>
      </c>
      <c r="J3" s="380" t="s">
        <v>48</v>
      </c>
      <c r="K3" s="378" t="s">
        <v>28</v>
      </c>
      <c r="L3" s="378" t="s">
        <v>443</v>
      </c>
      <c r="M3" s="381" t="s">
        <v>444</v>
      </c>
    </row>
    <row r="4" spans="2:13" ht="152" customHeight="1">
      <c r="B4" s="802" t="s">
        <v>445</v>
      </c>
      <c r="C4" s="803" t="s">
        <v>446</v>
      </c>
      <c r="D4" s="709" t="s">
        <v>447</v>
      </c>
      <c r="E4" s="806" t="s">
        <v>448</v>
      </c>
      <c r="F4" s="382" t="str">
        <f>'1-2.전시_인건비 증빙'!D5</f>
        <v>고급 기술자</v>
      </c>
      <c r="G4" s="383">
        <v>1</v>
      </c>
      <c r="H4" s="383">
        <f>'1-2.전시_인건비 증빙'!G5</f>
        <v>20</v>
      </c>
      <c r="I4" s="384">
        <f>'1-2.전시_인건비 증빙'!H5</f>
        <v>0.5</v>
      </c>
      <c r="J4" s="385">
        <f>'1-2.전시_인건비 증빙'!I5</f>
        <v>11067470.4</v>
      </c>
      <c r="K4" s="715" t="s">
        <v>449</v>
      </c>
      <c r="L4" s="711"/>
    </row>
    <row r="5" spans="2:13" ht="152" customHeight="1">
      <c r="B5" s="689"/>
      <c r="C5" s="804"/>
      <c r="D5" s="805"/>
      <c r="E5" s="807"/>
      <c r="F5" s="382" t="str">
        <f>'1-2.전시_인건비 증빙'!D6</f>
        <v>중급 기술자</v>
      </c>
      <c r="G5" s="383">
        <f>'1-2.전시_인건비 증빙'!F6</f>
        <v>1</v>
      </c>
      <c r="H5" s="383">
        <f>'1-2.전시_인건비 증빙'!G6</f>
        <v>20</v>
      </c>
      <c r="I5" s="384">
        <f>'1-2.전시_인건비 증빙'!H6</f>
        <v>0.8</v>
      </c>
      <c r="J5" s="385">
        <f>'1-2.전시_인건비 증빙'!I6</f>
        <v>8405530.2400000002</v>
      </c>
      <c r="K5" s="717"/>
      <c r="L5" s="718"/>
    </row>
    <row r="6" spans="2:13" ht="40.049999999999997" customHeight="1">
      <c r="B6" s="689"/>
      <c r="C6" s="796" t="s">
        <v>450</v>
      </c>
      <c r="D6" s="797"/>
      <c r="E6" s="797"/>
      <c r="F6" s="797"/>
      <c r="G6" s="797"/>
      <c r="H6" s="797"/>
      <c r="I6" s="798"/>
      <c r="J6" s="386">
        <f>SUM(J4:J5)</f>
        <v>19473000.640000001</v>
      </c>
      <c r="K6" s="387"/>
      <c r="L6" s="387"/>
    </row>
    <row r="7" spans="2:13" ht="40.049999999999997" customHeight="1">
      <c r="B7" s="689"/>
      <c r="C7" s="746" t="s">
        <v>451</v>
      </c>
      <c r="D7" s="747"/>
      <c r="E7" s="747"/>
      <c r="F7" s="747"/>
      <c r="G7" s="747"/>
      <c r="H7" s="747"/>
      <c r="I7" s="749"/>
      <c r="J7" s="388">
        <f>TRUNC(J6,-6)</f>
        <v>19000000</v>
      </c>
      <c r="K7" s="389"/>
      <c r="L7" s="389"/>
    </row>
    <row r="8" spans="2:13" ht="152" customHeight="1">
      <c r="B8" s="689"/>
      <c r="C8" s="803" t="s">
        <v>452</v>
      </c>
      <c r="D8" s="720" t="s">
        <v>453</v>
      </c>
      <c r="E8" s="818" t="s">
        <v>448</v>
      </c>
      <c r="F8" s="382" t="str">
        <f>'1-2.전시_인건비 증빙'!D9</f>
        <v>고급 기술자</v>
      </c>
      <c r="G8" s="383">
        <f>'1-2.전시_인건비 증빙'!F9</f>
        <v>1</v>
      </c>
      <c r="H8" s="383">
        <f>'1-2.전시_인건비 증빙'!G9</f>
        <v>10</v>
      </c>
      <c r="I8" s="384">
        <f>'1-2.전시_인건비 증빙'!H9</f>
        <v>1</v>
      </c>
      <c r="J8" s="385">
        <f>'1-2.전시_인건비 증빙'!I9</f>
        <v>5533735.2000000002</v>
      </c>
      <c r="K8" s="709" t="s">
        <v>454</v>
      </c>
      <c r="L8" s="794"/>
    </row>
    <row r="9" spans="2:13" ht="152" customHeight="1">
      <c r="B9" s="689"/>
      <c r="C9" s="817"/>
      <c r="D9" s="722"/>
      <c r="E9" s="819"/>
      <c r="F9" s="382" t="str">
        <f>'1-2.전시_인건비 증빙'!D10</f>
        <v>중급 기술자</v>
      </c>
      <c r="G9" s="383">
        <f>'1-2.전시_인건비 증빙'!F10</f>
        <v>1</v>
      </c>
      <c r="H9" s="383">
        <f>'1-2.전시_인건비 증빙'!G10</f>
        <v>10</v>
      </c>
      <c r="I9" s="384">
        <f>'1-2.전시_인건비 증빙'!H10</f>
        <v>1</v>
      </c>
      <c r="J9" s="385">
        <f>'1-2.전시_인건비 증빙'!I10</f>
        <v>5253456.4000000004</v>
      </c>
      <c r="K9" s="710"/>
      <c r="L9" s="795"/>
    </row>
    <row r="10" spans="2:13" ht="40.049999999999997" customHeight="1">
      <c r="B10" s="689"/>
      <c r="C10" s="796" t="s">
        <v>455</v>
      </c>
      <c r="D10" s="797"/>
      <c r="E10" s="797"/>
      <c r="F10" s="797"/>
      <c r="G10" s="797"/>
      <c r="H10" s="797"/>
      <c r="I10" s="798"/>
      <c r="J10" s="386">
        <f>SUM(J8:J9)</f>
        <v>10787191.600000001</v>
      </c>
      <c r="K10" s="387"/>
      <c r="L10" s="387"/>
    </row>
    <row r="11" spans="2:13" ht="40.049999999999997" customHeight="1">
      <c r="B11" s="689"/>
      <c r="C11" s="746" t="s">
        <v>456</v>
      </c>
      <c r="D11" s="747"/>
      <c r="E11" s="747"/>
      <c r="F11" s="747"/>
      <c r="G11" s="747"/>
      <c r="H11" s="747"/>
      <c r="I11" s="749"/>
      <c r="J11" s="388">
        <f>TRUNC(J10,-6)</f>
        <v>10000000</v>
      </c>
      <c r="K11" s="389"/>
      <c r="L11" s="389"/>
    </row>
    <row r="12" spans="2:13" ht="42" customHeight="1">
      <c r="B12" s="808" t="s">
        <v>457</v>
      </c>
      <c r="C12" s="809"/>
      <c r="D12" s="809"/>
      <c r="E12" s="809"/>
      <c r="F12" s="809"/>
      <c r="G12" s="809"/>
      <c r="H12" s="809"/>
      <c r="I12" s="810"/>
      <c r="J12" s="390">
        <f>SUM(J7,J11)</f>
        <v>29000000</v>
      </c>
      <c r="K12" s="391" t="s">
        <v>8</v>
      </c>
      <c r="L12" s="391" t="s">
        <v>8</v>
      </c>
    </row>
    <row r="13" spans="2:13" ht="42" customHeight="1">
      <c r="B13" s="811" t="s">
        <v>46</v>
      </c>
      <c r="C13" s="812"/>
      <c r="D13" s="812"/>
      <c r="E13" s="812"/>
      <c r="F13" s="812"/>
      <c r="G13" s="812"/>
      <c r="H13" s="812"/>
      <c r="I13" s="813"/>
      <c r="J13" s="392">
        <f>J12*17.65%</f>
        <v>5118500</v>
      </c>
      <c r="K13" s="393"/>
      <c r="L13" s="393"/>
    </row>
    <row r="14" spans="2:13" ht="42" customHeight="1">
      <c r="B14" s="814" t="s">
        <v>458</v>
      </c>
      <c r="C14" s="815"/>
      <c r="D14" s="815"/>
      <c r="E14" s="815"/>
      <c r="F14" s="815"/>
      <c r="G14" s="815"/>
      <c r="H14" s="815"/>
      <c r="I14" s="816"/>
      <c r="J14" s="394">
        <f>SUM(J12:J13)</f>
        <v>34118500</v>
      </c>
      <c r="K14" s="395"/>
      <c r="L14" s="395"/>
    </row>
    <row r="15" spans="2:13">
      <c r="J15" s="398"/>
      <c r="L15" s="398"/>
    </row>
    <row r="16" spans="2:13" ht="18" customHeight="1">
      <c r="J16" s="398"/>
      <c r="L16" s="398"/>
    </row>
    <row r="17" spans="6:12" ht="18" customHeight="1">
      <c r="J17" s="398"/>
      <c r="K17" s="398"/>
    </row>
    <row r="18" spans="6:12">
      <c r="J18" s="398"/>
    </row>
    <row r="19" spans="6:12">
      <c r="J19" s="398"/>
      <c r="K19" s="398"/>
      <c r="L19" s="398"/>
    </row>
    <row r="21" spans="6:12">
      <c r="F21" s="398"/>
      <c r="J21" s="398"/>
    </row>
    <row r="22" spans="6:12">
      <c r="J22" s="398"/>
      <c r="K22" s="398"/>
      <c r="L22" s="398"/>
    </row>
  </sheetData>
  <mergeCells count="20">
    <mergeCell ref="B12:I12"/>
    <mergeCell ref="B13:I13"/>
    <mergeCell ref="B14:I14"/>
    <mergeCell ref="C8:C9"/>
    <mergeCell ref="D8:D9"/>
    <mergeCell ref="E8:E9"/>
    <mergeCell ref="K8:K9"/>
    <mergeCell ref="L8:L9"/>
    <mergeCell ref="C10:I10"/>
    <mergeCell ref="B1:L1"/>
    <mergeCell ref="E3:F3"/>
    <mergeCell ref="B4:B11"/>
    <mergeCell ref="C4:C5"/>
    <mergeCell ref="D4:D5"/>
    <mergeCell ref="E4:E5"/>
    <mergeCell ref="K4:K5"/>
    <mergeCell ref="L4:L5"/>
    <mergeCell ref="C6:I6"/>
    <mergeCell ref="C7:I7"/>
    <mergeCell ref="C11:I11"/>
  </mergeCells>
  <phoneticPr fontId="2" type="noConversion"/>
  <pageMargins left="0.7" right="0.7" top="0.75" bottom="0.75" header="0.3" footer="0.3"/>
  <pageSetup paperSize="9" scale="16"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2:U65"/>
  <sheetViews>
    <sheetView zoomScale="75" zoomScaleNormal="75" workbookViewId="0">
      <selection activeCell="H6" sqref="H6"/>
    </sheetView>
  </sheetViews>
  <sheetFormatPr defaultColWidth="13" defaultRowHeight="19.149999999999999"/>
  <cols>
    <col min="1" max="1" width="13" style="377"/>
    <col min="2" max="4" width="23.1875" style="377" customWidth="1"/>
    <col min="5" max="5" width="25.1875" style="377" customWidth="1"/>
    <col min="6" max="8" width="13" style="377"/>
    <col min="9" max="9" width="22.8125" style="377" customWidth="1"/>
    <col min="10" max="11" width="13" style="377"/>
    <col min="12" max="19" width="23.1875" style="377" customWidth="1"/>
    <col min="20" max="16384" width="13" style="377"/>
  </cols>
  <sheetData>
    <row r="2" spans="1:21" ht="20.65">
      <c r="A2" s="399"/>
      <c r="B2" s="825" t="s">
        <v>459</v>
      </c>
      <c r="C2" s="825"/>
      <c r="D2" s="825"/>
      <c r="E2" s="825"/>
      <c r="F2" s="825"/>
      <c r="G2" s="825"/>
      <c r="H2" s="825"/>
      <c r="I2" s="825"/>
      <c r="J2" s="825"/>
      <c r="K2" s="400"/>
      <c r="L2" s="399"/>
      <c r="M2" s="399"/>
      <c r="N2" s="399"/>
      <c r="O2" s="399"/>
      <c r="P2" s="399"/>
      <c r="Q2" s="399"/>
      <c r="R2" s="399"/>
    </row>
    <row r="3" spans="1:21" ht="20.65">
      <c r="A3" s="399"/>
      <c r="B3" s="401"/>
      <c r="C3" s="401"/>
      <c r="D3" s="401"/>
      <c r="E3" s="401"/>
      <c r="F3" s="401"/>
      <c r="G3" s="401"/>
      <c r="H3" s="401"/>
      <c r="I3" s="401"/>
      <c r="J3" s="402" t="s">
        <v>460</v>
      </c>
      <c r="K3" s="400"/>
      <c r="L3" s="399"/>
      <c r="M3" s="399"/>
      <c r="N3" s="403"/>
      <c r="O3" s="399"/>
      <c r="P3" s="399"/>
      <c r="Q3" s="399"/>
      <c r="R3" s="399"/>
    </row>
    <row r="4" spans="1:21" ht="30" customHeight="1">
      <c r="A4" s="399"/>
      <c r="B4" s="404" t="s">
        <v>69</v>
      </c>
      <c r="C4" s="404" t="s">
        <v>0</v>
      </c>
      <c r="D4" s="404" t="s">
        <v>27</v>
      </c>
      <c r="E4" s="405" t="s">
        <v>461</v>
      </c>
      <c r="F4" s="404" t="s">
        <v>462</v>
      </c>
      <c r="G4" s="404" t="s">
        <v>463</v>
      </c>
      <c r="H4" s="404" t="s">
        <v>464</v>
      </c>
      <c r="I4" s="404" t="s">
        <v>465</v>
      </c>
      <c r="J4" s="404" t="s">
        <v>123</v>
      </c>
      <c r="K4" s="400"/>
      <c r="L4" s="406" t="s">
        <v>25</v>
      </c>
      <c r="M4" s="407" t="s">
        <v>466</v>
      </c>
      <c r="N4" s="407" t="s">
        <v>467</v>
      </c>
      <c r="O4" s="407" t="s">
        <v>468</v>
      </c>
      <c r="P4" s="407" t="s">
        <v>469</v>
      </c>
      <c r="Q4" s="407" t="s">
        <v>470</v>
      </c>
      <c r="R4" s="408" t="s">
        <v>471</v>
      </c>
    </row>
    <row r="5" spans="1:21" ht="30" customHeight="1">
      <c r="A5" s="399"/>
      <c r="B5" s="826" t="s">
        <v>446</v>
      </c>
      <c r="C5" s="827" t="s">
        <v>472</v>
      </c>
      <c r="D5" s="409" t="s">
        <v>410</v>
      </c>
      <c r="E5" s="410">
        <f>VLOOKUP(D5,$L$4:$Q$8,6,FALSE)</f>
        <v>553373.52</v>
      </c>
      <c r="F5" s="409">
        <v>2</v>
      </c>
      <c r="G5" s="409">
        <v>20</v>
      </c>
      <c r="H5" s="411">
        <v>0.5</v>
      </c>
      <c r="I5" s="412">
        <f>E5*G5*H5*F5</f>
        <v>11067470.4</v>
      </c>
      <c r="J5" s="827" t="s">
        <v>473</v>
      </c>
      <c r="K5" s="400"/>
      <c r="L5" s="413" t="s">
        <v>407</v>
      </c>
      <c r="M5" s="414">
        <v>373353</v>
      </c>
      <c r="N5" s="414">
        <f>M5*0.1</f>
        <v>37335.300000000003</v>
      </c>
      <c r="O5" s="414">
        <f>M5*0.2</f>
        <v>74670.600000000006</v>
      </c>
      <c r="P5" s="414">
        <f>(M5+O5)*0.4</f>
        <v>179209.44</v>
      </c>
      <c r="Q5" s="415">
        <f>SUM(M5:P5)</f>
        <v>664568.34000000008</v>
      </c>
      <c r="R5" s="408" t="s">
        <v>466</v>
      </c>
    </row>
    <row r="6" spans="1:21" ht="30" customHeight="1">
      <c r="A6" s="399"/>
      <c r="B6" s="826"/>
      <c r="C6" s="827"/>
      <c r="D6" s="409" t="s">
        <v>474</v>
      </c>
      <c r="E6" s="410">
        <f>VLOOKUP(D6,$L$4:$Q$8,6,FALSE)</f>
        <v>525345.64</v>
      </c>
      <c r="F6" s="409">
        <v>1</v>
      </c>
      <c r="G6" s="409">
        <v>20</v>
      </c>
      <c r="H6" s="411">
        <v>0.8</v>
      </c>
      <c r="I6" s="412">
        <f t="shared" ref="I6" si="0">E6*G6*H6*F6</f>
        <v>8405530.2400000002</v>
      </c>
      <c r="J6" s="827"/>
      <c r="K6" s="400"/>
      <c r="L6" s="413" t="s">
        <v>410</v>
      </c>
      <c r="M6" s="414">
        <v>310884</v>
      </c>
      <c r="N6" s="414">
        <f t="shared" ref="N6:N8" si="1">M6*0.1</f>
        <v>31088.400000000001</v>
      </c>
      <c r="O6" s="414">
        <f t="shared" ref="O6:O7" si="2">M6*0.2</f>
        <v>62176.800000000003</v>
      </c>
      <c r="P6" s="414">
        <f t="shared" ref="P6:P8" si="3">(M6+O6)*0.4</f>
        <v>149224.32000000001</v>
      </c>
      <c r="Q6" s="415">
        <f t="shared" ref="Q6:Q8" si="4">SUM(M6:P6)</f>
        <v>553373.52</v>
      </c>
      <c r="R6" s="408" t="s">
        <v>475</v>
      </c>
    </row>
    <row r="7" spans="1:21" ht="30" customHeight="1">
      <c r="A7" s="399"/>
      <c r="B7" s="826"/>
      <c r="C7" s="828" t="s">
        <v>476</v>
      </c>
      <c r="D7" s="828"/>
      <c r="E7" s="828"/>
      <c r="F7" s="828"/>
      <c r="G7" s="828"/>
      <c r="H7" s="828"/>
      <c r="I7" s="416">
        <f>TRUNC(SUM(I5:I6),-6)</f>
        <v>19000000</v>
      </c>
      <c r="J7" s="417"/>
      <c r="K7" s="400"/>
      <c r="L7" s="413" t="s">
        <v>412</v>
      </c>
      <c r="M7" s="414">
        <v>295138</v>
      </c>
      <c r="N7" s="414">
        <f t="shared" si="1"/>
        <v>29513.800000000003</v>
      </c>
      <c r="O7" s="414">
        <f t="shared" si="2"/>
        <v>59027.600000000006</v>
      </c>
      <c r="P7" s="414">
        <f t="shared" si="3"/>
        <v>141666.23999999999</v>
      </c>
      <c r="Q7" s="415">
        <f t="shared" si="4"/>
        <v>525345.64</v>
      </c>
      <c r="R7" s="408" t="s">
        <v>477</v>
      </c>
    </row>
    <row r="8" spans="1:21" ht="30" customHeight="1">
      <c r="A8" s="399"/>
      <c r="B8" s="824" t="s">
        <v>478</v>
      </c>
      <c r="C8" s="824"/>
      <c r="D8" s="824"/>
      <c r="E8" s="824"/>
      <c r="F8" s="824"/>
      <c r="G8" s="824"/>
      <c r="H8" s="824"/>
      <c r="I8" s="418">
        <f>SUM(I7)</f>
        <v>19000000</v>
      </c>
      <c r="J8" s="404"/>
      <c r="K8" s="400"/>
      <c r="L8" s="413" t="s">
        <v>414</v>
      </c>
      <c r="M8" s="414">
        <v>235459</v>
      </c>
      <c r="N8" s="414">
        <f t="shared" si="1"/>
        <v>23545.9</v>
      </c>
      <c r="O8" s="414">
        <f>M8*0.2</f>
        <v>47091.8</v>
      </c>
      <c r="P8" s="414">
        <f t="shared" si="3"/>
        <v>113020.32</v>
      </c>
      <c r="Q8" s="415">
        <f t="shared" si="4"/>
        <v>419117.02</v>
      </c>
      <c r="R8" s="408" t="s">
        <v>479</v>
      </c>
    </row>
    <row r="9" spans="1:21" ht="30" customHeight="1">
      <c r="A9" s="399"/>
      <c r="B9" s="829" t="s">
        <v>480</v>
      </c>
      <c r="C9" s="827" t="s">
        <v>472</v>
      </c>
      <c r="D9" s="409" t="s">
        <v>410</v>
      </c>
      <c r="E9" s="410">
        <f>VLOOKUP(D9,$L$4:$Q$8,6,FALSE)</f>
        <v>553373.52</v>
      </c>
      <c r="F9" s="409">
        <v>1</v>
      </c>
      <c r="G9" s="409">
        <v>10</v>
      </c>
      <c r="H9" s="411">
        <v>1</v>
      </c>
      <c r="I9" s="412">
        <f>E9*F9*G9*H9</f>
        <v>5533735.2000000002</v>
      </c>
      <c r="J9" s="827" t="s">
        <v>481</v>
      </c>
      <c r="K9" s="419"/>
      <c r="L9" s="399"/>
      <c r="M9" s="399"/>
      <c r="N9" s="399"/>
      <c r="O9" s="399"/>
      <c r="P9" s="399"/>
      <c r="Q9" s="399"/>
      <c r="R9" s="399"/>
      <c r="T9" s="419"/>
      <c r="U9" s="420"/>
    </row>
    <row r="10" spans="1:21" ht="30" customHeight="1">
      <c r="A10" s="399"/>
      <c r="B10" s="830"/>
      <c r="C10" s="827"/>
      <c r="D10" s="409" t="s">
        <v>474</v>
      </c>
      <c r="E10" s="410">
        <f>VLOOKUP(D10,$L$4:$Q$8,6,FALSE)</f>
        <v>525345.64</v>
      </c>
      <c r="F10" s="409">
        <v>1</v>
      </c>
      <c r="G10" s="409">
        <v>10</v>
      </c>
      <c r="H10" s="411">
        <v>1</v>
      </c>
      <c r="I10" s="412">
        <f>E10*F10*G10*H10</f>
        <v>5253456.4000000004</v>
      </c>
      <c r="J10" s="827"/>
      <c r="K10" s="421"/>
      <c r="L10" s="820" t="s">
        <v>482</v>
      </c>
      <c r="M10" s="820"/>
      <c r="N10" s="408" t="s">
        <v>483</v>
      </c>
      <c r="O10" s="408"/>
      <c r="P10" s="408"/>
      <c r="Q10" s="408"/>
      <c r="R10" s="408"/>
      <c r="S10" s="408"/>
      <c r="T10" s="408"/>
      <c r="U10" s="420"/>
    </row>
    <row r="11" spans="1:21" ht="30" customHeight="1">
      <c r="A11" s="399"/>
      <c r="B11" s="831"/>
      <c r="C11" s="821" t="s">
        <v>476</v>
      </c>
      <c r="D11" s="822"/>
      <c r="E11" s="822"/>
      <c r="F11" s="822"/>
      <c r="G11" s="822"/>
      <c r="H11" s="823"/>
      <c r="I11" s="416">
        <f>TRUNC(SUM(I9:I10),-6)</f>
        <v>10000000</v>
      </c>
      <c r="J11" s="417"/>
      <c r="K11" s="400"/>
      <c r="L11" s="422">
        <v>0.8</v>
      </c>
      <c r="M11" s="423">
        <f>L11*8</f>
        <v>6.4</v>
      </c>
      <c r="N11" s="424">
        <v>1</v>
      </c>
      <c r="O11" s="408" t="s">
        <v>484</v>
      </c>
      <c r="P11" s="408" t="s">
        <v>485</v>
      </c>
      <c r="Q11" s="408"/>
      <c r="R11" s="408"/>
      <c r="S11" s="408"/>
      <c r="T11" s="408"/>
      <c r="U11" s="420"/>
    </row>
    <row r="12" spans="1:21" ht="30" customHeight="1">
      <c r="A12" s="399"/>
      <c r="B12" s="824" t="s">
        <v>486</v>
      </c>
      <c r="C12" s="824"/>
      <c r="D12" s="824"/>
      <c r="E12" s="824"/>
      <c r="F12" s="824"/>
      <c r="G12" s="824"/>
      <c r="H12" s="824"/>
      <c r="I12" s="418">
        <f>SUM(I11)</f>
        <v>10000000</v>
      </c>
      <c r="J12" s="404"/>
      <c r="K12" s="400"/>
      <c r="L12" s="422">
        <v>1</v>
      </c>
      <c r="M12" s="423">
        <f t="shared" ref="M12:M13" si="5">L12*8</f>
        <v>8</v>
      </c>
      <c r="N12" s="424">
        <v>1.5</v>
      </c>
      <c r="O12" s="425" t="s">
        <v>487</v>
      </c>
      <c r="P12" s="425" t="s">
        <v>488</v>
      </c>
      <c r="Q12" s="408"/>
      <c r="R12" s="408"/>
      <c r="S12" s="408"/>
      <c r="T12" s="408"/>
      <c r="U12" s="420"/>
    </row>
    <row r="13" spans="1:21" ht="30" customHeight="1">
      <c r="A13" s="399"/>
      <c r="B13" s="399"/>
      <c r="C13" s="426"/>
      <c r="D13" s="400"/>
      <c r="E13" s="427"/>
      <c r="F13" s="400"/>
      <c r="G13" s="400"/>
      <c r="H13" s="428"/>
      <c r="I13" s="429"/>
      <c r="J13" s="426"/>
      <c r="K13" s="400"/>
      <c r="L13" s="422">
        <v>1.2</v>
      </c>
      <c r="M13" s="423">
        <f t="shared" si="5"/>
        <v>9.6</v>
      </c>
      <c r="N13" s="424">
        <v>1.5</v>
      </c>
      <c r="O13" s="425" t="s">
        <v>489</v>
      </c>
      <c r="P13" s="430" t="s">
        <v>490</v>
      </c>
      <c r="Q13" s="425"/>
      <c r="R13" s="408"/>
      <c r="S13" s="408"/>
      <c r="T13" s="408"/>
      <c r="U13" s="420"/>
    </row>
    <row r="14" spans="1:21" ht="30" customHeight="1">
      <c r="A14" s="399"/>
      <c r="B14" s="399"/>
      <c r="C14" s="426"/>
      <c r="D14" s="400"/>
      <c r="E14" s="427"/>
      <c r="F14" s="400"/>
      <c r="G14" s="400"/>
      <c r="H14" s="428"/>
      <c r="I14" s="429"/>
      <c r="J14" s="426"/>
      <c r="K14" s="400"/>
      <c r="L14" s="428"/>
      <c r="M14" s="431"/>
      <c r="N14" s="424">
        <v>1.75</v>
      </c>
      <c r="O14" s="425" t="s">
        <v>491</v>
      </c>
      <c r="P14" s="430" t="s">
        <v>492</v>
      </c>
      <c r="Q14" s="430"/>
      <c r="R14" s="408"/>
      <c r="S14" s="408"/>
      <c r="T14" s="408"/>
      <c r="U14" s="420"/>
    </row>
    <row r="15" spans="1:21" ht="30" customHeight="1">
      <c r="A15" s="399"/>
      <c r="B15" s="399"/>
      <c r="C15" s="432"/>
      <c r="D15" s="432"/>
      <c r="E15" s="432"/>
      <c r="F15" s="432"/>
      <c r="G15" s="432"/>
      <c r="H15" s="432"/>
      <c r="I15" s="429"/>
      <c r="J15" s="433"/>
      <c r="K15" s="400"/>
      <c r="L15" s="428"/>
      <c r="M15" s="431"/>
      <c r="N15" s="424"/>
      <c r="O15" s="425"/>
      <c r="P15" s="430"/>
      <c r="Q15" s="430"/>
      <c r="R15" s="408"/>
      <c r="S15" s="408"/>
      <c r="T15" s="408"/>
      <c r="U15" s="420"/>
    </row>
    <row r="16" spans="1:21" ht="30" customHeight="1">
      <c r="A16" s="399"/>
      <c r="B16" s="432"/>
      <c r="C16" s="432"/>
      <c r="D16" s="432"/>
      <c r="E16" s="432"/>
      <c r="F16" s="432"/>
      <c r="G16" s="432"/>
      <c r="H16" s="432"/>
      <c r="I16" s="434"/>
      <c r="J16" s="433"/>
      <c r="K16" s="400"/>
      <c r="L16" s="399"/>
      <c r="M16" s="399"/>
      <c r="N16" s="424"/>
      <c r="O16" s="408"/>
      <c r="P16" s="408"/>
      <c r="Q16" s="408"/>
      <c r="R16" s="408"/>
      <c r="S16" s="408"/>
      <c r="T16" s="419"/>
      <c r="U16" s="420"/>
    </row>
    <row r="17" spans="1:21" ht="30" customHeight="1">
      <c r="A17" s="399"/>
      <c r="B17" s="432"/>
      <c r="C17" s="432"/>
      <c r="D17" s="432"/>
      <c r="E17" s="432"/>
      <c r="F17" s="432"/>
      <c r="G17" s="432"/>
      <c r="H17" s="432"/>
      <c r="I17" s="432"/>
      <c r="J17" s="432"/>
      <c r="K17" s="400"/>
      <c r="L17" s="399"/>
      <c r="M17" s="399"/>
      <c r="N17" s="424"/>
      <c r="O17" s="425"/>
      <c r="P17" s="425"/>
      <c r="Q17" s="425"/>
      <c r="R17" s="408"/>
      <c r="S17" s="408"/>
      <c r="T17" s="419"/>
      <c r="U17" s="420"/>
    </row>
    <row r="18" spans="1:21" ht="30" customHeight="1">
      <c r="A18" s="399"/>
      <c r="B18" s="433"/>
      <c r="C18" s="433"/>
      <c r="D18" s="433"/>
      <c r="E18" s="432"/>
      <c r="F18" s="432"/>
      <c r="G18" s="432"/>
      <c r="H18" s="432"/>
      <c r="I18" s="432"/>
      <c r="J18" s="432"/>
      <c r="K18" s="400"/>
      <c r="L18" s="399"/>
      <c r="M18" s="399"/>
      <c r="N18" s="399"/>
      <c r="O18" s="399"/>
      <c r="P18" s="399"/>
      <c r="Q18" s="399"/>
      <c r="R18" s="399"/>
    </row>
    <row r="19" spans="1:21" ht="30" customHeight="1">
      <c r="A19" s="399"/>
      <c r="B19" s="400"/>
      <c r="C19" s="400"/>
      <c r="D19" s="400"/>
      <c r="E19" s="432"/>
      <c r="F19" s="432"/>
      <c r="G19" s="432"/>
      <c r="H19" s="432"/>
      <c r="I19" s="432"/>
      <c r="J19" s="432"/>
      <c r="K19" s="419"/>
      <c r="L19" s="399"/>
      <c r="M19" s="399"/>
      <c r="N19" s="408"/>
      <c r="O19" s="408"/>
      <c r="P19" s="408"/>
      <c r="Q19" s="408"/>
      <c r="R19" s="399"/>
    </row>
    <row r="20" spans="1:21" ht="30" customHeight="1">
      <c r="A20" s="399"/>
      <c r="B20" s="400"/>
      <c r="C20" s="400"/>
      <c r="D20" s="400"/>
      <c r="E20" s="432"/>
      <c r="F20" s="432"/>
      <c r="G20" s="432"/>
      <c r="H20" s="432"/>
      <c r="I20" s="432"/>
      <c r="J20" s="432"/>
      <c r="K20" s="400"/>
      <c r="L20" s="428"/>
      <c r="M20" s="431"/>
      <c r="N20" s="424"/>
      <c r="O20" s="408"/>
      <c r="P20" s="408"/>
      <c r="Q20" s="408"/>
      <c r="R20" s="399"/>
    </row>
    <row r="21" spans="1:21" ht="30" customHeight="1">
      <c r="A21" s="399"/>
      <c r="B21" s="400"/>
      <c r="C21" s="400"/>
      <c r="D21" s="400"/>
      <c r="E21" s="432"/>
      <c r="F21" s="432"/>
      <c r="G21" s="432"/>
      <c r="H21" s="432"/>
      <c r="I21" s="432"/>
      <c r="J21" s="432"/>
      <c r="K21" s="400"/>
      <c r="L21" s="428"/>
      <c r="M21" s="431"/>
      <c r="N21" s="424"/>
      <c r="O21" s="425"/>
      <c r="P21" s="425"/>
      <c r="Q21" s="425"/>
      <c r="R21" s="435"/>
    </row>
    <row r="22" spans="1:21">
      <c r="A22" s="399"/>
      <c r="B22" s="399"/>
      <c r="C22" s="399"/>
      <c r="D22" s="399"/>
      <c r="E22" s="427"/>
      <c r="F22" s="399"/>
      <c r="G22" s="399"/>
      <c r="H22" s="399"/>
      <c r="I22" s="436"/>
      <c r="J22" s="399"/>
      <c r="K22" s="400"/>
      <c r="L22" s="399"/>
      <c r="M22" s="399"/>
      <c r="N22" s="399"/>
      <c r="O22" s="399"/>
      <c r="P22" s="399"/>
      <c r="Q22" s="399"/>
      <c r="R22" s="399"/>
    </row>
    <row r="23" spans="1:21">
      <c r="A23" s="399"/>
      <c r="B23" s="399"/>
      <c r="C23" s="399"/>
      <c r="D23" s="399"/>
      <c r="E23" s="427"/>
      <c r="F23" s="399"/>
      <c r="G23" s="399"/>
      <c r="H23" s="399"/>
      <c r="I23" s="399"/>
      <c r="J23" s="399"/>
      <c r="K23" s="400"/>
      <c r="L23" s="399"/>
      <c r="M23" s="399"/>
      <c r="N23" s="399"/>
      <c r="O23" s="399"/>
      <c r="P23" s="399"/>
      <c r="Q23" s="399"/>
      <c r="R23" s="399"/>
    </row>
    <row r="24" spans="1:21">
      <c r="A24" s="399"/>
      <c r="B24" s="399"/>
      <c r="C24" s="399"/>
      <c r="D24" s="399"/>
      <c r="E24" s="427"/>
      <c r="F24" s="399"/>
      <c r="G24" s="399"/>
      <c r="H24" s="399"/>
      <c r="I24" s="399"/>
      <c r="J24" s="399"/>
      <c r="K24" s="400"/>
      <c r="L24" s="399"/>
      <c r="M24" s="399"/>
      <c r="N24" s="399"/>
      <c r="O24" s="399"/>
      <c r="P24" s="399"/>
      <c r="Q24" s="399"/>
      <c r="R24" s="399"/>
    </row>
    <row r="25" spans="1:21">
      <c r="A25" s="399"/>
      <c r="B25" s="399"/>
      <c r="C25" s="399"/>
      <c r="D25" s="399"/>
      <c r="E25" s="427"/>
      <c r="F25" s="399"/>
      <c r="G25" s="399"/>
      <c r="H25" s="399"/>
      <c r="I25" s="399"/>
      <c r="J25" s="399"/>
      <c r="K25" s="400"/>
      <c r="L25" s="399"/>
      <c r="M25" s="399"/>
      <c r="N25" s="399"/>
      <c r="O25" s="399"/>
      <c r="P25" s="399"/>
      <c r="Q25" s="399"/>
      <c r="R25" s="399"/>
    </row>
    <row r="26" spans="1:21">
      <c r="A26" s="399"/>
      <c r="B26" s="399"/>
      <c r="C26" s="399"/>
      <c r="D26" s="399"/>
      <c r="E26" s="427"/>
      <c r="F26" s="399"/>
      <c r="G26" s="399"/>
      <c r="H26" s="399"/>
      <c r="I26" s="399"/>
      <c r="J26" s="399"/>
      <c r="K26" s="400"/>
      <c r="L26" s="399"/>
      <c r="M26" s="399"/>
      <c r="N26" s="399"/>
      <c r="O26" s="399"/>
      <c r="P26" s="399"/>
      <c r="Q26" s="399"/>
      <c r="R26" s="399"/>
    </row>
    <row r="27" spans="1:21">
      <c r="A27" s="399"/>
      <c r="B27" s="399"/>
      <c r="C27" s="399"/>
      <c r="D27" s="399"/>
      <c r="E27" s="427"/>
      <c r="F27" s="399"/>
      <c r="G27" s="399"/>
      <c r="H27" s="399"/>
      <c r="I27" s="399"/>
      <c r="J27" s="399"/>
      <c r="K27" s="400"/>
      <c r="L27" s="399"/>
      <c r="M27" s="399"/>
      <c r="N27" s="399"/>
      <c r="O27" s="399"/>
      <c r="P27" s="399"/>
      <c r="Q27" s="399"/>
      <c r="R27" s="399"/>
    </row>
    <row r="28" spans="1:21">
      <c r="A28" s="399"/>
      <c r="B28" s="399"/>
      <c r="C28" s="399"/>
      <c r="D28" s="399"/>
      <c r="E28" s="427"/>
      <c r="F28" s="399"/>
      <c r="G28" s="399"/>
      <c r="H28" s="399"/>
      <c r="I28" s="399"/>
      <c r="J28" s="399"/>
      <c r="K28" s="400"/>
      <c r="L28" s="399"/>
      <c r="M28" s="399"/>
      <c r="N28" s="399"/>
      <c r="O28" s="399"/>
      <c r="P28" s="399"/>
      <c r="Q28" s="399"/>
      <c r="R28" s="399"/>
    </row>
    <row r="29" spans="1:21">
      <c r="A29" s="399"/>
      <c r="B29" s="399"/>
      <c r="C29" s="399"/>
      <c r="D29" s="399"/>
      <c r="E29" s="427"/>
      <c r="F29" s="399"/>
      <c r="G29" s="399"/>
      <c r="H29" s="399"/>
      <c r="I29" s="399"/>
      <c r="J29" s="399"/>
      <c r="K29" s="400"/>
      <c r="L29" s="399"/>
      <c r="M29" s="399"/>
      <c r="N29" s="399"/>
      <c r="O29" s="399"/>
      <c r="P29" s="399"/>
      <c r="Q29" s="399"/>
      <c r="R29" s="399"/>
    </row>
    <row r="30" spans="1:21">
      <c r="A30" s="399"/>
      <c r="B30" s="399"/>
      <c r="C30" s="399"/>
      <c r="D30" s="399"/>
      <c r="E30" s="427"/>
      <c r="F30" s="399"/>
      <c r="G30" s="399"/>
      <c r="H30" s="399"/>
      <c r="I30" s="399"/>
      <c r="J30" s="399"/>
      <c r="K30" s="400"/>
      <c r="L30" s="399"/>
      <c r="M30" s="399"/>
      <c r="N30" s="399"/>
      <c r="O30" s="399"/>
      <c r="P30" s="399"/>
      <c r="Q30" s="399"/>
      <c r="R30" s="399"/>
    </row>
    <row r="31" spans="1:21">
      <c r="A31" s="399"/>
      <c r="B31" s="399"/>
      <c r="C31" s="399"/>
      <c r="D31" s="399"/>
      <c r="E31" s="427"/>
      <c r="F31" s="399"/>
      <c r="G31" s="399"/>
      <c r="H31" s="399"/>
      <c r="I31" s="399"/>
      <c r="J31" s="399"/>
      <c r="K31" s="400"/>
      <c r="L31" s="399"/>
      <c r="M31" s="399"/>
      <c r="N31" s="399"/>
      <c r="O31" s="399"/>
      <c r="P31" s="399"/>
      <c r="Q31" s="399"/>
      <c r="R31" s="399"/>
    </row>
    <row r="32" spans="1:21">
      <c r="A32" s="399"/>
      <c r="B32" s="399"/>
      <c r="C32" s="399"/>
      <c r="D32" s="399"/>
      <c r="E32" s="427"/>
      <c r="F32" s="399"/>
      <c r="G32" s="399"/>
      <c r="H32" s="399"/>
      <c r="I32" s="399"/>
      <c r="J32" s="399"/>
      <c r="K32" s="400"/>
      <c r="L32" s="399"/>
      <c r="M32" s="399"/>
      <c r="N32" s="399"/>
      <c r="O32" s="399"/>
      <c r="P32" s="399"/>
      <c r="Q32" s="399"/>
      <c r="R32" s="399"/>
    </row>
    <row r="33" spans="1:18">
      <c r="A33" s="399"/>
      <c r="B33" s="399"/>
      <c r="C33" s="399"/>
      <c r="D33" s="399"/>
      <c r="E33" s="427"/>
      <c r="F33" s="399"/>
      <c r="G33" s="399"/>
      <c r="H33" s="399"/>
      <c r="I33" s="399"/>
      <c r="J33" s="399"/>
      <c r="K33" s="400"/>
      <c r="L33" s="399"/>
      <c r="M33" s="399"/>
      <c r="N33" s="399"/>
      <c r="O33" s="399"/>
      <c r="P33" s="399"/>
      <c r="Q33" s="399"/>
      <c r="R33" s="399"/>
    </row>
    <row r="34" spans="1:18">
      <c r="A34" s="399"/>
      <c r="B34" s="399"/>
      <c r="C34" s="399"/>
      <c r="D34" s="399"/>
      <c r="E34" s="427"/>
      <c r="F34" s="399"/>
      <c r="G34" s="399"/>
      <c r="H34" s="399"/>
      <c r="I34" s="399"/>
      <c r="J34" s="399"/>
      <c r="K34" s="400"/>
      <c r="L34" s="399"/>
      <c r="M34" s="399"/>
      <c r="N34" s="399"/>
      <c r="O34" s="399"/>
      <c r="P34" s="399"/>
      <c r="Q34" s="399"/>
      <c r="R34" s="399"/>
    </row>
    <row r="35" spans="1:18">
      <c r="A35" s="399"/>
      <c r="B35" s="399"/>
      <c r="C35" s="399"/>
      <c r="D35" s="399"/>
      <c r="E35" s="427"/>
      <c r="F35" s="399"/>
      <c r="G35" s="399"/>
      <c r="H35" s="399"/>
      <c r="I35" s="399"/>
      <c r="J35" s="399"/>
      <c r="K35" s="400"/>
      <c r="L35" s="399"/>
      <c r="M35" s="399"/>
      <c r="N35" s="399"/>
      <c r="O35" s="399"/>
      <c r="P35" s="399"/>
      <c r="Q35" s="399"/>
      <c r="R35" s="399"/>
    </row>
    <row r="36" spans="1:18">
      <c r="A36" s="399"/>
      <c r="B36" s="399"/>
      <c r="C36" s="399"/>
      <c r="D36" s="399"/>
      <c r="E36" s="427"/>
      <c r="F36" s="399"/>
      <c r="G36" s="399"/>
      <c r="H36" s="399"/>
      <c r="I36" s="399"/>
      <c r="J36" s="399"/>
      <c r="K36" s="400"/>
      <c r="L36" s="399"/>
      <c r="M36" s="399"/>
      <c r="N36" s="399"/>
      <c r="O36" s="399"/>
      <c r="P36" s="399"/>
      <c r="Q36" s="399"/>
      <c r="R36" s="399"/>
    </row>
    <row r="37" spans="1:18">
      <c r="A37" s="399"/>
      <c r="B37" s="399"/>
      <c r="C37" s="399"/>
      <c r="D37" s="399"/>
      <c r="E37" s="427"/>
      <c r="F37" s="399"/>
      <c r="G37" s="399"/>
      <c r="H37" s="399"/>
      <c r="I37" s="399"/>
      <c r="J37" s="399"/>
      <c r="K37" s="400"/>
      <c r="L37" s="399"/>
      <c r="M37" s="399"/>
      <c r="N37" s="399"/>
      <c r="O37" s="399"/>
      <c r="P37" s="399"/>
      <c r="Q37" s="399"/>
      <c r="R37" s="399"/>
    </row>
    <row r="38" spans="1:18">
      <c r="A38" s="399"/>
      <c r="B38" s="399"/>
      <c r="C38" s="399"/>
      <c r="D38" s="399"/>
      <c r="E38" s="427"/>
      <c r="F38" s="399"/>
      <c r="G38" s="399"/>
      <c r="H38" s="399"/>
      <c r="I38" s="399"/>
      <c r="J38" s="399"/>
      <c r="K38" s="400"/>
      <c r="L38" s="399"/>
      <c r="M38" s="399"/>
      <c r="N38" s="399"/>
      <c r="O38" s="399"/>
      <c r="P38" s="399"/>
      <c r="Q38" s="399"/>
      <c r="R38" s="399"/>
    </row>
    <row r="39" spans="1:18">
      <c r="A39" s="399"/>
      <c r="B39" s="399"/>
      <c r="C39" s="399"/>
      <c r="D39" s="399"/>
      <c r="E39" s="427"/>
      <c r="F39" s="399"/>
      <c r="G39" s="399"/>
      <c r="H39" s="399"/>
      <c r="I39" s="399"/>
      <c r="J39" s="399"/>
      <c r="K39" s="400"/>
      <c r="L39" s="399"/>
      <c r="M39" s="399"/>
      <c r="N39" s="399"/>
      <c r="O39" s="399"/>
      <c r="P39" s="399"/>
      <c r="Q39" s="399"/>
      <c r="R39" s="399"/>
    </row>
    <row r="40" spans="1:18">
      <c r="A40" s="399"/>
      <c r="B40" s="399"/>
      <c r="C40" s="399"/>
      <c r="D40" s="399"/>
      <c r="E40" s="427"/>
      <c r="F40" s="399"/>
      <c r="G40" s="399"/>
      <c r="H40" s="399"/>
      <c r="I40" s="399"/>
      <c r="J40" s="399"/>
      <c r="K40" s="400"/>
      <c r="L40" s="399"/>
      <c r="M40" s="399"/>
      <c r="N40" s="399"/>
      <c r="O40" s="399"/>
      <c r="P40" s="399"/>
      <c r="Q40" s="399"/>
      <c r="R40" s="399"/>
    </row>
    <row r="41" spans="1:18">
      <c r="A41" s="399"/>
      <c r="B41" s="399"/>
      <c r="C41" s="399"/>
      <c r="D41" s="399"/>
      <c r="E41" s="427"/>
      <c r="F41" s="399"/>
      <c r="G41" s="399"/>
      <c r="H41" s="399"/>
      <c r="I41" s="399"/>
      <c r="J41" s="399"/>
      <c r="K41" s="400"/>
      <c r="L41" s="399"/>
      <c r="M41" s="399"/>
      <c r="N41" s="399"/>
      <c r="O41" s="399"/>
      <c r="P41" s="399"/>
      <c r="Q41" s="399"/>
      <c r="R41" s="399"/>
    </row>
    <row r="42" spans="1:18">
      <c r="A42" s="399"/>
      <c r="B42" s="399"/>
      <c r="C42" s="399"/>
      <c r="D42" s="399"/>
      <c r="E42" s="427"/>
      <c r="F42" s="399"/>
      <c r="G42" s="399"/>
      <c r="H42" s="399"/>
      <c r="I42" s="399"/>
      <c r="J42" s="399"/>
      <c r="K42" s="400"/>
      <c r="L42" s="399"/>
      <c r="M42" s="399"/>
      <c r="N42" s="399"/>
      <c r="O42" s="399"/>
      <c r="P42" s="399"/>
      <c r="Q42" s="399"/>
      <c r="R42" s="399"/>
    </row>
    <row r="43" spans="1:18">
      <c r="A43" s="399"/>
      <c r="B43" s="399"/>
      <c r="C43" s="399"/>
      <c r="D43" s="399"/>
      <c r="E43" s="427"/>
      <c r="F43" s="399"/>
      <c r="G43" s="399"/>
      <c r="H43" s="399"/>
      <c r="I43" s="399"/>
      <c r="J43" s="399"/>
      <c r="K43" s="400"/>
      <c r="L43" s="399"/>
      <c r="M43" s="399"/>
      <c r="N43" s="399"/>
      <c r="O43" s="399"/>
      <c r="P43" s="399"/>
      <c r="Q43" s="399"/>
      <c r="R43" s="399"/>
    </row>
    <row r="44" spans="1:18">
      <c r="A44" s="399"/>
      <c r="B44" s="399"/>
      <c r="C44" s="399"/>
      <c r="D44" s="399"/>
      <c r="E44" s="427"/>
      <c r="F44" s="399"/>
      <c r="G44" s="399"/>
      <c r="H44" s="399"/>
      <c r="I44" s="399"/>
      <c r="J44" s="399"/>
      <c r="K44" s="400"/>
      <c r="L44" s="399"/>
      <c r="M44" s="399"/>
      <c r="N44" s="399"/>
      <c r="O44" s="399"/>
      <c r="P44" s="399"/>
      <c r="Q44" s="399"/>
      <c r="R44" s="399"/>
    </row>
    <row r="45" spans="1:18">
      <c r="A45" s="399"/>
      <c r="B45" s="399"/>
      <c r="C45" s="399"/>
      <c r="D45" s="399"/>
      <c r="E45" s="427"/>
      <c r="F45" s="399"/>
      <c r="G45" s="399"/>
      <c r="H45" s="399"/>
      <c r="I45" s="399"/>
      <c r="J45" s="399"/>
      <c r="K45" s="400"/>
      <c r="L45" s="399"/>
      <c r="M45" s="399"/>
      <c r="N45" s="399"/>
      <c r="O45" s="399"/>
      <c r="P45" s="399"/>
      <c r="Q45" s="399"/>
      <c r="R45" s="399"/>
    </row>
    <row r="46" spans="1:18">
      <c r="A46" s="399"/>
      <c r="B46" s="399"/>
      <c r="C46" s="399"/>
      <c r="D46" s="399"/>
      <c r="E46" s="427"/>
      <c r="F46" s="399"/>
      <c r="G46" s="399"/>
      <c r="H46" s="399"/>
      <c r="I46" s="399"/>
      <c r="J46" s="399"/>
      <c r="K46" s="400"/>
      <c r="L46" s="399"/>
      <c r="M46" s="399"/>
      <c r="N46" s="399"/>
      <c r="O46" s="399"/>
      <c r="P46" s="399"/>
      <c r="Q46" s="399"/>
      <c r="R46" s="399"/>
    </row>
    <row r="47" spans="1:18">
      <c r="A47" s="399"/>
      <c r="B47" s="399"/>
      <c r="C47" s="399"/>
      <c r="D47" s="399"/>
      <c r="E47" s="427"/>
      <c r="F47" s="399"/>
      <c r="G47" s="399"/>
      <c r="H47" s="399"/>
      <c r="I47" s="399"/>
      <c r="J47" s="399"/>
      <c r="K47" s="400"/>
      <c r="L47" s="399"/>
      <c r="M47" s="399"/>
      <c r="N47" s="399"/>
      <c r="O47" s="399"/>
      <c r="P47" s="399"/>
      <c r="Q47" s="399"/>
      <c r="R47" s="399"/>
    </row>
    <row r="48" spans="1:18">
      <c r="A48" s="399"/>
      <c r="B48" s="399"/>
      <c r="C48" s="399"/>
      <c r="D48" s="399"/>
      <c r="E48" s="427"/>
      <c r="F48" s="399"/>
      <c r="G48" s="399"/>
      <c r="H48" s="399"/>
      <c r="I48" s="399"/>
      <c r="J48" s="399"/>
      <c r="K48" s="400"/>
      <c r="L48" s="399"/>
      <c r="M48" s="399"/>
      <c r="N48" s="399"/>
      <c r="O48" s="399"/>
      <c r="P48" s="399"/>
      <c r="Q48" s="399"/>
      <c r="R48" s="399"/>
    </row>
    <row r="49" spans="1:18">
      <c r="A49" s="399"/>
      <c r="B49" s="399"/>
      <c r="C49" s="399"/>
      <c r="D49" s="399"/>
      <c r="E49" s="427"/>
      <c r="F49" s="399"/>
      <c r="G49" s="399"/>
      <c r="H49" s="399"/>
      <c r="I49" s="399"/>
      <c r="J49" s="399"/>
      <c r="K49" s="400"/>
      <c r="L49" s="399"/>
      <c r="M49" s="399"/>
      <c r="N49" s="399"/>
      <c r="O49" s="399"/>
      <c r="P49" s="399"/>
      <c r="Q49" s="399"/>
      <c r="R49" s="399"/>
    </row>
    <row r="50" spans="1:18">
      <c r="A50" s="399"/>
      <c r="B50" s="399"/>
      <c r="C50" s="399"/>
      <c r="D50" s="399"/>
      <c r="E50" s="427"/>
      <c r="F50" s="399"/>
      <c r="G50" s="399"/>
      <c r="H50" s="399"/>
      <c r="I50" s="399"/>
      <c r="J50" s="399"/>
      <c r="K50" s="400"/>
      <c r="L50" s="399"/>
      <c r="M50" s="399"/>
      <c r="N50" s="399"/>
      <c r="O50" s="399"/>
      <c r="P50" s="399"/>
      <c r="Q50" s="399"/>
      <c r="R50" s="399"/>
    </row>
    <row r="51" spans="1:18">
      <c r="A51" s="399"/>
      <c r="B51" s="399"/>
      <c r="C51" s="399"/>
      <c r="D51" s="399"/>
      <c r="E51" s="427"/>
      <c r="F51" s="399"/>
      <c r="G51" s="399"/>
      <c r="H51" s="399"/>
      <c r="I51" s="399"/>
      <c r="J51" s="399"/>
      <c r="K51" s="400"/>
      <c r="L51" s="399"/>
      <c r="M51" s="399"/>
      <c r="N51" s="399"/>
      <c r="O51" s="399"/>
      <c r="P51" s="399"/>
      <c r="Q51" s="399"/>
      <c r="R51" s="399"/>
    </row>
    <row r="52" spans="1:18">
      <c r="A52" s="399"/>
      <c r="B52" s="399"/>
      <c r="C52" s="399"/>
      <c r="D52" s="399"/>
      <c r="E52" s="427"/>
      <c r="F52" s="399"/>
      <c r="G52" s="399"/>
      <c r="H52" s="399"/>
      <c r="I52" s="399"/>
      <c r="J52" s="399"/>
      <c r="K52" s="400"/>
      <c r="L52" s="399"/>
      <c r="M52" s="399"/>
      <c r="N52" s="399"/>
      <c r="O52" s="399"/>
      <c r="P52" s="399"/>
      <c r="Q52" s="399"/>
      <c r="R52" s="399"/>
    </row>
    <row r="53" spans="1:18">
      <c r="A53" s="399"/>
      <c r="B53" s="399"/>
      <c r="C53" s="399"/>
      <c r="D53" s="399"/>
      <c r="E53" s="427"/>
      <c r="F53" s="399"/>
      <c r="G53" s="399"/>
      <c r="H53" s="399"/>
      <c r="I53" s="399"/>
      <c r="J53" s="399"/>
      <c r="K53" s="400"/>
      <c r="L53" s="399"/>
      <c r="M53" s="399"/>
      <c r="N53" s="399"/>
      <c r="O53" s="399"/>
      <c r="P53" s="399"/>
      <c r="Q53" s="399"/>
      <c r="R53" s="399"/>
    </row>
    <row r="54" spans="1:18">
      <c r="A54" s="399"/>
      <c r="B54" s="399"/>
      <c r="C54" s="399"/>
      <c r="D54" s="399"/>
      <c r="E54" s="427"/>
      <c r="F54" s="399"/>
      <c r="G54" s="399"/>
      <c r="H54" s="399"/>
      <c r="I54" s="399"/>
      <c r="J54" s="399"/>
      <c r="K54" s="400"/>
      <c r="L54" s="399"/>
      <c r="M54" s="399"/>
      <c r="N54" s="399"/>
      <c r="O54" s="399"/>
      <c r="P54" s="399"/>
      <c r="Q54" s="399"/>
      <c r="R54" s="399"/>
    </row>
    <row r="55" spans="1:18">
      <c r="A55" s="399"/>
      <c r="B55" s="399"/>
      <c r="C55" s="399"/>
      <c r="D55" s="399"/>
      <c r="E55" s="427"/>
      <c r="F55" s="399"/>
      <c r="G55" s="399"/>
      <c r="H55" s="399"/>
      <c r="I55" s="399"/>
      <c r="J55" s="399"/>
      <c r="K55" s="400"/>
      <c r="L55" s="399"/>
      <c r="M55" s="399"/>
      <c r="N55" s="399"/>
      <c r="O55" s="399"/>
      <c r="P55" s="399"/>
      <c r="Q55" s="399"/>
      <c r="R55" s="399"/>
    </row>
    <row r="56" spans="1:18">
      <c r="A56" s="399"/>
      <c r="B56" s="399"/>
      <c r="C56" s="399"/>
      <c r="D56" s="399"/>
      <c r="E56" s="427"/>
      <c r="F56" s="399"/>
      <c r="G56" s="399"/>
      <c r="H56" s="399"/>
      <c r="I56" s="399"/>
      <c r="J56" s="399"/>
      <c r="K56" s="400"/>
      <c r="L56" s="399"/>
      <c r="M56" s="399"/>
      <c r="N56" s="399"/>
      <c r="O56" s="399"/>
      <c r="P56" s="399"/>
      <c r="Q56" s="399"/>
      <c r="R56" s="399"/>
    </row>
    <row r="57" spans="1:18">
      <c r="A57" s="399"/>
      <c r="B57" s="399"/>
      <c r="C57" s="399"/>
      <c r="D57" s="399"/>
      <c r="E57" s="427"/>
      <c r="F57" s="399"/>
      <c r="G57" s="399"/>
      <c r="H57" s="399"/>
      <c r="I57" s="399"/>
      <c r="J57" s="399"/>
      <c r="K57" s="400"/>
      <c r="L57" s="399"/>
      <c r="M57" s="399"/>
      <c r="N57" s="399"/>
      <c r="O57" s="399"/>
      <c r="P57" s="399"/>
      <c r="Q57" s="399"/>
      <c r="R57" s="399"/>
    </row>
    <row r="58" spans="1:18">
      <c r="A58" s="399"/>
      <c r="B58" s="399"/>
      <c r="C58" s="399"/>
      <c r="D58" s="399"/>
      <c r="E58" s="427"/>
      <c r="F58" s="399"/>
      <c r="G58" s="399"/>
      <c r="H58" s="399"/>
      <c r="I58" s="399"/>
      <c r="J58" s="399"/>
      <c r="K58" s="400"/>
      <c r="L58" s="399"/>
      <c r="M58" s="399"/>
      <c r="N58" s="399"/>
      <c r="O58" s="399"/>
      <c r="P58" s="399"/>
      <c r="Q58" s="399"/>
      <c r="R58" s="399"/>
    </row>
    <row r="59" spans="1:18">
      <c r="A59" s="399"/>
      <c r="B59" s="399"/>
      <c r="C59" s="399"/>
      <c r="D59" s="399"/>
      <c r="E59" s="427"/>
      <c r="F59" s="399"/>
      <c r="G59" s="399"/>
      <c r="H59" s="399"/>
      <c r="I59" s="399"/>
      <c r="J59" s="399"/>
      <c r="K59" s="400"/>
      <c r="L59" s="399"/>
      <c r="M59" s="399"/>
      <c r="N59" s="399"/>
      <c r="O59" s="399"/>
      <c r="P59" s="399"/>
      <c r="Q59" s="399"/>
      <c r="R59" s="399"/>
    </row>
    <row r="60" spans="1:18">
      <c r="A60" s="399"/>
      <c r="B60" s="399"/>
      <c r="C60" s="399"/>
      <c r="D60" s="399"/>
      <c r="E60" s="427"/>
      <c r="F60" s="399"/>
      <c r="G60" s="399"/>
      <c r="H60" s="399"/>
      <c r="I60" s="399"/>
      <c r="J60" s="399"/>
      <c r="K60" s="400"/>
      <c r="L60" s="399"/>
      <c r="M60" s="399"/>
      <c r="N60" s="399"/>
      <c r="O60" s="399"/>
      <c r="P60" s="399"/>
      <c r="Q60" s="399"/>
      <c r="R60" s="399"/>
    </row>
    <row r="61" spans="1:18">
      <c r="A61" s="399"/>
      <c r="B61" s="399"/>
      <c r="C61" s="399"/>
      <c r="D61" s="399"/>
      <c r="E61" s="427"/>
      <c r="F61" s="399"/>
      <c r="G61" s="399"/>
      <c r="H61" s="399"/>
      <c r="I61" s="399"/>
      <c r="J61" s="399"/>
      <c r="K61" s="400"/>
      <c r="L61" s="399"/>
      <c r="M61" s="399"/>
      <c r="N61" s="399"/>
      <c r="O61" s="399"/>
      <c r="P61" s="399"/>
      <c r="Q61" s="399"/>
      <c r="R61" s="399"/>
    </row>
    <row r="62" spans="1:18">
      <c r="A62" s="399"/>
      <c r="B62" s="399"/>
      <c r="C62" s="399"/>
      <c r="D62" s="399"/>
      <c r="E62" s="427"/>
      <c r="F62" s="399"/>
      <c r="G62" s="399"/>
      <c r="H62" s="399"/>
      <c r="I62" s="399"/>
      <c r="J62" s="399"/>
      <c r="K62" s="400"/>
      <c r="L62" s="399"/>
      <c r="M62" s="399"/>
      <c r="N62" s="399"/>
      <c r="O62" s="399"/>
      <c r="P62" s="399"/>
      <c r="Q62" s="399"/>
      <c r="R62" s="399"/>
    </row>
    <row r="63" spans="1:18">
      <c r="A63" s="399"/>
      <c r="B63" s="399"/>
      <c r="C63" s="399"/>
      <c r="D63" s="399"/>
      <c r="E63" s="427"/>
      <c r="F63" s="399"/>
      <c r="G63" s="399"/>
      <c r="H63" s="399"/>
      <c r="I63" s="399"/>
      <c r="J63" s="399"/>
      <c r="K63" s="400"/>
      <c r="L63" s="399"/>
      <c r="M63" s="399"/>
      <c r="N63" s="399"/>
      <c r="O63" s="399"/>
      <c r="P63" s="399"/>
      <c r="Q63" s="399"/>
      <c r="R63" s="399"/>
    </row>
    <row r="64" spans="1:18">
      <c r="A64" s="399"/>
      <c r="B64" s="399"/>
      <c r="C64" s="399"/>
      <c r="D64" s="399"/>
      <c r="E64" s="427"/>
      <c r="F64" s="399"/>
      <c r="G64" s="399"/>
      <c r="H64" s="399"/>
      <c r="I64" s="399"/>
      <c r="J64" s="399"/>
      <c r="K64" s="400"/>
      <c r="L64" s="399"/>
      <c r="M64" s="399"/>
      <c r="N64" s="399"/>
      <c r="O64" s="399"/>
      <c r="P64" s="399"/>
      <c r="Q64" s="399"/>
      <c r="R64" s="399"/>
    </row>
    <row r="65" spans="1:18">
      <c r="A65" s="399"/>
      <c r="B65" s="399"/>
      <c r="C65" s="399"/>
      <c r="D65" s="399"/>
      <c r="E65" s="427"/>
      <c r="F65" s="399"/>
      <c r="G65" s="399"/>
      <c r="H65" s="399"/>
      <c r="I65" s="399"/>
      <c r="J65" s="399"/>
      <c r="K65" s="400"/>
      <c r="L65" s="399"/>
      <c r="M65" s="399"/>
      <c r="N65" s="399"/>
      <c r="O65" s="399"/>
      <c r="P65" s="399"/>
      <c r="Q65" s="399"/>
      <c r="R65" s="399"/>
    </row>
  </sheetData>
  <mergeCells count="12">
    <mergeCell ref="L10:M10"/>
    <mergeCell ref="C11:H11"/>
    <mergeCell ref="B12:H12"/>
    <mergeCell ref="B2:J2"/>
    <mergeCell ref="B5:B7"/>
    <mergeCell ref="C5:C6"/>
    <mergeCell ref="J5:J6"/>
    <mergeCell ref="C7:H7"/>
    <mergeCell ref="B8:H8"/>
    <mergeCell ref="B9:B11"/>
    <mergeCell ref="C9:C10"/>
    <mergeCell ref="J9:J10"/>
  </mergeCells>
  <phoneticPr fontId="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135"/>
  <sheetViews>
    <sheetView tabSelected="1" view="pageBreakPreview" topLeftCell="A4" zoomScale="40" zoomScaleNormal="100" zoomScaleSheetLayoutView="40" workbookViewId="0">
      <selection activeCell="I124" sqref="I124"/>
    </sheetView>
  </sheetViews>
  <sheetFormatPr defaultColWidth="8.3125" defaultRowHeight="27"/>
  <cols>
    <col min="1" max="1" width="2" style="377" customWidth="1"/>
    <col min="2" max="2" width="21.6875" style="377" customWidth="1"/>
    <col min="3" max="3" width="33.8125" style="377" customWidth="1"/>
    <col min="4" max="4" width="33.8125" style="396" customWidth="1"/>
    <col min="5" max="5" width="68.8125" style="377" customWidth="1"/>
    <col min="6" max="6" width="24.1875" style="595" customWidth="1"/>
    <col min="7" max="7" width="24.1875" style="396" customWidth="1"/>
    <col min="8" max="8" width="24.1875" style="441" customWidth="1"/>
    <col min="9" max="9" width="45.6875" style="377" customWidth="1"/>
    <col min="10" max="10" width="2" style="578" customWidth="1"/>
    <col min="11" max="11" width="17.3125" style="377" bestFit="1" customWidth="1"/>
    <col min="12" max="13" width="18.1875" style="377" customWidth="1"/>
    <col min="14" max="16384" width="8.3125" style="377"/>
  </cols>
  <sheetData>
    <row r="1" spans="2:9" ht="51.4">
      <c r="B1" s="688" t="s">
        <v>493</v>
      </c>
      <c r="C1" s="688"/>
      <c r="D1" s="688"/>
      <c r="E1" s="688"/>
      <c r="F1" s="688"/>
      <c r="G1" s="688"/>
      <c r="H1" s="688"/>
      <c r="I1" s="437"/>
    </row>
    <row r="2" spans="2:9" ht="18" customHeight="1">
      <c r="B2" s="437"/>
      <c r="C2" s="437"/>
      <c r="D2" s="439"/>
      <c r="E2" s="437"/>
      <c r="F2" s="440"/>
      <c r="G2" s="437"/>
      <c r="I2" s="437"/>
    </row>
    <row r="3" spans="2:9" ht="37.799999999999997" customHeight="1">
      <c r="B3" s="378" t="s">
        <v>25</v>
      </c>
      <c r="C3" s="378" t="s">
        <v>0</v>
      </c>
      <c r="D3" s="378" t="s">
        <v>148</v>
      </c>
      <c r="E3" s="378" t="s">
        <v>27</v>
      </c>
      <c r="F3" s="579" t="s">
        <v>1</v>
      </c>
      <c r="G3" s="443" t="s">
        <v>2</v>
      </c>
      <c r="H3" s="444" t="s">
        <v>48</v>
      </c>
      <c r="I3" s="378" t="s">
        <v>494</v>
      </c>
    </row>
    <row r="4" spans="2:9" ht="160.05000000000001" customHeight="1">
      <c r="B4" s="689" t="s">
        <v>49</v>
      </c>
      <c r="C4" s="691" t="s">
        <v>495</v>
      </c>
      <c r="D4" s="445" t="s">
        <v>496</v>
      </c>
      <c r="E4" s="446" t="s">
        <v>497</v>
      </c>
      <c r="F4" s="447" t="s">
        <v>498</v>
      </c>
      <c r="G4" s="448">
        <v>4</v>
      </c>
      <c r="H4" s="449">
        <v>11200000</v>
      </c>
      <c r="I4" s="450"/>
    </row>
    <row r="5" spans="2:9" ht="160.05000000000001" customHeight="1">
      <c r="B5" s="689"/>
      <c r="C5" s="691"/>
      <c r="D5" s="445" t="s">
        <v>499</v>
      </c>
      <c r="E5" s="451" t="s">
        <v>500</v>
      </c>
      <c r="F5" s="447" t="s">
        <v>498</v>
      </c>
      <c r="G5" s="448">
        <v>1</v>
      </c>
      <c r="H5" s="449">
        <v>5400000</v>
      </c>
      <c r="I5" s="450"/>
    </row>
    <row r="6" spans="2:9" ht="160.05000000000001" customHeight="1">
      <c r="B6" s="689"/>
      <c r="C6" s="691"/>
      <c r="D6" s="445" t="s">
        <v>501</v>
      </c>
      <c r="E6" s="451" t="s">
        <v>502</v>
      </c>
      <c r="F6" s="447" t="s">
        <v>498</v>
      </c>
      <c r="G6" s="448">
        <v>1</v>
      </c>
      <c r="H6" s="449">
        <v>4500000</v>
      </c>
      <c r="I6" s="450"/>
    </row>
    <row r="7" spans="2:9" ht="160.05000000000001" customHeight="1">
      <c r="B7" s="689"/>
      <c r="C7" s="691" t="s">
        <v>503</v>
      </c>
      <c r="D7" s="445" t="s">
        <v>504</v>
      </c>
      <c r="E7" s="451" t="s">
        <v>505</v>
      </c>
      <c r="F7" s="447" t="s">
        <v>498</v>
      </c>
      <c r="G7" s="448">
        <v>1</v>
      </c>
      <c r="H7" s="449">
        <v>1200000</v>
      </c>
      <c r="I7" s="450"/>
    </row>
    <row r="8" spans="2:9" ht="160.05000000000001" customHeight="1">
      <c r="B8" s="689"/>
      <c r="C8" s="691"/>
      <c r="D8" s="445" t="s">
        <v>506</v>
      </c>
      <c r="E8" s="451" t="s">
        <v>507</v>
      </c>
      <c r="F8" s="447" t="s">
        <v>498</v>
      </c>
      <c r="G8" s="448">
        <v>1</v>
      </c>
      <c r="H8" s="449">
        <v>0</v>
      </c>
      <c r="I8" s="450"/>
    </row>
    <row r="9" spans="2:9" ht="160.05000000000001" customHeight="1">
      <c r="B9" s="689"/>
      <c r="C9" s="691"/>
      <c r="D9" s="445" t="s">
        <v>508</v>
      </c>
      <c r="E9" s="451" t="s">
        <v>505</v>
      </c>
      <c r="F9" s="447" t="s">
        <v>498</v>
      </c>
      <c r="G9" s="448">
        <v>1</v>
      </c>
      <c r="H9" s="449">
        <v>1200000</v>
      </c>
      <c r="I9" s="450"/>
    </row>
    <row r="10" spans="2:9" ht="160.05000000000001" customHeight="1">
      <c r="B10" s="689"/>
      <c r="C10" s="691"/>
      <c r="D10" s="445" t="s">
        <v>509</v>
      </c>
      <c r="E10" s="451" t="s">
        <v>507</v>
      </c>
      <c r="F10" s="447" t="s">
        <v>498</v>
      </c>
      <c r="G10" s="448">
        <v>1</v>
      </c>
      <c r="H10" s="449">
        <v>0</v>
      </c>
      <c r="I10" s="450"/>
    </row>
    <row r="11" spans="2:9" ht="160.05000000000001" customHeight="1">
      <c r="B11" s="689"/>
      <c r="C11" s="692" t="s">
        <v>510</v>
      </c>
      <c r="D11" s="445" t="s">
        <v>511</v>
      </c>
      <c r="E11" s="451" t="s">
        <v>512</v>
      </c>
      <c r="F11" s="447" t="s">
        <v>498</v>
      </c>
      <c r="G11" s="448">
        <v>1</v>
      </c>
      <c r="H11" s="449">
        <v>3860000</v>
      </c>
      <c r="I11" s="450"/>
    </row>
    <row r="12" spans="2:9" ht="160.05000000000001" customHeight="1">
      <c r="B12" s="689"/>
      <c r="C12" s="693"/>
      <c r="D12" s="445" t="s">
        <v>513</v>
      </c>
      <c r="E12" s="451" t="s">
        <v>514</v>
      </c>
      <c r="F12" s="447" t="s">
        <v>498</v>
      </c>
      <c r="G12" s="448">
        <v>1</v>
      </c>
      <c r="H12" s="449">
        <v>5000000</v>
      </c>
      <c r="I12" s="450"/>
    </row>
    <row r="13" spans="2:9" ht="160.05000000000001" customHeight="1">
      <c r="B13" s="689"/>
      <c r="C13" s="693"/>
      <c r="D13" s="445" t="s">
        <v>515</v>
      </c>
      <c r="E13" s="451" t="s">
        <v>516</v>
      </c>
      <c r="F13" s="447" t="s">
        <v>498</v>
      </c>
      <c r="G13" s="448">
        <v>1</v>
      </c>
      <c r="H13" s="449">
        <v>6400000</v>
      </c>
      <c r="I13" s="450"/>
    </row>
    <row r="14" spans="2:9" ht="160.05000000000001" customHeight="1">
      <c r="B14" s="689"/>
      <c r="C14" s="693"/>
      <c r="D14" s="445" t="s">
        <v>517</v>
      </c>
      <c r="E14" s="451" t="s">
        <v>518</v>
      </c>
      <c r="F14" s="447" t="s">
        <v>498</v>
      </c>
      <c r="G14" s="448">
        <v>1</v>
      </c>
      <c r="H14" s="449">
        <v>600000</v>
      </c>
      <c r="I14" s="450"/>
    </row>
    <row r="15" spans="2:9" ht="160.05000000000001" customHeight="1">
      <c r="B15" s="689"/>
      <c r="C15" s="693"/>
      <c r="D15" s="445" t="s">
        <v>519</v>
      </c>
      <c r="E15" s="451" t="s">
        <v>520</v>
      </c>
      <c r="F15" s="447" t="s">
        <v>498</v>
      </c>
      <c r="G15" s="448">
        <v>1</v>
      </c>
      <c r="H15" s="449">
        <v>1500000</v>
      </c>
      <c r="I15" s="450"/>
    </row>
    <row r="16" spans="2:9" ht="160.05000000000001" customHeight="1">
      <c r="B16" s="689"/>
      <c r="C16" s="693"/>
      <c r="D16" s="445" t="s">
        <v>521</v>
      </c>
      <c r="E16" s="451" t="s">
        <v>522</v>
      </c>
      <c r="F16" s="447" t="s">
        <v>498</v>
      </c>
      <c r="G16" s="448">
        <v>1</v>
      </c>
      <c r="H16" s="449">
        <v>500000</v>
      </c>
      <c r="I16" s="450"/>
    </row>
    <row r="17" spans="2:9" ht="160.05000000000001" customHeight="1">
      <c r="B17" s="689"/>
      <c r="C17" s="693"/>
      <c r="D17" s="445" t="s">
        <v>523</v>
      </c>
      <c r="E17" s="451" t="s">
        <v>524</v>
      </c>
      <c r="F17" s="447" t="s">
        <v>498</v>
      </c>
      <c r="G17" s="448">
        <v>2</v>
      </c>
      <c r="H17" s="449">
        <v>340000</v>
      </c>
      <c r="I17" s="452"/>
    </row>
    <row r="18" spans="2:9" ht="160.05000000000001" customHeight="1">
      <c r="B18" s="689"/>
      <c r="C18" s="693"/>
      <c r="D18" s="445" t="s">
        <v>525</v>
      </c>
      <c r="E18" s="451" t="s">
        <v>526</v>
      </c>
      <c r="F18" s="447" t="s">
        <v>498</v>
      </c>
      <c r="G18" s="448">
        <v>1</v>
      </c>
      <c r="H18" s="449">
        <v>540000</v>
      </c>
      <c r="I18" s="450"/>
    </row>
    <row r="19" spans="2:9" ht="160.05000000000001" customHeight="1">
      <c r="B19" s="689"/>
      <c r="C19" s="693"/>
      <c r="D19" s="445" t="s">
        <v>527</v>
      </c>
      <c r="E19" s="451" t="s">
        <v>528</v>
      </c>
      <c r="F19" s="447" t="s">
        <v>498</v>
      </c>
      <c r="G19" s="448">
        <v>1</v>
      </c>
      <c r="H19" s="449">
        <v>470000</v>
      </c>
      <c r="I19" s="450"/>
    </row>
    <row r="20" spans="2:9" ht="160.05000000000001" customHeight="1">
      <c r="B20" s="689"/>
      <c r="C20" s="693"/>
      <c r="D20" s="445" t="s">
        <v>529</v>
      </c>
      <c r="E20" s="451" t="s">
        <v>530</v>
      </c>
      <c r="F20" s="447" t="s">
        <v>498</v>
      </c>
      <c r="G20" s="448">
        <v>6</v>
      </c>
      <c r="H20" s="449">
        <v>1800000</v>
      </c>
      <c r="I20" s="450"/>
    </row>
    <row r="21" spans="2:9" ht="160.05000000000001" customHeight="1">
      <c r="B21" s="689"/>
      <c r="C21" s="693"/>
      <c r="D21" s="445" t="s">
        <v>531</v>
      </c>
      <c r="E21" s="451" t="s">
        <v>532</v>
      </c>
      <c r="F21" s="447" t="s">
        <v>498</v>
      </c>
      <c r="G21" s="448">
        <v>6</v>
      </c>
      <c r="H21" s="449">
        <v>0</v>
      </c>
      <c r="I21" s="450"/>
    </row>
    <row r="22" spans="2:9" ht="160.05000000000001" customHeight="1">
      <c r="B22" s="689"/>
      <c r="C22" s="693"/>
      <c r="D22" s="445" t="s">
        <v>533</v>
      </c>
      <c r="E22" s="451" t="s">
        <v>534</v>
      </c>
      <c r="F22" s="447" t="s">
        <v>498</v>
      </c>
      <c r="G22" s="448">
        <v>3</v>
      </c>
      <c r="H22" s="449">
        <v>0</v>
      </c>
      <c r="I22" s="450"/>
    </row>
    <row r="23" spans="2:9" ht="160.05000000000001" customHeight="1">
      <c r="B23" s="689"/>
      <c r="C23" s="694"/>
      <c r="D23" s="445" t="s">
        <v>535</v>
      </c>
      <c r="E23" s="451" t="s">
        <v>536</v>
      </c>
      <c r="F23" s="447" t="s">
        <v>498</v>
      </c>
      <c r="G23" s="448">
        <v>3</v>
      </c>
      <c r="H23" s="449">
        <v>780000</v>
      </c>
      <c r="I23" s="450"/>
    </row>
    <row r="24" spans="2:9" ht="160.05000000000001" customHeight="1">
      <c r="B24" s="689"/>
      <c r="C24" s="692" t="s">
        <v>537</v>
      </c>
      <c r="D24" s="445" t="s">
        <v>538</v>
      </c>
      <c r="E24" s="451" t="s">
        <v>539</v>
      </c>
      <c r="F24" s="447" t="s">
        <v>498</v>
      </c>
      <c r="G24" s="448">
        <v>2</v>
      </c>
      <c r="H24" s="449">
        <v>3600000</v>
      </c>
      <c r="I24" s="450"/>
    </row>
    <row r="25" spans="2:9" ht="160.05000000000001" customHeight="1">
      <c r="B25" s="689"/>
      <c r="C25" s="694"/>
      <c r="D25" s="445" t="s">
        <v>540</v>
      </c>
      <c r="E25" s="451" t="s">
        <v>541</v>
      </c>
      <c r="F25" s="447" t="s">
        <v>498</v>
      </c>
      <c r="G25" s="448">
        <v>2</v>
      </c>
      <c r="H25" s="449">
        <v>0</v>
      </c>
      <c r="I25" s="450"/>
    </row>
    <row r="26" spans="2:9" ht="160.05000000000001" customHeight="1">
      <c r="B26" s="689"/>
      <c r="C26" s="692" t="s">
        <v>542</v>
      </c>
      <c r="D26" s="445" t="s">
        <v>543</v>
      </c>
      <c r="E26" s="451" t="s">
        <v>544</v>
      </c>
      <c r="F26" s="447" t="s">
        <v>498</v>
      </c>
      <c r="G26" s="448">
        <v>2</v>
      </c>
      <c r="H26" s="449">
        <v>860000</v>
      </c>
      <c r="I26" s="450"/>
    </row>
    <row r="27" spans="2:9" ht="160.05000000000001" customHeight="1">
      <c r="B27" s="689"/>
      <c r="C27" s="694"/>
      <c r="D27" s="453" t="s">
        <v>545</v>
      </c>
      <c r="E27" s="454" t="s">
        <v>546</v>
      </c>
      <c r="F27" s="447" t="s">
        <v>498</v>
      </c>
      <c r="G27" s="448">
        <v>20</v>
      </c>
      <c r="H27" s="455">
        <v>0</v>
      </c>
      <c r="I27" s="456"/>
    </row>
    <row r="28" spans="2:9" ht="160.05000000000001" customHeight="1">
      <c r="B28" s="689"/>
      <c r="C28" s="692" t="s">
        <v>547</v>
      </c>
      <c r="D28" s="685" t="s">
        <v>548</v>
      </c>
      <c r="E28" s="596" t="s">
        <v>732</v>
      </c>
      <c r="F28" s="597" t="s">
        <v>724</v>
      </c>
      <c r="G28" s="598">
        <v>13</v>
      </c>
      <c r="H28" s="455">
        <v>5800000</v>
      </c>
      <c r="I28" s="460"/>
    </row>
    <row r="29" spans="2:9" ht="120" customHeight="1">
      <c r="B29" s="689"/>
      <c r="C29" s="693"/>
      <c r="D29" s="687"/>
      <c r="E29" s="452" t="s">
        <v>550</v>
      </c>
      <c r="F29" s="583" t="s">
        <v>6</v>
      </c>
      <c r="G29" s="448">
        <v>1</v>
      </c>
      <c r="H29" s="449">
        <v>9600000</v>
      </c>
      <c r="I29" s="450"/>
    </row>
    <row r="30" spans="2:9" ht="320" customHeight="1">
      <c r="B30" s="689"/>
      <c r="C30" s="693"/>
      <c r="D30" s="685" t="s">
        <v>733</v>
      </c>
      <c r="E30" s="599" t="s">
        <v>734</v>
      </c>
      <c r="F30" s="600" t="s">
        <v>724</v>
      </c>
      <c r="G30" s="601">
        <v>10</v>
      </c>
      <c r="H30" s="449">
        <v>7200000</v>
      </c>
      <c r="I30" s="450"/>
    </row>
    <row r="31" spans="2:9" ht="320" customHeight="1">
      <c r="B31" s="689"/>
      <c r="C31" s="694"/>
      <c r="D31" s="687"/>
      <c r="E31" s="599" t="s">
        <v>735</v>
      </c>
      <c r="F31" s="600" t="s">
        <v>6</v>
      </c>
      <c r="G31" s="601">
        <v>1</v>
      </c>
      <c r="H31" s="449">
        <v>2600000</v>
      </c>
      <c r="I31" s="450"/>
    </row>
    <row r="32" spans="2:9" ht="40.049999999999997" customHeight="1">
      <c r="B32" s="689"/>
      <c r="C32" s="695" t="s">
        <v>50</v>
      </c>
      <c r="D32" s="696"/>
      <c r="E32" s="696"/>
      <c r="F32" s="697"/>
      <c r="G32" s="696"/>
      <c r="H32" s="462">
        <f>SUM(H4:H31)</f>
        <v>74950000</v>
      </c>
      <c r="I32" s="463"/>
    </row>
    <row r="33" spans="2:11" ht="40.049999999999997" customHeight="1">
      <c r="B33" s="690"/>
      <c r="C33" s="698" t="s">
        <v>51</v>
      </c>
      <c r="D33" s="698"/>
      <c r="E33" s="698"/>
      <c r="F33" s="699"/>
      <c r="G33" s="698"/>
      <c r="H33" s="464">
        <f>TRUNC(H32,-3)</f>
        <v>74950000</v>
      </c>
      <c r="I33" s="389"/>
    </row>
    <row r="34" spans="2:11" ht="160.05000000000001" customHeight="1">
      <c r="B34" s="750" t="s">
        <v>551</v>
      </c>
      <c r="C34" s="753" t="s">
        <v>547</v>
      </c>
      <c r="D34" s="685" t="s">
        <v>552</v>
      </c>
      <c r="E34" s="446" t="s">
        <v>553</v>
      </c>
      <c r="F34" s="583" t="s">
        <v>554</v>
      </c>
      <c r="G34" s="448">
        <f>30*29</f>
        <v>870</v>
      </c>
      <c r="H34" s="455">
        <v>6500000</v>
      </c>
      <c r="I34" s="450"/>
    </row>
    <row r="35" spans="2:11" ht="160.05000000000001" customHeight="1">
      <c r="B35" s="751"/>
      <c r="C35" s="754"/>
      <c r="D35" s="687"/>
      <c r="E35" s="446" t="s">
        <v>555</v>
      </c>
      <c r="F35" s="583" t="s">
        <v>724</v>
      </c>
      <c r="G35" s="448">
        <v>20</v>
      </c>
      <c r="H35" s="449">
        <v>3000000</v>
      </c>
      <c r="I35" s="450"/>
    </row>
    <row r="36" spans="2:11" ht="160.05000000000001" customHeight="1">
      <c r="B36" s="751"/>
      <c r="C36" s="754"/>
      <c r="D36" s="685" t="s">
        <v>52</v>
      </c>
      <c r="E36" s="451" t="s">
        <v>556</v>
      </c>
      <c r="F36" s="583" t="s">
        <v>554</v>
      </c>
      <c r="G36" s="448">
        <f>24*23</f>
        <v>552</v>
      </c>
      <c r="H36" s="465">
        <v>37600000</v>
      </c>
      <c r="I36" s="466"/>
      <c r="K36" s="578"/>
    </row>
    <row r="37" spans="2:11" ht="160.05000000000001" customHeight="1">
      <c r="B37" s="751"/>
      <c r="C37" s="754"/>
      <c r="D37" s="686"/>
      <c r="E37" s="715" t="s">
        <v>557</v>
      </c>
      <c r="F37" s="759" t="s">
        <v>554</v>
      </c>
      <c r="G37" s="713">
        <f>55.7*5</f>
        <v>278.5</v>
      </c>
      <c r="H37" s="700">
        <v>34800000</v>
      </c>
      <c r="I37" s="466"/>
      <c r="K37" s="578"/>
    </row>
    <row r="38" spans="2:11" ht="160.05000000000001" customHeight="1">
      <c r="B38" s="751"/>
      <c r="C38" s="754"/>
      <c r="D38" s="686"/>
      <c r="E38" s="716"/>
      <c r="F38" s="760"/>
      <c r="G38" s="719"/>
      <c r="H38" s="701"/>
      <c r="I38" s="466"/>
      <c r="K38" s="578"/>
    </row>
    <row r="39" spans="2:11" ht="160.05000000000001" customHeight="1">
      <c r="B39" s="751"/>
      <c r="C39" s="754"/>
      <c r="D39" s="686"/>
      <c r="E39" s="716"/>
      <c r="F39" s="760"/>
      <c r="G39" s="719"/>
      <c r="H39" s="701"/>
      <c r="I39" s="466"/>
      <c r="K39" s="578"/>
    </row>
    <row r="40" spans="2:11" ht="160.05000000000001" customHeight="1">
      <c r="B40" s="751"/>
      <c r="C40" s="754"/>
      <c r="D40" s="686"/>
      <c r="E40" s="717"/>
      <c r="F40" s="761"/>
      <c r="G40" s="714"/>
      <c r="H40" s="702"/>
      <c r="I40" s="466"/>
      <c r="K40" s="578"/>
    </row>
    <row r="41" spans="2:11" ht="160.05000000000001" customHeight="1">
      <c r="B41" s="751"/>
      <c r="C41" s="754"/>
      <c r="D41" s="686"/>
      <c r="E41" s="451" t="s">
        <v>736</v>
      </c>
      <c r="F41" s="583" t="s">
        <v>554</v>
      </c>
      <c r="G41" s="448">
        <f>6*3</f>
        <v>18</v>
      </c>
      <c r="H41" s="449">
        <v>3600000</v>
      </c>
      <c r="I41" s="466"/>
    </row>
    <row r="42" spans="2:11" ht="160.05000000000001" customHeight="1">
      <c r="B42" s="751"/>
      <c r="C42" s="754"/>
      <c r="D42" s="686"/>
      <c r="E42" s="451" t="s">
        <v>559</v>
      </c>
      <c r="F42" s="583" t="s">
        <v>554</v>
      </c>
      <c r="G42" s="448">
        <f>5*1</f>
        <v>5</v>
      </c>
      <c r="H42" s="455">
        <v>700000</v>
      </c>
      <c r="I42" s="466"/>
    </row>
    <row r="43" spans="2:11" ht="160.05000000000001" customHeight="1">
      <c r="B43" s="751"/>
      <c r="C43" s="754"/>
      <c r="D43" s="686"/>
      <c r="E43" s="451" t="s">
        <v>560</v>
      </c>
      <c r="F43" s="583" t="s">
        <v>554</v>
      </c>
      <c r="G43" s="448">
        <f>17*3</f>
        <v>51</v>
      </c>
      <c r="H43" s="449">
        <v>8160000</v>
      </c>
      <c r="I43" s="466"/>
    </row>
    <row r="44" spans="2:11" ht="160.05000000000001" customHeight="1">
      <c r="B44" s="751"/>
      <c r="C44" s="754"/>
      <c r="D44" s="686"/>
      <c r="E44" s="703" t="s">
        <v>737</v>
      </c>
      <c r="F44" s="705" t="s">
        <v>554</v>
      </c>
      <c r="G44" s="707">
        <f>8.1*5</f>
        <v>40.5</v>
      </c>
      <c r="H44" s="700">
        <v>5670000</v>
      </c>
      <c r="I44" s="466"/>
    </row>
    <row r="45" spans="2:11" ht="160.05000000000001" customHeight="1">
      <c r="B45" s="751"/>
      <c r="C45" s="754"/>
      <c r="D45" s="686"/>
      <c r="E45" s="704"/>
      <c r="F45" s="706"/>
      <c r="G45" s="708"/>
      <c r="H45" s="702"/>
      <c r="I45" s="466"/>
    </row>
    <row r="46" spans="2:11" ht="160.05000000000001" customHeight="1">
      <c r="B46" s="751"/>
      <c r="C46" s="754"/>
      <c r="D46" s="686"/>
      <c r="E46" s="451" t="s">
        <v>562</v>
      </c>
      <c r="F46" s="583" t="s">
        <v>554</v>
      </c>
      <c r="G46" s="448">
        <f>10*3</f>
        <v>30</v>
      </c>
      <c r="H46" s="449">
        <v>4800000</v>
      </c>
      <c r="I46" s="450"/>
    </row>
    <row r="47" spans="2:11" ht="160.05000000000001" customHeight="1">
      <c r="B47" s="751"/>
      <c r="C47" s="754"/>
      <c r="D47" s="686"/>
      <c r="E47" s="451" t="s">
        <v>563</v>
      </c>
      <c r="F47" s="583" t="s">
        <v>554</v>
      </c>
      <c r="G47" s="448">
        <f>4*3</f>
        <v>12</v>
      </c>
      <c r="H47" s="455">
        <v>1680000</v>
      </c>
      <c r="I47" s="466"/>
    </row>
    <row r="48" spans="2:11" ht="160.05000000000001" customHeight="1">
      <c r="B48" s="751"/>
      <c r="C48" s="754"/>
      <c r="D48" s="686"/>
      <c r="E48" s="451" t="s">
        <v>738</v>
      </c>
      <c r="F48" s="583" t="s">
        <v>554</v>
      </c>
      <c r="G48" s="448">
        <f>8*3</f>
        <v>24</v>
      </c>
      <c r="H48" s="449">
        <v>4800000</v>
      </c>
      <c r="I48" s="466"/>
    </row>
    <row r="49" spans="2:11" ht="160.05000000000001" customHeight="1">
      <c r="B49" s="751"/>
      <c r="C49" s="754"/>
      <c r="D49" s="686"/>
      <c r="E49" s="451" t="s">
        <v>565</v>
      </c>
      <c r="F49" s="583" t="s">
        <v>554</v>
      </c>
      <c r="G49" s="448">
        <f>7*1</f>
        <v>7</v>
      </c>
      <c r="H49" s="455">
        <v>1120000</v>
      </c>
      <c r="I49" s="466"/>
    </row>
    <row r="50" spans="2:11" ht="160.05000000000001" customHeight="1">
      <c r="B50" s="751"/>
      <c r="C50" s="754"/>
      <c r="D50" s="687"/>
      <c r="E50" s="451" t="s">
        <v>566</v>
      </c>
      <c r="F50" s="583" t="s">
        <v>554</v>
      </c>
      <c r="G50" s="448">
        <f>8.5*3</f>
        <v>25.5</v>
      </c>
      <c r="H50" s="449">
        <v>4080000</v>
      </c>
      <c r="I50" s="450"/>
    </row>
    <row r="51" spans="2:11" ht="160.05000000000001" customHeight="1">
      <c r="B51" s="751"/>
      <c r="C51" s="754"/>
      <c r="D51" s="685" t="s">
        <v>567</v>
      </c>
      <c r="E51" s="467" t="s">
        <v>568</v>
      </c>
      <c r="F51" s="468" t="s">
        <v>212</v>
      </c>
      <c r="G51" s="459">
        <v>61</v>
      </c>
      <c r="H51" s="455">
        <v>6400000</v>
      </c>
      <c r="I51" s="450"/>
    </row>
    <row r="52" spans="2:11" ht="160.05000000000001" customHeight="1">
      <c r="B52" s="751"/>
      <c r="C52" s="754"/>
      <c r="D52" s="686"/>
      <c r="E52" s="709" t="s">
        <v>569</v>
      </c>
      <c r="F52" s="711" t="s">
        <v>554</v>
      </c>
      <c r="G52" s="713">
        <v>13.8</v>
      </c>
      <c r="H52" s="700">
        <v>7200000</v>
      </c>
      <c r="I52" s="466"/>
    </row>
    <row r="53" spans="2:11" ht="160.05000000000001" customHeight="1">
      <c r="B53" s="751"/>
      <c r="C53" s="754"/>
      <c r="D53" s="687"/>
      <c r="E53" s="710"/>
      <c r="F53" s="712"/>
      <c r="G53" s="714"/>
      <c r="H53" s="702"/>
      <c r="I53" s="466"/>
    </row>
    <row r="54" spans="2:11" ht="160.05000000000001" customHeight="1">
      <c r="B54" s="751"/>
      <c r="C54" s="754"/>
      <c r="D54" s="685" t="s">
        <v>570</v>
      </c>
      <c r="E54" s="715" t="s">
        <v>571</v>
      </c>
      <c r="F54" s="711" t="s">
        <v>554</v>
      </c>
      <c r="G54" s="713">
        <f>24*23</f>
        <v>552</v>
      </c>
      <c r="H54" s="700">
        <v>17660000</v>
      </c>
      <c r="I54" s="456"/>
      <c r="K54" s="578"/>
    </row>
    <row r="55" spans="2:11" ht="160.05000000000001" customHeight="1">
      <c r="B55" s="751"/>
      <c r="C55" s="754"/>
      <c r="D55" s="686"/>
      <c r="E55" s="716"/>
      <c r="F55" s="718"/>
      <c r="G55" s="719"/>
      <c r="H55" s="701"/>
      <c r="I55" s="456"/>
      <c r="K55" s="578"/>
    </row>
    <row r="56" spans="2:11" ht="160.05000000000001" customHeight="1">
      <c r="B56" s="751"/>
      <c r="C56" s="754"/>
      <c r="D56" s="686"/>
      <c r="E56" s="716"/>
      <c r="F56" s="718"/>
      <c r="G56" s="719"/>
      <c r="H56" s="701"/>
      <c r="I56" s="456"/>
      <c r="K56" s="578"/>
    </row>
    <row r="57" spans="2:11" ht="160.05000000000001" customHeight="1">
      <c r="B57" s="751"/>
      <c r="C57" s="754"/>
      <c r="D57" s="686"/>
      <c r="E57" s="716"/>
      <c r="F57" s="718"/>
      <c r="G57" s="719"/>
      <c r="H57" s="701"/>
      <c r="I57" s="456"/>
      <c r="K57" s="578"/>
    </row>
    <row r="58" spans="2:11" ht="160.05000000000001" customHeight="1">
      <c r="B58" s="751"/>
      <c r="C58" s="754"/>
      <c r="D58" s="686"/>
      <c r="E58" s="716"/>
      <c r="F58" s="718"/>
      <c r="G58" s="719"/>
      <c r="H58" s="701"/>
      <c r="I58" s="456"/>
      <c r="K58" s="578"/>
    </row>
    <row r="59" spans="2:11" ht="160.05000000000001" customHeight="1">
      <c r="B59" s="751"/>
      <c r="C59" s="754"/>
      <c r="D59" s="686"/>
      <c r="E59" s="717"/>
      <c r="F59" s="718"/>
      <c r="G59" s="719"/>
      <c r="H59" s="701"/>
      <c r="I59" s="456"/>
      <c r="K59" s="578"/>
    </row>
    <row r="60" spans="2:11" ht="160.05000000000001" customHeight="1">
      <c r="B60" s="751"/>
      <c r="C60" s="754"/>
      <c r="D60" s="686"/>
      <c r="E60" s="720" t="s">
        <v>572</v>
      </c>
      <c r="F60" s="718"/>
      <c r="G60" s="719"/>
      <c r="H60" s="701"/>
      <c r="I60" s="469"/>
      <c r="K60" s="470"/>
    </row>
    <row r="61" spans="2:11" ht="160.05000000000001" customHeight="1">
      <c r="B61" s="751"/>
      <c r="C61" s="754"/>
      <c r="D61" s="686"/>
      <c r="E61" s="721"/>
      <c r="F61" s="718"/>
      <c r="G61" s="719"/>
      <c r="H61" s="701"/>
      <c r="I61" s="469"/>
      <c r="K61" s="470"/>
    </row>
    <row r="62" spans="2:11" ht="160.05000000000001" customHeight="1">
      <c r="B62" s="751"/>
      <c r="C62" s="754"/>
      <c r="D62" s="686"/>
      <c r="E62" s="721"/>
      <c r="F62" s="718"/>
      <c r="G62" s="719"/>
      <c r="H62" s="701"/>
      <c r="I62" s="469"/>
      <c r="K62" s="470"/>
    </row>
    <row r="63" spans="2:11" ht="160.05000000000001" customHeight="1">
      <c r="B63" s="751"/>
      <c r="C63" s="754"/>
      <c r="D63" s="686"/>
      <c r="E63" s="721"/>
      <c r="F63" s="718"/>
      <c r="G63" s="719"/>
      <c r="H63" s="701"/>
      <c r="I63" s="469"/>
      <c r="K63" s="470"/>
    </row>
    <row r="64" spans="2:11" ht="160.05000000000001" customHeight="1">
      <c r="B64" s="751"/>
      <c r="C64" s="754"/>
      <c r="D64" s="687"/>
      <c r="E64" s="722"/>
      <c r="F64" s="712"/>
      <c r="G64" s="714"/>
      <c r="H64" s="702"/>
      <c r="I64" s="466"/>
    </row>
    <row r="65" spans="2:9" ht="160.05000000000001" customHeight="1">
      <c r="B65" s="751"/>
      <c r="C65" s="754"/>
      <c r="D65" s="685" t="s">
        <v>573</v>
      </c>
      <c r="E65" s="715" t="s">
        <v>574</v>
      </c>
      <c r="F65" s="711" t="s">
        <v>575</v>
      </c>
      <c r="G65" s="713">
        <f>1.2*84</f>
        <v>100.8</v>
      </c>
      <c r="H65" s="700">
        <v>5550000</v>
      </c>
      <c r="I65" s="471"/>
    </row>
    <row r="66" spans="2:9" ht="160.05000000000001" customHeight="1">
      <c r="B66" s="751"/>
      <c r="C66" s="754"/>
      <c r="D66" s="686"/>
      <c r="E66" s="716"/>
      <c r="F66" s="718"/>
      <c r="G66" s="719"/>
      <c r="H66" s="701"/>
      <c r="I66" s="471"/>
    </row>
    <row r="67" spans="2:9" ht="160.05000000000001" customHeight="1">
      <c r="B67" s="751"/>
      <c r="C67" s="754"/>
      <c r="D67" s="686"/>
      <c r="E67" s="716"/>
      <c r="F67" s="718"/>
      <c r="G67" s="719"/>
      <c r="H67" s="701"/>
      <c r="I67" s="471"/>
    </row>
    <row r="68" spans="2:9" ht="160.05000000000001" customHeight="1">
      <c r="B68" s="751"/>
      <c r="C68" s="754"/>
      <c r="D68" s="686"/>
      <c r="E68" s="717"/>
      <c r="F68" s="712"/>
      <c r="G68" s="714"/>
      <c r="H68" s="702"/>
      <c r="I68" s="471"/>
    </row>
    <row r="69" spans="2:9" ht="160.05000000000001" customHeight="1">
      <c r="B69" s="751"/>
      <c r="C69" s="754"/>
      <c r="D69" s="686"/>
      <c r="E69" s="715" t="s">
        <v>576</v>
      </c>
      <c r="F69" s="711" t="s">
        <v>575</v>
      </c>
      <c r="G69" s="713">
        <f>1.2*150</f>
        <v>180</v>
      </c>
      <c r="H69" s="700">
        <v>7200000</v>
      </c>
      <c r="I69" s="450"/>
    </row>
    <row r="70" spans="2:9" ht="160.05000000000001" customHeight="1">
      <c r="B70" s="751"/>
      <c r="C70" s="754"/>
      <c r="D70" s="686"/>
      <c r="E70" s="716"/>
      <c r="F70" s="718"/>
      <c r="G70" s="719"/>
      <c r="H70" s="701"/>
      <c r="I70" s="450"/>
    </row>
    <row r="71" spans="2:9" ht="160.05000000000001" customHeight="1">
      <c r="B71" s="751"/>
      <c r="C71" s="754"/>
      <c r="D71" s="686"/>
      <c r="E71" s="716"/>
      <c r="F71" s="718"/>
      <c r="G71" s="719"/>
      <c r="H71" s="702"/>
      <c r="I71" s="450"/>
    </row>
    <row r="72" spans="2:9" ht="160.05000000000001" customHeight="1">
      <c r="B72" s="751"/>
      <c r="C72" s="754"/>
      <c r="D72" s="686"/>
      <c r="E72" s="709" t="s">
        <v>577</v>
      </c>
      <c r="F72" s="711" t="s">
        <v>575</v>
      </c>
      <c r="G72" s="713">
        <f>1.2*161</f>
        <v>193.2</v>
      </c>
      <c r="H72" s="700">
        <v>10650000</v>
      </c>
      <c r="I72" s="466"/>
    </row>
    <row r="73" spans="2:9" ht="160.05000000000001" customHeight="1">
      <c r="B73" s="751"/>
      <c r="C73" s="754"/>
      <c r="D73" s="686"/>
      <c r="E73" s="723"/>
      <c r="F73" s="718"/>
      <c r="G73" s="719"/>
      <c r="H73" s="701"/>
      <c r="I73" s="466"/>
    </row>
    <row r="74" spans="2:9" ht="160.05000000000001" customHeight="1">
      <c r="B74" s="751"/>
      <c r="C74" s="754"/>
      <c r="D74" s="686"/>
      <c r="E74" s="723"/>
      <c r="F74" s="718"/>
      <c r="G74" s="719"/>
      <c r="H74" s="701"/>
      <c r="I74" s="466"/>
    </row>
    <row r="75" spans="2:9" ht="160.05000000000001" customHeight="1">
      <c r="B75" s="751"/>
      <c r="C75" s="754"/>
      <c r="D75" s="686"/>
      <c r="E75" s="723"/>
      <c r="F75" s="718"/>
      <c r="G75" s="719"/>
      <c r="H75" s="702"/>
      <c r="I75" s="466"/>
    </row>
    <row r="76" spans="2:9" ht="160.05000000000001" customHeight="1">
      <c r="B76" s="751"/>
      <c r="C76" s="754"/>
      <c r="D76" s="686"/>
      <c r="E76" s="720" t="s">
        <v>578</v>
      </c>
      <c r="F76" s="711" t="s">
        <v>575</v>
      </c>
      <c r="G76" s="713">
        <f>24*25</f>
        <v>600</v>
      </c>
      <c r="H76" s="700">
        <v>29800000</v>
      </c>
      <c r="I76" s="450"/>
    </row>
    <row r="77" spans="2:9" ht="160.05000000000001" customHeight="1">
      <c r="B77" s="751"/>
      <c r="C77" s="754"/>
      <c r="D77" s="686"/>
      <c r="E77" s="721"/>
      <c r="F77" s="718"/>
      <c r="G77" s="719"/>
      <c r="H77" s="701"/>
      <c r="I77" s="450"/>
    </row>
    <row r="78" spans="2:9" ht="160.05000000000001" customHeight="1">
      <c r="B78" s="751"/>
      <c r="C78" s="754"/>
      <c r="D78" s="686"/>
      <c r="E78" s="722"/>
      <c r="F78" s="712"/>
      <c r="G78" s="714"/>
      <c r="H78" s="702"/>
      <c r="I78" s="450"/>
    </row>
    <row r="79" spans="2:9" ht="160.05000000000001" customHeight="1">
      <c r="B79" s="751"/>
      <c r="C79" s="754"/>
      <c r="D79" s="686"/>
      <c r="E79" s="709" t="s">
        <v>579</v>
      </c>
      <c r="F79" s="711" t="s">
        <v>575</v>
      </c>
      <c r="G79" s="713">
        <f>8*4+2.5*2.5</f>
        <v>38.25</v>
      </c>
      <c r="H79" s="700">
        <v>2260000</v>
      </c>
      <c r="I79" s="466"/>
    </row>
    <row r="80" spans="2:9" ht="160.05000000000001" customHeight="1">
      <c r="B80" s="751"/>
      <c r="C80" s="754"/>
      <c r="D80" s="687"/>
      <c r="E80" s="710"/>
      <c r="F80" s="712"/>
      <c r="G80" s="714"/>
      <c r="H80" s="702"/>
      <c r="I80" s="466"/>
    </row>
    <row r="81" spans="2:9" ht="160.05000000000001" customHeight="1">
      <c r="B81" s="751"/>
      <c r="C81" s="754"/>
      <c r="D81" s="685" t="s">
        <v>580</v>
      </c>
      <c r="E81" s="585" t="s">
        <v>725</v>
      </c>
      <c r="F81" s="602" t="s">
        <v>498</v>
      </c>
      <c r="G81" s="601">
        <v>1</v>
      </c>
      <c r="H81" s="472">
        <v>1500000</v>
      </c>
      <c r="I81" s="450"/>
    </row>
    <row r="82" spans="2:9" ht="160.05000000000001" customHeight="1">
      <c r="B82" s="751"/>
      <c r="C82" s="754"/>
      <c r="D82" s="686"/>
      <c r="E82" s="603" t="s">
        <v>739</v>
      </c>
      <c r="F82" s="572" t="s">
        <v>212</v>
      </c>
      <c r="G82" s="573">
        <v>14.6</v>
      </c>
      <c r="H82" s="588">
        <v>4200000</v>
      </c>
      <c r="I82" s="450"/>
    </row>
    <row r="83" spans="2:9" ht="160.05000000000001" customHeight="1">
      <c r="B83" s="751"/>
      <c r="C83" s="754"/>
      <c r="D83" s="686"/>
      <c r="E83" s="467" t="s">
        <v>727</v>
      </c>
      <c r="F83" s="604" t="s">
        <v>498</v>
      </c>
      <c r="G83" s="598">
        <v>1</v>
      </c>
      <c r="H83" s="455">
        <v>950000</v>
      </c>
      <c r="I83" s="450"/>
    </row>
    <row r="84" spans="2:9" ht="160.05000000000001" customHeight="1">
      <c r="B84" s="751"/>
      <c r="C84" s="754"/>
      <c r="D84" s="686"/>
      <c r="E84" s="720" t="s">
        <v>583</v>
      </c>
      <c r="F84" s="711" t="s">
        <v>498</v>
      </c>
      <c r="G84" s="713">
        <v>25</v>
      </c>
      <c r="H84" s="730">
        <v>1800000</v>
      </c>
      <c r="I84" s="450"/>
    </row>
    <row r="85" spans="2:9" ht="160.05000000000001" customHeight="1">
      <c r="B85" s="751"/>
      <c r="C85" s="754"/>
      <c r="D85" s="686"/>
      <c r="E85" s="722"/>
      <c r="F85" s="712"/>
      <c r="G85" s="714"/>
      <c r="H85" s="731"/>
      <c r="I85" s="450"/>
    </row>
    <row r="86" spans="2:9" ht="160.05000000000001" customHeight="1">
      <c r="B86" s="751"/>
      <c r="C86" s="754"/>
      <c r="D86" s="686"/>
      <c r="E86" s="720" t="s">
        <v>584</v>
      </c>
      <c r="F86" s="711" t="s">
        <v>212</v>
      </c>
      <c r="G86" s="713">
        <v>225</v>
      </c>
      <c r="H86" s="700">
        <v>9600000</v>
      </c>
      <c r="I86" s="450"/>
    </row>
    <row r="87" spans="2:9" ht="160.05000000000001" customHeight="1">
      <c r="B87" s="751"/>
      <c r="C87" s="754"/>
      <c r="D87" s="686"/>
      <c r="E87" s="721"/>
      <c r="F87" s="718"/>
      <c r="G87" s="719"/>
      <c r="H87" s="701"/>
      <c r="I87" s="450"/>
    </row>
    <row r="88" spans="2:9" ht="160.05000000000001" customHeight="1">
      <c r="B88" s="751"/>
      <c r="C88" s="754"/>
      <c r="D88" s="686"/>
      <c r="E88" s="721"/>
      <c r="F88" s="718"/>
      <c r="G88" s="719"/>
      <c r="H88" s="701"/>
      <c r="I88" s="450"/>
    </row>
    <row r="89" spans="2:9" ht="160.05000000000001" customHeight="1">
      <c r="B89" s="751"/>
      <c r="C89" s="754"/>
      <c r="D89" s="686"/>
      <c r="E89" s="722"/>
      <c r="F89" s="712"/>
      <c r="G89" s="714"/>
      <c r="H89" s="702"/>
      <c r="I89" s="450"/>
    </row>
    <row r="90" spans="2:9" ht="160.05000000000001" customHeight="1">
      <c r="B90" s="751"/>
      <c r="C90" s="754"/>
      <c r="D90" s="686"/>
      <c r="E90" s="720" t="s">
        <v>585</v>
      </c>
      <c r="F90" s="759" t="s">
        <v>6</v>
      </c>
      <c r="G90" s="713">
        <v>1</v>
      </c>
      <c r="H90" s="700">
        <v>3500000</v>
      </c>
      <c r="I90" s="450"/>
    </row>
    <row r="91" spans="2:9" ht="160.05000000000001" customHeight="1">
      <c r="B91" s="751"/>
      <c r="C91" s="754"/>
      <c r="D91" s="686"/>
      <c r="E91" s="721"/>
      <c r="F91" s="760"/>
      <c r="G91" s="719"/>
      <c r="H91" s="701"/>
      <c r="I91" s="450"/>
    </row>
    <row r="92" spans="2:9" ht="160.05000000000001" customHeight="1">
      <c r="B92" s="751"/>
      <c r="C92" s="754"/>
      <c r="D92" s="686"/>
      <c r="E92" s="721"/>
      <c r="F92" s="760"/>
      <c r="G92" s="719"/>
      <c r="H92" s="701"/>
      <c r="I92" s="450"/>
    </row>
    <row r="93" spans="2:9" ht="160.05000000000001" customHeight="1">
      <c r="B93" s="751"/>
      <c r="C93" s="754"/>
      <c r="D93" s="686"/>
      <c r="E93" s="721"/>
      <c r="F93" s="760"/>
      <c r="G93" s="719"/>
      <c r="H93" s="701"/>
      <c r="I93" s="450"/>
    </row>
    <row r="94" spans="2:9" ht="160.05000000000001" customHeight="1">
      <c r="B94" s="751"/>
      <c r="C94" s="754"/>
      <c r="D94" s="686"/>
      <c r="E94" s="721"/>
      <c r="F94" s="760"/>
      <c r="G94" s="719"/>
      <c r="H94" s="701"/>
      <c r="I94" s="450"/>
    </row>
    <row r="95" spans="2:9" ht="160.05000000000001" customHeight="1">
      <c r="B95" s="751"/>
      <c r="C95" s="754"/>
      <c r="D95" s="686"/>
      <c r="E95" s="721"/>
      <c r="F95" s="760"/>
      <c r="G95" s="719"/>
      <c r="H95" s="701"/>
      <c r="I95" s="450"/>
    </row>
    <row r="96" spans="2:9" ht="160.05000000000001" customHeight="1">
      <c r="B96" s="751"/>
      <c r="C96" s="754"/>
      <c r="D96" s="686"/>
      <c r="E96" s="722"/>
      <c r="F96" s="761"/>
      <c r="G96" s="714"/>
      <c r="H96" s="702"/>
      <c r="I96" s="450"/>
    </row>
    <row r="97" spans="2:9" ht="160.05000000000001" customHeight="1">
      <c r="B97" s="751"/>
      <c r="C97" s="754"/>
      <c r="D97" s="686"/>
      <c r="E97" s="589" t="s">
        <v>728</v>
      </c>
      <c r="F97" s="586" t="s">
        <v>498</v>
      </c>
      <c r="G97" s="448">
        <v>4</v>
      </c>
      <c r="H97" s="472">
        <v>300000</v>
      </c>
      <c r="I97" s="450"/>
    </row>
    <row r="98" spans="2:9" ht="160.05000000000001" customHeight="1">
      <c r="B98" s="751"/>
      <c r="C98" s="754"/>
      <c r="D98" s="687"/>
      <c r="E98" s="590" t="s">
        <v>729</v>
      </c>
      <c r="F98" s="572" t="s">
        <v>498</v>
      </c>
      <c r="G98" s="573">
        <v>3</v>
      </c>
      <c r="H98" s="588">
        <v>150000</v>
      </c>
      <c r="I98" s="450"/>
    </row>
    <row r="99" spans="2:9" ht="160.05000000000001" customHeight="1">
      <c r="B99" s="751"/>
      <c r="C99" s="754"/>
      <c r="D99" s="685" t="s">
        <v>587</v>
      </c>
      <c r="E99" s="720" t="s">
        <v>588</v>
      </c>
      <c r="F99" s="724" t="s">
        <v>498</v>
      </c>
      <c r="G99" s="707">
        <v>45</v>
      </c>
      <c r="H99" s="700">
        <v>11700000</v>
      </c>
      <c r="I99" s="450"/>
    </row>
    <row r="100" spans="2:9" ht="160.05000000000001" customHeight="1">
      <c r="B100" s="751"/>
      <c r="C100" s="754"/>
      <c r="D100" s="686"/>
      <c r="E100" s="722"/>
      <c r="F100" s="725"/>
      <c r="G100" s="708"/>
      <c r="H100" s="702"/>
      <c r="I100" s="450"/>
    </row>
    <row r="101" spans="2:9" ht="160.05000000000001" customHeight="1">
      <c r="B101" s="751"/>
      <c r="C101" s="754"/>
      <c r="D101" s="686"/>
      <c r="E101" s="726" t="s">
        <v>740</v>
      </c>
      <c r="F101" s="724" t="s">
        <v>498</v>
      </c>
      <c r="G101" s="707">
        <v>23</v>
      </c>
      <c r="H101" s="700">
        <v>9200000</v>
      </c>
      <c r="I101" s="450"/>
    </row>
    <row r="102" spans="2:9" ht="160.05000000000001" customHeight="1">
      <c r="B102" s="751"/>
      <c r="C102" s="754"/>
      <c r="D102" s="686"/>
      <c r="E102" s="727"/>
      <c r="F102" s="729"/>
      <c r="G102" s="735"/>
      <c r="H102" s="701"/>
      <c r="I102" s="450"/>
    </row>
    <row r="103" spans="2:9" ht="160.05000000000001" customHeight="1">
      <c r="B103" s="751"/>
      <c r="C103" s="754"/>
      <c r="D103" s="686"/>
      <c r="E103" s="727"/>
      <c r="F103" s="729"/>
      <c r="G103" s="735"/>
      <c r="H103" s="701"/>
      <c r="I103" s="450"/>
    </row>
    <row r="104" spans="2:9" ht="160.05000000000001" customHeight="1">
      <c r="B104" s="751"/>
      <c r="C104" s="754"/>
      <c r="D104" s="686"/>
      <c r="E104" s="727"/>
      <c r="F104" s="729"/>
      <c r="G104" s="735"/>
      <c r="H104" s="701"/>
      <c r="I104" s="450"/>
    </row>
    <row r="105" spans="2:9" ht="160.05000000000001" customHeight="1">
      <c r="B105" s="751"/>
      <c r="C105" s="754"/>
      <c r="D105" s="686"/>
      <c r="E105" s="727"/>
      <c r="F105" s="729"/>
      <c r="G105" s="735"/>
      <c r="H105" s="701"/>
      <c r="I105" s="450"/>
    </row>
    <row r="106" spans="2:9" ht="160.05000000000001" customHeight="1">
      <c r="B106" s="751"/>
      <c r="C106" s="754"/>
      <c r="D106" s="686"/>
      <c r="E106" s="727"/>
      <c r="F106" s="729"/>
      <c r="G106" s="735"/>
      <c r="H106" s="701"/>
      <c r="I106" s="450"/>
    </row>
    <row r="107" spans="2:9" ht="160.05000000000001" customHeight="1">
      <c r="B107" s="751"/>
      <c r="C107" s="754"/>
      <c r="D107" s="686"/>
      <c r="E107" s="727"/>
      <c r="F107" s="729"/>
      <c r="G107" s="735"/>
      <c r="H107" s="701"/>
      <c r="I107" s="450"/>
    </row>
    <row r="108" spans="2:9" ht="160.05000000000001" customHeight="1">
      <c r="B108" s="751"/>
      <c r="C108" s="754"/>
      <c r="D108" s="686"/>
      <c r="E108" s="728"/>
      <c r="F108" s="725"/>
      <c r="G108" s="708"/>
      <c r="H108" s="702"/>
      <c r="I108" s="450"/>
    </row>
    <row r="109" spans="2:9" ht="160.05000000000001" customHeight="1">
      <c r="B109" s="751"/>
      <c r="C109" s="754"/>
      <c r="D109" s="687"/>
      <c r="E109" s="467" t="s">
        <v>590</v>
      </c>
      <c r="F109" s="468" t="s">
        <v>498</v>
      </c>
      <c r="G109" s="459">
        <v>4</v>
      </c>
      <c r="H109" s="472">
        <v>6200000</v>
      </c>
      <c r="I109" s="450"/>
    </row>
    <row r="110" spans="2:9" ht="160.05000000000001" customHeight="1">
      <c r="B110" s="751"/>
      <c r="C110" s="754"/>
      <c r="D110" s="445" t="s">
        <v>591</v>
      </c>
      <c r="E110" s="605" t="s">
        <v>741</v>
      </c>
      <c r="F110" s="604" t="s">
        <v>212</v>
      </c>
      <c r="G110" s="598">
        <v>60</v>
      </c>
      <c r="H110" s="465">
        <v>13000000</v>
      </c>
      <c r="I110" s="450"/>
    </row>
    <row r="111" spans="2:9" ht="160.05000000000001" customHeight="1">
      <c r="B111" s="751"/>
      <c r="C111" s="754"/>
      <c r="D111" s="685" t="s">
        <v>593</v>
      </c>
      <c r="E111" s="709" t="s">
        <v>594</v>
      </c>
      <c r="F111" s="711" t="s">
        <v>6</v>
      </c>
      <c r="G111" s="713">
        <v>1</v>
      </c>
      <c r="H111" s="700">
        <v>3000000</v>
      </c>
      <c r="I111" s="450"/>
    </row>
    <row r="112" spans="2:9" ht="160.05000000000001" customHeight="1">
      <c r="B112" s="751"/>
      <c r="C112" s="754"/>
      <c r="D112" s="687"/>
      <c r="E112" s="710"/>
      <c r="F112" s="712"/>
      <c r="G112" s="714"/>
      <c r="H112" s="702"/>
      <c r="I112" s="450"/>
    </row>
    <row r="113" spans="2:9" ht="160.05000000000001" customHeight="1">
      <c r="B113" s="751"/>
      <c r="C113" s="754"/>
      <c r="D113" s="685" t="s">
        <v>595</v>
      </c>
      <c r="E113" s="720" t="s">
        <v>596</v>
      </c>
      <c r="F113" s="711" t="s">
        <v>498</v>
      </c>
      <c r="G113" s="713">
        <v>3</v>
      </c>
      <c r="H113" s="732">
        <v>150000</v>
      </c>
      <c r="I113" s="466"/>
    </row>
    <row r="114" spans="2:9" ht="160.05000000000001" customHeight="1">
      <c r="B114" s="751"/>
      <c r="C114" s="754"/>
      <c r="D114" s="687"/>
      <c r="E114" s="722"/>
      <c r="F114" s="712"/>
      <c r="G114" s="714"/>
      <c r="H114" s="733"/>
      <c r="I114" s="466"/>
    </row>
    <row r="115" spans="2:9" ht="160.05000000000001" customHeight="1">
      <c r="B115" s="751"/>
      <c r="C115" s="754"/>
      <c r="D115" s="685" t="s">
        <v>597</v>
      </c>
      <c r="E115" s="726" t="s">
        <v>742</v>
      </c>
      <c r="F115" s="705" t="s">
        <v>554</v>
      </c>
      <c r="G115" s="707">
        <f t="shared" ref="G115" si="0">30*29</f>
        <v>870</v>
      </c>
      <c r="H115" s="700">
        <v>12000000</v>
      </c>
      <c r="I115" s="450"/>
    </row>
    <row r="116" spans="2:9" ht="160.05000000000001" customHeight="1">
      <c r="B116" s="751"/>
      <c r="C116" s="754"/>
      <c r="D116" s="686"/>
      <c r="E116" s="727"/>
      <c r="F116" s="734"/>
      <c r="G116" s="735"/>
      <c r="H116" s="701"/>
      <c r="I116" s="450"/>
    </row>
    <row r="117" spans="2:9" ht="160.05000000000001" customHeight="1">
      <c r="B117" s="751"/>
      <c r="C117" s="754"/>
      <c r="D117" s="686"/>
      <c r="E117" s="727"/>
      <c r="F117" s="734"/>
      <c r="G117" s="735"/>
      <c r="H117" s="701"/>
      <c r="I117" s="450"/>
    </row>
    <row r="118" spans="2:9" ht="160.05000000000001" customHeight="1">
      <c r="B118" s="751"/>
      <c r="C118" s="754"/>
      <c r="D118" s="686"/>
      <c r="E118" s="728"/>
      <c r="F118" s="706"/>
      <c r="G118" s="708"/>
      <c r="H118" s="702"/>
      <c r="I118" s="450"/>
    </row>
    <row r="119" spans="2:9" ht="42" customHeight="1">
      <c r="B119" s="751"/>
      <c r="C119" s="742" t="s">
        <v>53</v>
      </c>
      <c r="D119" s="743"/>
      <c r="E119" s="743"/>
      <c r="F119" s="744"/>
      <c r="G119" s="745"/>
      <c r="H119" s="473">
        <f>SUM(H34:H118)</f>
        <v>280480000</v>
      </c>
      <c r="I119" s="474"/>
    </row>
    <row r="120" spans="2:9" ht="42" customHeight="1">
      <c r="B120" s="752"/>
      <c r="C120" s="746" t="s">
        <v>54</v>
      </c>
      <c r="D120" s="747"/>
      <c r="E120" s="747"/>
      <c r="F120" s="748"/>
      <c r="G120" s="749"/>
      <c r="H120" s="464">
        <f>TRUNC(SUM(H119),-3)</f>
        <v>280480000</v>
      </c>
      <c r="I120" s="389"/>
    </row>
    <row r="121" spans="2:9" ht="42" customHeight="1">
      <c r="B121" s="750" t="s">
        <v>55</v>
      </c>
      <c r="C121" s="753" t="s">
        <v>600</v>
      </c>
      <c r="D121" s="49" t="s">
        <v>56</v>
      </c>
      <c r="E121" s="475" t="s">
        <v>730</v>
      </c>
      <c r="F121" s="591" t="s">
        <v>6</v>
      </c>
      <c r="G121" s="477">
        <v>1</v>
      </c>
      <c r="H121" s="591">
        <f>H119*0.85724%</f>
        <v>2404386.7520000003</v>
      </c>
      <c r="I121" s="452"/>
    </row>
    <row r="122" spans="2:9" ht="42" customHeight="1">
      <c r="B122" s="751"/>
      <c r="C122" s="754"/>
      <c r="D122" s="49" t="s">
        <v>57</v>
      </c>
      <c r="E122" s="475" t="s">
        <v>731</v>
      </c>
      <c r="F122" s="591" t="s">
        <v>6</v>
      </c>
      <c r="G122" s="477">
        <v>1</v>
      </c>
      <c r="H122" s="591">
        <f>H119*0.7685%</f>
        <v>2155488.7999999998</v>
      </c>
      <c r="I122" s="452"/>
    </row>
    <row r="123" spans="2:9" ht="42" customHeight="1">
      <c r="B123" s="751"/>
      <c r="C123" s="755"/>
      <c r="D123" s="49" t="s">
        <v>58</v>
      </c>
      <c r="E123" s="475" t="s">
        <v>64</v>
      </c>
      <c r="F123" s="591" t="s">
        <v>6</v>
      </c>
      <c r="G123" s="477">
        <v>1</v>
      </c>
      <c r="H123" s="591"/>
      <c r="I123" s="452" t="s">
        <v>743</v>
      </c>
    </row>
    <row r="124" spans="2:9" ht="42" customHeight="1">
      <c r="B124" s="752"/>
      <c r="C124" s="746" t="s">
        <v>59</v>
      </c>
      <c r="D124" s="747"/>
      <c r="E124" s="747"/>
      <c r="F124" s="748"/>
      <c r="G124" s="749"/>
      <c r="H124" s="592">
        <f>SUM(H121:H123)</f>
        <v>4559875.5520000001</v>
      </c>
      <c r="I124" s="389"/>
    </row>
    <row r="125" spans="2:9" ht="42" customHeight="1">
      <c r="B125" s="756" t="s">
        <v>457</v>
      </c>
      <c r="C125" s="757"/>
      <c r="D125" s="757"/>
      <c r="E125" s="757"/>
      <c r="F125" s="757"/>
      <c r="G125" s="758"/>
      <c r="H125" s="593">
        <f>SUM(H33,H120,H124)</f>
        <v>359989875.55199999</v>
      </c>
      <c r="I125" s="391"/>
    </row>
    <row r="126" spans="2:9" ht="42" customHeight="1">
      <c r="B126" s="736" t="s">
        <v>46</v>
      </c>
      <c r="C126" s="737"/>
      <c r="D126" s="737"/>
      <c r="E126" s="737"/>
      <c r="F126" s="737"/>
      <c r="G126" s="738"/>
      <c r="H126" s="594">
        <f>H124*5%+(H125-H124)*17.65%</f>
        <v>62961388.777599998</v>
      </c>
      <c r="I126" s="393" t="s">
        <v>60</v>
      </c>
    </row>
    <row r="127" spans="2:9" ht="42" customHeight="1">
      <c r="B127" s="739" t="s">
        <v>458</v>
      </c>
      <c r="C127" s="740"/>
      <c r="D127" s="740"/>
      <c r="E127" s="740"/>
      <c r="F127" s="740"/>
      <c r="G127" s="741"/>
      <c r="H127" s="481">
        <f>SUM(H125:H126)</f>
        <v>422951264.32959998</v>
      </c>
      <c r="I127" s="395"/>
    </row>
    <row r="128" spans="2:9">
      <c r="H128" s="483"/>
    </row>
    <row r="129" spans="5:9" ht="18" customHeight="1">
      <c r="H129" s="483"/>
    </row>
    <row r="130" spans="5:9" ht="18" customHeight="1">
      <c r="H130" s="483"/>
      <c r="I130" s="398"/>
    </row>
    <row r="131" spans="5:9">
      <c r="H131" s="483"/>
    </row>
    <row r="132" spans="5:9">
      <c r="H132" s="483"/>
      <c r="I132" s="398"/>
    </row>
    <row r="134" spans="5:9">
      <c r="E134" s="398"/>
      <c r="H134" s="483"/>
    </row>
    <row r="135" spans="5:9">
      <c r="H135" s="483"/>
      <c r="I135" s="398"/>
    </row>
  </sheetData>
  <mergeCells count="101">
    <mergeCell ref="B126:G126"/>
    <mergeCell ref="B127:G127"/>
    <mergeCell ref="C119:G119"/>
    <mergeCell ref="C120:G120"/>
    <mergeCell ref="B121:B124"/>
    <mergeCell ref="C121:C123"/>
    <mergeCell ref="C124:G124"/>
    <mergeCell ref="B125:G125"/>
    <mergeCell ref="D113:D114"/>
    <mergeCell ref="E113:E114"/>
    <mergeCell ref="F113:F114"/>
    <mergeCell ref="G113:G114"/>
    <mergeCell ref="B34:B120"/>
    <mergeCell ref="C34:C118"/>
    <mergeCell ref="D34:D35"/>
    <mergeCell ref="D36:D50"/>
    <mergeCell ref="E37:E40"/>
    <mergeCell ref="F37:F40"/>
    <mergeCell ref="G37:G40"/>
    <mergeCell ref="D54:D64"/>
    <mergeCell ref="E54:E59"/>
    <mergeCell ref="F54:F64"/>
    <mergeCell ref="G54:G64"/>
    <mergeCell ref="F90:F96"/>
    <mergeCell ref="H113:H114"/>
    <mergeCell ref="D115:D118"/>
    <mergeCell ref="E115:E118"/>
    <mergeCell ref="F115:F118"/>
    <mergeCell ref="G115:G118"/>
    <mergeCell ref="H115:H118"/>
    <mergeCell ref="G101:G108"/>
    <mergeCell ref="H101:H108"/>
    <mergeCell ref="D111:D112"/>
    <mergeCell ref="E111:E112"/>
    <mergeCell ref="F111:F112"/>
    <mergeCell ref="G111:G112"/>
    <mergeCell ref="H111:H112"/>
    <mergeCell ref="G90:G96"/>
    <mergeCell ref="H90:H96"/>
    <mergeCell ref="D99:D109"/>
    <mergeCell ref="E99:E100"/>
    <mergeCell ref="F99:F100"/>
    <mergeCell ref="G99:G100"/>
    <mergeCell ref="H99:H100"/>
    <mergeCell ref="E101:E108"/>
    <mergeCell ref="F101:F108"/>
    <mergeCell ref="D81:D98"/>
    <mergeCell ref="E84:E85"/>
    <mergeCell ref="F84:F85"/>
    <mergeCell ref="G84:G85"/>
    <mergeCell ref="H84:H85"/>
    <mergeCell ref="E86:E89"/>
    <mergeCell ref="F86:F89"/>
    <mergeCell ref="G86:G89"/>
    <mergeCell ref="H86:H89"/>
    <mergeCell ref="E90:E96"/>
    <mergeCell ref="E79:E80"/>
    <mergeCell ref="F79:F80"/>
    <mergeCell ref="G79:G80"/>
    <mergeCell ref="H79:H80"/>
    <mergeCell ref="E69:E71"/>
    <mergeCell ref="F69:F71"/>
    <mergeCell ref="G69:G71"/>
    <mergeCell ref="H69:H71"/>
    <mergeCell ref="E72:E75"/>
    <mergeCell ref="F72:F75"/>
    <mergeCell ref="G72:G75"/>
    <mergeCell ref="H72:H75"/>
    <mergeCell ref="F65:F68"/>
    <mergeCell ref="G65:G68"/>
    <mergeCell ref="H65:H68"/>
    <mergeCell ref="E76:E78"/>
    <mergeCell ref="F76:F78"/>
    <mergeCell ref="G76:G78"/>
    <mergeCell ref="H76:H78"/>
    <mergeCell ref="H54:H64"/>
    <mergeCell ref="E60:E64"/>
    <mergeCell ref="D65:D80"/>
    <mergeCell ref="B1:H1"/>
    <mergeCell ref="B4:B33"/>
    <mergeCell ref="C4:C6"/>
    <mergeCell ref="C7:C10"/>
    <mergeCell ref="C11:C23"/>
    <mergeCell ref="C24:C25"/>
    <mergeCell ref="C26:C27"/>
    <mergeCell ref="C28:C31"/>
    <mergeCell ref="D28:D29"/>
    <mergeCell ref="D30:D31"/>
    <mergeCell ref="C32:G32"/>
    <mergeCell ref="C33:G33"/>
    <mergeCell ref="H37:H40"/>
    <mergeCell ref="E44:E45"/>
    <mergeCell ref="F44:F45"/>
    <mergeCell ref="G44:G45"/>
    <mergeCell ref="H44:H45"/>
    <mergeCell ref="D51:D53"/>
    <mergeCell ref="E52:E53"/>
    <mergeCell ref="F52:F53"/>
    <mergeCell ref="G52:G53"/>
    <mergeCell ref="H52:H53"/>
    <mergeCell ref="E65:E68"/>
  </mergeCells>
  <phoneticPr fontId="2" type="noConversion"/>
  <pageMargins left="0.7" right="0.7" top="0.75" bottom="0.75" header="0.3" footer="0.3"/>
  <pageSetup paperSize="9" scale="1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M41"/>
  <sheetViews>
    <sheetView zoomScale="85" zoomScaleNormal="85" workbookViewId="0">
      <selection activeCell="G27" sqref="G27"/>
    </sheetView>
  </sheetViews>
  <sheetFormatPr defaultColWidth="11.8125" defaultRowHeight="19.149999999999999"/>
  <cols>
    <col min="1" max="1" width="11.8125" style="396"/>
    <col min="2" max="2" width="29.375" style="396" customWidth="1"/>
    <col min="3" max="3" width="13" style="396" bestFit="1" customWidth="1"/>
    <col min="4" max="4" width="17.3125" style="396" customWidth="1"/>
    <col min="5" max="5" width="29.375" style="396" customWidth="1"/>
    <col min="6" max="7" width="11.875" style="396" bestFit="1" customWidth="1"/>
    <col min="8" max="8" width="29.375" style="396" customWidth="1"/>
    <col min="9" max="9" width="12.875" style="396" bestFit="1" customWidth="1"/>
    <col min="10" max="10" width="13" style="396" bestFit="1" customWidth="1"/>
    <col min="11" max="11" width="29.375" style="396" customWidth="1"/>
    <col min="12" max="13" width="11.875" style="396" bestFit="1" customWidth="1"/>
    <col min="14" max="16384" width="11.8125" style="396"/>
  </cols>
  <sheetData>
    <row r="2" spans="2:13" ht="19.5" thickBot="1"/>
    <row r="3" spans="2:13">
      <c r="B3" s="832" t="s">
        <v>747</v>
      </c>
      <c r="C3" s="833"/>
      <c r="D3" s="833"/>
      <c r="E3" s="833"/>
      <c r="F3" s="833"/>
      <c r="G3" s="834"/>
      <c r="H3" s="835" t="s">
        <v>748</v>
      </c>
      <c r="I3" s="836"/>
      <c r="J3" s="836"/>
      <c r="K3" s="836"/>
      <c r="L3" s="836"/>
      <c r="M3" s="837"/>
    </row>
    <row r="4" spans="2:13">
      <c r="B4" s="838" t="s">
        <v>749</v>
      </c>
      <c r="C4" s="839"/>
      <c r="D4" s="839"/>
      <c r="E4" s="840" t="s">
        <v>750</v>
      </c>
      <c r="F4" s="840"/>
      <c r="G4" s="841"/>
      <c r="H4" s="838" t="s">
        <v>749</v>
      </c>
      <c r="I4" s="839"/>
      <c r="J4" s="839"/>
      <c r="K4" s="840" t="s">
        <v>750</v>
      </c>
      <c r="L4" s="840"/>
      <c r="M4" s="841"/>
    </row>
    <row r="5" spans="2:13">
      <c r="B5" s="611" t="s">
        <v>751</v>
      </c>
      <c r="C5" s="612" t="s">
        <v>2</v>
      </c>
      <c r="D5" s="612" t="s">
        <v>48</v>
      </c>
      <c r="E5" s="613" t="s">
        <v>751</v>
      </c>
      <c r="F5" s="613" t="s">
        <v>2</v>
      </c>
      <c r="G5" s="614" t="s">
        <v>48</v>
      </c>
      <c r="H5" s="611" t="s">
        <v>751</v>
      </c>
      <c r="I5" s="612" t="s">
        <v>2</v>
      </c>
      <c r="J5" s="612" t="s">
        <v>48</v>
      </c>
      <c r="K5" s="613" t="s">
        <v>751</v>
      </c>
      <c r="L5" s="613" t="s">
        <v>2</v>
      </c>
      <c r="M5" s="614" t="s">
        <v>48</v>
      </c>
    </row>
    <row r="6" spans="2:13">
      <c r="B6" s="615" t="s">
        <v>752</v>
      </c>
      <c r="C6" s="616">
        <v>4</v>
      </c>
      <c r="D6" s="616">
        <v>11200000</v>
      </c>
      <c r="E6" s="617" t="s">
        <v>753</v>
      </c>
      <c r="F6" s="616">
        <v>1</v>
      </c>
      <c r="G6" s="618">
        <v>1200000</v>
      </c>
      <c r="H6" s="615" t="s">
        <v>754</v>
      </c>
      <c r="I6" s="616">
        <v>1</v>
      </c>
      <c r="J6" s="616">
        <v>7240000</v>
      </c>
      <c r="K6" s="617" t="s">
        <v>755</v>
      </c>
      <c r="L6" s="616">
        <v>3</v>
      </c>
      <c r="M6" s="618">
        <v>900000</v>
      </c>
    </row>
    <row r="7" spans="2:13">
      <c r="B7" s="615" t="s">
        <v>756</v>
      </c>
      <c r="C7" s="616">
        <v>1</v>
      </c>
      <c r="D7" s="616">
        <v>5400000</v>
      </c>
      <c r="E7" s="617" t="s">
        <v>757</v>
      </c>
      <c r="F7" s="616">
        <v>1</v>
      </c>
      <c r="G7" s="618">
        <v>0</v>
      </c>
      <c r="H7" s="615" t="s">
        <v>758</v>
      </c>
      <c r="I7" s="616">
        <v>2</v>
      </c>
      <c r="J7" s="616">
        <v>2400000</v>
      </c>
      <c r="K7" s="617" t="s">
        <v>759</v>
      </c>
      <c r="L7" s="616">
        <v>2</v>
      </c>
      <c r="M7" s="618">
        <v>280000</v>
      </c>
    </row>
    <row r="8" spans="2:13">
      <c r="B8" s="615" t="s">
        <v>760</v>
      </c>
      <c r="C8" s="616">
        <v>1</v>
      </c>
      <c r="D8" s="616">
        <v>4500000</v>
      </c>
      <c r="E8" s="617" t="s">
        <v>761</v>
      </c>
      <c r="F8" s="616">
        <v>1</v>
      </c>
      <c r="G8" s="618">
        <v>1200000</v>
      </c>
      <c r="H8" s="615" t="s">
        <v>762</v>
      </c>
      <c r="I8" s="616">
        <v>1</v>
      </c>
      <c r="J8" s="616">
        <v>5110000</v>
      </c>
      <c r="K8" s="617" t="s">
        <v>763</v>
      </c>
      <c r="L8" s="616">
        <v>4</v>
      </c>
      <c r="M8" s="618">
        <v>0</v>
      </c>
    </row>
    <row r="9" spans="2:13">
      <c r="B9" s="615" t="s">
        <v>764</v>
      </c>
      <c r="C9" s="616">
        <v>1</v>
      </c>
      <c r="D9" s="616">
        <v>3860000</v>
      </c>
      <c r="E9" s="617" t="s">
        <v>765</v>
      </c>
      <c r="F9" s="616">
        <v>1</v>
      </c>
      <c r="G9" s="618">
        <v>0</v>
      </c>
      <c r="H9" s="615" t="s">
        <v>766</v>
      </c>
      <c r="I9" s="616">
        <v>1</v>
      </c>
      <c r="J9" s="616">
        <v>4899000</v>
      </c>
      <c r="K9" s="617" t="s">
        <v>767</v>
      </c>
      <c r="L9" s="616">
        <v>4</v>
      </c>
      <c r="M9" s="618">
        <v>680000</v>
      </c>
    </row>
    <row r="10" spans="2:13">
      <c r="B10" s="615" t="s">
        <v>768</v>
      </c>
      <c r="C10" s="616">
        <v>1</v>
      </c>
      <c r="D10" s="616">
        <v>5000000</v>
      </c>
      <c r="E10" s="617" t="s">
        <v>769</v>
      </c>
      <c r="F10" s="616">
        <v>1</v>
      </c>
      <c r="G10" s="618">
        <v>600000</v>
      </c>
      <c r="H10" s="615" t="s">
        <v>770</v>
      </c>
      <c r="I10" s="616">
        <v>1</v>
      </c>
      <c r="J10" s="616">
        <v>4747200</v>
      </c>
      <c r="K10" s="617" t="s">
        <v>771</v>
      </c>
      <c r="L10" s="616">
        <v>8</v>
      </c>
      <c r="M10" s="618">
        <v>0</v>
      </c>
    </row>
    <row r="11" spans="2:13">
      <c r="B11" s="615" t="s">
        <v>772</v>
      </c>
      <c r="C11" s="616">
        <v>1</v>
      </c>
      <c r="D11" s="616">
        <v>6400000</v>
      </c>
      <c r="E11" s="617" t="s">
        <v>773</v>
      </c>
      <c r="F11" s="616">
        <v>6</v>
      </c>
      <c r="G11" s="618">
        <v>1800000</v>
      </c>
      <c r="H11" s="615" t="s">
        <v>774</v>
      </c>
      <c r="I11" s="616">
        <v>1</v>
      </c>
      <c r="J11" s="616">
        <v>738000</v>
      </c>
      <c r="K11" s="617" t="s">
        <v>775</v>
      </c>
      <c r="L11" s="616">
        <v>2</v>
      </c>
      <c r="M11" s="618">
        <v>0</v>
      </c>
    </row>
    <row r="12" spans="2:13">
      <c r="B12" s="615" t="s">
        <v>776</v>
      </c>
      <c r="C12" s="616">
        <v>1</v>
      </c>
      <c r="D12" s="616">
        <v>1500000</v>
      </c>
      <c r="E12" s="617" t="s">
        <v>777</v>
      </c>
      <c r="F12" s="616">
        <v>6</v>
      </c>
      <c r="G12" s="618">
        <v>0</v>
      </c>
      <c r="H12" s="615" t="s">
        <v>778</v>
      </c>
      <c r="I12" s="616">
        <v>1</v>
      </c>
      <c r="J12" s="616">
        <v>1680000</v>
      </c>
      <c r="K12" s="617" t="s">
        <v>758</v>
      </c>
      <c r="L12" s="616">
        <v>5</v>
      </c>
      <c r="M12" s="618">
        <v>0</v>
      </c>
    </row>
    <row r="13" spans="2:13">
      <c r="B13" s="615" t="s">
        <v>779</v>
      </c>
      <c r="C13" s="616">
        <v>1</v>
      </c>
      <c r="D13" s="616">
        <v>500000</v>
      </c>
      <c r="E13" s="617" t="s">
        <v>780</v>
      </c>
      <c r="F13" s="616">
        <v>3</v>
      </c>
      <c r="G13" s="618">
        <v>0</v>
      </c>
      <c r="H13" s="615" t="s">
        <v>781</v>
      </c>
      <c r="I13" s="616">
        <v>1</v>
      </c>
      <c r="J13" s="616">
        <v>575000</v>
      </c>
      <c r="K13" s="617" t="s">
        <v>782</v>
      </c>
      <c r="L13" s="616">
        <v>1</v>
      </c>
      <c r="M13" s="618">
        <v>0</v>
      </c>
    </row>
    <row r="14" spans="2:13">
      <c r="B14" s="615" t="s">
        <v>783</v>
      </c>
      <c r="C14" s="616">
        <v>2</v>
      </c>
      <c r="D14" s="616">
        <v>340000</v>
      </c>
      <c r="E14" s="617" t="s">
        <v>784</v>
      </c>
      <c r="F14" s="616">
        <v>2</v>
      </c>
      <c r="G14" s="618">
        <v>3600000</v>
      </c>
      <c r="H14" s="615" t="s">
        <v>785</v>
      </c>
      <c r="I14" s="616">
        <v>1</v>
      </c>
      <c r="J14" s="616">
        <v>660000</v>
      </c>
      <c r="K14" s="617" t="s">
        <v>767</v>
      </c>
      <c r="L14" s="616">
        <v>2</v>
      </c>
      <c r="M14" s="618">
        <v>340000</v>
      </c>
    </row>
    <row r="15" spans="2:13">
      <c r="B15" s="615" t="s">
        <v>786</v>
      </c>
      <c r="C15" s="616">
        <v>1</v>
      </c>
      <c r="D15" s="616">
        <v>540000</v>
      </c>
      <c r="E15" s="617" t="s">
        <v>787</v>
      </c>
      <c r="F15" s="616">
        <v>2</v>
      </c>
      <c r="G15" s="618">
        <v>0</v>
      </c>
      <c r="H15" s="615" t="s">
        <v>773</v>
      </c>
      <c r="I15" s="616">
        <v>1</v>
      </c>
      <c r="J15" s="616">
        <v>1080000</v>
      </c>
      <c r="K15" s="617" t="s">
        <v>788</v>
      </c>
      <c r="L15" s="616">
        <v>11</v>
      </c>
      <c r="M15" s="618">
        <v>2420000</v>
      </c>
    </row>
    <row r="16" spans="2:13">
      <c r="B16" s="615" t="s">
        <v>789</v>
      </c>
      <c r="C16" s="616">
        <v>1</v>
      </c>
      <c r="D16" s="616">
        <v>470000</v>
      </c>
      <c r="E16" s="617" t="s">
        <v>790</v>
      </c>
      <c r="F16" s="616">
        <v>2</v>
      </c>
      <c r="G16" s="618">
        <v>860000</v>
      </c>
      <c r="H16" s="615" t="s">
        <v>791</v>
      </c>
      <c r="I16" s="616">
        <v>2</v>
      </c>
      <c r="J16" s="616">
        <v>280000</v>
      </c>
      <c r="K16" s="617"/>
      <c r="L16" s="616"/>
      <c r="M16" s="618"/>
    </row>
    <row r="17" spans="2:13">
      <c r="B17" s="615" t="s">
        <v>792</v>
      </c>
      <c r="C17" s="616">
        <v>3</v>
      </c>
      <c r="D17" s="616">
        <v>780000</v>
      </c>
      <c r="E17" s="617" t="s">
        <v>793</v>
      </c>
      <c r="F17" s="616">
        <v>20</v>
      </c>
      <c r="G17" s="618">
        <v>0</v>
      </c>
      <c r="H17" s="615" t="s">
        <v>794</v>
      </c>
      <c r="I17" s="616">
        <v>1</v>
      </c>
      <c r="J17" s="616">
        <v>730000</v>
      </c>
      <c r="K17" s="617"/>
      <c r="L17" s="616"/>
      <c r="M17" s="618"/>
    </row>
    <row r="18" spans="2:13">
      <c r="B18" s="619"/>
      <c r="C18" s="620"/>
      <c r="D18" s="620"/>
      <c r="E18" s="621"/>
      <c r="F18" s="620"/>
      <c r="G18" s="622"/>
      <c r="H18" s="619" t="s">
        <v>795</v>
      </c>
      <c r="I18" s="620">
        <v>1</v>
      </c>
      <c r="J18" s="620">
        <v>135000</v>
      </c>
      <c r="K18" s="621"/>
      <c r="L18" s="620"/>
      <c r="M18" s="622"/>
    </row>
    <row r="19" spans="2:13">
      <c r="B19" s="619"/>
      <c r="C19" s="620"/>
      <c r="D19" s="620"/>
      <c r="E19" s="621"/>
      <c r="F19" s="620"/>
      <c r="G19" s="622"/>
      <c r="H19" s="619" t="s">
        <v>771</v>
      </c>
      <c r="I19" s="620">
        <v>4</v>
      </c>
      <c r="J19" s="620">
        <v>3000000</v>
      </c>
      <c r="K19" s="621"/>
      <c r="L19" s="620"/>
      <c r="M19" s="622"/>
    </row>
    <row r="20" spans="2:13">
      <c r="B20" s="619"/>
      <c r="C20" s="620"/>
      <c r="D20" s="620"/>
      <c r="E20" s="621"/>
      <c r="F20" s="620"/>
      <c r="G20" s="622"/>
      <c r="H20" s="619" t="s">
        <v>796</v>
      </c>
      <c r="I20" s="620">
        <v>2</v>
      </c>
      <c r="J20" s="620">
        <v>3940000</v>
      </c>
      <c r="K20" s="621"/>
      <c r="L20" s="620"/>
      <c r="M20" s="622"/>
    </row>
    <row r="21" spans="2:13">
      <c r="B21" s="619"/>
      <c r="C21" s="620"/>
      <c r="D21" s="620"/>
      <c r="E21" s="621"/>
      <c r="F21" s="620"/>
      <c r="G21" s="622"/>
      <c r="H21" s="619" t="s">
        <v>797</v>
      </c>
      <c r="I21" s="620">
        <v>1</v>
      </c>
      <c r="J21" s="620">
        <v>709000</v>
      </c>
      <c r="K21" s="621"/>
      <c r="L21" s="620"/>
      <c r="M21" s="622"/>
    </row>
    <row r="22" spans="2:13">
      <c r="B22" s="619"/>
      <c r="C22" s="620"/>
      <c r="D22" s="620"/>
      <c r="E22" s="621"/>
      <c r="F22" s="620"/>
      <c r="G22" s="622"/>
      <c r="H22" s="619" t="s">
        <v>798</v>
      </c>
      <c r="I22" s="620">
        <v>1</v>
      </c>
      <c r="J22" s="620">
        <v>880000</v>
      </c>
      <c r="K22" s="621"/>
      <c r="L22" s="620"/>
      <c r="M22" s="622"/>
    </row>
    <row r="23" spans="2:13">
      <c r="B23" s="619"/>
      <c r="C23" s="620"/>
      <c r="D23" s="620"/>
      <c r="E23" s="621"/>
      <c r="F23" s="620"/>
      <c r="G23" s="622"/>
      <c r="H23" s="619" t="s">
        <v>799</v>
      </c>
      <c r="I23" s="620">
        <v>2</v>
      </c>
      <c r="J23" s="620">
        <v>1027000</v>
      </c>
      <c r="K23" s="621"/>
      <c r="L23" s="620"/>
      <c r="M23" s="622"/>
    </row>
    <row r="24" spans="2:13">
      <c r="B24" s="619"/>
      <c r="C24" s="620"/>
      <c r="D24" s="620"/>
      <c r="E24" s="621"/>
      <c r="F24" s="620"/>
      <c r="G24" s="622"/>
      <c r="H24" s="619" t="s">
        <v>762</v>
      </c>
      <c r="I24" s="620">
        <v>2</v>
      </c>
      <c r="J24" s="620">
        <v>8280000</v>
      </c>
      <c r="K24" s="621"/>
      <c r="L24" s="620"/>
      <c r="M24" s="622"/>
    </row>
    <row r="25" spans="2:13">
      <c r="B25" s="619"/>
      <c r="C25" s="620"/>
      <c r="D25" s="620"/>
      <c r="E25" s="621"/>
      <c r="F25" s="620"/>
      <c r="G25" s="622"/>
      <c r="H25" s="619" t="s">
        <v>766</v>
      </c>
      <c r="I25" s="620">
        <v>2</v>
      </c>
      <c r="J25" s="620">
        <v>6624000</v>
      </c>
      <c r="K25" s="621"/>
      <c r="L25" s="620"/>
      <c r="M25" s="622"/>
    </row>
    <row r="26" spans="2:13">
      <c r="B26" s="619"/>
      <c r="C26" s="620"/>
      <c r="D26" s="620"/>
      <c r="E26" s="621"/>
      <c r="F26" s="620"/>
      <c r="G26" s="622"/>
      <c r="H26" s="619" t="s">
        <v>800</v>
      </c>
      <c r="I26" s="620">
        <v>1</v>
      </c>
      <c r="J26" s="620">
        <v>8980000</v>
      </c>
      <c r="K26" s="621"/>
      <c r="L26" s="620"/>
      <c r="M26" s="622"/>
    </row>
    <row r="27" spans="2:13">
      <c r="B27" s="619"/>
      <c r="C27" s="620"/>
      <c r="D27" s="620"/>
      <c r="E27" s="621"/>
      <c r="F27" s="620"/>
      <c r="G27" s="622"/>
      <c r="H27" s="619" t="s">
        <v>801</v>
      </c>
      <c r="I27" s="620">
        <v>1</v>
      </c>
      <c r="J27" s="620">
        <v>3020000</v>
      </c>
      <c r="K27" s="621"/>
      <c r="L27" s="620"/>
      <c r="M27" s="622"/>
    </row>
    <row r="28" spans="2:13">
      <c r="B28" s="619"/>
      <c r="C28" s="620"/>
      <c r="D28" s="620"/>
      <c r="E28" s="621"/>
      <c r="F28" s="620"/>
      <c r="G28" s="622"/>
      <c r="H28" s="619" t="s">
        <v>802</v>
      </c>
      <c r="I28" s="620">
        <v>1</v>
      </c>
      <c r="J28" s="620">
        <v>970000</v>
      </c>
      <c r="K28" s="621"/>
      <c r="L28" s="620"/>
      <c r="M28" s="622"/>
    </row>
    <row r="29" spans="2:13">
      <c r="B29" s="619"/>
      <c r="C29" s="620"/>
      <c r="D29" s="620"/>
      <c r="E29" s="621"/>
      <c r="F29" s="620"/>
      <c r="G29" s="622"/>
      <c r="H29" s="619" t="s">
        <v>803</v>
      </c>
      <c r="I29" s="620">
        <v>1</v>
      </c>
      <c r="J29" s="620">
        <v>180000</v>
      </c>
      <c r="K29" s="621"/>
      <c r="L29" s="620"/>
      <c r="M29" s="622"/>
    </row>
    <row r="30" spans="2:13" ht="19.5" thickBot="1">
      <c r="B30" s="623" t="s">
        <v>145</v>
      </c>
      <c r="C30" s="624">
        <f>SUM(C6:C29)</f>
        <v>18</v>
      </c>
      <c r="D30" s="624">
        <f>SUM(D6:D29)</f>
        <v>40490000</v>
      </c>
      <c r="E30" s="625" t="s">
        <v>145</v>
      </c>
      <c r="F30" s="626">
        <f>SUM(F6:F29)</f>
        <v>46</v>
      </c>
      <c r="G30" s="627">
        <f>SUM(G6:G29)</f>
        <v>9260000</v>
      </c>
      <c r="H30" s="623" t="s">
        <v>145</v>
      </c>
      <c r="I30" s="624">
        <f>SUM(I6:I29)</f>
        <v>33</v>
      </c>
      <c r="J30" s="624">
        <f>SUM(J6:J29)</f>
        <v>67884200</v>
      </c>
      <c r="K30" s="625" t="s">
        <v>145</v>
      </c>
      <c r="L30" s="626">
        <f>SUM(L6:L29)</f>
        <v>42</v>
      </c>
      <c r="M30" s="627">
        <f>SUM(M6:M29)</f>
        <v>4620000</v>
      </c>
    </row>
    <row r="31" spans="2:13">
      <c r="C31" s="595"/>
      <c r="D31" s="628"/>
      <c r="F31" s="595"/>
      <c r="G31" s="595"/>
    </row>
    <row r="32" spans="2:13">
      <c r="B32" s="617" t="s">
        <v>804</v>
      </c>
      <c r="C32" s="629">
        <f>F30/SUM(C30,F30)</f>
        <v>0.71875</v>
      </c>
      <c r="D32" s="628"/>
      <c r="F32" s="595"/>
      <c r="G32" s="595"/>
      <c r="H32" s="617" t="s">
        <v>804</v>
      </c>
      <c r="I32" s="629">
        <f>L30/SUM(I30,L30)</f>
        <v>0.56000000000000005</v>
      </c>
    </row>
    <row r="33" spans="2:9">
      <c r="B33" s="617" t="s">
        <v>805</v>
      </c>
      <c r="C33" s="616">
        <f>SUM(D30,G30)</f>
        <v>49750000</v>
      </c>
      <c r="D33" s="628"/>
      <c r="F33" s="595"/>
      <c r="G33" s="595"/>
      <c r="H33" s="617" t="s">
        <v>805</v>
      </c>
      <c r="I33" s="616">
        <f>SUM(J30,M30)</f>
        <v>72504200</v>
      </c>
    </row>
    <row r="34" spans="2:9">
      <c r="C34" s="595"/>
      <c r="D34" s="595"/>
      <c r="F34" s="595"/>
      <c r="G34" s="595"/>
    </row>
    <row r="35" spans="2:9">
      <c r="C35" s="595"/>
      <c r="D35" s="595"/>
      <c r="F35" s="595"/>
      <c r="G35" s="595"/>
    </row>
    <row r="36" spans="2:9">
      <c r="C36" s="595"/>
      <c r="D36" s="595"/>
      <c r="F36" s="595"/>
      <c r="G36" s="595"/>
    </row>
    <row r="37" spans="2:9">
      <c r="C37" s="595"/>
      <c r="D37" s="595"/>
      <c r="F37" s="595"/>
      <c r="G37" s="595"/>
    </row>
    <row r="38" spans="2:9">
      <c r="C38" s="595"/>
      <c r="D38" s="595"/>
      <c r="F38" s="595"/>
      <c r="G38" s="595"/>
    </row>
    <row r="39" spans="2:9">
      <c r="C39" s="595"/>
      <c r="D39" s="595"/>
      <c r="F39" s="595"/>
      <c r="G39" s="595"/>
    </row>
    <row r="40" spans="2:9">
      <c r="C40" s="595"/>
      <c r="D40" s="595"/>
      <c r="F40" s="595"/>
      <c r="G40" s="595"/>
    </row>
    <row r="41" spans="2:9">
      <c r="C41" s="595"/>
      <c r="D41" s="595"/>
      <c r="F41" s="595"/>
      <c r="G41" s="595"/>
    </row>
  </sheetData>
  <mergeCells count="6">
    <mergeCell ref="B3:G3"/>
    <mergeCell ref="H3:M3"/>
    <mergeCell ref="B4:D4"/>
    <mergeCell ref="E4:G4"/>
    <mergeCell ref="H4:J4"/>
    <mergeCell ref="K4:M4"/>
  </mergeCell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B1:K137"/>
  <sheetViews>
    <sheetView view="pageBreakPreview" topLeftCell="A97" zoomScale="70" zoomScaleNormal="100" zoomScaleSheetLayoutView="70" workbookViewId="0">
      <selection activeCell="D16" sqref="A4:G31"/>
    </sheetView>
  </sheetViews>
  <sheetFormatPr defaultColWidth="8.3125" defaultRowHeight="27"/>
  <cols>
    <col min="1" max="1" width="2" style="377" customWidth="1"/>
    <col min="2" max="2" width="21.6875" style="377" customWidth="1"/>
    <col min="3" max="3" width="33.8125" style="377" customWidth="1"/>
    <col min="4" max="4" width="33.8125" style="396" customWidth="1"/>
    <col min="5" max="5" width="68.8125" style="377" customWidth="1"/>
    <col min="6" max="6" width="24.1875" style="595" customWidth="1"/>
    <col min="7" max="7" width="24.1875" style="396" customWidth="1"/>
    <col min="8" max="8" width="24.1875" style="441" customWidth="1"/>
    <col min="9" max="9" width="45.6875" style="377" customWidth="1"/>
    <col min="10" max="10" width="2" style="578" customWidth="1"/>
    <col min="11" max="11" width="17.3125" style="377" bestFit="1" customWidth="1"/>
    <col min="12" max="13" width="18.1875" style="377" customWidth="1"/>
    <col min="14" max="16384" width="8.3125" style="377"/>
  </cols>
  <sheetData>
    <row r="1" spans="2:9" ht="51.4">
      <c r="B1" s="688" t="s">
        <v>493</v>
      </c>
      <c r="C1" s="688"/>
      <c r="D1" s="688"/>
      <c r="E1" s="688"/>
      <c r="F1" s="688"/>
      <c r="G1" s="688"/>
      <c r="H1" s="688"/>
      <c r="I1" s="437"/>
    </row>
    <row r="2" spans="2:9" ht="18" customHeight="1">
      <c r="B2" s="437"/>
      <c r="C2" s="437"/>
      <c r="D2" s="439"/>
      <c r="E2" s="437"/>
      <c r="F2" s="440"/>
      <c r="G2" s="437"/>
      <c r="I2" s="437"/>
    </row>
    <row r="3" spans="2:9" ht="37.799999999999997" customHeight="1">
      <c r="B3" s="378" t="s">
        <v>25</v>
      </c>
      <c r="C3" s="378" t="s">
        <v>0</v>
      </c>
      <c r="D3" s="378" t="s">
        <v>148</v>
      </c>
      <c r="E3" s="378" t="s">
        <v>27</v>
      </c>
      <c r="F3" s="579" t="s">
        <v>1</v>
      </c>
      <c r="G3" s="443" t="s">
        <v>2</v>
      </c>
      <c r="H3" s="580" t="s">
        <v>48</v>
      </c>
      <c r="I3" s="378" t="s">
        <v>494</v>
      </c>
    </row>
    <row r="4" spans="2:9" ht="160.05000000000001" customHeight="1">
      <c r="B4" s="689" t="s">
        <v>49</v>
      </c>
      <c r="C4" s="691" t="s">
        <v>495</v>
      </c>
      <c r="D4" s="445" t="s">
        <v>496</v>
      </c>
      <c r="E4" s="446" t="s">
        <v>497</v>
      </c>
      <c r="F4" s="447" t="s">
        <v>498</v>
      </c>
      <c r="G4" s="448">
        <v>4</v>
      </c>
      <c r="H4" s="449">
        <v>11200000</v>
      </c>
      <c r="I4" s="450"/>
    </row>
    <row r="5" spans="2:9" ht="160.05000000000001" customHeight="1">
      <c r="B5" s="689"/>
      <c r="C5" s="691"/>
      <c r="D5" s="445" t="s">
        <v>499</v>
      </c>
      <c r="E5" s="451" t="s">
        <v>500</v>
      </c>
      <c r="F5" s="447" t="s">
        <v>498</v>
      </c>
      <c r="G5" s="448">
        <v>1</v>
      </c>
      <c r="H5" s="449">
        <v>5400000</v>
      </c>
      <c r="I5" s="450"/>
    </row>
    <row r="6" spans="2:9" ht="160.05000000000001" customHeight="1">
      <c r="B6" s="689"/>
      <c r="C6" s="691"/>
      <c r="D6" s="445" t="s">
        <v>501</v>
      </c>
      <c r="E6" s="451" t="s">
        <v>502</v>
      </c>
      <c r="F6" s="447" t="s">
        <v>498</v>
      </c>
      <c r="G6" s="448">
        <v>1</v>
      </c>
      <c r="H6" s="449">
        <v>4500000</v>
      </c>
      <c r="I6" s="450"/>
    </row>
    <row r="7" spans="2:9" ht="160.05000000000001" customHeight="1">
      <c r="B7" s="689"/>
      <c r="C7" s="691" t="s">
        <v>503</v>
      </c>
      <c r="D7" s="445" t="s">
        <v>504</v>
      </c>
      <c r="E7" s="451" t="s">
        <v>505</v>
      </c>
      <c r="F7" s="447" t="s">
        <v>498</v>
      </c>
      <c r="G7" s="448">
        <v>1</v>
      </c>
      <c r="H7" s="449">
        <v>1200000</v>
      </c>
      <c r="I7" s="450"/>
    </row>
    <row r="8" spans="2:9" ht="160.05000000000001" customHeight="1">
      <c r="B8" s="689"/>
      <c r="C8" s="691"/>
      <c r="D8" s="445" t="s">
        <v>506</v>
      </c>
      <c r="E8" s="451" t="s">
        <v>507</v>
      </c>
      <c r="F8" s="447" t="s">
        <v>498</v>
      </c>
      <c r="G8" s="448">
        <v>1</v>
      </c>
      <c r="H8" s="449">
        <v>0</v>
      </c>
      <c r="I8" s="450"/>
    </row>
    <row r="9" spans="2:9" ht="160.05000000000001" customHeight="1">
      <c r="B9" s="689"/>
      <c r="C9" s="691"/>
      <c r="D9" s="445" t="s">
        <v>508</v>
      </c>
      <c r="E9" s="451" t="s">
        <v>505</v>
      </c>
      <c r="F9" s="447" t="s">
        <v>498</v>
      </c>
      <c r="G9" s="448">
        <v>1</v>
      </c>
      <c r="H9" s="449">
        <v>1200000</v>
      </c>
      <c r="I9" s="450"/>
    </row>
    <row r="10" spans="2:9" ht="160.05000000000001" customHeight="1">
      <c r="B10" s="689"/>
      <c r="C10" s="691"/>
      <c r="D10" s="445" t="s">
        <v>509</v>
      </c>
      <c r="E10" s="451" t="s">
        <v>507</v>
      </c>
      <c r="F10" s="447" t="s">
        <v>498</v>
      </c>
      <c r="G10" s="448">
        <v>1</v>
      </c>
      <c r="H10" s="449">
        <v>0</v>
      </c>
      <c r="I10" s="450"/>
    </row>
    <row r="11" spans="2:9" ht="160.05000000000001" customHeight="1">
      <c r="B11" s="689"/>
      <c r="C11" s="692" t="s">
        <v>510</v>
      </c>
      <c r="D11" s="445" t="s">
        <v>511</v>
      </c>
      <c r="E11" s="451" t="s">
        <v>512</v>
      </c>
      <c r="F11" s="447" t="s">
        <v>498</v>
      </c>
      <c r="G11" s="448">
        <v>1</v>
      </c>
      <c r="H11" s="449">
        <v>3860000</v>
      </c>
      <c r="I11" s="450"/>
    </row>
    <row r="12" spans="2:9" ht="160.05000000000001" customHeight="1">
      <c r="B12" s="689"/>
      <c r="C12" s="693"/>
      <c r="D12" s="445" t="s">
        <v>513</v>
      </c>
      <c r="E12" s="451" t="s">
        <v>514</v>
      </c>
      <c r="F12" s="447" t="s">
        <v>498</v>
      </c>
      <c r="G12" s="448">
        <v>1</v>
      </c>
      <c r="H12" s="449">
        <v>5000000</v>
      </c>
      <c r="I12" s="450"/>
    </row>
    <row r="13" spans="2:9" ht="160.05000000000001" customHeight="1">
      <c r="B13" s="689"/>
      <c r="C13" s="693"/>
      <c r="D13" s="445" t="s">
        <v>515</v>
      </c>
      <c r="E13" s="451" t="s">
        <v>516</v>
      </c>
      <c r="F13" s="447" t="s">
        <v>498</v>
      </c>
      <c r="G13" s="448">
        <v>1</v>
      </c>
      <c r="H13" s="449">
        <v>6400000</v>
      </c>
      <c r="I13" s="450"/>
    </row>
    <row r="14" spans="2:9" ht="160.05000000000001" customHeight="1">
      <c r="B14" s="689"/>
      <c r="C14" s="693"/>
      <c r="D14" s="445" t="s">
        <v>517</v>
      </c>
      <c r="E14" s="451" t="s">
        <v>518</v>
      </c>
      <c r="F14" s="447" t="s">
        <v>498</v>
      </c>
      <c r="G14" s="448">
        <v>1</v>
      </c>
      <c r="H14" s="449">
        <v>600000</v>
      </c>
      <c r="I14" s="450"/>
    </row>
    <row r="15" spans="2:9" ht="160.05000000000001" customHeight="1">
      <c r="B15" s="689"/>
      <c r="C15" s="693"/>
      <c r="D15" s="445" t="s">
        <v>519</v>
      </c>
      <c r="E15" s="451" t="s">
        <v>520</v>
      </c>
      <c r="F15" s="447" t="s">
        <v>498</v>
      </c>
      <c r="G15" s="448">
        <v>1</v>
      </c>
      <c r="H15" s="449">
        <v>1500000</v>
      </c>
      <c r="I15" s="450"/>
    </row>
    <row r="16" spans="2:9" ht="160.05000000000001" customHeight="1">
      <c r="B16" s="689"/>
      <c r="C16" s="693"/>
      <c r="D16" s="445" t="s">
        <v>521</v>
      </c>
      <c r="E16" s="451" t="s">
        <v>522</v>
      </c>
      <c r="F16" s="447" t="s">
        <v>498</v>
      </c>
      <c r="G16" s="448">
        <v>1</v>
      </c>
      <c r="H16" s="449">
        <v>500000</v>
      </c>
      <c r="I16" s="450"/>
    </row>
    <row r="17" spans="2:9" ht="160.05000000000001" customHeight="1">
      <c r="B17" s="689"/>
      <c r="C17" s="693"/>
      <c r="D17" s="445" t="s">
        <v>523</v>
      </c>
      <c r="E17" s="451" t="s">
        <v>524</v>
      </c>
      <c r="F17" s="447" t="s">
        <v>498</v>
      </c>
      <c r="G17" s="448">
        <v>2</v>
      </c>
      <c r="H17" s="449">
        <v>340000</v>
      </c>
      <c r="I17" s="452"/>
    </row>
    <row r="18" spans="2:9" ht="160.05000000000001" customHeight="1">
      <c r="B18" s="689"/>
      <c r="C18" s="693"/>
      <c r="D18" s="445" t="s">
        <v>525</v>
      </c>
      <c r="E18" s="451" t="s">
        <v>526</v>
      </c>
      <c r="F18" s="447" t="s">
        <v>498</v>
      </c>
      <c r="G18" s="448">
        <v>1</v>
      </c>
      <c r="H18" s="449">
        <v>540000</v>
      </c>
      <c r="I18" s="450"/>
    </row>
    <row r="19" spans="2:9" ht="160.05000000000001" customHeight="1">
      <c r="B19" s="689"/>
      <c r="C19" s="693"/>
      <c r="D19" s="445" t="s">
        <v>527</v>
      </c>
      <c r="E19" s="451" t="s">
        <v>528</v>
      </c>
      <c r="F19" s="447" t="s">
        <v>498</v>
      </c>
      <c r="G19" s="448">
        <v>1</v>
      </c>
      <c r="H19" s="449">
        <v>470000</v>
      </c>
      <c r="I19" s="450"/>
    </row>
    <row r="20" spans="2:9" ht="160.05000000000001" customHeight="1">
      <c r="B20" s="689"/>
      <c r="C20" s="693"/>
      <c r="D20" s="445" t="s">
        <v>529</v>
      </c>
      <c r="E20" s="451" t="s">
        <v>530</v>
      </c>
      <c r="F20" s="447" t="s">
        <v>498</v>
      </c>
      <c r="G20" s="448">
        <v>6</v>
      </c>
      <c r="H20" s="449">
        <v>1800000</v>
      </c>
      <c r="I20" s="450"/>
    </row>
    <row r="21" spans="2:9" ht="160.05000000000001" customHeight="1">
      <c r="B21" s="689"/>
      <c r="C21" s="693"/>
      <c r="D21" s="445" t="s">
        <v>531</v>
      </c>
      <c r="E21" s="451" t="s">
        <v>532</v>
      </c>
      <c r="F21" s="447" t="s">
        <v>498</v>
      </c>
      <c r="G21" s="448">
        <v>6</v>
      </c>
      <c r="H21" s="449">
        <v>0</v>
      </c>
      <c r="I21" s="450"/>
    </row>
    <row r="22" spans="2:9" ht="160.05000000000001" customHeight="1">
      <c r="B22" s="689"/>
      <c r="C22" s="693"/>
      <c r="D22" s="445" t="s">
        <v>533</v>
      </c>
      <c r="E22" s="451" t="s">
        <v>534</v>
      </c>
      <c r="F22" s="447" t="s">
        <v>498</v>
      </c>
      <c r="G22" s="448">
        <v>3</v>
      </c>
      <c r="H22" s="449">
        <v>0</v>
      </c>
      <c r="I22" s="450"/>
    </row>
    <row r="23" spans="2:9" ht="160.05000000000001" customHeight="1">
      <c r="B23" s="689"/>
      <c r="C23" s="694"/>
      <c r="D23" s="445" t="s">
        <v>535</v>
      </c>
      <c r="E23" s="451" t="s">
        <v>536</v>
      </c>
      <c r="F23" s="447" t="s">
        <v>498</v>
      </c>
      <c r="G23" s="448">
        <v>3</v>
      </c>
      <c r="H23" s="449">
        <v>780000</v>
      </c>
      <c r="I23" s="450"/>
    </row>
    <row r="24" spans="2:9" ht="160.05000000000001" customHeight="1">
      <c r="B24" s="689"/>
      <c r="C24" s="692" t="s">
        <v>537</v>
      </c>
      <c r="D24" s="445" t="s">
        <v>538</v>
      </c>
      <c r="E24" s="451" t="s">
        <v>539</v>
      </c>
      <c r="F24" s="447" t="s">
        <v>498</v>
      </c>
      <c r="G24" s="448">
        <v>2</v>
      </c>
      <c r="H24" s="449">
        <v>3600000</v>
      </c>
      <c r="I24" s="450"/>
    </row>
    <row r="25" spans="2:9" ht="160.05000000000001" customHeight="1">
      <c r="B25" s="689"/>
      <c r="C25" s="694"/>
      <c r="D25" s="445" t="s">
        <v>540</v>
      </c>
      <c r="E25" s="451" t="s">
        <v>541</v>
      </c>
      <c r="F25" s="447" t="s">
        <v>498</v>
      </c>
      <c r="G25" s="448">
        <v>2</v>
      </c>
      <c r="H25" s="449">
        <v>0</v>
      </c>
      <c r="I25" s="450"/>
    </row>
    <row r="26" spans="2:9" ht="160.05000000000001" customHeight="1">
      <c r="B26" s="689"/>
      <c r="C26" s="692" t="s">
        <v>542</v>
      </c>
      <c r="D26" s="445" t="s">
        <v>543</v>
      </c>
      <c r="E26" s="451" t="s">
        <v>544</v>
      </c>
      <c r="F26" s="447" t="s">
        <v>498</v>
      </c>
      <c r="G26" s="448">
        <v>2</v>
      </c>
      <c r="H26" s="449">
        <v>860000</v>
      </c>
      <c r="I26" s="450"/>
    </row>
    <row r="27" spans="2:9" ht="160.05000000000001" customHeight="1">
      <c r="B27" s="689"/>
      <c r="C27" s="694"/>
      <c r="D27" s="453" t="s">
        <v>545</v>
      </c>
      <c r="E27" s="454" t="s">
        <v>546</v>
      </c>
      <c r="F27" s="447" t="s">
        <v>498</v>
      </c>
      <c r="G27" s="448">
        <v>20</v>
      </c>
      <c r="H27" s="455">
        <v>0</v>
      </c>
      <c r="I27" s="456"/>
    </row>
    <row r="28" spans="2:9" ht="160.05000000000001" customHeight="1">
      <c r="B28" s="689"/>
      <c r="C28" s="692" t="s">
        <v>547</v>
      </c>
      <c r="D28" s="685" t="s">
        <v>548</v>
      </c>
      <c r="E28" s="457" t="s">
        <v>549</v>
      </c>
      <c r="F28" s="581" t="s">
        <v>6</v>
      </c>
      <c r="G28" s="459">
        <v>1</v>
      </c>
      <c r="H28" s="582">
        <v>5800000</v>
      </c>
      <c r="I28" s="460"/>
    </row>
    <row r="29" spans="2:9" ht="120" customHeight="1">
      <c r="B29" s="689"/>
      <c r="C29" s="694"/>
      <c r="D29" s="687"/>
      <c r="E29" s="452" t="s">
        <v>550</v>
      </c>
      <c r="F29" s="583" t="s">
        <v>6</v>
      </c>
      <c r="G29" s="448">
        <v>1</v>
      </c>
      <c r="H29" s="584">
        <v>9600000</v>
      </c>
      <c r="I29" s="450"/>
    </row>
    <row r="30" spans="2:9" ht="40.049999999999997" customHeight="1">
      <c r="B30" s="689"/>
      <c r="C30" s="695" t="s">
        <v>50</v>
      </c>
      <c r="D30" s="696"/>
      <c r="E30" s="696"/>
      <c r="F30" s="697"/>
      <c r="G30" s="696"/>
      <c r="H30" s="462">
        <f>SUM(H4:H29)</f>
        <v>65150000</v>
      </c>
      <c r="I30" s="463"/>
    </row>
    <row r="31" spans="2:9" ht="40.049999999999997" customHeight="1">
      <c r="B31" s="690"/>
      <c r="C31" s="698" t="s">
        <v>51</v>
      </c>
      <c r="D31" s="698"/>
      <c r="E31" s="698"/>
      <c r="F31" s="699"/>
      <c r="G31" s="698"/>
      <c r="H31" s="464">
        <f>TRUNC(H30,-3)</f>
        <v>65150000</v>
      </c>
      <c r="I31" s="389"/>
    </row>
    <row r="32" spans="2:9" ht="160.05000000000001" customHeight="1">
      <c r="B32" s="750" t="s">
        <v>551</v>
      </c>
      <c r="C32" s="753" t="s">
        <v>547</v>
      </c>
      <c r="D32" s="685" t="s">
        <v>552</v>
      </c>
      <c r="E32" s="446" t="s">
        <v>553</v>
      </c>
      <c r="F32" s="583" t="s">
        <v>554</v>
      </c>
      <c r="G32" s="448">
        <f>30*29</f>
        <v>870</v>
      </c>
      <c r="H32" s="455">
        <v>6500000</v>
      </c>
      <c r="I32" s="450"/>
    </row>
    <row r="33" spans="2:11" ht="160.05000000000001" customHeight="1">
      <c r="B33" s="751"/>
      <c r="C33" s="754"/>
      <c r="D33" s="687"/>
      <c r="E33" s="446" t="s">
        <v>555</v>
      </c>
      <c r="F33" s="583" t="s">
        <v>724</v>
      </c>
      <c r="G33" s="448">
        <v>20</v>
      </c>
      <c r="H33" s="449">
        <v>3000000</v>
      </c>
      <c r="I33" s="450"/>
    </row>
    <row r="34" spans="2:11" ht="160.05000000000001" customHeight="1">
      <c r="B34" s="751"/>
      <c r="C34" s="754"/>
      <c r="D34" s="685" t="s">
        <v>52</v>
      </c>
      <c r="E34" s="451" t="s">
        <v>556</v>
      </c>
      <c r="F34" s="583" t="s">
        <v>554</v>
      </c>
      <c r="G34" s="448">
        <f>24*23</f>
        <v>552</v>
      </c>
      <c r="H34" s="465">
        <v>37600000</v>
      </c>
      <c r="I34" s="466"/>
      <c r="K34" s="578"/>
    </row>
    <row r="35" spans="2:11" ht="160.05000000000001" customHeight="1">
      <c r="B35" s="751"/>
      <c r="C35" s="754"/>
      <c r="D35" s="686"/>
      <c r="E35" s="715" t="s">
        <v>557</v>
      </c>
      <c r="F35" s="759" t="s">
        <v>554</v>
      </c>
      <c r="G35" s="713">
        <f>55.7*5</f>
        <v>278.5</v>
      </c>
      <c r="H35" s="842">
        <v>34800000</v>
      </c>
      <c r="I35" s="466"/>
      <c r="K35" s="578"/>
    </row>
    <row r="36" spans="2:11" ht="160.05000000000001" customHeight="1">
      <c r="B36" s="751"/>
      <c r="C36" s="754"/>
      <c r="D36" s="686"/>
      <c r="E36" s="716"/>
      <c r="F36" s="760"/>
      <c r="G36" s="719"/>
      <c r="H36" s="843"/>
      <c r="I36" s="466"/>
      <c r="K36" s="578"/>
    </row>
    <row r="37" spans="2:11" ht="160.05000000000001" customHeight="1">
      <c r="B37" s="751"/>
      <c r="C37" s="754"/>
      <c r="D37" s="686"/>
      <c r="E37" s="716"/>
      <c r="F37" s="760"/>
      <c r="G37" s="719"/>
      <c r="H37" s="843"/>
      <c r="I37" s="466"/>
      <c r="K37" s="578"/>
    </row>
    <row r="38" spans="2:11" ht="160.05000000000001" customHeight="1">
      <c r="B38" s="751"/>
      <c r="C38" s="754"/>
      <c r="D38" s="686"/>
      <c r="E38" s="717"/>
      <c r="F38" s="761"/>
      <c r="G38" s="714"/>
      <c r="H38" s="844"/>
      <c r="I38" s="466"/>
      <c r="K38" s="578"/>
    </row>
    <row r="39" spans="2:11" ht="160.05000000000001" customHeight="1">
      <c r="B39" s="751"/>
      <c r="C39" s="754"/>
      <c r="D39" s="686"/>
      <c r="E39" s="451" t="s">
        <v>558</v>
      </c>
      <c r="F39" s="583" t="s">
        <v>554</v>
      </c>
      <c r="G39" s="448">
        <f>6*3</f>
        <v>18</v>
      </c>
      <c r="H39" s="449">
        <v>3600000</v>
      </c>
      <c r="I39" s="466"/>
    </row>
    <row r="40" spans="2:11" ht="160.05000000000001" customHeight="1">
      <c r="B40" s="751"/>
      <c r="C40" s="754"/>
      <c r="D40" s="686"/>
      <c r="E40" s="451" t="s">
        <v>559</v>
      </c>
      <c r="F40" s="583" t="s">
        <v>554</v>
      </c>
      <c r="G40" s="448">
        <f>5*1</f>
        <v>5</v>
      </c>
      <c r="H40" s="455">
        <v>700000</v>
      </c>
      <c r="I40" s="466"/>
    </row>
    <row r="41" spans="2:11" ht="160.05000000000001" customHeight="1">
      <c r="B41" s="751"/>
      <c r="C41" s="754"/>
      <c r="D41" s="686"/>
      <c r="E41" s="451" t="s">
        <v>560</v>
      </c>
      <c r="F41" s="583" t="s">
        <v>554</v>
      </c>
      <c r="G41" s="448">
        <f>17*3</f>
        <v>51</v>
      </c>
      <c r="H41" s="449">
        <v>8160000</v>
      </c>
      <c r="I41" s="466"/>
    </row>
    <row r="42" spans="2:11" ht="160.05000000000001" customHeight="1">
      <c r="B42" s="751"/>
      <c r="C42" s="754"/>
      <c r="D42" s="686"/>
      <c r="E42" s="715" t="s">
        <v>561</v>
      </c>
      <c r="F42" s="759" t="s">
        <v>554</v>
      </c>
      <c r="G42" s="713">
        <f>8.1*5.5</f>
        <v>44.55</v>
      </c>
      <c r="H42" s="700">
        <v>5670000</v>
      </c>
      <c r="I42" s="466"/>
    </row>
    <row r="43" spans="2:11" ht="160.05000000000001" customHeight="1">
      <c r="B43" s="751"/>
      <c r="C43" s="754"/>
      <c r="D43" s="686"/>
      <c r="E43" s="717"/>
      <c r="F43" s="761"/>
      <c r="G43" s="714"/>
      <c r="H43" s="702"/>
      <c r="I43" s="466"/>
    </row>
    <row r="44" spans="2:11" ht="160.05000000000001" customHeight="1">
      <c r="B44" s="751"/>
      <c r="C44" s="754"/>
      <c r="D44" s="686"/>
      <c r="E44" s="451" t="s">
        <v>562</v>
      </c>
      <c r="F44" s="583" t="s">
        <v>554</v>
      </c>
      <c r="G44" s="448">
        <f>10*3</f>
        <v>30</v>
      </c>
      <c r="H44" s="449">
        <v>4800000</v>
      </c>
      <c r="I44" s="450"/>
    </row>
    <row r="45" spans="2:11" ht="160.05000000000001" customHeight="1">
      <c r="B45" s="751"/>
      <c r="C45" s="754"/>
      <c r="D45" s="686"/>
      <c r="E45" s="451" t="s">
        <v>563</v>
      </c>
      <c r="F45" s="583" t="s">
        <v>554</v>
      </c>
      <c r="G45" s="448">
        <f>4*3</f>
        <v>12</v>
      </c>
      <c r="H45" s="455">
        <v>1680000</v>
      </c>
      <c r="I45" s="466"/>
    </row>
    <row r="46" spans="2:11" ht="160.05000000000001" customHeight="1">
      <c r="B46" s="751"/>
      <c r="C46" s="754"/>
      <c r="D46" s="686"/>
      <c r="E46" s="451" t="s">
        <v>564</v>
      </c>
      <c r="F46" s="583" t="s">
        <v>554</v>
      </c>
      <c r="G46" s="448">
        <f>8*3</f>
        <v>24</v>
      </c>
      <c r="H46" s="449">
        <v>4800000</v>
      </c>
      <c r="I46" s="466"/>
    </row>
    <row r="47" spans="2:11" ht="160.05000000000001" customHeight="1">
      <c r="B47" s="751"/>
      <c r="C47" s="754"/>
      <c r="D47" s="686"/>
      <c r="E47" s="451" t="s">
        <v>565</v>
      </c>
      <c r="F47" s="583" t="s">
        <v>554</v>
      </c>
      <c r="G47" s="448">
        <f>7*1</f>
        <v>7</v>
      </c>
      <c r="H47" s="455">
        <v>1120000</v>
      </c>
      <c r="I47" s="466"/>
    </row>
    <row r="48" spans="2:11" ht="160.05000000000001" customHeight="1">
      <c r="B48" s="751"/>
      <c r="C48" s="754"/>
      <c r="D48" s="687"/>
      <c r="E48" s="451" t="s">
        <v>566</v>
      </c>
      <c r="F48" s="583" t="s">
        <v>554</v>
      </c>
      <c r="G48" s="448">
        <f>8.5*3</f>
        <v>25.5</v>
      </c>
      <c r="H48" s="449">
        <v>4080000</v>
      </c>
      <c r="I48" s="450"/>
    </row>
    <row r="49" spans="2:11" ht="160.05000000000001" customHeight="1">
      <c r="B49" s="751"/>
      <c r="C49" s="754"/>
      <c r="D49" s="685" t="s">
        <v>567</v>
      </c>
      <c r="E49" s="467" t="s">
        <v>568</v>
      </c>
      <c r="F49" s="468" t="s">
        <v>212</v>
      </c>
      <c r="G49" s="459">
        <v>61</v>
      </c>
      <c r="H49" s="455">
        <v>6400000</v>
      </c>
      <c r="I49" s="450"/>
    </row>
    <row r="50" spans="2:11" ht="160.05000000000001" customHeight="1">
      <c r="B50" s="751"/>
      <c r="C50" s="754"/>
      <c r="D50" s="686"/>
      <c r="E50" s="709" t="s">
        <v>569</v>
      </c>
      <c r="F50" s="711" t="s">
        <v>554</v>
      </c>
      <c r="G50" s="713">
        <v>13.8</v>
      </c>
      <c r="H50" s="700">
        <v>7200000</v>
      </c>
      <c r="I50" s="466"/>
    </row>
    <row r="51" spans="2:11" ht="160.05000000000001" customHeight="1">
      <c r="B51" s="751"/>
      <c r="C51" s="754"/>
      <c r="D51" s="687"/>
      <c r="E51" s="710"/>
      <c r="F51" s="712"/>
      <c r="G51" s="714"/>
      <c r="H51" s="702"/>
      <c r="I51" s="466"/>
    </row>
    <row r="52" spans="2:11" ht="160.05000000000001" customHeight="1">
      <c r="B52" s="751"/>
      <c r="C52" s="754"/>
      <c r="D52" s="685" t="s">
        <v>570</v>
      </c>
      <c r="E52" s="715" t="s">
        <v>571</v>
      </c>
      <c r="F52" s="711" t="s">
        <v>554</v>
      </c>
      <c r="G52" s="713">
        <f>24*23</f>
        <v>552</v>
      </c>
      <c r="H52" s="842">
        <v>17660000</v>
      </c>
      <c r="I52" s="456"/>
      <c r="K52" s="578"/>
    </row>
    <row r="53" spans="2:11" ht="160.05000000000001" customHeight="1">
      <c r="B53" s="751"/>
      <c r="C53" s="754"/>
      <c r="D53" s="686"/>
      <c r="E53" s="716"/>
      <c r="F53" s="718"/>
      <c r="G53" s="719"/>
      <c r="H53" s="843"/>
      <c r="I53" s="456"/>
      <c r="K53" s="578"/>
    </row>
    <row r="54" spans="2:11" ht="160.05000000000001" customHeight="1">
      <c r="B54" s="751"/>
      <c r="C54" s="754"/>
      <c r="D54" s="686"/>
      <c r="E54" s="716"/>
      <c r="F54" s="718"/>
      <c r="G54" s="719"/>
      <c r="H54" s="843"/>
      <c r="I54" s="456"/>
      <c r="K54" s="578"/>
    </row>
    <row r="55" spans="2:11" ht="160.05000000000001" customHeight="1">
      <c r="B55" s="751"/>
      <c r="C55" s="754"/>
      <c r="D55" s="686"/>
      <c r="E55" s="716"/>
      <c r="F55" s="718"/>
      <c r="G55" s="719"/>
      <c r="H55" s="843"/>
      <c r="I55" s="456"/>
      <c r="K55" s="578"/>
    </row>
    <row r="56" spans="2:11" ht="160.05000000000001" customHeight="1">
      <c r="B56" s="751"/>
      <c r="C56" s="754"/>
      <c r="D56" s="686"/>
      <c r="E56" s="716"/>
      <c r="F56" s="718"/>
      <c r="G56" s="719"/>
      <c r="H56" s="843"/>
      <c r="I56" s="456"/>
      <c r="K56" s="578"/>
    </row>
    <row r="57" spans="2:11" ht="160.05000000000001" customHeight="1">
      <c r="B57" s="751"/>
      <c r="C57" s="754"/>
      <c r="D57" s="686"/>
      <c r="E57" s="717"/>
      <c r="F57" s="718"/>
      <c r="G57" s="719"/>
      <c r="H57" s="843"/>
      <c r="I57" s="456"/>
      <c r="K57" s="578"/>
    </row>
    <row r="58" spans="2:11" ht="160.05000000000001" customHeight="1">
      <c r="B58" s="751"/>
      <c r="C58" s="754"/>
      <c r="D58" s="686"/>
      <c r="E58" s="720" t="s">
        <v>572</v>
      </c>
      <c r="F58" s="718"/>
      <c r="G58" s="719"/>
      <c r="H58" s="843"/>
      <c r="I58" s="469"/>
      <c r="K58" s="470"/>
    </row>
    <row r="59" spans="2:11" ht="160.05000000000001" customHeight="1">
      <c r="B59" s="751"/>
      <c r="C59" s="754"/>
      <c r="D59" s="686"/>
      <c r="E59" s="721"/>
      <c r="F59" s="718"/>
      <c r="G59" s="719"/>
      <c r="H59" s="843"/>
      <c r="I59" s="469"/>
      <c r="K59" s="470"/>
    </row>
    <row r="60" spans="2:11" ht="160.05000000000001" customHeight="1">
      <c r="B60" s="751"/>
      <c r="C60" s="754"/>
      <c r="D60" s="686"/>
      <c r="E60" s="721"/>
      <c r="F60" s="718"/>
      <c r="G60" s="719"/>
      <c r="H60" s="843"/>
      <c r="I60" s="469"/>
      <c r="K60" s="470"/>
    </row>
    <row r="61" spans="2:11" ht="160.05000000000001" customHeight="1">
      <c r="B61" s="751"/>
      <c r="C61" s="754"/>
      <c r="D61" s="686"/>
      <c r="E61" s="721"/>
      <c r="F61" s="718"/>
      <c r="G61" s="719"/>
      <c r="H61" s="843"/>
      <c r="I61" s="469"/>
      <c r="K61" s="470"/>
    </row>
    <row r="62" spans="2:11" ht="160.05000000000001" customHeight="1">
      <c r="B62" s="751"/>
      <c r="C62" s="754"/>
      <c r="D62" s="687"/>
      <c r="E62" s="722"/>
      <c r="F62" s="712"/>
      <c r="G62" s="714"/>
      <c r="H62" s="844"/>
      <c r="I62" s="466"/>
    </row>
    <row r="63" spans="2:11" ht="160.05000000000001" customHeight="1">
      <c r="B63" s="751"/>
      <c r="C63" s="754"/>
      <c r="D63" s="685" t="s">
        <v>573</v>
      </c>
      <c r="E63" s="715" t="s">
        <v>574</v>
      </c>
      <c r="F63" s="711" t="s">
        <v>575</v>
      </c>
      <c r="G63" s="713">
        <f>1.2*84</f>
        <v>100.8</v>
      </c>
      <c r="H63" s="842">
        <v>5550000</v>
      </c>
      <c r="I63" s="471"/>
    </row>
    <row r="64" spans="2:11" ht="160.05000000000001" customHeight="1">
      <c r="B64" s="751"/>
      <c r="C64" s="754"/>
      <c r="D64" s="686"/>
      <c r="E64" s="716"/>
      <c r="F64" s="718"/>
      <c r="G64" s="719"/>
      <c r="H64" s="843"/>
      <c r="I64" s="471"/>
    </row>
    <row r="65" spans="2:9" ht="160.05000000000001" customHeight="1">
      <c r="B65" s="751"/>
      <c r="C65" s="754"/>
      <c r="D65" s="686"/>
      <c r="E65" s="716"/>
      <c r="F65" s="718"/>
      <c r="G65" s="719"/>
      <c r="H65" s="843"/>
      <c r="I65" s="471"/>
    </row>
    <row r="66" spans="2:9" ht="160.05000000000001" customHeight="1">
      <c r="B66" s="751"/>
      <c r="C66" s="754"/>
      <c r="D66" s="686"/>
      <c r="E66" s="717"/>
      <c r="F66" s="712"/>
      <c r="G66" s="714"/>
      <c r="H66" s="844"/>
      <c r="I66" s="471"/>
    </row>
    <row r="67" spans="2:9" ht="160.05000000000001" customHeight="1">
      <c r="B67" s="751"/>
      <c r="C67" s="754"/>
      <c r="D67" s="686"/>
      <c r="E67" s="715" t="s">
        <v>576</v>
      </c>
      <c r="F67" s="711" t="s">
        <v>575</v>
      </c>
      <c r="G67" s="713">
        <f>1.2*150</f>
        <v>180</v>
      </c>
      <c r="H67" s="700">
        <v>7200000</v>
      </c>
      <c r="I67" s="450"/>
    </row>
    <row r="68" spans="2:9" ht="160.05000000000001" customHeight="1">
      <c r="B68" s="751"/>
      <c r="C68" s="754"/>
      <c r="D68" s="686"/>
      <c r="E68" s="716"/>
      <c r="F68" s="718"/>
      <c r="G68" s="719"/>
      <c r="H68" s="701"/>
      <c r="I68" s="450"/>
    </row>
    <row r="69" spans="2:9" ht="160.05000000000001" customHeight="1">
      <c r="B69" s="751"/>
      <c r="C69" s="754"/>
      <c r="D69" s="686"/>
      <c r="E69" s="716"/>
      <c r="F69" s="718"/>
      <c r="G69" s="719"/>
      <c r="H69" s="702"/>
      <c r="I69" s="450"/>
    </row>
    <row r="70" spans="2:9" ht="160.05000000000001" customHeight="1">
      <c r="B70" s="751"/>
      <c r="C70" s="754"/>
      <c r="D70" s="686"/>
      <c r="E70" s="709" t="s">
        <v>577</v>
      </c>
      <c r="F70" s="711" t="s">
        <v>575</v>
      </c>
      <c r="G70" s="713">
        <f>1.2*161</f>
        <v>193.2</v>
      </c>
      <c r="H70" s="842">
        <v>10650000</v>
      </c>
      <c r="I70" s="466"/>
    </row>
    <row r="71" spans="2:9" ht="160.05000000000001" customHeight="1">
      <c r="B71" s="751"/>
      <c r="C71" s="754"/>
      <c r="D71" s="686"/>
      <c r="E71" s="723"/>
      <c r="F71" s="718"/>
      <c r="G71" s="719"/>
      <c r="H71" s="843"/>
      <c r="I71" s="466"/>
    </row>
    <row r="72" spans="2:9" ht="160.05000000000001" customHeight="1">
      <c r="B72" s="751"/>
      <c r="C72" s="754"/>
      <c r="D72" s="686"/>
      <c r="E72" s="723"/>
      <c r="F72" s="718"/>
      <c r="G72" s="719"/>
      <c r="H72" s="843"/>
      <c r="I72" s="466"/>
    </row>
    <row r="73" spans="2:9" ht="160.05000000000001" customHeight="1">
      <c r="B73" s="751"/>
      <c r="C73" s="754"/>
      <c r="D73" s="686"/>
      <c r="E73" s="723"/>
      <c r="F73" s="718"/>
      <c r="G73" s="719"/>
      <c r="H73" s="844"/>
      <c r="I73" s="466"/>
    </row>
    <row r="74" spans="2:9" ht="160.05000000000001" customHeight="1">
      <c r="B74" s="751"/>
      <c r="C74" s="754"/>
      <c r="D74" s="686"/>
      <c r="E74" s="720" t="s">
        <v>578</v>
      </c>
      <c r="F74" s="711" t="s">
        <v>575</v>
      </c>
      <c r="G74" s="713">
        <f>24*25</f>
        <v>600</v>
      </c>
      <c r="H74" s="700">
        <v>29800000</v>
      </c>
      <c r="I74" s="450"/>
    </row>
    <row r="75" spans="2:9" ht="160.05000000000001" customHeight="1">
      <c r="B75" s="751"/>
      <c r="C75" s="754"/>
      <c r="D75" s="686"/>
      <c r="E75" s="721"/>
      <c r="F75" s="718"/>
      <c r="G75" s="719"/>
      <c r="H75" s="701"/>
      <c r="I75" s="450"/>
    </row>
    <row r="76" spans="2:9" ht="160.05000000000001" customHeight="1">
      <c r="B76" s="751"/>
      <c r="C76" s="754"/>
      <c r="D76" s="686"/>
      <c r="E76" s="722"/>
      <c r="F76" s="712"/>
      <c r="G76" s="714"/>
      <c r="H76" s="702"/>
      <c r="I76" s="450"/>
    </row>
    <row r="77" spans="2:9" ht="160.05000000000001" customHeight="1">
      <c r="B77" s="751"/>
      <c r="C77" s="754"/>
      <c r="D77" s="686"/>
      <c r="E77" s="709" t="s">
        <v>579</v>
      </c>
      <c r="F77" s="711" t="s">
        <v>575</v>
      </c>
      <c r="G77" s="713">
        <f>8*4+2.5*2.5</f>
        <v>38.25</v>
      </c>
      <c r="H77" s="700">
        <v>2260000</v>
      </c>
      <c r="I77" s="466"/>
    </row>
    <row r="78" spans="2:9" ht="160.05000000000001" customHeight="1">
      <c r="B78" s="751"/>
      <c r="C78" s="754"/>
      <c r="D78" s="687"/>
      <c r="E78" s="710"/>
      <c r="F78" s="712"/>
      <c r="G78" s="714"/>
      <c r="H78" s="702"/>
      <c r="I78" s="466"/>
    </row>
    <row r="79" spans="2:9" ht="160.05000000000001" customHeight="1">
      <c r="B79" s="751"/>
      <c r="C79" s="754"/>
      <c r="D79" s="685" t="s">
        <v>580</v>
      </c>
      <c r="E79" s="585" t="s">
        <v>725</v>
      </c>
      <c r="F79" s="586" t="s">
        <v>6</v>
      </c>
      <c r="G79" s="448">
        <v>1</v>
      </c>
      <c r="H79" s="472">
        <v>1500000</v>
      </c>
      <c r="I79" s="450"/>
    </row>
    <row r="80" spans="2:9" ht="160.05000000000001" customHeight="1">
      <c r="B80" s="751"/>
      <c r="C80" s="754"/>
      <c r="D80" s="686"/>
      <c r="E80" s="587" t="s">
        <v>726</v>
      </c>
      <c r="F80" s="572" t="s">
        <v>212</v>
      </c>
      <c r="G80" s="573">
        <v>14.6</v>
      </c>
      <c r="H80" s="588">
        <v>4200000</v>
      </c>
      <c r="I80" s="450"/>
    </row>
    <row r="81" spans="2:9" ht="160.05000000000001" customHeight="1">
      <c r="B81" s="751"/>
      <c r="C81" s="754"/>
      <c r="D81" s="686"/>
      <c r="E81" s="467" t="s">
        <v>727</v>
      </c>
      <c r="F81" s="468" t="s">
        <v>6</v>
      </c>
      <c r="G81" s="459">
        <v>1</v>
      </c>
      <c r="H81" s="455">
        <v>950000</v>
      </c>
      <c r="I81" s="450"/>
    </row>
    <row r="82" spans="2:9" ht="160.05000000000001" customHeight="1">
      <c r="B82" s="751"/>
      <c r="C82" s="754"/>
      <c r="D82" s="686"/>
      <c r="E82" s="720" t="s">
        <v>583</v>
      </c>
      <c r="F82" s="711" t="s">
        <v>498</v>
      </c>
      <c r="G82" s="713">
        <v>25</v>
      </c>
      <c r="H82" s="730">
        <v>1800000</v>
      </c>
      <c r="I82" s="450"/>
    </row>
    <row r="83" spans="2:9" ht="160.05000000000001" customHeight="1">
      <c r="B83" s="751"/>
      <c r="C83" s="754"/>
      <c r="D83" s="686"/>
      <c r="E83" s="722"/>
      <c r="F83" s="712"/>
      <c r="G83" s="714"/>
      <c r="H83" s="731"/>
      <c r="I83" s="450"/>
    </row>
    <row r="84" spans="2:9" ht="160.05000000000001" customHeight="1">
      <c r="B84" s="751"/>
      <c r="C84" s="754"/>
      <c r="D84" s="686"/>
      <c r="E84" s="720" t="s">
        <v>584</v>
      </c>
      <c r="F84" s="711" t="s">
        <v>212</v>
      </c>
      <c r="G84" s="713">
        <v>225</v>
      </c>
      <c r="H84" s="700">
        <v>9600000</v>
      </c>
      <c r="I84" s="450"/>
    </row>
    <row r="85" spans="2:9" ht="160.05000000000001" customHeight="1">
      <c r="B85" s="751"/>
      <c r="C85" s="754"/>
      <c r="D85" s="686"/>
      <c r="E85" s="721"/>
      <c r="F85" s="718"/>
      <c r="G85" s="719"/>
      <c r="H85" s="701"/>
      <c r="I85" s="450"/>
    </row>
    <row r="86" spans="2:9" ht="160.05000000000001" customHeight="1">
      <c r="B86" s="751"/>
      <c r="C86" s="754"/>
      <c r="D86" s="686"/>
      <c r="E86" s="721"/>
      <c r="F86" s="718"/>
      <c r="G86" s="719"/>
      <c r="H86" s="701"/>
      <c r="I86" s="450"/>
    </row>
    <row r="87" spans="2:9" ht="160.05000000000001" customHeight="1">
      <c r="B87" s="751"/>
      <c r="C87" s="754"/>
      <c r="D87" s="686"/>
      <c r="E87" s="722"/>
      <c r="F87" s="712"/>
      <c r="G87" s="714"/>
      <c r="H87" s="702"/>
      <c r="I87" s="450"/>
    </row>
    <row r="88" spans="2:9" ht="160.05000000000001" customHeight="1">
      <c r="B88" s="751"/>
      <c r="C88" s="754"/>
      <c r="D88" s="686"/>
      <c r="E88" s="720" t="s">
        <v>585</v>
      </c>
      <c r="F88" s="711" t="s">
        <v>6</v>
      </c>
      <c r="G88" s="713">
        <v>1</v>
      </c>
      <c r="H88" s="700">
        <v>3500000</v>
      </c>
      <c r="I88" s="450"/>
    </row>
    <row r="89" spans="2:9" ht="160.05000000000001" customHeight="1">
      <c r="B89" s="751"/>
      <c r="C89" s="754"/>
      <c r="D89" s="686"/>
      <c r="E89" s="721"/>
      <c r="F89" s="718"/>
      <c r="G89" s="719"/>
      <c r="H89" s="701"/>
      <c r="I89" s="450"/>
    </row>
    <row r="90" spans="2:9" ht="160.05000000000001" customHeight="1">
      <c r="B90" s="751"/>
      <c r="C90" s="754"/>
      <c r="D90" s="686"/>
      <c r="E90" s="721"/>
      <c r="F90" s="718"/>
      <c r="G90" s="719"/>
      <c r="H90" s="701"/>
      <c r="I90" s="450"/>
    </row>
    <row r="91" spans="2:9" ht="160.05000000000001" customHeight="1">
      <c r="B91" s="751"/>
      <c r="C91" s="754"/>
      <c r="D91" s="686"/>
      <c r="E91" s="721"/>
      <c r="F91" s="718"/>
      <c r="G91" s="719"/>
      <c r="H91" s="701"/>
      <c r="I91" s="450"/>
    </row>
    <row r="92" spans="2:9" ht="160.05000000000001" customHeight="1">
      <c r="B92" s="751"/>
      <c r="C92" s="754"/>
      <c r="D92" s="686"/>
      <c r="E92" s="721"/>
      <c r="F92" s="718"/>
      <c r="G92" s="719"/>
      <c r="H92" s="701"/>
      <c r="I92" s="450"/>
    </row>
    <row r="93" spans="2:9" ht="160.05000000000001" customHeight="1">
      <c r="B93" s="751"/>
      <c r="C93" s="754"/>
      <c r="D93" s="686"/>
      <c r="E93" s="721"/>
      <c r="F93" s="718"/>
      <c r="G93" s="719"/>
      <c r="H93" s="701"/>
      <c r="I93" s="450"/>
    </row>
    <row r="94" spans="2:9" ht="160.05000000000001" customHeight="1">
      <c r="B94" s="751"/>
      <c r="C94" s="754"/>
      <c r="D94" s="686"/>
      <c r="E94" s="722"/>
      <c r="F94" s="712"/>
      <c r="G94" s="714"/>
      <c r="H94" s="702"/>
      <c r="I94" s="450"/>
    </row>
    <row r="95" spans="2:9" ht="160.05000000000001" customHeight="1">
      <c r="B95" s="751"/>
      <c r="C95" s="754"/>
      <c r="D95" s="686"/>
      <c r="E95" s="589" t="s">
        <v>728</v>
      </c>
      <c r="F95" s="586" t="s">
        <v>498</v>
      </c>
      <c r="G95" s="448">
        <v>4</v>
      </c>
      <c r="H95" s="472">
        <v>300000</v>
      </c>
      <c r="I95" s="450"/>
    </row>
    <row r="96" spans="2:9" ht="160.05000000000001" customHeight="1">
      <c r="B96" s="751"/>
      <c r="C96" s="754"/>
      <c r="D96" s="687"/>
      <c r="E96" s="590" t="s">
        <v>729</v>
      </c>
      <c r="F96" s="572" t="s">
        <v>498</v>
      </c>
      <c r="G96" s="573">
        <v>3</v>
      </c>
      <c r="H96" s="588">
        <v>150000</v>
      </c>
      <c r="I96" s="450"/>
    </row>
    <row r="97" spans="2:9" ht="160.05000000000001" customHeight="1">
      <c r="B97" s="751"/>
      <c r="C97" s="754"/>
      <c r="D97" s="685" t="s">
        <v>587</v>
      </c>
      <c r="E97" s="720" t="s">
        <v>588</v>
      </c>
      <c r="F97" s="711" t="s">
        <v>6</v>
      </c>
      <c r="G97" s="713">
        <v>1</v>
      </c>
      <c r="H97" s="700">
        <v>11700000</v>
      </c>
      <c r="I97" s="450"/>
    </row>
    <row r="98" spans="2:9" ht="160.05000000000001" customHeight="1">
      <c r="B98" s="751"/>
      <c r="C98" s="754"/>
      <c r="D98" s="686"/>
      <c r="E98" s="722"/>
      <c r="F98" s="712"/>
      <c r="G98" s="714"/>
      <c r="H98" s="702"/>
      <c r="I98" s="450"/>
    </row>
    <row r="99" spans="2:9" ht="160.05000000000001" customHeight="1">
      <c r="B99" s="751"/>
      <c r="C99" s="754"/>
      <c r="D99" s="686"/>
      <c r="E99" s="720" t="s">
        <v>589</v>
      </c>
      <c r="F99" s="711" t="s">
        <v>6</v>
      </c>
      <c r="G99" s="713">
        <v>1</v>
      </c>
      <c r="H99" s="700">
        <v>9200000</v>
      </c>
      <c r="I99" s="450"/>
    </row>
    <row r="100" spans="2:9" ht="160.05000000000001" customHeight="1">
      <c r="B100" s="751"/>
      <c r="C100" s="754"/>
      <c r="D100" s="686"/>
      <c r="E100" s="721"/>
      <c r="F100" s="718"/>
      <c r="G100" s="719"/>
      <c r="H100" s="701"/>
      <c r="I100" s="450"/>
    </row>
    <row r="101" spans="2:9" ht="160.05000000000001" customHeight="1">
      <c r="B101" s="751"/>
      <c r="C101" s="754"/>
      <c r="D101" s="686"/>
      <c r="E101" s="721"/>
      <c r="F101" s="718"/>
      <c r="G101" s="719"/>
      <c r="H101" s="701"/>
      <c r="I101" s="450"/>
    </row>
    <row r="102" spans="2:9" ht="160.05000000000001" customHeight="1">
      <c r="B102" s="751"/>
      <c r="C102" s="754"/>
      <c r="D102" s="686"/>
      <c r="E102" s="721"/>
      <c r="F102" s="718"/>
      <c r="G102" s="719"/>
      <c r="H102" s="701"/>
      <c r="I102" s="450"/>
    </row>
    <row r="103" spans="2:9" ht="160.05000000000001" customHeight="1">
      <c r="B103" s="751"/>
      <c r="C103" s="754"/>
      <c r="D103" s="686"/>
      <c r="E103" s="721"/>
      <c r="F103" s="718"/>
      <c r="G103" s="719"/>
      <c r="H103" s="701"/>
      <c r="I103" s="450"/>
    </row>
    <row r="104" spans="2:9" ht="160.05000000000001" customHeight="1">
      <c r="B104" s="751"/>
      <c r="C104" s="754"/>
      <c r="D104" s="686"/>
      <c r="E104" s="721"/>
      <c r="F104" s="718"/>
      <c r="G104" s="719"/>
      <c r="H104" s="701"/>
      <c r="I104" s="450"/>
    </row>
    <row r="105" spans="2:9" ht="160.05000000000001" customHeight="1">
      <c r="B105" s="751"/>
      <c r="C105" s="754"/>
      <c r="D105" s="686"/>
      <c r="E105" s="721"/>
      <c r="F105" s="718"/>
      <c r="G105" s="719"/>
      <c r="H105" s="701"/>
      <c r="I105" s="450"/>
    </row>
    <row r="106" spans="2:9" ht="160.05000000000001" customHeight="1">
      <c r="B106" s="751"/>
      <c r="C106" s="754"/>
      <c r="D106" s="686"/>
      <c r="E106" s="722"/>
      <c r="F106" s="712"/>
      <c r="G106" s="714"/>
      <c r="H106" s="702"/>
      <c r="I106" s="450"/>
    </row>
    <row r="107" spans="2:9" ht="160.05000000000001" customHeight="1">
      <c r="B107" s="751"/>
      <c r="C107" s="754"/>
      <c r="D107" s="687"/>
      <c r="E107" s="467" t="s">
        <v>590</v>
      </c>
      <c r="F107" s="468" t="s">
        <v>498</v>
      </c>
      <c r="G107" s="459">
        <v>4</v>
      </c>
      <c r="H107" s="472">
        <v>6200000</v>
      </c>
      <c r="I107" s="450"/>
    </row>
    <row r="108" spans="2:9" ht="160.05000000000001" customHeight="1">
      <c r="B108" s="751"/>
      <c r="C108" s="754"/>
      <c r="D108" s="445" t="s">
        <v>591</v>
      </c>
      <c r="E108" s="467" t="s">
        <v>592</v>
      </c>
      <c r="F108" s="468" t="s">
        <v>6</v>
      </c>
      <c r="G108" s="459">
        <v>1</v>
      </c>
      <c r="H108" s="465">
        <v>13000000</v>
      </c>
      <c r="I108" s="450"/>
    </row>
    <row r="109" spans="2:9" ht="160.05000000000001" customHeight="1">
      <c r="B109" s="751"/>
      <c r="C109" s="754"/>
      <c r="D109" s="685" t="s">
        <v>593</v>
      </c>
      <c r="E109" s="709" t="s">
        <v>594</v>
      </c>
      <c r="F109" s="711" t="s">
        <v>6</v>
      </c>
      <c r="G109" s="713">
        <v>1</v>
      </c>
      <c r="H109" s="700">
        <v>3000000</v>
      </c>
      <c r="I109" s="450"/>
    </row>
    <row r="110" spans="2:9" ht="160.05000000000001" customHeight="1">
      <c r="B110" s="751"/>
      <c r="C110" s="754"/>
      <c r="D110" s="687"/>
      <c r="E110" s="710"/>
      <c r="F110" s="712"/>
      <c r="G110" s="714"/>
      <c r="H110" s="702"/>
      <c r="I110" s="450"/>
    </row>
    <row r="111" spans="2:9" ht="160.05000000000001" customHeight="1">
      <c r="B111" s="751"/>
      <c r="C111" s="754"/>
      <c r="D111" s="685" t="s">
        <v>595</v>
      </c>
      <c r="E111" s="720" t="s">
        <v>596</v>
      </c>
      <c r="F111" s="711" t="s">
        <v>498</v>
      </c>
      <c r="G111" s="713">
        <v>3</v>
      </c>
      <c r="H111" s="732">
        <v>150000</v>
      </c>
      <c r="I111" s="466"/>
    </row>
    <row r="112" spans="2:9" ht="160.05000000000001" customHeight="1">
      <c r="B112" s="751"/>
      <c r="C112" s="754"/>
      <c r="D112" s="687"/>
      <c r="E112" s="722"/>
      <c r="F112" s="712"/>
      <c r="G112" s="714"/>
      <c r="H112" s="733"/>
      <c r="I112" s="466"/>
    </row>
    <row r="113" spans="2:9" ht="160.05000000000001" customHeight="1">
      <c r="B113" s="751"/>
      <c r="C113" s="754"/>
      <c r="D113" s="685" t="s">
        <v>597</v>
      </c>
      <c r="E113" s="720" t="s">
        <v>598</v>
      </c>
      <c r="F113" s="711" t="s">
        <v>6</v>
      </c>
      <c r="G113" s="713">
        <v>1</v>
      </c>
      <c r="H113" s="700">
        <v>12000000</v>
      </c>
      <c r="I113" s="450"/>
    </row>
    <row r="114" spans="2:9" ht="160.05000000000001" customHeight="1">
      <c r="B114" s="751"/>
      <c r="C114" s="754"/>
      <c r="D114" s="686"/>
      <c r="E114" s="721"/>
      <c r="F114" s="718"/>
      <c r="G114" s="719"/>
      <c r="H114" s="701"/>
      <c r="I114" s="450"/>
    </row>
    <row r="115" spans="2:9" ht="160.05000000000001" customHeight="1">
      <c r="B115" s="751"/>
      <c r="C115" s="754"/>
      <c r="D115" s="686"/>
      <c r="E115" s="721"/>
      <c r="F115" s="718"/>
      <c r="G115" s="719"/>
      <c r="H115" s="701"/>
      <c r="I115" s="450"/>
    </row>
    <row r="116" spans="2:9" ht="160.05000000000001" customHeight="1">
      <c r="B116" s="751"/>
      <c r="C116" s="754"/>
      <c r="D116" s="686"/>
      <c r="E116" s="722"/>
      <c r="F116" s="712"/>
      <c r="G116" s="714"/>
      <c r="H116" s="702"/>
      <c r="I116" s="450"/>
    </row>
    <row r="117" spans="2:9" ht="160.05000000000001" customHeight="1">
      <c r="B117" s="751"/>
      <c r="C117" s="754"/>
      <c r="D117" s="686"/>
      <c r="E117" s="720" t="s">
        <v>599</v>
      </c>
      <c r="F117" s="718" t="s">
        <v>6</v>
      </c>
      <c r="G117" s="719">
        <v>1</v>
      </c>
      <c r="H117" s="700">
        <v>9800000</v>
      </c>
      <c r="I117" s="450"/>
    </row>
    <row r="118" spans="2:9" ht="160.05000000000001" customHeight="1">
      <c r="B118" s="751"/>
      <c r="C118" s="754"/>
      <c r="D118" s="686"/>
      <c r="E118" s="721"/>
      <c r="F118" s="718"/>
      <c r="G118" s="719"/>
      <c r="H118" s="701"/>
      <c r="I118" s="450"/>
    </row>
    <row r="119" spans="2:9" ht="160.05000000000001" customHeight="1">
      <c r="B119" s="751"/>
      <c r="C119" s="754"/>
      <c r="D119" s="686"/>
      <c r="E119" s="721"/>
      <c r="F119" s="718"/>
      <c r="G119" s="719"/>
      <c r="H119" s="701"/>
      <c r="I119" s="450"/>
    </row>
    <row r="120" spans="2:9" ht="160.05000000000001" customHeight="1">
      <c r="B120" s="751"/>
      <c r="C120" s="755"/>
      <c r="D120" s="687"/>
      <c r="E120" s="722"/>
      <c r="F120" s="712"/>
      <c r="G120" s="714"/>
      <c r="H120" s="702"/>
      <c r="I120" s="450"/>
    </row>
    <row r="121" spans="2:9" ht="42" customHeight="1">
      <c r="B121" s="751"/>
      <c r="C121" s="742" t="s">
        <v>53</v>
      </c>
      <c r="D121" s="743"/>
      <c r="E121" s="743"/>
      <c r="F121" s="744"/>
      <c r="G121" s="745"/>
      <c r="H121" s="473">
        <f>SUM(H32:H120)</f>
        <v>290280000</v>
      </c>
      <c r="I121" s="474"/>
    </row>
    <row r="122" spans="2:9" ht="42" customHeight="1">
      <c r="B122" s="752"/>
      <c r="C122" s="746" t="s">
        <v>54</v>
      </c>
      <c r="D122" s="747"/>
      <c r="E122" s="747"/>
      <c r="F122" s="748"/>
      <c r="G122" s="749"/>
      <c r="H122" s="464">
        <f>TRUNC(SUM(H121),-3)</f>
        <v>290280000</v>
      </c>
      <c r="I122" s="389"/>
    </row>
    <row r="123" spans="2:9" ht="42" customHeight="1">
      <c r="B123" s="750" t="s">
        <v>55</v>
      </c>
      <c r="C123" s="753" t="s">
        <v>600</v>
      </c>
      <c r="D123" s="49" t="s">
        <v>56</v>
      </c>
      <c r="E123" s="475" t="s">
        <v>730</v>
      </c>
      <c r="F123" s="591" t="s">
        <v>6</v>
      </c>
      <c r="G123" s="477">
        <v>1</v>
      </c>
      <c r="H123" s="591">
        <f>H121*0.85724%</f>
        <v>2488396.2720000003</v>
      </c>
      <c r="I123" s="452"/>
    </row>
    <row r="124" spans="2:9" ht="42" customHeight="1">
      <c r="B124" s="751"/>
      <c r="C124" s="754"/>
      <c r="D124" s="49" t="s">
        <v>57</v>
      </c>
      <c r="E124" s="475" t="s">
        <v>731</v>
      </c>
      <c r="F124" s="591" t="s">
        <v>6</v>
      </c>
      <c r="G124" s="477">
        <v>1</v>
      </c>
      <c r="H124" s="591">
        <f>H121*0.7685%</f>
        <v>2230801.7999999998</v>
      </c>
      <c r="I124" s="452"/>
    </row>
    <row r="125" spans="2:9" ht="42" customHeight="1">
      <c r="B125" s="751"/>
      <c r="C125" s="755"/>
      <c r="D125" s="49" t="s">
        <v>58</v>
      </c>
      <c r="E125" s="475" t="s">
        <v>64</v>
      </c>
      <c r="F125" s="591" t="s">
        <v>6</v>
      </c>
      <c r="G125" s="477">
        <v>1</v>
      </c>
      <c r="H125" s="591">
        <f>H121*1.1*0.102%</f>
        <v>325694.15999999997</v>
      </c>
      <c r="I125" s="452"/>
    </row>
    <row r="126" spans="2:9" ht="42" customHeight="1">
      <c r="B126" s="752"/>
      <c r="C126" s="746" t="s">
        <v>59</v>
      </c>
      <c r="D126" s="747"/>
      <c r="E126" s="747"/>
      <c r="F126" s="748"/>
      <c r="G126" s="749"/>
      <c r="H126" s="592">
        <f>SUM(H123:H125)</f>
        <v>5044892.2320000008</v>
      </c>
      <c r="I126" s="389"/>
    </row>
    <row r="127" spans="2:9" ht="42" customHeight="1">
      <c r="B127" s="756" t="s">
        <v>457</v>
      </c>
      <c r="C127" s="757"/>
      <c r="D127" s="757"/>
      <c r="E127" s="757"/>
      <c r="F127" s="757"/>
      <c r="G127" s="758"/>
      <c r="H127" s="593">
        <f>SUM(H31,H122,H126)</f>
        <v>360474892.23199999</v>
      </c>
      <c r="I127" s="391"/>
    </row>
    <row r="128" spans="2:9" ht="42" customHeight="1">
      <c r="B128" s="736" t="s">
        <v>46</v>
      </c>
      <c r="C128" s="737"/>
      <c r="D128" s="737"/>
      <c r="E128" s="737"/>
      <c r="F128" s="737"/>
      <c r="G128" s="738"/>
      <c r="H128" s="594">
        <f>H126*5%+(H127-H126)*17.65%</f>
        <v>62985639.611599997</v>
      </c>
      <c r="I128" s="393" t="s">
        <v>60</v>
      </c>
    </row>
    <row r="129" spans="2:9" ht="42" customHeight="1">
      <c r="B129" s="739" t="s">
        <v>458</v>
      </c>
      <c r="C129" s="740"/>
      <c r="D129" s="740"/>
      <c r="E129" s="740"/>
      <c r="F129" s="740"/>
      <c r="G129" s="741"/>
      <c r="H129" s="481">
        <f>SUM(H127:H128)</f>
        <v>423460531.84359998</v>
      </c>
      <c r="I129" s="395"/>
    </row>
    <row r="130" spans="2:9">
      <c r="H130" s="483"/>
    </row>
    <row r="131" spans="2:9" ht="18" customHeight="1">
      <c r="H131" s="483"/>
    </row>
    <row r="132" spans="2:9" ht="18" customHeight="1">
      <c r="H132" s="483"/>
      <c r="I132" s="398"/>
    </row>
    <row r="133" spans="2:9">
      <c r="H133" s="483"/>
    </row>
    <row r="134" spans="2:9">
      <c r="H134" s="483"/>
      <c r="I134" s="398"/>
    </row>
    <row r="136" spans="2:9">
      <c r="E136" s="398"/>
      <c r="H136" s="483"/>
    </row>
    <row r="137" spans="2:9">
      <c r="H137" s="483"/>
      <c r="I137" s="398"/>
    </row>
  </sheetData>
  <mergeCells count="104">
    <mergeCell ref="B1:H1"/>
    <mergeCell ref="B4:B31"/>
    <mergeCell ref="C4:C6"/>
    <mergeCell ref="C7:C10"/>
    <mergeCell ref="C11:C23"/>
    <mergeCell ref="C24:C25"/>
    <mergeCell ref="C26:C27"/>
    <mergeCell ref="C28:C29"/>
    <mergeCell ref="D28:D29"/>
    <mergeCell ref="C30:G30"/>
    <mergeCell ref="C31:G31"/>
    <mergeCell ref="H35:H38"/>
    <mergeCell ref="E42:E43"/>
    <mergeCell ref="F42:F43"/>
    <mergeCell ref="G42:G43"/>
    <mergeCell ref="H42:H43"/>
    <mergeCell ref="D49:D51"/>
    <mergeCell ref="E50:E51"/>
    <mergeCell ref="F50:F51"/>
    <mergeCell ref="G50:G51"/>
    <mergeCell ref="H50:H51"/>
    <mergeCell ref="D34:D48"/>
    <mergeCell ref="E35:E38"/>
    <mergeCell ref="F35:F38"/>
    <mergeCell ref="G35:G38"/>
    <mergeCell ref="H70:H73"/>
    <mergeCell ref="F52:F62"/>
    <mergeCell ref="G52:G62"/>
    <mergeCell ref="H52:H62"/>
    <mergeCell ref="E58:E62"/>
    <mergeCell ref="G84:G87"/>
    <mergeCell ref="H84:H87"/>
    <mergeCell ref="E88:E94"/>
    <mergeCell ref="E74:E76"/>
    <mergeCell ref="F74:F76"/>
    <mergeCell ref="G74:G76"/>
    <mergeCell ref="H74:H76"/>
    <mergeCell ref="E77:E78"/>
    <mergeCell ref="F77:F78"/>
    <mergeCell ref="G77:G78"/>
    <mergeCell ref="H77:H78"/>
    <mergeCell ref="H63:H66"/>
    <mergeCell ref="E67:E69"/>
    <mergeCell ref="F67:F69"/>
    <mergeCell ref="G67:G69"/>
    <mergeCell ref="H67:H69"/>
    <mergeCell ref="E52:E57"/>
    <mergeCell ref="E63:E66"/>
    <mergeCell ref="F63:F66"/>
    <mergeCell ref="H109:H110"/>
    <mergeCell ref="F88:F94"/>
    <mergeCell ref="G88:G94"/>
    <mergeCell ref="H88:H94"/>
    <mergeCell ref="D97:D107"/>
    <mergeCell ref="E97:E98"/>
    <mergeCell ref="F97:F98"/>
    <mergeCell ref="G97:G98"/>
    <mergeCell ref="H97:H98"/>
    <mergeCell ref="E99:E106"/>
    <mergeCell ref="F99:F106"/>
    <mergeCell ref="D79:D96"/>
    <mergeCell ref="E82:E83"/>
    <mergeCell ref="F82:F83"/>
    <mergeCell ref="G82:G83"/>
    <mergeCell ref="H82:H83"/>
    <mergeCell ref="E84:E87"/>
    <mergeCell ref="F84:F87"/>
    <mergeCell ref="G99:G106"/>
    <mergeCell ref="H117:H120"/>
    <mergeCell ref="C121:G121"/>
    <mergeCell ref="C122:G122"/>
    <mergeCell ref="D111:D112"/>
    <mergeCell ref="E111:E112"/>
    <mergeCell ref="F111:F112"/>
    <mergeCell ref="G111:G112"/>
    <mergeCell ref="H111:H112"/>
    <mergeCell ref="D113:D120"/>
    <mergeCell ref="E113:E116"/>
    <mergeCell ref="F113:F116"/>
    <mergeCell ref="G113:G116"/>
    <mergeCell ref="H113:H116"/>
    <mergeCell ref="C32:C120"/>
    <mergeCell ref="D32:D33"/>
    <mergeCell ref="D52:D62"/>
    <mergeCell ref="D63:D78"/>
    <mergeCell ref="G63:G66"/>
    <mergeCell ref="E70:E73"/>
    <mergeCell ref="F70:F73"/>
    <mergeCell ref="G70:G73"/>
    <mergeCell ref="H99:H106"/>
    <mergeCell ref="D109:D110"/>
    <mergeCell ref="E109:E110"/>
    <mergeCell ref="B123:B126"/>
    <mergeCell ref="C123:C125"/>
    <mergeCell ref="C126:G126"/>
    <mergeCell ref="B127:G127"/>
    <mergeCell ref="B128:G128"/>
    <mergeCell ref="B129:G129"/>
    <mergeCell ref="E117:E120"/>
    <mergeCell ref="F117:F120"/>
    <mergeCell ref="G117:G120"/>
    <mergeCell ref="B32:B122"/>
    <mergeCell ref="F109:F110"/>
    <mergeCell ref="G109:G110"/>
  </mergeCells>
  <phoneticPr fontId="2" type="noConversion"/>
  <pageMargins left="0.7" right="0.7" top="0.75" bottom="0.75" header="0.3" footer="0.3"/>
  <pageSetup paperSize="9" scale="1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B1:K137"/>
  <sheetViews>
    <sheetView view="pageBreakPreview" zoomScale="75" zoomScaleNormal="100" zoomScaleSheetLayoutView="75" workbookViewId="0">
      <selection activeCell="F134" sqref="F134"/>
    </sheetView>
  </sheetViews>
  <sheetFormatPr defaultColWidth="8.5" defaultRowHeight="27"/>
  <cols>
    <col min="1" max="1" width="2.1875" style="377" customWidth="1"/>
    <col min="2" max="2" width="22.1875" style="377" customWidth="1"/>
    <col min="3" max="3" width="34.5" style="377" customWidth="1"/>
    <col min="4" max="4" width="34.5" style="396" customWidth="1"/>
    <col min="5" max="5" width="70.3125" style="377" customWidth="1"/>
    <col min="6" max="6" width="24.6875" style="482" customWidth="1"/>
    <col min="7" max="7" width="24.6875" style="396" customWidth="1"/>
    <col min="8" max="8" width="24.6875" style="441" customWidth="1"/>
    <col min="9" max="9" width="46.6875" style="377" customWidth="1"/>
    <col min="10" max="10" width="2.1875" style="438" customWidth="1"/>
    <col min="11" max="11" width="17.6875" style="377" bestFit="1" customWidth="1"/>
    <col min="12" max="13" width="18.6875" style="377" customWidth="1"/>
    <col min="14" max="16384" width="8.5" style="377"/>
  </cols>
  <sheetData>
    <row r="1" spans="2:9" ht="51.4">
      <c r="B1" s="688" t="s">
        <v>493</v>
      </c>
      <c r="C1" s="688"/>
      <c r="D1" s="688"/>
      <c r="E1" s="688"/>
      <c r="F1" s="688"/>
      <c r="G1" s="688"/>
      <c r="H1" s="688"/>
      <c r="I1" s="437"/>
    </row>
    <row r="2" spans="2:9" ht="18" customHeight="1">
      <c r="B2" s="437"/>
      <c r="C2" s="437"/>
      <c r="D2" s="439"/>
      <c r="E2" s="437"/>
      <c r="F2" s="440"/>
      <c r="G2" s="437"/>
      <c r="I2" s="437"/>
    </row>
    <row r="3" spans="2:9" ht="37.799999999999997" customHeight="1">
      <c r="B3" s="378" t="s">
        <v>25</v>
      </c>
      <c r="C3" s="378" t="s">
        <v>0</v>
      </c>
      <c r="D3" s="378" t="s">
        <v>148</v>
      </c>
      <c r="E3" s="378" t="s">
        <v>27</v>
      </c>
      <c r="F3" s="442" t="s">
        <v>1</v>
      </c>
      <c r="G3" s="443" t="s">
        <v>2</v>
      </c>
      <c r="H3" s="444" t="s">
        <v>48</v>
      </c>
      <c r="I3" s="378" t="s">
        <v>494</v>
      </c>
    </row>
    <row r="4" spans="2:9" ht="160.05000000000001" customHeight="1">
      <c r="B4" s="689" t="s">
        <v>49</v>
      </c>
      <c r="C4" s="691" t="s">
        <v>495</v>
      </c>
      <c r="D4" s="445" t="s">
        <v>496</v>
      </c>
      <c r="E4" s="446" t="s">
        <v>497</v>
      </c>
      <c r="F4" s="447" t="s">
        <v>498</v>
      </c>
      <c r="G4" s="448">
        <v>4</v>
      </c>
      <c r="H4" s="449">
        <v>11200000</v>
      </c>
      <c r="I4" s="450"/>
    </row>
    <row r="5" spans="2:9" ht="160.05000000000001" customHeight="1">
      <c r="B5" s="689"/>
      <c r="C5" s="691"/>
      <c r="D5" s="445" t="s">
        <v>499</v>
      </c>
      <c r="E5" s="451" t="s">
        <v>500</v>
      </c>
      <c r="F5" s="447" t="s">
        <v>498</v>
      </c>
      <c r="G5" s="448">
        <v>1</v>
      </c>
      <c r="H5" s="449">
        <v>5400000</v>
      </c>
      <c r="I5" s="450"/>
    </row>
    <row r="6" spans="2:9" ht="160.05000000000001" customHeight="1">
      <c r="B6" s="689"/>
      <c r="C6" s="691"/>
      <c r="D6" s="445" t="s">
        <v>501</v>
      </c>
      <c r="E6" s="451" t="s">
        <v>502</v>
      </c>
      <c r="F6" s="447" t="s">
        <v>498</v>
      </c>
      <c r="G6" s="448">
        <v>1</v>
      </c>
      <c r="H6" s="449">
        <v>4500000</v>
      </c>
      <c r="I6" s="450"/>
    </row>
    <row r="7" spans="2:9" ht="160.05000000000001" customHeight="1">
      <c r="B7" s="689"/>
      <c r="C7" s="691" t="s">
        <v>503</v>
      </c>
      <c r="D7" s="445" t="s">
        <v>504</v>
      </c>
      <c r="E7" s="451" t="s">
        <v>505</v>
      </c>
      <c r="F7" s="447" t="s">
        <v>498</v>
      </c>
      <c r="G7" s="448">
        <v>1</v>
      </c>
      <c r="H7" s="449">
        <v>1200000</v>
      </c>
      <c r="I7" s="450"/>
    </row>
    <row r="8" spans="2:9" ht="160.05000000000001" customHeight="1">
      <c r="B8" s="689"/>
      <c r="C8" s="691"/>
      <c r="D8" s="445" t="s">
        <v>506</v>
      </c>
      <c r="E8" s="451" t="s">
        <v>507</v>
      </c>
      <c r="F8" s="447" t="s">
        <v>498</v>
      </c>
      <c r="G8" s="448">
        <v>1</v>
      </c>
      <c r="H8" s="449">
        <v>0</v>
      </c>
      <c r="I8" s="450"/>
    </row>
    <row r="9" spans="2:9" ht="160.05000000000001" customHeight="1">
      <c r="B9" s="689"/>
      <c r="C9" s="691"/>
      <c r="D9" s="445" t="s">
        <v>508</v>
      </c>
      <c r="E9" s="451" t="s">
        <v>505</v>
      </c>
      <c r="F9" s="447" t="s">
        <v>498</v>
      </c>
      <c r="G9" s="448">
        <v>1</v>
      </c>
      <c r="H9" s="449">
        <v>1200000</v>
      </c>
      <c r="I9" s="450"/>
    </row>
    <row r="10" spans="2:9" ht="160.05000000000001" customHeight="1">
      <c r="B10" s="689"/>
      <c r="C10" s="691"/>
      <c r="D10" s="445" t="s">
        <v>509</v>
      </c>
      <c r="E10" s="451" t="s">
        <v>507</v>
      </c>
      <c r="F10" s="447" t="s">
        <v>498</v>
      </c>
      <c r="G10" s="448">
        <v>1</v>
      </c>
      <c r="H10" s="449">
        <v>0</v>
      </c>
      <c r="I10" s="450"/>
    </row>
    <row r="11" spans="2:9" ht="160.05000000000001" customHeight="1">
      <c r="B11" s="689"/>
      <c r="C11" s="692" t="s">
        <v>510</v>
      </c>
      <c r="D11" s="445" t="s">
        <v>511</v>
      </c>
      <c r="E11" s="451" t="s">
        <v>512</v>
      </c>
      <c r="F11" s="447" t="s">
        <v>498</v>
      </c>
      <c r="G11" s="448">
        <v>1</v>
      </c>
      <c r="H11" s="449">
        <v>3860000</v>
      </c>
      <c r="I11" s="450"/>
    </row>
    <row r="12" spans="2:9" ht="160.05000000000001" customHeight="1">
      <c r="B12" s="689"/>
      <c r="C12" s="693"/>
      <c r="D12" s="445" t="s">
        <v>513</v>
      </c>
      <c r="E12" s="451" t="s">
        <v>514</v>
      </c>
      <c r="F12" s="447" t="s">
        <v>498</v>
      </c>
      <c r="G12" s="448">
        <v>1</v>
      </c>
      <c r="H12" s="449">
        <v>5000000</v>
      </c>
      <c r="I12" s="450"/>
    </row>
    <row r="13" spans="2:9" ht="160.05000000000001" customHeight="1">
      <c r="B13" s="689"/>
      <c r="C13" s="693"/>
      <c r="D13" s="445" t="s">
        <v>515</v>
      </c>
      <c r="E13" s="451" t="s">
        <v>516</v>
      </c>
      <c r="F13" s="447" t="s">
        <v>498</v>
      </c>
      <c r="G13" s="448">
        <v>1</v>
      </c>
      <c r="H13" s="449">
        <v>6400000</v>
      </c>
      <c r="I13" s="450"/>
    </row>
    <row r="14" spans="2:9" ht="160.05000000000001" customHeight="1">
      <c r="B14" s="689"/>
      <c r="C14" s="693"/>
      <c r="D14" s="445" t="s">
        <v>517</v>
      </c>
      <c r="E14" s="451" t="s">
        <v>518</v>
      </c>
      <c r="F14" s="447" t="s">
        <v>498</v>
      </c>
      <c r="G14" s="448">
        <v>1</v>
      </c>
      <c r="H14" s="449">
        <v>600000</v>
      </c>
      <c r="I14" s="450"/>
    </row>
    <row r="15" spans="2:9" ht="160.05000000000001" customHeight="1">
      <c r="B15" s="689"/>
      <c r="C15" s="693"/>
      <c r="D15" s="445" t="s">
        <v>519</v>
      </c>
      <c r="E15" s="451" t="s">
        <v>520</v>
      </c>
      <c r="F15" s="447" t="s">
        <v>498</v>
      </c>
      <c r="G15" s="448">
        <v>1</v>
      </c>
      <c r="H15" s="449">
        <v>1500000</v>
      </c>
      <c r="I15" s="450"/>
    </row>
    <row r="16" spans="2:9" ht="160.05000000000001" customHeight="1">
      <c r="B16" s="689"/>
      <c r="C16" s="693"/>
      <c r="D16" s="445" t="s">
        <v>521</v>
      </c>
      <c r="E16" s="451" t="s">
        <v>522</v>
      </c>
      <c r="F16" s="447" t="s">
        <v>498</v>
      </c>
      <c r="G16" s="448">
        <v>1</v>
      </c>
      <c r="H16" s="449">
        <v>500000</v>
      </c>
      <c r="I16" s="450"/>
    </row>
    <row r="17" spans="2:9" ht="160.05000000000001" customHeight="1">
      <c r="B17" s="689"/>
      <c r="C17" s="693"/>
      <c r="D17" s="445" t="s">
        <v>523</v>
      </c>
      <c r="E17" s="451" t="s">
        <v>524</v>
      </c>
      <c r="F17" s="447" t="s">
        <v>498</v>
      </c>
      <c r="G17" s="448">
        <v>2</v>
      </c>
      <c r="H17" s="449">
        <v>340000</v>
      </c>
      <c r="I17" s="452"/>
    </row>
    <row r="18" spans="2:9" ht="160.05000000000001" customHeight="1">
      <c r="B18" s="689"/>
      <c r="C18" s="693"/>
      <c r="D18" s="445" t="s">
        <v>525</v>
      </c>
      <c r="E18" s="451" t="s">
        <v>526</v>
      </c>
      <c r="F18" s="447" t="s">
        <v>498</v>
      </c>
      <c r="G18" s="448">
        <v>1</v>
      </c>
      <c r="H18" s="449">
        <v>540000</v>
      </c>
      <c r="I18" s="450"/>
    </row>
    <row r="19" spans="2:9" ht="160.05000000000001" customHeight="1">
      <c r="B19" s="689"/>
      <c r="C19" s="693"/>
      <c r="D19" s="445" t="s">
        <v>527</v>
      </c>
      <c r="E19" s="451" t="s">
        <v>528</v>
      </c>
      <c r="F19" s="447" t="s">
        <v>498</v>
      </c>
      <c r="G19" s="448">
        <v>1</v>
      </c>
      <c r="H19" s="449">
        <v>470000</v>
      </c>
      <c r="I19" s="450"/>
    </row>
    <row r="20" spans="2:9" ht="160.05000000000001" customHeight="1">
      <c r="B20" s="689"/>
      <c r="C20" s="693"/>
      <c r="D20" s="445" t="s">
        <v>529</v>
      </c>
      <c r="E20" s="451" t="s">
        <v>530</v>
      </c>
      <c r="F20" s="447" t="s">
        <v>498</v>
      </c>
      <c r="G20" s="448">
        <v>6</v>
      </c>
      <c r="H20" s="449">
        <v>1800000</v>
      </c>
      <c r="I20" s="450"/>
    </row>
    <row r="21" spans="2:9" ht="160.05000000000001" customHeight="1">
      <c r="B21" s="689"/>
      <c r="C21" s="693"/>
      <c r="D21" s="445" t="s">
        <v>531</v>
      </c>
      <c r="E21" s="451" t="s">
        <v>532</v>
      </c>
      <c r="F21" s="447" t="s">
        <v>498</v>
      </c>
      <c r="G21" s="448">
        <v>6</v>
      </c>
      <c r="H21" s="449">
        <v>0</v>
      </c>
      <c r="I21" s="450"/>
    </row>
    <row r="22" spans="2:9" ht="160.05000000000001" customHeight="1">
      <c r="B22" s="689"/>
      <c r="C22" s="693"/>
      <c r="D22" s="445" t="s">
        <v>533</v>
      </c>
      <c r="E22" s="451" t="s">
        <v>534</v>
      </c>
      <c r="F22" s="447" t="s">
        <v>498</v>
      </c>
      <c r="G22" s="448">
        <v>3</v>
      </c>
      <c r="H22" s="449">
        <v>0</v>
      </c>
      <c r="I22" s="450"/>
    </row>
    <row r="23" spans="2:9" ht="160.05000000000001" customHeight="1">
      <c r="B23" s="689"/>
      <c r="C23" s="694"/>
      <c r="D23" s="445" t="s">
        <v>535</v>
      </c>
      <c r="E23" s="451" t="s">
        <v>536</v>
      </c>
      <c r="F23" s="447" t="s">
        <v>498</v>
      </c>
      <c r="G23" s="448">
        <v>3</v>
      </c>
      <c r="H23" s="449">
        <v>780000</v>
      </c>
      <c r="I23" s="450"/>
    </row>
    <row r="24" spans="2:9" ht="160.05000000000001" customHeight="1">
      <c r="B24" s="689"/>
      <c r="C24" s="692" t="s">
        <v>537</v>
      </c>
      <c r="D24" s="445" t="s">
        <v>538</v>
      </c>
      <c r="E24" s="451" t="s">
        <v>539</v>
      </c>
      <c r="F24" s="447" t="s">
        <v>498</v>
      </c>
      <c r="G24" s="448">
        <v>2</v>
      </c>
      <c r="H24" s="449">
        <v>3600000</v>
      </c>
      <c r="I24" s="450"/>
    </row>
    <row r="25" spans="2:9" ht="160.05000000000001" customHeight="1">
      <c r="B25" s="689"/>
      <c r="C25" s="694"/>
      <c r="D25" s="445" t="s">
        <v>540</v>
      </c>
      <c r="E25" s="451" t="s">
        <v>541</v>
      </c>
      <c r="F25" s="447" t="s">
        <v>498</v>
      </c>
      <c r="G25" s="448">
        <v>2</v>
      </c>
      <c r="H25" s="449">
        <v>0</v>
      </c>
      <c r="I25" s="450"/>
    </row>
    <row r="26" spans="2:9" ht="160.05000000000001" customHeight="1">
      <c r="B26" s="689"/>
      <c r="C26" s="692" t="s">
        <v>542</v>
      </c>
      <c r="D26" s="445" t="s">
        <v>543</v>
      </c>
      <c r="E26" s="451" t="s">
        <v>544</v>
      </c>
      <c r="F26" s="447" t="s">
        <v>498</v>
      </c>
      <c r="G26" s="448">
        <v>2</v>
      </c>
      <c r="H26" s="449">
        <v>860000</v>
      </c>
      <c r="I26" s="450"/>
    </row>
    <row r="27" spans="2:9" ht="160.05000000000001" customHeight="1">
      <c r="B27" s="689"/>
      <c r="C27" s="694"/>
      <c r="D27" s="453" t="s">
        <v>545</v>
      </c>
      <c r="E27" s="454" t="s">
        <v>546</v>
      </c>
      <c r="F27" s="447" t="s">
        <v>498</v>
      </c>
      <c r="G27" s="448">
        <v>20</v>
      </c>
      <c r="H27" s="455">
        <v>0</v>
      </c>
      <c r="I27" s="456"/>
    </row>
    <row r="28" spans="2:9" ht="160.05000000000001" customHeight="1">
      <c r="B28" s="689"/>
      <c r="C28" s="692" t="s">
        <v>547</v>
      </c>
      <c r="D28" s="685" t="s">
        <v>548</v>
      </c>
      <c r="E28" s="457" t="s">
        <v>549</v>
      </c>
      <c r="F28" s="458" t="s">
        <v>6</v>
      </c>
      <c r="G28" s="459">
        <v>1</v>
      </c>
      <c r="H28" s="455">
        <v>5800000</v>
      </c>
      <c r="I28" s="460"/>
    </row>
    <row r="29" spans="2:9" ht="120" customHeight="1">
      <c r="B29" s="689"/>
      <c r="C29" s="694"/>
      <c r="D29" s="687"/>
      <c r="E29" s="452" t="s">
        <v>550</v>
      </c>
      <c r="F29" s="461" t="s">
        <v>6</v>
      </c>
      <c r="G29" s="448">
        <v>1</v>
      </c>
      <c r="H29" s="449">
        <v>9600000</v>
      </c>
      <c r="I29" s="450"/>
    </row>
    <row r="30" spans="2:9" ht="40.049999999999997" customHeight="1">
      <c r="B30" s="689"/>
      <c r="C30" s="695" t="s">
        <v>50</v>
      </c>
      <c r="D30" s="696"/>
      <c r="E30" s="696"/>
      <c r="F30" s="697"/>
      <c r="G30" s="696"/>
      <c r="H30" s="462">
        <f>SUM(H4:H29)</f>
        <v>65150000</v>
      </c>
      <c r="I30" s="463"/>
    </row>
    <row r="31" spans="2:9" ht="40.049999999999997" customHeight="1">
      <c r="B31" s="690"/>
      <c r="C31" s="698" t="s">
        <v>51</v>
      </c>
      <c r="D31" s="698"/>
      <c r="E31" s="698"/>
      <c r="F31" s="699"/>
      <c r="G31" s="698"/>
      <c r="H31" s="464">
        <f>TRUNC(H30,-3)</f>
        <v>65150000</v>
      </c>
      <c r="I31" s="389"/>
    </row>
    <row r="32" spans="2:9" ht="160.05000000000001" customHeight="1">
      <c r="B32" s="750" t="s">
        <v>551</v>
      </c>
      <c r="C32" s="753" t="s">
        <v>547</v>
      </c>
      <c r="D32" s="685" t="s">
        <v>552</v>
      </c>
      <c r="E32" s="446" t="s">
        <v>553</v>
      </c>
      <c r="F32" s="461" t="s">
        <v>554</v>
      </c>
      <c r="G32" s="448">
        <f>30*29</f>
        <v>870</v>
      </c>
      <c r="H32" s="455">
        <v>6500000</v>
      </c>
      <c r="I32" s="450"/>
    </row>
    <row r="33" spans="2:11" ht="160.05000000000001" customHeight="1">
      <c r="B33" s="751"/>
      <c r="C33" s="754"/>
      <c r="D33" s="687"/>
      <c r="E33" s="446" t="s">
        <v>555</v>
      </c>
      <c r="F33" s="461" t="s">
        <v>6</v>
      </c>
      <c r="G33" s="448">
        <v>1</v>
      </c>
      <c r="H33" s="449">
        <v>3000000</v>
      </c>
      <c r="I33" s="450"/>
    </row>
    <row r="34" spans="2:11" ht="160.05000000000001" customHeight="1">
      <c r="B34" s="751"/>
      <c r="C34" s="754"/>
      <c r="D34" s="685" t="s">
        <v>52</v>
      </c>
      <c r="E34" s="451" t="s">
        <v>556</v>
      </c>
      <c r="F34" s="461" t="s">
        <v>554</v>
      </c>
      <c r="G34" s="448">
        <f>24*23</f>
        <v>552</v>
      </c>
      <c r="H34" s="465">
        <v>37600000</v>
      </c>
      <c r="I34" s="466"/>
      <c r="K34" s="438"/>
    </row>
    <row r="35" spans="2:11" ht="160.05000000000001" customHeight="1">
      <c r="B35" s="751"/>
      <c r="C35" s="754"/>
      <c r="D35" s="686"/>
      <c r="E35" s="715" t="s">
        <v>557</v>
      </c>
      <c r="F35" s="845" t="s">
        <v>554</v>
      </c>
      <c r="G35" s="713">
        <f>55.7*5</f>
        <v>278.5</v>
      </c>
      <c r="H35" s="700">
        <v>34800000</v>
      </c>
      <c r="I35" s="466"/>
      <c r="K35" s="438"/>
    </row>
    <row r="36" spans="2:11" ht="160.05000000000001" customHeight="1">
      <c r="B36" s="751"/>
      <c r="C36" s="754"/>
      <c r="D36" s="686"/>
      <c r="E36" s="716"/>
      <c r="F36" s="847"/>
      <c r="G36" s="719"/>
      <c r="H36" s="701"/>
      <c r="I36" s="466"/>
      <c r="K36" s="438"/>
    </row>
    <row r="37" spans="2:11" ht="160.05000000000001" customHeight="1">
      <c r="B37" s="751"/>
      <c r="C37" s="754"/>
      <c r="D37" s="686"/>
      <c r="E37" s="716"/>
      <c r="F37" s="847"/>
      <c r="G37" s="719"/>
      <c r="H37" s="701"/>
      <c r="I37" s="466"/>
      <c r="K37" s="438"/>
    </row>
    <row r="38" spans="2:11" ht="160.05000000000001" customHeight="1">
      <c r="B38" s="751"/>
      <c r="C38" s="754"/>
      <c r="D38" s="686"/>
      <c r="E38" s="717"/>
      <c r="F38" s="846"/>
      <c r="G38" s="714"/>
      <c r="H38" s="702"/>
      <c r="I38" s="466"/>
      <c r="K38" s="438"/>
    </row>
    <row r="39" spans="2:11" ht="160.05000000000001" customHeight="1">
      <c r="B39" s="751"/>
      <c r="C39" s="754"/>
      <c r="D39" s="686"/>
      <c r="E39" s="451" t="s">
        <v>558</v>
      </c>
      <c r="F39" s="461" t="s">
        <v>554</v>
      </c>
      <c r="G39" s="448">
        <f>6*3</f>
        <v>18</v>
      </c>
      <c r="H39" s="449">
        <v>3600000</v>
      </c>
      <c r="I39" s="466"/>
    </row>
    <row r="40" spans="2:11" ht="160.05000000000001" customHeight="1">
      <c r="B40" s="751"/>
      <c r="C40" s="754"/>
      <c r="D40" s="686"/>
      <c r="E40" s="451" t="s">
        <v>559</v>
      </c>
      <c r="F40" s="461" t="s">
        <v>554</v>
      </c>
      <c r="G40" s="448">
        <f>5*1</f>
        <v>5</v>
      </c>
      <c r="H40" s="455">
        <v>700000</v>
      </c>
      <c r="I40" s="466"/>
    </row>
    <row r="41" spans="2:11" ht="160.05000000000001" customHeight="1">
      <c r="B41" s="751"/>
      <c r="C41" s="754"/>
      <c r="D41" s="686"/>
      <c r="E41" s="451" t="s">
        <v>560</v>
      </c>
      <c r="F41" s="461" t="s">
        <v>554</v>
      </c>
      <c r="G41" s="448">
        <f>17*3</f>
        <v>51</v>
      </c>
      <c r="H41" s="449">
        <v>8160000</v>
      </c>
      <c r="I41" s="466"/>
    </row>
    <row r="42" spans="2:11" ht="160.05000000000001" customHeight="1">
      <c r="B42" s="751"/>
      <c r="C42" s="754"/>
      <c r="D42" s="686"/>
      <c r="E42" s="715" t="s">
        <v>561</v>
      </c>
      <c r="F42" s="845" t="s">
        <v>554</v>
      </c>
      <c r="G42" s="713">
        <f>8.1*5.5</f>
        <v>44.55</v>
      </c>
      <c r="H42" s="700">
        <v>5670000</v>
      </c>
      <c r="I42" s="466"/>
    </row>
    <row r="43" spans="2:11" ht="160.05000000000001" customHeight="1">
      <c r="B43" s="751"/>
      <c r="C43" s="754"/>
      <c r="D43" s="686"/>
      <c r="E43" s="717"/>
      <c r="F43" s="846"/>
      <c r="G43" s="714"/>
      <c r="H43" s="702"/>
      <c r="I43" s="466"/>
    </row>
    <row r="44" spans="2:11" ht="160.05000000000001" customHeight="1">
      <c r="B44" s="751"/>
      <c r="C44" s="754"/>
      <c r="D44" s="686"/>
      <c r="E44" s="451" t="s">
        <v>562</v>
      </c>
      <c r="F44" s="461" t="s">
        <v>554</v>
      </c>
      <c r="G44" s="448">
        <f>10*3</f>
        <v>30</v>
      </c>
      <c r="H44" s="449">
        <v>4800000</v>
      </c>
      <c r="I44" s="450"/>
    </row>
    <row r="45" spans="2:11" ht="160.05000000000001" customHeight="1">
      <c r="B45" s="751"/>
      <c r="C45" s="754"/>
      <c r="D45" s="686"/>
      <c r="E45" s="451" t="s">
        <v>563</v>
      </c>
      <c r="F45" s="461" t="s">
        <v>554</v>
      </c>
      <c r="G45" s="448">
        <f>4*3</f>
        <v>12</v>
      </c>
      <c r="H45" s="455">
        <v>1680000</v>
      </c>
      <c r="I45" s="466"/>
    </row>
    <row r="46" spans="2:11" ht="160.05000000000001" customHeight="1">
      <c r="B46" s="751"/>
      <c r="C46" s="754"/>
      <c r="D46" s="686"/>
      <c r="E46" s="451" t="s">
        <v>564</v>
      </c>
      <c r="F46" s="461" t="s">
        <v>554</v>
      </c>
      <c r="G46" s="448">
        <f>8*3</f>
        <v>24</v>
      </c>
      <c r="H46" s="449">
        <v>4800000</v>
      </c>
      <c r="I46" s="466"/>
    </row>
    <row r="47" spans="2:11" ht="160.05000000000001" customHeight="1">
      <c r="B47" s="751"/>
      <c r="C47" s="754"/>
      <c r="D47" s="686"/>
      <c r="E47" s="451" t="s">
        <v>565</v>
      </c>
      <c r="F47" s="461" t="s">
        <v>554</v>
      </c>
      <c r="G47" s="448">
        <f>7*1</f>
        <v>7</v>
      </c>
      <c r="H47" s="455">
        <v>1120000</v>
      </c>
      <c r="I47" s="466"/>
    </row>
    <row r="48" spans="2:11" ht="160.05000000000001" customHeight="1">
      <c r="B48" s="751"/>
      <c r="C48" s="754"/>
      <c r="D48" s="687"/>
      <c r="E48" s="451" t="s">
        <v>566</v>
      </c>
      <c r="F48" s="461" t="s">
        <v>554</v>
      </c>
      <c r="G48" s="448">
        <f>8.5*3</f>
        <v>25.5</v>
      </c>
      <c r="H48" s="449">
        <v>4080000</v>
      </c>
      <c r="I48" s="450"/>
    </row>
    <row r="49" spans="2:11" ht="160.05000000000001" customHeight="1">
      <c r="B49" s="751"/>
      <c r="C49" s="754"/>
      <c r="D49" s="685" t="s">
        <v>567</v>
      </c>
      <c r="E49" s="467" t="s">
        <v>568</v>
      </c>
      <c r="F49" s="468" t="s">
        <v>212</v>
      </c>
      <c r="G49" s="459">
        <v>61</v>
      </c>
      <c r="H49" s="455">
        <v>6400000</v>
      </c>
      <c r="I49" s="450"/>
    </row>
    <row r="50" spans="2:11" ht="160.05000000000001" customHeight="1">
      <c r="B50" s="751"/>
      <c r="C50" s="754"/>
      <c r="D50" s="686"/>
      <c r="E50" s="709" t="s">
        <v>569</v>
      </c>
      <c r="F50" s="711" t="s">
        <v>6</v>
      </c>
      <c r="G50" s="713">
        <v>1</v>
      </c>
      <c r="H50" s="700">
        <v>7200000</v>
      </c>
      <c r="I50" s="466"/>
    </row>
    <row r="51" spans="2:11" ht="160.05000000000001" customHeight="1">
      <c r="B51" s="751"/>
      <c r="C51" s="754"/>
      <c r="D51" s="687"/>
      <c r="E51" s="710"/>
      <c r="F51" s="712"/>
      <c r="G51" s="714"/>
      <c r="H51" s="702"/>
      <c r="I51" s="466"/>
    </row>
    <row r="52" spans="2:11" ht="160.05000000000001" customHeight="1">
      <c r="B52" s="751"/>
      <c r="C52" s="754"/>
      <c r="D52" s="685" t="s">
        <v>570</v>
      </c>
      <c r="E52" s="715" t="s">
        <v>571</v>
      </c>
      <c r="F52" s="711" t="s">
        <v>554</v>
      </c>
      <c r="G52" s="713">
        <f>24*23</f>
        <v>552</v>
      </c>
      <c r="H52" s="700">
        <v>17660000</v>
      </c>
      <c r="I52" s="456"/>
      <c r="K52" s="438"/>
    </row>
    <row r="53" spans="2:11" ht="160.05000000000001" customHeight="1">
      <c r="B53" s="751"/>
      <c r="C53" s="754"/>
      <c r="D53" s="686"/>
      <c r="E53" s="716"/>
      <c r="F53" s="718"/>
      <c r="G53" s="719"/>
      <c r="H53" s="701"/>
      <c r="I53" s="456"/>
      <c r="K53" s="438"/>
    </row>
    <row r="54" spans="2:11" ht="160.05000000000001" customHeight="1">
      <c r="B54" s="751"/>
      <c r="C54" s="754"/>
      <c r="D54" s="686"/>
      <c r="E54" s="716"/>
      <c r="F54" s="718"/>
      <c r="G54" s="719"/>
      <c r="H54" s="701"/>
      <c r="I54" s="456"/>
      <c r="K54" s="438"/>
    </row>
    <row r="55" spans="2:11" ht="160.05000000000001" customHeight="1">
      <c r="B55" s="751"/>
      <c r="C55" s="754"/>
      <c r="D55" s="686"/>
      <c r="E55" s="716"/>
      <c r="F55" s="718"/>
      <c r="G55" s="719"/>
      <c r="H55" s="701"/>
      <c r="I55" s="456"/>
      <c r="K55" s="438"/>
    </row>
    <row r="56" spans="2:11" ht="160.05000000000001" customHeight="1">
      <c r="B56" s="751"/>
      <c r="C56" s="754"/>
      <c r="D56" s="686"/>
      <c r="E56" s="716"/>
      <c r="F56" s="718"/>
      <c r="G56" s="719"/>
      <c r="H56" s="701"/>
      <c r="I56" s="456"/>
      <c r="K56" s="438"/>
    </row>
    <row r="57" spans="2:11" ht="160.05000000000001" customHeight="1">
      <c r="B57" s="751"/>
      <c r="C57" s="754"/>
      <c r="D57" s="686"/>
      <c r="E57" s="717"/>
      <c r="F57" s="718"/>
      <c r="G57" s="719"/>
      <c r="H57" s="701"/>
      <c r="I57" s="456"/>
      <c r="K57" s="438"/>
    </row>
    <row r="58" spans="2:11" ht="160.05000000000001" customHeight="1">
      <c r="B58" s="751"/>
      <c r="C58" s="754"/>
      <c r="D58" s="686"/>
      <c r="E58" s="720" t="s">
        <v>572</v>
      </c>
      <c r="F58" s="718"/>
      <c r="G58" s="719"/>
      <c r="H58" s="701"/>
      <c r="I58" s="469"/>
      <c r="K58" s="470"/>
    </row>
    <row r="59" spans="2:11" ht="160.05000000000001" customHeight="1">
      <c r="B59" s="751"/>
      <c r="C59" s="754"/>
      <c r="D59" s="686"/>
      <c r="E59" s="721"/>
      <c r="F59" s="718"/>
      <c r="G59" s="719"/>
      <c r="H59" s="701"/>
      <c r="I59" s="469"/>
      <c r="K59" s="470"/>
    </row>
    <row r="60" spans="2:11" ht="160.05000000000001" customHeight="1">
      <c r="B60" s="751"/>
      <c r="C60" s="754"/>
      <c r="D60" s="686"/>
      <c r="E60" s="721"/>
      <c r="F60" s="718"/>
      <c r="G60" s="719"/>
      <c r="H60" s="701"/>
      <c r="I60" s="469"/>
      <c r="K60" s="470"/>
    </row>
    <row r="61" spans="2:11" ht="160.05000000000001" customHeight="1">
      <c r="B61" s="751"/>
      <c r="C61" s="754"/>
      <c r="D61" s="686"/>
      <c r="E61" s="721"/>
      <c r="F61" s="718"/>
      <c r="G61" s="719"/>
      <c r="H61" s="701"/>
      <c r="I61" s="469"/>
      <c r="K61" s="470"/>
    </row>
    <row r="62" spans="2:11" ht="160.05000000000001" customHeight="1">
      <c r="B62" s="751"/>
      <c r="C62" s="754"/>
      <c r="D62" s="687"/>
      <c r="E62" s="722"/>
      <c r="F62" s="712"/>
      <c r="G62" s="714"/>
      <c r="H62" s="702"/>
      <c r="I62" s="466"/>
    </row>
    <row r="63" spans="2:11" ht="160.05000000000001" customHeight="1">
      <c r="B63" s="751"/>
      <c r="C63" s="754"/>
      <c r="D63" s="685" t="s">
        <v>573</v>
      </c>
      <c r="E63" s="715" t="s">
        <v>574</v>
      </c>
      <c r="F63" s="711" t="s">
        <v>575</v>
      </c>
      <c r="G63" s="713">
        <f>1.2*84</f>
        <v>100.8</v>
      </c>
      <c r="H63" s="700">
        <v>5550000</v>
      </c>
      <c r="I63" s="471"/>
    </row>
    <row r="64" spans="2:11" ht="160.05000000000001" customHeight="1">
      <c r="B64" s="751"/>
      <c r="C64" s="754"/>
      <c r="D64" s="686"/>
      <c r="E64" s="716"/>
      <c r="F64" s="718"/>
      <c r="G64" s="719"/>
      <c r="H64" s="701"/>
      <c r="I64" s="471"/>
    </row>
    <row r="65" spans="2:9" ht="160.05000000000001" customHeight="1">
      <c r="B65" s="751"/>
      <c r="C65" s="754"/>
      <c r="D65" s="686"/>
      <c r="E65" s="716"/>
      <c r="F65" s="718"/>
      <c r="G65" s="719"/>
      <c r="H65" s="701"/>
      <c r="I65" s="471"/>
    </row>
    <row r="66" spans="2:9" ht="160.05000000000001" customHeight="1">
      <c r="B66" s="751"/>
      <c r="C66" s="754"/>
      <c r="D66" s="686"/>
      <c r="E66" s="717"/>
      <c r="F66" s="712"/>
      <c r="G66" s="714"/>
      <c r="H66" s="702"/>
      <c r="I66" s="471"/>
    </row>
    <row r="67" spans="2:9" ht="160.05000000000001" customHeight="1">
      <c r="B67" s="751"/>
      <c r="C67" s="754"/>
      <c r="D67" s="686"/>
      <c r="E67" s="715" t="s">
        <v>576</v>
      </c>
      <c r="F67" s="711" t="s">
        <v>575</v>
      </c>
      <c r="G67" s="713">
        <f>1.2*150</f>
        <v>180</v>
      </c>
      <c r="H67" s="700">
        <v>7200000</v>
      </c>
      <c r="I67" s="450"/>
    </row>
    <row r="68" spans="2:9" ht="160.05000000000001" customHeight="1">
      <c r="B68" s="751"/>
      <c r="C68" s="754"/>
      <c r="D68" s="686"/>
      <c r="E68" s="716"/>
      <c r="F68" s="718"/>
      <c r="G68" s="719"/>
      <c r="H68" s="701"/>
      <c r="I68" s="450"/>
    </row>
    <row r="69" spans="2:9" ht="160.05000000000001" customHeight="1">
      <c r="B69" s="751"/>
      <c r="C69" s="754"/>
      <c r="D69" s="686"/>
      <c r="E69" s="716"/>
      <c r="F69" s="718"/>
      <c r="G69" s="719"/>
      <c r="H69" s="702"/>
      <c r="I69" s="450"/>
    </row>
    <row r="70" spans="2:9" ht="160.05000000000001" customHeight="1">
      <c r="B70" s="751"/>
      <c r="C70" s="754"/>
      <c r="D70" s="686"/>
      <c r="E70" s="709" t="s">
        <v>577</v>
      </c>
      <c r="F70" s="711" t="s">
        <v>575</v>
      </c>
      <c r="G70" s="713">
        <f>1.2*161</f>
        <v>193.2</v>
      </c>
      <c r="H70" s="700">
        <v>10650000</v>
      </c>
      <c r="I70" s="466"/>
    </row>
    <row r="71" spans="2:9" ht="160.05000000000001" customHeight="1">
      <c r="B71" s="751"/>
      <c r="C71" s="754"/>
      <c r="D71" s="686"/>
      <c r="E71" s="723"/>
      <c r="F71" s="718"/>
      <c r="G71" s="719"/>
      <c r="H71" s="701"/>
      <c r="I71" s="466"/>
    </row>
    <row r="72" spans="2:9" ht="160.05000000000001" customHeight="1">
      <c r="B72" s="751"/>
      <c r="C72" s="754"/>
      <c r="D72" s="686"/>
      <c r="E72" s="723"/>
      <c r="F72" s="718"/>
      <c r="G72" s="719"/>
      <c r="H72" s="701"/>
      <c r="I72" s="466"/>
    </row>
    <row r="73" spans="2:9" ht="160.05000000000001" customHeight="1">
      <c r="B73" s="751"/>
      <c r="C73" s="754"/>
      <c r="D73" s="686"/>
      <c r="E73" s="723"/>
      <c r="F73" s="718"/>
      <c r="G73" s="719"/>
      <c r="H73" s="702"/>
      <c r="I73" s="466"/>
    </row>
    <row r="74" spans="2:9" ht="160.05000000000001" customHeight="1">
      <c r="B74" s="751"/>
      <c r="C74" s="754"/>
      <c r="D74" s="686"/>
      <c r="E74" s="720" t="s">
        <v>578</v>
      </c>
      <c r="F74" s="711" t="s">
        <v>575</v>
      </c>
      <c r="G74" s="713">
        <f>24*25</f>
        <v>600</v>
      </c>
      <c r="H74" s="700">
        <v>29800000</v>
      </c>
      <c r="I74" s="450"/>
    </row>
    <row r="75" spans="2:9" ht="160.05000000000001" customHeight="1">
      <c r="B75" s="751"/>
      <c r="C75" s="754"/>
      <c r="D75" s="686"/>
      <c r="E75" s="721"/>
      <c r="F75" s="718"/>
      <c r="G75" s="719"/>
      <c r="H75" s="701"/>
      <c r="I75" s="450"/>
    </row>
    <row r="76" spans="2:9" ht="160.05000000000001" customHeight="1">
      <c r="B76" s="751"/>
      <c r="C76" s="754"/>
      <c r="D76" s="686"/>
      <c r="E76" s="722"/>
      <c r="F76" s="712"/>
      <c r="G76" s="714"/>
      <c r="H76" s="702"/>
      <c r="I76" s="450"/>
    </row>
    <row r="77" spans="2:9" ht="160.05000000000001" customHeight="1">
      <c r="B77" s="751"/>
      <c r="C77" s="754"/>
      <c r="D77" s="686"/>
      <c r="E77" s="709" t="s">
        <v>579</v>
      </c>
      <c r="F77" s="711" t="s">
        <v>575</v>
      </c>
      <c r="G77" s="713">
        <f>8*4+2.5*2.5</f>
        <v>38.25</v>
      </c>
      <c r="H77" s="700">
        <v>2260000</v>
      </c>
      <c r="I77" s="466"/>
    </row>
    <row r="78" spans="2:9" ht="160.05000000000001" customHeight="1">
      <c r="B78" s="751"/>
      <c r="C78" s="754"/>
      <c r="D78" s="687"/>
      <c r="E78" s="710"/>
      <c r="F78" s="712"/>
      <c r="G78" s="714"/>
      <c r="H78" s="702"/>
      <c r="I78" s="466"/>
    </row>
    <row r="79" spans="2:9" ht="160.05000000000001" customHeight="1">
      <c r="B79" s="751"/>
      <c r="C79" s="754"/>
      <c r="D79" s="685" t="s">
        <v>580</v>
      </c>
      <c r="E79" s="715" t="s">
        <v>581</v>
      </c>
      <c r="F79" s="711" t="s">
        <v>6</v>
      </c>
      <c r="G79" s="713">
        <v>1</v>
      </c>
      <c r="H79" s="700">
        <v>5700000</v>
      </c>
      <c r="I79" s="450"/>
    </row>
    <row r="80" spans="2:9" ht="160.05000000000001" customHeight="1">
      <c r="B80" s="751"/>
      <c r="C80" s="754"/>
      <c r="D80" s="686"/>
      <c r="E80" s="717"/>
      <c r="F80" s="712"/>
      <c r="G80" s="714"/>
      <c r="H80" s="702"/>
      <c r="I80" s="450"/>
    </row>
    <row r="81" spans="2:9" ht="160.05000000000001" customHeight="1">
      <c r="B81" s="751"/>
      <c r="C81" s="754"/>
      <c r="D81" s="686"/>
      <c r="E81" s="467" t="s">
        <v>582</v>
      </c>
      <c r="F81" s="468" t="s">
        <v>6</v>
      </c>
      <c r="G81" s="459">
        <v>1</v>
      </c>
      <c r="H81" s="455">
        <v>950000</v>
      </c>
      <c r="I81" s="450"/>
    </row>
    <row r="82" spans="2:9" ht="160.05000000000001" customHeight="1">
      <c r="B82" s="751"/>
      <c r="C82" s="754"/>
      <c r="D82" s="686"/>
      <c r="E82" s="720" t="s">
        <v>583</v>
      </c>
      <c r="F82" s="711" t="s">
        <v>6</v>
      </c>
      <c r="G82" s="713">
        <v>1</v>
      </c>
      <c r="H82" s="730">
        <v>1800000</v>
      </c>
      <c r="I82" s="450"/>
    </row>
    <row r="83" spans="2:9" ht="160.05000000000001" customHeight="1">
      <c r="B83" s="751"/>
      <c r="C83" s="754"/>
      <c r="D83" s="686"/>
      <c r="E83" s="722"/>
      <c r="F83" s="712"/>
      <c r="G83" s="714"/>
      <c r="H83" s="731"/>
      <c r="I83" s="450"/>
    </row>
    <row r="84" spans="2:9" ht="160.05000000000001" customHeight="1">
      <c r="B84" s="751"/>
      <c r="C84" s="754"/>
      <c r="D84" s="686"/>
      <c r="E84" s="720" t="s">
        <v>584</v>
      </c>
      <c r="F84" s="711" t="s">
        <v>6</v>
      </c>
      <c r="G84" s="713">
        <v>1</v>
      </c>
      <c r="H84" s="700">
        <v>9600000</v>
      </c>
      <c r="I84" s="450"/>
    </row>
    <row r="85" spans="2:9" ht="160.05000000000001" customHeight="1">
      <c r="B85" s="751"/>
      <c r="C85" s="754"/>
      <c r="D85" s="686"/>
      <c r="E85" s="721"/>
      <c r="F85" s="718"/>
      <c r="G85" s="719"/>
      <c r="H85" s="701"/>
      <c r="I85" s="450"/>
    </row>
    <row r="86" spans="2:9" ht="160.05000000000001" customHeight="1">
      <c r="B86" s="751"/>
      <c r="C86" s="754"/>
      <c r="D86" s="686"/>
      <c r="E86" s="721"/>
      <c r="F86" s="718"/>
      <c r="G86" s="719"/>
      <c r="H86" s="701"/>
      <c r="I86" s="450"/>
    </row>
    <row r="87" spans="2:9" ht="160.05000000000001" customHeight="1">
      <c r="B87" s="751"/>
      <c r="C87" s="754"/>
      <c r="D87" s="686"/>
      <c r="E87" s="722"/>
      <c r="F87" s="712"/>
      <c r="G87" s="714"/>
      <c r="H87" s="702"/>
      <c r="I87" s="450"/>
    </row>
    <row r="88" spans="2:9" ht="160.05000000000001" customHeight="1">
      <c r="B88" s="751"/>
      <c r="C88" s="754"/>
      <c r="D88" s="686"/>
      <c r="E88" s="720" t="s">
        <v>585</v>
      </c>
      <c r="F88" s="711" t="s">
        <v>6</v>
      </c>
      <c r="G88" s="713">
        <v>1</v>
      </c>
      <c r="H88" s="700">
        <v>3500000</v>
      </c>
      <c r="I88" s="450"/>
    </row>
    <row r="89" spans="2:9" ht="160.05000000000001" customHeight="1">
      <c r="B89" s="751"/>
      <c r="C89" s="754"/>
      <c r="D89" s="686"/>
      <c r="E89" s="721"/>
      <c r="F89" s="718"/>
      <c r="G89" s="719"/>
      <c r="H89" s="701"/>
      <c r="I89" s="450"/>
    </row>
    <row r="90" spans="2:9" ht="160.05000000000001" customHeight="1">
      <c r="B90" s="751"/>
      <c r="C90" s="754"/>
      <c r="D90" s="686"/>
      <c r="E90" s="721"/>
      <c r="F90" s="718"/>
      <c r="G90" s="719"/>
      <c r="H90" s="701"/>
      <c r="I90" s="450"/>
    </row>
    <row r="91" spans="2:9" ht="160.05000000000001" customHeight="1">
      <c r="B91" s="751"/>
      <c r="C91" s="754"/>
      <c r="D91" s="686"/>
      <c r="E91" s="721"/>
      <c r="F91" s="718"/>
      <c r="G91" s="719"/>
      <c r="H91" s="701"/>
      <c r="I91" s="450"/>
    </row>
    <row r="92" spans="2:9" ht="160.05000000000001" customHeight="1">
      <c r="B92" s="751"/>
      <c r="C92" s="754"/>
      <c r="D92" s="686"/>
      <c r="E92" s="721"/>
      <c r="F92" s="718"/>
      <c r="G92" s="719"/>
      <c r="H92" s="701"/>
      <c r="I92" s="450"/>
    </row>
    <row r="93" spans="2:9" ht="160.05000000000001" customHeight="1">
      <c r="B93" s="751"/>
      <c r="C93" s="754"/>
      <c r="D93" s="686"/>
      <c r="E93" s="721"/>
      <c r="F93" s="718"/>
      <c r="G93" s="719"/>
      <c r="H93" s="701"/>
      <c r="I93" s="450"/>
    </row>
    <row r="94" spans="2:9" ht="160.05000000000001" customHeight="1">
      <c r="B94" s="751"/>
      <c r="C94" s="754"/>
      <c r="D94" s="686"/>
      <c r="E94" s="722"/>
      <c r="F94" s="712"/>
      <c r="G94" s="714"/>
      <c r="H94" s="702"/>
      <c r="I94" s="450"/>
    </row>
    <row r="95" spans="2:9" ht="160.05000000000001" customHeight="1">
      <c r="B95" s="751"/>
      <c r="C95" s="754"/>
      <c r="D95" s="686"/>
      <c r="E95" s="720" t="s">
        <v>586</v>
      </c>
      <c r="F95" s="711" t="s">
        <v>6</v>
      </c>
      <c r="G95" s="713">
        <v>1</v>
      </c>
      <c r="H95" s="700">
        <v>450000</v>
      </c>
      <c r="I95" s="450"/>
    </row>
    <row r="96" spans="2:9" ht="160.05000000000001" customHeight="1">
      <c r="B96" s="751"/>
      <c r="C96" s="754"/>
      <c r="D96" s="687"/>
      <c r="E96" s="722"/>
      <c r="F96" s="712"/>
      <c r="G96" s="714"/>
      <c r="H96" s="702"/>
      <c r="I96" s="450"/>
    </row>
    <row r="97" spans="2:9" ht="160.05000000000001" customHeight="1">
      <c r="B97" s="751"/>
      <c r="C97" s="754"/>
      <c r="D97" s="685" t="s">
        <v>587</v>
      </c>
      <c r="E97" s="720" t="s">
        <v>588</v>
      </c>
      <c r="F97" s="711" t="s">
        <v>6</v>
      </c>
      <c r="G97" s="713">
        <v>1</v>
      </c>
      <c r="H97" s="700">
        <v>11700000</v>
      </c>
      <c r="I97" s="450"/>
    </row>
    <row r="98" spans="2:9" ht="160.05000000000001" customHeight="1">
      <c r="B98" s="751"/>
      <c r="C98" s="754"/>
      <c r="D98" s="686"/>
      <c r="E98" s="722"/>
      <c r="F98" s="712"/>
      <c r="G98" s="714"/>
      <c r="H98" s="702"/>
      <c r="I98" s="450"/>
    </row>
    <row r="99" spans="2:9" ht="160.05000000000001" customHeight="1">
      <c r="B99" s="751"/>
      <c r="C99" s="754"/>
      <c r="D99" s="686"/>
      <c r="E99" s="720" t="s">
        <v>589</v>
      </c>
      <c r="F99" s="711" t="s">
        <v>6</v>
      </c>
      <c r="G99" s="713">
        <v>1</v>
      </c>
      <c r="H99" s="700">
        <v>9200000</v>
      </c>
      <c r="I99" s="450"/>
    </row>
    <row r="100" spans="2:9" ht="160.05000000000001" customHeight="1">
      <c r="B100" s="751"/>
      <c r="C100" s="754"/>
      <c r="D100" s="686"/>
      <c r="E100" s="721"/>
      <c r="F100" s="718"/>
      <c r="G100" s="719"/>
      <c r="H100" s="701"/>
      <c r="I100" s="450"/>
    </row>
    <row r="101" spans="2:9" ht="160.05000000000001" customHeight="1">
      <c r="B101" s="751"/>
      <c r="C101" s="754"/>
      <c r="D101" s="686"/>
      <c r="E101" s="721"/>
      <c r="F101" s="718"/>
      <c r="G101" s="719"/>
      <c r="H101" s="701"/>
      <c r="I101" s="450"/>
    </row>
    <row r="102" spans="2:9" ht="160.05000000000001" customHeight="1">
      <c r="B102" s="751"/>
      <c r="C102" s="754"/>
      <c r="D102" s="686"/>
      <c r="E102" s="721"/>
      <c r="F102" s="718"/>
      <c r="G102" s="719"/>
      <c r="H102" s="701"/>
      <c r="I102" s="450"/>
    </row>
    <row r="103" spans="2:9" ht="160.05000000000001" customHeight="1">
      <c r="B103" s="751"/>
      <c r="C103" s="754"/>
      <c r="D103" s="686"/>
      <c r="E103" s="721"/>
      <c r="F103" s="718"/>
      <c r="G103" s="719"/>
      <c r="H103" s="701"/>
      <c r="I103" s="450"/>
    </row>
    <row r="104" spans="2:9" ht="160.05000000000001" customHeight="1">
      <c r="B104" s="751"/>
      <c r="C104" s="754"/>
      <c r="D104" s="686"/>
      <c r="E104" s="721"/>
      <c r="F104" s="718"/>
      <c r="G104" s="719"/>
      <c r="H104" s="701"/>
      <c r="I104" s="450"/>
    </row>
    <row r="105" spans="2:9" ht="160.05000000000001" customHeight="1">
      <c r="B105" s="751"/>
      <c r="C105" s="754"/>
      <c r="D105" s="686"/>
      <c r="E105" s="721"/>
      <c r="F105" s="718"/>
      <c r="G105" s="719"/>
      <c r="H105" s="701"/>
      <c r="I105" s="450"/>
    </row>
    <row r="106" spans="2:9" ht="160.05000000000001" customHeight="1">
      <c r="B106" s="751"/>
      <c r="C106" s="754"/>
      <c r="D106" s="686"/>
      <c r="E106" s="722"/>
      <c r="F106" s="712"/>
      <c r="G106" s="714"/>
      <c r="H106" s="702"/>
      <c r="I106" s="450"/>
    </row>
    <row r="107" spans="2:9" ht="160.05000000000001" customHeight="1">
      <c r="B107" s="751"/>
      <c r="C107" s="754"/>
      <c r="D107" s="687"/>
      <c r="E107" s="467" t="s">
        <v>590</v>
      </c>
      <c r="F107" s="468" t="s">
        <v>6</v>
      </c>
      <c r="G107" s="459">
        <v>1</v>
      </c>
      <c r="H107" s="472">
        <v>6200000</v>
      </c>
      <c r="I107" s="450"/>
    </row>
    <row r="108" spans="2:9" ht="160.05000000000001" customHeight="1">
      <c r="B108" s="751"/>
      <c r="C108" s="754"/>
      <c r="D108" s="445" t="s">
        <v>591</v>
      </c>
      <c r="E108" s="467" t="s">
        <v>592</v>
      </c>
      <c r="F108" s="468" t="s">
        <v>6</v>
      </c>
      <c r="G108" s="459">
        <v>1</v>
      </c>
      <c r="H108" s="465">
        <v>13000000</v>
      </c>
      <c r="I108" s="450"/>
    </row>
    <row r="109" spans="2:9" ht="160.05000000000001" customHeight="1">
      <c r="B109" s="751"/>
      <c r="C109" s="754"/>
      <c r="D109" s="685" t="s">
        <v>593</v>
      </c>
      <c r="E109" s="709" t="s">
        <v>594</v>
      </c>
      <c r="F109" s="711" t="s">
        <v>6</v>
      </c>
      <c r="G109" s="713">
        <v>1</v>
      </c>
      <c r="H109" s="700">
        <v>3000000</v>
      </c>
      <c r="I109" s="450"/>
    </row>
    <row r="110" spans="2:9" ht="160.05000000000001" customHeight="1">
      <c r="B110" s="751"/>
      <c r="C110" s="754"/>
      <c r="D110" s="687"/>
      <c r="E110" s="710"/>
      <c r="F110" s="712"/>
      <c r="G110" s="714"/>
      <c r="H110" s="702"/>
      <c r="I110" s="450"/>
    </row>
    <row r="111" spans="2:9" ht="160.05000000000001" customHeight="1">
      <c r="B111" s="751"/>
      <c r="C111" s="754"/>
      <c r="D111" s="685" t="s">
        <v>595</v>
      </c>
      <c r="E111" s="720" t="s">
        <v>596</v>
      </c>
      <c r="F111" s="711" t="s">
        <v>6</v>
      </c>
      <c r="G111" s="713">
        <v>1</v>
      </c>
      <c r="H111" s="848">
        <v>150000</v>
      </c>
      <c r="I111" s="466"/>
    </row>
    <row r="112" spans="2:9" ht="160.05000000000001" customHeight="1">
      <c r="B112" s="751"/>
      <c r="C112" s="754"/>
      <c r="D112" s="687"/>
      <c r="E112" s="722"/>
      <c r="F112" s="712"/>
      <c r="G112" s="714"/>
      <c r="H112" s="849"/>
      <c r="I112" s="466"/>
    </row>
    <row r="113" spans="2:9" ht="160.05000000000001" customHeight="1">
      <c r="B113" s="751"/>
      <c r="C113" s="754"/>
      <c r="D113" s="685" t="s">
        <v>597</v>
      </c>
      <c r="E113" s="720" t="s">
        <v>598</v>
      </c>
      <c r="F113" s="711" t="s">
        <v>6</v>
      </c>
      <c r="G113" s="713">
        <v>1</v>
      </c>
      <c r="H113" s="700">
        <v>12000000</v>
      </c>
      <c r="I113" s="450"/>
    </row>
    <row r="114" spans="2:9" ht="160.05000000000001" customHeight="1">
      <c r="B114" s="751"/>
      <c r="C114" s="754"/>
      <c r="D114" s="686"/>
      <c r="E114" s="721"/>
      <c r="F114" s="718"/>
      <c r="G114" s="719"/>
      <c r="H114" s="701"/>
      <c r="I114" s="450"/>
    </row>
    <row r="115" spans="2:9" ht="160.05000000000001" customHeight="1">
      <c r="B115" s="751"/>
      <c r="C115" s="754"/>
      <c r="D115" s="686"/>
      <c r="E115" s="721"/>
      <c r="F115" s="718"/>
      <c r="G115" s="719"/>
      <c r="H115" s="701"/>
      <c r="I115" s="450"/>
    </row>
    <row r="116" spans="2:9" ht="160.05000000000001" customHeight="1">
      <c r="B116" s="751"/>
      <c r="C116" s="754"/>
      <c r="D116" s="686"/>
      <c r="E116" s="722"/>
      <c r="F116" s="718"/>
      <c r="G116" s="719"/>
      <c r="H116" s="702"/>
      <c r="I116" s="450"/>
    </row>
    <row r="117" spans="2:9" ht="160.05000000000001" customHeight="1">
      <c r="B117" s="751"/>
      <c r="C117" s="754"/>
      <c r="D117" s="686"/>
      <c r="E117" s="720" t="s">
        <v>599</v>
      </c>
      <c r="F117" s="718"/>
      <c r="G117" s="719"/>
      <c r="H117" s="700">
        <v>9800000</v>
      </c>
      <c r="I117" s="450"/>
    </row>
    <row r="118" spans="2:9" ht="160.05000000000001" customHeight="1">
      <c r="B118" s="751"/>
      <c r="C118" s="754"/>
      <c r="D118" s="686"/>
      <c r="E118" s="721"/>
      <c r="F118" s="718"/>
      <c r="G118" s="719"/>
      <c r="H118" s="701"/>
      <c r="I118" s="450"/>
    </row>
    <row r="119" spans="2:9" ht="160.05000000000001" customHeight="1">
      <c r="B119" s="751"/>
      <c r="C119" s="754"/>
      <c r="D119" s="686"/>
      <c r="E119" s="721"/>
      <c r="F119" s="718"/>
      <c r="G119" s="719"/>
      <c r="H119" s="701"/>
      <c r="I119" s="450"/>
    </row>
    <row r="120" spans="2:9" ht="160.05000000000001" customHeight="1">
      <c r="B120" s="751"/>
      <c r="C120" s="755"/>
      <c r="D120" s="687"/>
      <c r="E120" s="722"/>
      <c r="F120" s="712"/>
      <c r="G120" s="714"/>
      <c r="H120" s="702"/>
      <c r="I120" s="450"/>
    </row>
    <row r="121" spans="2:9" ht="42" customHeight="1">
      <c r="B121" s="751"/>
      <c r="C121" s="742" t="s">
        <v>53</v>
      </c>
      <c r="D121" s="743"/>
      <c r="E121" s="743"/>
      <c r="F121" s="744"/>
      <c r="G121" s="745"/>
      <c r="H121" s="473">
        <f>SUM(H32:H120)</f>
        <v>290280000</v>
      </c>
      <c r="I121" s="474"/>
    </row>
    <row r="122" spans="2:9" ht="42" customHeight="1">
      <c r="B122" s="752"/>
      <c r="C122" s="746" t="s">
        <v>54</v>
      </c>
      <c r="D122" s="747"/>
      <c r="E122" s="747"/>
      <c r="F122" s="748"/>
      <c r="G122" s="749"/>
      <c r="H122" s="464">
        <f>TRUNC(SUM(H121),-3)</f>
        <v>290280000</v>
      </c>
      <c r="I122" s="389"/>
    </row>
    <row r="123" spans="2:9" ht="42" customHeight="1">
      <c r="B123" s="750" t="s">
        <v>55</v>
      </c>
      <c r="C123" s="753" t="s">
        <v>600</v>
      </c>
      <c r="D123" s="49" t="s">
        <v>56</v>
      </c>
      <c r="E123" s="475" t="s">
        <v>65</v>
      </c>
      <c r="F123" s="476" t="s">
        <v>6</v>
      </c>
      <c r="G123" s="477">
        <v>1</v>
      </c>
      <c r="H123" s="476">
        <f>H121*0.8738%</f>
        <v>2536466.64</v>
      </c>
      <c r="I123" s="452"/>
    </row>
    <row r="124" spans="2:9" ht="42" customHeight="1">
      <c r="B124" s="751"/>
      <c r="C124" s="754"/>
      <c r="D124" s="49" t="s">
        <v>57</v>
      </c>
      <c r="E124" s="475" t="s">
        <v>66</v>
      </c>
      <c r="F124" s="476" t="s">
        <v>6</v>
      </c>
      <c r="G124" s="477">
        <v>1</v>
      </c>
      <c r="H124" s="476">
        <f>H121*0.7023%</f>
        <v>2038636.4400000002</v>
      </c>
      <c r="I124" s="452"/>
    </row>
    <row r="125" spans="2:9" ht="42" customHeight="1">
      <c r="B125" s="751"/>
      <c r="C125" s="755"/>
      <c r="D125" s="49" t="s">
        <v>58</v>
      </c>
      <c r="E125" s="475" t="s">
        <v>64</v>
      </c>
      <c r="F125" s="476" t="s">
        <v>6</v>
      </c>
      <c r="G125" s="477">
        <v>1</v>
      </c>
      <c r="H125" s="476">
        <f>H121*1.1*0.102%</f>
        <v>325694.15999999997</v>
      </c>
      <c r="I125" s="452"/>
    </row>
    <row r="126" spans="2:9" ht="42" customHeight="1">
      <c r="B126" s="752"/>
      <c r="C126" s="746" t="s">
        <v>59</v>
      </c>
      <c r="D126" s="747"/>
      <c r="E126" s="747"/>
      <c r="F126" s="748"/>
      <c r="G126" s="749"/>
      <c r="H126" s="478">
        <f>SUM(H123:H125)</f>
        <v>4900797.24</v>
      </c>
      <c r="I126" s="389"/>
    </row>
    <row r="127" spans="2:9" ht="42" customHeight="1">
      <c r="B127" s="756" t="s">
        <v>457</v>
      </c>
      <c r="C127" s="757"/>
      <c r="D127" s="757"/>
      <c r="E127" s="757"/>
      <c r="F127" s="757"/>
      <c r="G127" s="758"/>
      <c r="H127" s="479">
        <f>SUM(H31,H122,H126)</f>
        <v>360330797.24000001</v>
      </c>
      <c r="I127" s="391"/>
    </row>
    <row r="128" spans="2:9" ht="42" customHeight="1">
      <c r="B128" s="736" t="s">
        <v>46</v>
      </c>
      <c r="C128" s="737"/>
      <c r="D128" s="737"/>
      <c r="E128" s="737"/>
      <c r="F128" s="737"/>
      <c r="G128" s="738"/>
      <c r="H128" s="480">
        <f>H126*5%+(H127-H126)*17.65%</f>
        <v>62978434.862000003</v>
      </c>
      <c r="I128" s="393" t="s">
        <v>60</v>
      </c>
    </row>
    <row r="129" spans="2:9" ht="42" customHeight="1">
      <c r="B129" s="739" t="s">
        <v>458</v>
      </c>
      <c r="C129" s="740"/>
      <c r="D129" s="740"/>
      <c r="E129" s="740"/>
      <c r="F129" s="740"/>
      <c r="G129" s="741"/>
      <c r="H129" s="481">
        <f>SUM(H127:H128)</f>
        <v>423309232.102</v>
      </c>
      <c r="I129" s="395"/>
    </row>
    <row r="130" spans="2:9">
      <c r="H130" s="483"/>
    </row>
    <row r="131" spans="2:9" ht="18" customHeight="1">
      <c r="H131" s="483"/>
    </row>
    <row r="132" spans="2:9" ht="18" customHeight="1">
      <c r="H132" s="483"/>
      <c r="I132" s="398"/>
    </row>
    <row r="133" spans="2:9">
      <c r="H133" s="483"/>
    </row>
    <row r="134" spans="2:9">
      <c r="H134" s="483"/>
      <c r="I134" s="398"/>
    </row>
    <row r="136" spans="2:9">
      <c r="E136" s="398"/>
      <c r="H136" s="483"/>
    </row>
    <row r="137" spans="2:9">
      <c r="H137" s="483"/>
      <c r="I137" s="398"/>
    </row>
  </sheetData>
  <mergeCells count="110">
    <mergeCell ref="H111:H112"/>
    <mergeCell ref="D113:D120"/>
    <mergeCell ref="E113:E116"/>
    <mergeCell ref="F113:F120"/>
    <mergeCell ref="G113:G120"/>
    <mergeCell ref="H113:H116"/>
    <mergeCell ref="B127:G127"/>
    <mergeCell ref="B128:G128"/>
    <mergeCell ref="B129:G129"/>
    <mergeCell ref="E117:E120"/>
    <mergeCell ref="H117:H120"/>
    <mergeCell ref="C121:G121"/>
    <mergeCell ref="C122:G122"/>
    <mergeCell ref="B123:B126"/>
    <mergeCell ref="C123:C125"/>
    <mergeCell ref="C126:G126"/>
    <mergeCell ref="B32:B122"/>
    <mergeCell ref="C32:C120"/>
    <mergeCell ref="D32:D33"/>
    <mergeCell ref="E52:E57"/>
    <mergeCell ref="F52:F62"/>
    <mergeCell ref="G52:G62"/>
    <mergeCell ref="D111:D112"/>
    <mergeCell ref="E111:E112"/>
    <mergeCell ref="H99:H106"/>
    <mergeCell ref="D109:D110"/>
    <mergeCell ref="E109:E110"/>
    <mergeCell ref="F109:F110"/>
    <mergeCell ref="G109:G110"/>
    <mergeCell ref="H109:H110"/>
    <mergeCell ref="E95:E96"/>
    <mergeCell ref="F95:F96"/>
    <mergeCell ref="G95:G96"/>
    <mergeCell ref="H95:H96"/>
    <mergeCell ref="D97:D107"/>
    <mergeCell ref="E97:E98"/>
    <mergeCell ref="F97:F98"/>
    <mergeCell ref="G97:G98"/>
    <mergeCell ref="H97:H98"/>
    <mergeCell ref="E99:E106"/>
    <mergeCell ref="F99:F106"/>
    <mergeCell ref="G99:G106"/>
    <mergeCell ref="G70:G73"/>
    <mergeCell ref="H70:H73"/>
    <mergeCell ref="D52:D62"/>
    <mergeCell ref="H84:H87"/>
    <mergeCell ref="E88:E94"/>
    <mergeCell ref="F88:F94"/>
    <mergeCell ref="G88:G94"/>
    <mergeCell ref="H88:H94"/>
    <mergeCell ref="D79:D96"/>
    <mergeCell ref="E79:E80"/>
    <mergeCell ref="F79:F80"/>
    <mergeCell ref="G79:G80"/>
    <mergeCell ref="H79:H80"/>
    <mergeCell ref="E82:E83"/>
    <mergeCell ref="F82:F83"/>
    <mergeCell ref="G82:G83"/>
    <mergeCell ref="H82:H83"/>
    <mergeCell ref="E84:E87"/>
    <mergeCell ref="F84:F87"/>
    <mergeCell ref="G84:G87"/>
    <mergeCell ref="E35:E38"/>
    <mergeCell ref="F35:F38"/>
    <mergeCell ref="G35:G38"/>
    <mergeCell ref="H52:H62"/>
    <mergeCell ref="E58:E62"/>
    <mergeCell ref="D63:D78"/>
    <mergeCell ref="E63:E66"/>
    <mergeCell ref="F63:F66"/>
    <mergeCell ref="G63:G66"/>
    <mergeCell ref="H63:H66"/>
    <mergeCell ref="E67:E69"/>
    <mergeCell ref="E74:E76"/>
    <mergeCell ref="F74:F76"/>
    <mergeCell ref="G74:G76"/>
    <mergeCell ref="H74:H76"/>
    <mergeCell ref="E77:E78"/>
    <mergeCell ref="F77:F78"/>
    <mergeCell ref="G77:G78"/>
    <mergeCell ref="H77:H78"/>
    <mergeCell ref="F67:F69"/>
    <mergeCell ref="G67:G69"/>
    <mergeCell ref="H67:H69"/>
    <mergeCell ref="E70:E73"/>
    <mergeCell ref="F70:F73"/>
    <mergeCell ref="F111:F112"/>
    <mergeCell ref="G111:G112"/>
    <mergeCell ref="B1:H1"/>
    <mergeCell ref="B4:B31"/>
    <mergeCell ref="C4:C6"/>
    <mergeCell ref="C7:C10"/>
    <mergeCell ref="C11:C23"/>
    <mergeCell ref="C24:C25"/>
    <mergeCell ref="C26:C27"/>
    <mergeCell ref="C28:C29"/>
    <mergeCell ref="D28:D29"/>
    <mergeCell ref="C30:G30"/>
    <mergeCell ref="C31:G31"/>
    <mergeCell ref="H35:H38"/>
    <mergeCell ref="E42:E43"/>
    <mergeCell ref="F42:F43"/>
    <mergeCell ref="G42:G43"/>
    <mergeCell ref="H42:H43"/>
    <mergeCell ref="D49:D51"/>
    <mergeCell ref="E50:E51"/>
    <mergeCell ref="F50:F51"/>
    <mergeCell ref="G50:G51"/>
    <mergeCell ref="H50:H51"/>
    <mergeCell ref="D34:D48"/>
  </mergeCells>
  <phoneticPr fontId="2" type="noConversion"/>
  <pageMargins left="0.7" right="0.7" top="0.75" bottom="0.75" header="0.3" footer="0.3"/>
  <pageSetup paperSize="9" scale="1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79998168889431442"/>
  </sheetPr>
  <dimension ref="B6:F17"/>
  <sheetViews>
    <sheetView zoomScale="113" zoomScaleNormal="80" workbookViewId="0">
      <selection activeCell="C18" sqref="C18"/>
    </sheetView>
  </sheetViews>
  <sheetFormatPr defaultColWidth="13" defaultRowHeight="19.149999999999999"/>
  <cols>
    <col min="1" max="1" width="1.1875" style="52" customWidth="1"/>
    <col min="2" max="2" width="28.8125" style="52" customWidth="1"/>
    <col min="3" max="3" width="35.5" style="52" customWidth="1"/>
    <col min="4" max="4" width="15.5" style="52" customWidth="1"/>
    <col min="5" max="5" width="52.6875" style="52" customWidth="1"/>
    <col min="6" max="6" width="17.6875" style="52" customWidth="1"/>
    <col min="7" max="7" width="17" style="52" bestFit="1" customWidth="1"/>
    <col min="8" max="16384" width="13" style="52"/>
  </cols>
  <sheetData>
    <row r="6" spans="2:6" s="53" customFormat="1" ht="25.05" customHeight="1" thickBot="1">
      <c r="B6" s="298"/>
      <c r="C6" s="298"/>
      <c r="D6" s="298"/>
      <c r="E6" s="299" t="s">
        <v>346</v>
      </c>
      <c r="F6" s="52"/>
    </row>
    <row r="7" spans="2:6" s="53" customFormat="1" ht="25.05" customHeight="1">
      <c r="B7" s="300" t="s">
        <v>347</v>
      </c>
      <c r="C7" s="301" t="s">
        <v>26</v>
      </c>
      <c r="D7" s="301" t="s">
        <v>348</v>
      </c>
      <c r="E7" s="302" t="s">
        <v>28</v>
      </c>
    </row>
    <row r="8" spans="2:6">
      <c r="B8" s="850" t="s">
        <v>349</v>
      </c>
      <c r="C8" s="303" t="s">
        <v>350</v>
      </c>
      <c r="D8" s="304">
        <f>'2-2.키트'!C6</f>
        <v>17559262.5</v>
      </c>
      <c r="E8" s="305" t="s">
        <v>351</v>
      </c>
    </row>
    <row r="9" spans="2:6">
      <c r="B9" s="850"/>
      <c r="C9" s="303" t="s">
        <v>352</v>
      </c>
      <c r="D9" s="306">
        <f>'2-3.키트_컨텐츠솔루션'!C6</f>
        <v>84080925.5</v>
      </c>
      <c r="E9" s="305" t="s">
        <v>353</v>
      </c>
    </row>
    <row r="10" spans="2:6">
      <c r="B10" s="850"/>
      <c r="C10" s="303" t="s">
        <v>354</v>
      </c>
      <c r="D10" s="306">
        <f>'2-4.키트_설치 및 철거'!C6</f>
        <v>24541790</v>
      </c>
      <c r="E10" s="305" t="s">
        <v>355</v>
      </c>
    </row>
    <row r="11" spans="2:6">
      <c r="B11" s="851" t="s">
        <v>356</v>
      </c>
      <c r="C11" s="852"/>
      <c r="D11" s="307">
        <f>SUM(D8:D10)</f>
        <v>126181978</v>
      </c>
      <c r="E11" s="308"/>
    </row>
    <row r="12" spans="2:6" ht="19.5" thickBot="1">
      <c r="B12" s="853" t="s">
        <v>357</v>
      </c>
      <c r="C12" s="854"/>
      <c r="D12" s="309">
        <f>SUM(D11)</f>
        <v>126181978</v>
      </c>
      <c r="E12" s="310"/>
    </row>
    <row r="17" spans="4:4">
      <c r="D17" s="311"/>
    </row>
  </sheetData>
  <mergeCells count="3">
    <mergeCell ref="B8:B10"/>
    <mergeCell ref="B11:C11"/>
    <mergeCell ref="B12:C12"/>
  </mergeCells>
  <phoneticPr fontId="2" type="noConversion"/>
  <pageMargins left="0.7" right="0.7" top="0.75" bottom="0.75"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79998168889431442"/>
  </sheetPr>
  <dimension ref="A1:Y28"/>
  <sheetViews>
    <sheetView topLeftCell="A13" zoomScale="70" zoomScaleNormal="70" workbookViewId="0">
      <selection activeCell="D17" sqref="D17"/>
    </sheetView>
  </sheetViews>
  <sheetFormatPr defaultColWidth="8.8125" defaultRowHeight="19.149999999999999"/>
  <cols>
    <col min="1" max="1" width="7.5" style="54" customWidth="1"/>
    <col min="2" max="2" width="21" style="54" customWidth="1"/>
    <col min="3" max="3" width="25.5" style="54" customWidth="1"/>
    <col min="4" max="4" width="108.1875" style="312" customWidth="1"/>
    <col min="5" max="14" width="12" style="54" hidden="1" customWidth="1"/>
    <col min="15" max="15" width="7.5" style="54" hidden="1" customWidth="1"/>
    <col min="16" max="16" width="20.1875" style="54" customWidth="1"/>
    <col min="17" max="17" width="20.1875" style="313" customWidth="1"/>
    <col min="18" max="19" width="20.1875" style="54" customWidth="1"/>
    <col min="20" max="20" width="72.1875" style="326" customWidth="1"/>
    <col min="21" max="21" width="52" style="326" hidden="1" customWidth="1"/>
    <col min="22" max="22" width="58" style="326" customWidth="1"/>
    <col min="23" max="23" width="3.1875" style="54" customWidth="1"/>
    <col min="24" max="26" width="8.8125" style="54"/>
    <col min="27" max="27" width="12.5" style="54" bestFit="1" customWidth="1"/>
    <col min="28" max="16384" width="8.8125" style="54"/>
  </cols>
  <sheetData>
    <row r="1" spans="1:25" ht="19.5" thickBot="1">
      <c r="T1" s="855"/>
      <c r="U1" s="855"/>
      <c r="V1" s="855"/>
    </row>
    <row r="2" spans="1:25" s="314" customFormat="1" ht="19.05" customHeight="1">
      <c r="B2" s="856" t="s">
        <v>11</v>
      </c>
      <c r="C2" s="857"/>
      <c r="D2" s="858"/>
      <c r="E2" s="859" t="s">
        <v>358</v>
      </c>
      <c r="F2" s="859"/>
      <c r="G2" s="859"/>
      <c r="H2" s="859"/>
      <c r="I2" s="859"/>
      <c r="J2" s="859"/>
      <c r="K2" s="859"/>
      <c r="L2" s="859"/>
      <c r="M2" s="859"/>
      <c r="N2" s="859"/>
      <c r="O2" s="859"/>
      <c r="P2" s="859"/>
      <c r="Q2" s="859"/>
      <c r="R2" s="859"/>
      <c r="S2" s="859"/>
      <c r="T2" s="860" t="s">
        <v>359</v>
      </c>
      <c r="U2" s="861"/>
      <c r="V2" s="862"/>
    </row>
    <row r="3" spans="1:25" s="314" customFormat="1">
      <c r="B3" s="315" t="s">
        <v>14</v>
      </c>
      <c r="C3" s="863" t="s">
        <v>360</v>
      </c>
      <c r="D3" s="864"/>
      <c r="E3" s="865" t="s">
        <v>361</v>
      </c>
      <c r="F3" s="865"/>
      <c r="G3" s="865"/>
      <c r="H3" s="865"/>
      <c r="I3" s="865"/>
      <c r="J3" s="865"/>
      <c r="K3" s="865"/>
      <c r="L3" s="865"/>
      <c r="M3" s="865"/>
      <c r="N3" s="865"/>
      <c r="O3" s="865"/>
      <c r="P3" s="865"/>
      <c r="Q3" s="865"/>
      <c r="R3" s="865"/>
      <c r="S3" s="865"/>
      <c r="T3" s="316" t="s">
        <v>362</v>
      </c>
      <c r="U3" s="317" t="s">
        <v>363</v>
      </c>
      <c r="V3" s="318" t="s">
        <v>364</v>
      </c>
    </row>
    <row r="4" spans="1:25" s="314" customFormat="1">
      <c r="B4" s="315" t="s">
        <v>17</v>
      </c>
      <c r="C4" s="868" t="s">
        <v>62</v>
      </c>
      <c r="D4" s="869"/>
      <c r="E4" s="866"/>
      <c r="F4" s="866"/>
      <c r="G4" s="866"/>
      <c r="H4" s="866"/>
      <c r="I4" s="866"/>
      <c r="J4" s="866"/>
      <c r="K4" s="866"/>
      <c r="L4" s="866"/>
      <c r="M4" s="866"/>
      <c r="N4" s="866"/>
      <c r="O4" s="866"/>
      <c r="P4" s="866"/>
      <c r="Q4" s="866"/>
      <c r="R4" s="866"/>
      <c r="S4" s="866"/>
      <c r="T4" s="319" t="s">
        <v>18</v>
      </c>
      <c r="U4" s="317" t="s">
        <v>19</v>
      </c>
      <c r="V4" s="318" t="s">
        <v>19</v>
      </c>
    </row>
    <row r="5" spans="1:25" s="314" customFormat="1">
      <c r="B5" s="315" t="s">
        <v>20</v>
      </c>
      <c r="C5" s="870"/>
      <c r="D5" s="871"/>
      <c r="E5" s="866"/>
      <c r="F5" s="866"/>
      <c r="G5" s="866"/>
      <c r="H5" s="866"/>
      <c r="I5" s="866"/>
      <c r="J5" s="866"/>
      <c r="K5" s="866"/>
      <c r="L5" s="866"/>
      <c r="M5" s="866"/>
      <c r="N5" s="866"/>
      <c r="O5" s="866"/>
      <c r="P5" s="866"/>
      <c r="Q5" s="866"/>
      <c r="R5" s="866"/>
      <c r="S5" s="866"/>
      <c r="T5" s="319" t="s">
        <v>21</v>
      </c>
      <c r="U5" s="317"/>
      <c r="V5" s="318" t="s">
        <v>365</v>
      </c>
    </row>
    <row r="6" spans="1:25" s="314" customFormat="1">
      <c r="B6" s="315" t="s">
        <v>22</v>
      </c>
      <c r="C6" s="320">
        <f>S26</f>
        <v>17559262.5</v>
      </c>
      <c r="D6" s="321" t="s">
        <v>366</v>
      </c>
      <c r="E6" s="866"/>
      <c r="F6" s="866"/>
      <c r="G6" s="866"/>
      <c r="H6" s="866"/>
      <c r="I6" s="866"/>
      <c r="J6" s="866"/>
      <c r="K6" s="866"/>
      <c r="L6" s="866"/>
      <c r="M6" s="866"/>
      <c r="N6" s="866"/>
      <c r="O6" s="866"/>
      <c r="P6" s="866"/>
      <c r="Q6" s="866"/>
      <c r="R6" s="866"/>
      <c r="S6" s="866"/>
      <c r="T6" s="319" t="s">
        <v>23</v>
      </c>
      <c r="U6" s="317"/>
      <c r="V6" s="318" t="s">
        <v>367</v>
      </c>
    </row>
    <row r="7" spans="1:25" s="314" customFormat="1" ht="19.5" thickBot="1">
      <c r="B7" s="322" t="s">
        <v>24</v>
      </c>
      <c r="C7" s="872" t="s">
        <v>63</v>
      </c>
      <c r="D7" s="873"/>
      <c r="E7" s="867"/>
      <c r="F7" s="867"/>
      <c r="G7" s="867"/>
      <c r="H7" s="867"/>
      <c r="I7" s="867"/>
      <c r="J7" s="867"/>
      <c r="K7" s="867"/>
      <c r="L7" s="867"/>
      <c r="M7" s="867"/>
      <c r="N7" s="867"/>
      <c r="O7" s="867"/>
      <c r="P7" s="867"/>
      <c r="Q7" s="867"/>
      <c r="R7" s="867"/>
      <c r="S7" s="867"/>
      <c r="T7" s="323" t="s">
        <v>24</v>
      </c>
      <c r="U7" s="324"/>
      <c r="V7" s="325"/>
    </row>
    <row r="8" spans="1:25" ht="33" customHeight="1"/>
    <row r="9" spans="1:25" ht="17.25" customHeight="1">
      <c r="B9" s="883" t="s">
        <v>25</v>
      </c>
      <c r="C9" s="886" t="s">
        <v>26</v>
      </c>
      <c r="D9" s="887"/>
      <c r="E9" s="892" t="s">
        <v>368</v>
      </c>
      <c r="F9" s="893"/>
      <c r="G9" s="893"/>
      <c r="H9" s="893"/>
      <c r="I9" s="893"/>
      <c r="J9" s="893"/>
      <c r="K9" s="893"/>
      <c r="L9" s="893"/>
      <c r="M9" s="893"/>
      <c r="N9" s="893"/>
      <c r="O9" s="894"/>
      <c r="P9" s="898" t="s">
        <v>48</v>
      </c>
      <c r="Q9" s="901" t="s">
        <v>152</v>
      </c>
      <c r="R9" s="874" t="s">
        <v>2</v>
      </c>
      <c r="S9" s="874" t="s">
        <v>369</v>
      </c>
      <c r="T9" s="928" t="s">
        <v>370</v>
      </c>
      <c r="U9" s="929"/>
      <c r="V9" s="930"/>
    </row>
    <row r="10" spans="1:25">
      <c r="B10" s="884"/>
      <c r="C10" s="888"/>
      <c r="D10" s="889"/>
      <c r="E10" s="895"/>
      <c r="F10" s="896"/>
      <c r="G10" s="896"/>
      <c r="H10" s="896"/>
      <c r="I10" s="896"/>
      <c r="J10" s="896"/>
      <c r="K10" s="896"/>
      <c r="L10" s="896"/>
      <c r="M10" s="896"/>
      <c r="N10" s="896"/>
      <c r="O10" s="897"/>
      <c r="P10" s="899"/>
      <c r="Q10" s="902"/>
      <c r="R10" s="875"/>
      <c r="S10" s="875"/>
      <c r="T10" s="931"/>
      <c r="U10" s="932"/>
      <c r="V10" s="933"/>
    </row>
    <row r="11" spans="1:25">
      <c r="B11" s="884"/>
      <c r="C11" s="888"/>
      <c r="D11" s="889"/>
      <c r="E11" s="904" t="s">
        <v>371</v>
      </c>
      <c r="F11" s="905"/>
      <c r="G11" s="905"/>
      <c r="H11" s="906"/>
      <c r="I11" s="904" t="s">
        <v>372</v>
      </c>
      <c r="J11" s="905"/>
      <c r="K11" s="906"/>
      <c r="L11" s="904" t="s">
        <v>373</v>
      </c>
      <c r="M11" s="905"/>
      <c r="N11" s="905"/>
      <c r="O11" s="906"/>
      <c r="P11" s="899"/>
      <c r="Q11" s="902"/>
      <c r="R11" s="875"/>
      <c r="S11" s="875"/>
      <c r="T11" s="931"/>
      <c r="U11" s="932"/>
      <c r="V11" s="933"/>
      <c r="W11" s="327"/>
      <c r="Y11" s="327"/>
    </row>
    <row r="12" spans="1:25" ht="18" customHeight="1">
      <c r="B12" s="884"/>
      <c r="C12" s="888"/>
      <c r="D12" s="889"/>
      <c r="E12" s="880" t="s">
        <v>374</v>
      </c>
      <c r="F12" s="880" t="s">
        <v>375</v>
      </c>
      <c r="G12" s="880" t="s">
        <v>376</v>
      </c>
      <c r="H12" s="874" t="s">
        <v>377</v>
      </c>
      <c r="I12" s="877" t="s">
        <v>378</v>
      </c>
      <c r="J12" s="877" t="s">
        <v>379</v>
      </c>
      <c r="K12" s="877" t="s">
        <v>380</v>
      </c>
      <c r="L12" s="880" t="s">
        <v>374</v>
      </c>
      <c r="M12" s="880" t="s">
        <v>375</v>
      </c>
      <c r="N12" s="880" t="s">
        <v>376</v>
      </c>
      <c r="O12" s="874" t="s">
        <v>377</v>
      </c>
      <c r="P12" s="899"/>
      <c r="Q12" s="902"/>
      <c r="R12" s="875"/>
      <c r="S12" s="875"/>
      <c r="T12" s="931"/>
      <c r="U12" s="932"/>
      <c r="V12" s="933"/>
      <c r="W12" s="327"/>
      <c r="Y12" s="327"/>
    </row>
    <row r="13" spans="1:25">
      <c r="B13" s="884"/>
      <c r="C13" s="888"/>
      <c r="D13" s="889"/>
      <c r="E13" s="881"/>
      <c r="F13" s="881"/>
      <c r="G13" s="881"/>
      <c r="H13" s="875"/>
      <c r="I13" s="878"/>
      <c r="J13" s="878"/>
      <c r="K13" s="878"/>
      <c r="L13" s="881"/>
      <c r="M13" s="881"/>
      <c r="N13" s="881"/>
      <c r="O13" s="875"/>
      <c r="P13" s="899"/>
      <c r="Q13" s="902"/>
      <c r="R13" s="875"/>
      <c r="S13" s="875"/>
      <c r="T13" s="931"/>
      <c r="U13" s="932"/>
      <c r="V13" s="933"/>
      <c r="W13" s="327"/>
      <c r="Y13" s="327"/>
    </row>
    <row r="14" spans="1:25">
      <c r="A14" s="328"/>
      <c r="B14" s="885"/>
      <c r="C14" s="890"/>
      <c r="D14" s="891"/>
      <c r="E14" s="882"/>
      <c r="F14" s="882"/>
      <c r="G14" s="882"/>
      <c r="H14" s="876"/>
      <c r="I14" s="879"/>
      <c r="J14" s="879"/>
      <c r="K14" s="879"/>
      <c r="L14" s="882"/>
      <c r="M14" s="882"/>
      <c r="N14" s="882"/>
      <c r="O14" s="876"/>
      <c r="P14" s="900"/>
      <c r="Q14" s="903"/>
      <c r="R14" s="876"/>
      <c r="S14" s="876"/>
      <c r="T14" s="934"/>
      <c r="U14" s="935"/>
      <c r="V14" s="936"/>
      <c r="W14" s="327"/>
    </row>
    <row r="15" spans="1:25" ht="126" customHeight="1">
      <c r="A15" s="328"/>
      <c r="B15" s="911" t="s">
        <v>381</v>
      </c>
      <c r="C15" s="329" t="s">
        <v>382</v>
      </c>
      <c r="D15" s="330" t="s">
        <v>383</v>
      </c>
      <c r="E15" s="331"/>
      <c r="F15" s="331"/>
      <c r="G15" s="331"/>
      <c r="H15" s="332"/>
      <c r="I15" s="331"/>
      <c r="J15" s="331"/>
      <c r="K15" s="331"/>
      <c r="L15" s="331"/>
      <c r="M15" s="331"/>
      <c r="N15" s="331"/>
      <c r="O15" s="332"/>
      <c r="P15" s="333">
        <v>120000</v>
      </c>
      <c r="Q15" s="334"/>
      <c r="R15" s="335">
        <v>3</v>
      </c>
      <c r="S15" s="336">
        <f>P15*R15</f>
        <v>360000</v>
      </c>
      <c r="T15" s="913"/>
      <c r="U15" s="914"/>
      <c r="V15" s="915"/>
      <c r="W15" s="327"/>
    </row>
    <row r="16" spans="1:25" ht="112.8" customHeight="1">
      <c r="A16" s="328"/>
      <c r="B16" s="912"/>
      <c r="C16" s="337" t="s">
        <v>384</v>
      </c>
      <c r="D16" s="330" t="s">
        <v>385</v>
      </c>
      <c r="E16" s="331"/>
      <c r="F16" s="331"/>
      <c r="G16" s="331"/>
      <c r="H16" s="332"/>
      <c r="I16" s="331"/>
      <c r="J16" s="331"/>
      <c r="K16" s="331"/>
      <c r="L16" s="331"/>
      <c r="M16" s="331"/>
      <c r="N16" s="331"/>
      <c r="O16" s="332"/>
      <c r="P16" s="333">
        <v>220000</v>
      </c>
      <c r="Q16" s="334"/>
      <c r="R16" s="335">
        <v>6</v>
      </c>
      <c r="S16" s="336">
        <f t="shared" ref="S16:S22" si="0">P16*R16</f>
        <v>1320000</v>
      </c>
      <c r="T16" s="913"/>
      <c r="U16" s="914"/>
      <c r="V16" s="915"/>
      <c r="W16" s="327"/>
    </row>
    <row r="17" spans="1:23" ht="225" customHeight="1">
      <c r="A17" s="328"/>
      <c r="B17" s="912"/>
      <c r="C17" s="329" t="s">
        <v>386</v>
      </c>
      <c r="D17" s="330" t="s">
        <v>387</v>
      </c>
      <c r="E17" s="331"/>
      <c r="F17" s="331"/>
      <c r="G17" s="331"/>
      <c r="H17" s="332"/>
      <c r="I17" s="331"/>
      <c r="J17" s="331"/>
      <c r="K17" s="331"/>
      <c r="L17" s="331"/>
      <c r="M17" s="331"/>
      <c r="N17" s="331"/>
      <c r="O17" s="332"/>
      <c r="P17" s="333">
        <v>400000</v>
      </c>
      <c r="Q17" s="334"/>
      <c r="R17" s="335">
        <v>4</v>
      </c>
      <c r="S17" s="336">
        <f t="shared" si="0"/>
        <v>1600000</v>
      </c>
      <c r="T17" s="913"/>
      <c r="U17" s="914"/>
      <c r="V17" s="915"/>
      <c r="W17" s="327"/>
    </row>
    <row r="18" spans="1:23" ht="226.05" customHeight="1">
      <c r="A18" s="328"/>
      <c r="B18" s="912"/>
      <c r="C18" s="916" t="s">
        <v>388</v>
      </c>
      <c r="D18" s="330" t="s">
        <v>389</v>
      </c>
      <c r="E18" s="331"/>
      <c r="F18" s="331"/>
      <c r="G18" s="331"/>
      <c r="H18" s="332"/>
      <c r="I18" s="331"/>
      <c r="J18" s="331"/>
      <c r="K18" s="331"/>
      <c r="L18" s="331"/>
      <c r="M18" s="331"/>
      <c r="N18" s="331"/>
      <c r="O18" s="332"/>
      <c r="P18" s="333">
        <v>1500000</v>
      </c>
      <c r="Q18" s="334"/>
      <c r="R18" s="335">
        <v>1</v>
      </c>
      <c r="S18" s="336">
        <f t="shared" si="0"/>
        <v>1500000</v>
      </c>
      <c r="T18" s="918"/>
      <c r="U18" s="919"/>
      <c r="V18" s="920"/>
      <c r="W18" s="327"/>
    </row>
    <row r="19" spans="1:23" ht="88.05" customHeight="1">
      <c r="A19" s="328"/>
      <c r="B19" s="912"/>
      <c r="C19" s="917"/>
      <c r="D19" s="330" t="s">
        <v>390</v>
      </c>
      <c r="E19" s="331"/>
      <c r="F19" s="331"/>
      <c r="G19" s="331"/>
      <c r="H19" s="332"/>
      <c r="I19" s="331"/>
      <c r="J19" s="331"/>
      <c r="K19" s="331"/>
      <c r="L19" s="331"/>
      <c r="M19" s="331"/>
      <c r="N19" s="331"/>
      <c r="O19" s="332"/>
      <c r="P19" s="333">
        <v>1000000</v>
      </c>
      <c r="Q19" s="334"/>
      <c r="R19" s="335">
        <v>1</v>
      </c>
      <c r="S19" s="336">
        <f t="shared" si="0"/>
        <v>1000000</v>
      </c>
      <c r="T19" s="921"/>
      <c r="U19" s="922"/>
      <c r="V19" s="923"/>
      <c r="W19" s="327"/>
    </row>
    <row r="20" spans="1:23" ht="114" customHeight="1">
      <c r="A20" s="328"/>
      <c r="B20" s="912"/>
      <c r="C20" s="916" t="s">
        <v>391</v>
      </c>
      <c r="D20" s="330" t="s">
        <v>392</v>
      </c>
      <c r="E20" s="331"/>
      <c r="F20" s="331"/>
      <c r="G20" s="331"/>
      <c r="H20" s="332"/>
      <c r="I20" s="331"/>
      <c r="J20" s="331"/>
      <c r="K20" s="331"/>
      <c r="L20" s="331"/>
      <c r="M20" s="331"/>
      <c r="N20" s="331"/>
      <c r="O20" s="332"/>
      <c r="P20" s="338">
        <v>2945000</v>
      </c>
      <c r="Q20" s="334"/>
      <c r="R20" s="335">
        <v>1</v>
      </c>
      <c r="S20" s="336">
        <f t="shared" si="0"/>
        <v>2945000</v>
      </c>
      <c r="T20" s="918"/>
      <c r="U20" s="919"/>
      <c r="V20" s="920"/>
      <c r="W20" s="327"/>
    </row>
    <row r="21" spans="1:23" ht="122" customHeight="1">
      <c r="A21" s="328"/>
      <c r="B21" s="912"/>
      <c r="C21" s="924"/>
      <c r="D21" s="330" t="s">
        <v>393</v>
      </c>
      <c r="E21" s="331"/>
      <c r="F21" s="331"/>
      <c r="G21" s="331"/>
      <c r="H21" s="332"/>
      <c r="I21" s="331"/>
      <c r="J21" s="331"/>
      <c r="K21" s="331"/>
      <c r="L21" s="331"/>
      <c r="M21" s="331"/>
      <c r="N21" s="331"/>
      <c r="O21" s="332"/>
      <c r="P21" s="338">
        <v>2945000</v>
      </c>
      <c r="Q21" s="334"/>
      <c r="R21" s="335">
        <v>1</v>
      </c>
      <c r="S21" s="336">
        <f t="shared" si="0"/>
        <v>2945000</v>
      </c>
      <c r="T21" s="925"/>
      <c r="U21" s="926"/>
      <c r="V21" s="927"/>
      <c r="W21" s="327"/>
    </row>
    <row r="22" spans="1:23" ht="72" customHeight="1">
      <c r="A22" s="328"/>
      <c r="B22" s="912"/>
      <c r="C22" s="917"/>
      <c r="D22" s="330" t="s">
        <v>394</v>
      </c>
      <c r="E22" s="331"/>
      <c r="F22" s="331"/>
      <c r="G22" s="331"/>
      <c r="H22" s="332"/>
      <c r="I22" s="331"/>
      <c r="J22" s="331"/>
      <c r="K22" s="331"/>
      <c r="L22" s="331"/>
      <c r="M22" s="331"/>
      <c r="N22" s="331"/>
      <c r="O22" s="332"/>
      <c r="P22" s="339">
        <v>1200000</v>
      </c>
      <c r="Q22" s="334"/>
      <c r="R22" s="335">
        <v>1</v>
      </c>
      <c r="S22" s="336">
        <f t="shared" si="0"/>
        <v>1200000</v>
      </c>
      <c r="T22" s="921"/>
      <c r="U22" s="922"/>
      <c r="V22" s="923"/>
      <c r="W22" s="327"/>
    </row>
    <row r="23" spans="1:23" ht="155.55000000000001" customHeight="1">
      <c r="A23" s="328"/>
      <c r="B23" s="912"/>
      <c r="C23" s="340" t="s">
        <v>395</v>
      </c>
      <c r="D23" s="330" t="s">
        <v>396</v>
      </c>
      <c r="E23" s="331"/>
      <c r="F23" s="331"/>
      <c r="G23" s="331"/>
      <c r="H23" s="332"/>
      <c r="I23" s="331"/>
      <c r="J23" s="331"/>
      <c r="K23" s="331"/>
      <c r="L23" s="331"/>
      <c r="M23" s="331"/>
      <c r="N23" s="331"/>
      <c r="O23" s="332"/>
      <c r="P23" s="333">
        <v>685000</v>
      </c>
      <c r="Q23" s="334"/>
      <c r="R23" s="335">
        <v>3</v>
      </c>
      <c r="S23" s="336">
        <f>P23*R23</f>
        <v>2055000</v>
      </c>
      <c r="T23" s="913"/>
      <c r="U23" s="914"/>
      <c r="V23" s="915"/>
      <c r="W23" s="327"/>
    </row>
    <row r="24" spans="1:23" ht="25.05" customHeight="1">
      <c r="A24" s="328"/>
      <c r="B24" s="937" t="s">
        <v>397</v>
      </c>
      <c r="C24" s="938"/>
      <c r="D24" s="938"/>
      <c r="E24" s="938"/>
      <c r="F24" s="938"/>
      <c r="G24" s="938"/>
      <c r="H24" s="938"/>
      <c r="I24" s="938"/>
      <c r="J24" s="938"/>
      <c r="K24" s="938"/>
      <c r="L24" s="938"/>
      <c r="M24" s="938"/>
      <c r="N24" s="938"/>
      <c r="O24" s="938"/>
      <c r="P24" s="938"/>
      <c r="Q24" s="938"/>
      <c r="R24" s="939"/>
      <c r="S24" s="341">
        <f>SUM(S15:S23)</f>
        <v>14925000</v>
      </c>
      <c r="T24" s="940"/>
      <c r="U24" s="940"/>
      <c r="V24" s="940"/>
    </row>
    <row r="25" spans="1:23" ht="27" customHeight="1">
      <c r="B25" s="941" t="s">
        <v>46</v>
      </c>
      <c r="C25" s="942"/>
      <c r="D25" s="942"/>
      <c r="E25" s="942"/>
      <c r="F25" s="942"/>
      <c r="G25" s="942"/>
      <c r="H25" s="942"/>
      <c r="I25" s="942"/>
      <c r="J25" s="942"/>
      <c r="K25" s="942"/>
      <c r="L25" s="942"/>
      <c r="M25" s="942"/>
      <c r="N25" s="942"/>
      <c r="O25" s="942"/>
      <c r="P25" s="942"/>
      <c r="Q25" s="942"/>
      <c r="R25" s="943"/>
      <c r="S25" s="342">
        <f>S24*17.65%</f>
        <v>2634262.5</v>
      </c>
      <c r="T25" s="944"/>
      <c r="U25" s="944"/>
      <c r="V25" s="944"/>
    </row>
    <row r="26" spans="1:23" ht="22.05" customHeight="1">
      <c r="B26" s="907" t="s">
        <v>398</v>
      </c>
      <c r="C26" s="908"/>
      <c r="D26" s="908"/>
      <c r="E26" s="908"/>
      <c r="F26" s="908"/>
      <c r="G26" s="908"/>
      <c r="H26" s="908"/>
      <c r="I26" s="908"/>
      <c r="J26" s="908"/>
      <c r="K26" s="908"/>
      <c r="L26" s="908"/>
      <c r="M26" s="908"/>
      <c r="N26" s="908"/>
      <c r="O26" s="908"/>
      <c r="P26" s="908"/>
      <c r="Q26" s="908"/>
      <c r="R26" s="909"/>
      <c r="S26" s="343">
        <f>SUM(S24:S25)</f>
        <v>17559262.5</v>
      </c>
      <c r="T26" s="910"/>
      <c r="U26" s="910"/>
      <c r="V26" s="910"/>
    </row>
    <row r="27" spans="1:23">
      <c r="S27" s="326"/>
    </row>
    <row r="28" spans="1:23">
      <c r="S28" s="326"/>
    </row>
  </sheetData>
  <mergeCells count="46">
    <mergeCell ref="T23:V23"/>
    <mergeCell ref="B24:R24"/>
    <mergeCell ref="T24:V24"/>
    <mergeCell ref="B25:R25"/>
    <mergeCell ref="T25:V25"/>
    <mergeCell ref="B26:R26"/>
    <mergeCell ref="T26:V26"/>
    <mergeCell ref="N12:N14"/>
    <mergeCell ref="O12:O14"/>
    <mergeCell ref="B15:B23"/>
    <mergeCell ref="T15:V15"/>
    <mergeCell ref="T16:V16"/>
    <mergeCell ref="T17:V17"/>
    <mergeCell ref="C18:C19"/>
    <mergeCell ref="T18:V19"/>
    <mergeCell ref="C20:C22"/>
    <mergeCell ref="T20:V22"/>
    <mergeCell ref="S9:S14"/>
    <mergeCell ref="T9:V14"/>
    <mergeCell ref="E11:H11"/>
    <mergeCell ref="I11:K11"/>
    <mergeCell ref="B9:B14"/>
    <mergeCell ref="C9:D14"/>
    <mergeCell ref="E9:O10"/>
    <mergeCell ref="P9:P14"/>
    <mergeCell ref="Q9:Q14"/>
    <mergeCell ref="L11:O11"/>
    <mergeCell ref="E12:E14"/>
    <mergeCell ref="F12:F14"/>
    <mergeCell ref="G12:G14"/>
    <mergeCell ref="H12:H14"/>
    <mergeCell ref="I12:I14"/>
    <mergeCell ref="R9:R14"/>
    <mergeCell ref="J12:J14"/>
    <mergeCell ref="K12:K14"/>
    <mergeCell ref="L12:L14"/>
    <mergeCell ref="M12:M14"/>
    <mergeCell ref="T1:V1"/>
    <mergeCell ref="B2:D2"/>
    <mergeCell ref="E2:S2"/>
    <mergeCell ref="T2:V2"/>
    <mergeCell ref="C3:D3"/>
    <mergeCell ref="E3:S7"/>
    <mergeCell ref="C4:D4"/>
    <mergeCell ref="C5:D5"/>
    <mergeCell ref="C7:D7"/>
  </mergeCells>
  <phoneticPr fontId="2"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79998168889431442"/>
  </sheetPr>
  <dimension ref="A1:AT32"/>
  <sheetViews>
    <sheetView zoomScale="55" zoomScaleNormal="55" workbookViewId="0">
      <selection activeCell="T17" sqref="D17:T17"/>
    </sheetView>
  </sheetViews>
  <sheetFormatPr defaultColWidth="8.8125" defaultRowHeight="19.149999999999999"/>
  <cols>
    <col min="1" max="1" width="7.5" style="54" customWidth="1"/>
    <col min="2" max="2" width="21" style="54" customWidth="1"/>
    <col min="3" max="3" width="25.5" style="54" customWidth="1"/>
    <col min="4" max="4" width="111.3125" style="312" customWidth="1"/>
    <col min="5" max="16" width="10.3125" style="54" customWidth="1"/>
    <col min="17" max="17" width="20.1875" style="54" customWidth="1"/>
    <col min="18" max="18" width="20.1875" style="313" customWidth="1"/>
    <col min="19" max="20" width="20.1875" style="54" customWidth="1"/>
    <col min="21" max="21" width="72.1875" style="326" customWidth="1"/>
    <col min="22" max="22" width="52" style="326" hidden="1" customWidth="1"/>
    <col min="23" max="23" width="58" style="326" customWidth="1"/>
    <col min="24" max="24" width="3.1875" style="54" customWidth="1"/>
    <col min="25" max="25" width="17.5" style="54" customWidth="1"/>
    <col min="26" max="26" width="11.3125" style="54" customWidth="1"/>
    <col min="27" max="29" width="10" style="54" customWidth="1"/>
    <col min="30" max="30" width="15.8125" style="54" customWidth="1"/>
    <col min="31" max="31" width="8.8125" style="54"/>
    <col min="32" max="32" width="19.6875" style="54" customWidth="1"/>
    <col min="33" max="33" width="12.6875" style="54" customWidth="1"/>
    <col min="34" max="34" width="10" style="54" customWidth="1"/>
    <col min="35" max="36" width="15.5" style="54" bestFit="1" customWidth="1"/>
    <col min="37" max="37" width="15.3125" style="54" customWidth="1"/>
    <col min="38" max="38" width="8.8125" style="54"/>
    <col min="39" max="39" width="15" style="54" customWidth="1"/>
    <col min="40" max="40" width="11.6875" style="54" customWidth="1"/>
    <col min="41" max="41" width="10.1875" style="54" customWidth="1"/>
    <col min="42" max="43" width="15.5" style="54" bestFit="1" customWidth="1"/>
    <col min="44" max="44" width="15.8125" style="54" customWidth="1"/>
    <col min="45" max="16384" width="8.8125" style="54"/>
  </cols>
  <sheetData>
    <row r="1" spans="1:46" ht="19.5" thickBot="1">
      <c r="U1" s="855"/>
      <c r="V1" s="855"/>
      <c r="W1" s="855"/>
    </row>
    <row r="2" spans="1:46" s="314" customFormat="1" ht="19.05" customHeight="1">
      <c r="B2" s="856" t="s">
        <v>11</v>
      </c>
      <c r="C2" s="857"/>
      <c r="D2" s="858"/>
      <c r="E2" s="859" t="s">
        <v>358</v>
      </c>
      <c r="F2" s="859"/>
      <c r="G2" s="859"/>
      <c r="H2" s="859"/>
      <c r="I2" s="859"/>
      <c r="J2" s="859"/>
      <c r="K2" s="859"/>
      <c r="L2" s="859"/>
      <c r="M2" s="859"/>
      <c r="N2" s="859"/>
      <c r="O2" s="859"/>
      <c r="P2" s="859"/>
      <c r="Q2" s="859"/>
      <c r="R2" s="859"/>
      <c r="S2" s="859"/>
      <c r="T2" s="859"/>
      <c r="U2" s="860" t="s">
        <v>359</v>
      </c>
      <c r="V2" s="861"/>
      <c r="W2" s="862"/>
    </row>
    <row r="3" spans="1:46" s="314" customFormat="1">
      <c r="B3" s="315" t="s">
        <v>14</v>
      </c>
      <c r="C3" s="863" t="s">
        <v>360</v>
      </c>
      <c r="D3" s="864"/>
      <c r="E3" s="865" t="s">
        <v>361</v>
      </c>
      <c r="F3" s="865"/>
      <c r="G3" s="865"/>
      <c r="H3" s="865"/>
      <c r="I3" s="865"/>
      <c r="J3" s="865"/>
      <c r="K3" s="865"/>
      <c r="L3" s="865"/>
      <c r="M3" s="865"/>
      <c r="N3" s="865"/>
      <c r="O3" s="865"/>
      <c r="P3" s="865"/>
      <c r="Q3" s="865"/>
      <c r="R3" s="865"/>
      <c r="S3" s="865"/>
      <c r="T3" s="865"/>
      <c r="U3" s="316" t="s">
        <v>362</v>
      </c>
      <c r="V3" s="317" t="s">
        <v>363</v>
      </c>
      <c r="W3" s="318" t="s">
        <v>364</v>
      </c>
      <c r="Z3" s="344"/>
    </row>
    <row r="4" spans="1:46" s="314" customFormat="1">
      <c r="B4" s="315" t="s">
        <v>17</v>
      </c>
      <c r="C4" s="868" t="s">
        <v>62</v>
      </c>
      <c r="D4" s="869"/>
      <c r="E4" s="866"/>
      <c r="F4" s="866"/>
      <c r="G4" s="866"/>
      <c r="H4" s="866"/>
      <c r="I4" s="866"/>
      <c r="J4" s="866"/>
      <c r="K4" s="866"/>
      <c r="L4" s="866"/>
      <c r="M4" s="866"/>
      <c r="N4" s="866"/>
      <c r="O4" s="866"/>
      <c r="P4" s="866"/>
      <c r="Q4" s="866"/>
      <c r="R4" s="866"/>
      <c r="S4" s="866"/>
      <c r="T4" s="866"/>
      <c r="U4" s="319" t="s">
        <v>18</v>
      </c>
      <c r="V4" s="317" t="s">
        <v>19</v>
      </c>
      <c r="W4" s="318" t="s">
        <v>19</v>
      </c>
      <c r="Z4" s="344"/>
    </row>
    <row r="5" spans="1:46" s="314" customFormat="1">
      <c r="B5" s="315" t="s">
        <v>20</v>
      </c>
      <c r="C5" s="870"/>
      <c r="D5" s="871"/>
      <c r="E5" s="866"/>
      <c r="F5" s="866"/>
      <c r="G5" s="866"/>
      <c r="H5" s="866"/>
      <c r="I5" s="866"/>
      <c r="J5" s="866"/>
      <c r="K5" s="866"/>
      <c r="L5" s="866"/>
      <c r="M5" s="866"/>
      <c r="N5" s="866"/>
      <c r="O5" s="866"/>
      <c r="P5" s="866"/>
      <c r="Q5" s="866"/>
      <c r="R5" s="866"/>
      <c r="S5" s="866"/>
      <c r="T5" s="866"/>
      <c r="U5" s="319" t="s">
        <v>21</v>
      </c>
      <c r="V5" s="317"/>
      <c r="W5" s="318" t="s">
        <v>365</v>
      </c>
      <c r="Z5" s="344"/>
    </row>
    <row r="6" spans="1:46" s="314" customFormat="1">
      <c r="B6" s="315" t="s">
        <v>22</v>
      </c>
      <c r="C6" s="320">
        <f>T30</f>
        <v>84080925.5</v>
      </c>
      <c r="D6" s="321" t="s">
        <v>366</v>
      </c>
      <c r="E6" s="866"/>
      <c r="F6" s="866"/>
      <c r="G6" s="866"/>
      <c r="H6" s="866"/>
      <c r="I6" s="866"/>
      <c r="J6" s="866"/>
      <c r="K6" s="866"/>
      <c r="L6" s="866"/>
      <c r="M6" s="866"/>
      <c r="N6" s="866"/>
      <c r="O6" s="866"/>
      <c r="P6" s="866"/>
      <c r="Q6" s="866"/>
      <c r="R6" s="866"/>
      <c r="S6" s="866"/>
      <c r="T6" s="866"/>
      <c r="U6" s="319" t="s">
        <v>23</v>
      </c>
      <c r="V6" s="317"/>
      <c r="W6" s="318" t="s">
        <v>367</v>
      </c>
      <c r="Z6" s="344"/>
    </row>
    <row r="7" spans="1:46" s="314" customFormat="1" ht="19.5" thickBot="1">
      <c r="B7" s="322" t="s">
        <v>24</v>
      </c>
      <c r="C7" s="872" t="s">
        <v>63</v>
      </c>
      <c r="D7" s="873"/>
      <c r="E7" s="867"/>
      <c r="F7" s="867"/>
      <c r="G7" s="867"/>
      <c r="H7" s="867"/>
      <c r="I7" s="867"/>
      <c r="J7" s="867"/>
      <c r="K7" s="867"/>
      <c r="L7" s="867"/>
      <c r="M7" s="867"/>
      <c r="N7" s="867"/>
      <c r="O7" s="867"/>
      <c r="P7" s="867"/>
      <c r="Q7" s="867"/>
      <c r="R7" s="867"/>
      <c r="S7" s="867"/>
      <c r="T7" s="867"/>
      <c r="U7" s="323" t="s">
        <v>24</v>
      </c>
      <c r="V7" s="324"/>
      <c r="W7" s="325"/>
      <c r="Z7" s="344"/>
    </row>
    <row r="8" spans="1:46" ht="33" customHeight="1"/>
    <row r="9" spans="1:46" ht="17.25" customHeight="1">
      <c r="B9" s="948" t="s">
        <v>25</v>
      </c>
      <c r="C9" s="947" t="s">
        <v>26</v>
      </c>
      <c r="D9" s="947"/>
      <c r="E9" s="949" t="s">
        <v>368</v>
      </c>
      <c r="F9" s="949"/>
      <c r="G9" s="949"/>
      <c r="H9" s="949"/>
      <c r="I9" s="949"/>
      <c r="J9" s="949"/>
      <c r="K9" s="949"/>
      <c r="L9" s="949"/>
      <c r="M9" s="949"/>
      <c r="N9" s="949"/>
      <c r="O9" s="949"/>
      <c r="P9" s="949"/>
      <c r="Q9" s="949" t="s">
        <v>48</v>
      </c>
      <c r="R9" s="950" t="s">
        <v>152</v>
      </c>
      <c r="S9" s="945" t="s">
        <v>2</v>
      </c>
      <c r="T9" s="945" t="s">
        <v>369</v>
      </c>
      <c r="U9" s="955" t="s">
        <v>370</v>
      </c>
      <c r="V9" s="955"/>
      <c r="W9" s="955"/>
      <c r="Y9" s="345" t="s">
        <v>399</v>
      </c>
      <c r="Z9" s="346"/>
      <c r="AA9" s="346"/>
      <c r="AB9" s="346"/>
      <c r="AC9" s="346"/>
      <c r="AF9" s="345" t="s">
        <v>400</v>
      </c>
      <c r="AG9" s="347"/>
      <c r="AH9" s="347"/>
      <c r="AI9" s="347"/>
      <c r="AJ9" s="347"/>
      <c r="AM9" s="345" t="s">
        <v>401</v>
      </c>
      <c r="AN9" s="346"/>
      <c r="AO9" s="346"/>
      <c r="AP9" s="346"/>
      <c r="AQ9" s="346"/>
    </row>
    <row r="10" spans="1:46">
      <c r="B10" s="948"/>
      <c r="C10" s="947"/>
      <c r="D10" s="947"/>
      <c r="E10" s="949"/>
      <c r="F10" s="949"/>
      <c r="G10" s="949"/>
      <c r="H10" s="949"/>
      <c r="I10" s="949"/>
      <c r="J10" s="949"/>
      <c r="K10" s="949"/>
      <c r="L10" s="949"/>
      <c r="M10" s="949"/>
      <c r="N10" s="949"/>
      <c r="O10" s="949"/>
      <c r="P10" s="949"/>
      <c r="Q10" s="949"/>
      <c r="R10" s="950"/>
      <c r="S10" s="945"/>
      <c r="T10" s="945"/>
      <c r="U10" s="955"/>
      <c r="V10" s="955"/>
      <c r="W10" s="955"/>
      <c r="Y10" s="348" t="s">
        <v>25</v>
      </c>
      <c r="Z10" s="349" t="s">
        <v>402</v>
      </c>
      <c r="AA10" s="349" t="s">
        <v>403</v>
      </c>
      <c r="AB10" s="349" t="s">
        <v>404</v>
      </c>
      <c r="AC10" s="349" t="s">
        <v>405</v>
      </c>
      <c r="AD10" s="348" t="s">
        <v>406</v>
      </c>
      <c r="AF10" s="348" t="s">
        <v>25</v>
      </c>
      <c r="AG10" s="349" t="s">
        <v>402</v>
      </c>
      <c r="AH10" s="349" t="s">
        <v>403</v>
      </c>
      <c r="AI10" s="349" t="s">
        <v>404</v>
      </c>
      <c r="AJ10" s="349" t="s">
        <v>405</v>
      </c>
      <c r="AK10" s="348" t="s">
        <v>406</v>
      </c>
      <c r="AM10" s="348" t="s">
        <v>25</v>
      </c>
      <c r="AN10" s="349" t="s">
        <v>402</v>
      </c>
      <c r="AO10" s="349" t="s">
        <v>403</v>
      </c>
      <c r="AP10" s="349" t="s">
        <v>404</v>
      </c>
      <c r="AQ10" s="349" t="s">
        <v>405</v>
      </c>
      <c r="AR10" s="348" t="s">
        <v>406</v>
      </c>
    </row>
    <row r="11" spans="1:46">
      <c r="B11" s="948"/>
      <c r="C11" s="947"/>
      <c r="D11" s="947"/>
      <c r="E11" s="949" t="s">
        <v>371</v>
      </c>
      <c r="F11" s="949"/>
      <c r="G11" s="949"/>
      <c r="H11" s="949"/>
      <c r="I11" s="904" t="s">
        <v>372</v>
      </c>
      <c r="J11" s="905"/>
      <c r="K11" s="905"/>
      <c r="L11" s="906"/>
      <c r="M11" s="949" t="s">
        <v>373</v>
      </c>
      <c r="N11" s="949"/>
      <c r="O11" s="949"/>
      <c r="P11" s="949"/>
      <c r="Q11" s="949"/>
      <c r="R11" s="950"/>
      <c r="S11" s="945"/>
      <c r="T11" s="945"/>
      <c r="U11" s="955"/>
      <c r="V11" s="955"/>
      <c r="W11" s="955"/>
      <c r="X11" s="327"/>
      <c r="Y11" s="350" t="s">
        <v>407</v>
      </c>
      <c r="Z11" s="351">
        <v>265163</v>
      </c>
      <c r="AA11" s="352">
        <f>Z11*10%</f>
        <v>26516.300000000003</v>
      </c>
      <c r="AB11" s="352">
        <f>Z11*30%</f>
        <v>79548.899999999994</v>
      </c>
      <c r="AC11" s="352">
        <f>(Z11+AB11)*40%</f>
        <v>137884.76</v>
      </c>
      <c r="AD11" s="353">
        <f>SUM(Z11:AC11)</f>
        <v>509112.95999999996</v>
      </c>
      <c r="AF11" s="350" t="s">
        <v>408</v>
      </c>
      <c r="AG11" s="352">
        <v>378350</v>
      </c>
      <c r="AH11" s="352">
        <f>AG11*10%</f>
        <v>37835</v>
      </c>
      <c r="AI11" s="352">
        <f>AG11*30%</f>
        <v>113505</v>
      </c>
      <c r="AJ11" s="352">
        <f>(AG11+AI11)*40%</f>
        <v>196742</v>
      </c>
      <c r="AK11" s="353">
        <f>SUM(AG11:AJ11)</f>
        <v>726432</v>
      </c>
      <c r="AM11" s="350" t="s">
        <v>407</v>
      </c>
      <c r="AN11" s="351">
        <v>401407</v>
      </c>
      <c r="AO11" s="351">
        <f>AN11*0.1</f>
        <v>40140.700000000004</v>
      </c>
      <c r="AP11" s="351">
        <f>AN11*0.3</f>
        <v>120422.09999999999</v>
      </c>
      <c r="AQ11" s="351">
        <f>(AN11+AP11)*0.4</f>
        <v>208731.64</v>
      </c>
      <c r="AR11" s="353">
        <f>SUM(AN11:AQ11)</f>
        <v>770701.44000000006</v>
      </c>
      <c r="AT11" s="327"/>
    </row>
    <row r="12" spans="1:46">
      <c r="B12" s="948"/>
      <c r="C12" s="947"/>
      <c r="D12" s="947"/>
      <c r="E12" s="947" t="s">
        <v>374</v>
      </c>
      <c r="F12" s="947" t="s">
        <v>375</v>
      </c>
      <c r="G12" s="947" t="s">
        <v>376</v>
      </c>
      <c r="H12" s="945" t="s">
        <v>377</v>
      </c>
      <c r="I12" s="946" t="s">
        <v>378</v>
      </c>
      <c r="J12" s="946" t="s">
        <v>379</v>
      </c>
      <c r="K12" s="946" t="s">
        <v>380</v>
      </c>
      <c r="L12" s="877" t="s">
        <v>409</v>
      </c>
      <c r="M12" s="947" t="s">
        <v>374</v>
      </c>
      <c r="N12" s="947" t="s">
        <v>375</v>
      </c>
      <c r="O12" s="947" t="s">
        <v>376</v>
      </c>
      <c r="P12" s="945" t="s">
        <v>377</v>
      </c>
      <c r="Q12" s="949"/>
      <c r="R12" s="950"/>
      <c r="S12" s="945"/>
      <c r="T12" s="945"/>
      <c r="U12" s="955"/>
      <c r="V12" s="955"/>
      <c r="W12" s="955"/>
      <c r="X12" s="327"/>
      <c r="Y12" s="350" t="s">
        <v>410</v>
      </c>
      <c r="Z12" s="351">
        <v>222309</v>
      </c>
      <c r="AA12" s="352">
        <f>Z12*10%</f>
        <v>22230.9</v>
      </c>
      <c r="AB12" s="352">
        <f>Z12*30%</f>
        <v>66692.7</v>
      </c>
      <c r="AC12" s="352">
        <f>(Z12+AB12)*40%</f>
        <v>115600.68000000001</v>
      </c>
      <c r="AD12" s="353">
        <f>SUM(Z12:AC12)</f>
        <v>426833.27999999997</v>
      </c>
      <c r="AF12" s="350" t="s">
        <v>411</v>
      </c>
      <c r="AG12" s="352">
        <v>336666</v>
      </c>
      <c r="AH12" s="352">
        <f>AG12*10%</f>
        <v>33666.6</v>
      </c>
      <c r="AI12" s="352">
        <f>AG12*30%</f>
        <v>100999.8</v>
      </c>
      <c r="AJ12" s="352">
        <f>(AG12+AI12)*40%</f>
        <v>175066.32</v>
      </c>
      <c r="AK12" s="353">
        <f>SUM(AG12:AJ12)</f>
        <v>646398.71999999997</v>
      </c>
      <c r="AM12" s="350" t="s">
        <v>410</v>
      </c>
      <c r="AN12" s="351">
        <v>335379</v>
      </c>
      <c r="AO12" s="351">
        <f>AN12*0.1</f>
        <v>33537.9</v>
      </c>
      <c r="AP12" s="351">
        <f>AN12*0.3</f>
        <v>100613.7</v>
      </c>
      <c r="AQ12" s="351">
        <f>(AN12+AP12)*0.4</f>
        <v>174397.08000000002</v>
      </c>
      <c r="AR12" s="353">
        <f>SUM(AN12:AQ12)</f>
        <v>643927.68000000005</v>
      </c>
      <c r="AT12" s="327"/>
    </row>
    <row r="13" spans="1:46">
      <c r="B13" s="948"/>
      <c r="C13" s="947"/>
      <c r="D13" s="947"/>
      <c r="E13" s="947"/>
      <c r="F13" s="947"/>
      <c r="G13" s="947"/>
      <c r="H13" s="945"/>
      <c r="I13" s="947"/>
      <c r="J13" s="947"/>
      <c r="K13" s="947"/>
      <c r="L13" s="878"/>
      <c r="M13" s="947"/>
      <c r="N13" s="947"/>
      <c r="O13" s="947"/>
      <c r="P13" s="945"/>
      <c r="Q13" s="949"/>
      <c r="R13" s="950"/>
      <c r="S13" s="945"/>
      <c r="T13" s="945"/>
      <c r="U13" s="955"/>
      <c r="V13" s="955"/>
      <c r="W13" s="955"/>
      <c r="X13" s="327"/>
      <c r="Y13" s="350" t="s">
        <v>412</v>
      </c>
      <c r="Z13" s="351">
        <v>219399</v>
      </c>
      <c r="AA13" s="352">
        <f>Z13*10%</f>
        <v>21939.9</v>
      </c>
      <c r="AB13" s="352">
        <f>Z13*30%</f>
        <v>65819.7</v>
      </c>
      <c r="AC13" s="352">
        <f>(Z13+AB13)*40%</f>
        <v>114087.48000000001</v>
      </c>
      <c r="AD13" s="353">
        <f>SUM(Z13:AC13)</f>
        <v>421246.07999999996</v>
      </c>
      <c r="AF13" s="350" t="s">
        <v>413</v>
      </c>
      <c r="AG13" s="352">
        <v>251671</v>
      </c>
      <c r="AH13" s="352">
        <f>AG13*10%</f>
        <v>25167.100000000002</v>
      </c>
      <c r="AI13" s="352">
        <f>AG13*30%</f>
        <v>75501.3</v>
      </c>
      <c r="AJ13" s="352">
        <f>(AG13+AI13)*40%</f>
        <v>130868.92</v>
      </c>
      <c r="AK13" s="353">
        <f>SUM(AG13:AJ13)</f>
        <v>483208.31999999995</v>
      </c>
      <c r="AM13" s="350" t="s">
        <v>412</v>
      </c>
      <c r="AN13" s="351">
        <v>300463</v>
      </c>
      <c r="AO13" s="351">
        <f>AN13*0.1</f>
        <v>30046.300000000003</v>
      </c>
      <c r="AP13" s="351">
        <f>AN13*0.3</f>
        <v>90138.9</v>
      </c>
      <c r="AQ13" s="351">
        <f>(AN13+AP13)*0.4</f>
        <v>156240.76</v>
      </c>
      <c r="AR13" s="353">
        <f>SUM(AN13:AQ13)</f>
        <v>576888.96</v>
      </c>
      <c r="AT13" s="327"/>
    </row>
    <row r="14" spans="1:46">
      <c r="A14" s="328"/>
      <c r="B14" s="948"/>
      <c r="C14" s="947"/>
      <c r="D14" s="947"/>
      <c r="E14" s="947"/>
      <c r="F14" s="947"/>
      <c r="G14" s="947"/>
      <c r="H14" s="945"/>
      <c r="I14" s="947"/>
      <c r="J14" s="947"/>
      <c r="K14" s="947"/>
      <c r="L14" s="879"/>
      <c r="M14" s="947"/>
      <c r="N14" s="947"/>
      <c r="O14" s="947"/>
      <c r="P14" s="945"/>
      <c r="Q14" s="949"/>
      <c r="R14" s="950"/>
      <c r="S14" s="945"/>
      <c r="T14" s="945"/>
      <c r="U14" s="955"/>
      <c r="V14" s="955"/>
      <c r="W14" s="955"/>
      <c r="X14" s="327"/>
      <c r="Y14" s="350" t="s">
        <v>414</v>
      </c>
      <c r="Z14" s="351">
        <v>193221</v>
      </c>
      <c r="AA14" s="352">
        <f>Z14*10%</f>
        <v>19322.100000000002</v>
      </c>
      <c r="AB14" s="352">
        <f>Z14*30%</f>
        <v>57966.299999999996</v>
      </c>
      <c r="AC14" s="352">
        <f>(Z14+AB14)*40%</f>
        <v>100474.92</v>
      </c>
      <c r="AD14" s="353">
        <f>SUM(Z14:AC14)</f>
        <v>370984.32</v>
      </c>
      <c r="AF14" s="350" t="s">
        <v>409</v>
      </c>
      <c r="AG14" s="352">
        <v>492039</v>
      </c>
      <c r="AH14" s="352">
        <f>AG14*10%</f>
        <v>49203.9</v>
      </c>
      <c r="AI14" s="352">
        <f>AG14*30%</f>
        <v>147611.69999999998</v>
      </c>
      <c r="AJ14" s="352">
        <f>(AG14+AI14)*40%</f>
        <v>255860.28</v>
      </c>
      <c r="AK14" s="353">
        <f>SUM(AG14:AJ14)</f>
        <v>944714.88</v>
      </c>
      <c r="AM14" s="350" t="s">
        <v>414</v>
      </c>
      <c r="AN14" s="351">
        <v>263602</v>
      </c>
      <c r="AO14" s="351">
        <f>AN14*0.1</f>
        <v>26360.2</v>
      </c>
      <c r="AP14" s="351">
        <f>AN14*0.3</f>
        <v>79080.599999999991</v>
      </c>
      <c r="AQ14" s="351">
        <f>(AN14+AP14)*0.4</f>
        <v>137073.04</v>
      </c>
      <c r="AR14" s="353">
        <f>SUM(AN14:AQ14)</f>
        <v>506115.83999999997</v>
      </c>
    </row>
    <row r="15" spans="1:46" ht="167" customHeight="1">
      <c r="A15" s="328"/>
      <c r="B15" s="951" t="s">
        <v>68</v>
      </c>
      <c r="C15" s="953" t="s">
        <v>415</v>
      </c>
      <c r="D15" s="330" t="s">
        <v>416</v>
      </c>
      <c r="E15" s="354"/>
      <c r="F15" s="354"/>
      <c r="G15" s="354"/>
      <c r="H15" s="355"/>
      <c r="I15" s="354"/>
      <c r="J15" s="354"/>
      <c r="K15" s="354"/>
      <c r="L15" s="354">
        <v>1</v>
      </c>
      <c r="M15" s="354"/>
      <c r="N15" s="354"/>
      <c r="O15" s="354"/>
      <c r="P15" s="355"/>
      <c r="Q15" s="335">
        <f t="shared" ref="Q15:Q26" si="0">E15*$AD$11+F15*$AD$12+G15*$AD$13+H15*$AD$14+I15*$AK$11+J15*$AK$12+K15*$AK$13+L15*$AK$14+M15*$AR$11+N15*$AR$12+O15*$AR$13+P15*$AR$14</f>
        <v>944714.88</v>
      </c>
      <c r="R15" s="334">
        <v>12</v>
      </c>
      <c r="S15" s="334"/>
      <c r="T15" s="335">
        <f t="shared" ref="T15:T26" si="1">ROUNDDOWN(Q15*R15,-4)</f>
        <v>11330000</v>
      </c>
      <c r="U15" s="918"/>
      <c r="V15" s="919"/>
      <c r="W15" s="920"/>
      <c r="Y15" s="356"/>
      <c r="Z15" s="356"/>
      <c r="AA15" s="356"/>
      <c r="AB15" s="356"/>
      <c r="AC15" s="356"/>
      <c r="AD15" s="356"/>
      <c r="AF15" s="356"/>
      <c r="AG15" s="357"/>
      <c r="AH15" s="357"/>
      <c r="AI15" s="357"/>
      <c r="AJ15" s="357"/>
      <c r="AK15" s="357"/>
      <c r="AM15" s="356"/>
      <c r="AN15" s="357"/>
      <c r="AO15" s="357"/>
      <c r="AP15" s="357"/>
      <c r="AQ15" s="357"/>
      <c r="AR15" s="357"/>
    </row>
    <row r="16" spans="1:46" ht="133.05000000000001" customHeight="1">
      <c r="A16" s="328"/>
      <c r="B16" s="952"/>
      <c r="C16" s="952"/>
      <c r="D16" s="330" t="s">
        <v>417</v>
      </c>
      <c r="E16" s="354"/>
      <c r="F16" s="354"/>
      <c r="G16" s="354"/>
      <c r="H16" s="355"/>
      <c r="I16" s="354"/>
      <c r="J16" s="354">
        <v>2</v>
      </c>
      <c r="K16" s="354"/>
      <c r="L16" s="354"/>
      <c r="M16" s="354"/>
      <c r="N16" s="354"/>
      <c r="O16" s="354"/>
      <c r="P16" s="355"/>
      <c r="Q16" s="335">
        <f t="shared" si="0"/>
        <v>1292797.4399999999</v>
      </c>
      <c r="R16" s="334">
        <v>6</v>
      </c>
      <c r="S16" s="334"/>
      <c r="T16" s="335">
        <f t="shared" si="1"/>
        <v>7750000</v>
      </c>
      <c r="U16" s="925"/>
      <c r="V16" s="926"/>
      <c r="W16" s="927"/>
      <c r="Y16" s="356"/>
      <c r="Z16" s="356"/>
      <c r="AA16" s="356"/>
      <c r="AB16" s="356"/>
      <c r="AC16" s="356"/>
      <c r="AD16" s="356"/>
      <c r="AF16" s="356"/>
      <c r="AG16" s="357"/>
      <c r="AH16" s="357"/>
      <c r="AI16" s="357"/>
      <c r="AJ16" s="357"/>
      <c r="AK16" s="357"/>
      <c r="AM16" s="356"/>
      <c r="AN16" s="357"/>
      <c r="AO16" s="357"/>
      <c r="AP16" s="357"/>
      <c r="AQ16" s="357"/>
      <c r="AR16" s="357"/>
    </row>
    <row r="17" spans="1:44" ht="163.80000000000001" customHeight="1">
      <c r="A17" s="328"/>
      <c r="B17" s="952"/>
      <c r="C17" s="952"/>
      <c r="D17" s="330" t="s">
        <v>723</v>
      </c>
      <c r="E17" s="354"/>
      <c r="F17" s="354">
        <v>2</v>
      </c>
      <c r="G17" s="354"/>
      <c r="H17" s="355"/>
      <c r="I17" s="354"/>
      <c r="J17" s="354"/>
      <c r="K17" s="354">
        <v>5</v>
      </c>
      <c r="L17" s="354"/>
      <c r="M17" s="354"/>
      <c r="N17" s="354"/>
      <c r="O17" s="354"/>
      <c r="P17" s="355"/>
      <c r="Q17" s="335">
        <f t="shared" si="0"/>
        <v>3269708.1599999997</v>
      </c>
      <c r="R17" s="575">
        <v>11</v>
      </c>
      <c r="S17" s="576"/>
      <c r="T17" s="577">
        <f t="shared" si="1"/>
        <v>35960000</v>
      </c>
      <c r="U17" s="925"/>
      <c r="V17" s="926"/>
      <c r="W17" s="927"/>
      <c r="Y17" s="356"/>
      <c r="Z17" s="356"/>
      <c r="AA17" s="356"/>
      <c r="AB17" s="356"/>
      <c r="AC17" s="356"/>
      <c r="AD17" s="356"/>
      <c r="AF17" s="356"/>
      <c r="AG17" s="357"/>
      <c r="AH17" s="357"/>
      <c r="AI17" s="357"/>
      <c r="AJ17" s="357"/>
      <c r="AK17" s="357"/>
      <c r="AM17" s="356"/>
      <c r="AN17" s="357"/>
      <c r="AO17" s="357"/>
      <c r="AP17" s="357"/>
      <c r="AQ17" s="357"/>
      <c r="AR17" s="357"/>
    </row>
    <row r="18" spans="1:44" ht="102" customHeight="1">
      <c r="A18" s="328"/>
      <c r="B18" s="952"/>
      <c r="C18" s="954"/>
      <c r="D18" s="358" t="s">
        <v>418</v>
      </c>
      <c r="E18" s="354"/>
      <c r="F18" s="354"/>
      <c r="G18" s="354"/>
      <c r="H18" s="355"/>
      <c r="I18" s="354"/>
      <c r="J18" s="354"/>
      <c r="K18" s="354"/>
      <c r="L18" s="354"/>
      <c r="M18" s="354"/>
      <c r="N18" s="354"/>
      <c r="O18" s="354"/>
      <c r="P18" s="355"/>
      <c r="Q18" s="567">
        <v>1700000</v>
      </c>
      <c r="R18" s="334"/>
      <c r="S18" s="334">
        <v>1</v>
      </c>
      <c r="T18" s="568">
        <f>Q18*S18</f>
        <v>1700000</v>
      </c>
      <c r="U18" s="921"/>
      <c r="V18" s="922"/>
      <c r="W18" s="923"/>
      <c r="Y18" s="356"/>
      <c r="Z18" s="356"/>
      <c r="AA18" s="356"/>
      <c r="AB18" s="356"/>
      <c r="AC18" s="356"/>
      <c r="AD18" s="356"/>
      <c r="AF18" s="356"/>
      <c r="AG18" s="357"/>
      <c r="AH18" s="357"/>
      <c r="AI18" s="357"/>
      <c r="AJ18" s="357"/>
      <c r="AK18" s="357"/>
      <c r="AM18" s="356"/>
      <c r="AN18" s="357"/>
      <c r="AO18" s="357"/>
      <c r="AP18" s="357"/>
      <c r="AQ18" s="357"/>
      <c r="AR18" s="357"/>
    </row>
    <row r="19" spans="1:44" ht="145.05000000000001" customHeight="1">
      <c r="A19" s="328"/>
      <c r="B19" s="952"/>
      <c r="C19" s="953" t="s">
        <v>419</v>
      </c>
      <c r="D19" s="330" t="s">
        <v>420</v>
      </c>
      <c r="E19" s="354"/>
      <c r="F19" s="354"/>
      <c r="G19" s="354"/>
      <c r="H19" s="355"/>
      <c r="I19" s="354"/>
      <c r="J19" s="354"/>
      <c r="K19" s="354">
        <v>1</v>
      </c>
      <c r="L19" s="354"/>
      <c r="M19" s="354"/>
      <c r="N19" s="354"/>
      <c r="O19" s="354"/>
      <c r="P19" s="355"/>
      <c r="Q19" s="335">
        <f t="shared" si="0"/>
        <v>483208.31999999995</v>
      </c>
      <c r="R19" s="334">
        <v>4</v>
      </c>
      <c r="S19" s="334"/>
      <c r="T19" s="335">
        <f t="shared" si="1"/>
        <v>1930000</v>
      </c>
      <c r="U19" s="918"/>
      <c r="V19" s="919"/>
      <c r="W19" s="920"/>
      <c r="Y19" s="356"/>
      <c r="Z19" s="356"/>
      <c r="AA19" s="356"/>
      <c r="AB19" s="356"/>
      <c r="AC19" s="356"/>
      <c r="AD19" s="356"/>
      <c r="AF19" s="356"/>
      <c r="AG19" s="357"/>
      <c r="AH19" s="357"/>
      <c r="AI19" s="357"/>
      <c r="AJ19" s="357"/>
      <c r="AK19" s="357"/>
      <c r="AM19" s="356"/>
      <c r="AN19" s="357"/>
      <c r="AO19" s="357"/>
      <c r="AP19" s="357"/>
      <c r="AQ19" s="357"/>
      <c r="AR19" s="357"/>
    </row>
    <row r="20" spans="1:44" ht="70.05" customHeight="1">
      <c r="A20" s="328"/>
      <c r="B20" s="952"/>
      <c r="C20" s="954"/>
      <c r="D20" s="330" t="s">
        <v>421</v>
      </c>
      <c r="E20" s="354"/>
      <c r="F20" s="354"/>
      <c r="G20" s="354"/>
      <c r="H20" s="355"/>
      <c r="I20" s="354">
        <v>1</v>
      </c>
      <c r="J20" s="354"/>
      <c r="K20" s="354"/>
      <c r="L20" s="354"/>
      <c r="M20" s="354"/>
      <c r="N20" s="354"/>
      <c r="O20" s="354"/>
      <c r="P20" s="355"/>
      <c r="Q20" s="335">
        <f t="shared" si="0"/>
        <v>726432</v>
      </c>
      <c r="R20" s="334">
        <v>1</v>
      </c>
      <c r="S20" s="334"/>
      <c r="T20" s="335">
        <f t="shared" si="1"/>
        <v>720000</v>
      </c>
      <c r="U20" s="921"/>
      <c r="V20" s="922"/>
      <c r="W20" s="923"/>
      <c r="Y20" s="359"/>
      <c r="Z20" s="359"/>
      <c r="AA20" s="359"/>
      <c r="AB20" s="359"/>
      <c r="AC20" s="359"/>
      <c r="AD20" s="359"/>
      <c r="AF20" s="359"/>
      <c r="AG20" s="360"/>
      <c r="AH20" s="360"/>
      <c r="AI20" s="360"/>
      <c r="AJ20" s="360"/>
      <c r="AK20" s="360"/>
      <c r="AM20" s="359"/>
      <c r="AN20" s="360"/>
      <c r="AO20" s="360"/>
      <c r="AP20" s="360"/>
      <c r="AQ20" s="360"/>
      <c r="AR20" s="360"/>
    </row>
    <row r="21" spans="1:44" ht="137" customHeight="1">
      <c r="A21" s="328"/>
      <c r="B21" s="952"/>
      <c r="C21" s="953" t="s">
        <v>422</v>
      </c>
      <c r="D21" s="361" t="s">
        <v>423</v>
      </c>
      <c r="E21" s="354"/>
      <c r="F21" s="354"/>
      <c r="G21" s="354"/>
      <c r="H21" s="355"/>
      <c r="I21" s="354"/>
      <c r="J21" s="354"/>
      <c r="K21" s="354">
        <v>2</v>
      </c>
      <c r="L21" s="354"/>
      <c r="M21" s="354"/>
      <c r="N21" s="354"/>
      <c r="O21" s="354"/>
      <c r="P21" s="355"/>
      <c r="Q21" s="335">
        <f t="shared" si="0"/>
        <v>966416.6399999999</v>
      </c>
      <c r="R21" s="362">
        <v>6</v>
      </c>
      <c r="S21" s="334"/>
      <c r="T21" s="335">
        <f t="shared" si="1"/>
        <v>5790000</v>
      </c>
      <c r="U21" s="918"/>
      <c r="V21" s="919"/>
      <c r="W21" s="920"/>
      <c r="Y21" s="356"/>
      <c r="Z21" s="356"/>
      <c r="AA21" s="356"/>
      <c r="AB21" s="356"/>
      <c r="AC21" s="356"/>
      <c r="AD21" s="356"/>
      <c r="AF21" s="356"/>
      <c r="AG21" s="357"/>
      <c r="AH21" s="357"/>
      <c r="AI21" s="357"/>
      <c r="AJ21" s="357"/>
      <c r="AK21" s="357"/>
      <c r="AM21" s="356"/>
      <c r="AN21" s="357"/>
      <c r="AO21" s="357"/>
      <c r="AP21" s="357"/>
      <c r="AQ21" s="357"/>
      <c r="AR21" s="357"/>
    </row>
    <row r="22" spans="1:44" ht="82.05" customHeight="1">
      <c r="A22" s="328"/>
      <c r="B22" s="952"/>
      <c r="C22" s="952"/>
      <c r="D22" s="361" t="s">
        <v>424</v>
      </c>
      <c r="E22" s="354"/>
      <c r="F22" s="354"/>
      <c r="G22" s="354"/>
      <c r="H22" s="355"/>
      <c r="I22" s="354"/>
      <c r="J22" s="354"/>
      <c r="K22" s="354">
        <v>1</v>
      </c>
      <c r="L22" s="354"/>
      <c r="M22" s="354"/>
      <c r="N22" s="354"/>
      <c r="O22" s="354"/>
      <c r="P22" s="355"/>
      <c r="Q22" s="335">
        <f t="shared" si="0"/>
        <v>483208.31999999995</v>
      </c>
      <c r="R22" s="569">
        <v>1</v>
      </c>
      <c r="S22" s="334"/>
      <c r="T22" s="566">
        <f t="shared" si="1"/>
        <v>480000</v>
      </c>
      <c r="U22" s="925"/>
      <c r="V22" s="926"/>
      <c r="W22" s="927"/>
      <c r="Y22" s="356"/>
      <c r="Z22" s="356"/>
      <c r="AA22" s="356"/>
      <c r="AB22" s="356"/>
      <c r="AC22" s="356"/>
      <c r="AD22" s="356"/>
      <c r="AF22" s="356"/>
      <c r="AG22" s="357"/>
      <c r="AH22" s="357"/>
      <c r="AI22" s="357"/>
      <c r="AJ22" s="357"/>
      <c r="AK22" s="357"/>
      <c r="AM22" s="356"/>
      <c r="AN22" s="357"/>
      <c r="AO22" s="357"/>
      <c r="AP22" s="357"/>
      <c r="AQ22" s="357"/>
      <c r="AR22" s="357"/>
    </row>
    <row r="23" spans="1:44" ht="78" customHeight="1">
      <c r="A23" s="328"/>
      <c r="B23" s="952"/>
      <c r="C23" s="954"/>
      <c r="D23" s="330" t="s">
        <v>425</v>
      </c>
      <c r="E23" s="354"/>
      <c r="F23" s="354"/>
      <c r="G23" s="354"/>
      <c r="H23" s="355"/>
      <c r="I23" s="354">
        <v>1</v>
      </c>
      <c r="J23" s="354"/>
      <c r="K23" s="354"/>
      <c r="L23" s="354"/>
      <c r="M23" s="354"/>
      <c r="N23" s="354"/>
      <c r="O23" s="354"/>
      <c r="P23" s="355"/>
      <c r="Q23" s="335">
        <f t="shared" si="0"/>
        <v>726432</v>
      </c>
      <c r="R23" s="334">
        <v>1</v>
      </c>
      <c r="S23" s="334"/>
      <c r="T23" s="335">
        <f t="shared" si="1"/>
        <v>720000</v>
      </c>
      <c r="U23" s="921"/>
      <c r="V23" s="922"/>
      <c r="W23" s="923"/>
      <c r="Y23" s="359"/>
      <c r="Z23" s="359"/>
      <c r="AA23" s="359"/>
      <c r="AB23" s="359"/>
      <c r="AC23" s="359"/>
      <c r="AD23" s="359"/>
      <c r="AF23" s="359"/>
      <c r="AG23" s="360"/>
      <c r="AH23" s="360"/>
      <c r="AI23" s="360"/>
      <c r="AJ23" s="360"/>
      <c r="AK23" s="360"/>
      <c r="AM23" s="359"/>
      <c r="AN23" s="360"/>
      <c r="AO23" s="360"/>
      <c r="AP23" s="360"/>
      <c r="AQ23" s="360"/>
      <c r="AR23" s="360"/>
    </row>
    <row r="24" spans="1:44" ht="127.25" customHeight="1">
      <c r="A24" s="328"/>
      <c r="B24" s="952"/>
      <c r="C24" s="363" t="s">
        <v>426</v>
      </c>
      <c r="D24" s="330" t="s">
        <v>427</v>
      </c>
      <c r="E24" s="354">
        <v>1</v>
      </c>
      <c r="F24" s="354"/>
      <c r="G24" s="354"/>
      <c r="H24" s="355"/>
      <c r="I24" s="354"/>
      <c r="J24" s="354"/>
      <c r="K24" s="354"/>
      <c r="L24" s="354"/>
      <c r="M24" s="354"/>
      <c r="N24" s="354"/>
      <c r="O24" s="354"/>
      <c r="P24" s="355"/>
      <c r="Q24" s="335">
        <f t="shared" si="0"/>
        <v>509112.95999999996</v>
      </c>
      <c r="R24" s="334">
        <v>0.75</v>
      </c>
      <c r="S24" s="334"/>
      <c r="T24" s="335">
        <f t="shared" si="1"/>
        <v>380000</v>
      </c>
      <c r="U24" s="364"/>
      <c r="V24" s="365"/>
      <c r="W24" s="366"/>
      <c r="Y24" s="359"/>
      <c r="Z24" s="359"/>
      <c r="AA24" s="359"/>
      <c r="AB24" s="359"/>
      <c r="AC24" s="359"/>
      <c r="AD24" s="359"/>
      <c r="AF24" s="359"/>
      <c r="AG24" s="360"/>
      <c r="AH24" s="360"/>
      <c r="AI24" s="360"/>
      <c r="AJ24" s="360"/>
      <c r="AK24" s="360"/>
      <c r="AM24" s="359"/>
      <c r="AN24" s="360"/>
      <c r="AO24" s="360"/>
      <c r="AP24" s="360"/>
      <c r="AQ24" s="360"/>
      <c r="AR24" s="360"/>
    </row>
    <row r="25" spans="1:44" ht="105" customHeight="1">
      <c r="A25" s="328"/>
      <c r="B25" s="952"/>
      <c r="C25" s="953" t="s">
        <v>428</v>
      </c>
      <c r="D25" s="330" t="s">
        <v>429</v>
      </c>
      <c r="E25" s="354"/>
      <c r="F25" s="354"/>
      <c r="G25" s="354"/>
      <c r="H25" s="355"/>
      <c r="I25" s="354"/>
      <c r="J25" s="354"/>
      <c r="K25" s="354">
        <v>1</v>
      </c>
      <c r="L25" s="354"/>
      <c r="M25" s="354"/>
      <c r="N25" s="354"/>
      <c r="O25" s="354"/>
      <c r="P25" s="355"/>
      <c r="Q25" s="335">
        <f t="shared" si="0"/>
        <v>483208.31999999995</v>
      </c>
      <c r="R25" s="334">
        <v>1</v>
      </c>
      <c r="S25" s="334"/>
      <c r="T25" s="335">
        <f t="shared" si="1"/>
        <v>480000</v>
      </c>
      <c r="U25" s="364"/>
      <c r="V25" s="365"/>
      <c r="W25" s="366"/>
      <c r="Y25" s="359"/>
      <c r="Z25" s="359"/>
      <c r="AA25" s="359"/>
      <c r="AB25" s="359"/>
      <c r="AC25" s="359"/>
      <c r="AD25" s="359"/>
      <c r="AF25" s="359"/>
      <c r="AG25" s="360"/>
      <c r="AH25" s="360"/>
      <c r="AI25" s="360"/>
      <c r="AJ25" s="360"/>
      <c r="AK25" s="360"/>
      <c r="AM25" s="359"/>
      <c r="AN25" s="360"/>
      <c r="AO25" s="360"/>
      <c r="AP25" s="360"/>
      <c r="AQ25" s="360"/>
      <c r="AR25" s="360"/>
    </row>
    <row r="26" spans="1:44" ht="74" customHeight="1">
      <c r="A26" s="328"/>
      <c r="B26" s="952"/>
      <c r="C26" s="956"/>
      <c r="D26" s="330" t="s">
        <v>430</v>
      </c>
      <c r="E26" s="354"/>
      <c r="F26" s="354"/>
      <c r="G26" s="354"/>
      <c r="H26" s="355"/>
      <c r="I26" s="354">
        <v>1</v>
      </c>
      <c r="J26" s="354"/>
      <c r="K26" s="354"/>
      <c r="L26" s="354"/>
      <c r="M26" s="354"/>
      <c r="N26" s="354"/>
      <c r="O26" s="354"/>
      <c r="P26" s="355"/>
      <c r="Q26" s="335">
        <f t="shared" si="0"/>
        <v>726432</v>
      </c>
      <c r="R26" s="334">
        <v>3</v>
      </c>
      <c r="S26" s="334"/>
      <c r="T26" s="335">
        <f t="shared" si="1"/>
        <v>2170000</v>
      </c>
      <c r="U26" s="364"/>
      <c r="V26" s="365"/>
      <c r="W26" s="366"/>
      <c r="Y26" s="359"/>
      <c r="Z26" s="359"/>
      <c r="AA26" s="359"/>
      <c r="AB26" s="359"/>
      <c r="AC26" s="359"/>
      <c r="AD26" s="359"/>
      <c r="AF26" s="359"/>
      <c r="AG26" s="360"/>
      <c r="AH26" s="360"/>
      <c r="AI26" s="360"/>
      <c r="AJ26" s="360"/>
      <c r="AK26" s="360"/>
      <c r="AM26" s="359"/>
      <c r="AN26" s="360"/>
      <c r="AO26" s="360"/>
      <c r="AP26" s="360"/>
      <c r="AQ26" s="360"/>
      <c r="AR26" s="360"/>
    </row>
    <row r="27" spans="1:44" ht="152" customHeight="1">
      <c r="A27" s="328"/>
      <c r="B27" s="952"/>
      <c r="C27" s="957"/>
      <c r="D27" s="330" t="s">
        <v>431</v>
      </c>
      <c r="E27" s="354"/>
      <c r="F27" s="354"/>
      <c r="G27" s="354"/>
      <c r="H27" s="355"/>
      <c r="I27" s="354"/>
      <c r="J27" s="354"/>
      <c r="K27" s="354"/>
      <c r="L27" s="354"/>
      <c r="M27" s="354"/>
      <c r="N27" s="354"/>
      <c r="O27" s="354"/>
      <c r="P27" s="355"/>
      <c r="Q27" s="566">
        <v>2057000</v>
      </c>
      <c r="R27" s="334"/>
      <c r="S27" s="334">
        <v>1</v>
      </c>
      <c r="T27" s="568">
        <f>Q27*S27</f>
        <v>2057000</v>
      </c>
      <c r="U27" s="364"/>
      <c r="V27" s="365"/>
      <c r="W27" s="366"/>
      <c r="Y27" s="359"/>
      <c r="Z27" s="359"/>
      <c r="AA27" s="359"/>
      <c r="AB27" s="359"/>
      <c r="AC27" s="359"/>
      <c r="AD27" s="359"/>
      <c r="AF27" s="359"/>
      <c r="AG27" s="360"/>
      <c r="AH27" s="360"/>
      <c r="AI27" s="360"/>
      <c r="AJ27" s="360"/>
      <c r="AK27" s="360"/>
      <c r="AM27" s="359"/>
      <c r="AN27" s="360"/>
      <c r="AO27" s="360"/>
      <c r="AP27" s="360"/>
      <c r="AQ27" s="360"/>
      <c r="AR27" s="360"/>
    </row>
    <row r="28" spans="1:44" ht="25.05" customHeight="1">
      <c r="A28" s="328"/>
      <c r="B28" s="937" t="s">
        <v>397</v>
      </c>
      <c r="C28" s="938"/>
      <c r="D28" s="938"/>
      <c r="E28" s="938"/>
      <c r="F28" s="938"/>
      <c r="G28" s="938"/>
      <c r="H28" s="938"/>
      <c r="I28" s="938"/>
      <c r="J28" s="938"/>
      <c r="K28" s="938"/>
      <c r="L28" s="938"/>
      <c r="M28" s="938"/>
      <c r="N28" s="938"/>
      <c r="O28" s="938"/>
      <c r="P28" s="938"/>
      <c r="Q28" s="938"/>
      <c r="R28" s="938"/>
      <c r="S28" s="939"/>
      <c r="T28" s="341">
        <f>SUM(T15:T27)</f>
        <v>71467000</v>
      </c>
      <c r="U28" s="940"/>
      <c r="V28" s="940"/>
      <c r="W28" s="940"/>
    </row>
    <row r="29" spans="1:44" ht="27" customHeight="1">
      <c r="B29" s="941" t="s">
        <v>46</v>
      </c>
      <c r="C29" s="942"/>
      <c r="D29" s="942"/>
      <c r="E29" s="942"/>
      <c r="F29" s="942"/>
      <c r="G29" s="942"/>
      <c r="H29" s="942"/>
      <c r="I29" s="942"/>
      <c r="J29" s="942"/>
      <c r="K29" s="942"/>
      <c r="L29" s="942"/>
      <c r="M29" s="942"/>
      <c r="N29" s="942"/>
      <c r="O29" s="942"/>
      <c r="P29" s="942"/>
      <c r="Q29" s="942"/>
      <c r="R29" s="942"/>
      <c r="S29" s="943"/>
      <c r="T29" s="342">
        <f>T28*17.65%</f>
        <v>12613925.5</v>
      </c>
      <c r="U29" s="944"/>
      <c r="V29" s="944"/>
      <c r="W29" s="944"/>
    </row>
    <row r="30" spans="1:44" ht="22.05" customHeight="1">
      <c r="B30" s="907" t="s">
        <v>398</v>
      </c>
      <c r="C30" s="908"/>
      <c r="D30" s="908"/>
      <c r="E30" s="908"/>
      <c r="F30" s="908"/>
      <c r="G30" s="908"/>
      <c r="H30" s="908"/>
      <c r="I30" s="908"/>
      <c r="J30" s="908"/>
      <c r="K30" s="908"/>
      <c r="L30" s="908"/>
      <c r="M30" s="908"/>
      <c r="N30" s="908"/>
      <c r="O30" s="908"/>
      <c r="P30" s="908"/>
      <c r="Q30" s="908"/>
      <c r="R30" s="908"/>
      <c r="S30" s="909"/>
      <c r="T30" s="343">
        <f>SUM(T28:T29)</f>
        <v>84080925.5</v>
      </c>
      <c r="U30" s="910"/>
      <c r="V30" s="910"/>
      <c r="W30" s="910"/>
    </row>
    <row r="31" spans="1:44">
      <c r="T31" s="326"/>
    </row>
    <row r="32" spans="1:44">
      <c r="T32" s="326"/>
    </row>
  </sheetData>
  <mergeCells count="46">
    <mergeCell ref="C25:C27"/>
    <mergeCell ref="B28:S28"/>
    <mergeCell ref="U28:W28"/>
    <mergeCell ref="B29:S29"/>
    <mergeCell ref="U29:W29"/>
    <mergeCell ref="B30:S30"/>
    <mergeCell ref="U30:W30"/>
    <mergeCell ref="N12:N14"/>
    <mergeCell ref="O12:O14"/>
    <mergeCell ref="P12:P14"/>
    <mergeCell ref="B15:B27"/>
    <mergeCell ref="C15:C18"/>
    <mergeCell ref="U15:W18"/>
    <mergeCell ref="C19:C20"/>
    <mergeCell ref="U19:W20"/>
    <mergeCell ref="C21:C23"/>
    <mergeCell ref="U21:W23"/>
    <mergeCell ref="T9:T14"/>
    <mergeCell ref="U9:W14"/>
    <mergeCell ref="E11:H11"/>
    <mergeCell ref="I11:L11"/>
    <mergeCell ref="B9:B14"/>
    <mergeCell ref="C9:D14"/>
    <mergeCell ref="E9:P10"/>
    <mergeCell ref="Q9:Q14"/>
    <mergeCell ref="R9:R14"/>
    <mergeCell ref="M11:P11"/>
    <mergeCell ref="E12:E14"/>
    <mergeCell ref="F12:F14"/>
    <mergeCell ref="G12:G14"/>
    <mergeCell ref="H12:H14"/>
    <mergeCell ref="I12:I14"/>
    <mergeCell ref="S9:S14"/>
    <mergeCell ref="J12:J14"/>
    <mergeCell ref="K12:K14"/>
    <mergeCell ref="L12:L14"/>
    <mergeCell ref="M12:M14"/>
    <mergeCell ref="U1:W1"/>
    <mergeCell ref="B2:D2"/>
    <mergeCell ref="E2:T2"/>
    <mergeCell ref="U2:W2"/>
    <mergeCell ref="C3:D3"/>
    <mergeCell ref="E3:T7"/>
    <mergeCell ref="C4:D4"/>
    <mergeCell ref="C5:D5"/>
    <mergeCell ref="C7:D7"/>
  </mergeCells>
  <phoneticPr fontId="2" type="noConversion"/>
  <pageMargins left="0.7" right="0.7" top="0.75" bottom="0.75" header="0.3" footer="0.3"/>
  <pageSetup paperSize="9"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79998168889431442"/>
  </sheetPr>
  <dimension ref="A1:AS23"/>
  <sheetViews>
    <sheetView zoomScale="64" zoomScaleNormal="64" workbookViewId="0">
      <selection activeCell="D17" sqref="D17"/>
    </sheetView>
  </sheetViews>
  <sheetFormatPr defaultColWidth="8.8125" defaultRowHeight="19.149999999999999"/>
  <cols>
    <col min="1" max="1" width="7.5" style="54" customWidth="1"/>
    <col min="2" max="2" width="21" style="54" customWidth="1"/>
    <col min="3" max="3" width="25.5" style="54" customWidth="1"/>
    <col min="4" max="4" width="90" style="312" customWidth="1"/>
    <col min="5" max="15" width="11.3125" style="54" customWidth="1"/>
    <col min="16" max="16" width="20.1875" style="54" customWidth="1"/>
    <col min="17" max="17" width="20.1875" style="313" customWidth="1"/>
    <col min="18" max="19" width="20.1875" style="54" customWidth="1"/>
    <col min="20" max="20" width="72.1875" style="326" customWidth="1"/>
    <col min="21" max="21" width="52" style="326" hidden="1" customWidth="1"/>
    <col min="22" max="22" width="69.8125" style="326" customWidth="1"/>
    <col min="23" max="23" width="3.1875" style="54" customWidth="1"/>
    <col min="24" max="24" width="17.5" style="54" customWidth="1"/>
    <col min="25" max="25" width="11.3125" style="54" customWidth="1"/>
    <col min="26" max="28" width="10" style="54" customWidth="1"/>
    <col min="29" max="29" width="15.8125" style="54" customWidth="1"/>
    <col min="30" max="30" width="8.8125" style="54"/>
    <col min="31" max="31" width="19.6875" style="54" customWidth="1"/>
    <col min="32" max="32" width="12.6875" style="54" customWidth="1"/>
    <col min="33" max="33" width="10" style="54" customWidth="1"/>
    <col min="34" max="35" width="10.3125" style="54" bestFit="1" customWidth="1"/>
    <col min="36" max="36" width="15.3125" style="54" customWidth="1"/>
    <col min="37" max="37" width="8.8125" style="54"/>
    <col min="38" max="38" width="15" style="54" customWidth="1"/>
    <col min="39" max="39" width="11.6875" style="54" customWidth="1"/>
    <col min="40" max="40" width="10.1875" style="54" customWidth="1"/>
    <col min="41" max="41" width="10.3125" style="54" bestFit="1" customWidth="1"/>
    <col min="42" max="42" width="10.1875" style="54" bestFit="1" customWidth="1"/>
    <col min="43" max="43" width="15.8125" style="54" customWidth="1"/>
    <col min="44" max="16384" width="8.8125" style="54"/>
  </cols>
  <sheetData>
    <row r="1" spans="1:45" ht="19.5" thickBot="1">
      <c r="T1" s="855"/>
      <c r="U1" s="855"/>
      <c r="V1" s="855"/>
    </row>
    <row r="2" spans="1:45" s="314" customFormat="1" ht="19.05" customHeight="1">
      <c r="B2" s="856" t="s">
        <v>11</v>
      </c>
      <c r="C2" s="857"/>
      <c r="D2" s="858"/>
      <c r="E2" s="859" t="s">
        <v>358</v>
      </c>
      <c r="F2" s="859"/>
      <c r="G2" s="859"/>
      <c r="H2" s="859"/>
      <c r="I2" s="859"/>
      <c r="J2" s="859"/>
      <c r="K2" s="859"/>
      <c r="L2" s="859"/>
      <c r="M2" s="859"/>
      <c r="N2" s="859"/>
      <c r="O2" s="859"/>
      <c r="P2" s="859"/>
      <c r="Q2" s="859"/>
      <c r="R2" s="859"/>
      <c r="S2" s="859"/>
      <c r="T2" s="860" t="s">
        <v>359</v>
      </c>
      <c r="U2" s="861"/>
      <c r="V2" s="862"/>
    </row>
    <row r="3" spans="1:45" s="314" customFormat="1">
      <c r="B3" s="315" t="s">
        <v>14</v>
      </c>
      <c r="C3" s="863" t="s">
        <v>360</v>
      </c>
      <c r="D3" s="864"/>
      <c r="E3" s="865" t="s">
        <v>361</v>
      </c>
      <c r="F3" s="865"/>
      <c r="G3" s="865"/>
      <c r="H3" s="865"/>
      <c r="I3" s="865"/>
      <c r="J3" s="865"/>
      <c r="K3" s="865"/>
      <c r="L3" s="865"/>
      <c r="M3" s="865"/>
      <c r="N3" s="865"/>
      <c r="O3" s="865"/>
      <c r="P3" s="865"/>
      <c r="Q3" s="865"/>
      <c r="R3" s="865"/>
      <c r="S3" s="865"/>
      <c r="T3" s="316" t="s">
        <v>362</v>
      </c>
      <c r="U3" s="317" t="s">
        <v>363</v>
      </c>
      <c r="V3" s="318" t="s">
        <v>364</v>
      </c>
      <c r="Y3" s="344"/>
    </row>
    <row r="4" spans="1:45" s="314" customFormat="1">
      <c r="B4" s="315" t="s">
        <v>17</v>
      </c>
      <c r="C4" s="868" t="s">
        <v>62</v>
      </c>
      <c r="D4" s="869"/>
      <c r="E4" s="866"/>
      <c r="F4" s="866"/>
      <c r="G4" s="866"/>
      <c r="H4" s="866"/>
      <c r="I4" s="866"/>
      <c r="J4" s="866"/>
      <c r="K4" s="866"/>
      <c r="L4" s="866"/>
      <c r="M4" s="866"/>
      <c r="N4" s="866"/>
      <c r="O4" s="866"/>
      <c r="P4" s="866"/>
      <c r="Q4" s="866"/>
      <c r="R4" s="866"/>
      <c r="S4" s="866"/>
      <c r="T4" s="319" t="s">
        <v>18</v>
      </c>
      <c r="U4" s="317" t="s">
        <v>19</v>
      </c>
      <c r="V4" s="318" t="s">
        <v>19</v>
      </c>
      <c r="Y4" s="344"/>
    </row>
    <row r="5" spans="1:45" s="314" customFormat="1">
      <c r="B5" s="315" t="s">
        <v>20</v>
      </c>
      <c r="C5" s="870"/>
      <c r="D5" s="871"/>
      <c r="E5" s="866"/>
      <c r="F5" s="866"/>
      <c r="G5" s="866"/>
      <c r="H5" s="866"/>
      <c r="I5" s="866"/>
      <c r="J5" s="866"/>
      <c r="K5" s="866"/>
      <c r="L5" s="866"/>
      <c r="M5" s="866"/>
      <c r="N5" s="866"/>
      <c r="O5" s="866"/>
      <c r="P5" s="866"/>
      <c r="Q5" s="866"/>
      <c r="R5" s="866"/>
      <c r="S5" s="866"/>
      <c r="T5" s="319" t="s">
        <v>21</v>
      </c>
      <c r="U5" s="317"/>
      <c r="V5" s="318" t="s">
        <v>365</v>
      </c>
      <c r="Y5" s="344"/>
    </row>
    <row r="6" spans="1:45" s="314" customFormat="1">
      <c r="B6" s="315" t="s">
        <v>22</v>
      </c>
      <c r="C6" s="320">
        <f>S21</f>
        <v>24541790</v>
      </c>
      <c r="D6" s="321" t="s">
        <v>366</v>
      </c>
      <c r="E6" s="866"/>
      <c r="F6" s="866"/>
      <c r="G6" s="866"/>
      <c r="H6" s="866"/>
      <c r="I6" s="866"/>
      <c r="J6" s="866"/>
      <c r="K6" s="866"/>
      <c r="L6" s="866"/>
      <c r="M6" s="866"/>
      <c r="N6" s="866"/>
      <c r="O6" s="866"/>
      <c r="P6" s="866"/>
      <c r="Q6" s="866"/>
      <c r="R6" s="866"/>
      <c r="S6" s="866"/>
      <c r="T6" s="319" t="s">
        <v>23</v>
      </c>
      <c r="U6" s="317"/>
      <c r="V6" s="318" t="s">
        <v>367</v>
      </c>
      <c r="Y6" s="344"/>
    </row>
    <row r="7" spans="1:45" s="314" customFormat="1" ht="19.5" thickBot="1">
      <c r="B7" s="322" t="s">
        <v>24</v>
      </c>
      <c r="C7" s="872"/>
      <c r="D7" s="873"/>
      <c r="E7" s="867"/>
      <c r="F7" s="867"/>
      <c r="G7" s="867"/>
      <c r="H7" s="867"/>
      <c r="I7" s="867"/>
      <c r="J7" s="867"/>
      <c r="K7" s="867"/>
      <c r="L7" s="867"/>
      <c r="M7" s="867"/>
      <c r="N7" s="867"/>
      <c r="O7" s="867"/>
      <c r="P7" s="867"/>
      <c r="Q7" s="867"/>
      <c r="R7" s="867"/>
      <c r="S7" s="867"/>
      <c r="T7" s="323" t="s">
        <v>24</v>
      </c>
      <c r="U7" s="324"/>
      <c r="V7" s="325"/>
      <c r="Y7" s="344"/>
    </row>
    <row r="8" spans="1:45" ht="33" customHeight="1"/>
    <row r="9" spans="1:45" ht="17.25" customHeight="1">
      <c r="B9" s="948" t="s">
        <v>25</v>
      </c>
      <c r="C9" s="947" t="s">
        <v>26</v>
      </c>
      <c r="D9" s="947"/>
      <c r="E9" s="949" t="s">
        <v>368</v>
      </c>
      <c r="F9" s="949"/>
      <c r="G9" s="949"/>
      <c r="H9" s="949"/>
      <c r="I9" s="949"/>
      <c r="J9" s="949"/>
      <c r="K9" s="949"/>
      <c r="L9" s="949"/>
      <c r="M9" s="949"/>
      <c r="N9" s="949"/>
      <c r="O9" s="949"/>
      <c r="P9" s="949" t="s">
        <v>48</v>
      </c>
      <c r="Q9" s="950" t="s">
        <v>152</v>
      </c>
      <c r="R9" s="945" t="s">
        <v>2</v>
      </c>
      <c r="S9" s="945" t="s">
        <v>369</v>
      </c>
      <c r="T9" s="955" t="s">
        <v>370</v>
      </c>
      <c r="U9" s="955"/>
      <c r="V9" s="955"/>
      <c r="X9" s="345" t="s">
        <v>399</v>
      </c>
      <c r="Y9" s="346"/>
      <c r="Z9" s="346"/>
      <c r="AA9" s="346"/>
      <c r="AB9" s="346"/>
      <c r="AE9" s="345" t="s">
        <v>400</v>
      </c>
      <c r="AF9" s="347"/>
      <c r="AG9" s="347"/>
      <c r="AH9" s="347"/>
      <c r="AI9" s="347"/>
      <c r="AL9" s="345" t="s">
        <v>401</v>
      </c>
      <c r="AM9" s="346"/>
      <c r="AN9" s="346"/>
      <c r="AO9" s="346"/>
      <c r="AP9" s="346"/>
    </row>
    <row r="10" spans="1:45">
      <c r="B10" s="948"/>
      <c r="C10" s="947"/>
      <c r="D10" s="947"/>
      <c r="E10" s="949"/>
      <c r="F10" s="949"/>
      <c r="G10" s="949"/>
      <c r="H10" s="949"/>
      <c r="I10" s="949"/>
      <c r="J10" s="949"/>
      <c r="K10" s="949"/>
      <c r="L10" s="949"/>
      <c r="M10" s="949"/>
      <c r="N10" s="949"/>
      <c r="O10" s="949"/>
      <c r="P10" s="949"/>
      <c r="Q10" s="950"/>
      <c r="R10" s="945"/>
      <c r="S10" s="945"/>
      <c r="T10" s="955"/>
      <c r="U10" s="955"/>
      <c r="V10" s="955"/>
      <c r="X10" s="348" t="s">
        <v>25</v>
      </c>
      <c r="Y10" s="349" t="s">
        <v>402</v>
      </c>
      <c r="Z10" s="349" t="s">
        <v>403</v>
      </c>
      <c r="AA10" s="349" t="s">
        <v>404</v>
      </c>
      <c r="AB10" s="349" t="s">
        <v>405</v>
      </c>
      <c r="AC10" s="348" t="s">
        <v>406</v>
      </c>
      <c r="AE10" s="348" t="s">
        <v>25</v>
      </c>
      <c r="AF10" s="349" t="s">
        <v>402</v>
      </c>
      <c r="AG10" s="349" t="s">
        <v>403</v>
      </c>
      <c r="AH10" s="349" t="s">
        <v>404</v>
      </c>
      <c r="AI10" s="349" t="s">
        <v>405</v>
      </c>
      <c r="AJ10" s="348" t="s">
        <v>406</v>
      </c>
      <c r="AL10" s="348" t="s">
        <v>25</v>
      </c>
      <c r="AM10" s="349" t="s">
        <v>402</v>
      </c>
      <c r="AN10" s="349" t="s">
        <v>403</v>
      </c>
      <c r="AO10" s="349" t="s">
        <v>404</v>
      </c>
      <c r="AP10" s="349" t="s">
        <v>405</v>
      </c>
      <c r="AQ10" s="348" t="s">
        <v>406</v>
      </c>
    </row>
    <row r="11" spans="1:45">
      <c r="B11" s="948"/>
      <c r="C11" s="947"/>
      <c r="D11" s="947"/>
      <c r="E11" s="949" t="s">
        <v>371</v>
      </c>
      <c r="F11" s="949"/>
      <c r="G11" s="949"/>
      <c r="H11" s="949"/>
      <c r="I11" s="949" t="s">
        <v>372</v>
      </c>
      <c r="J11" s="949"/>
      <c r="K11" s="949"/>
      <c r="L11" s="949" t="s">
        <v>373</v>
      </c>
      <c r="M11" s="949"/>
      <c r="N11" s="949"/>
      <c r="O11" s="949"/>
      <c r="P11" s="949"/>
      <c r="Q11" s="950"/>
      <c r="R11" s="945"/>
      <c r="S11" s="945"/>
      <c r="T11" s="955"/>
      <c r="U11" s="955"/>
      <c r="V11" s="955"/>
      <c r="W11" s="327"/>
      <c r="X11" s="350" t="s">
        <v>407</v>
      </c>
      <c r="Y11" s="351">
        <v>265163</v>
      </c>
      <c r="Z11" s="352">
        <f>Y11*10%</f>
        <v>26516.300000000003</v>
      </c>
      <c r="AA11" s="352">
        <f>Y11*30%</f>
        <v>79548.899999999994</v>
      </c>
      <c r="AB11" s="352">
        <f>(Y11+AA11)*40%</f>
        <v>137884.76</v>
      </c>
      <c r="AC11" s="353">
        <f>SUM(Y11:AB11)</f>
        <v>509112.95999999996</v>
      </c>
      <c r="AE11" s="350" t="s">
        <v>408</v>
      </c>
      <c r="AF11" s="352">
        <v>378350</v>
      </c>
      <c r="AG11" s="352">
        <f>AF11*10%</f>
        <v>37835</v>
      </c>
      <c r="AH11" s="352">
        <f>AF11*30%</f>
        <v>113505</v>
      </c>
      <c r="AI11" s="352">
        <f>(AF11+AH11)*40%</f>
        <v>196742</v>
      </c>
      <c r="AJ11" s="353">
        <f>SUM(AF11:AI11)</f>
        <v>726432</v>
      </c>
      <c r="AL11" s="350" t="s">
        <v>407</v>
      </c>
      <c r="AM11" s="351">
        <v>401407</v>
      </c>
      <c r="AN11" s="351">
        <f>AM11*0.1</f>
        <v>40140.700000000004</v>
      </c>
      <c r="AO11" s="351">
        <f>AM11*0.3</f>
        <v>120422.09999999999</v>
      </c>
      <c r="AP11" s="351">
        <f>(AM11+AO11)*0.4</f>
        <v>208731.64</v>
      </c>
      <c r="AQ11" s="353">
        <f>SUM(AM11:AP11)</f>
        <v>770701.44000000006</v>
      </c>
      <c r="AS11" s="327"/>
    </row>
    <row r="12" spans="1:45">
      <c r="B12" s="948"/>
      <c r="C12" s="947"/>
      <c r="D12" s="947"/>
      <c r="E12" s="947" t="s">
        <v>374</v>
      </c>
      <c r="F12" s="947" t="s">
        <v>375</v>
      </c>
      <c r="G12" s="947" t="s">
        <v>376</v>
      </c>
      <c r="H12" s="945" t="s">
        <v>377</v>
      </c>
      <c r="I12" s="946" t="s">
        <v>378</v>
      </c>
      <c r="J12" s="946" t="s">
        <v>379</v>
      </c>
      <c r="K12" s="946" t="s">
        <v>380</v>
      </c>
      <c r="L12" s="947" t="s">
        <v>374</v>
      </c>
      <c r="M12" s="947" t="s">
        <v>375</v>
      </c>
      <c r="N12" s="947" t="s">
        <v>376</v>
      </c>
      <c r="O12" s="945" t="s">
        <v>377</v>
      </c>
      <c r="P12" s="949"/>
      <c r="Q12" s="950"/>
      <c r="R12" s="945"/>
      <c r="S12" s="945"/>
      <c r="T12" s="955"/>
      <c r="U12" s="955"/>
      <c r="V12" s="955"/>
      <c r="W12" s="327"/>
      <c r="X12" s="350" t="s">
        <v>410</v>
      </c>
      <c r="Y12" s="351">
        <v>222309</v>
      </c>
      <c r="Z12" s="352">
        <f>Y12*10%</f>
        <v>22230.9</v>
      </c>
      <c r="AA12" s="352">
        <f>Y12*30%</f>
        <v>66692.7</v>
      </c>
      <c r="AB12" s="352">
        <f>(Y12+AA12)*40%</f>
        <v>115600.68000000001</v>
      </c>
      <c r="AC12" s="353">
        <f>SUM(Y12:AB12)</f>
        <v>426833.27999999997</v>
      </c>
      <c r="AE12" s="350" t="s">
        <v>411</v>
      </c>
      <c r="AF12" s="352">
        <v>336666</v>
      </c>
      <c r="AG12" s="352">
        <f>AF12*10%</f>
        <v>33666.6</v>
      </c>
      <c r="AH12" s="352">
        <f>AF12*30%</f>
        <v>100999.8</v>
      </c>
      <c r="AI12" s="352">
        <f>(AF12+AH12)*40%</f>
        <v>175066.32</v>
      </c>
      <c r="AJ12" s="353">
        <f>SUM(AF12:AI12)</f>
        <v>646398.71999999997</v>
      </c>
      <c r="AL12" s="350" t="s">
        <v>410</v>
      </c>
      <c r="AM12" s="351">
        <v>335379</v>
      </c>
      <c r="AN12" s="351">
        <f>AM12*0.1</f>
        <v>33537.9</v>
      </c>
      <c r="AO12" s="351">
        <f>AM12*0.3</f>
        <v>100613.7</v>
      </c>
      <c r="AP12" s="351">
        <f>(AM12+AO12)*0.4</f>
        <v>174397.08000000002</v>
      </c>
      <c r="AQ12" s="353">
        <f>SUM(AM12:AP12)</f>
        <v>643927.68000000005</v>
      </c>
      <c r="AS12" s="327"/>
    </row>
    <row r="13" spans="1:45">
      <c r="B13" s="948"/>
      <c r="C13" s="947"/>
      <c r="D13" s="947"/>
      <c r="E13" s="947"/>
      <c r="F13" s="947"/>
      <c r="G13" s="947"/>
      <c r="H13" s="945"/>
      <c r="I13" s="947"/>
      <c r="J13" s="947"/>
      <c r="K13" s="947"/>
      <c r="L13" s="947"/>
      <c r="M13" s="947"/>
      <c r="N13" s="947"/>
      <c r="O13" s="945"/>
      <c r="P13" s="949"/>
      <c r="Q13" s="950"/>
      <c r="R13" s="945"/>
      <c r="S13" s="945"/>
      <c r="T13" s="955"/>
      <c r="U13" s="955"/>
      <c r="V13" s="955"/>
      <c r="W13" s="327"/>
      <c r="X13" s="350" t="s">
        <v>412</v>
      </c>
      <c r="Y13" s="351">
        <v>219399</v>
      </c>
      <c r="Z13" s="352">
        <f>Y13*10%</f>
        <v>21939.9</v>
      </c>
      <c r="AA13" s="352">
        <f>Y13*30%</f>
        <v>65819.7</v>
      </c>
      <c r="AB13" s="352">
        <f>(Y13+AA13)*40%</f>
        <v>114087.48000000001</v>
      </c>
      <c r="AC13" s="353">
        <f>SUM(Y13:AB13)</f>
        <v>421246.07999999996</v>
      </c>
      <c r="AE13" s="350" t="s">
        <v>413</v>
      </c>
      <c r="AF13" s="352">
        <v>251671</v>
      </c>
      <c r="AG13" s="352">
        <f>AF13*10%</f>
        <v>25167.100000000002</v>
      </c>
      <c r="AH13" s="352">
        <f>AF13*30%</f>
        <v>75501.3</v>
      </c>
      <c r="AI13" s="352">
        <f>(AF13+AH13)*40%</f>
        <v>130868.92</v>
      </c>
      <c r="AJ13" s="353">
        <f>SUM(AF13:AI13)</f>
        <v>483208.31999999995</v>
      </c>
      <c r="AL13" s="350" t="s">
        <v>412</v>
      </c>
      <c r="AM13" s="351">
        <v>300463</v>
      </c>
      <c r="AN13" s="351">
        <f>AM13*0.1</f>
        <v>30046.300000000003</v>
      </c>
      <c r="AO13" s="351">
        <f>AM13*0.3</f>
        <v>90138.9</v>
      </c>
      <c r="AP13" s="351">
        <f>(AM13+AO13)*0.4</f>
        <v>156240.76</v>
      </c>
      <c r="AQ13" s="353">
        <f>SUM(AM13:AP13)</f>
        <v>576888.96</v>
      </c>
      <c r="AS13" s="327"/>
    </row>
    <row r="14" spans="1:45">
      <c r="A14" s="328"/>
      <c r="B14" s="948"/>
      <c r="C14" s="947"/>
      <c r="D14" s="947"/>
      <c r="E14" s="947"/>
      <c r="F14" s="947"/>
      <c r="G14" s="947"/>
      <c r="H14" s="945"/>
      <c r="I14" s="947"/>
      <c r="J14" s="947"/>
      <c r="K14" s="947"/>
      <c r="L14" s="947"/>
      <c r="M14" s="947"/>
      <c r="N14" s="947"/>
      <c r="O14" s="945"/>
      <c r="P14" s="949"/>
      <c r="Q14" s="950"/>
      <c r="R14" s="945"/>
      <c r="S14" s="945"/>
      <c r="T14" s="955"/>
      <c r="U14" s="955"/>
      <c r="V14" s="955"/>
      <c r="W14" s="327"/>
      <c r="X14" s="350" t="s">
        <v>414</v>
      </c>
      <c r="Y14" s="351">
        <v>193221</v>
      </c>
      <c r="Z14" s="352">
        <f>Y14*10%</f>
        <v>19322.100000000002</v>
      </c>
      <c r="AA14" s="352">
        <f>Y14*30%</f>
        <v>57966.299999999996</v>
      </c>
      <c r="AB14" s="352">
        <f>(Y14+AA14)*40%</f>
        <v>100474.92</v>
      </c>
      <c r="AC14" s="353">
        <f>SUM(Y14:AB14)</f>
        <v>370984.32</v>
      </c>
      <c r="AE14" s="350" t="s">
        <v>409</v>
      </c>
      <c r="AF14" s="352">
        <v>492039</v>
      </c>
      <c r="AG14" s="352">
        <f>AF14*10%</f>
        <v>49203.9</v>
      </c>
      <c r="AH14" s="352">
        <f>AF14*30%</f>
        <v>147611.69999999998</v>
      </c>
      <c r="AI14" s="352">
        <f>(AF14+AH14)*40%</f>
        <v>255860.28</v>
      </c>
      <c r="AJ14" s="353">
        <f>SUM(AF14:AI14)</f>
        <v>944714.88</v>
      </c>
      <c r="AL14" s="350" t="s">
        <v>414</v>
      </c>
      <c r="AM14" s="351">
        <v>263602</v>
      </c>
      <c r="AN14" s="351">
        <f>AM14*0.1</f>
        <v>26360.2</v>
      </c>
      <c r="AO14" s="351">
        <f>AM14*0.3</f>
        <v>79080.599999999991</v>
      </c>
      <c r="AP14" s="351">
        <f>(AM14+AO14)*0.4</f>
        <v>137073.04</v>
      </c>
      <c r="AQ14" s="353">
        <f>SUM(AM14:AP14)</f>
        <v>506115.83999999997</v>
      </c>
    </row>
    <row r="15" spans="1:45" ht="271.8" customHeight="1">
      <c r="A15" s="328"/>
      <c r="B15" s="958" t="s">
        <v>432</v>
      </c>
      <c r="C15" s="340" t="s">
        <v>433</v>
      </c>
      <c r="D15" s="367" t="s">
        <v>434</v>
      </c>
      <c r="E15" s="368"/>
      <c r="F15" s="354"/>
      <c r="G15" s="354"/>
      <c r="H15" s="355"/>
      <c r="I15" s="354">
        <v>2</v>
      </c>
      <c r="J15" s="354"/>
      <c r="K15" s="369"/>
      <c r="L15" s="370">
        <v>9</v>
      </c>
      <c r="M15" s="370">
        <v>7</v>
      </c>
      <c r="N15" s="370"/>
      <c r="O15" s="570">
        <v>1</v>
      </c>
      <c r="P15" s="372">
        <f>E15*$AC$11+F15*$AC$12+G15*$AC$13+H15*$AC$14+I15*$AJ$11+J15*$AJ$12+K15*$AJ$13+L15*$AQ$11+M15*$AQ$12+N15*$AQ$13+O15*$AQ$14</f>
        <v>13402786.560000002</v>
      </c>
      <c r="Q15" s="373">
        <v>1</v>
      </c>
      <c r="R15" s="373"/>
      <c r="S15" s="571">
        <f>ROUNDDOWN(P15*Q15,-4)</f>
        <v>13400000</v>
      </c>
      <c r="T15" s="374"/>
      <c r="U15" s="365"/>
      <c r="V15" s="366"/>
      <c r="X15" s="356"/>
      <c r="Y15" s="356"/>
      <c r="Z15" s="356"/>
      <c r="AA15" s="356"/>
      <c r="AB15" s="356"/>
      <c r="AC15" s="356"/>
      <c r="AE15" s="356"/>
      <c r="AF15" s="357"/>
      <c r="AG15" s="357"/>
      <c r="AH15" s="357"/>
      <c r="AI15" s="357"/>
      <c r="AJ15" s="357"/>
      <c r="AL15" s="356"/>
      <c r="AM15" s="357"/>
      <c r="AN15" s="357"/>
      <c r="AO15" s="357"/>
      <c r="AP15" s="357"/>
      <c r="AQ15" s="357"/>
    </row>
    <row r="16" spans="1:45" ht="181.8" customHeight="1">
      <c r="A16" s="328"/>
      <c r="B16" s="958"/>
      <c r="C16" s="329" t="s">
        <v>435</v>
      </c>
      <c r="D16" s="367" t="s">
        <v>436</v>
      </c>
      <c r="E16" s="375"/>
      <c r="F16" s="354"/>
      <c r="G16" s="354"/>
      <c r="H16" s="355"/>
      <c r="I16" s="354"/>
      <c r="J16" s="354"/>
      <c r="K16" s="369"/>
      <c r="L16" s="370"/>
      <c r="M16" s="370">
        <v>1</v>
      </c>
      <c r="N16" s="370">
        <v>1</v>
      </c>
      <c r="O16" s="371"/>
      <c r="P16" s="372">
        <f>E16*$AC$11+F16*$AC$12+G16*$AC$13+H16*$AC$14+I16*$AJ$11+J16*$AJ$12+K16*$AJ$13+L16*$AQ$11+M16*$AQ$12+N16*$AQ$13+O16*$AQ$14</f>
        <v>1220816.6400000001</v>
      </c>
      <c r="Q16" s="376">
        <v>1</v>
      </c>
      <c r="R16" s="373"/>
      <c r="S16" s="372">
        <f>ROUNDDOWN(P16*Q16,-4)</f>
        <v>1220000</v>
      </c>
      <c r="T16" s="374"/>
      <c r="U16" s="365"/>
      <c r="V16" s="366"/>
      <c r="X16" s="356"/>
      <c r="Y16" s="356"/>
      <c r="Z16" s="356"/>
      <c r="AA16" s="356"/>
      <c r="AB16" s="356"/>
      <c r="AC16" s="356"/>
      <c r="AE16" s="356"/>
      <c r="AF16" s="357"/>
      <c r="AG16" s="357"/>
      <c r="AH16" s="357"/>
      <c r="AI16" s="357"/>
      <c r="AJ16" s="357"/>
      <c r="AL16" s="356"/>
      <c r="AM16" s="357"/>
      <c r="AN16" s="357"/>
      <c r="AO16" s="357"/>
      <c r="AP16" s="357"/>
      <c r="AQ16" s="357"/>
    </row>
    <row r="17" spans="1:43" ht="176.55" customHeight="1">
      <c r="A17" s="328"/>
      <c r="B17" s="958"/>
      <c r="C17" s="329" t="s">
        <v>437</v>
      </c>
      <c r="D17" s="367" t="s">
        <v>438</v>
      </c>
      <c r="E17" s="375"/>
      <c r="F17" s="354"/>
      <c r="G17" s="354"/>
      <c r="H17" s="355"/>
      <c r="I17" s="354"/>
      <c r="J17" s="354"/>
      <c r="K17" s="369"/>
      <c r="L17" s="370">
        <v>1</v>
      </c>
      <c r="M17" s="370">
        <v>1</v>
      </c>
      <c r="N17" s="370"/>
      <c r="O17" s="371"/>
      <c r="P17" s="372">
        <f>E17*$AC$11+F17*$AC$12+G17*$AC$13+H17*$AC$14+I17*$AJ$11+J17*$AJ$12+K17*$AJ$13+L17*$AQ$11+M17*$AQ$12+N17*$AQ$13+O17*$AQ$14</f>
        <v>1414629.12</v>
      </c>
      <c r="Q17" s="376">
        <v>1</v>
      </c>
      <c r="R17" s="373"/>
      <c r="S17" s="372">
        <f>ROUNDDOWN(P17*Q17,-4)</f>
        <v>1410000</v>
      </c>
      <c r="T17" s="374"/>
      <c r="U17" s="365"/>
      <c r="V17" s="366"/>
      <c r="X17" s="356"/>
      <c r="Y17" s="356"/>
      <c r="Z17" s="356"/>
      <c r="AA17" s="356"/>
      <c r="AB17" s="356"/>
      <c r="AC17" s="356"/>
      <c r="AE17" s="356"/>
      <c r="AF17" s="357"/>
      <c r="AG17" s="357"/>
      <c r="AH17" s="357"/>
      <c r="AI17" s="357"/>
      <c r="AJ17" s="357"/>
      <c r="AL17" s="356"/>
      <c r="AM17" s="357"/>
      <c r="AN17" s="357"/>
      <c r="AO17" s="357"/>
      <c r="AP17" s="357"/>
      <c r="AQ17" s="357"/>
    </row>
    <row r="18" spans="1:43" ht="219.5" customHeight="1">
      <c r="A18" s="328"/>
      <c r="B18" s="958"/>
      <c r="C18" s="337" t="s">
        <v>439</v>
      </c>
      <c r="D18" s="367" t="s">
        <v>440</v>
      </c>
      <c r="E18" s="375"/>
      <c r="F18" s="354"/>
      <c r="G18" s="354"/>
      <c r="H18" s="355"/>
      <c r="I18" s="354">
        <v>2</v>
      </c>
      <c r="J18" s="354"/>
      <c r="K18" s="369"/>
      <c r="L18" s="370">
        <v>10</v>
      </c>
      <c r="M18" s="370"/>
      <c r="N18" s="370"/>
      <c r="O18" s="371">
        <v>1</v>
      </c>
      <c r="P18" s="372">
        <f>E18*$AC$11+F18*$AC$12+G18*$AC$13+H18*$AC$14+I18*$AJ$11+J18*$AJ$12+K18*$AJ$13+L18*$AQ$11+M18*$AQ$12+N18*$AQ$13+O18*$AQ$14</f>
        <v>9665994.2400000002</v>
      </c>
      <c r="Q18" s="373">
        <v>0.5</v>
      </c>
      <c r="R18" s="373"/>
      <c r="S18" s="372">
        <f>ROUNDDOWN(P18*Q18,-4)</f>
        <v>4830000</v>
      </c>
      <c r="T18" s="374"/>
      <c r="U18" s="365"/>
      <c r="V18" s="366"/>
      <c r="X18" s="356"/>
      <c r="Y18" s="356"/>
      <c r="Z18" s="356"/>
      <c r="AA18" s="356"/>
      <c r="AB18" s="356"/>
      <c r="AC18" s="356"/>
      <c r="AE18" s="356"/>
      <c r="AF18" s="357"/>
      <c r="AG18" s="357"/>
      <c r="AH18" s="357"/>
      <c r="AI18" s="357"/>
      <c r="AJ18" s="357"/>
      <c r="AL18" s="356"/>
      <c r="AM18" s="357"/>
      <c r="AN18" s="357"/>
      <c r="AO18" s="357"/>
      <c r="AP18" s="357"/>
      <c r="AQ18" s="357"/>
    </row>
    <row r="19" spans="1:43" ht="25.05" customHeight="1">
      <c r="A19" s="328"/>
      <c r="B19" s="937" t="s">
        <v>397</v>
      </c>
      <c r="C19" s="938"/>
      <c r="D19" s="938"/>
      <c r="E19" s="938"/>
      <c r="F19" s="938"/>
      <c r="G19" s="938"/>
      <c r="H19" s="938"/>
      <c r="I19" s="938"/>
      <c r="J19" s="938"/>
      <c r="K19" s="938"/>
      <c r="L19" s="938"/>
      <c r="M19" s="938"/>
      <c r="N19" s="938"/>
      <c r="O19" s="938"/>
      <c r="P19" s="938"/>
      <c r="Q19" s="938"/>
      <c r="R19" s="939"/>
      <c r="S19" s="341">
        <f>SUM(S15:S18)</f>
        <v>20860000</v>
      </c>
      <c r="T19" s="940"/>
      <c r="U19" s="940"/>
      <c r="V19" s="940"/>
    </row>
    <row r="20" spans="1:43" ht="27" customHeight="1">
      <c r="B20" s="941" t="s">
        <v>46</v>
      </c>
      <c r="C20" s="942"/>
      <c r="D20" s="942"/>
      <c r="E20" s="942"/>
      <c r="F20" s="942"/>
      <c r="G20" s="942"/>
      <c r="H20" s="942"/>
      <c r="I20" s="942"/>
      <c r="J20" s="942"/>
      <c r="K20" s="942"/>
      <c r="L20" s="942"/>
      <c r="M20" s="942"/>
      <c r="N20" s="942"/>
      <c r="O20" s="942"/>
      <c r="P20" s="942"/>
      <c r="Q20" s="942"/>
      <c r="R20" s="943"/>
      <c r="S20" s="342">
        <f>S19*17.65%</f>
        <v>3681790</v>
      </c>
      <c r="T20" s="944"/>
      <c r="U20" s="944"/>
      <c r="V20" s="944"/>
    </row>
    <row r="21" spans="1:43" ht="22.05" customHeight="1">
      <c r="B21" s="907" t="s">
        <v>398</v>
      </c>
      <c r="C21" s="908"/>
      <c r="D21" s="908"/>
      <c r="E21" s="908"/>
      <c r="F21" s="908"/>
      <c r="G21" s="908"/>
      <c r="H21" s="908"/>
      <c r="I21" s="908"/>
      <c r="J21" s="908"/>
      <c r="K21" s="908"/>
      <c r="L21" s="908"/>
      <c r="M21" s="908"/>
      <c r="N21" s="908"/>
      <c r="O21" s="908"/>
      <c r="P21" s="908"/>
      <c r="Q21" s="908"/>
      <c r="R21" s="909"/>
      <c r="S21" s="343">
        <f>SUM(S19:S20)</f>
        <v>24541790</v>
      </c>
      <c r="T21" s="910"/>
      <c r="U21" s="910"/>
      <c r="V21" s="910"/>
    </row>
    <row r="22" spans="1:43">
      <c r="S22" s="326"/>
    </row>
    <row r="23" spans="1:43">
      <c r="S23" s="326"/>
    </row>
  </sheetData>
  <mergeCells count="38">
    <mergeCell ref="B21:R21"/>
    <mergeCell ref="T21:V21"/>
    <mergeCell ref="N12:N14"/>
    <mergeCell ref="O12:O14"/>
    <mergeCell ref="B15:B18"/>
    <mergeCell ref="B19:R19"/>
    <mergeCell ref="T19:V19"/>
    <mergeCell ref="B20:R20"/>
    <mergeCell ref="T20:V20"/>
    <mergeCell ref="S9:S14"/>
    <mergeCell ref="T9:V14"/>
    <mergeCell ref="E11:H11"/>
    <mergeCell ref="I11:K11"/>
    <mergeCell ref="L11:O11"/>
    <mergeCell ref="E12:E14"/>
    <mergeCell ref="F12:F14"/>
    <mergeCell ref="G12:G14"/>
    <mergeCell ref="H12:H14"/>
    <mergeCell ref="I12:I14"/>
    <mergeCell ref="B9:B14"/>
    <mergeCell ref="C9:D14"/>
    <mergeCell ref="E9:O10"/>
    <mergeCell ref="P9:P14"/>
    <mergeCell ref="Q9:Q14"/>
    <mergeCell ref="R9:R14"/>
    <mergeCell ref="J12:J14"/>
    <mergeCell ref="K12:K14"/>
    <mergeCell ref="L12:L14"/>
    <mergeCell ref="M12:M14"/>
    <mergeCell ref="T1:V1"/>
    <mergeCell ref="B2:D2"/>
    <mergeCell ref="E2:S2"/>
    <mergeCell ref="T2:V2"/>
    <mergeCell ref="C3:D3"/>
    <mergeCell ref="E3:S7"/>
    <mergeCell ref="C4:D4"/>
    <mergeCell ref="C5:D5"/>
    <mergeCell ref="C7:D7"/>
  </mergeCells>
  <phoneticPr fontId="2" type="noConversion"/>
  <pageMargins left="0.7" right="0.7" top="0.75" bottom="0.75" header="0.3" footer="0.3"/>
  <pageSetup paperSize="9" orientation="portrait"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pageSetUpPr fitToPage="1"/>
  </sheetPr>
  <dimension ref="B1:Q110"/>
  <sheetViews>
    <sheetView showGridLines="0" zoomScaleNormal="100" zoomScaleSheetLayoutView="85" workbookViewId="0">
      <selection activeCell="I6" sqref="I6"/>
    </sheetView>
  </sheetViews>
  <sheetFormatPr defaultColWidth="9" defaultRowHeight="19.149999999999999"/>
  <cols>
    <col min="1" max="1" width="1" style="55" customWidth="1"/>
    <col min="2" max="2" width="14" style="60" customWidth="1"/>
    <col min="3" max="3" width="17.6875" style="59" bestFit="1" customWidth="1"/>
    <col min="4" max="4" width="47.8125" style="58" bestFit="1" customWidth="1"/>
    <col min="5" max="5" width="15.5" style="58" customWidth="1"/>
    <col min="6" max="7" width="15.6875" style="58" customWidth="1"/>
    <col min="8" max="8" width="19.5" style="56" hidden="1" customWidth="1"/>
    <col min="9" max="9" width="19.5" style="56" bestFit="1" customWidth="1"/>
    <col min="10" max="10" width="19.5" style="57" hidden="1" customWidth="1"/>
    <col min="11" max="11" width="117.1875" style="56" customWidth="1"/>
    <col min="12" max="12" width="46.375" style="641" customWidth="1"/>
    <col min="13" max="13" width="46.375" style="653" customWidth="1"/>
    <col min="14" max="14" width="11.3125" style="55" bestFit="1" customWidth="1"/>
    <col min="15" max="16384" width="9" style="55"/>
  </cols>
  <sheetData>
    <row r="1" spans="2:17" s="123" customFormat="1" ht="52.5" customHeight="1" thickBot="1">
      <c r="B1" s="964" t="s">
        <v>601</v>
      </c>
      <c r="C1" s="964"/>
      <c r="D1" s="964"/>
      <c r="E1" s="964"/>
      <c r="F1" s="964"/>
      <c r="G1" s="964"/>
      <c r="H1" s="964"/>
      <c r="I1" s="964"/>
      <c r="J1" s="964"/>
      <c r="K1" s="964"/>
      <c r="L1" s="630"/>
      <c r="M1" s="642"/>
    </row>
    <row r="2" spans="2:17" s="123" customFormat="1" ht="20.25" customHeight="1">
      <c r="B2" s="136"/>
      <c r="C2" s="132"/>
      <c r="D2" s="135"/>
      <c r="E2" s="135"/>
      <c r="F2" s="135"/>
      <c r="G2" s="135"/>
      <c r="H2" s="134"/>
      <c r="I2" s="134"/>
      <c r="J2" s="133"/>
      <c r="K2" s="137"/>
      <c r="L2" s="631"/>
      <c r="M2" s="643"/>
    </row>
    <row r="3" spans="2:17" ht="20.25" customHeight="1">
      <c r="B3" s="131"/>
      <c r="C3" s="130"/>
      <c r="D3" s="130"/>
      <c r="E3" s="130"/>
      <c r="F3" s="130"/>
      <c r="G3" s="130"/>
      <c r="H3" s="129"/>
      <c r="I3" s="129"/>
      <c r="J3" s="128"/>
      <c r="K3" s="127" t="s">
        <v>129</v>
      </c>
      <c r="L3" s="632"/>
      <c r="M3" s="644"/>
    </row>
    <row r="4" spans="2:17" s="123" customFormat="1" ht="20.25" customHeight="1">
      <c r="B4" s="124" t="s">
        <v>69</v>
      </c>
      <c r="C4" s="124" t="s">
        <v>0</v>
      </c>
      <c r="D4" s="124" t="s">
        <v>128</v>
      </c>
      <c r="E4" s="124" t="s">
        <v>1</v>
      </c>
      <c r="F4" s="124" t="s">
        <v>2</v>
      </c>
      <c r="G4" s="124" t="s">
        <v>127</v>
      </c>
      <c r="H4" s="126" t="s">
        <v>126</v>
      </c>
      <c r="I4" s="126" t="s">
        <v>125</v>
      </c>
      <c r="J4" s="125" t="s">
        <v>124</v>
      </c>
      <c r="K4" s="124" t="s">
        <v>123</v>
      </c>
      <c r="L4" s="630"/>
      <c r="M4" s="642"/>
    </row>
    <row r="5" spans="2:17" ht="133.9">
      <c r="B5" s="965" t="s">
        <v>122</v>
      </c>
      <c r="C5" s="273" t="s">
        <v>5</v>
      </c>
      <c r="D5" s="102" t="s">
        <v>121</v>
      </c>
      <c r="E5" s="122" t="s">
        <v>6</v>
      </c>
      <c r="F5" s="122">
        <v>1</v>
      </c>
      <c r="G5" s="122">
        <v>1</v>
      </c>
      <c r="H5" s="121">
        <v>5000000</v>
      </c>
      <c r="I5" s="121">
        <v>5000000</v>
      </c>
      <c r="J5" s="109">
        <f>I5-H5</f>
        <v>0</v>
      </c>
      <c r="K5" s="120" t="s">
        <v>120</v>
      </c>
      <c r="L5" s="633" t="s">
        <v>806</v>
      </c>
      <c r="M5" s="645" t="s">
        <v>856</v>
      </c>
      <c r="N5" s="114" t="s">
        <v>602</v>
      </c>
    </row>
    <row r="6" spans="2:17" ht="20.25" customHeight="1">
      <c r="B6" s="965"/>
      <c r="C6" s="961" t="s">
        <v>119</v>
      </c>
      <c r="D6" s="962"/>
      <c r="E6" s="962"/>
      <c r="F6" s="962"/>
      <c r="G6" s="963"/>
      <c r="H6" s="80">
        <f>SUM(H5:H5)</f>
        <v>5000000</v>
      </c>
      <c r="I6" s="80">
        <f>SUM(I5:I5)</f>
        <v>5000000</v>
      </c>
      <c r="J6" s="79">
        <f>I6-H6</f>
        <v>0</v>
      </c>
      <c r="K6" s="113"/>
      <c r="L6" s="634"/>
      <c r="M6" s="646"/>
    </row>
    <row r="7" spans="2:17" ht="84.4">
      <c r="B7" s="966" t="s">
        <v>3</v>
      </c>
      <c r="C7" s="968" t="s">
        <v>118</v>
      </c>
      <c r="D7" s="117" t="s">
        <v>117</v>
      </c>
      <c r="E7" s="84" t="s">
        <v>103</v>
      </c>
      <c r="F7" s="84">
        <f>'운영_인력 근무표'!D7</f>
        <v>22</v>
      </c>
      <c r="G7" s="84">
        <f>'운영_인력 근무표'!L3</f>
        <v>3</v>
      </c>
      <c r="H7" s="82">
        <f>(((210000+(21000*5))*36)*1)+(((210000+(21000*2))*36)*2)</f>
        <v>29484000</v>
      </c>
      <c r="I7" s="82">
        <f>'운영_인건비 단가표'!E12*('운영_인력 근무표'!G7+'운영_인력 근무표'!H7+'운영_인력 근무표'!I7)</f>
        <v>20171800</v>
      </c>
      <c r="J7" s="109">
        <f>I7-H7</f>
        <v>-9312200</v>
      </c>
      <c r="K7" s="81" t="s">
        <v>301</v>
      </c>
      <c r="L7" s="635"/>
      <c r="M7" s="647"/>
    </row>
    <row r="8" spans="2:17" ht="33.75">
      <c r="B8" s="967"/>
      <c r="C8" s="969"/>
      <c r="D8" s="102" t="s">
        <v>116</v>
      </c>
      <c r="E8" s="84" t="s">
        <v>103</v>
      </c>
      <c r="F8" s="84">
        <f>'운영_인력 근무표'!D7</f>
        <v>22</v>
      </c>
      <c r="G8" s="84">
        <f>'운영_인력 근무표'!L4</f>
        <v>1</v>
      </c>
      <c r="H8" s="82">
        <f>210000*36</f>
        <v>7560000</v>
      </c>
      <c r="I8" s="82">
        <f>'운영_인건비 단가표'!E12*'운영_인력 근무표'!F7</f>
        <v>2283600</v>
      </c>
      <c r="J8" s="109">
        <f t="shared" ref="J8:J21" si="0">I8-H8</f>
        <v>-5276400</v>
      </c>
      <c r="K8" s="119" t="s">
        <v>302</v>
      </c>
      <c r="L8" s="635"/>
      <c r="M8" s="647"/>
    </row>
    <row r="9" spans="2:17" ht="101.25">
      <c r="B9" s="967"/>
      <c r="C9" s="969"/>
      <c r="D9" s="117" t="s">
        <v>134</v>
      </c>
      <c r="E9" s="84" t="s">
        <v>103</v>
      </c>
      <c r="F9" s="84">
        <f>'운영_인력 근무표'!D31</f>
        <v>2</v>
      </c>
      <c r="G9" s="84">
        <f>'운영_인력 근무표'!L3</f>
        <v>3</v>
      </c>
      <c r="H9" s="82">
        <f>(((240000+(24000*5))*2)*1)+(((240000+(24000*2))*2)*2)</f>
        <v>1872000</v>
      </c>
      <c r="I9" s="82">
        <f>'운영_인건비 단가표'!E16*('운영_인력 근무표'!G31+'운영_인력 근무표'!H31+'운영_인력 근무표'!I31)</f>
        <v>2178000</v>
      </c>
      <c r="J9" s="109">
        <f t="shared" si="0"/>
        <v>306000</v>
      </c>
      <c r="K9" s="81" t="s">
        <v>857</v>
      </c>
      <c r="L9" s="635" t="s">
        <v>807</v>
      </c>
      <c r="M9" s="647" t="s">
        <v>817</v>
      </c>
      <c r="N9" s="484" t="s">
        <v>603</v>
      </c>
    </row>
    <row r="10" spans="2:17" ht="33.75">
      <c r="B10" s="967"/>
      <c r="C10" s="969"/>
      <c r="D10" s="102" t="s">
        <v>135</v>
      </c>
      <c r="E10" s="84" t="s">
        <v>103</v>
      </c>
      <c r="F10" s="84">
        <f>'운영_인력 근무표'!D31</f>
        <v>2</v>
      </c>
      <c r="G10" s="84">
        <f>'운영_인력 근무표'!L4</f>
        <v>1</v>
      </c>
      <c r="H10" s="82">
        <f>240000*2</f>
        <v>480000</v>
      </c>
      <c r="I10" s="82">
        <f>'운영_인건비 단가표'!E16*'운영_인력 근무표'!F31</f>
        <v>237600</v>
      </c>
      <c r="J10" s="109">
        <f t="shared" si="0"/>
        <v>-242400</v>
      </c>
      <c r="K10" s="81" t="s">
        <v>604</v>
      </c>
      <c r="L10" s="635"/>
      <c r="M10" s="647"/>
    </row>
    <row r="11" spans="2:17" ht="84.4">
      <c r="B11" s="967"/>
      <c r="C11" s="969"/>
      <c r="D11" s="117" t="s">
        <v>115</v>
      </c>
      <c r="E11" s="84" t="s">
        <v>103</v>
      </c>
      <c r="F11" s="84">
        <f>'운영_인력 근무표'!D35</f>
        <v>2</v>
      </c>
      <c r="G11" s="84">
        <f>'운영_인력 근무표'!L3</f>
        <v>3</v>
      </c>
      <c r="H11" s="82">
        <f>(((270000+(27000*5))*2)*1)+(((270000+(27000*2))*2)*2)</f>
        <v>2106000</v>
      </c>
      <c r="I11" s="82">
        <f>'운영_인건비 단가표'!E14*('운영_인력 근무표'!G35+'운영_인력 근무표'!H35+'운영_인력 근무표'!I35)</f>
        <v>2358500</v>
      </c>
      <c r="J11" s="109">
        <f t="shared" si="0"/>
        <v>252500</v>
      </c>
      <c r="K11" s="81" t="s">
        <v>114</v>
      </c>
      <c r="L11" s="635"/>
      <c r="M11" s="647"/>
    </row>
    <row r="12" spans="2:17" ht="33.75">
      <c r="B12" s="967"/>
      <c r="C12" s="969"/>
      <c r="D12" s="102" t="s">
        <v>113</v>
      </c>
      <c r="E12" s="84" t="s">
        <v>103</v>
      </c>
      <c r="F12" s="84">
        <f>'운영_인력 근무표'!D31</f>
        <v>2</v>
      </c>
      <c r="G12" s="84">
        <f>'운영_인력 근무표'!L4</f>
        <v>1</v>
      </c>
      <c r="H12" s="82">
        <f>270000*2</f>
        <v>540000</v>
      </c>
      <c r="I12" s="82">
        <f>'운영_인건비 단가표'!E14*'운영_인력 근무표'!F35</f>
        <v>267000</v>
      </c>
      <c r="J12" s="109">
        <f t="shared" si="0"/>
        <v>-273000</v>
      </c>
      <c r="K12" s="81" t="s">
        <v>302</v>
      </c>
      <c r="L12" s="635"/>
      <c r="M12" s="647"/>
    </row>
    <row r="13" spans="2:17" ht="101.25">
      <c r="B13" s="967"/>
      <c r="C13" s="969"/>
      <c r="D13" s="117" t="s">
        <v>112</v>
      </c>
      <c r="E13" s="84" t="s">
        <v>103</v>
      </c>
      <c r="F13" s="84">
        <f>'운영_인력 근무표'!D39</f>
        <v>6</v>
      </c>
      <c r="G13" s="84">
        <f>'운영_인력 근무표'!L3</f>
        <v>3</v>
      </c>
      <c r="H13" s="82">
        <f>(((160000+(16000*5))*2)*1)+(((160000+(16000*2))*2)*2)</f>
        <v>1248000</v>
      </c>
      <c r="I13" s="82">
        <f>('운영_인건비 단가표'!E21*'운영_인력 근무표'!D39*'운영_인력 근무표'!G40)+('운영_인력 근무표'!D39*'운영_인력 근무표'!H40*'운영_인건비 단가표'!E21)+('운영_인력 근무표'!D39*'운영_인력 근무표'!I40*'운영_인건비 단가표'!E21)</f>
        <v>4831200.0000000009</v>
      </c>
      <c r="J13" s="109">
        <f t="shared" si="0"/>
        <v>3583200.0000000009</v>
      </c>
      <c r="K13" s="81" t="s">
        <v>858</v>
      </c>
      <c r="L13" s="635"/>
      <c r="M13" s="647" t="s">
        <v>818</v>
      </c>
      <c r="N13" s="114" t="s">
        <v>605</v>
      </c>
    </row>
    <row r="14" spans="2:17" ht="246" customHeight="1">
      <c r="B14" s="967"/>
      <c r="C14" s="969"/>
      <c r="D14" s="117" t="s">
        <v>312</v>
      </c>
      <c r="E14" s="84" t="s">
        <v>103</v>
      </c>
      <c r="F14" s="84">
        <f>'운영_인력 근무표'!D39</f>
        <v>6</v>
      </c>
      <c r="G14" s="84">
        <f>'운영_인력 근무표'!L4</f>
        <v>1</v>
      </c>
      <c r="H14" s="118">
        <f>(((160000+(16000*4))*2)*1)+(((160000+(16000*13))*2)*1)+(((160000+(16000*4))*2)*1)+(100000*2)</f>
        <v>1832000</v>
      </c>
      <c r="I14" s="118">
        <f>(COUNTA('운영_인력 근무표'!E40:E41)*'운영_인건비 단가표'!E21*'운영_인력 근무표'!E40)+('운영_인력 근무표'!D39*'운영_인건비 단가표'!E21*'운영_인력 근무표'!F40)+('운영_인력 근무표'!D39*'운영_인건비 단가표'!E20)</f>
        <v>3081600.0000000005</v>
      </c>
      <c r="J14" s="109">
        <f t="shared" si="0"/>
        <v>1249600.0000000005</v>
      </c>
      <c r="K14" s="81" t="s">
        <v>606</v>
      </c>
      <c r="L14" s="635" t="s">
        <v>808</v>
      </c>
      <c r="M14" s="960" t="s">
        <v>819</v>
      </c>
      <c r="N14" s="960"/>
      <c r="O14" s="960"/>
      <c r="P14" s="960"/>
      <c r="Q14" s="960"/>
    </row>
    <row r="15" spans="2:17" ht="84.4">
      <c r="B15" s="967"/>
      <c r="C15" s="969"/>
      <c r="D15" s="117" t="s">
        <v>111</v>
      </c>
      <c r="E15" s="84" t="s">
        <v>103</v>
      </c>
      <c r="F15" s="84">
        <f>'운영_인력 근무표'!D47</f>
        <v>11</v>
      </c>
      <c r="G15" s="84">
        <f>'운영_인력 근무표'!L3</f>
        <v>3</v>
      </c>
      <c r="H15" s="82">
        <f>(12*(10500*8+15750*2)*1)+(12*(10500*8)*1)+(12*(15750*8+21000*3)*1)</f>
        <v>4662000</v>
      </c>
      <c r="I15" s="82">
        <f>('운영_인건비 단가표'!E23*'운영_인력 근무표'!D47*'운영_인력 근무표'!M49)+('운영_인건비 단가표'!E23*'운영_인력 근무표'!D47*'운영_인력 근무표'!H48)+('운영_인건비 단가표'!E23*'운영_인력 근무표'!M51*'운영_인력 근무표'!D47)+('운영_인건비 단가표'!E24*'운영_인력 근무표'!D47*'운영_인력 근무표'!N49)+('운영_인건비 단가표'!E24*'운영_인력 근무표'!D47*'운영_인력 근무표'!N51)</f>
        <v>3385800</v>
      </c>
      <c r="J15" s="109">
        <f t="shared" si="0"/>
        <v>-1276200</v>
      </c>
      <c r="K15" s="117" t="s">
        <v>607</v>
      </c>
      <c r="L15" s="636"/>
      <c r="M15" s="648"/>
      <c r="N15" s="114" t="s">
        <v>608</v>
      </c>
    </row>
    <row r="16" spans="2:17" ht="33.75">
      <c r="B16" s="967"/>
      <c r="C16" s="969"/>
      <c r="D16" s="117" t="s">
        <v>110</v>
      </c>
      <c r="E16" s="84" t="s">
        <v>103</v>
      </c>
      <c r="F16" s="84">
        <f>'운영_인력 근무표'!D47</f>
        <v>11</v>
      </c>
      <c r="G16" s="84">
        <f>'운영_인력 근무표'!L4</f>
        <v>1</v>
      </c>
      <c r="H16" s="116">
        <f>(4*(10500*8+15750*1)*1)</f>
        <v>399000</v>
      </c>
      <c r="I16" s="116">
        <f>('운영_인건비 단가표'!E23*'운영_인력 근무표'!D47*'운영_인력 근무표'!M47)+('운영_인력 근무표'!D47*'운영_인력 근무표'!N47*'운영_인건비 단가표'!E24)</f>
        <v>1485000</v>
      </c>
      <c r="J16" s="109">
        <f t="shared" si="0"/>
        <v>1086000</v>
      </c>
      <c r="K16" s="102" t="s">
        <v>317</v>
      </c>
      <c r="L16" s="636"/>
      <c r="M16" s="648"/>
      <c r="N16" s="115"/>
    </row>
    <row r="17" spans="2:14" ht="39.5" customHeight="1">
      <c r="B17" s="967"/>
      <c r="C17" s="969"/>
      <c r="D17" s="117" t="s">
        <v>108</v>
      </c>
      <c r="E17" s="84" t="s">
        <v>103</v>
      </c>
      <c r="F17" s="84">
        <v>2</v>
      </c>
      <c r="G17" s="84">
        <v>1</v>
      </c>
      <c r="H17" s="267">
        <v>0</v>
      </c>
      <c r="I17" s="82">
        <f>F17*G17*'운영_인건비 단가표'!E35</f>
        <v>300000</v>
      </c>
      <c r="J17" s="268">
        <f t="shared" si="0"/>
        <v>300000</v>
      </c>
      <c r="K17" s="485" t="s">
        <v>107</v>
      </c>
      <c r="L17" s="637"/>
      <c r="M17" s="649"/>
      <c r="N17" s="114"/>
    </row>
    <row r="18" spans="2:14" ht="20.25" customHeight="1">
      <c r="B18" s="967"/>
      <c r="C18" s="961" t="s">
        <v>106</v>
      </c>
      <c r="D18" s="962"/>
      <c r="E18" s="962"/>
      <c r="F18" s="962"/>
      <c r="G18" s="963"/>
      <c r="H18" s="80">
        <f>SUM(H7:H17)</f>
        <v>50183000</v>
      </c>
      <c r="I18" s="80">
        <f>SUM(I7:I17)</f>
        <v>40580100</v>
      </c>
      <c r="J18" s="105">
        <f>I18-H18</f>
        <v>-9602900</v>
      </c>
      <c r="K18" s="113"/>
      <c r="L18" s="634"/>
      <c r="M18" s="646"/>
    </row>
    <row r="19" spans="2:14" ht="135">
      <c r="B19" s="967"/>
      <c r="C19" s="970" t="s">
        <v>105</v>
      </c>
      <c r="D19" s="138" t="s">
        <v>136</v>
      </c>
      <c r="E19" s="84" t="s">
        <v>6</v>
      </c>
      <c r="F19" s="84">
        <v>206</v>
      </c>
      <c r="G19" s="112">
        <v>1</v>
      </c>
      <c r="H19" s="82">
        <f>(10*(10000*2)*1)+(13*(10000*3)*1)+(40*(10000*1)*1)+(58*(10000*1)*1)+(18*(10000*1)*1)+(6*(10000*2)*1)</f>
        <v>1870000</v>
      </c>
      <c r="I19" s="82">
        <f>(17*(10000*2)*2)+(26*(10000*1)*1)+(17*(10000*1)*2)+(26*(10000*1)*3)</f>
        <v>2060000</v>
      </c>
      <c r="J19" s="109">
        <f t="shared" si="0"/>
        <v>190000</v>
      </c>
      <c r="K19" s="680" t="s">
        <v>822</v>
      </c>
      <c r="L19" s="635" t="s">
        <v>809</v>
      </c>
      <c r="M19" s="647" t="s">
        <v>823</v>
      </c>
    </row>
    <row r="20" spans="2:14" ht="33.75">
      <c r="B20" s="967"/>
      <c r="C20" s="971"/>
      <c r="D20" s="111" t="s">
        <v>104</v>
      </c>
      <c r="E20" s="84" t="s">
        <v>103</v>
      </c>
      <c r="F20" s="84">
        <v>37</v>
      </c>
      <c r="G20" s="84">
        <v>1</v>
      </c>
      <c r="H20" s="82">
        <f>(12*10000*1)</f>
        <v>120000</v>
      </c>
      <c r="I20" s="82">
        <f>'운영_인건비 단가표'!E37*'3-1.운영'!F20</f>
        <v>370000</v>
      </c>
      <c r="J20" s="109">
        <f t="shared" si="0"/>
        <v>250000</v>
      </c>
      <c r="K20" s="81" t="s">
        <v>307</v>
      </c>
      <c r="L20" s="635"/>
      <c r="M20" s="647"/>
      <c r="N20" s="114"/>
    </row>
    <row r="21" spans="2:14" ht="101.25">
      <c r="B21" s="967"/>
      <c r="C21" s="972"/>
      <c r="D21" s="111" t="s">
        <v>288</v>
      </c>
      <c r="E21" s="84" t="s">
        <v>103</v>
      </c>
      <c r="F21" s="84">
        <v>1</v>
      </c>
      <c r="G21" s="84">
        <v>1</v>
      </c>
      <c r="H21" s="82">
        <f>(12*10000*1)</f>
        <v>120000</v>
      </c>
      <c r="I21" s="82">
        <f>'3-9. 보험 및 진행비'!H14</f>
        <v>70100</v>
      </c>
      <c r="J21" s="109">
        <f t="shared" si="0"/>
        <v>-49900</v>
      </c>
      <c r="K21" s="81" t="s">
        <v>609</v>
      </c>
      <c r="L21" s="635"/>
      <c r="M21" s="647"/>
      <c r="N21" s="114"/>
    </row>
    <row r="22" spans="2:14" ht="20.25" customHeight="1">
      <c r="B22" s="967"/>
      <c r="C22" s="961" t="s">
        <v>102</v>
      </c>
      <c r="D22" s="962"/>
      <c r="E22" s="962"/>
      <c r="F22" s="962"/>
      <c r="G22" s="963"/>
      <c r="H22" s="106">
        <f>SUM(H19:H20)</f>
        <v>1990000</v>
      </c>
      <c r="I22" s="106">
        <f>SUM(I19:I21)</f>
        <v>2500100</v>
      </c>
      <c r="J22" s="105">
        <f>I22-H22</f>
        <v>510100</v>
      </c>
      <c r="K22" s="104" t="s">
        <v>8</v>
      </c>
      <c r="L22" s="634"/>
      <c r="M22" s="646"/>
    </row>
    <row r="23" spans="2:14" ht="95.65">
      <c r="B23" s="967"/>
      <c r="C23" s="973" t="s">
        <v>68</v>
      </c>
      <c r="D23" s="974" t="s">
        <v>141</v>
      </c>
      <c r="E23" s="88" t="s">
        <v>6</v>
      </c>
      <c r="F23" s="110">
        <v>1</v>
      </c>
      <c r="G23" s="88">
        <v>1</v>
      </c>
      <c r="H23" s="82"/>
      <c r="I23" s="82">
        <f>'3-3. 운영_컨텐츠'!H12</f>
        <v>3500000</v>
      </c>
      <c r="J23" s="109"/>
      <c r="K23" s="102" t="s">
        <v>101</v>
      </c>
      <c r="L23" s="636" t="s">
        <v>810</v>
      </c>
      <c r="M23" s="648" t="s">
        <v>820</v>
      </c>
    </row>
    <row r="24" spans="2:14" ht="33.75">
      <c r="B24" s="967"/>
      <c r="C24" s="973"/>
      <c r="D24" s="975"/>
      <c r="E24" s="88" t="s">
        <v>6</v>
      </c>
      <c r="F24" s="110">
        <v>1</v>
      </c>
      <c r="G24" s="88">
        <v>1</v>
      </c>
      <c r="H24" s="82"/>
      <c r="I24" s="82">
        <f>'3-3. 운영_컨텐츠'!H13</f>
        <v>1000000</v>
      </c>
      <c r="J24" s="109"/>
      <c r="K24" s="102" t="s">
        <v>100</v>
      </c>
      <c r="L24" s="636"/>
      <c r="M24" s="648"/>
    </row>
    <row r="25" spans="2:14" ht="20.25" customHeight="1">
      <c r="B25" s="967"/>
      <c r="C25" s="961" t="s">
        <v>99</v>
      </c>
      <c r="D25" s="962"/>
      <c r="E25" s="962"/>
      <c r="F25" s="962"/>
      <c r="G25" s="963"/>
      <c r="H25" s="106" t="e">
        <f>SUM(H23,H24,#REF!,#REF!,#REF!,#REF!,#REF!)</f>
        <v>#REF!</v>
      </c>
      <c r="I25" s="106">
        <f>I23+I24</f>
        <v>4500000</v>
      </c>
      <c r="J25" s="105" t="e">
        <f t="shared" ref="J25:J37" si="1">I25-H25</f>
        <v>#REF!</v>
      </c>
      <c r="K25" s="104"/>
      <c r="L25" s="634"/>
      <c r="M25" s="646"/>
    </row>
    <row r="26" spans="2:14" customFormat="1" ht="33.75">
      <c r="B26" s="967"/>
      <c r="C26" s="976" t="s">
        <v>7</v>
      </c>
      <c r="D26" s="108" t="s">
        <v>98</v>
      </c>
      <c r="E26" s="88" t="s">
        <v>6</v>
      </c>
      <c r="F26" s="88">
        <v>1</v>
      </c>
      <c r="G26" s="88">
        <v>1</v>
      </c>
      <c r="H26" s="82">
        <v>268400</v>
      </c>
      <c r="I26" s="82">
        <f>'3-4. 운영_시스템'!H12+'3-4. 운영_시스템'!H13</f>
        <v>362283</v>
      </c>
      <c r="J26" s="82">
        <f t="shared" si="1"/>
        <v>93883</v>
      </c>
      <c r="K26" s="107" t="s">
        <v>97</v>
      </c>
      <c r="L26" s="636" t="s">
        <v>811</v>
      </c>
      <c r="M26" s="648" t="s">
        <v>860</v>
      </c>
      <c r="N26" s="95"/>
    </row>
    <row r="27" spans="2:14" customFormat="1" ht="95.65">
      <c r="B27" s="967"/>
      <c r="C27" s="976"/>
      <c r="D27" s="108" t="s">
        <v>137</v>
      </c>
      <c r="E27" s="88" t="s">
        <v>6</v>
      </c>
      <c r="F27" s="88">
        <v>1</v>
      </c>
      <c r="G27" s="88">
        <v>1</v>
      </c>
      <c r="H27" s="82">
        <v>12656000</v>
      </c>
      <c r="I27" s="82">
        <f>'3-4. 운영_시스템'!H14</f>
        <v>2860000</v>
      </c>
      <c r="J27" s="82">
        <f t="shared" si="1"/>
        <v>-9796000</v>
      </c>
      <c r="K27" s="678" t="s">
        <v>859</v>
      </c>
      <c r="L27" s="636" t="s">
        <v>812</v>
      </c>
      <c r="M27" s="648" t="s">
        <v>861</v>
      </c>
    </row>
    <row r="28" spans="2:14" ht="20.25" customHeight="1">
      <c r="B28" s="967"/>
      <c r="C28" s="961" t="s">
        <v>96</v>
      </c>
      <c r="D28" s="962"/>
      <c r="E28" s="962"/>
      <c r="F28" s="962"/>
      <c r="G28" s="963"/>
      <c r="H28" s="106">
        <f>SUM(H26:H27)</f>
        <v>12924400</v>
      </c>
      <c r="I28" s="106">
        <f>SUM(I26:I27)</f>
        <v>3222283</v>
      </c>
      <c r="J28" s="105">
        <f t="shared" si="1"/>
        <v>-9702117</v>
      </c>
      <c r="K28" s="104"/>
      <c r="L28" s="634"/>
      <c r="M28" s="646"/>
    </row>
    <row r="29" spans="2:14" customFormat="1" ht="81.5" customHeight="1">
      <c r="B29" s="967"/>
      <c r="C29" s="973" t="s">
        <v>4</v>
      </c>
      <c r="D29" s="102" t="s">
        <v>95</v>
      </c>
      <c r="E29" s="88" t="s">
        <v>6</v>
      </c>
      <c r="F29" s="88">
        <v>1</v>
      </c>
      <c r="G29" s="88">
        <v>1</v>
      </c>
      <c r="H29" s="101">
        <v>719950</v>
      </c>
      <c r="I29" s="101">
        <f>'3-5. 운영_제작물'!H14</f>
        <v>411500</v>
      </c>
      <c r="J29" s="82">
        <f t="shared" si="1"/>
        <v>-308450</v>
      </c>
      <c r="K29" s="102" t="s">
        <v>310</v>
      </c>
      <c r="L29" s="636" t="s">
        <v>813</v>
      </c>
      <c r="M29" s="648" t="s">
        <v>821</v>
      </c>
    </row>
    <row r="30" spans="2:14" customFormat="1" ht="93" customHeight="1">
      <c r="B30" s="967"/>
      <c r="C30" s="973"/>
      <c r="D30" s="102" t="s">
        <v>138</v>
      </c>
      <c r="E30" s="88" t="s">
        <v>90</v>
      </c>
      <c r="F30" s="88">
        <v>32</v>
      </c>
      <c r="G30" s="88">
        <v>1</v>
      </c>
      <c r="H30" s="101">
        <v>2702700</v>
      </c>
      <c r="I30" s="101">
        <f>'3-5. 운영_제작물'!H12</f>
        <v>176000</v>
      </c>
      <c r="J30" s="101">
        <f t="shared" si="1"/>
        <v>-2526700</v>
      </c>
      <c r="K30" s="86" t="s">
        <v>311</v>
      </c>
      <c r="L30" s="638"/>
      <c r="M30" s="650"/>
    </row>
    <row r="31" spans="2:14" customFormat="1" ht="57" customHeight="1">
      <c r="B31" s="967"/>
      <c r="C31" s="973"/>
      <c r="D31" s="100" t="s">
        <v>91</v>
      </c>
      <c r="E31" s="88" t="s">
        <v>90</v>
      </c>
      <c r="F31" s="88">
        <v>3</v>
      </c>
      <c r="G31" s="88">
        <v>1</v>
      </c>
      <c r="H31" s="82">
        <v>643500</v>
      </c>
      <c r="I31" s="82">
        <f>'3-5. 운영_제작물'!H13</f>
        <v>128700</v>
      </c>
      <c r="J31" s="82">
        <f t="shared" si="1"/>
        <v>-514800</v>
      </c>
      <c r="K31" s="86" t="s">
        <v>610</v>
      </c>
      <c r="L31" s="638"/>
      <c r="M31" s="650"/>
      <c r="N31" s="95" t="s">
        <v>611</v>
      </c>
    </row>
    <row r="32" spans="2:14" customFormat="1" ht="18" customHeight="1">
      <c r="B32" s="967"/>
      <c r="C32" s="961" t="s">
        <v>89</v>
      </c>
      <c r="D32" s="962"/>
      <c r="E32" s="962"/>
      <c r="F32" s="962"/>
      <c r="G32" s="963"/>
      <c r="H32" s="80">
        <f>SUM(H29:H31)</f>
        <v>4066150</v>
      </c>
      <c r="I32" s="80">
        <f>SUM(I29:I31)</f>
        <v>716200</v>
      </c>
      <c r="J32" s="79">
        <f t="shared" si="1"/>
        <v>-3349950</v>
      </c>
      <c r="K32" s="78"/>
      <c r="L32" s="639"/>
      <c r="M32" s="651"/>
    </row>
    <row r="33" spans="2:15" customFormat="1" ht="288" customHeight="1">
      <c r="B33" s="967"/>
      <c r="C33" s="99" t="s">
        <v>88</v>
      </c>
      <c r="D33" s="98" t="s">
        <v>87</v>
      </c>
      <c r="E33" s="88" t="s">
        <v>6</v>
      </c>
      <c r="F33" s="88">
        <v>1</v>
      </c>
      <c r="G33" s="88">
        <v>1</v>
      </c>
      <c r="H33" s="87">
        <v>7040000</v>
      </c>
      <c r="I33" s="87">
        <f>'3-6. 운영_네트워크'!H12</f>
        <v>5650000</v>
      </c>
      <c r="J33" s="82">
        <f t="shared" si="1"/>
        <v>-1390000</v>
      </c>
      <c r="K33" s="97" t="s">
        <v>308</v>
      </c>
      <c r="L33" s="636" t="s">
        <v>814</v>
      </c>
      <c r="M33" s="648" t="s">
        <v>827</v>
      </c>
      <c r="N33" s="95"/>
    </row>
    <row r="34" spans="2:15" customFormat="1" ht="18" customHeight="1">
      <c r="B34" s="967"/>
      <c r="C34" s="961" t="s">
        <v>86</v>
      </c>
      <c r="D34" s="962"/>
      <c r="E34" s="962"/>
      <c r="F34" s="962"/>
      <c r="G34" s="963"/>
      <c r="H34" s="80">
        <f>SUM(H33:H33)</f>
        <v>7040000</v>
      </c>
      <c r="I34" s="80">
        <f>SUM(I33)</f>
        <v>5650000</v>
      </c>
      <c r="J34" s="79">
        <f t="shared" si="1"/>
        <v>-1390000</v>
      </c>
      <c r="K34" s="78"/>
      <c r="L34" s="639"/>
      <c r="M34" s="651"/>
    </row>
    <row r="35" spans="2:15" customFormat="1" ht="95.65">
      <c r="B35" s="967"/>
      <c r="C35" s="272" t="s">
        <v>85</v>
      </c>
      <c r="D35" s="89" t="s">
        <v>84</v>
      </c>
      <c r="E35" s="88" t="s">
        <v>6</v>
      </c>
      <c r="F35" s="96">
        <v>1</v>
      </c>
      <c r="G35" s="96">
        <v>1</v>
      </c>
      <c r="H35" s="91">
        <v>8250000</v>
      </c>
      <c r="I35" s="91">
        <f>'3-7. 운영_렌탈'!H12</f>
        <v>8250000</v>
      </c>
      <c r="J35" s="82">
        <f t="shared" si="1"/>
        <v>0</v>
      </c>
      <c r="K35" s="86" t="s">
        <v>83</v>
      </c>
      <c r="L35" s="636" t="s">
        <v>815</v>
      </c>
      <c r="M35" s="648" t="s">
        <v>824</v>
      </c>
      <c r="O35" s="55"/>
    </row>
    <row r="36" spans="2:15" customFormat="1" ht="18" customHeight="1">
      <c r="B36" s="967"/>
      <c r="C36" s="961" t="s">
        <v>82</v>
      </c>
      <c r="D36" s="962"/>
      <c r="E36" s="962"/>
      <c r="F36" s="962"/>
      <c r="G36" s="963"/>
      <c r="H36" s="80">
        <f>SUM(H35:H35)</f>
        <v>8250000</v>
      </c>
      <c r="I36" s="80">
        <f>SUM(I35:I35)</f>
        <v>8250000</v>
      </c>
      <c r="J36" s="79">
        <f t="shared" si="1"/>
        <v>0</v>
      </c>
      <c r="K36" s="78"/>
      <c r="L36" s="639"/>
      <c r="M36" s="651"/>
      <c r="O36" s="55"/>
    </row>
    <row r="37" spans="2:15" customFormat="1" ht="33.75">
      <c r="B37" s="967"/>
      <c r="C37" s="984" t="s">
        <v>81</v>
      </c>
      <c r="D37" s="486" t="s">
        <v>80</v>
      </c>
      <c r="E37" s="88" t="s">
        <v>6</v>
      </c>
      <c r="F37" s="88">
        <v>1</v>
      </c>
      <c r="G37" s="88">
        <v>1</v>
      </c>
      <c r="H37" s="487">
        <v>330000</v>
      </c>
      <c r="I37" s="87">
        <f>'3-8. 운영_구매&amp;운송'!H17</f>
        <v>590000</v>
      </c>
      <c r="J37" s="267">
        <f t="shared" si="1"/>
        <v>260000</v>
      </c>
      <c r="K37" s="488" t="s">
        <v>612</v>
      </c>
      <c r="L37" s="959" t="s">
        <v>816</v>
      </c>
      <c r="M37" s="648"/>
      <c r="N37" s="95"/>
    </row>
    <row r="38" spans="2:15" customFormat="1" ht="101.25">
      <c r="B38" s="967"/>
      <c r="C38" s="985"/>
      <c r="D38" s="489" t="s">
        <v>79</v>
      </c>
      <c r="E38" s="88" t="s">
        <v>6</v>
      </c>
      <c r="F38" s="88">
        <v>1</v>
      </c>
      <c r="G38" s="88">
        <v>1</v>
      </c>
      <c r="H38" s="490">
        <f>3000*32*3</f>
        <v>288000</v>
      </c>
      <c r="I38" s="91">
        <f>'3-8. 운영_구매&amp;운송'!H12+'3-8. 운영_구매&amp;운송'!H13</f>
        <v>299990</v>
      </c>
      <c r="K38" s="150" t="s">
        <v>613</v>
      </c>
      <c r="L38" s="959"/>
      <c r="M38" s="648"/>
      <c r="N38" s="95"/>
    </row>
    <row r="39" spans="2:15" customFormat="1" ht="35" customHeight="1">
      <c r="B39" s="967"/>
      <c r="C39" s="985"/>
      <c r="D39" s="489" t="s">
        <v>77</v>
      </c>
      <c r="E39" s="88" t="s">
        <v>6</v>
      </c>
      <c r="F39" s="88">
        <v>0</v>
      </c>
      <c r="G39" s="88">
        <v>0</v>
      </c>
      <c r="H39" s="490">
        <f>3000*2640</f>
        <v>7920000</v>
      </c>
      <c r="I39" s="91">
        <f>'3-8. 운영_구매&amp;운송'!H14</f>
        <v>65670</v>
      </c>
      <c r="K39" s="491" t="s">
        <v>825</v>
      </c>
      <c r="L39" s="959"/>
      <c r="M39" s="648" t="s">
        <v>826</v>
      </c>
      <c r="N39" s="90"/>
    </row>
    <row r="40" spans="2:15" customFormat="1" ht="113" customHeight="1">
      <c r="B40" s="967"/>
      <c r="C40" s="985"/>
      <c r="D40" s="102" t="s">
        <v>94</v>
      </c>
      <c r="E40" s="88" t="s">
        <v>93</v>
      </c>
      <c r="F40" s="88">
        <v>450</v>
      </c>
      <c r="G40" s="88">
        <v>1</v>
      </c>
      <c r="H40" s="103">
        <v>0</v>
      </c>
      <c r="I40" s="101">
        <f>'3-8. 운영_구매&amp;운송'!H16</f>
        <v>870100</v>
      </c>
      <c r="J40" s="103" t="s">
        <v>92</v>
      </c>
      <c r="K40" s="86" t="s">
        <v>614</v>
      </c>
      <c r="L40" s="959"/>
      <c r="M40" s="648"/>
      <c r="N40" s="90"/>
    </row>
    <row r="41" spans="2:15" customFormat="1" ht="35" customHeight="1">
      <c r="B41" s="967"/>
      <c r="C41" s="986"/>
      <c r="D41" s="94" t="s">
        <v>315</v>
      </c>
      <c r="E41" s="93" t="s">
        <v>6</v>
      </c>
      <c r="F41" s="93">
        <v>1</v>
      </c>
      <c r="G41" s="93">
        <v>1</v>
      </c>
      <c r="H41" s="92">
        <f>3000*2640</f>
        <v>7920000</v>
      </c>
      <c r="I41" s="91">
        <f>'3-8. 운영_구매&amp;운송'!H15</f>
        <v>81990</v>
      </c>
      <c r="K41" s="139" t="s">
        <v>309</v>
      </c>
      <c r="L41" s="959"/>
      <c r="M41" s="648"/>
      <c r="N41" s="90"/>
    </row>
    <row r="42" spans="2:15" customFormat="1" ht="18" customHeight="1">
      <c r="B42" s="967"/>
      <c r="C42" s="961" t="s">
        <v>76</v>
      </c>
      <c r="D42" s="962"/>
      <c r="E42" s="962"/>
      <c r="F42" s="962"/>
      <c r="G42" s="963"/>
      <c r="H42" s="80">
        <f>SUM(H37:H37)</f>
        <v>330000</v>
      </c>
      <c r="I42" s="80">
        <f>SUM(I37:I41)</f>
        <v>1907750</v>
      </c>
      <c r="J42" s="79">
        <f t="shared" ref="J42:J45" si="2">I42-H42</f>
        <v>1577750</v>
      </c>
      <c r="K42" s="78"/>
      <c r="L42" s="639"/>
      <c r="M42" s="651"/>
    </row>
    <row r="43" spans="2:15" customFormat="1" ht="51.5" customHeight="1">
      <c r="B43" s="967"/>
      <c r="C43" s="984" t="s">
        <v>615</v>
      </c>
      <c r="D43" s="89" t="s">
        <v>75</v>
      </c>
      <c r="E43" s="88" t="s">
        <v>6</v>
      </c>
      <c r="F43" s="88">
        <v>1</v>
      </c>
      <c r="G43" s="88">
        <v>1</v>
      </c>
      <c r="H43" s="87">
        <v>829500</v>
      </c>
      <c r="I43" s="87">
        <f>'3-9. 보험 및 진행비'!H12</f>
        <v>974600.00000000012</v>
      </c>
      <c r="J43" s="82">
        <f t="shared" si="2"/>
        <v>145100.00000000012</v>
      </c>
      <c r="K43" s="86" t="s">
        <v>74</v>
      </c>
      <c r="L43" s="638"/>
      <c r="M43" s="650"/>
    </row>
    <row r="44" spans="2:15" customFormat="1" ht="50.65">
      <c r="B44" s="967"/>
      <c r="C44" s="986"/>
      <c r="D44" s="85" t="s">
        <v>73</v>
      </c>
      <c r="E44" s="84" t="s">
        <v>6</v>
      </c>
      <c r="F44" s="84">
        <v>1</v>
      </c>
      <c r="G44" s="84">
        <v>1</v>
      </c>
      <c r="H44" s="83">
        <v>723222</v>
      </c>
      <c r="I44" s="83">
        <f>'3-9. 보험 및 진행비'!H13</f>
        <v>307710</v>
      </c>
      <c r="J44" s="82">
        <f t="shared" si="2"/>
        <v>-415512</v>
      </c>
      <c r="K44" s="81" t="s">
        <v>616</v>
      </c>
      <c r="L44" s="635"/>
      <c r="M44" s="647"/>
    </row>
    <row r="45" spans="2:15" customFormat="1" ht="18" customHeight="1">
      <c r="B45" s="967"/>
      <c r="C45" s="961" t="s">
        <v>72</v>
      </c>
      <c r="D45" s="962"/>
      <c r="E45" s="962"/>
      <c r="F45" s="962"/>
      <c r="G45" s="963"/>
      <c r="H45" s="80">
        <f>SUM(H43:H44)</f>
        <v>1552722</v>
      </c>
      <c r="I45" s="80">
        <f>SUM(I43:I44)</f>
        <v>1282310</v>
      </c>
      <c r="J45" s="79">
        <f t="shared" si="2"/>
        <v>-270412</v>
      </c>
      <c r="K45" s="78"/>
      <c r="L45" s="639"/>
      <c r="M45" s="651"/>
    </row>
    <row r="46" spans="2:15" customFormat="1" ht="18" customHeight="1">
      <c r="B46" s="987" t="s">
        <v>71</v>
      </c>
      <c r="C46" s="988"/>
      <c r="D46" s="988"/>
      <c r="E46" s="988"/>
      <c r="F46" s="988"/>
      <c r="G46" s="989"/>
      <c r="H46" s="77"/>
      <c r="I46" s="77">
        <f>SUM(I6,I18,I22,I25,I28,I32,I34,I36,I42,I45)</f>
        <v>73608743</v>
      </c>
      <c r="J46" s="76"/>
      <c r="K46" s="75"/>
      <c r="L46" s="639"/>
      <c r="M46" s="651"/>
    </row>
    <row r="47" spans="2:15" customFormat="1" ht="18" customHeight="1">
      <c r="B47" s="977" t="s">
        <v>46</v>
      </c>
      <c r="C47" s="978"/>
      <c r="D47" s="978"/>
      <c r="E47" s="978"/>
      <c r="F47" s="978"/>
      <c r="G47" s="979"/>
      <c r="H47" s="74"/>
      <c r="I47" s="74">
        <f>SUM(I6,I18,I22,I25,I28,I32,I34)*17.65%+SUM(I36,I42,I45)*5%</f>
        <v>11544775.5495</v>
      </c>
      <c r="J47" s="73"/>
      <c r="K47" s="72" t="s">
        <v>70</v>
      </c>
      <c r="L47" s="639"/>
      <c r="M47" s="651"/>
    </row>
    <row r="48" spans="2:15" customFormat="1" ht="18" customHeight="1">
      <c r="B48" s="980" t="s">
        <v>139</v>
      </c>
      <c r="C48" s="981"/>
      <c r="D48" s="981"/>
      <c r="E48" s="981"/>
      <c r="F48" s="981"/>
      <c r="G48" s="982"/>
      <c r="H48" s="71" t="e">
        <f>SUM(#REF!,H34,H32,H28,H25,H22,H18,H6,H45,H42,H36)</f>
        <v>#REF!</v>
      </c>
      <c r="I48" s="71">
        <f>SUM(I46+I47)</f>
        <v>85153518.549500003</v>
      </c>
      <c r="J48" s="70" t="e">
        <f>I48-H48</f>
        <v>#REF!</v>
      </c>
      <c r="K48" s="69"/>
      <c r="L48" s="630"/>
      <c r="M48" s="642"/>
    </row>
    <row r="49" spans="2:13" ht="34.25" customHeight="1">
      <c r="B49" s="983"/>
      <c r="C49" s="983"/>
      <c r="D49" s="983"/>
      <c r="E49" s="983"/>
      <c r="F49" s="983"/>
      <c r="G49" s="983"/>
      <c r="H49" s="983"/>
      <c r="I49" s="983"/>
      <c r="J49" s="983"/>
      <c r="K49" s="983"/>
      <c r="L49" s="638"/>
      <c r="M49" s="650"/>
    </row>
    <row r="50" spans="2:13" ht="23.25" customHeight="1">
      <c r="B50" s="68"/>
      <c r="C50" s="67"/>
      <c r="D50" s="66"/>
      <c r="H50" s="65"/>
      <c r="I50" s="65"/>
      <c r="J50" s="64"/>
      <c r="K50" s="63"/>
      <c r="L50" s="640"/>
      <c r="M50" s="652"/>
    </row>
    <row r="51" spans="2:13" ht="23.25" customHeight="1">
      <c r="B51" s="68"/>
      <c r="C51" s="67"/>
      <c r="D51" s="66"/>
      <c r="H51" s="65"/>
      <c r="I51" s="65"/>
      <c r="J51" s="64"/>
      <c r="K51" s="63"/>
      <c r="L51" s="640"/>
      <c r="M51" s="652"/>
    </row>
    <row r="52" spans="2:13" ht="23.25" customHeight="1">
      <c r="B52" s="68"/>
      <c r="C52" s="67"/>
      <c r="D52" s="66"/>
      <c r="H52" s="65"/>
      <c r="I52" s="65"/>
      <c r="J52" s="64"/>
      <c r="K52" s="63"/>
      <c r="L52" s="640"/>
      <c r="M52" s="652"/>
    </row>
    <row r="53" spans="2:13" ht="23.25" customHeight="1">
      <c r="B53" s="68"/>
      <c r="C53" s="67"/>
      <c r="D53" s="66"/>
      <c r="H53" s="65"/>
      <c r="I53" s="65"/>
      <c r="J53" s="64"/>
      <c r="K53" s="63"/>
      <c r="L53" s="640"/>
      <c r="M53" s="652"/>
    </row>
    <row r="54" spans="2:13" ht="23.25" customHeight="1">
      <c r="B54" s="68"/>
      <c r="C54" s="67"/>
      <c r="D54" s="66"/>
      <c r="H54" s="65"/>
      <c r="I54" s="65"/>
      <c r="J54" s="64"/>
      <c r="K54" s="63"/>
      <c r="L54" s="640"/>
      <c r="M54" s="652"/>
    </row>
    <row r="55" spans="2:13" ht="23.25" customHeight="1">
      <c r="B55" s="68"/>
      <c r="C55" s="67"/>
      <c r="D55" s="66"/>
      <c r="H55" s="65"/>
      <c r="I55" s="65"/>
      <c r="J55" s="64"/>
      <c r="K55" s="63"/>
      <c r="L55" s="640"/>
      <c r="M55" s="652"/>
    </row>
    <row r="56" spans="2:13" ht="23.25" customHeight="1">
      <c r="B56" s="68"/>
      <c r="C56" s="67"/>
      <c r="D56" s="66"/>
      <c r="H56" s="65"/>
      <c r="I56" s="65"/>
      <c r="J56" s="64"/>
      <c r="K56" s="63"/>
      <c r="L56" s="640"/>
      <c r="M56" s="652"/>
    </row>
    <row r="57" spans="2:13" ht="23.25" customHeight="1">
      <c r="B57" s="68"/>
      <c r="C57" s="67"/>
      <c r="D57" s="66"/>
      <c r="H57" s="65"/>
      <c r="I57" s="65"/>
      <c r="J57" s="64"/>
      <c r="K57" s="63"/>
      <c r="L57" s="640"/>
      <c r="M57" s="652"/>
    </row>
    <row r="58" spans="2:13" ht="23.25" customHeight="1">
      <c r="B58" s="68"/>
      <c r="C58" s="67"/>
      <c r="D58" s="66"/>
      <c r="H58" s="65"/>
      <c r="I58" s="65"/>
      <c r="J58" s="64"/>
      <c r="K58" s="63"/>
      <c r="L58" s="640"/>
      <c r="M58" s="652"/>
    </row>
    <row r="59" spans="2:13" ht="23.25" customHeight="1">
      <c r="B59" s="68"/>
      <c r="C59" s="67"/>
      <c r="D59" s="66"/>
      <c r="H59" s="65"/>
      <c r="I59" s="65"/>
      <c r="J59" s="64"/>
      <c r="K59" s="63"/>
      <c r="L59" s="640"/>
      <c r="M59" s="652"/>
    </row>
    <row r="60" spans="2:13" ht="23.25" customHeight="1">
      <c r="B60" s="68"/>
      <c r="C60" s="67"/>
      <c r="D60" s="66"/>
      <c r="H60" s="65"/>
      <c r="I60" s="65"/>
      <c r="J60" s="64"/>
      <c r="K60" s="63"/>
      <c r="L60" s="640"/>
      <c r="M60" s="652"/>
    </row>
    <row r="61" spans="2:13" ht="23.25" customHeight="1">
      <c r="B61" s="68"/>
      <c r="C61" s="67"/>
      <c r="D61" s="66"/>
      <c r="H61" s="65"/>
      <c r="I61" s="65"/>
      <c r="J61" s="64"/>
      <c r="K61" s="63"/>
      <c r="L61" s="640"/>
      <c r="M61" s="652"/>
    </row>
    <row r="62" spans="2:13" ht="23.25" customHeight="1">
      <c r="B62" s="68"/>
      <c r="C62" s="67"/>
      <c r="D62" s="66"/>
      <c r="H62" s="65"/>
      <c r="I62" s="65"/>
      <c r="J62" s="64"/>
      <c r="K62" s="63"/>
      <c r="L62" s="640"/>
      <c r="M62" s="652"/>
    </row>
    <row r="63" spans="2:13" ht="23.25" customHeight="1">
      <c r="B63" s="68"/>
      <c r="C63" s="67"/>
      <c r="D63" s="66"/>
      <c r="H63" s="65"/>
      <c r="I63" s="65"/>
      <c r="J63" s="64"/>
      <c r="K63" s="63"/>
      <c r="L63" s="640"/>
      <c r="M63" s="652"/>
    </row>
    <row r="64" spans="2:13" ht="23.25" customHeight="1">
      <c r="B64" s="62"/>
      <c r="K64" s="61"/>
      <c r="L64" s="640"/>
      <c r="M64" s="652"/>
    </row>
    <row r="65" spans="2:13" ht="23.25" customHeight="1">
      <c r="B65" s="62"/>
      <c r="K65" s="61"/>
      <c r="L65" s="640"/>
      <c r="M65" s="652"/>
    </row>
    <row r="66" spans="2:13" ht="23.25" customHeight="1">
      <c r="B66" s="62"/>
      <c r="K66" s="61"/>
      <c r="L66" s="640"/>
      <c r="M66" s="652"/>
    </row>
    <row r="67" spans="2:13" ht="23.25" customHeight="1">
      <c r="B67" s="62"/>
      <c r="K67" s="61"/>
      <c r="L67" s="640"/>
      <c r="M67" s="652"/>
    </row>
    <row r="68" spans="2:13" ht="23.25" customHeight="1">
      <c r="B68" s="62"/>
      <c r="K68" s="61"/>
      <c r="L68" s="640"/>
      <c r="M68" s="652"/>
    </row>
    <row r="69" spans="2:13" ht="23.25" customHeight="1">
      <c r="B69" s="62"/>
      <c r="K69" s="61"/>
      <c r="L69" s="640"/>
      <c r="M69" s="652"/>
    </row>
    <row r="70" spans="2:13" ht="23.25" customHeight="1">
      <c r="B70" s="62"/>
      <c r="K70" s="61"/>
      <c r="L70" s="640"/>
      <c r="M70" s="652"/>
    </row>
    <row r="71" spans="2:13" ht="23.25" customHeight="1">
      <c r="B71" s="62"/>
      <c r="K71" s="61"/>
      <c r="L71" s="640"/>
      <c r="M71" s="652"/>
    </row>
    <row r="72" spans="2:13" ht="23.25" customHeight="1">
      <c r="B72" s="62"/>
      <c r="K72" s="61"/>
      <c r="L72" s="640"/>
      <c r="M72" s="652"/>
    </row>
    <row r="73" spans="2:13" ht="23.25" customHeight="1">
      <c r="B73" s="62"/>
      <c r="K73" s="61"/>
      <c r="L73" s="640"/>
      <c r="M73" s="652"/>
    </row>
    <row r="74" spans="2:13" ht="23.25" customHeight="1">
      <c r="B74" s="62"/>
      <c r="K74" s="61"/>
      <c r="L74" s="640"/>
      <c r="M74" s="652"/>
    </row>
    <row r="75" spans="2:13" ht="23.25" customHeight="1">
      <c r="B75" s="62"/>
      <c r="K75" s="61"/>
      <c r="L75" s="640"/>
      <c r="M75" s="652"/>
    </row>
    <row r="76" spans="2:13" ht="23.25" customHeight="1">
      <c r="B76" s="62"/>
      <c r="K76" s="61"/>
      <c r="L76" s="640"/>
      <c r="M76" s="652"/>
    </row>
    <row r="77" spans="2:13" ht="23.25" customHeight="1">
      <c r="B77" s="62"/>
      <c r="K77" s="61"/>
      <c r="L77" s="640"/>
      <c r="M77" s="652"/>
    </row>
    <row r="78" spans="2:13" ht="23.25" customHeight="1">
      <c r="B78" s="62"/>
      <c r="K78" s="61"/>
      <c r="L78" s="640"/>
      <c r="M78" s="652"/>
    </row>
    <row r="79" spans="2:13" ht="23.25" customHeight="1">
      <c r="B79" s="62"/>
      <c r="K79" s="61"/>
      <c r="L79" s="640"/>
      <c r="M79" s="652"/>
    </row>
    <row r="80" spans="2:13" ht="23.25" customHeight="1">
      <c r="B80" s="62"/>
      <c r="K80" s="61"/>
      <c r="L80" s="640"/>
      <c r="M80" s="652"/>
    </row>
    <row r="81" spans="2:13" ht="23.25" customHeight="1">
      <c r="B81" s="62"/>
      <c r="K81" s="61"/>
      <c r="L81" s="640"/>
      <c r="M81" s="652"/>
    </row>
    <row r="82" spans="2:13" ht="23.25" customHeight="1">
      <c r="B82" s="62"/>
      <c r="K82" s="61"/>
      <c r="L82" s="640"/>
      <c r="M82" s="652"/>
    </row>
    <row r="83" spans="2:13" ht="23.25" customHeight="1">
      <c r="B83" s="62"/>
      <c r="K83" s="61"/>
      <c r="L83" s="640"/>
      <c r="M83" s="652"/>
    </row>
    <row r="84" spans="2:13" ht="23.25" customHeight="1">
      <c r="B84" s="62"/>
      <c r="K84" s="61"/>
      <c r="L84" s="640"/>
      <c r="M84" s="652"/>
    </row>
    <row r="85" spans="2:13" ht="23.25" customHeight="1">
      <c r="B85" s="62"/>
      <c r="K85" s="61"/>
      <c r="L85" s="640"/>
      <c r="M85" s="652"/>
    </row>
    <row r="86" spans="2:13" ht="23.25" customHeight="1">
      <c r="B86" s="62"/>
      <c r="K86" s="61"/>
      <c r="L86" s="640"/>
      <c r="M86" s="652"/>
    </row>
    <row r="87" spans="2:13" s="59" customFormat="1" ht="23.25" customHeight="1">
      <c r="B87" s="62"/>
      <c r="D87" s="58"/>
      <c r="E87" s="58"/>
      <c r="F87" s="58"/>
      <c r="G87" s="58"/>
      <c r="H87" s="56"/>
      <c r="I87" s="56"/>
      <c r="J87" s="57"/>
      <c r="K87" s="61"/>
      <c r="L87" s="640"/>
      <c r="M87" s="652"/>
    </row>
    <row r="88" spans="2:13" s="59" customFormat="1">
      <c r="B88" s="62"/>
      <c r="D88" s="58"/>
      <c r="E88" s="58"/>
      <c r="F88" s="58"/>
      <c r="G88" s="58"/>
      <c r="H88" s="56"/>
      <c r="I88" s="56"/>
      <c r="J88" s="57"/>
      <c r="K88" s="61"/>
      <c r="L88" s="640"/>
      <c r="M88" s="652"/>
    </row>
    <row r="89" spans="2:13" s="59" customFormat="1">
      <c r="B89" s="62"/>
      <c r="D89" s="58"/>
      <c r="E89" s="58"/>
      <c r="F89" s="58"/>
      <c r="G89" s="58"/>
      <c r="H89" s="56"/>
      <c r="I89" s="56"/>
      <c r="J89" s="57"/>
      <c r="K89" s="61"/>
      <c r="L89" s="640"/>
      <c r="M89" s="652"/>
    </row>
    <row r="90" spans="2:13" s="59" customFormat="1">
      <c r="B90" s="62"/>
      <c r="D90" s="58"/>
      <c r="E90" s="58"/>
      <c r="F90" s="58"/>
      <c r="G90" s="58"/>
      <c r="H90" s="56"/>
      <c r="I90" s="56"/>
      <c r="J90" s="57"/>
      <c r="K90" s="61"/>
      <c r="L90" s="640"/>
      <c r="M90" s="652"/>
    </row>
    <row r="91" spans="2:13" s="59" customFormat="1">
      <c r="B91" s="62"/>
      <c r="D91" s="58"/>
      <c r="E91" s="58"/>
      <c r="F91" s="58"/>
      <c r="G91" s="58"/>
      <c r="H91" s="56"/>
      <c r="I91" s="56"/>
      <c r="J91" s="57"/>
      <c r="K91" s="61"/>
      <c r="L91" s="640"/>
      <c r="M91" s="652"/>
    </row>
    <row r="92" spans="2:13" s="59" customFormat="1">
      <c r="B92" s="62"/>
      <c r="D92" s="58"/>
      <c r="E92" s="58"/>
      <c r="F92" s="58"/>
      <c r="G92" s="58"/>
      <c r="H92" s="56"/>
      <c r="I92" s="56"/>
      <c r="J92" s="57"/>
      <c r="K92" s="61"/>
      <c r="L92" s="640"/>
      <c r="M92" s="652"/>
    </row>
    <row r="93" spans="2:13" s="59" customFormat="1">
      <c r="B93" s="62"/>
      <c r="D93" s="58"/>
      <c r="E93" s="58"/>
      <c r="F93" s="58"/>
      <c r="G93" s="58"/>
      <c r="H93" s="56"/>
      <c r="I93" s="56"/>
      <c r="J93" s="57"/>
      <c r="K93" s="61"/>
      <c r="L93" s="640"/>
      <c r="M93" s="652"/>
    </row>
    <row r="94" spans="2:13" s="59" customFormat="1">
      <c r="B94" s="60"/>
      <c r="D94" s="58"/>
      <c r="E94" s="58"/>
      <c r="F94" s="58"/>
      <c r="G94" s="58"/>
      <c r="H94" s="56"/>
      <c r="I94" s="56"/>
      <c r="J94" s="57"/>
      <c r="K94" s="61"/>
      <c r="L94" s="640"/>
      <c r="M94" s="652"/>
    </row>
    <row r="95" spans="2:13" s="59" customFormat="1">
      <c r="B95" s="60"/>
      <c r="D95" s="58"/>
      <c r="E95" s="58"/>
      <c r="F95" s="58"/>
      <c r="G95" s="58"/>
      <c r="H95" s="56"/>
      <c r="I95" s="56"/>
      <c r="J95" s="57"/>
      <c r="K95" s="61"/>
      <c r="L95" s="640"/>
      <c r="M95" s="652"/>
    </row>
    <row r="96" spans="2:13" s="59" customFormat="1">
      <c r="B96" s="60"/>
      <c r="D96" s="58"/>
      <c r="E96" s="58"/>
      <c r="F96" s="58"/>
      <c r="G96" s="58"/>
      <c r="H96" s="56"/>
      <c r="I96" s="56"/>
      <c r="J96" s="57"/>
      <c r="K96" s="61"/>
      <c r="L96" s="640"/>
      <c r="M96" s="652"/>
    </row>
    <row r="97" spans="2:13" s="59" customFormat="1">
      <c r="B97" s="60"/>
      <c r="D97" s="58"/>
      <c r="E97" s="58"/>
      <c r="F97" s="58"/>
      <c r="G97" s="58"/>
      <c r="H97" s="56"/>
      <c r="I97" s="56"/>
      <c r="J97" s="57"/>
      <c r="K97" s="61"/>
      <c r="L97" s="640"/>
      <c r="M97" s="652"/>
    </row>
    <row r="98" spans="2:13" s="59" customFormat="1">
      <c r="B98" s="60"/>
      <c r="D98" s="58"/>
      <c r="E98" s="58"/>
      <c r="F98" s="58"/>
      <c r="G98" s="58"/>
      <c r="H98" s="56"/>
      <c r="I98" s="56"/>
      <c r="J98" s="57"/>
      <c r="K98" s="61"/>
      <c r="L98" s="640"/>
      <c r="M98" s="652"/>
    </row>
    <row r="99" spans="2:13" s="59" customFormat="1">
      <c r="B99" s="60"/>
      <c r="D99" s="58"/>
      <c r="E99" s="58"/>
      <c r="F99" s="58"/>
      <c r="G99" s="58"/>
      <c r="H99" s="56"/>
      <c r="I99" s="56"/>
      <c r="J99" s="57"/>
      <c r="K99" s="61"/>
      <c r="L99" s="640"/>
      <c r="M99" s="652"/>
    </row>
    <row r="100" spans="2:13" s="59" customFormat="1">
      <c r="B100" s="60"/>
      <c r="D100" s="58"/>
      <c r="E100" s="58"/>
      <c r="F100" s="58"/>
      <c r="G100" s="58"/>
      <c r="H100" s="56"/>
      <c r="I100" s="56"/>
      <c r="J100" s="57"/>
      <c r="K100" s="61"/>
      <c r="L100" s="640"/>
      <c r="M100" s="652"/>
    </row>
    <row r="101" spans="2:13" s="59" customFormat="1">
      <c r="B101" s="60"/>
      <c r="D101" s="58"/>
      <c r="E101" s="58"/>
      <c r="F101" s="58"/>
      <c r="G101" s="58"/>
      <c r="H101" s="56"/>
      <c r="I101" s="56"/>
      <c r="J101" s="57"/>
      <c r="K101" s="61"/>
      <c r="L101" s="640"/>
      <c r="M101" s="652"/>
    </row>
    <row r="102" spans="2:13" s="59" customFormat="1">
      <c r="B102" s="60"/>
      <c r="D102" s="58"/>
      <c r="E102" s="58"/>
      <c r="F102" s="58"/>
      <c r="G102" s="58"/>
      <c r="H102" s="56"/>
      <c r="I102" s="56"/>
      <c r="J102" s="57"/>
      <c r="K102" s="61"/>
      <c r="L102" s="640"/>
      <c r="M102" s="652"/>
    </row>
    <row r="103" spans="2:13" s="59" customFormat="1">
      <c r="B103" s="60"/>
      <c r="D103" s="58"/>
      <c r="E103" s="58"/>
      <c r="F103" s="58"/>
      <c r="G103" s="58"/>
      <c r="H103" s="56"/>
      <c r="I103" s="56"/>
      <c r="J103" s="57"/>
      <c r="K103" s="61"/>
      <c r="L103" s="640"/>
      <c r="M103" s="652"/>
    </row>
    <row r="104" spans="2:13" s="59" customFormat="1">
      <c r="B104" s="60"/>
      <c r="D104" s="58"/>
      <c r="E104" s="58"/>
      <c r="F104" s="58"/>
      <c r="G104" s="58"/>
      <c r="H104" s="56"/>
      <c r="I104" s="56"/>
      <c r="J104" s="57"/>
      <c r="K104" s="61"/>
      <c r="L104" s="640"/>
      <c r="M104" s="652"/>
    </row>
    <row r="105" spans="2:13" s="59" customFormat="1">
      <c r="B105" s="60"/>
      <c r="D105" s="58"/>
      <c r="E105" s="58"/>
      <c r="F105" s="58"/>
      <c r="G105" s="58"/>
      <c r="H105" s="56"/>
      <c r="I105" s="56"/>
      <c r="J105" s="57"/>
      <c r="K105" s="61"/>
      <c r="L105" s="640"/>
      <c r="M105" s="652"/>
    </row>
    <row r="106" spans="2:13" s="59" customFormat="1">
      <c r="B106" s="60"/>
      <c r="D106" s="58"/>
      <c r="E106" s="58"/>
      <c r="F106" s="58"/>
      <c r="G106" s="58"/>
      <c r="H106" s="56"/>
      <c r="I106" s="56"/>
      <c r="J106" s="57"/>
      <c r="K106" s="61"/>
      <c r="L106" s="640"/>
      <c r="M106" s="652"/>
    </row>
    <row r="107" spans="2:13" s="59" customFormat="1">
      <c r="B107" s="60"/>
      <c r="D107" s="58"/>
      <c r="E107" s="58"/>
      <c r="F107" s="58"/>
      <c r="G107" s="58"/>
      <c r="H107" s="56"/>
      <c r="I107" s="56"/>
      <c r="J107" s="57"/>
      <c r="K107" s="61"/>
      <c r="L107" s="640"/>
      <c r="M107" s="652"/>
    </row>
    <row r="108" spans="2:13" s="59" customFormat="1">
      <c r="B108" s="60"/>
      <c r="D108" s="58"/>
      <c r="E108" s="58"/>
      <c r="F108" s="58"/>
      <c r="G108" s="58"/>
      <c r="H108" s="56"/>
      <c r="I108" s="56"/>
      <c r="J108" s="57"/>
      <c r="K108" s="61"/>
      <c r="L108" s="640"/>
      <c r="M108" s="652"/>
    </row>
    <row r="109" spans="2:13" s="59" customFormat="1">
      <c r="B109" s="60"/>
      <c r="D109" s="58"/>
      <c r="E109" s="58"/>
      <c r="F109" s="58"/>
      <c r="G109" s="58"/>
      <c r="H109" s="56"/>
      <c r="I109" s="56"/>
      <c r="J109" s="57"/>
      <c r="K109" s="61"/>
      <c r="L109" s="640"/>
      <c r="M109" s="652"/>
    </row>
    <row r="110" spans="2:13" s="59" customFormat="1">
      <c r="B110" s="60"/>
      <c r="D110" s="58"/>
      <c r="E110" s="58"/>
      <c r="F110" s="58"/>
      <c r="G110" s="58"/>
      <c r="H110" s="56"/>
      <c r="I110" s="56"/>
      <c r="J110" s="57"/>
      <c r="K110" s="61"/>
      <c r="L110" s="640"/>
      <c r="M110" s="652"/>
    </row>
  </sheetData>
  <mergeCells count="27">
    <mergeCell ref="C29:C31"/>
    <mergeCell ref="C32:G32"/>
    <mergeCell ref="B47:G47"/>
    <mergeCell ref="B48:G48"/>
    <mergeCell ref="B49:K49"/>
    <mergeCell ref="C36:G36"/>
    <mergeCell ref="C37:C41"/>
    <mergeCell ref="C42:G42"/>
    <mergeCell ref="C43:C44"/>
    <mergeCell ref="C45:G45"/>
    <mergeCell ref="B46:G46"/>
    <mergeCell ref="L37:L41"/>
    <mergeCell ref="M14:Q14"/>
    <mergeCell ref="C34:G34"/>
    <mergeCell ref="B1:K1"/>
    <mergeCell ref="B5:B6"/>
    <mergeCell ref="C6:G6"/>
    <mergeCell ref="B7:B45"/>
    <mergeCell ref="C7:C17"/>
    <mergeCell ref="C18:G18"/>
    <mergeCell ref="C19:C21"/>
    <mergeCell ref="C22:G22"/>
    <mergeCell ref="C23:C24"/>
    <mergeCell ref="D23:D24"/>
    <mergeCell ref="C25:G25"/>
    <mergeCell ref="C26:C27"/>
    <mergeCell ref="C28:G28"/>
  </mergeCells>
  <phoneticPr fontId="2" type="noConversion"/>
  <printOptions horizontalCentered="1"/>
  <pageMargins left="0" right="0" top="0.74803149606299213" bottom="0.15748031496062992" header="0" footer="0.31496062992125984"/>
  <pageSetup paperSize="9" scale="28" orientation="portrait" r:id="rId1"/>
  <headerFooter alignWithMargins="0">
    <oddFooter>&amp;C&amp;P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1:L25"/>
  <sheetViews>
    <sheetView showGridLines="0" zoomScale="40" zoomScaleNormal="40" workbookViewId="0">
      <selection activeCell="E85" sqref="E85"/>
    </sheetView>
  </sheetViews>
  <sheetFormatPr defaultRowHeight="16.899999999999999"/>
  <cols>
    <col min="1" max="1" width="2" customWidth="1"/>
    <col min="2" max="2" width="29.875" bestFit="1" customWidth="1"/>
    <col min="3" max="3" width="25.125" bestFit="1" customWidth="1"/>
    <col min="4" max="4" width="37" bestFit="1" customWidth="1"/>
    <col min="5" max="5" width="59.125" customWidth="1"/>
    <col min="6" max="7" width="12.1875" style="186" bestFit="1" customWidth="1"/>
    <col min="8" max="8" width="11.6875" style="677" bestFit="1" customWidth="1"/>
    <col min="9" max="10" width="10.6875" style="677" customWidth="1"/>
    <col min="11" max="11" width="16.125" customWidth="1"/>
    <col min="12" max="12" width="86.6875" customWidth="1"/>
    <col min="13" max="13" width="22" customWidth="1"/>
  </cols>
  <sheetData>
    <row r="1" spans="2:12" s="654" customFormat="1" ht="68.25" thickBot="1">
      <c r="B1" s="1026" t="s">
        <v>828</v>
      </c>
      <c r="C1" s="1026"/>
      <c r="D1" s="1026"/>
      <c r="E1" s="1026"/>
      <c r="F1" s="1026"/>
      <c r="G1" s="1026"/>
      <c r="H1" s="1026"/>
      <c r="I1" s="1026"/>
      <c r="J1" s="1026"/>
      <c r="K1" s="1026"/>
      <c r="L1" s="1026"/>
    </row>
    <row r="2" spans="2:12" s="655" customFormat="1" ht="20.100000000000001" customHeight="1" thickBot="1">
      <c r="B2" s="1027" t="s">
        <v>829</v>
      </c>
      <c r="C2" s="1028"/>
      <c r="D2" s="1028"/>
      <c r="E2" s="1028"/>
      <c r="F2" s="1029" t="s">
        <v>12</v>
      </c>
      <c r="G2" s="1030"/>
      <c r="H2" s="1030"/>
      <c r="I2" s="1031"/>
      <c r="J2" s="1032" t="s">
        <v>830</v>
      </c>
      <c r="K2" s="1033"/>
      <c r="L2" s="1034"/>
    </row>
    <row r="3" spans="2:12" s="655" customFormat="1" ht="20.100000000000001" customHeight="1">
      <c r="B3" s="656" t="s">
        <v>636</v>
      </c>
      <c r="C3" s="863" t="s">
        <v>634</v>
      </c>
      <c r="D3" s="863"/>
      <c r="E3" s="863"/>
      <c r="F3" s="1035" t="s">
        <v>831</v>
      </c>
      <c r="G3" s="1036"/>
      <c r="H3" s="1036"/>
      <c r="I3" s="1037"/>
      <c r="J3" s="1041" t="s">
        <v>16</v>
      </c>
      <c r="K3" s="1041"/>
      <c r="L3" s="657" t="s">
        <v>832</v>
      </c>
    </row>
    <row r="4" spans="2:12" s="655" customFormat="1" ht="20.100000000000001" customHeight="1">
      <c r="B4" s="658" t="s">
        <v>833</v>
      </c>
      <c r="C4" s="1042" t="s">
        <v>834</v>
      </c>
      <c r="D4" s="1043"/>
      <c r="E4" s="1044"/>
      <c r="F4" s="1035"/>
      <c r="G4" s="1036"/>
      <c r="H4" s="1036"/>
      <c r="I4" s="1037"/>
      <c r="J4" s="1045" t="s">
        <v>18</v>
      </c>
      <c r="K4" s="1045"/>
      <c r="L4" s="659" t="s">
        <v>835</v>
      </c>
    </row>
    <row r="5" spans="2:12" s="655" customFormat="1" ht="20.100000000000001" customHeight="1">
      <c r="B5" s="658" t="s">
        <v>836</v>
      </c>
      <c r="C5" s="1042" t="s">
        <v>643</v>
      </c>
      <c r="D5" s="1043"/>
      <c r="E5" s="1044"/>
      <c r="F5" s="1035"/>
      <c r="G5" s="1036"/>
      <c r="H5" s="1036"/>
      <c r="I5" s="1037"/>
      <c r="J5" s="1045" t="s">
        <v>21</v>
      </c>
      <c r="K5" s="1045"/>
      <c r="L5" s="659" t="s">
        <v>837</v>
      </c>
    </row>
    <row r="6" spans="2:12" s="655" customFormat="1" ht="20.100000000000001" customHeight="1">
      <c r="B6" s="658" t="s">
        <v>838</v>
      </c>
      <c r="C6" s="1046">
        <f>F14</f>
        <v>5000000</v>
      </c>
      <c r="D6" s="1046"/>
      <c r="E6" s="660" t="s">
        <v>647</v>
      </c>
      <c r="F6" s="1035"/>
      <c r="G6" s="1036"/>
      <c r="H6" s="1036"/>
      <c r="I6" s="1037"/>
      <c r="J6" s="1045" t="s">
        <v>23</v>
      </c>
      <c r="K6" s="1045"/>
      <c r="L6" s="659" t="s">
        <v>839</v>
      </c>
    </row>
    <row r="7" spans="2:12" s="655" customFormat="1" ht="20.100000000000001" customHeight="1">
      <c r="B7" s="658" t="s">
        <v>24</v>
      </c>
      <c r="C7" s="1047" t="s">
        <v>651</v>
      </c>
      <c r="D7" s="1048"/>
      <c r="E7" s="1049"/>
      <c r="F7" s="1038"/>
      <c r="G7" s="1039"/>
      <c r="H7" s="1039"/>
      <c r="I7" s="1040"/>
      <c r="J7" s="661" t="s">
        <v>24</v>
      </c>
      <c r="K7" s="661"/>
      <c r="L7" s="659" t="s">
        <v>653</v>
      </c>
    </row>
    <row r="8" spans="2:12" ht="20.45" customHeight="1">
      <c r="F8"/>
      <c r="G8"/>
      <c r="H8"/>
      <c r="I8"/>
      <c r="J8"/>
    </row>
    <row r="9" spans="2:12">
      <c r="B9" s="1011" t="s">
        <v>144</v>
      </c>
      <c r="C9" s="1012"/>
      <c r="D9" s="1012"/>
      <c r="E9" s="1013"/>
      <c r="F9" s="1014" t="s">
        <v>145</v>
      </c>
      <c r="G9" s="1016" t="s">
        <v>840</v>
      </c>
      <c r="H9" s="1017"/>
      <c r="I9" s="1017"/>
      <c r="J9" s="1017"/>
      <c r="K9" s="1017"/>
      <c r="L9" s="1018"/>
    </row>
    <row r="10" spans="2:12" ht="33.75">
      <c r="B10" s="662" t="s">
        <v>147</v>
      </c>
      <c r="C10" s="662" t="s">
        <v>0</v>
      </c>
      <c r="D10" s="662" t="s">
        <v>148</v>
      </c>
      <c r="E10" s="662" t="s">
        <v>27</v>
      </c>
      <c r="F10" s="1015"/>
      <c r="G10" s="141" t="s">
        <v>153</v>
      </c>
      <c r="H10" s="141" t="s">
        <v>149</v>
      </c>
      <c r="I10" s="141" t="s">
        <v>150</v>
      </c>
      <c r="J10" s="663" t="s">
        <v>841</v>
      </c>
      <c r="K10" s="663" t="s">
        <v>842</v>
      </c>
      <c r="L10" s="664" t="s">
        <v>123</v>
      </c>
    </row>
    <row r="11" spans="2:12" ht="40.35" customHeight="1">
      <c r="B11" s="1019" t="s">
        <v>843</v>
      </c>
      <c r="C11" s="1021" t="s">
        <v>844</v>
      </c>
      <c r="D11" s="1021" t="s">
        <v>845</v>
      </c>
      <c r="E11" s="665" t="s">
        <v>846</v>
      </c>
      <c r="F11" s="553">
        <f>SUM(G11)</f>
        <v>3026982.4000000004</v>
      </c>
      <c r="G11" s="145">
        <f>H11*I11*J11*K11</f>
        <v>3026982.4000000004</v>
      </c>
      <c r="H11" s="145">
        <f>3783728*2</f>
        <v>7567456</v>
      </c>
      <c r="I11" s="145">
        <v>1</v>
      </c>
      <c r="J11" s="666">
        <v>2</v>
      </c>
      <c r="K11" s="667">
        <v>0.2</v>
      </c>
      <c r="L11" s="86" t="s">
        <v>847</v>
      </c>
    </row>
    <row r="12" spans="2:12" ht="40.35" customHeight="1">
      <c r="B12" s="1020"/>
      <c r="C12" s="1022"/>
      <c r="D12" s="1022"/>
      <c r="E12" s="665" t="s">
        <v>846</v>
      </c>
      <c r="F12" s="553">
        <f>SUM(G12)</f>
        <v>2321049.6000000001</v>
      </c>
      <c r="G12" s="145">
        <f t="shared" ref="G12" si="0">H12*I12*J12*K12</f>
        <v>2321049.6000000001</v>
      </c>
      <c r="H12" s="145">
        <f>2901312*2</f>
        <v>5802624</v>
      </c>
      <c r="I12" s="145">
        <v>2</v>
      </c>
      <c r="J12" s="666">
        <v>2</v>
      </c>
      <c r="K12" s="667">
        <v>0.1</v>
      </c>
      <c r="L12" s="86" t="s">
        <v>848</v>
      </c>
    </row>
    <row r="13" spans="2:12">
      <c r="B13" s="1020"/>
      <c r="C13" s="1023" t="s">
        <v>849</v>
      </c>
      <c r="D13" s="1024"/>
      <c r="E13" s="1025"/>
      <c r="F13" s="668">
        <f>SUM(F11:F12)</f>
        <v>5348032</v>
      </c>
      <c r="G13" s="669">
        <f>SUM(G11:G12)</f>
        <v>5348032</v>
      </c>
      <c r="H13" s="670"/>
      <c r="I13" s="670"/>
      <c r="J13" s="670"/>
      <c r="K13" s="670"/>
      <c r="L13" s="671"/>
    </row>
    <row r="14" spans="2:12">
      <c r="B14" s="990" t="s">
        <v>397</v>
      </c>
      <c r="C14" s="991"/>
      <c r="D14" s="991"/>
      <c r="E14" s="992"/>
      <c r="F14" s="672">
        <f>TRUNC(G13,-6)</f>
        <v>5000000</v>
      </c>
      <c r="G14" s="672">
        <f>SUM(G13)</f>
        <v>5348032</v>
      </c>
      <c r="H14" s="672"/>
      <c r="I14" s="672"/>
      <c r="J14" s="672"/>
      <c r="K14" s="672"/>
      <c r="L14" s="673"/>
    </row>
    <row r="15" spans="2:12">
      <c r="F15" s="674"/>
      <c r="G15" s="675"/>
      <c r="H15" s="675"/>
      <c r="I15" s="675"/>
      <c r="J15" s="675"/>
      <c r="K15" s="675"/>
    </row>
    <row r="16" spans="2:12">
      <c r="F16" s="662" t="s">
        <v>850</v>
      </c>
      <c r="G16" s="676" t="s">
        <v>25</v>
      </c>
      <c r="H16" s="676"/>
      <c r="I16" s="676"/>
      <c r="J16" s="676"/>
      <c r="K16" s="676"/>
      <c r="L16" s="662" t="s">
        <v>851</v>
      </c>
    </row>
    <row r="17" spans="6:12" ht="408.6" customHeight="1">
      <c r="F17" s="1008">
        <v>1</v>
      </c>
      <c r="G17" s="993" t="s">
        <v>852</v>
      </c>
      <c r="H17" s="994"/>
      <c r="I17" s="994"/>
      <c r="J17" s="994"/>
      <c r="K17" s="995"/>
      <c r="L17" s="1002" t="s">
        <v>853</v>
      </c>
    </row>
    <row r="18" spans="6:12" ht="400.05" customHeight="1">
      <c r="F18" s="1009"/>
      <c r="G18" s="996"/>
      <c r="H18" s="997"/>
      <c r="I18" s="997"/>
      <c r="J18" s="997"/>
      <c r="K18" s="998"/>
      <c r="L18" s="1003"/>
    </row>
    <row r="19" spans="6:12" ht="400.05" customHeight="1">
      <c r="F19" s="1009"/>
      <c r="G19" s="996"/>
      <c r="H19" s="997"/>
      <c r="I19" s="997"/>
      <c r="J19" s="997"/>
      <c r="K19" s="998"/>
      <c r="L19" s="1003"/>
    </row>
    <row r="20" spans="6:12" ht="400.05" customHeight="1">
      <c r="F20" s="1009"/>
      <c r="G20" s="996"/>
      <c r="H20" s="997"/>
      <c r="I20" s="997"/>
      <c r="J20" s="997"/>
      <c r="K20" s="998"/>
      <c r="L20" s="1003"/>
    </row>
    <row r="21" spans="6:12" ht="400.05" customHeight="1">
      <c r="F21" s="1010"/>
      <c r="G21" s="999"/>
      <c r="H21" s="1000"/>
      <c r="I21" s="1000"/>
      <c r="J21" s="1000"/>
      <c r="K21" s="1001"/>
      <c r="L21" s="1004"/>
    </row>
    <row r="22" spans="6:12" ht="295.8" customHeight="1">
      <c r="F22" s="1005">
        <v>2</v>
      </c>
      <c r="G22" s="1006" t="s">
        <v>854</v>
      </c>
      <c r="H22" s="1006"/>
      <c r="I22" s="1006"/>
      <c r="J22" s="1006"/>
      <c r="K22" s="1006"/>
      <c r="L22" s="1007" t="s">
        <v>855</v>
      </c>
    </row>
    <row r="23" spans="6:12" ht="295.8" customHeight="1">
      <c r="F23" s="1005"/>
      <c r="G23" s="1006"/>
      <c r="H23" s="1006"/>
      <c r="I23" s="1006"/>
      <c r="J23" s="1006"/>
      <c r="K23" s="1006"/>
      <c r="L23" s="1007"/>
    </row>
    <row r="24" spans="6:12" ht="295.8" customHeight="1">
      <c r="F24" s="1005"/>
      <c r="G24" s="1006"/>
      <c r="H24" s="1006"/>
      <c r="I24" s="1006"/>
      <c r="J24" s="1006"/>
      <c r="K24" s="1006"/>
      <c r="L24" s="1007"/>
    </row>
    <row r="25" spans="6:12" ht="200" customHeight="1">
      <c r="F25" s="1005"/>
      <c r="G25" s="1006"/>
      <c r="H25" s="1006"/>
      <c r="I25" s="1006"/>
      <c r="J25" s="1006"/>
      <c r="K25" s="1006"/>
      <c r="L25" s="1007"/>
    </row>
  </sheetData>
  <mergeCells count="28">
    <mergeCell ref="B1:L1"/>
    <mergeCell ref="B2:E2"/>
    <mergeCell ref="F2:I2"/>
    <mergeCell ref="J2:L2"/>
    <mergeCell ref="C3:E3"/>
    <mergeCell ref="F3:I7"/>
    <mergeCell ref="J3:K3"/>
    <mergeCell ref="C4:E4"/>
    <mergeCell ref="J4:K4"/>
    <mergeCell ref="C5:E5"/>
    <mergeCell ref="J5:K5"/>
    <mergeCell ref="C6:D6"/>
    <mergeCell ref="J6:K6"/>
    <mergeCell ref="C7:E7"/>
    <mergeCell ref="B9:E9"/>
    <mergeCell ref="F9:F10"/>
    <mergeCell ref="G9:L9"/>
    <mergeCell ref="B11:B13"/>
    <mergeCell ref="C11:C12"/>
    <mergeCell ref="D11:D12"/>
    <mergeCell ref="C13:E13"/>
    <mergeCell ref="B14:E14"/>
    <mergeCell ref="G17:K21"/>
    <mergeCell ref="L17:L21"/>
    <mergeCell ref="F22:F25"/>
    <mergeCell ref="G22:K25"/>
    <mergeCell ref="L22:L25"/>
    <mergeCell ref="F17:F21"/>
  </mergeCells>
  <phoneticPr fontId="2" type="noConversion"/>
  <pageMargins left="0.7" right="0.7" top="0.75" bottom="0.75" header="0.3" footer="0.3"/>
  <pageSetup paperSize="9" scale="26"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O42"/>
  <sheetViews>
    <sheetView zoomScale="70" zoomScaleNormal="70" workbookViewId="0">
      <pane xSplit="15" ySplit="3" topLeftCell="P4" activePane="bottomRight" state="frozen"/>
      <selection activeCell="I22" sqref="I22"/>
      <selection pane="topRight" activeCell="I22" sqref="I22"/>
      <selection pane="bottomLeft" activeCell="I22" sqref="I22"/>
      <selection pane="bottomRight" activeCell="J31" sqref="J31"/>
    </sheetView>
  </sheetViews>
  <sheetFormatPr defaultColWidth="8.8125" defaultRowHeight="16.899999999999999"/>
  <cols>
    <col min="1" max="1" width="2" customWidth="1"/>
    <col min="2" max="2" width="23" customWidth="1"/>
    <col min="3" max="3" width="7.5" bestFit="1" customWidth="1"/>
    <col min="4" max="4" width="18.5" customWidth="1"/>
    <col min="5" max="5" width="59.1875" bestFit="1" customWidth="1"/>
    <col min="6" max="6" width="16.1875" customWidth="1"/>
    <col min="7" max="7" width="3.1875" customWidth="1"/>
    <col min="8" max="8" width="9.3125" style="34" bestFit="1" customWidth="1"/>
    <col min="9" max="9" width="6.5" style="186" bestFit="1" customWidth="1"/>
    <col min="10" max="10" width="7.6875" style="186" customWidth="1"/>
    <col min="11" max="11" width="5.1875" style="186" bestFit="1" customWidth="1"/>
    <col min="12" max="12" width="16.1875" customWidth="1"/>
    <col min="13" max="13" width="81.6875" customWidth="1"/>
    <col min="14" max="14" width="3.1875" customWidth="1"/>
    <col min="15" max="15" width="22" bestFit="1" customWidth="1"/>
  </cols>
  <sheetData>
    <row r="1" spans="2:15">
      <c r="F1" s="1">
        <f>F34-L33</f>
        <v>2430000</v>
      </c>
    </row>
    <row r="2" spans="2:15">
      <c r="B2" s="1050" t="s">
        <v>144</v>
      </c>
      <c r="C2" s="1051"/>
      <c r="D2" s="1051"/>
      <c r="E2" s="1051"/>
      <c r="F2" s="1052" t="s">
        <v>145</v>
      </c>
      <c r="H2" s="1054" t="s">
        <v>146</v>
      </c>
      <c r="I2" s="1054"/>
      <c r="J2" s="1054"/>
      <c r="K2" s="1054"/>
      <c r="L2" s="1054"/>
      <c r="M2" s="1054"/>
    </row>
    <row r="3" spans="2:15" ht="33.75">
      <c r="B3" s="274" t="s">
        <v>147</v>
      </c>
      <c r="C3" s="274" t="s">
        <v>0</v>
      </c>
      <c r="D3" s="274" t="s">
        <v>148</v>
      </c>
      <c r="E3" s="274" t="s">
        <v>27</v>
      </c>
      <c r="F3" s="1053"/>
      <c r="H3" s="141" t="s">
        <v>149</v>
      </c>
      <c r="I3" s="141" t="s">
        <v>150</v>
      </c>
      <c r="J3" s="142" t="s">
        <v>151</v>
      </c>
      <c r="K3" s="141" t="s">
        <v>152</v>
      </c>
      <c r="L3" s="141" t="s">
        <v>153</v>
      </c>
      <c r="M3" s="143" t="s">
        <v>123</v>
      </c>
    </row>
    <row r="4" spans="2:15" ht="33.75">
      <c r="B4" s="984" t="s">
        <v>62</v>
      </c>
      <c r="C4" s="1055" t="s">
        <v>118</v>
      </c>
      <c r="D4" s="984" t="s">
        <v>154</v>
      </c>
      <c r="E4" s="1056" t="s">
        <v>155</v>
      </c>
      <c r="F4" s="144">
        <f>SUM(L4)</f>
        <v>7992600</v>
      </c>
      <c r="H4" s="145">
        <v>34600</v>
      </c>
      <c r="I4" s="146">
        <f>'운영_인력 근무표'!E5</f>
        <v>22</v>
      </c>
      <c r="J4" s="147">
        <v>10.5</v>
      </c>
      <c r="K4" s="146">
        <v>1</v>
      </c>
      <c r="L4" s="148">
        <f>H4*I4*J4*K4</f>
        <v>7992600</v>
      </c>
      <c r="M4" s="149" t="s">
        <v>156</v>
      </c>
    </row>
    <row r="5" spans="2:15" ht="50.65">
      <c r="B5" s="985"/>
      <c r="C5" s="1055"/>
      <c r="D5" s="985"/>
      <c r="E5" s="1057"/>
      <c r="F5" s="144">
        <f t="shared" ref="F5:F33" si="0">SUM(L5)</f>
        <v>12179200</v>
      </c>
      <c r="H5" s="145">
        <v>34600</v>
      </c>
      <c r="I5" s="146">
        <f>'운영_인력 근무표'!E5</f>
        <v>22</v>
      </c>
      <c r="J5" s="146">
        <v>8</v>
      </c>
      <c r="K5" s="146">
        <v>2</v>
      </c>
      <c r="L5" s="148">
        <f t="shared" ref="L5:L32" si="1">H5*I5*J5*K5</f>
        <v>12179200</v>
      </c>
      <c r="M5" s="149" t="s">
        <v>157</v>
      </c>
      <c r="O5" s="271"/>
    </row>
    <row r="6" spans="2:15" ht="70.05" customHeight="1">
      <c r="B6" s="985"/>
      <c r="C6" s="1055"/>
      <c r="D6" s="985"/>
      <c r="E6" s="150" t="s">
        <v>158</v>
      </c>
      <c r="F6" s="144">
        <f t="shared" si="0"/>
        <v>2283600</v>
      </c>
      <c r="H6" s="145">
        <v>34600</v>
      </c>
      <c r="I6" s="146">
        <v>22</v>
      </c>
      <c r="J6" s="146">
        <v>3</v>
      </c>
      <c r="K6" s="146">
        <v>1</v>
      </c>
      <c r="L6" s="148">
        <f t="shared" si="1"/>
        <v>2283600</v>
      </c>
      <c r="M6" s="151" t="s">
        <v>302</v>
      </c>
    </row>
    <row r="7" spans="2:15" ht="41.55" customHeight="1">
      <c r="B7" s="985"/>
      <c r="C7" s="1055"/>
      <c r="D7" s="986"/>
      <c r="E7" s="150" t="s">
        <v>305</v>
      </c>
      <c r="F7" s="144">
        <f t="shared" si="0"/>
        <v>300000</v>
      </c>
      <c r="H7" s="145">
        <v>150000</v>
      </c>
      <c r="I7" s="146">
        <v>2</v>
      </c>
      <c r="J7" s="146">
        <v>1</v>
      </c>
      <c r="K7" s="146">
        <v>1</v>
      </c>
      <c r="L7" s="148">
        <f t="shared" si="1"/>
        <v>300000</v>
      </c>
      <c r="M7" s="138" t="s">
        <v>306</v>
      </c>
    </row>
    <row r="8" spans="2:15" ht="33.75">
      <c r="B8" s="985"/>
      <c r="C8" s="1055"/>
      <c r="D8" s="984" t="s">
        <v>159</v>
      </c>
      <c r="E8" s="1056" t="s">
        <v>160</v>
      </c>
      <c r="F8" s="144">
        <f>SUM(L8)</f>
        <v>831600</v>
      </c>
      <c r="H8" s="145">
        <v>39600</v>
      </c>
      <c r="I8" s="146">
        <v>2</v>
      </c>
      <c r="J8" s="147">
        <v>10.5</v>
      </c>
      <c r="K8" s="146">
        <v>1</v>
      </c>
      <c r="L8" s="148">
        <f>H8*I8*J8*K8</f>
        <v>831600</v>
      </c>
      <c r="M8" s="149" t="s">
        <v>156</v>
      </c>
    </row>
    <row r="9" spans="2:15" ht="50.65">
      <c r="B9" s="985"/>
      <c r="C9" s="1055"/>
      <c r="D9" s="985"/>
      <c r="E9" s="1057"/>
      <c r="F9" s="144">
        <f t="shared" ref="F9:F10" si="2">SUM(L9)</f>
        <v>1346400</v>
      </c>
      <c r="H9" s="145">
        <v>39600</v>
      </c>
      <c r="I9" s="146">
        <v>2</v>
      </c>
      <c r="J9" s="146">
        <v>8.5</v>
      </c>
      <c r="K9" s="146">
        <v>2</v>
      </c>
      <c r="L9" s="148">
        <f t="shared" ref="L9:L10" si="3">H9*I9*J9*K9</f>
        <v>1346400</v>
      </c>
      <c r="M9" s="492" t="s">
        <v>617</v>
      </c>
    </row>
    <row r="10" spans="2:15" ht="70.05" customHeight="1">
      <c r="B10" s="985"/>
      <c r="C10" s="1055"/>
      <c r="D10" s="985"/>
      <c r="E10" s="150" t="s">
        <v>161</v>
      </c>
      <c r="F10" s="144">
        <f t="shared" si="2"/>
        <v>237600</v>
      </c>
      <c r="H10" s="145">
        <v>39600</v>
      </c>
      <c r="I10" s="146">
        <v>2</v>
      </c>
      <c r="J10" s="146">
        <v>3</v>
      </c>
      <c r="K10" s="146">
        <v>1</v>
      </c>
      <c r="L10" s="148">
        <f t="shared" si="3"/>
        <v>237600</v>
      </c>
      <c r="M10" s="151" t="s">
        <v>302</v>
      </c>
    </row>
    <row r="11" spans="2:15" ht="33.75">
      <c r="B11" s="985"/>
      <c r="C11" s="1055"/>
      <c r="D11" s="984" t="s">
        <v>162</v>
      </c>
      <c r="E11" s="1056" t="s">
        <v>163</v>
      </c>
      <c r="F11" s="144">
        <f>SUM(L11)</f>
        <v>934500</v>
      </c>
      <c r="H11" s="145">
        <v>44500</v>
      </c>
      <c r="I11" s="146">
        <v>2</v>
      </c>
      <c r="J11" s="147">
        <v>10.5</v>
      </c>
      <c r="K11" s="146">
        <v>1</v>
      </c>
      <c r="L11" s="148">
        <f>H11*I11*J11*K11</f>
        <v>934500</v>
      </c>
      <c r="M11" s="149" t="s">
        <v>156</v>
      </c>
    </row>
    <row r="12" spans="2:15" ht="50.65">
      <c r="B12" s="985"/>
      <c r="C12" s="1055"/>
      <c r="D12" s="985"/>
      <c r="E12" s="1057"/>
      <c r="F12" s="144">
        <f t="shared" ref="F12:F18" si="4">SUM(L12)</f>
        <v>1424000</v>
      </c>
      <c r="H12" s="145">
        <v>44500</v>
      </c>
      <c r="I12" s="146">
        <v>2</v>
      </c>
      <c r="J12" s="146">
        <v>8</v>
      </c>
      <c r="K12" s="146">
        <v>2</v>
      </c>
      <c r="L12" s="148">
        <f t="shared" ref="L12:L18" si="5">H12*I12*J12*K12</f>
        <v>1424000</v>
      </c>
      <c r="M12" s="149" t="s">
        <v>157</v>
      </c>
      <c r="O12" s="271"/>
    </row>
    <row r="13" spans="2:15" ht="70.05" customHeight="1">
      <c r="B13" s="985"/>
      <c r="C13" s="1055"/>
      <c r="D13" s="985"/>
      <c r="E13" s="150" t="s">
        <v>164</v>
      </c>
      <c r="F13" s="144">
        <f t="shared" si="4"/>
        <v>267000</v>
      </c>
      <c r="H13" s="145">
        <v>44500</v>
      </c>
      <c r="I13" s="146">
        <v>2</v>
      </c>
      <c r="J13" s="146">
        <v>3</v>
      </c>
      <c r="K13" s="146">
        <v>1</v>
      </c>
      <c r="L13" s="148">
        <f t="shared" si="5"/>
        <v>267000</v>
      </c>
      <c r="M13" s="151" t="s">
        <v>302</v>
      </c>
    </row>
    <row r="14" spans="2:15" ht="33.75">
      <c r="B14" s="985"/>
      <c r="C14" s="1055"/>
      <c r="D14" s="984" t="s">
        <v>165</v>
      </c>
      <c r="E14" s="1056" t="s">
        <v>166</v>
      </c>
      <c r="F14" s="144">
        <f t="shared" si="4"/>
        <v>1742400</v>
      </c>
      <c r="H14" s="145">
        <v>26400</v>
      </c>
      <c r="I14" s="146">
        <v>6</v>
      </c>
      <c r="J14" s="146">
        <v>11</v>
      </c>
      <c r="K14" s="146">
        <v>1</v>
      </c>
      <c r="L14" s="148">
        <f t="shared" si="5"/>
        <v>1742400</v>
      </c>
      <c r="M14" s="149" t="s">
        <v>167</v>
      </c>
    </row>
    <row r="15" spans="2:15" ht="33.75">
      <c r="B15" s="985"/>
      <c r="C15" s="1055"/>
      <c r="D15" s="985"/>
      <c r="E15" s="1057"/>
      <c r="F15" s="144">
        <f t="shared" si="4"/>
        <v>1425600</v>
      </c>
      <c r="H15" s="145">
        <v>26400</v>
      </c>
      <c r="I15" s="146">
        <v>6</v>
      </c>
      <c r="J15" s="146">
        <v>9</v>
      </c>
      <c r="K15" s="146">
        <v>1</v>
      </c>
      <c r="L15" s="148">
        <f t="shared" si="5"/>
        <v>1425600</v>
      </c>
      <c r="M15" s="149" t="s">
        <v>618</v>
      </c>
    </row>
    <row r="16" spans="2:15" ht="33.75">
      <c r="B16" s="985"/>
      <c r="C16" s="1055"/>
      <c r="D16" s="985"/>
      <c r="E16" s="1057"/>
      <c r="F16" s="144">
        <f t="shared" si="4"/>
        <v>1663200</v>
      </c>
      <c r="H16" s="145">
        <v>26400</v>
      </c>
      <c r="I16" s="146">
        <v>6</v>
      </c>
      <c r="J16" s="146">
        <v>10.5</v>
      </c>
      <c r="K16" s="146">
        <v>1</v>
      </c>
      <c r="L16" s="148">
        <f t="shared" si="5"/>
        <v>1663200</v>
      </c>
      <c r="M16" s="492" t="s">
        <v>619</v>
      </c>
    </row>
    <row r="17" spans="2:15" ht="33.75">
      <c r="B17" s="985"/>
      <c r="C17" s="1055"/>
      <c r="D17" s="985"/>
      <c r="E17" s="1057"/>
      <c r="F17" s="144">
        <f t="shared" si="4"/>
        <v>580800</v>
      </c>
      <c r="H17" s="145">
        <v>26400</v>
      </c>
      <c r="I17" s="146">
        <v>2</v>
      </c>
      <c r="J17" s="146">
        <v>11</v>
      </c>
      <c r="K17" s="146">
        <v>1</v>
      </c>
      <c r="L17" s="148">
        <f t="shared" si="5"/>
        <v>580800</v>
      </c>
      <c r="M17" s="102" t="s">
        <v>620</v>
      </c>
    </row>
    <row r="18" spans="2:15" ht="33.75">
      <c r="B18" s="985"/>
      <c r="C18" s="1055"/>
      <c r="D18" s="985"/>
      <c r="E18" s="1059"/>
      <c r="F18" s="144">
        <f t="shared" si="4"/>
        <v>1900800</v>
      </c>
      <c r="H18" s="145">
        <v>26400</v>
      </c>
      <c r="I18" s="146">
        <v>6</v>
      </c>
      <c r="J18" s="146">
        <v>12</v>
      </c>
      <c r="K18" s="146">
        <v>1</v>
      </c>
      <c r="L18" s="148">
        <f t="shared" si="5"/>
        <v>1900800</v>
      </c>
      <c r="M18" s="102" t="s">
        <v>109</v>
      </c>
    </row>
    <row r="19" spans="2:15" ht="35" customHeight="1">
      <c r="B19" s="985"/>
      <c r="C19" s="1055"/>
      <c r="D19" s="986"/>
      <c r="E19" s="150" t="s">
        <v>168</v>
      </c>
      <c r="F19" s="144">
        <f t="shared" si="0"/>
        <v>600000</v>
      </c>
      <c r="H19" s="145">
        <v>100000</v>
      </c>
      <c r="I19" s="146">
        <v>6</v>
      </c>
      <c r="J19" s="146">
        <v>1</v>
      </c>
      <c r="K19" s="146">
        <v>1</v>
      </c>
      <c r="L19" s="148">
        <f t="shared" si="1"/>
        <v>600000</v>
      </c>
      <c r="M19" s="151" t="s">
        <v>169</v>
      </c>
    </row>
    <row r="20" spans="2:15" ht="35" customHeight="1">
      <c r="B20" s="985"/>
      <c r="C20" s="1055"/>
      <c r="D20" s="984" t="s">
        <v>170</v>
      </c>
      <c r="E20" s="150" t="s">
        <v>171</v>
      </c>
      <c r="F20" s="144">
        <f t="shared" si="0"/>
        <v>2851200</v>
      </c>
      <c r="H20" s="152">
        <v>10800</v>
      </c>
      <c r="I20" s="153">
        <v>11</v>
      </c>
      <c r="J20" s="153">
        <v>8</v>
      </c>
      <c r="K20" s="153">
        <v>3</v>
      </c>
      <c r="L20" s="148">
        <f t="shared" si="1"/>
        <v>2851200</v>
      </c>
      <c r="M20" s="1063" t="s">
        <v>621</v>
      </c>
    </row>
    <row r="21" spans="2:15" ht="65" customHeight="1">
      <c r="B21" s="985"/>
      <c r="C21" s="1055"/>
      <c r="D21" s="985"/>
      <c r="E21" s="150" t="s">
        <v>622</v>
      </c>
      <c r="F21" s="144">
        <f t="shared" si="0"/>
        <v>356400</v>
      </c>
      <c r="H21" s="152">
        <v>16200</v>
      </c>
      <c r="I21" s="153">
        <v>11</v>
      </c>
      <c r="J21" s="153">
        <v>2</v>
      </c>
      <c r="K21" s="153">
        <v>1</v>
      </c>
      <c r="L21" s="148">
        <f t="shared" si="1"/>
        <v>356400</v>
      </c>
      <c r="M21" s="1066"/>
      <c r="O21" s="271"/>
    </row>
    <row r="22" spans="2:15" ht="35" customHeight="1">
      <c r="B22" s="985"/>
      <c r="C22" s="1055"/>
      <c r="D22" s="985"/>
      <c r="E22" s="150" t="s">
        <v>623</v>
      </c>
      <c r="F22" s="144">
        <f t="shared" si="0"/>
        <v>178200</v>
      </c>
      <c r="H22" s="152">
        <v>16200</v>
      </c>
      <c r="I22" s="153">
        <v>11</v>
      </c>
      <c r="J22" s="153">
        <v>1</v>
      </c>
      <c r="K22" s="153">
        <v>1</v>
      </c>
      <c r="L22" s="148">
        <f t="shared" si="1"/>
        <v>178200</v>
      </c>
      <c r="M22" s="1067"/>
    </row>
    <row r="23" spans="2:15" ht="35" customHeight="1">
      <c r="B23" s="985"/>
      <c r="C23" s="1055"/>
      <c r="D23" s="985"/>
      <c r="E23" s="150" t="s">
        <v>172</v>
      </c>
      <c r="F23" s="144">
        <f t="shared" si="0"/>
        <v>950400</v>
      </c>
      <c r="H23" s="152">
        <v>10800</v>
      </c>
      <c r="I23" s="153">
        <v>11</v>
      </c>
      <c r="J23" s="153">
        <v>8</v>
      </c>
      <c r="K23" s="153">
        <v>1</v>
      </c>
      <c r="L23" s="148">
        <f t="shared" si="1"/>
        <v>950400</v>
      </c>
      <c r="M23" s="1063" t="s">
        <v>316</v>
      </c>
    </row>
    <row r="24" spans="2:15" ht="35" customHeight="1">
      <c r="B24" s="985"/>
      <c r="C24" s="1055"/>
      <c r="D24" s="986"/>
      <c r="E24" s="150" t="s">
        <v>173</v>
      </c>
      <c r="F24" s="144">
        <f t="shared" si="0"/>
        <v>534600</v>
      </c>
      <c r="H24" s="152">
        <v>16200</v>
      </c>
      <c r="I24" s="153">
        <v>11</v>
      </c>
      <c r="J24" s="153">
        <v>3</v>
      </c>
      <c r="K24" s="153">
        <v>1</v>
      </c>
      <c r="L24" s="148">
        <f t="shared" si="1"/>
        <v>534600</v>
      </c>
      <c r="M24" s="1064"/>
      <c r="O24" s="271"/>
    </row>
    <row r="25" spans="2:15" ht="17.55" customHeight="1">
      <c r="B25" s="985"/>
      <c r="C25" s="1060" t="s">
        <v>174</v>
      </c>
      <c r="D25" s="1061"/>
      <c r="E25" s="1062"/>
      <c r="F25" s="154">
        <f>SUM(L25)</f>
        <v>40580100</v>
      </c>
      <c r="H25" s="155"/>
      <c r="I25" s="156"/>
      <c r="J25" s="156"/>
      <c r="K25" s="156"/>
      <c r="L25" s="154">
        <f>SUM(L4:L24)</f>
        <v>40580100</v>
      </c>
      <c r="M25" s="157"/>
    </row>
    <row r="26" spans="2:15" ht="67.5">
      <c r="B26" s="985"/>
      <c r="C26" s="1055" t="s">
        <v>175</v>
      </c>
      <c r="D26" s="275" t="s">
        <v>176</v>
      </c>
      <c r="E26" s="117" t="s">
        <v>177</v>
      </c>
      <c r="F26" s="144">
        <f t="shared" si="0"/>
        <v>370000</v>
      </c>
      <c r="H26" s="145">
        <v>10000</v>
      </c>
      <c r="I26" s="146">
        <v>37</v>
      </c>
      <c r="J26" s="146">
        <v>1</v>
      </c>
      <c r="K26" s="146">
        <v>1</v>
      </c>
      <c r="L26" s="148">
        <f t="shared" si="1"/>
        <v>370000</v>
      </c>
      <c r="M26" s="86" t="s">
        <v>314</v>
      </c>
    </row>
    <row r="27" spans="2:15" ht="40.049999999999997" customHeight="1">
      <c r="B27" s="985"/>
      <c r="C27" s="1055"/>
      <c r="D27" s="984" t="s">
        <v>178</v>
      </c>
      <c r="E27" s="117" t="s">
        <v>179</v>
      </c>
      <c r="F27" s="144">
        <f t="shared" si="0"/>
        <v>780000</v>
      </c>
      <c r="H27" s="145">
        <v>10000</v>
      </c>
      <c r="I27" s="153">
        <v>26</v>
      </c>
      <c r="J27" s="153">
        <v>1</v>
      </c>
      <c r="K27" s="153">
        <v>3</v>
      </c>
      <c r="L27" s="148">
        <f t="shared" si="1"/>
        <v>780000</v>
      </c>
      <c r="M27" s="1063" t="s">
        <v>303</v>
      </c>
    </row>
    <row r="28" spans="2:15" ht="40.049999999999997" customHeight="1">
      <c r="B28" s="985"/>
      <c r="C28" s="1055"/>
      <c r="D28" s="985"/>
      <c r="E28" s="117" t="s">
        <v>180</v>
      </c>
      <c r="F28" s="144">
        <f t="shared" si="0"/>
        <v>120000</v>
      </c>
      <c r="H28" s="145">
        <v>10000</v>
      </c>
      <c r="I28" s="153">
        <v>6</v>
      </c>
      <c r="J28" s="153">
        <v>1</v>
      </c>
      <c r="K28" s="153">
        <v>2</v>
      </c>
      <c r="L28" s="148">
        <f t="shared" si="1"/>
        <v>120000</v>
      </c>
      <c r="M28" s="1064"/>
    </row>
    <row r="29" spans="2:15" ht="40.049999999999997" customHeight="1">
      <c r="B29" s="985"/>
      <c r="C29" s="1055"/>
      <c r="D29" s="985"/>
      <c r="E29" s="117" t="s">
        <v>181</v>
      </c>
      <c r="F29" s="144">
        <f t="shared" si="0"/>
        <v>220000</v>
      </c>
      <c r="H29" s="145">
        <v>10000</v>
      </c>
      <c r="I29" s="153">
        <v>11</v>
      </c>
      <c r="J29" s="153">
        <v>1</v>
      </c>
      <c r="K29" s="153">
        <v>2</v>
      </c>
      <c r="L29" s="148">
        <f t="shared" si="1"/>
        <v>220000</v>
      </c>
      <c r="M29" s="1064"/>
    </row>
    <row r="30" spans="2:15" ht="40.049999999999997" customHeight="1">
      <c r="B30" s="985"/>
      <c r="C30" s="1055"/>
      <c r="D30" s="985"/>
      <c r="E30" s="117" t="s">
        <v>182</v>
      </c>
      <c r="F30" s="144">
        <f t="shared" si="0"/>
        <v>260000</v>
      </c>
      <c r="H30" s="145">
        <v>10000</v>
      </c>
      <c r="I30" s="153">
        <v>26</v>
      </c>
      <c r="J30" s="153">
        <v>1</v>
      </c>
      <c r="K30" s="153">
        <v>1</v>
      </c>
      <c r="L30" s="148">
        <f t="shared" si="1"/>
        <v>260000</v>
      </c>
      <c r="M30" s="1064"/>
    </row>
    <row r="31" spans="2:15" ht="40.049999999999997" customHeight="1">
      <c r="B31" s="985"/>
      <c r="C31" s="1055"/>
      <c r="D31" s="985"/>
      <c r="E31" s="117" t="s">
        <v>183</v>
      </c>
      <c r="F31" s="144">
        <f t="shared" si="0"/>
        <v>240000</v>
      </c>
      <c r="H31" s="145">
        <v>10000</v>
      </c>
      <c r="I31" s="153">
        <v>6</v>
      </c>
      <c r="J31" s="153">
        <v>2</v>
      </c>
      <c r="K31" s="153">
        <v>2</v>
      </c>
      <c r="L31" s="148">
        <f t="shared" si="1"/>
        <v>240000</v>
      </c>
      <c r="M31" s="1064"/>
    </row>
    <row r="32" spans="2:15" ht="40.049999999999997" customHeight="1">
      <c r="B32" s="985"/>
      <c r="C32" s="1055"/>
      <c r="D32" s="986"/>
      <c r="E32" s="117" t="s">
        <v>184</v>
      </c>
      <c r="F32" s="144">
        <f t="shared" si="0"/>
        <v>440000</v>
      </c>
      <c r="H32" s="145">
        <v>10000</v>
      </c>
      <c r="I32" s="153">
        <v>11</v>
      </c>
      <c r="J32" s="153">
        <v>2</v>
      </c>
      <c r="K32" s="153">
        <v>2</v>
      </c>
      <c r="L32" s="148">
        <f t="shared" si="1"/>
        <v>440000</v>
      </c>
      <c r="M32" s="1065"/>
      <c r="O32" s="271"/>
    </row>
    <row r="33" spans="2:15" ht="33.75">
      <c r="B33" s="985"/>
      <c r="C33" s="1055"/>
      <c r="D33" s="275" t="s">
        <v>9</v>
      </c>
      <c r="E33" s="158" t="s">
        <v>73</v>
      </c>
      <c r="F33" s="144">
        <f t="shared" si="0"/>
        <v>307710</v>
      </c>
      <c r="H33" s="152">
        <v>15050</v>
      </c>
      <c r="I33" s="153">
        <v>43</v>
      </c>
      <c r="J33" s="153">
        <v>1</v>
      </c>
      <c r="K33" s="153">
        <v>1</v>
      </c>
      <c r="L33" s="148">
        <v>307710</v>
      </c>
      <c r="M33" s="107" t="s">
        <v>313</v>
      </c>
      <c r="O33" s="271"/>
    </row>
    <row r="34" spans="2:15" ht="17.55" customHeight="1">
      <c r="B34" s="985"/>
      <c r="C34" s="1069" t="s">
        <v>185</v>
      </c>
      <c r="D34" s="1070"/>
      <c r="E34" s="1071"/>
      <c r="F34" s="154">
        <f>SUM(L34)</f>
        <v>2737710</v>
      </c>
      <c r="H34" s="159"/>
      <c r="I34" s="160"/>
      <c r="J34" s="160"/>
      <c r="K34" s="160"/>
      <c r="L34" s="161">
        <f>SUM(L26:L33)</f>
        <v>2737710</v>
      </c>
      <c r="M34" s="162"/>
    </row>
    <row r="35" spans="2:15" ht="17.55" customHeight="1">
      <c r="B35" s="986"/>
      <c r="C35" s="1058" t="s">
        <v>186</v>
      </c>
      <c r="D35" s="1058"/>
      <c r="E35" s="1058"/>
      <c r="F35" s="163">
        <f>L35</f>
        <v>43317810</v>
      </c>
      <c r="H35" s="164"/>
      <c r="I35" s="165"/>
      <c r="J35" s="165"/>
      <c r="K35" s="165"/>
      <c r="L35" s="163">
        <f>SUM(L25,L34)</f>
        <v>43317810</v>
      </c>
      <c r="M35" s="166"/>
      <c r="O35" s="167"/>
    </row>
    <row r="36" spans="2:15" ht="33.75">
      <c r="B36" s="1072" t="s">
        <v>187</v>
      </c>
      <c r="C36" s="168" t="s">
        <v>188</v>
      </c>
      <c r="D36" s="168" t="s">
        <v>189</v>
      </c>
      <c r="E36" s="169" t="s">
        <v>189</v>
      </c>
      <c r="F36" s="144">
        <f t="shared" ref="F36:F37" si="6">SUM(L36)</f>
        <v>176000</v>
      </c>
      <c r="G36" s="170"/>
      <c r="H36" s="171">
        <v>5500</v>
      </c>
      <c r="I36" s="172">
        <v>32</v>
      </c>
      <c r="J36" s="172">
        <v>1</v>
      </c>
      <c r="K36" s="172">
        <v>1</v>
      </c>
      <c r="L36" s="173">
        <f t="shared" ref="L36:L37" si="7">H36*I36*J36*K36</f>
        <v>176000</v>
      </c>
      <c r="M36" s="86" t="s">
        <v>304</v>
      </c>
    </row>
    <row r="37" spans="2:15" ht="101.25">
      <c r="B37" s="1073"/>
      <c r="C37" s="168" t="s">
        <v>624</v>
      </c>
      <c r="D37" s="168" t="s">
        <v>625</v>
      </c>
      <c r="E37" s="169" t="s">
        <v>626</v>
      </c>
      <c r="F37" s="144">
        <f t="shared" si="6"/>
        <v>70100</v>
      </c>
      <c r="G37" s="170"/>
      <c r="H37" s="171">
        <v>70100</v>
      </c>
      <c r="I37" s="172">
        <v>1</v>
      </c>
      <c r="J37" s="172">
        <v>1</v>
      </c>
      <c r="K37" s="172">
        <v>1</v>
      </c>
      <c r="L37" s="173">
        <f t="shared" si="7"/>
        <v>70100</v>
      </c>
      <c r="M37" s="102" t="s">
        <v>609</v>
      </c>
    </row>
    <row r="38" spans="2:15">
      <c r="B38" s="174"/>
      <c r="C38" s="1058" t="s">
        <v>190</v>
      </c>
      <c r="D38" s="1058"/>
      <c r="E38" s="1058"/>
      <c r="F38" s="163">
        <f>L38</f>
        <v>246100</v>
      </c>
      <c r="H38" s="164"/>
      <c r="I38" s="165"/>
      <c r="J38" s="165"/>
      <c r="K38" s="165"/>
      <c r="L38" s="163">
        <f>SUM(L36:L37)</f>
        <v>246100</v>
      </c>
      <c r="M38" s="166"/>
    </row>
    <row r="39" spans="2:15">
      <c r="B39" s="1074" t="s">
        <v>191</v>
      </c>
      <c r="C39" s="1074"/>
      <c r="D39" s="1074"/>
      <c r="E39" s="1074"/>
      <c r="F39" s="175">
        <f>L39</f>
        <v>43563910</v>
      </c>
      <c r="H39" s="176"/>
      <c r="I39" s="176"/>
      <c r="J39" s="176"/>
      <c r="K39" s="176"/>
      <c r="L39" s="176">
        <f>L35+L38</f>
        <v>43563910</v>
      </c>
      <c r="M39" s="177"/>
    </row>
    <row r="40" spans="2:15">
      <c r="B40" s="1075" t="s">
        <v>192</v>
      </c>
      <c r="C40" s="1075"/>
      <c r="D40" s="1075"/>
      <c r="E40" s="1075"/>
      <c r="F40" s="178"/>
      <c r="G40" s="179"/>
      <c r="H40" s="180"/>
      <c r="I40" s="180"/>
      <c r="J40" s="180"/>
      <c r="K40" s="180"/>
      <c r="L40" s="180">
        <f>L35*0.1765+L38*0.1765</f>
        <v>7689030.1150000002</v>
      </c>
      <c r="M40" s="181"/>
    </row>
    <row r="41" spans="2:15">
      <c r="B41" s="1068" t="s">
        <v>193</v>
      </c>
      <c r="C41" s="1068"/>
      <c r="D41" s="1068"/>
      <c r="E41" s="1068"/>
      <c r="F41" s="182"/>
      <c r="G41" s="183"/>
      <c r="H41" s="184"/>
      <c r="I41" s="184"/>
      <c r="J41" s="184"/>
      <c r="K41" s="184"/>
      <c r="L41" s="184">
        <f>SUM(L35,L38,L40)</f>
        <v>51252940.115000002</v>
      </c>
      <c r="M41" s="185"/>
    </row>
    <row r="42" spans="2:15">
      <c r="F42" s="1"/>
      <c r="L42" s="187"/>
    </row>
  </sheetData>
  <mergeCells count="27">
    <mergeCell ref="B41:E41"/>
    <mergeCell ref="C34:E34"/>
    <mergeCell ref="B36:B37"/>
    <mergeCell ref="C38:E38"/>
    <mergeCell ref="B39:E39"/>
    <mergeCell ref="B40:E40"/>
    <mergeCell ref="C26:C33"/>
    <mergeCell ref="D27:D32"/>
    <mergeCell ref="M27:M32"/>
    <mergeCell ref="M20:M22"/>
    <mergeCell ref="M23:M24"/>
    <mergeCell ref="B2:E2"/>
    <mergeCell ref="F2:F3"/>
    <mergeCell ref="H2:M2"/>
    <mergeCell ref="B4:B35"/>
    <mergeCell ref="C4:C24"/>
    <mergeCell ref="D4:D7"/>
    <mergeCell ref="E4:E5"/>
    <mergeCell ref="D8:D10"/>
    <mergeCell ref="E8:E9"/>
    <mergeCell ref="D11:D13"/>
    <mergeCell ref="C35:E35"/>
    <mergeCell ref="E11:E12"/>
    <mergeCell ref="D14:D19"/>
    <mergeCell ref="E14:E18"/>
    <mergeCell ref="D20:D24"/>
    <mergeCell ref="C25:E25"/>
  </mergeCells>
  <phoneticPr fontId="2"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CC"/>
  </sheetPr>
  <dimension ref="B3:U14"/>
  <sheetViews>
    <sheetView zoomScaleNormal="100" workbookViewId="0">
      <pane xSplit="5" ySplit="5" topLeftCell="F6" activePane="bottomRight" state="frozen"/>
      <selection activeCell="I22" sqref="I22"/>
      <selection pane="topRight" activeCell="I22" sqref="I22"/>
      <selection pane="bottomLeft" activeCell="I22" sqref="I22"/>
      <selection pane="bottomRight" activeCell="I22" sqref="I22"/>
    </sheetView>
  </sheetViews>
  <sheetFormatPr defaultColWidth="8.8125" defaultRowHeight="16.899999999999999"/>
  <cols>
    <col min="2" max="2" width="29.6875" customWidth="1"/>
    <col min="3" max="3" width="32.8125" bestFit="1" customWidth="1"/>
    <col min="4" max="4" width="8.1875" bestFit="1" customWidth="1"/>
    <col min="5" max="5" width="13.6875" customWidth="1"/>
    <col min="6" max="6" width="10.6875" bestFit="1" customWidth="1"/>
    <col min="7" max="9" width="10.6875" customWidth="1"/>
    <col min="13" max="13" width="9.1875" bestFit="1" customWidth="1"/>
    <col min="14" max="15" width="9.1875" customWidth="1"/>
  </cols>
  <sheetData>
    <row r="3" spans="2:21" s="188" customFormat="1" ht="20.65">
      <c r="B3" s="188" t="s">
        <v>325</v>
      </c>
    </row>
    <row r="4" spans="2:21" ht="33.75" customHeight="1">
      <c r="B4" s="1079" t="s">
        <v>326</v>
      </c>
      <c r="C4" s="1079" t="s">
        <v>327</v>
      </c>
      <c r="D4" s="1079" t="s">
        <v>328</v>
      </c>
      <c r="E4" s="1081" t="s">
        <v>329</v>
      </c>
      <c r="F4" s="1083" t="s">
        <v>330</v>
      </c>
      <c r="G4" s="1076" t="s">
        <v>627</v>
      </c>
      <c r="H4" s="1077"/>
      <c r="I4" s="1078"/>
      <c r="J4" s="1076" t="s">
        <v>331</v>
      </c>
      <c r="K4" s="1077"/>
      <c r="L4" s="1078"/>
      <c r="M4" s="1076" t="s">
        <v>332</v>
      </c>
      <c r="N4" s="1077"/>
      <c r="O4" s="1078"/>
      <c r="P4" s="1076" t="s">
        <v>333</v>
      </c>
      <c r="Q4" s="1077"/>
      <c r="R4" s="1078"/>
      <c r="S4" s="1076" t="s">
        <v>334</v>
      </c>
      <c r="T4" s="1077"/>
      <c r="U4" s="1078"/>
    </row>
    <row r="5" spans="2:21">
      <c r="B5" s="1080"/>
      <c r="C5" s="1080"/>
      <c r="D5" s="1080"/>
      <c r="E5" s="1082"/>
      <c r="F5" s="1083"/>
      <c r="G5" s="189" t="s">
        <v>335</v>
      </c>
      <c r="H5" s="189" t="s">
        <v>150</v>
      </c>
      <c r="I5" s="191" t="s">
        <v>336</v>
      </c>
      <c r="J5" s="189" t="s">
        <v>335</v>
      </c>
      <c r="K5" s="189" t="s">
        <v>150</v>
      </c>
      <c r="L5" s="191" t="s">
        <v>336</v>
      </c>
      <c r="M5" s="189" t="s">
        <v>335</v>
      </c>
      <c r="N5" s="189" t="s">
        <v>150</v>
      </c>
      <c r="O5" s="191" t="s">
        <v>337</v>
      </c>
      <c r="P5" s="189" t="s">
        <v>335</v>
      </c>
      <c r="Q5" s="189" t="s">
        <v>150</v>
      </c>
      <c r="R5" s="191" t="s">
        <v>337</v>
      </c>
      <c r="S5" s="189" t="s">
        <v>335</v>
      </c>
      <c r="T5" s="189" t="s">
        <v>150</v>
      </c>
      <c r="U5" s="191" t="s">
        <v>337</v>
      </c>
    </row>
    <row r="6" spans="2:21">
      <c r="B6" s="1076" t="s">
        <v>199</v>
      </c>
      <c r="C6" s="1077"/>
      <c r="D6" s="1078"/>
      <c r="E6" s="280">
        <f t="shared" ref="E6:U6" si="0">SUM(E7:E11)</f>
        <v>34809300</v>
      </c>
      <c r="F6" s="281">
        <f t="shared" si="0"/>
        <v>1046</v>
      </c>
      <c r="G6" s="282">
        <f t="shared" si="0"/>
        <v>22</v>
      </c>
      <c r="H6" s="282">
        <f t="shared" si="0"/>
        <v>2</v>
      </c>
      <c r="I6" s="283">
        <f t="shared" si="0"/>
        <v>11</v>
      </c>
      <c r="J6" s="282">
        <f t="shared" si="0"/>
        <v>150</v>
      </c>
      <c r="K6" s="282">
        <f t="shared" si="0"/>
        <v>32</v>
      </c>
      <c r="L6" s="283">
        <f t="shared" si="0"/>
        <v>21</v>
      </c>
      <c r="M6" s="282">
        <f t="shared" si="0"/>
        <v>339</v>
      </c>
      <c r="N6" s="282">
        <f t="shared" si="0"/>
        <v>32</v>
      </c>
      <c r="O6" s="283">
        <f t="shared" si="0"/>
        <v>42.5</v>
      </c>
      <c r="P6" s="282">
        <f t="shared" si="0"/>
        <v>263</v>
      </c>
      <c r="Q6" s="282">
        <f t="shared" si="0"/>
        <v>32</v>
      </c>
      <c r="R6" s="283">
        <f t="shared" si="0"/>
        <v>33.5</v>
      </c>
      <c r="S6" s="282">
        <f t="shared" si="0"/>
        <v>272</v>
      </c>
      <c r="T6" s="282">
        <f t="shared" si="0"/>
        <v>32</v>
      </c>
      <c r="U6" s="283">
        <f t="shared" si="0"/>
        <v>35</v>
      </c>
    </row>
    <row r="7" spans="2:21">
      <c r="B7" s="284" t="s">
        <v>338</v>
      </c>
      <c r="C7" s="284" t="s">
        <v>339</v>
      </c>
      <c r="D7" s="285">
        <f>'[276]운영_인건비 단가표'!E12</f>
        <v>34600</v>
      </c>
      <c r="E7" s="286">
        <f>F7*D7</f>
        <v>22455400</v>
      </c>
      <c r="F7" s="493">
        <f>+J7+M7+P7+S7</f>
        <v>649</v>
      </c>
      <c r="G7" s="282">
        <f>H7*I7</f>
        <v>0</v>
      </c>
      <c r="H7" s="282"/>
      <c r="I7" s="283"/>
      <c r="J7" s="282">
        <f>K7*L7</f>
        <v>66</v>
      </c>
      <c r="K7" s="282">
        <f>'운영_인력 근무표'!D7</f>
        <v>22</v>
      </c>
      <c r="L7" s="283">
        <f>'운영_인력 근무표'!F8</f>
        <v>3</v>
      </c>
      <c r="M7" s="282">
        <f>N7*O7</f>
        <v>231</v>
      </c>
      <c r="N7" s="282">
        <f>COUNTA('[276]운영_인력 근무표'!F8:F29)</f>
        <v>22</v>
      </c>
      <c r="O7" s="494">
        <f>'운영_인력 근무표'!G8</f>
        <v>10.5</v>
      </c>
      <c r="P7" s="282">
        <f>Q7*R7</f>
        <v>176</v>
      </c>
      <c r="Q7" s="282">
        <f>COUNTA('[276]운영_인력 근무표'!G8:G29)</f>
        <v>22</v>
      </c>
      <c r="R7" s="283">
        <f>'운영_인력 근무표'!H8</f>
        <v>8</v>
      </c>
      <c r="S7" s="282">
        <f>T7*U7</f>
        <v>176</v>
      </c>
      <c r="T7" s="282">
        <f>COUNTA('[276]운영_인력 근무표'!H8:H29)</f>
        <v>22</v>
      </c>
      <c r="U7" s="283">
        <f>'운영_인력 근무표'!I8</f>
        <v>8</v>
      </c>
    </row>
    <row r="8" spans="2:21">
      <c r="B8" s="287" t="s">
        <v>340</v>
      </c>
      <c r="C8" s="287" t="s">
        <v>339</v>
      </c>
      <c r="D8" s="288">
        <f>'[276]운영_인건비 단가표'!E14</f>
        <v>44500</v>
      </c>
      <c r="E8" s="289">
        <f>F8*D8</f>
        <v>2625500</v>
      </c>
      <c r="F8" s="495">
        <f>+J8+M8+P8+S8+G8</f>
        <v>59</v>
      </c>
      <c r="G8" s="282">
        <f>H8*I8</f>
        <v>0</v>
      </c>
      <c r="H8" s="282"/>
      <c r="I8" s="283"/>
      <c r="J8" s="282">
        <f>K8*L8</f>
        <v>6</v>
      </c>
      <c r="K8" s="282">
        <f>'운영_인력 근무표'!D35</f>
        <v>2</v>
      </c>
      <c r="L8" s="283">
        <f>'운영_인력 근무표'!F36</f>
        <v>3</v>
      </c>
      <c r="M8" s="282">
        <f>N8*O8</f>
        <v>21</v>
      </c>
      <c r="N8" s="282">
        <f>COUNTA('운영_인력 근무표'!G36:G37)</f>
        <v>2</v>
      </c>
      <c r="O8" s="494">
        <f>'운영_인력 근무표'!G36</f>
        <v>10.5</v>
      </c>
      <c r="P8" s="282">
        <f>Q8*R8</f>
        <v>16</v>
      </c>
      <c r="Q8" s="282">
        <f>COUNTA('운영_인력 근무표'!H36:H37)</f>
        <v>2</v>
      </c>
      <c r="R8" s="283">
        <f>'운영_인력 근무표'!H36</f>
        <v>8</v>
      </c>
      <c r="S8" s="282">
        <f>T8*U8</f>
        <v>16</v>
      </c>
      <c r="T8" s="282">
        <f>COUNTA('운영_인력 근무표'!I36:I37)</f>
        <v>2</v>
      </c>
      <c r="U8" s="283">
        <f>'운영_인력 근무표'!I36</f>
        <v>8</v>
      </c>
    </row>
    <row r="9" spans="2:21">
      <c r="B9" s="287" t="s">
        <v>341</v>
      </c>
      <c r="C9" s="287" t="s">
        <v>339</v>
      </c>
      <c r="D9" s="288">
        <f>'[276]운영_인건비 단가표'!E16</f>
        <v>39600</v>
      </c>
      <c r="E9" s="289">
        <f>F9*D9</f>
        <v>2415600</v>
      </c>
      <c r="F9" s="496">
        <f>+J9+M9+P9+S9+G9</f>
        <v>61</v>
      </c>
      <c r="G9" s="282">
        <f>H9*I9</f>
        <v>0</v>
      </c>
      <c r="H9" s="282"/>
      <c r="I9" s="283"/>
      <c r="J9" s="282">
        <f>K9*L9</f>
        <v>6</v>
      </c>
      <c r="K9" s="282">
        <f>'운영_인력 근무표'!D31</f>
        <v>2</v>
      </c>
      <c r="L9" s="283">
        <f>'운영_인력 근무표'!F32</f>
        <v>3</v>
      </c>
      <c r="M9" s="282">
        <f>N9*O9</f>
        <v>21</v>
      </c>
      <c r="N9" s="282">
        <f>COUNTA('운영_인력 근무표'!G32:G33)</f>
        <v>2</v>
      </c>
      <c r="O9" s="494">
        <f>'운영_인력 근무표'!G32</f>
        <v>10.5</v>
      </c>
      <c r="P9" s="282">
        <f>Q9*R9</f>
        <v>17</v>
      </c>
      <c r="Q9" s="282">
        <f>COUNTA('운영_인력 근무표'!H32:H33)</f>
        <v>2</v>
      </c>
      <c r="R9" s="494">
        <f>'운영_인력 근무표'!H32</f>
        <v>8.5</v>
      </c>
      <c r="S9" s="282">
        <f>T9*U9</f>
        <v>17</v>
      </c>
      <c r="T9" s="282">
        <f>COUNTA('운영_인력 근무표'!I32:I33)</f>
        <v>2</v>
      </c>
      <c r="U9" s="494">
        <f>'운영_인력 근무표'!I32</f>
        <v>8.5</v>
      </c>
    </row>
    <row r="10" spans="2:21">
      <c r="B10" s="287" t="s">
        <v>342</v>
      </c>
      <c r="C10" s="287" t="s">
        <v>339</v>
      </c>
      <c r="D10" s="288">
        <f>'[276]운영_인건비 단가표'!E21</f>
        <v>26400.000000000004</v>
      </c>
      <c r="E10" s="289">
        <f>F10*D10</f>
        <v>7312800.0000000009</v>
      </c>
      <c r="F10" s="496">
        <f>+J10+M10+P10+S10+G10</f>
        <v>277</v>
      </c>
      <c r="G10" s="282">
        <f>H10*I10</f>
        <v>22</v>
      </c>
      <c r="H10" s="282">
        <f>COUNTA('운영_인력 근무표'!E40:E41)</f>
        <v>2</v>
      </c>
      <c r="I10" s="283">
        <f>'운영_인력 근무표'!E40</f>
        <v>11</v>
      </c>
      <c r="J10" s="282">
        <f>K10*L10</f>
        <v>72</v>
      </c>
      <c r="K10" s="282">
        <f>'운영_인력 근무표'!D39</f>
        <v>6</v>
      </c>
      <c r="L10" s="283">
        <f>'운영_인력 근무표'!F40</f>
        <v>12</v>
      </c>
      <c r="M10" s="282">
        <f>N10*O10</f>
        <v>66</v>
      </c>
      <c r="N10" s="282">
        <f>COUNTA('운영_인력 근무표'!G40:G45)</f>
        <v>6</v>
      </c>
      <c r="O10" s="283">
        <f>'운영_인력 근무표'!G40</f>
        <v>11</v>
      </c>
      <c r="P10" s="282">
        <f>Q10*R10</f>
        <v>54</v>
      </c>
      <c r="Q10" s="282">
        <f>COUNTA('운영_인력 근무표'!H40:H45)</f>
        <v>6</v>
      </c>
      <c r="R10" s="283">
        <f>'운영_인력 근무표'!H40</f>
        <v>9</v>
      </c>
      <c r="S10" s="282">
        <f>T10*U10</f>
        <v>63</v>
      </c>
      <c r="T10" s="282">
        <f>COUNTA('운영_인력 근무표'!I40:I45)</f>
        <v>6</v>
      </c>
      <c r="U10" s="494">
        <f>'운영_인력 근무표'!I40</f>
        <v>10.5</v>
      </c>
    </row>
    <row r="11" spans="2:21">
      <c r="B11" s="287" t="s">
        <v>343</v>
      </c>
      <c r="C11" s="287"/>
      <c r="D11" s="287"/>
      <c r="E11" s="291"/>
      <c r="F11" s="290"/>
      <c r="G11" s="282"/>
      <c r="H11" s="282"/>
      <c r="I11" s="283"/>
      <c r="J11" s="282"/>
      <c r="K11" s="282"/>
      <c r="L11" s="283"/>
      <c r="M11" s="282"/>
      <c r="N11" s="282"/>
      <c r="O11" s="283"/>
      <c r="P11" s="282"/>
      <c r="Q11" s="282"/>
      <c r="R11" s="283"/>
      <c r="S11" s="282"/>
      <c r="T11" s="282"/>
      <c r="U11" s="283"/>
    </row>
    <row r="12" spans="2:21">
      <c r="B12" s="287"/>
      <c r="C12" s="287" t="s">
        <v>344</v>
      </c>
      <c r="D12" s="292">
        <f>'운영_인건비 단가표'!E23</f>
        <v>10800</v>
      </c>
      <c r="E12" s="289">
        <f>F12*D12</f>
        <v>3801600</v>
      </c>
      <c r="F12" s="496">
        <f>+J12+M12+P12+S12+G12</f>
        <v>352</v>
      </c>
      <c r="G12" s="282">
        <f>H12*I12</f>
        <v>0</v>
      </c>
      <c r="H12" s="282"/>
      <c r="I12" s="283"/>
      <c r="J12" s="282">
        <f>K12*L12</f>
        <v>88</v>
      </c>
      <c r="K12" s="282">
        <f>'운영_인력 근무표'!D47</f>
        <v>11</v>
      </c>
      <c r="L12" s="283">
        <f>'운영_인력 근무표'!M47</f>
        <v>8</v>
      </c>
      <c r="M12" s="282">
        <f>N12*O12</f>
        <v>88</v>
      </c>
      <c r="N12" s="282">
        <f>COUNTA('운영_인력 근무표'!G48:G58)</f>
        <v>11</v>
      </c>
      <c r="O12" s="283">
        <f>'운영_인력 근무표'!M49</f>
        <v>8</v>
      </c>
      <c r="P12" s="282">
        <f>Q12*R12</f>
        <v>88</v>
      </c>
      <c r="Q12" s="282">
        <f>COUNTA('운영_인력 근무표'!H48:H58)</f>
        <v>11</v>
      </c>
      <c r="R12" s="283">
        <f>'운영_인력 근무표'!H58</f>
        <v>8</v>
      </c>
      <c r="S12" s="282">
        <f>T12*U12</f>
        <v>88</v>
      </c>
      <c r="T12" s="282">
        <f>COUNTA('운영_인력 근무표'!I48:I58)</f>
        <v>11</v>
      </c>
      <c r="U12" s="283">
        <f>'운영_인력 근무표'!M51</f>
        <v>8</v>
      </c>
    </row>
    <row r="13" spans="2:21">
      <c r="B13" s="293"/>
      <c r="C13" s="293" t="s">
        <v>345</v>
      </c>
      <c r="D13" s="294">
        <f>'운영_인건비 단가표'!E24</f>
        <v>16200</v>
      </c>
      <c r="E13" s="295">
        <f>F13*D13</f>
        <v>1069200</v>
      </c>
      <c r="F13" s="497">
        <f>+J13+M13+P13+S13+G13</f>
        <v>66</v>
      </c>
      <c r="G13" s="296">
        <f>H13*I13</f>
        <v>0</v>
      </c>
      <c r="H13" s="296"/>
      <c r="I13" s="297"/>
      <c r="J13" s="296">
        <f>K13*L13</f>
        <v>33</v>
      </c>
      <c r="K13" s="296">
        <f>'운영_인력 근무표'!D47</f>
        <v>11</v>
      </c>
      <c r="L13" s="297">
        <f>'운영_인력 근무표'!N47</f>
        <v>3</v>
      </c>
      <c r="M13" s="296">
        <f>N13*O13</f>
        <v>22</v>
      </c>
      <c r="N13" s="296">
        <f>COUNTA('운영_인력 근무표'!G48:G58)</f>
        <v>11</v>
      </c>
      <c r="O13" s="297">
        <f>'운영_인력 근무표'!N49</f>
        <v>2</v>
      </c>
      <c r="P13" s="296">
        <f>Q13*R13</f>
        <v>0</v>
      </c>
      <c r="Q13" s="296">
        <f>COUNTA('운영_인력 근무표'!H48:H58)</f>
        <v>11</v>
      </c>
      <c r="R13" s="297"/>
      <c r="S13" s="296">
        <f>T13*U13</f>
        <v>11</v>
      </c>
      <c r="T13" s="296">
        <f>COUNTA('운영_인력 근무표'!I48:I58)</f>
        <v>11</v>
      </c>
      <c r="U13" s="297">
        <f>'운영_인력 근무표'!N51</f>
        <v>1</v>
      </c>
    </row>
    <row r="14" spans="2:21">
      <c r="F14" s="498"/>
      <c r="G14" s="190"/>
      <c r="H14" s="190"/>
      <c r="I14" s="190"/>
      <c r="J14" s="190"/>
      <c r="K14" s="190"/>
      <c r="L14" s="190"/>
      <c r="M14" s="190"/>
      <c r="N14" s="190"/>
      <c r="O14" s="190"/>
      <c r="P14" s="190"/>
      <c r="Q14" s="190"/>
      <c r="R14" s="190"/>
      <c r="S14" s="190"/>
      <c r="T14" s="190"/>
    </row>
  </sheetData>
  <mergeCells count="11">
    <mergeCell ref="J4:L4"/>
    <mergeCell ref="M4:O4"/>
    <mergeCell ref="P4:R4"/>
    <mergeCell ref="S4:U4"/>
    <mergeCell ref="B6:D6"/>
    <mergeCell ref="B4:B5"/>
    <mergeCell ref="C4:C5"/>
    <mergeCell ref="D4:D5"/>
    <mergeCell ref="E4:E5"/>
    <mergeCell ref="F4:F5"/>
    <mergeCell ref="G4:I4"/>
  </mergeCells>
  <phoneticPr fontId="2"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O58"/>
  <sheetViews>
    <sheetView showGridLines="0" zoomScale="70" zoomScaleNormal="70" workbookViewId="0">
      <pane xSplit="4" ySplit="5" topLeftCell="E18" activePane="bottomRight" state="frozen"/>
      <selection activeCell="I22" sqref="I22"/>
      <selection pane="topRight" activeCell="I22" sqref="I22"/>
      <selection pane="bottomLeft" activeCell="I22" sqref="I22"/>
      <selection pane="bottomRight" activeCell="T45" sqref="T45"/>
    </sheetView>
  </sheetViews>
  <sheetFormatPr defaultColWidth="8.8125" defaultRowHeight="16.899999999999999"/>
  <cols>
    <col min="1" max="1" width="5.5" customWidth="1"/>
    <col min="2" max="2" width="4.6875" customWidth="1"/>
    <col min="3" max="3" width="4.1875" customWidth="1"/>
    <col min="5" max="7" width="9" customWidth="1"/>
    <col min="8" max="8" width="7" customWidth="1"/>
    <col min="11" max="11" width="13.5" customWidth="1"/>
    <col min="12" max="12" width="3.1875" bestFit="1" customWidth="1"/>
  </cols>
  <sheetData>
    <row r="2" spans="2:12" s="188" customFormat="1" ht="20.65">
      <c r="B2" s="188" t="s">
        <v>194</v>
      </c>
    </row>
    <row r="3" spans="2:12">
      <c r="B3" s="189"/>
      <c r="C3" s="190"/>
      <c r="D3" s="191"/>
      <c r="E3" s="192">
        <v>46132</v>
      </c>
      <c r="F3" s="192">
        <v>46133</v>
      </c>
      <c r="G3" s="193">
        <v>46134</v>
      </c>
      <c r="H3" s="193">
        <v>46135</v>
      </c>
      <c r="I3" s="194">
        <v>46136</v>
      </c>
      <c r="K3" s="269" t="s">
        <v>319</v>
      </c>
      <c r="L3" s="270">
        <f>COUNT(G3:I3)</f>
        <v>3</v>
      </c>
    </row>
    <row r="4" spans="2:12" s="140" customFormat="1">
      <c r="B4" s="195"/>
      <c r="C4"/>
      <c r="D4" s="196"/>
      <c r="E4" s="197" t="s">
        <v>628</v>
      </c>
      <c r="F4" s="197" t="s">
        <v>195</v>
      </c>
      <c r="G4" s="198" t="s">
        <v>196</v>
      </c>
      <c r="H4" s="198" t="s">
        <v>197</v>
      </c>
      <c r="I4" s="199" t="s">
        <v>198</v>
      </c>
      <c r="K4" s="279" t="s">
        <v>320</v>
      </c>
      <c r="L4" s="270">
        <f>COUNT(F3)</f>
        <v>1</v>
      </c>
    </row>
    <row r="5" spans="2:12" s="140" customFormat="1">
      <c r="B5" s="1076" t="s">
        <v>318</v>
      </c>
      <c r="C5" s="1077"/>
      <c r="D5" s="1078"/>
      <c r="E5" s="200">
        <f>+E6+E38+E46+E30+E34</f>
        <v>22</v>
      </c>
      <c r="F5" s="200">
        <f>+F6+F38+F46+F30+F34</f>
        <v>172</v>
      </c>
      <c r="G5" s="200">
        <f>+G6+G38+G46+G30+G34</f>
        <v>449</v>
      </c>
      <c r="H5" s="200">
        <f>+H6+H38+H46+H30+H34</f>
        <v>351</v>
      </c>
      <c r="I5" s="201">
        <f>+I6+I38+I46+I30+I34</f>
        <v>371</v>
      </c>
    </row>
    <row r="6" spans="2:12">
      <c r="B6" s="202" t="s">
        <v>154</v>
      </c>
      <c r="C6" s="203"/>
      <c r="D6" s="204"/>
      <c r="E6" s="205">
        <f>+E7</f>
        <v>0</v>
      </c>
      <c r="F6" s="205">
        <f>+F7</f>
        <v>66</v>
      </c>
      <c r="G6" s="206">
        <f>+G7</f>
        <v>231</v>
      </c>
      <c r="H6" s="206">
        <f>+H7</f>
        <v>176</v>
      </c>
      <c r="I6" s="207">
        <f>+I7</f>
        <v>176</v>
      </c>
    </row>
    <row r="7" spans="2:12" ht="24.75" customHeight="1">
      <c r="B7" s="195"/>
      <c r="C7" s="189" t="s">
        <v>199</v>
      </c>
      <c r="D7" s="191">
        <f>COUNTA(D8:D29)</f>
        <v>22</v>
      </c>
      <c r="E7" s="208">
        <f>SUM(E8:E29)</f>
        <v>0</v>
      </c>
      <c r="F7" s="208">
        <f>SUM(F8:F29)</f>
        <v>66</v>
      </c>
      <c r="G7" s="208">
        <f>SUM(G8:G29)</f>
        <v>231</v>
      </c>
      <c r="H7" s="208">
        <f>SUM(H8:H29)</f>
        <v>176</v>
      </c>
      <c r="I7" s="209">
        <f>SUM(I8:I29)</f>
        <v>176</v>
      </c>
    </row>
    <row r="8" spans="2:12" ht="17.55" customHeight="1">
      <c r="B8" s="195"/>
      <c r="C8" s="210"/>
      <c r="D8" s="209" t="s">
        <v>200</v>
      </c>
      <c r="E8" s="208"/>
      <c r="F8" s="208">
        <v>3</v>
      </c>
      <c r="G8" s="211">
        <v>10.5</v>
      </c>
      <c r="H8" s="211">
        <v>8</v>
      </c>
      <c r="I8" s="212">
        <v>8</v>
      </c>
    </row>
    <row r="9" spans="2:12" ht="17.55" customHeight="1">
      <c r="B9" s="195"/>
      <c r="C9" s="210"/>
      <c r="D9" s="210" t="s">
        <v>201</v>
      </c>
      <c r="E9" s="213"/>
      <c r="F9" s="213">
        <v>3</v>
      </c>
      <c r="G9" s="214">
        <v>10.5</v>
      </c>
      <c r="H9" s="214">
        <v>8</v>
      </c>
      <c r="I9" s="215">
        <v>8</v>
      </c>
    </row>
    <row r="10" spans="2:12" ht="17.55" customHeight="1">
      <c r="B10" s="195"/>
      <c r="C10" s="210"/>
      <c r="D10" s="210" t="s">
        <v>202</v>
      </c>
      <c r="E10" s="213"/>
      <c r="F10" s="213">
        <v>3</v>
      </c>
      <c r="G10" s="214">
        <v>10.5</v>
      </c>
      <c r="H10" s="214">
        <v>8</v>
      </c>
      <c r="I10" s="215">
        <v>8</v>
      </c>
    </row>
    <row r="11" spans="2:12" ht="17.55" customHeight="1">
      <c r="B11" s="195"/>
      <c r="C11" s="210"/>
      <c r="D11" s="210" t="s">
        <v>203</v>
      </c>
      <c r="E11" s="213"/>
      <c r="F11" s="213">
        <v>3</v>
      </c>
      <c r="G11" s="214">
        <v>10.5</v>
      </c>
      <c r="H11" s="214">
        <v>8</v>
      </c>
      <c r="I11" s="215">
        <v>8</v>
      </c>
    </row>
    <row r="12" spans="2:12" ht="17.55" customHeight="1">
      <c r="B12" s="195"/>
      <c r="C12" s="210"/>
      <c r="D12" s="210" t="s">
        <v>204</v>
      </c>
      <c r="E12" s="213"/>
      <c r="F12" s="213">
        <v>3</v>
      </c>
      <c r="G12" s="214">
        <v>10.5</v>
      </c>
      <c r="H12" s="214">
        <v>8</v>
      </c>
      <c r="I12" s="215">
        <v>8</v>
      </c>
    </row>
    <row r="13" spans="2:12" ht="17.55" customHeight="1">
      <c r="B13" s="195"/>
      <c r="C13" s="210"/>
      <c r="D13" s="210" t="s">
        <v>205</v>
      </c>
      <c r="E13" s="213"/>
      <c r="F13" s="213">
        <v>3</v>
      </c>
      <c r="G13" s="214">
        <v>10.5</v>
      </c>
      <c r="H13" s="214">
        <v>8</v>
      </c>
      <c r="I13" s="215">
        <v>8</v>
      </c>
    </row>
    <row r="14" spans="2:12" ht="17.55" customHeight="1">
      <c r="B14" s="195"/>
      <c r="C14" s="210"/>
      <c r="D14" s="210" t="s">
        <v>206</v>
      </c>
      <c r="E14" s="213"/>
      <c r="F14" s="213">
        <v>3</v>
      </c>
      <c r="G14" s="214">
        <v>10.5</v>
      </c>
      <c r="H14" s="214">
        <v>8</v>
      </c>
      <c r="I14" s="215">
        <v>8</v>
      </c>
    </row>
    <row r="15" spans="2:12" ht="17.55" customHeight="1">
      <c r="B15" s="195"/>
      <c r="C15" s="210"/>
      <c r="D15" s="210" t="s">
        <v>207</v>
      </c>
      <c r="E15" s="213"/>
      <c r="F15" s="213">
        <v>3</v>
      </c>
      <c r="G15" s="214">
        <v>10.5</v>
      </c>
      <c r="H15" s="214">
        <v>8</v>
      </c>
      <c r="I15" s="215">
        <v>8</v>
      </c>
    </row>
    <row r="16" spans="2:12" ht="17.55" customHeight="1">
      <c r="B16" s="195"/>
      <c r="C16" s="210"/>
      <c r="D16" s="210" t="s">
        <v>208</v>
      </c>
      <c r="E16" s="213"/>
      <c r="F16" s="213">
        <v>3</v>
      </c>
      <c r="G16" s="214">
        <v>10.5</v>
      </c>
      <c r="H16" s="214">
        <v>8</v>
      </c>
      <c r="I16" s="215">
        <v>8</v>
      </c>
    </row>
    <row r="17" spans="2:9" ht="17.55" customHeight="1">
      <c r="B17" s="195"/>
      <c r="C17" s="210"/>
      <c r="D17" s="210" t="s">
        <v>209</v>
      </c>
      <c r="E17" s="213"/>
      <c r="F17" s="213">
        <v>3</v>
      </c>
      <c r="G17" s="214">
        <v>10.5</v>
      </c>
      <c r="H17" s="214">
        <v>8</v>
      </c>
      <c r="I17" s="215">
        <v>8</v>
      </c>
    </row>
    <row r="18" spans="2:9" ht="17.55" customHeight="1">
      <c r="B18" s="195"/>
      <c r="C18" s="210"/>
      <c r="D18" s="210" t="s">
        <v>210</v>
      </c>
      <c r="E18" s="213"/>
      <c r="F18" s="213">
        <v>3</v>
      </c>
      <c r="G18" s="214">
        <v>10.5</v>
      </c>
      <c r="H18" s="214">
        <v>8</v>
      </c>
      <c r="I18" s="215">
        <v>8</v>
      </c>
    </row>
    <row r="19" spans="2:9" ht="17.55" customHeight="1">
      <c r="B19" s="195"/>
      <c r="C19" s="210"/>
      <c r="D19" s="210" t="s">
        <v>211</v>
      </c>
      <c r="E19" s="213"/>
      <c r="F19" s="213">
        <v>3</v>
      </c>
      <c r="G19" s="214">
        <v>10.5</v>
      </c>
      <c r="H19" s="214">
        <v>8</v>
      </c>
      <c r="I19" s="215">
        <v>8</v>
      </c>
    </row>
    <row r="20" spans="2:9" ht="17.55" customHeight="1">
      <c r="B20" s="195"/>
      <c r="C20" s="210"/>
      <c r="D20" s="210" t="s">
        <v>212</v>
      </c>
      <c r="E20" s="213"/>
      <c r="F20" s="213">
        <v>3</v>
      </c>
      <c r="G20" s="214">
        <v>10.5</v>
      </c>
      <c r="H20" s="214">
        <v>8</v>
      </c>
      <c r="I20" s="215">
        <v>8</v>
      </c>
    </row>
    <row r="21" spans="2:9" ht="17.55" customHeight="1">
      <c r="B21" s="195"/>
      <c r="C21" s="210"/>
      <c r="D21" s="210" t="s">
        <v>213</v>
      </c>
      <c r="E21" s="213"/>
      <c r="F21" s="213">
        <v>3</v>
      </c>
      <c r="G21" s="214">
        <v>10.5</v>
      </c>
      <c r="H21" s="214">
        <v>8</v>
      </c>
      <c r="I21" s="215">
        <v>8</v>
      </c>
    </row>
    <row r="22" spans="2:9" ht="17.55" customHeight="1">
      <c r="B22" s="195"/>
      <c r="C22" s="210"/>
      <c r="D22" s="210" t="s">
        <v>214</v>
      </c>
      <c r="E22" s="213"/>
      <c r="F22" s="213">
        <v>3</v>
      </c>
      <c r="G22" s="214">
        <v>10.5</v>
      </c>
      <c r="H22" s="214">
        <v>8</v>
      </c>
      <c r="I22" s="215">
        <v>8</v>
      </c>
    </row>
    <row r="23" spans="2:9" ht="17.55" customHeight="1">
      <c r="B23" s="195"/>
      <c r="C23" s="210"/>
      <c r="D23" s="210" t="s">
        <v>215</v>
      </c>
      <c r="E23" s="213"/>
      <c r="F23" s="213">
        <v>3</v>
      </c>
      <c r="G23" s="214">
        <v>10.5</v>
      </c>
      <c r="H23" s="214">
        <v>8</v>
      </c>
      <c r="I23" s="215">
        <v>8</v>
      </c>
    </row>
    <row r="24" spans="2:9" ht="17.55" customHeight="1">
      <c r="B24" s="195"/>
      <c r="C24" s="210"/>
      <c r="D24" s="210" t="s">
        <v>216</v>
      </c>
      <c r="E24" s="213"/>
      <c r="F24" s="213">
        <v>3</v>
      </c>
      <c r="G24" s="214">
        <v>10.5</v>
      </c>
      <c r="H24" s="214">
        <v>8</v>
      </c>
      <c r="I24" s="215">
        <v>8</v>
      </c>
    </row>
    <row r="25" spans="2:9" ht="17.55" customHeight="1">
      <c r="B25" s="195"/>
      <c r="C25" s="210"/>
      <c r="D25" s="210" t="s">
        <v>217</v>
      </c>
      <c r="E25" s="213"/>
      <c r="F25" s="213">
        <v>3</v>
      </c>
      <c r="G25" s="214">
        <v>10.5</v>
      </c>
      <c r="H25" s="214">
        <v>8</v>
      </c>
      <c r="I25" s="215">
        <v>8</v>
      </c>
    </row>
    <row r="26" spans="2:9" ht="17.55" customHeight="1">
      <c r="B26" s="195"/>
      <c r="C26" s="210"/>
      <c r="D26" s="210" t="s">
        <v>218</v>
      </c>
      <c r="E26" s="213"/>
      <c r="F26" s="213">
        <v>3</v>
      </c>
      <c r="G26" s="214">
        <v>10.5</v>
      </c>
      <c r="H26" s="214">
        <v>8</v>
      </c>
      <c r="I26" s="215">
        <v>8</v>
      </c>
    </row>
    <row r="27" spans="2:9" ht="17.55" customHeight="1">
      <c r="B27" s="195"/>
      <c r="C27" s="210"/>
      <c r="D27" s="210" t="s">
        <v>219</v>
      </c>
      <c r="E27" s="213"/>
      <c r="F27" s="213">
        <v>3</v>
      </c>
      <c r="G27" s="214">
        <v>10.5</v>
      </c>
      <c r="H27" s="214">
        <v>8</v>
      </c>
      <c r="I27" s="215">
        <v>8</v>
      </c>
    </row>
    <row r="28" spans="2:9" ht="17.55" customHeight="1">
      <c r="B28" s="195"/>
      <c r="C28" s="210"/>
      <c r="D28" s="210" t="s">
        <v>220</v>
      </c>
      <c r="E28" s="213"/>
      <c r="F28" s="213">
        <v>3</v>
      </c>
      <c r="G28" s="214">
        <v>10.5</v>
      </c>
      <c r="H28" s="214">
        <v>8</v>
      </c>
      <c r="I28" s="215">
        <v>8</v>
      </c>
    </row>
    <row r="29" spans="2:9" ht="17.55" customHeight="1">
      <c r="B29" s="195"/>
      <c r="C29" s="210"/>
      <c r="D29" s="210" t="s">
        <v>221</v>
      </c>
      <c r="E29" s="213"/>
      <c r="F29" s="213">
        <v>3</v>
      </c>
      <c r="G29" s="214">
        <v>10.5</v>
      </c>
      <c r="H29" s="214">
        <v>8</v>
      </c>
      <c r="I29" s="215">
        <v>8</v>
      </c>
    </row>
    <row r="30" spans="2:9">
      <c r="B30" s="202" t="s">
        <v>159</v>
      </c>
      <c r="C30" s="203"/>
      <c r="D30" s="204"/>
      <c r="E30" s="205">
        <f>+E31</f>
        <v>0</v>
      </c>
      <c r="F30" s="205">
        <f>+F31</f>
        <v>6</v>
      </c>
      <c r="G30" s="206">
        <f>+G31</f>
        <v>21</v>
      </c>
      <c r="H30" s="206">
        <f>+H31</f>
        <v>17</v>
      </c>
      <c r="I30" s="207">
        <f>+I31</f>
        <v>17</v>
      </c>
    </row>
    <row r="31" spans="2:9" ht="24.75" customHeight="1">
      <c r="B31" s="195"/>
      <c r="C31" s="189" t="s">
        <v>199</v>
      </c>
      <c r="D31" s="191">
        <f>COUNTA(D32:D33)</f>
        <v>2</v>
      </c>
      <c r="E31" s="208">
        <f>SUM(E32:E33)</f>
        <v>0</v>
      </c>
      <c r="F31" s="208">
        <f>SUM(F32:F33)</f>
        <v>6</v>
      </c>
      <c r="G31" s="208">
        <f>SUM(G32:G33)</f>
        <v>21</v>
      </c>
      <c r="H31" s="208">
        <f>SUM(H32:H33)</f>
        <v>17</v>
      </c>
      <c r="I31" s="209">
        <f>SUM(I32:I33)</f>
        <v>17</v>
      </c>
    </row>
    <row r="32" spans="2:9">
      <c r="B32" s="195"/>
      <c r="C32" s="210"/>
      <c r="D32" s="209" t="s">
        <v>200</v>
      </c>
      <c r="E32" s="208"/>
      <c r="F32" s="208">
        <v>3</v>
      </c>
      <c r="G32" s="211">
        <v>10.5</v>
      </c>
      <c r="H32" s="211">
        <v>8.5</v>
      </c>
      <c r="I32" s="212">
        <v>8.5</v>
      </c>
    </row>
    <row r="33" spans="2:15">
      <c r="B33" s="195"/>
      <c r="C33" s="210"/>
      <c r="D33" s="210" t="s">
        <v>201</v>
      </c>
      <c r="E33" s="213"/>
      <c r="F33" s="213">
        <v>3</v>
      </c>
      <c r="G33" s="214">
        <v>10.5</v>
      </c>
      <c r="H33" s="214">
        <v>8.5</v>
      </c>
      <c r="I33" s="215">
        <v>8.5</v>
      </c>
    </row>
    <row r="34" spans="2:15">
      <c r="B34" s="202" t="s">
        <v>162</v>
      </c>
      <c r="C34" s="203"/>
      <c r="D34" s="204"/>
      <c r="E34" s="205">
        <f>+E35</f>
        <v>0</v>
      </c>
      <c r="F34" s="205">
        <f>+F35</f>
        <v>6</v>
      </c>
      <c r="G34" s="206">
        <f>+G35</f>
        <v>21</v>
      </c>
      <c r="H34" s="206">
        <f>+H35</f>
        <v>16</v>
      </c>
      <c r="I34" s="207">
        <f>+I35</f>
        <v>16</v>
      </c>
    </row>
    <row r="35" spans="2:15" ht="24.75" customHeight="1">
      <c r="B35" s="195"/>
      <c r="C35" s="189" t="s">
        <v>199</v>
      </c>
      <c r="D35" s="191">
        <f>COUNTA(D36:D37)</f>
        <v>2</v>
      </c>
      <c r="E35" s="208">
        <f>SUM(E36:E37)</f>
        <v>0</v>
      </c>
      <c r="F35" s="208">
        <f>SUM(F36:F37)</f>
        <v>6</v>
      </c>
      <c r="G35" s="208">
        <f>SUM(G36:G37)</f>
        <v>21</v>
      </c>
      <c r="H35" s="208">
        <f>SUM(H36:H37)</f>
        <v>16</v>
      </c>
      <c r="I35" s="209">
        <f>SUM(I36:I37)</f>
        <v>16</v>
      </c>
    </row>
    <row r="36" spans="2:15">
      <c r="B36" s="195"/>
      <c r="C36" s="210"/>
      <c r="D36" s="209" t="s">
        <v>200</v>
      </c>
      <c r="E36" s="208"/>
      <c r="F36" s="208">
        <v>3</v>
      </c>
      <c r="G36" s="211">
        <v>10.5</v>
      </c>
      <c r="H36" s="211">
        <v>8</v>
      </c>
      <c r="I36" s="212">
        <v>8</v>
      </c>
    </row>
    <row r="37" spans="2:15">
      <c r="B37" s="195"/>
      <c r="C37" s="210"/>
      <c r="D37" s="210" t="s">
        <v>201</v>
      </c>
      <c r="E37" s="213"/>
      <c r="F37" s="213">
        <v>3</v>
      </c>
      <c r="G37" s="214">
        <v>10.5</v>
      </c>
      <c r="H37" s="214">
        <v>8</v>
      </c>
      <c r="I37" s="215">
        <v>8</v>
      </c>
    </row>
    <row r="38" spans="2:15">
      <c r="B38" s="202" t="s">
        <v>165</v>
      </c>
      <c r="C38" s="203"/>
      <c r="D38" s="204"/>
      <c r="E38" s="205">
        <f>+E39</f>
        <v>22</v>
      </c>
      <c r="F38" s="205">
        <f>+F39</f>
        <v>72</v>
      </c>
      <c r="G38" s="206">
        <f>+G39</f>
        <v>66</v>
      </c>
      <c r="H38" s="206">
        <f>+H39</f>
        <v>54</v>
      </c>
      <c r="I38" s="207">
        <f>+I39</f>
        <v>63</v>
      </c>
    </row>
    <row r="39" spans="2:15" ht="24.75" customHeight="1">
      <c r="B39" s="195"/>
      <c r="C39" s="189" t="s">
        <v>199</v>
      </c>
      <c r="D39" s="191">
        <f>COUNTA(D40:D45)</f>
        <v>6</v>
      </c>
      <c r="E39" s="208">
        <f>SUM(E40:E45)</f>
        <v>22</v>
      </c>
      <c r="F39" s="208">
        <f>SUM(F40:F45)</f>
        <v>72</v>
      </c>
      <c r="G39" s="208">
        <f>SUM(G40:G45)</f>
        <v>66</v>
      </c>
      <c r="H39" s="208">
        <f>SUM(H40:H45)</f>
        <v>54</v>
      </c>
      <c r="I39" s="209">
        <f>SUM(I40:I45)</f>
        <v>63</v>
      </c>
    </row>
    <row r="40" spans="2:15">
      <c r="B40" s="195"/>
      <c r="C40" s="210"/>
      <c r="D40" s="209" t="s">
        <v>200</v>
      </c>
      <c r="E40" s="208">
        <v>11</v>
      </c>
      <c r="F40" s="208">
        <v>12</v>
      </c>
      <c r="G40" s="211">
        <v>11</v>
      </c>
      <c r="H40" s="211">
        <v>9</v>
      </c>
      <c r="I40" s="212">
        <v>10.5</v>
      </c>
    </row>
    <row r="41" spans="2:15">
      <c r="B41" s="195"/>
      <c r="C41" s="210"/>
      <c r="D41" s="210" t="s">
        <v>201</v>
      </c>
      <c r="E41" s="213">
        <v>11</v>
      </c>
      <c r="F41" s="213">
        <v>12</v>
      </c>
      <c r="G41" s="214">
        <v>11</v>
      </c>
      <c r="H41" s="214">
        <v>9</v>
      </c>
      <c r="I41" s="215">
        <v>10.5</v>
      </c>
    </row>
    <row r="42" spans="2:15">
      <c r="B42" s="195"/>
      <c r="C42" s="210"/>
      <c r="D42" s="210" t="s">
        <v>202</v>
      </c>
      <c r="E42" s="213"/>
      <c r="F42" s="213">
        <v>12</v>
      </c>
      <c r="G42" s="214">
        <v>11</v>
      </c>
      <c r="H42" s="214">
        <v>9</v>
      </c>
      <c r="I42" s="215">
        <v>10.5</v>
      </c>
    </row>
    <row r="43" spans="2:15">
      <c r="B43" s="195"/>
      <c r="C43" s="210"/>
      <c r="D43" s="210" t="s">
        <v>203</v>
      </c>
      <c r="E43" s="213"/>
      <c r="F43" s="213">
        <v>12</v>
      </c>
      <c r="G43" s="214">
        <v>11</v>
      </c>
      <c r="H43" s="214">
        <v>9</v>
      </c>
      <c r="I43" s="215">
        <v>10.5</v>
      </c>
    </row>
    <row r="44" spans="2:15">
      <c r="B44" s="195"/>
      <c r="C44" s="210"/>
      <c r="D44" s="210" t="s">
        <v>204</v>
      </c>
      <c r="E44" s="213"/>
      <c r="F44" s="213">
        <v>12</v>
      </c>
      <c r="G44" s="214">
        <v>11</v>
      </c>
      <c r="H44" s="214">
        <v>9</v>
      </c>
      <c r="I44" s="215">
        <v>10.5</v>
      </c>
    </row>
    <row r="45" spans="2:15">
      <c r="B45" s="195"/>
      <c r="C45" s="216"/>
      <c r="D45" s="216" t="s">
        <v>205</v>
      </c>
      <c r="E45" s="217"/>
      <c r="F45" s="217">
        <v>12</v>
      </c>
      <c r="G45" s="218">
        <v>11</v>
      </c>
      <c r="H45" s="218">
        <v>9</v>
      </c>
      <c r="I45" s="215">
        <v>10.5</v>
      </c>
    </row>
    <row r="46" spans="2:15">
      <c r="B46" s="202" t="s">
        <v>170</v>
      </c>
      <c r="C46" s="203"/>
      <c r="D46" s="204"/>
      <c r="E46" s="205">
        <f>+E47</f>
        <v>0</v>
      </c>
      <c r="F46" s="205">
        <f>+F47</f>
        <v>22</v>
      </c>
      <c r="G46" s="206">
        <f>+G47</f>
        <v>110</v>
      </c>
      <c r="H46" s="206">
        <f>+H47</f>
        <v>88</v>
      </c>
      <c r="I46" s="207">
        <f>+I47</f>
        <v>99</v>
      </c>
      <c r="K46" s="1084" t="s">
        <v>323</v>
      </c>
      <c r="L46" s="1085"/>
      <c r="M46" s="279" t="s">
        <v>321</v>
      </c>
      <c r="N46" s="279" t="s">
        <v>322</v>
      </c>
      <c r="O46" s="279" t="s">
        <v>199</v>
      </c>
    </row>
    <row r="47" spans="2:15" ht="24.75" customHeight="1">
      <c r="B47" s="195"/>
      <c r="C47" s="189" t="s">
        <v>199</v>
      </c>
      <c r="D47" s="191">
        <f>COUNTA(D48:D58)</f>
        <v>11</v>
      </c>
      <c r="E47" s="208">
        <f>SUM(E57:E58)</f>
        <v>0</v>
      </c>
      <c r="F47" s="208">
        <f>SUM(F57:F58)</f>
        <v>22</v>
      </c>
      <c r="G47" s="211">
        <f>SUM(G48:G58)</f>
        <v>110</v>
      </c>
      <c r="H47" s="211">
        <f>SUM(H48:H58)</f>
        <v>88</v>
      </c>
      <c r="I47" s="212">
        <f>SUM(I48:I58)</f>
        <v>99</v>
      </c>
      <c r="K47" s="1086"/>
      <c r="L47" s="1087"/>
      <c r="M47" s="279">
        <v>8</v>
      </c>
      <c r="N47" s="279">
        <v>3</v>
      </c>
      <c r="O47" s="279">
        <f>SUM(M47:N47)</f>
        <v>11</v>
      </c>
    </row>
    <row r="48" spans="2:15">
      <c r="B48" s="195"/>
      <c r="C48" s="210"/>
      <c r="D48" s="209" t="s">
        <v>200</v>
      </c>
      <c r="E48" s="208"/>
      <c r="F48" s="208">
        <v>11</v>
      </c>
      <c r="G48" s="211">
        <v>10</v>
      </c>
      <c r="H48" s="211">
        <v>8</v>
      </c>
      <c r="I48" s="212">
        <v>9</v>
      </c>
      <c r="K48" s="1084" t="s">
        <v>324</v>
      </c>
      <c r="L48" s="1085"/>
      <c r="M48" s="279" t="s">
        <v>321</v>
      </c>
      <c r="N48" s="279" t="s">
        <v>322</v>
      </c>
      <c r="O48" s="279" t="s">
        <v>199</v>
      </c>
    </row>
    <row r="49" spans="2:15">
      <c r="B49" s="195"/>
      <c r="C49" s="210"/>
      <c r="D49" s="210" t="s">
        <v>201</v>
      </c>
      <c r="E49" s="213"/>
      <c r="F49" s="213">
        <v>11</v>
      </c>
      <c r="G49" s="214">
        <v>10</v>
      </c>
      <c r="H49" s="214">
        <v>8</v>
      </c>
      <c r="I49" s="215">
        <v>9</v>
      </c>
      <c r="K49" s="1086"/>
      <c r="L49" s="1087"/>
      <c r="M49" s="279">
        <v>8</v>
      </c>
      <c r="N49" s="279">
        <v>2</v>
      </c>
      <c r="O49" s="279">
        <v>10</v>
      </c>
    </row>
    <row r="50" spans="2:15">
      <c r="B50" s="195"/>
      <c r="C50" s="210"/>
      <c r="D50" s="210" t="s">
        <v>202</v>
      </c>
      <c r="E50" s="213"/>
      <c r="F50" s="213">
        <v>11</v>
      </c>
      <c r="G50" s="214">
        <v>10</v>
      </c>
      <c r="H50" s="214">
        <v>8</v>
      </c>
      <c r="I50" s="215">
        <v>9</v>
      </c>
      <c r="K50" s="1084" t="s">
        <v>629</v>
      </c>
      <c r="L50" s="1085"/>
      <c r="M50" s="279" t="s">
        <v>321</v>
      </c>
      <c r="N50" s="279" t="s">
        <v>322</v>
      </c>
      <c r="O50" s="279" t="s">
        <v>199</v>
      </c>
    </row>
    <row r="51" spans="2:15">
      <c r="B51" s="195"/>
      <c r="C51" s="210"/>
      <c r="D51" s="210" t="s">
        <v>203</v>
      </c>
      <c r="E51" s="213"/>
      <c r="F51" s="213">
        <v>11</v>
      </c>
      <c r="G51" s="214">
        <v>10</v>
      </c>
      <c r="H51" s="214">
        <v>8</v>
      </c>
      <c r="I51" s="215">
        <v>9</v>
      </c>
      <c r="K51" s="1086"/>
      <c r="L51" s="1087"/>
      <c r="M51" s="279">
        <v>8</v>
      </c>
      <c r="N51" s="279">
        <v>1</v>
      </c>
      <c r="O51" s="279">
        <f>SUM(M51:N51)</f>
        <v>9</v>
      </c>
    </row>
    <row r="52" spans="2:15">
      <c r="B52" s="195"/>
      <c r="C52" s="210"/>
      <c r="D52" s="210" t="s">
        <v>204</v>
      </c>
      <c r="E52" s="213"/>
      <c r="F52" s="213">
        <v>11</v>
      </c>
      <c r="G52" s="214">
        <v>10</v>
      </c>
      <c r="H52" s="214">
        <v>8</v>
      </c>
      <c r="I52" s="215">
        <v>9</v>
      </c>
    </row>
    <row r="53" spans="2:15">
      <c r="B53" s="195"/>
      <c r="C53" s="210"/>
      <c r="D53" s="210" t="s">
        <v>205</v>
      </c>
      <c r="E53" s="213"/>
      <c r="F53" s="213">
        <v>11</v>
      </c>
      <c r="G53" s="214">
        <v>10</v>
      </c>
      <c r="H53" s="214">
        <v>8</v>
      </c>
      <c r="I53" s="215">
        <v>9</v>
      </c>
    </row>
    <row r="54" spans="2:15">
      <c r="B54" s="195"/>
      <c r="C54" s="210"/>
      <c r="D54" s="210" t="s">
        <v>206</v>
      </c>
      <c r="E54" s="213"/>
      <c r="F54" s="213">
        <v>11</v>
      </c>
      <c r="G54" s="214">
        <v>10</v>
      </c>
      <c r="H54" s="214">
        <v>8</v>
      </c>
      <c r="I54" s="215">
        <v>9</v>
      </c>
    </row>
    <row r="55" spans="2:15">
      <c r="B55" s="195"/>
      <c r="C55" s="210"/>
      <c r="D55" s="210" t="s">
        <v>207</v>
      </c>
      <c r="E55" s="213"/>
      <c r="F55" s="213">
        <v>11</v>
      </c>
      <c r="G55" s="214">
        <v>10</v>
      </c>
      <c r="H55" s="214">
        <v>8</v>
      </c>
      <c r="I55" s="215">
        <v>9</v>
      </c>
    </row>
    <row r="56" spans="2:15">
      <c r="B56" s="195"/>
      <c r="C56" s="210"/>
      <c r="D56" s="210" t="s">
        <v>208</v>
      </c>
      <c r="E56" s="213"/>
      <c r="F56" s="213">
        <v>11</v>
      </c>
      <c r="G56" s="214">
        <v>10</v>
      </c>
      <c r="H56" s="214">
        <v>8</v>
      </c>
      <c r="I56" s="215">
        <v>9</v>
      </c>
    </row>
    <row r="57" spans="2:15">
      <c r="B57" s="195"/>
      <c r="C57" s="210"/>
      <c r="D57" s="210" t="s">
        <v>209</v>
      </c>
      <c r="E57" s="213"/>
      <c r="F57" s="213">
        <v>11</v>
      </c>
      <c r="G57" s="214">
        <v>10</v>
      </c>
      <c r="H57" s="214">
        <v>8</v>
      </c>
      <c r="I57" s="215">
        <v>9</v>
      </c>
    </row>
    <row r="58" spans="2:15" ht="17" customHeight="1">
      <c r="B58" s="220"/>
      <c r="C58" s="216"/>
      <c r="D58" s="216" t="s">
        <v>210</v>
      </c>
      <c r="E58" s="217"/>
      <c r="F58" s="217">
        <v>11</v>
      </c>
      <c r="G58" s="218">
        <v>10</v>
      </c>
      <c r="H58" s="218">
        <v>8</v>
      </c>
      <c r="I58" s="219">
        <v>9</v>
      </c>
    </row>
  </sheetData>
  <mergeCells count="4">
    <mergeCell ref="B5:D5"/>
    <mergeCell ref="K46:L47"/>
    <mergeCell ref="K48:L49"/>
    <mergeCell ref="K50:L51"/>
  </mergeCells>
  <phoneticPr fontId="2"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pageSetUpPr fitToPage="1"/>
  </sheetPr>
  <dimension ref="A1:H44"/>
  <sheetViews>
    <sheetView view="pageBreakPreview" zoomScale="55" zoomScaleNormal="70" zoomScaleSheetLayoutView="55" workbookViewId="0">
      <pane xSplit="2" ySplit="3" topLeftCell="C25" activePane="bottomRight" state="frozen"/>
      <selection activeCell="I22" sqref="I22"/>
      <selection pane="topRight" activeCell="I22" sqref="I22"/>
      <selection pane="bottomLeft" activeCell="I22" sqref="I22"/>
      <selection pane="bottomRight" activeCell="C39" sqref="C39"/>
    </sheetView>
  </sheetViews>
  <sheetFormatPr defaultColWidth="8.8125" defaultRowHeight="16.899999999999999"/>
  <cols>
    <col min="1" max="1" width="23.8125" customWidth="1"/>
    <col min="2" max="2" width="44.8125" customWidth="1"/>
    <col min="3" max="3" width="45" customWidth="1"/>
    <col min="4" max="4" width="77.8125" customWidth="1"/>
    <col min="5" max="5" width="26" style="221" customWidth="1"/>
    <col min="6" max="6" width="32.6875" style="221" customWidth="1"/>
    <col min="7" max="7" width="57.3125" style="221" bestFit="1" customWidth="1"/>
  </cols>
  <sheetData>
    <row r="1" spans="1:7" ht="81" customHeight="1">
      <c r="A1" s="1088" t="s">
        <v>222</v>
      </c>
      <c r="B1" s="1088"/>
      <c r="C1" s="1088"/>
      <c r="D1" s="1088"/>
      <c r="E1" s="1088"/>
      <c r="F1" s="1088"/>
    </row>
    <row r="2" spans="1:7">
      <c r="A2" s="222"/>
      <c r="B2" s="222"/>
      <c r="C2" s="222"/>
      <c r="D2" s="223"/>
    </row>
    <row r="3" spans="1:7" ht="49.25" customHeight="1">
      <c r="A3" s="1089" t="s">
        <v>26</v>
      </c>
      <c r="B3" s="1089"/>
      <c r="C3" s="224" t="s">
        <v>25</v>
      </c>
      <c r="D3" s="224" t="s">
        <v>123</v>
      </c>
      <c r="E3" s="225" t="s">
        <v>223</v>
      </c>
      <c r="F3" s="226" t="s">
        <v>224</v>
      </c>
      <c r="G3" s="226" t="s">
        <v>28</v>
      </c>
    </row>
    <row r="4" spans="1:7" ht="49.5" customHeight="1">
      <c r="A4" s="1090" t="s">
        <v>225</v>
      </c>
      <c r="B4" s="1093" t="s">
        <v>226</v>
      </c>
      <c r="C4" s="276" t="s">
        <v>227</v>
      </c>
      <c r="D4" s="227" t="s">
        <v>228</v>
      </c>
      <c r="E4" s="228">
        <v>28000</v>
      </c>
      <c r="F4" s="228">
        <f>E4*1.1765</f>
        <v>32942</v>
      </c>
      <c r="G4" s="228" t="s">
        <v>229</v>
      </c>
    </row>
    <row r="5" spans="1:7" ht="49.5" customHeight="1">
      <c r="A5" s="1091"/>
      <c r="B5" s="1094"/>
      <c r="C5" s="276" t="s">
        <v>230</v>
      </c>
      <c r="D5" s="227" t="s">
        <v>231</v>
      </c>
      <c r="E5" s="228">
        <f>E4*1.15</f>
        <v>32199.999999999996</v>
      </c>
      <c r="F5" s="228">
        <f t="shared" ref="F5:F39" si="0">E5*1.1765</f>
        <v>37883.299999999996</v>
      </c>
      <c r="G5" s="228" t="s">
        <v>229</v>
      </c>
    </row>
    <row r="6" spans="1:7" ht="57.5" customHeight="1">
      <c r="A6" s="1091"/>
      <c r="B6" s="1095" t="s">
        <v>232</v>
      </c>
      <c r="C6" s="229" t="s">
        <v>227</v>
      </c>
      <c r="D6" s="230" t="s">
        <v>233</v>
      </c>
      <c r="E6" s="228">
        <v>25000</v>
      </c>
      <c r="F6" s="228">
        <f t="shared" si="0"/>
        <v>29412.500000000004</v>
      </c>
      <c r="G6" s="228" t="s">
        <v>229</v>
      </c>
    </row>
    <row r="7" spans="1:7" ht="57.5" customHeight="1">
      <c r="A7" s="1091"/>
      <c r="B7" s="1095"/>
      <c r="C7" s="229" t="s">
        <v>230</v>
      </c>
      <c r="D7" s="230" t="s">
        <v>234</v>
      </c>
      <c r="E7" s="228">
        <f>E6*1.15</f>
        <v>28749.999999999996</v>
      </c>
      <c r="F7" s="228">
        <f t="shared" si="0"/>
        <v>33824.375</v>
      </c>
      <c r="G7" s="228" t="s">
        <v>229</v>
      </c>
    </row>
    <row r="8" spans="1:7" ht="57.5" customHeight="1">
      <c r="A8" s="1091"/>
      <c r="B8" s="1095" t="s">
        <v>235</v>
      </c>
      <c r="C8" s="229" t="s">
        <v>227</v>
      </c>
      <c r="D8" s="230" t="s">
        <v>236</v>
      </c>
      <c r="E8" s="228">
        <v>22000</v>
      </c>
      <c r="F8" s="228">
        <f t="shared" si="0"/>
        <v>25883.000000000004</v>
      </c>
      <c r="G8" s="228" t="s">
        <v>229</v>
      </c>
    </row>
    <row r="9" spans="1:7" ht="57.5" customHeight="1">
      <c r="A9" s="1091"/>
      <c r="B9" s="1095"/>
      <c r="C9" s="229" t="s">
        <v>230</v>
      </c>
      <c r="D9" s="230" t="s">
        <v>234</v>
      </c>
      <c r="E9" s="228">
        <f>E8*1.15</f>
        <v>25299.999999999996</v>
      </c>
      <c r="F9" s="228">
        <f t="shared" si="0"/>
        <v>29765.449999999997</v>
      </c>
      <c r="G9" s="228" t="s">
        <v>229</v>
      </c>
    </row>
    <row r="10" spans="1:7" ht="57.5" customHeight="1">
      <c r="A10" s="1091"/>
      <c r="B10" s="1096" t="s">
        <v>237</v>
      </c>
      <c r="C10" s="229" t="s">
        <v>227</v>
      </c>
      <c r="D10" s="230" t="s">
        <v>228</v>
      </c>
      <c r="E10" s="228">
        <v>34000</v>
      </c>
      <c r="F10" s="228">
        <f t="shared" si="0"/>
        <v>40001</v>
      </c>
      <c r="G10" s="228" t="s">
        <v>229</v>
      </c>
    </row>
    <row r="11" spans="1:7" ht="57.5" customHeight="1">
      <c r="A11" s="1091"/>
      <c r="B11" s="1097"/>
      <c r="C11" s="229" t="s">
        <v>230</v>
      </c>
      <c r="D11" s="230" t="s">
        <v>234</v>
      </c>
      <c r="E11" s="228">
        <f>E10*1.15</f>
        <v>39100</v>
      </c>
      <c r="F11" s="228">
        <f t="shared" si="0"/>
        <v>46001.15</v>
      </c>
      <c r="G11" s="228" t="s">
        <v>229</v>
      </c>
    </row>
    <row r="12" spans="1:7" ht="57.5" customHeight="1">
      <c r="A12" s="1091"/>
      <c r="B12" s="1096" t="s">
        <v>238</v>
      </c>
      <c r="C12" s="231" t="s">
        <v>239</v>
      </c>
      <c r="D12" s="232" t="s">
        <v>240</v>
      </c>
      <c r="E12" s="228">
        <f>ROUNDDOWN(('[277]25년_단가표'!E12+'[277]25년_단가표'!E13*2)/8*1.1,-2)</f>
        <v>34600</v>
      </c>
      <c r="F12" s="228">
        <f t="shared" si="0"/>
        <v>40706.9</v>
      </c>
      <c r="G12" s="1109" t="s">
        <v>241</v>
      </c>
    </row>
    <row r="13" spans="1:7" ht="57.5" customHeight="1">
      <c r="A13" s="1091"/>
      <c r="B13" s="1098"/>
      <c r="C13" s="231" t="s">
        <v>242</v>
      </c>
      <c r="D13" s="232" t="s">
        <v>234</v>
      </c>
      <c r="E13" s="228">
        <f>ROUNDDOWN(E12*1.15,-2)</f>
        <v>39700</v>
      </c>
      <c r="F13" s="228">
        <f t="shared" si="0"/>
        <v>46707.05</v>
      </c>
      <c r="G13" s="1110"/>
    </row>
    <row r="14" spans="1:7" ht="57.5" customHeight="1">
      <c r="A14" s="1091"/>
      <c r="B14" s="1096" t="s">
        <v>243</v>
      </c>
      <c r="C14" s="231" t="s">
        <v>239</v>
      </c>
      <c r="D14" s="232" t="s">
        <v>240</v>
      </c>
      <c r="E14" s="228">
        <f>ROUNDDOWN(('[277]25년_단가표'!E16+'[277]25년_단가표'!E17*2)/8*1.1,-2)</f>
        <v>44500</v>
      </c>
      <c r="F14" s="228">
        <f t="shared" si="0"/>
        <v>52354.250000000007</v>
      </c>
      <c r="G14" s="1110"/>
    </row>
    <row r="15" spans="1:7" ht="57.5" customHeight="1">
      <c r="A15" s="1091"/>
      <c r="B15" s="1098"/>
      <c r="C15" s="231" t="s">
        <v>242</v>
      </c>
      <c r="D15" s="232" t="s">
        <v>234</v>
      </c>
      <c r="E15" s="228">
        <f>ROUNDDOWN(E14*1.15,-2)</f>
        <v>51100</v>
      </c>
      <c r="F15" s="228">
        <f t="shared" si="0"/>
        <v>60119.150000000009</v>
      </c>
      <c r="G15" s="1110"/>
    </row>
    <row r="16" spans="1:7" ht="57.5" customHeight="1">
      <c r="A16" s="1091"/>
      <c r="B16" s="1096" t="s">
        <v>244</v>
      </c>
      <c r="C16" s="231" t="s">
        <v>239</v>
      </c>
      <c r="D16" s="232" t="s">
        <v>240</v>
      </c>
      <c r="E16" s="228">
        <f>ROUNDDOWN(('[277]25년_단가표'!E20+'[277]25년_단가표'!E21*2)/8*1.1,-2)</f>
        <v>39600</v>
      </c>
      <c r="F16" s="228">
        <f t="shared" si="0"/>
        <v>46589.4</v>
      </c>
      <c r="G16" s="1110"/>
    </row>
    <row r="17" spans="1:8" ht="57.5" customHeight="1">
      <c r="A17" s="1091"/>
      <c r="B17" s="1098"/>
      <c r="C17" s="231" t="s">
        <v>242</v>
      </c>
      <c r="D17" s="232" t="s">
        <v>234</v>
      </c>
      <c r="E17" s="228">
        <f>ROUNDDOWN(E16*1.15,-2)</f>
        <v>45500</v>
      </c>
      <c r="F17" s="228">
        <f t="shared" si="0"/>
        <v>53530.750000000007</v>
      </c>
      <c r="G17" s="1111"/>
    </row>
    <row r="18" spans="1:8" ht="57.5" customHeight="1">
      <c r="A18" s="1091"/>
      <c r="B18" s="1112" t="s">
        <v>165</v>
      </c>
      <c r="C18" s="231" t="s">
        <v>227</v>
      </c>
      <c r="D18" s="232" t="s">
        <v>245</v>
      </c>
      <c r="E18" s="228">
        <v>20000</v>
      </c>
      <c r="F18" s="228">
        <f t="shared" si="0"/>
        <v>23530.000000000004</v>
      </c>
      <c r="G18" s="228" t="s">
        <v>229</v>
      </c>
    </row>
    <row r="19" spans="1:8" ht="57.5" customHeight="1">
      <c r="A19" s="1091"/>
      <c r="B19" s="1108"/>
      <c r="C19" s="231" t="s">
        <v>230</v>
      </c>
      <c r="D19" s="232" t="s">
        <v>234</v>
      </c>
      <c r="E19" s="228">
        <f>E18*1.15</f>
        <v>23000</v>
      </c>
      <c r="F19" s="228">
        <f t="shared" si="0"/>
        <v>27059.500000000004</v>
      </c>
      <c r="G19" s="228" t="s">
        <v>229</v>
      </c>
    </row>
    <row r="20" spans="1:8" ht="75.5" customHeight="1">
      <c r="A20" s="1091"/>
      <c r="B20" s="1113"/>
      <c r="C20" s="231" t="s">
        <v>246</v>
      </c>
      <c r="D20" s="232" t="s">
        <v>247</v>
      </c>
      <c r="E20" s="228">
        <v>100000</v>
      </c>
      <c r="F20" s="228">
        <f t="shared" si="0"/>
        <v>117650.00000000001</v>
      </c>
      <c r="G20" s="228"/>
    </row>
    <row r="21" spans="1:8" ht="57.5" customHeight="1">
      <c r="A21" s="1091"/>
      <c r="B21" s="1112" t="s">
        <v>248</v>
      </c>
      <c r="C21" s="231" t="s">
        <v>239</v>
      </c>
      <c r="D21" s="232" t="s">
        <v>240</v>
      </c>
      <c r="E21" s="228">
        <f>('[277]25년_단가표'!E27+'[277]25년_단가표'!E28*2)/8*1.1</f>
        <v>26400.000000000004</v>
      </c>
      <c r="F21" s="228">
        <f t="shared" si="0"/>
        <v>31059.600000000006</v>
      </c>
      <c r="G21" s="228"/>
    </row>
    <row r="22" spans="1:8" ht="57.5" customHeight="1">
      <c r="A22" s="1091"/>
      <c r="B22" s="1108"/>
      <c r="C22" s="231" t="s">
        <v>242</v>
      </c>
      <c r="D22" s="232" t="s">
        <v>234</v>
      </c>
      <c r="E22" s="228">
        <f>ROUNDDOWN(E21*1.15,-2)</f>
        <v>30300</v>
      </c>
      <c r="F22" s="228">
        <f t="shared" si="0"/>
        <v>35647.950000000004</v>
      </c>
      <c r="G22" s="228"/>
    </row>
    <row r="23" spans="1:8" ht="57.5" customHeight="1">
      <c r="A23" s="1091"/>
      <c r="B23" s="1096" t="s">
        <v>170</v>
      </c>
      <c r="C23" s="231" t="s">
        <v>249</v>
      </c>
      <c r="D23" s="232" t="s">
        <v>250</v>
      </c>
      <c r="E23" s="233">
        <v>10800</v>
      </c>
      <c r="F23" s="233">
        <f t="shared" si="0"/>
        <v>12706.2</v>
      </c>
      <c r="G23" s="1114" t="s">
        <v>251</v>
      </c>
    </row>
    <row r="24" spans="1:8" ht="57.5" customHeight="1">
      <c r="A24" s="1091"/>
      <c r="B24" s="1098"/>
      <c r="C24" s="231" t="s">
        <v>252</v>
      </c>
      <c r="D24" s="232" t="s">
        <v>253</v>
      </c>
      <c r="E24" s="233">
        <f>E23*1.5</f>
        <v>16200</v>
      </c>
      <c r="F24" s="233">
        <f t="shared" si="0"/>
        <v>19059.300000000003</v>
      </c>
      <c r="G24" s="1115"/>
    </row>
    <row r="25" spans="1:8" ht="57.5" customHeight="1">
      <c r="A25" s="1091"/>
      <c r="B25" s="1098"/>
      <c r="C25" s="231" t="s">
        <v>254</v>
      </c>
      <c r="D25" s="232" t="s">
        <v>255</v>
      </c>
      <c r="E25" s="233">
        <f>E24</f>
        <v>16200</v>
      </c>
      <c r="F25" s="233">
        <f t="shared" si="0"/>
        <v>19059.300000000003</v>
      </c>
      <c r="G25" s="1115"/>
    </row>
    <row r="26" spans="1:8" ht="57.5" customHeight="1">
      <c r="A26" s="1091"/>
      <c r="B26" s="1098"/>
      <c r="C26" s="231" t="s">
        <v>256</v>
      </c>
      <c r="D26" s="232" t="s">
        <v>257</v>
      </c>
      <c r="E26" s="233">
        <f>E23*2</f>
        <v>21600</v>
      </c>
      <c r="F26" s="233">
        <f t="shared" si="0"/>
        <v>25412.400000000001</v>
      </c>
      <c r="G26" s="1115"/>
      <c r="H26" s="234">
        <f>290/10030</f>
        <v>2.8913260219341975E-2</v>
      </c>
    </row>
    <row r="27" spans="1:8" ht="57.5" customHeight="1">
      <c r="A27" s="1091"/>
      <c r="B27" s="1098"/>
      <c r="C27" s="231" t="s">
        <v>258</v>
      </c>
      <c r="D27" s="232" t="s">
        <v>259</v>
      </c>
      <c r="E27" s="233">
        <f>E26</f>
        <v>21600</v>
      </c>
      <c r="F27" s="233">
        <f t="shared" si="0"/>
        <v>25412.400000000001</v>
      </c>
      <c r="G27" s="1115"/>
    </row>
    <row r="28" spans="1:8" ht="57.5" customHeight="1">
      <c r="A28" s="1091"/>
      <c r="B28" s="1098"/>
      <c r="C28" s="231" t="s">
        <v>258</v>
      </c>
      <c r="D28" s="232" t="s">
        <v>260</v>
      </c>
      <c r="E28" s="233">
        <f>E23*2.5</f>
        <v>27000</v>
      </c>
      <c r="F28" s="233">
        <f t="shared" si="0"/>
        <v>31765.500000000004</v>
      </c>
      <c r="G28" s="1115"/>
    </row>
    <row r="29" spans="1:8" ht="57.5" customHeight="1">
      <c r="A29" s="1091"/>
      <c r="B29" s="1097"/>
      <c r="C29" s="231" t="s">
        <v>261</v>
      </c>
      <c r="D29" s="232" t="s">
        <v>262</v>
      </c>
      <c r="E29" s="233">
        <f>((10800*5+16350*2))</f>
        <v>86700</v>
      </c>
      <c r="F29" s="233">
        <f t="shared" si="0"/>
        <v>102002.55</v>
      </c>
      <c r="G29" s="1116"/>
    </row>
    <row r="30" spans="1:8" ht="57.5" customHeight="1">
      <c r="A30" s="1091"/>
      <c r="B30" s="235" t="s">
        <v>263</v>
      </c>
      <c r="C30" s="229" t="s">
        <v>264</v>
      </c>
      <c r="D30" s="230" t="s">
        <v>265</v>
      </c>
      <c r="E30" s="233">
        <v>30000</v>
      </c>
      <c r="F30" s="233">
        <f t="shared" si="0"/>
        <v>35295</v>
      </c>
      <c r="G30" s="233"/>
    </row>
    <row r="31" spans="1:8" ht="57.5" customHeight="1">
      <c r="A31" s="1091"/>
      <c r="B31" s="1099" t="s">
        <v>266</v>
      </c>
      <c r="C31" s="276" t="s">
        <v>267</v>
      </c>
      <c r="D31" s="227" t="s">
        <v>268</v>
      </c>
      <c r="E31" s="228">
        <v>180000</v>
      </c>
      <c r="F31" s="228">
        <f t="shared" si="0"/>
        <v>211770.00000000003</v>
      </c>
      <c r="G31" s="228"/>
    </row>
    <row r="32" spans="1:8" ht="57.5" customHeight="1">
      <c r="A32" s="1091"/>
      <c r="B32" s="1099"/>
      <c r="C32" s="276" t="s">
        <v>269</v>
      </c>
      <c r="D32" s="227" t="s">
        <v>270</v>
      </c>
      <c r="E32" s="228">
        <f>E31*10%</f>
        <v>18000</v>
      </c>
      <c r="F32" s="228">
        <f t="shared" si="0"/>
        <v>21177.000000000004</v>
      </c>
      <c r="G32" s="228"/>
    </row>
    <row r="33" spans="1:7" ht="57.5" customHeight="1">
      <c r="A33" s="1091"/>
      <c r="B33" s="1100" t="s">
        <v>271</v>
      </c>
      <c r="C33" s="277" t="s">
        <v>267</v>
      </c>
      <c r="D33" s="236" t="s">
        <v>268</v>
      </c>
      <c r="E33" s="237">
        <v>250000</v>
      </c>
      <c r="F33" s="238">
        <f t="shared" si="0"/>
        <v>294125</v>
      </c>
      <c r="G33" s="238"/>
    </row>
    <row r="34" spans="1:7" ht="57.5" customHeight="1">
      <c r="A34" s="1092"/>
      <c r="B34" s="1101"/>
      <c r="C34" s="239" t="s">
        <v>269</v>
      </c>
      <c r="D34" s="240" t="s">
        <v>272</v>
      </c>
      <c r="E34" s="241">
        <f>E33*10%</f>
        <v>25000</v>
      </c>
      <c r="F34" s="242">
        <f t="shared" si="0"/>
        <v>29412.500000000004</v>
      </c>
      <c r="G34" s="242"/>
    </row>
    <row r="35" spans="1:7" ht="57.5" customHeight="1">
      <c r="A35" s="243" t="s">
        <v>273</v>
      </c>
      <c r="B35" s="244" t="s">
        <v>274</v>
      </c>
      <c r="C35" s="244" t="s">
        <v>275</v>
      </c>
      <c r="D35" s="245" t="s">
        <v>276</v>
      </c>
      <c r="E35" s="233">
        <v>150000</v>
      </c>
      <c r="F35" s="228">
        <f t="shared" si="0"/>
        <v>176475.00000000003</v>
      </c>
      <c r="G35" s="228"/>
    </row>
    <row r="36" spans="1:7" ht="57.5" customHeight="1">
      <c r="A36" s="1102" t="s">
        <v>277</v>
      </c>
      <c r="B36" s="1104" t="s">
        <v>104</v>
      </c>
      <c r="C36" s="246" t="s">
        <v>278</v>
      </c>
      <c r="D36" s="247" t="s">
        <v>279</v>
      </c>
      <c r="E36" s="248">
        <v>14000</v>
      </c>
      <c r="F36" s="238">
        <f t="shared" si="0"/>
        <v>16471</v>
      </c>
      <c r="G36" s="238"/>
    </row>
    <row r="37" spans="1:7" ht="57.5" customHeight="1">
      <c r="A37" s="1103"/>
      <c r="B37" s="1105"/>
      <c r="C37" s="278" t="s">
        <v>278</v>
      </c>
      <c r="D37" s="249" t="s">
        <v>280</v>
      </c>
      <c r="E37" s="250">
        <v>10000</v>
      </c>
      <c r="F37" s="251">
        <f t="shared" si="0"/>
        <v>11765.000000000002</v>
      </c>
      <c r="G37" s="251"/>
    </row>
    <row r="38" spans="1:7" ht="57.5" customHeight="1">
      <c r="A38" s="1106" t="s">
        <v>281</v>
      </c>
      <c r="B38" s="252" t="s">
        <v>282</v>
      </c>
      <c r="C38" s="253" t="s">
        <v>283</v>
      </c>
      <c r="D38" s="254" t="s">
        <v>284</v>
      </c>
      <c r="E38" s="255">
        <v>10000</v>
      </c>
      <c r="F38" s="251">
        <f t="shared" si="0"/>
        <v>11765.000000000002</v>
      </c>
      <c r="G38" s="251"/>
    </row>
    <row r="39" spans="1:7" ht="88.25" customHeight="1">
      <c r="A39" s="1102"/>
      <c r="B39" s="256" t="s">
        <v>285</v>
      </c>
      <c r="C39" s="257" t="s">
        <v>286</v>
      </c>
      <c r="D39" s="258" t="s">
        <v>287</v>
      </c>
      <c r="E39" s="238">
        <v>80000</v>
      </c>
      <c r="F39" s="251">
        <f t="shared" si="0"/>
        <v>94120.000000000015</v>
      </c>
      <c r="G39" s="251"/>
    </row>
    <row r="40" spans="1:7" ht="65.55" customHeight="1">
      <c r="A40" s="1102"/>
      <c r="B40" s="253" t="s">
        <v>288</v>
      </c>
      <c r="C40" s="253" t="s">
        <v>288</v>
      </c>
      <c r="D40" s="254" t="s">
        <v>289</v>
      </c>
      <c r="E40" s="251" t="s">
        <v>290</v>
      </c>
      <c r="F40" s="259" t="s">
        <v>291</v>
      </c>
      <c r="G40" s="1107" t="s">
        <v>292</v>
      </c>
    </row>
    <row r="41" spans="1:7" ht="41.25">
      <c r="A41" s="1102"/>
      <c r="B41" s="260" t="s">
        <v>293</v>
      </c>
      <c r="C41" s="260" t="s">
        <v>293</v>
      </c>
      <c r="D41" s="261" t="s">
        <v>294</v>
      </c>
      <c r="E41" s="251" t="s">
        <v>290</v>
      </c>
      <c r="F41" s="259" t="s">
        <v>291</v>
      </c>
      <c r="G41" s="1108"/>
    </row>
    <row r="42" spans="1:7" ht="61.9">
      <c r="A42" s="1103"/>
      <c r="B42" s="253" t="s">
        <v>295</v>
      </c>
      <c r="C42" s="253" t="s">
        <v>295</v>
      </c>
      <c r="D42" s="254" t="s">
        <v>296</v>
      </c>
      <c r="E42" s="262" t="s">
        <v>290</v>
      </c>
      <c r="F42" s="259" t="s">
        <v>291</v>
      </c>
      <c r="G42" s="1108"/>
    </row>
    <row r="43" spans="1:7" ht="73.25" customHeight="1">
      <c r="A43" s="263" t="s">
        <v>9</v>
      </c>
      <c r="B43" s="256" t="s">
        <v>297</v>
      </c>
      <c r="C43" s="256" t="s">
        <v>298</v>
      </c>
      <c r="D43" s="261" t="s">
        <v>299</v>
      </c>
      <c r="E43" s="264" t="s">
        <v>290</v>
      </c>
      <c r="F43" s="265" t="s">
        <v>300</v>
      </c>
      <c r="G43" s="1108"/>
    </row>
    <row r="44" spans="1:7" ht="20.65">
      <c r="D44" s="266" t="s">
        <v>8</v>
      </c>
    </row>
  </sheetData>
  <mergeCells count="21">
    <mergeCell ref="A36:A37"/>
    <mergeCell ref="B36:B37"/>
    <mergeCell ref="A38:A42"/>
    <mergeCell ref="G40:G43"/>
    <mergeCell ref="G12:G17"/>
    <mergeCell ref="B14:B15"/>
    <mergeCell ref="B16:B17"/>
    <mergeCell ref="B18:B20"/>
    <mergeCell ref="B21:B22"/>
    <mergeCell ref="B23:B29"/>
    <mergeCell ref="G23:G29"/>
    <mergeCell ref="A1:F1"/>
    <mergeCell ref="A3:B3"/>
    <mergeCell ref="A4:A34"/>
    <mergeCell ref="B4:B5"/>
    <mergeCell ref="B6:B7"/>
    <mergeCell ref="B8:B9"/>
    <mergeCell ref="B10:B11"/>
    <mergeCell ref="B12:B13"/>
    <mergeCell ref="B31:B32"/>
    <mergeCell ref="B33:B34"/>
  </mergeCells>
  <phoneticPr fontId="2" type="noConversion"/>
  <pageMargins left="0.70866141732283472" right="0.70866141732283472" top="0.74803149606299213" bottom="0.74803149606299213" header="0.31496062992125984" footer="0.31496062992125984"/>
  <pageSetup paperSize="8" scale="38"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T58"/>
  <sheetViews>
    <sheetView topLeftCell="F113" zoomScale="85" zoomScaleNormal="85" workbookViewId="0">
      <selection activeCell="S124" sqref="S124"/>
    </sheetView>
  </sheetViews>
  <sheetFormatPr defaultColWidth="8.6875" defaultRowHeight="19.149999999999999"/>
  <cols>
    <col min="1" max="1" width="2.1875" style="499" customWidth="1"/>
    <col min="2" max="2" width="14.1875" style="499" bestFit="1" customWidth="1"/>
    <col min="3" max="3" width="27" style="499" bestFit="1" customWidth="1"/>
    <col min="4" max="4" width="42" style="500" customWidth="1"/>
    <col min="5" max="5" width="41.1875" style="499" customWidth="1"/>
    <col min="6" max="7" width="14.1875" style="500" customWidth="1"/>
    <col min="8" max="8" width="25.8125" style="499" customWidth="1"/>
    <col min="9" max="9" width="95.6875" style="499" bestFit="1" customWidth="1"/>
    <col min="10" max="10" width="17.5" style="499" customWidth="1"/>
    <col min="11" max="12" width="8.6875" style="499"/>
    <col min="13" max="13" width="18.5" style="499" customWidth="1"/>
    <col min="14" max="14" width="8.6875" style="499"/>
    <col min="15" max="15" width="9.3125" style="499" bestFit="1" customWidth="1"/>
    <col min="16" max="16384" width="8.6875" style="499"/>
  </cols>
  <sheetData>
    <row r="1" spans="1:15">
      <c r="D1" s="499"/>
      <c r="G1" s="499"/>
      <c r="H1" s="500"/>
      <c r="I1" s="500"/>
    </row>
    <row r="2" spans="1:15" s="502" customFormat="1" ht="68.25" thickBot="1">
      <c r="A2" s="501"/>
      <c r="B2" s="1117" t="s">
        <v>630</v>
      </c>
      <c r="C2" s="1117"/>
      <c r="D2" s="1117"/>
      <c r="E2" s="1117"/>
      <c r="F2" s="1117"/>
      <c r="G2" s="1117"/>
      <c r="H2" s="1117"/>
      <c r="I2" s="1117"/>
    </row>
    <row r="3" spans="1:15" s="502" customFormat="1" ht="20.25" customHeight="1" thickBot="1">
      <c r="A3" s="503"/>
      <c r="B3" s="504"/>
      <c r="C3" s="505"/>
      <c r="D3" s="505" t="s">
        <v>11</v>
      </c>
      <c r="E3" s="506"/>
      <c r="F3" s="1118" t="s">
        <v>631</v>
      </c>
      <c r="G3" s="1118"/>
      <c r="H3" s="1119" t="s">
        <v>632</v>
      </c>
      <c r="I3" s="1120"/>
    </row>
    <row r="4" spans="1:15" s="502" customFormat="1" ht="20.25" customHeight="1">
      <c r="A4" s="507"/>
      <c r="B4" s="1121" t="s">
        <v>633</v>
      </c>
      <c r="C4" s="1122"/>
      <c r="D4" s="1123" t="s">
        <v>634</v>
      </c>
      <c r="E4" s="1124"/>
      <c r="F4" s="1125" t="s">
        <v>635</v>
      </c>
      <c r="G4" s="1125"/>
      <c r="H4" s="508" t="s">
        <v>636</v>
      </c>
      <c r="I4" s="509" t="s">
        <v>637</v>
      </c>
    </row>
    <row r="5" spans="1:15" s="502" customFormat="1" ht="20.25" customHeight="1">
      <c r="A5" s="507"/>
      <c r="B5" s="1129" t="s">
        <v>638</v>
      </c>
      <c r="C5" s="1130"/>
      <c r="D5" s="1131" t="s">
        <v>639</v>
      </c>
      <c r="E5" s="1131"/>
      <c r="F5" s="1126"/>
      <c r="G5" s="1126"/>
      <c r="H5" s="510" t="s">
        <v>640</v>
      </c>
      <c r="I5" s="511" t="s">
        <v>641</v>
      </c>
    </row>
    <row r="6" spans="1:15" s="502" customFormat="1" ht="20.25" customHeight="1">
      <c r="A6" s="507"/>
      <c r="B6" s="1129" t="s">
        <v>642</v>
      </c>
      <c r="C6" s="1130"/>
      <c r="D6" s="1132" t="s">
        <v>643</v>
      </c>
      <c r="E6" s="1132"/>
      <c r="F6" s="1126"/>
      <c r="G6" s="1126"/>
      <c r="H6" s="510" t="s">
        <v>644</v>
      </c>
      <c r="I6" s="511" t="s">
        <v>645</v>
      </c>
    </row>
    <row r="7" spans="1:15" s="502" customFormat="1" ht="33" customHeight="1">
      <c r="A7" s="512"/>
      <c r="B7" s="1136" t="s">
        <v>646</v>
      </c>
      <c r="C7" s="1137"/>
      <c r="D7" s="513">
        <f>H15</f>
        <v>4500000</v>
      </c>
      <c r="E7" s="514" t="s">
        <v>647</v>
      </c>
      <c r="F7" s="1126"/>
      <c r="G7" s="1126"/>
      <c r="H7" s="510" t="s">
        <v>648</v>
      </c>
      <c r="I7" s="511" t="s">
        <v>649</v>
      </c>
    </row>
    <row r="8" spans="1:15" s="502" customFormat="1" ht="19.5" thickBot="1">
      <c r="A8" s="507"/>
      <c r="B8" s="1138" t="s">
        <v>650</v>
      </c>
      <c r="C8" s="1139"/>
      <c r="D8" s="1140" t="s">
        <v>651</v>
      </c>
      <c r="E8" s="1141"/>
      <c r="F8" s="1127"/>
      <c r="G8" s="1128"/>
      <c r="H8" s="515" t="s">
        <v>652</v>
      </c>
      <c r="I8" s="516" t="s">
        <v>653</v>
      </c>
    </row>
    <row r="9" spans="1:15" ht="12.75" customHeight="1">
      <c r="B9" s="1142"/>
      <c r="C9" s="1142"/>
      <c r="D9" s="1142"/>
      <c r="E9" s="1142"/>
      <c r="F9" s="1142"/>
      <c r="G9" s="1142"/>
      <c r="H9" s="1142"/>
      <c r="I9" s="1142"/>
    </row>
    <row r="10" spans="1:15" ht="19.5" thickBot="1">
      <c r="B10" s="517"/>
      <c r="C10" s="517"/>
      <c r="D10" s="518"/>
      <c r="E10" s="517"/>
      <c r="F10" s="518"/>
      <c r="G10" s="518"/>
      <c r="H10" s="517"/>
      <c r="I10" s="517"/>
    </row>
    <row r="11" spans="1:15">
      <c r="B11" s="519" t="s">
        <v>147</v>
      </c>
      <c r="C11" s="520" t="s">
        <v>0</v>
      </c>
      <c r="D11" s="520" t="s">
        <v>27</v>
      </c>
      <c r="E11" s="520" t="s">
        <v>654</v>
      </c>
      <c r="F11" s="520" t="s">
        <v>1</v>
      </c>
      <c r="G11" s="520" t="s">
        <v>2</v>
      </c>
      <c r="H11" s="521" t="s">
        <v>48</v>
      </c>
      <c r="I11" s="522" t="s">
        <v>28</v>
      </c>
    </row>
    <row r="12" spans="1:15" s="527" customFormat="1" ht="57.4">
      <c r="A12" s="499"/>
      <c r="B12" s="1143" t="s">
        <v>655</v>
      </c>
      <c r="C12" s="1146" t="s">
        <v>656</v>
      </c>
      <c r="D12" s="523" t="s">
        <v>657</v>
      </c>
      <c r="E12" s="523" t="s">
        <v>658</v>
      </c>
      <c r="F12" s="524" t="s">
        <v>659</v>
      </c>
      <c r="G12" s="524">
        <v>7</v>
      </c>
      <c r="H12" s="525">
        <f>500000*7</f>
        <v>3500000</v>
      </c>
      <c r="I12" s="526" t="s">
        <v>660</v>
      </c>
      <c r="O12" s="528"/>
    </row>
    <row r="13" spans="1:15" s="527" customFormat="1" ht="50" customHeight="1">
      <c r="A13" s="499"/>
      <c r="B13" s="1144"/>
      <c r="C13" s="1147"/>
      <c r="D13" s="523" t="s">
        <v>661</v>
      </c>
      <c r="E13" s="523" t="s">
        <v>662</v>
      </c>
      <c r="F13" s="524" t="s">
        <v>659</v>
      </c>
      <c r="G13" s="524">
        <v>2</v>
      </c>
      <c r="H13" s="525">
        <v>1000000</v>
      </c>
      <c r="I13" s="526" t="s">
        <v>100</v>
      </c>
      <c r="O13" s="528"/>
    </row>
    <row r="14" spans="1:15" s="527" customFormat="1" ht="29.25" customHeight="1">
      <c r="A14" s="499"/>
      <c r="B14" s="1145"/>
      <c r="C14" s="1148" t="s">
        <v>663</v>
      </c>
      <c r="D14" s="1148"/>
      <c r="E14" s="1148"/>
      <c r="F14" s="1148"/>
      <c r="G14" s="1148"/>
      <c r="H14" s="529">
        <f>SUM(H12:H13)</f>
        <v>4500000</v>
      </c>
      <c r="I14" s="530"/>
    </row>
    <row r="15" spans="1:15" s="531" customFormat="1" ht="34.5" customHeight="1" thickBot="1">
      <c r="B15" s="1133" t="s">
        <v>664</v>
      </c>
      <c r="C15" s="1134"/>
      <c r="D15" s="1134"/>
      <c r="E15" s="1134"/>
      <c r="F15" s="1134"/>
      <c r="G15" s="1134"/>
      <c r="H15" s="532">
        <f>SUM(H14:H14)</f>
        <v>4500000</v>
      </c>
      <c r="I15" s="533"/>
      <c r="J15" s="534"/>
      <c r="K15" s="534"/>
      <c r="L15" s="534"/>
    </row>
    <row r="16" spans="1:15" s="535" customFormat="1" ht="16.899999999999999">
      <c r="A16" s="535" t="s">
        <v>665</v>
      </c>
      <c r="B16" s="536"/>
      <c r="C16" s="537"/>
      <c r="D16" s="537"/>
      <c r="E16" s="536"/>
      <c r="F16" s="537"/>
      <c r="G16" s="537"/>
      <c r="H16" s="537"/>
    </row>
    <row r="17" spans="4:7">
      <c r="D17" s="538"/>
      <c r="E17" s="539"/>
    </row>
    <row r="18" spans="4:7">
      <c r="F18" s="538"/>
      <c r="G18" s="538"/>
    </row>
    <row r="39" spans="4:20">
      <c r="D39" s="499"/>
      <c r="F39" s="499"/>
      <c r="G39" s="499"/>
    </row>
    <row r="40" spans="4:20">
      <c r="D40" s="499"/>
      <c r="F40" s="499"/>
      <c r="G40" s="499"/>
    </row>
    <row r="41" spans="4:20">
      <c r="D41" s="499"/>
      <c r="F41" s="499"/>
      <c r="G41" s="499"/>
    </row>
    <row r="42" spans="4:20">
      <c r="D42" s="499"/>
      <c r="F42" s="499"/>
      <c r="G42" s="499"/>
    </row>
    <row r="43" spans="4:20">
      <c r="D43" s="499"/>
      <c r="F43" s="499"/>
      <c r="G43" s="499"/>
    </row>
    <row r="44" spans="4:20">
      <c r="D44" s="499"/>
      <c r="F44" s="499"/>
      <c r="G44" s="499"/>
    </row>
    <row r="45" spans="4:20">
      <c r="D45" s="499"/>
      <c r="F45" s="499"/>
      <c r="G45" s="499"/>
    </row>
    <row r="46" spans="4:20">
      <c r="D46" s="499"/>
      <c r="F46" s="499"/>
      <c r="G46" s="499"/>
    </row>
    <row r="47" spans="4:20">
      <c r="D47" s="499"/>
      <c r="F47" s="499"/>
      <c r="G47" s="499"/>
    </row>
    <row r="48" spans="4:20">
      <c r="D48" s="499"/>
      <c r="F48" s="1135"/>
      <c r="G48" s="1135"/>
      <c r="H48" s="1135"/>
      <c r="I48" s="1135"/>
      <c r="J48" s="1135"/>
      <c r="K48" s="1135"/>
      <c r="L48" s="1135"/>
      <c r="M48" s="1135"/>
      <c r="N48" s="1135"/>
      <c r="O48" s="1135"/>
      <c r="P48" s="1135"/>
      <c r="Q48" s="1135"/>
      <c r="R48" s="1135"/>
      <c r="S48" s="1135"/>
      <c r="T48" s="1135"/>
    </row>
    <row r="49" spans="4:7">
      <c r="D49" s="499"/>
      <c r="F49" s="499"/>
      <c r="G49" s="499"/>
    </row>
    <row r="50" spans="4:7">
      <c r="D50" s="499"/>
      <c r="F50" s="499"/>
      <c r="G50" s="499"/>
    </row>
    <row r="51" spans="4:7">
      <c r="D51" s="499"/>
      <c r="F51" s="499"/>
      <c r="G51" s="499"/>
    </row>
    <row r="52" spans="4:7">
      <c r="D52" s="499"/>
      <c r="F52" s="499"/>
      <c r="G52" s="499"/>
    </row>
    <row r="53" spans="4:7">
      <c r="D53" s="499"/>
      <c r="F53" s="499"/>
      <c r="G53" s="499"/>
    </row>
    <row r="54" spans="4:7">
      <c r="D54" s="499"/>
      <c r="F54" s="499"/>
      <c r="G54" s="499"/>
    </row>
    <row r="55" spans="4:7">
      <c r="D55" s="499"/>
      <c r="F55" s="499"/>
      <c r="G55" s="499"/>
    </row>
    <row r="56" spans="4:7">
      <c r="D56" s="499"/>
      <c r="F56" s="499"/>
      <c r="G56" s="499"/>
    </row>
    <row r="57" spans="4:7">
      <c r="D57" s="499"/>
      <c r="F57" s="499"/>
      <c r="G57" s="499"/>
    </row>
    <row r="58" spans="4:7">
      <c r="F58" s="499"/>
      <c r="G58" s="499"/>
    </row>
  </sheetData>
  <mergeCells count="19">
    <mergeCell ref="B15:G15"/>
    <mergeCell ref="F48:T48"/>
    <mergeCell ref="B7:C7"/>
    <mergeCell ref="B8:C8"/>
    <mergeCell ref="D8:E8"/>
    <mergeCell ref="B9:I9"/>
    <mergeCell ref="B12:B14"/>
    <mergeCell ref="C12:C13"/>
    <mergeCell ref="C14:G14"/>
    <mergeCell ref="B2:I2"/>
    <mergeCell ref="F3:G3"/>
    <mergeCell ref="H3:I3"/>
    <mergeCell ref="B4:C4"/>
    <mergeCell ref="D4:E4"/>
    <mergeCell ref="F4:G8"/>
    <mergeCell ref="B5:C5"/>
    <mergeCell ref="D5:E5"/>
    <mergeCell ref="B6:C6"/>
    <mergeCell ref="D6:E6"/>
  </mergeCells>
  <phoneticPr fontId="2" type="noConversion"/>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53"/>
  <sheetViews>
    <sheetView topLeftCell="A19" zoomScale="55" zoomScaleNormal="55" workbookViewId="0">
      <selection activeCell="I55" sqref="I55"/>
    </sheetView>
  </sheetViews>
  <sheetFormatPr defaultColWidth="8.6875" defaultRowHeight="19.149999999999999"/>
  <cols>
    <col min="1" max="1" width="2.1875" style="499" customWidth="1"/>
    <col min="2" max="2" width="14.1875" style="499" bestFit="1" customWidth="1"/>
    <col min="3" max="3" width="27" style="499" bestFit="1" customWidth="1"/>
    <col min="4" max="4" width="42" style="500" customWidth="1"/>
    <col min="5" max="5" width="41.1875" style="499" customWidth="1"/>
    <col min="6" max="7" width="14.1875" style="500" customWidth="1"/>
    <col min="8" max="8" width="25.8125" style="499" customWidth="1"/>
    <col min="9" max="9" width="95.6875" style="499" bestFit="1" customWidth="1"/>
    <col min="10" max="10" width="17.5" style="499" customWidth="1"/>
    <col min="11" max="12" width="8.6875" style="499"/>
    <col min="13" max="13" width="18.5" style="499" customWidth="1"/>
    <col min="14" max="14" width="8.6875" style="499"/>
    <col min="15" max="15" width="9.3125" style="499" bestFit="1" customWidth="1"/>
    <col min="16" max="16384" width="8.6875" style="499"/>
  </cols>
  <sheetData>
    <row r="1" spans="1:15">
      <c r="D1" s="499"/>
      <c r="G1" s="499"/>
      <c r="H1" s="500"/>
      <c r="I1" s="500"/>
    </row>
    <row r="2" spans="1:15" s="502" customFormat="1" ht="68.25" thickBot="1">
      <c r="A2" s="501"/>
      <c r="B2" s="1117" t="s">
        <v>666</v>
      </c>
      <c r="C2" s="1117"/>
      <c r="D2" s="1117"/>
      <c r="E2" s="1117"/>
      <c r="F2" s="1117"/>
      <c r="G2" s="1117"/>
      <c r="H2" s="1117"/>
      <c r="I2" s="1117"/>
    </row>
    <row r="3" spans="1:15" s="502" customFormat="1" ht="20.25" customHeight="1" thickBot="1">
      <c r="A3" s="503"/>
      <c r="B3" s="504"/>
      <c r="C3" s="505"/>
      <c r="D3" s="505" t="s">
        <v>11</v>
      </c>
      <c r="E3" s="506"/>
      <c r="F3" s="1118" t="s">
        <v>631</v>
      </c>
      <c r="G3" s="1118"/>
      <c r="H3" s="1119" t="s">
        <v>632</v>
      </c>
      <c r="I3" s="1120"/>
    </row>
    <row r="4" spans="1:15" s="502" customFormat="1" ht="20.25" customHeight="1">
      <c r="A4" s="507"/>
      <c r="B4" s="1121" t="s">
        <v>633</v>
      </c>
      <c r="C4" s="1122"/>
      <c r="D4" s="1123" t="s">
        <v>634</v>
      </c>
      <c r="E4" s="1124"/>
      <c r="F4" s="1125" t="s">
        <v>635</v>
      </c>
      <c r="G4" s="1125"/>
      <c r="H4" s="508" t="s">
        <v>636</v>
      </c>
      <c r="I4" s="509" t="s">
        <v>637</v>
      </c>
    </row>
    <row r="5" spans="1:15" s="502" customFormat="1" ht="20.25" customHeight="1">
      <c r="A5" s="507"/>
      <c r="B5" s="1129" t="s">
        <v>638</v>
      </c>
      <c r="C5" s="1130"/>
      <c r="D5" s="1131" t="s">
        <v>639</v>
      </c>
      <c r="E5" s="1131"/>
      <c r="F5" s="1126"/>
      <c r="G5" s="1126"/>
      <c r="H5" s="510" t="s">
        <v>640</v>
      </c>
      <c r="I5" s="511" t="s">
        <v>641</v>
      </c>
    </row>
    <row r="6" spans="1:15" s="502" customFormat="1" ht="20.25" customHeight="1">
      <c r="A6" s="507"/>
      <c r="B6" s="1129" t="s">
        <v>642</v>
      </c>
      <c r="C6" s="1130"/>
      <c r="D6" s="1132" t="s">
        <v>643</v>
      </c>
      <c r="E6" s="1132"/>
      <c r="F6" s="1126"/>
      <c r="G6" s="1126"/>
      <c r="H6" s="510" t="s">
        <v>644</v>
      </c>
      <c r="I6" s="511" t="s">
        <v>645</v>
      </c>
    </row>
    <row r="7" spans="1:15" s="502" customFormat="1" ht="33" customHeight="1">
      <c r="A7" s="512"/>
      <c r="B7" s="1136" t="s">
        <v>646</v>
      </c>
      <c r="C7" s="1137"/>
      <c r="D7" s="513">
        <f>H16</f>
        <v>3222283</v>
      </c>
      <c r="E7" s="514" t="s">
        <v>647</v>
      </c>
      <c r="F7" s="1126"/>
      <c r="G7" s="1126"/>
      <c r="H7" s="510" t="s">
        <v>648</v>
      </c>
      <c r="I7" s="511" t="s">
        <v>649</v>
      </c>
    </row>
    <row r="8" spans="1:15" s="502" customFormat="1" ht="19.5" thickBot="1">
      <c r="A8" s="507"/>
      <c r="B8" s="1138" t="s">
        <v>650</v>
      </c>
      <c r="C8" s="1139"/>
      <c r="D8" s="1140" t="s">
        <v>651</v>
      </c>
      <c r="E8" s="1141"/>
      <c r="F8" s="1127"/>
      <c r="G8" s="1128"/>
      <c r="H8" s="515" t="s">
        <v>652</v>
      </c>
      <c r="I8" s="516" t="s">
        <v>653</v>
      </c>
    </row>
    <row r="9" spans="1:15" ht="12.75" customHeight="1">
      <c r="B9" s="1142"/>
      <c r="C9" s="1142"/>
      <c r="D9" s="1142"/>
      <c r="E9" s="1142"/>
      <c r="F9" s="1142"/>
      <c r="G9" s="1142"/>
      <c r="H9" s="1142"/>
      <c r="I9" s="1142"/>
    </row>
    <row r="10" spans="1:15" ht="19.5" thickBot="1">
      <c r="B10" s="517"/>
      <c r="C10" s="517"/>
      <c r="D10" s="518"/>
      <c r="E10" s="517"/>
      <c r="F10" s="518"/>
      <c r="G10" s="518"/>
      <c r="H10" s="517"/>
      <c r="I10" s="517"/>
    </row>
    <row r="11" spans="1:15">
      <c r="B11" s="519" t="s">
        <v>147</v>
      </c>
      <c r="C11" s="520" t="s">
        <v>0</v>
      </c>
      <c r="D11" s="520" t="s">
        <v>27</v>
      </c>
      <c r="E11" s="520" t="s">
        <v>654</v>
      </c>
      <c r="F11" s="520" t="s">
        <v>1</v>
      </c>
      <c r="G11" s="520" t="s">
        <v>2</v>
      </c>
      <c r="H11" s="521" t="s">
        <v>48</v>
      </c>
      <c r="I11" s="522" t="s">
        <v>28</v>
      </c>
    </row>
    <row r="12" spans="1:15" s="527" customFormat="1" ht="88.25" customHeight="1">
      <c r="A12" s="499"/>
      <c r="B12" s="1143" t="s">
        <v>667</v>
      </c>
      <c r="C12" s="1150" t="s">
        <v>668</v>
      </c>
      <c r="D12" s="1152" t="s">
        <v>669</v>
      </c>
      <c r="E12" s="1153"/>
      <c r="F12" s="540" t="s">
        <v>6</v>
      </c>
      <c r="G12" s="540">
        <v>1</v>
      </c>
      <c r="H12" s="541">
        <v>350000</v>
      </c>
      <c r="I12" s="679" t="s">
        <v>862</v>
      </c>
      <c r="J12" s="543"/>
      <c r="O12" s="528"/>
    </row>
    <row r="13" spans="1:15" s="527" customFormat="1" ht="88.25" customHeight="1">
      <c r="A13" s="499"/>
      <c r="B13" s="1144"/>
      <c r="C13" s="1151"/>
      <c r="D13" s="1152" t="s">
        <v>670</v>
      </c>
      <c r="E13" s="1153"/>
      <c r="F13" s="540" t="s">
        <v>6</v>
      </c>
      <c r="G13" s="540">
        <v>1</v>
      </c>
      <c r="H13" s="544">
        <v>12283</v>
      </c>
      <c r="I13" s="542" t="s">
        <v>671</v>
      </c>
      <c r="J13" s="543"/>
      <c r="O13" s="528"/>
    </row>
    <row r="14" spans="1:15" s="527" customFormat="1" ht="84.4">
      <c r="A14" s="499"/>
      <c r="B14" s="1144"/>
      <c r="C14" s="545" t="s">
        <v>672</v>
      </c>
      <c r="D14" s="1154" t="s">
        <v>137</v>
      </c>
      <c r="E14" s="1155"/>
      <c r="F14" s="524" t="s">
        <v>6</v>
      </c>
      <c r="G14" s="524">
        <v>1</v>
      </c>
      <c r="H14" s="525">
        <v>2860000</v>
      </c>
      <c r="I14" s="678" t="s">
        <v>859</v>
      </c>
      <c r="O14" s="528"/>
    </row>
    <row r="15" spans="1:15" s="527" customFormat="1" ht="29.25" customHeight="1">
      <c r="A15" s="499"/>
      <c r="B15" s="1149"/>
      <c r="C15" s="1148" t="s">
        <v>673</v>
      </c>
      <c r="D15" s="1148"/>
      <c r="E15" s="1148"/>
      <c r="F15" s="1148"/>
      <c r="G15" s="1148"/>
      <c r="H15" s="529">
        <f>SUM(H12:H14)</f>
        <v>3222283</v>
      </c>
      <c r="I15" s="530"/>
    </row>
    <row r="16" spans="1:15" s="531" customFormat="1" ht="34.5" customHeight="1" thickBot="1">
      <c r="B16" s="1133" t="s">
        <v>664</v>
      </c>
      <c r="C16" s="1134"/>
      <c r="D16" s="1134"/>
      <c r="E16" s="1134"/>
      <c r="F16" s="1134"/>
      <c r="G16" s="1134"/>
      <c r="H16" s="532">
        <f>SUM(H15:H15)</f>
        <v>3222283</v>
      </c>
      <c r="I16" s="533"/>
      <c r="J16" s="534"/>
      <c r="K16" s="534"/>
      <c r="L16" s="534"/>
    </row>
    <row r="17" spans="1:8" s="535" customFormat="1" ht="16.899999999999999">
      <c r="A17" s="535" t="s">
        <v>665</v>
      </c>
      <c r="B17" s="536"/>
      <c r="C17" s="537"/>
      <c r="D17" s="537"/>
      <c r="E17" s="536"/>
      <c r="F17" s="537"/>
      <c r="G17" s="537"/>
      <c r="H17" s="537"/>
    </row>
    <row r="18" spans="1:8">
      <c r="D18" s="538"/>
      <c r="E18" s="539"/>
    </row>
    <row r="38" spans="4:20">
      <c r="D38" s="499"/>
      <c r="F38" s="499"/>
      <c r="G38" s="499"/>
    </row>
    <row r="39" spans="4:20">
      <c r="D39" s="499"/>
      <c r="F39" s="499"/>
      <c r="G39" s="499"/>
    </row>
    <row r="40" spans="4:20">
      <c r="D40" s="499"/>
      <c r="F40" s="499"/>
      <c r="G40" s="499"/>
    </row>
    <row r="41" spans="4:20">
      <c r="D41" s="499"/>
      <c r="F41" s="499"/>
      <c r="G41" s="499"/>
    </row>
    <row r="42" spans="4:20">
      <c r="D42" s="499"/>
      <c r="F42" s="499"/>
      <c r="G42" s="499"/>
    </row>
    <row r="43" spans="4:20">
      <c r="D43" s="499"/>
      <c r="F43" s="546"/>
      <c r="G43" s="546"/>
      <c r="H43" s="546"/>
      <c r="I43" s="546"/>
      <c r="J43" s="546"/>
      <c r="K43" s="546"/>
      <c r="L43" s="546"/>
      <c r="M43" s="546"/>
      <c r="N43" s="546"/>
      <c r="O43" s="546"/>
      <c r="P43" s="546"/>
      <c r="Q43" s="546"/>
      <c r="R43" s="546"/>
      <c r="S43" s="546"/>
      <c r="T43" s="546"/>
    </row>
    <row r="44" spans="4:20">
      <c r="D44" s="499"/>
      <c r="F44" s="499"/>
      <c r="G44" s="499"/>
    </row>
    <row r="45" spans="4:20">
      <c r="D45" s="499"/>
      <c r="F45" s="499"/>
      <c r="G45" s="499"/>
    </row>
    <row r="46" spans="4:20">
      <c r="D46" s="499"/>
      <c r="F46" s="499"/>
      <c r="G46" s="499"/>
    </row>
    <row r="47" spans="4:20">
      <c r="D47" s="499"/>
      <c r="F47" s="499"/>
      <c r="G47" s="499"/>
    </row>
    <row r="48" spans="4:20">
      <c r="D48" s="499"/>
      <c r="F48" s="499"/>
      <c r="G48" s="499"/>
    </row>
    <row r="49" spans="4:7">
      <c r="D49" s="499"/>
      <c r="F49" s="499"/>
      <c r="G49" s="499"/>
    </row>
    <row r="50" spans="4:7">
      <c r="D50" s="499"/>
      <c r="F50" s="499"/>
      <c r="G50" s="499"/>
    </row>
    <row r="51" spans="4:7">
      <c r="D51" s="499"/>
      <c r="F51" s="499"/>
      <c r="G51" s="499"/>
    </row>
    <row r="52" spans="4:7">
      <c r="D52" s="499"/>
      <c r="F52" s="499"/>
      <c r="G52" s="499"/>
    </row>
    <row r="53" spans="4:7">
      <c r="F53" s="499"/>
      <c r="G53" s="499"/>
    </row>
  </sheetData>
  <mergeCells count="21">
    <mergeCell ref="B16:G16"/>
    <mergeCell ref="B7:C7"/>
    <mergeCell ref="B8:C8"/>
    <mergeCell ref="D8:E8"/>
    <mergeCell ref="B9:I9"/>
    <mergeCell ref="B12:B15"/>
    <mergeCell ref="C12:C13"/>
    <mergeCell ref="D12:E12"/>
    <mergeCell ref="D13:E13"/>
    <mergeCell ref="D14:E14"/>
    <mergeCell ref="C15:G15"/>
    <mergeCell ref="B2:I2"/>
    <mergeCell ref="F3:G3"/>
    <mergeCell ref="H3:I3"/>
    <mergeCell ref="B4:C4"/>
    <mergeCell ref="D4:E4"/>
    <mergeCell ref="F4:G8"/>
    <mergeCell ref="B5:C5"/>
    <mergeCell ref="D5:E5"/>
    <mergeCell ref="B6:C6"/>
    <mergeCell ref="D6:E6"/>
  </mergeCells>
  <phoneticPr fontId="2" type="noConversion"/>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T87"/>
  <sheetViews>
    <sheetView topLeftCell="A20" zoomScale="55" zoomScaleNormal="55" workbookViewId="0">
      <selection activeCell="H58" sqref="H58"/>
    </sheetView>
  </sheetViews>
  <sheetFormatPr defaultColWidth="8.6875" defaultRowHeight="19.149999999999999"/>
  <cols>
    <col min="1" max="1" width="2.1875" style="499" customWidth="1"/>
    <col min="2" max="2" width="14.1875" style="499" bestFit="1" customWidth="1"/>
    <col min="3" max="3" width="27" style="499" bestFit="1" customWidth="1"/>
    <col min="4" max="4" width="42" style="500" customWidth="1"/>
    <col min="5" max="5" width="41.1875" style="499" customWidth="1"/>
    <col min="6" max="7" width="14.1875" style="500" customWidth="1"/>
    <col min="8" max="8" width="25.8125" style="499" customWidth="1"/>
    <col min="9" max="9" width="95.6875" style="499" bestFit="1" customWidth="1"/>
    <col min="10" max="10" width="17.5" style="499" customWidth="1"/>
    <col min="11" max="12" width="8.6875" style="499"/>
    <col min="13" max="13" width="18.5" style="499" customWidth="1"/>
    <col min="14" max="14" width="8.6875" style="499"/>
    <col min="15" max="15" width="9.3125" style="499" bestFit="1" customWidth="1"/>
    <col min="16" max="16384" width="8.6875" style="499"/>
  </cols>
  <sheetData>
    <row r="1" spans="1:15">
      <c r="D1" s="499"/>
      <c r="G1" s="499"/>
      <c r="H1" s="500"/>
      <c r="I1" s="500"/>
    </row>
    <row r="2" spans="1:15" s="502" customFormat="1" ht="68.25" thickBot="1">
      <c r="A2" s="501"/>
      <c r="B2" s="1117" t="s">
        <v>674</v>
      </c>
      <c r="C2" s="1117"/>
      <c r="D2" s="1117"/>
      <c r="E2" s="1117"/>
      <c r="F2" s="1117"/>
      <c r="G2" s="1117"/>
      <c r="H2" s="1117"/>
      <c r="I2" s="1117"/>
    </row>
    <row r="3" spans="1:15" s="502" customFormat="1" ht="20.25" customHeight="1" thickBot="1">
      <c r="A3" s="503"/>
      <c r="B3" s="504"/>
      <c r="C3" s="505"/>
      <c r="D3" s="505" t="s">
        <v>11</v>
      </c>
      <c r="E3" s="506"/>
      <c r="F3" s="1118" t="s">
        <v>631</v>
      </c>
      <c r="G3" s="1118"/>
      <c r="H3" s="1119" t="s">
        <v>632</v>
      </c>
      <c r="I3" s="1120"/>
    </row>
    <row r="4" spans="1:15" s="502" customFormat="1" ht="20.25" customHeight="1">
      <c r="A4" s="507"/>
      <c r="B4" s="1121" t="s">
        <v>633</v>
      </c>
      <c r="C4" s="1122"/>
      <c r="D4" s="1123" t="s">
        <v>634</v>
      </c>
      <c r="E4" s="1124"/>
      <c r="F4" s="1125" t="s">
        <v>635</v>
      </c>
      <c r="G4" s="1125"/>
      <c r="H4" s="508" t="s">
        <v>636</v>
      </c>
      <c r="I4" s="509" t="s">
        <v>637</v>
      </c>
    </row>
    <row r="5" spans="1:15" s="502" customFormat="1" ht="20.25" customHeight="1">
      <c r="A5" s="507"/>
      <c r="B5" s="1129" t="s">
        <v>638</v>
      </c>
      <c r="C5" s="1130"/>
      <c r="D5" s="1131" t="s">
        <v>639</v>
      </c>
      <c r="E5" s="1131"/>
      <c r="F5" s="1126"/>
      <c r="G5" s="1126"/>
      <c r="H5" s="510" t="s">
        <v>640</v>
      </c>
      <c r="I5" s="511" t="s">
        <v>641</v>
      </c>
    </row>
    <row r="6" spans="1:15" s="502" customFormat="1" ht="20.25" customHeight="1">
      <c r="A6" s="507"/>
      <c r="B6" s="1129" t="s">
        <v>642</v>
      </c>
      <c r="C6" s="1130"/>
      <c r="D6" s="1132" t="s">
        <v>643</v>
      </c>
      <c r="E6" s="1132"/>
      <c r="F6" s="1126"/>
      <c r="G6" s="1126"/>
      <c r="H6" s="510" t="s">
        <v>644</v>
      </c>
      <c r="I6" s="511" t="s">
        <v>645</v>
      </c>
    </row>
    <row r="7" spans="1:15" s="502" customFormat="1" ht="33" customHeight="1">
      <c r="A7" s="512"/>
      <c r="B7" s="1136" t="s">
        <v>646</v>
      </c>
      <c r="C7" s="1137"/>
      <c r="D7" s="513">
        <f>H16</f>
        <v>716200</v>
      </c>
      <c r="E7" s="514" t="s">
        <v>647</v>
      </c>
      <c r="F7" s="1126"/>
      <c r="G7" s="1126"/>
      <c r="H7" s="510" t="s">
        <v>648</v>
      </c>
      <c r="I7" s="511" t="s">
        <v>649</v>
      </c>
    </row>
    <row r="8" spans="1:15" s="502" customFormat="1" ht="19.5" thickBot="1">
      <c r="A8" s="507"/>
      <c r="B8" s="1138" t="s">
        <v>650</v>
      </c>
      <c r="C8" s="1139"/>
      <c r="D8" s="1140" t="s">
        <v>651</v>
      </c>
      <c r="E8" s="1141"/>
      <c r="F8" s="1127"/>
      <c r="G8" s="1128"/>
      <c r="H8" s="515" t="s">
        <v>652</v>
      </c>
      <c r="I8" s="516" t="s">
        <v>653</v>
      </c>
    </row>
    <row r="9" spans="1:15" ht="12.75" customHeight="1">
      <c r="B9" s="1142"/>
      <c r="C9" s="1142"/>
      <c r="D9" s="1142"/>
      <c r="E9" s="1142"/>
      <c r="F9" s="1142"/>
      <c r="G9" s="1142"/>
      <c r="H9" s="1142"/>
      <c r="I9" s="1142"/>
    </row>
    <row r="10" spans="1:15" ht="19.5" thickBot="1">
      <c r="B10" s="517"/>
      <c r="C10" s="517"/>
      <c r="D10" s="518"/>
      <c r="E10" s="517"/>
      <c r="F10" s="518"/>
      <c r="G10" s="518"/>
      <c r="H10" s="517"/>
      <c r="I10" s="517"/>
    </row>
    <row r="11" spans="1:15">
      <c r="B11" s="519" t="s">
        <v>147</v>
      </c>
      <c r="C11" s="520" t="s">
        <v>0</v>
      </c>
      <c r="D11" s="520" t="s">
        <v>27</v>
      </c>
      <c r="E11" s="520" t="s">
        <v>654</v>
      </c>
      <c r="F11" s="520" t="s">
        <v>1</v>
      </c>
      <c r="G11" s="520" t="s">
        <v>2</v>
      </c>
      <c r="H11" s="521" t="s">
        <v>48</v>
      </c>
      <c r="I11" s="522" t="s">
        <v>28</v>
      </c>
    </row>
    <row r="12" spans="1:15" s="527" customFormat="1" ht="38.25">
      <c r="A12" s="499"/>
      <c r="B12" s="1144" t="s">
        <v>675</v>
      </c>
      <c r="C12" s="1146" t="s">
        <v>188</v>
      </c>
      <c r="D12" s="523" t="s">
        <v>189</v>
      </c>
      <c r="E12" s="523" t="s">
        <v>676</v>
      </c>
      <c r="F12" s="547" t="s">
        <v>659</v>
      </c>
      <c r="G12" s="547">
        <v>32</v>
      </c>
      <c r="H12" s="525">
        <v>176000</v>
      </c>
      <c r="I12" s="526" t="s">
        <v>677</v>
      </c>
      <c r="O12" s="528"/>
    </row>
    <row r="13" spans="1:15" s="527" customFormat="1" ht="38.25">
      <c r="A13" s="499"/>
      <c r="B13" s="1144"/>
      <c r="C13" s="1157"/>
      <c r="D13" s="523" t="s">
        <v>678</v>
      </c>
      <c r="E13" s="523"/>
      <c r="F13" s="547" t="s">
        <v>659</v>
      </c>
      <c r="G13" s="547">
        <v>3</v>
      </c>
      <c r="H13" s="525">
        <f>42900*3</f>
        <v>128700</v>
      </c>
      <c r="I13" s="526" t="s">
        <v>679</v>
      </c>
      <c r="O13" s="528"/>
    </row>
    <row r="14" spans="1:15" s="527" customFormat="1" ht="76.5">
      <c r="A14" s="499"/>
      <c r="B14" s="1144"/>
      <c r="C14" s="545" t="s">
        <v>680</v>
      </c>
      <c r="D14" s="548" t="s">
        <v>681</v>
      </c>
      <c r="E14" s="523" t="s">
        <v>682</v>
      </c>
      <c r="F14" s="547" t="s">
        <v>659</v>
      </c>
      <c r="G14" s="547">
        <v>5</v>
      </c>
      <c r="H14" s="525">
        <v>411500</v>
      </c>
      <c r="I14" s="526" t="s">
        <v>683</v>
      </c>
      <c r="O14" s="528"/>
    </row>
    <row r="15" spans="1:15" s="527" customFormat="1" ht="29.25" customHeight="1">
      <c r="A15" s="499"/>
      <c r="B15" s="1145"/>
      <c r="C15" s="1148" t="s">
        <v>684</v>
      </c>
      <c r="D15" s="1148"/>
      <c r="E15" s="1148"/>
      <c r="F15" s="1148"/>
      <c r="G15" s="1148"/>
      <c r="H15" s="529">
        <f>SUM(H12:H14)</f>
        <v>716200</v>
      </c>
      <c r="I15" s="530"/>
    </row>
    <row r="16" spans="1:15" s="531" customFormat="1" ht="34.5" customHeight="1" thickBot="1">
      <c r="B16" s="1133" t="s">
        <v>664</v>
      </c>
      <c r="C16" s="1134"/>
      <c r="D16" s="1134"/>
      <c r="E16" s="1134"/>
      <c r="F16" s="1134"/>
      <c r="G16" s="1134"/>
      <c r="H16" s="532">
        <f>SUM(H15:H15)</f>
        <v>716200</v>
      </c>
      <c r="I16" s="533"/>
      <c r="J16" s="534"/>
      <c r="K16" s="534"/>
      <c r="L16" s="534"/>
    </row>
    <row r="17" spans="1:8" s="535" customFormat="1" ht="16.899999999999999">
      <c r="A17" s="535" t="s">
        <v>665</v>
      </c>
      <c r="B17" s="536"/>
      <c r="C17" s="537"/>
      <c r="D17" s="537"/>
      <c r="E17" s="536"/>
      <c r="F17" s="537"/>
      <c r="G17" s="537"/>
      <c r="H17" s="537"/>
    </row>
    <row r="18" spans="1:8">
      <c r="D18" s="538"/>
      <c r="E18" s="539"/>
    </row>
    <row r="19" spans="1:8">
      <c r="F19" s="538"/>
      <c r="G19" s="538"/>
    </row>
    <row r="36" spans="4:7">
      <c r="D36" s="499"/>
      <c r="F36" s="499"/>
      <c r="G36" s="499"/>
    </row>
    <row r="37" spans="4:7">
      <c r="D37" s="499"/>
      <c r="F37" s="499"/>
      <c r="G37" s="499"/>
    </row>
    <row r="38" spans="4:7">
      <c r="D38" s="499"/>
      <c r="F38" s="499"/>
      <c r="G38" s="499"/>
    </row>
    <row r="39" spans="4:7">
      <c r="D39" s="499"/>
      <c r="F39" s="499"/>
      <c r="G39" s="499"/>
    </row>
    <row r="40" spans="4:7">
      <c r="D40" s="499"/>
      <c r="F40" s="499"/>
      <c r="G40" s="499"/>
    </row>
    <row r="41" spans="4:7">
      <c r="F41" s="499"/>
      <c r="G41" s="499"/>
    </row>
    <row r="47" spans="4:7" customFormat="1" ht="16.899999999999999">
      <c r="D47" s="140"/>
      <c r="F47" s="140"/>
      <c r="G47" s="140"/>
    </row>
    <row r="48" spans="4:7" customFormat="1" ht="16.899999999999999">
      <c r="D48" s="140"/>
      <c r="F48" s="140"/>
      <c r="G48" s="140"/>
    </row>
    <row r="49" spans="4:7" customFormat="1" ht="16.899999999999999">
      <c r="D49" s="140"/>
      <c r="F49" s="140"/>
      <c r="G49" s="140"/>
    </row>
    <row r="50" spans="4:7" customFormat="1" ht="16.899999999999999">
      <c r="D50" s="140"/>
      <c r="F50" s="140"/>
      <c r="G50" s="140"/>
    </row>
    <row r="51" spans="4:7" customFormat="1" ht="16.899999999999999">
      <c r="D51" s="140"/>
      <c r="F51" s="140"/>
      <c r="G51" s="140"/>
    </row>
    <row r="52" spans="4:7" customFormat="1" ht="16.899999999999999">
      <c r="D52" s="140"/>
      <c r="F52" s="140"/>
      <c r="G52" s="140"/>
    </row>
    <row r="53" spans="4:7" customFormat="1" ht="16.899999999999999">
      <c r="D53" s="140"/>
      <c r="F53" s="140"/>
      <c r="G53" s="140"/>
    </row>
    <row r="54" spans="4:7" customFormat="1" ht="16.899999999999999">
      <c r="D54" s="140"/>
      <c r="F54" s="140"/>
      <c r="G54" s="140"/>
    </row>
    <row r="55" spans="4:7" customFormat="1" ht="16.899999999999999">
      <c r="D55" s="140"/>
      <c r="F55" s="140"/>
      <c r="G55" s="140"/>
    </row>
    <row r="56" spans="4:7" customFormat="1" ht="16.899999999999999">
      <c r="D56" s="140"/>
      <c r="F56" s="140"/>
      <c r="G56" s="140"/>
    </row>
    <row r="57" spans="4:7" customFormat="1" ht="16.899999999999999">
      <c r="D57" s="140"/>
      <c r="F57" s="140"/>
      <c r="G57" s="140"/>
    </row>
    <row r="58" spans="4:7" customFormat="1" ht="16.899999999999999">
      <c r="D58" s="140"/>
      <c r="F58" s="140"/>
      <c r="G58" s="140"/>
    </row>
    <row r="59" spans="4:7" customFormat="1" ht="16.899999999999999">
      <c r="D59" s="140"/>
      <c r="F59" s="140"/>
      <c r="G59" s="140"/>
    </row>
    <row r="60" spans="4:7" customFormat="1" ht="16.899999999999999">
      <c r="D60" s="140"/>
      <c r="F60" s="140"/>
      <c r="G60" s="140"/>
    </row>
    <row r="61" spans="4:7" customFormat="1" ht="16.899999999999999">
      <c r="D61" s="140"/>
      <c r="F61" s="140"/>
      <c r="G61" s="140"/>
    </row>
    <row r="62" spans="4:7" customFormat="1" ht="16.899999999999999">
      <c r="D62" s="140"/>
      <c r="F62" s="140"/>
      <c r="G62" s="140"/>
    </row>
    <row r="63" spans="4:7" customFormat="1" ht="16.899999999999999">
      <c r="D63" s="140"/>
      <c r="F63" s="140"/>
      <c r="G63" s="140"/>
    </row>
    <row r="64" spans="4:7" customFormat="1" ht="16.899999999999999">
      <c r="D64" s="140"/>
      <c r="F64" s="140"/>
      <c r="G64" s="140"/>
    </row>
    <row r="65" spans="4:20" customFormat="1" ht="16.899999999999999">
      <c r="D65" s="140"/>
      <c r="F65" s="140"/>
      <c r="G65" s="140"/>
    </row>
    <row r="66" spans="4:20" customFormat="1" ht="16.899999999999999">
      <c r="D66" s="140"/>
      <c r="F66" s="140"/>
      <c r="G66" s="140"/>
    </row>
    <row r="67" spans="4:20" customFormat="1" ht="16.899999999999999"/>
    <row r="68" spans="4:20" customFormat="1" ht="16.899999999999999"/>
    <row r="69" spans="4:20" customFormat="1" ht="16.899999999999999"/>
    <row r="70" spans="4:20" customFormat="1" ht="16.899999999999999"/>
    <row r="71" spans="4:20" customFormat="1" ht="16.899999999999999"/>
    <row r="72" spans="4:20" customFormat="1" ht="16.899999999999999"/>
    <row r="73" spans="4:20" customFormat="1" ht="16.899999999999999"/>
    <row r="74" spans="4:20" customFormat="1" ht="16.899999999999999"/>
    <row r="75" spans="4:20" customFormat="1" ht="16.899999999999999"/>
    <row r="76" spans="4:20" customFormat="1" ht="16.899999999999999">
      <c r="F76" s="1156"/>
      <c r="G76" s="1156"/>
      <c r="H76" s="1156"/>
      <c r="I76" s="1156"/>
      <c r="J76" s="1156"/>
      <c r="K76" s="1156"/>
      <c r="L76" s="1156"/>
      <c r="M76" s="1156"/>
      <c r="N76" s="1156"/>
      <c r="O76" s="1156"/>
      <c r="P76" s="1156"/>
      <c r="Q76" s="1156"/>
      <c r="R76" s="1156"/>
      <c r="S76" s="1156"/>
      <c r="T76" s="1156"/>
    </row>
    <row r="77" spans="4:20" customFormat="1" ht="16.899999999999999"/>
    <row r="78" spans="4:20" customFormat="1" ht="16.899999999999999"/>
    <row r="79" spans="4:20" customFormat="1" ht="16.899999999999999"/>
    <row r="80" spans="4:20" customFormat="1" ht="16.899999999999999"/>
    <row r="81" spans="4:7" customFormat="1" ht="16.899999999999999"/>
    <row r="82" spans="4:7" customFormat="1" ht="16.899999999999999"/>
    <row r="83" spans="4:7" customFormat="1" ht="16.899999999999999"/>
    <row r="84" spans="4:7" customFormat="1" ht="16.899999999999999"/>
    <row r="85" spans="4:7" customFormat="1" ht="16.899999999999999"/>
    <row r="86" spans="4:7" customFormat="1" ht="16.899999999999999">
      <c r="D86" s="140"/>
    </row>
    <row r="87" spans="4:7" customFormat="1" ht="16.899999999999999">
      <c r="D87" s="140"/>
      <c r="F87" s="140"/>
      <c r="G87" s="140"/>
    </row>
  </sheetData>
  <mergeCells count="19">
    <mergeCell ref="B16:G16"/>
    <mergeCell ref="F76:T76"/>
    <mergeCell ref="B7:C7"/>
    <mergeCell ref="B8:C8"/>
    <mergeCell ref="D8:E8"/>
    <mergeCell ref="B9:I9"/>
    <mergeCell ref="B12:B15"/>
    <mergeCell ref="C12:C13"/>
    <mergeCell ref="C15:G15"/>
    <mergeCell ref="B2:I2"/>
    <mergeCell ref="F3:G3"/>
    <mergeCell ref="H3:I3"/>
    <mergeCell ref="B4:C4"/>
    <mergeCell ref="D4:E4"/>
    <mergeCell ref="F4:G8"/>
    <mergeCell ref="B5:C5"/>
    <mergeCell ref="D5:E5"/>
    <mergeCell ref="B6:C6"/>
    <mergeCell ref="D6:E6"/>
  </mergeCells>
  <phoneticPr fontId="2" type="noConversion"/>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17"/>
  <sheetViews>
    <sheetView topLeftCell="D13" zoomScale="70" zoomScaleNormal="70" workbookViewId="0">
      <selection activeCell="E32" sqref="E32"/>
    </sheetView>
  </sheetViews>
  <sheetFormatPr defaultColWidth="8.6875" defaultRowHeight="19.149999999999999"/>
  <cols>
    <col min="1" max="1" width="2.1875" style="499" customWidth="1"/>
    <col min="2" max="2" width="14.1875" style="499" bestFit="1" customWidth="1"/>
    <col min="3" max="3" width="27" style="499" bestFit="1" customWidth="1"/>
    <col min="4" max="4" width="42" style="500" customWidth="1"/>
    <col min="5" max="5" width="41.1875" style="499" customWidth="1"/>
    <col min="6" max="7" width="14.1875" style="500" customWidth="1"/>
    <col min="8" max="8" width="25.8125" style="499" customWidth="1"/>
    <col min="9" max="9" width="95.6875" style="499" bestFit="1" customWidth="1"/>
    <col min="10" max="10" width="17.5" style="499" customWidth="1"/>
    <col min="11" max="12" width="8.6875" style="499"/>
    <col min="13" max="13" width="18.5" style="499" customWidth="1"/>
    <col min="14" max="14" width="8.6875" style="499"/>
    <col min="15" max="15" width="9.3125" style="499" bestFit="1" customWidth="1"/>
    <col min="16" max="16384" width="8.6875" style="499"/>
  </cols>
  <sheetData>
    <row r="1" spans="1:15">
      <c r="D1" s="499"/>
      <c r="G1" s="499"/>
      <c r="H1" s="500"/>
      <c r="I1" s="500"/>
    </row>
    <row r="2" spans="1:15" s="502" customFormat="1" ht="68.25" thickBot="1">
      <c r="A2" s="501"/>
      <c r="B2" s="1117" t="s">
        <v>685</v>
      </c>
      <c r="C2" s="1117"/>
      <c r="D2" s="1117"/>
      <c r="E2" s="1117"/>
      <c r="F2" s="1117"/>
      <c r="G2" s="1117"/>
      <c r="H2" s="1117"/>
      <c r="I2" s="1117"/>
    </row>
    <row r="3" spans="1:15" s="502" customFormat="1" ht="20.25" customHeight="1" thickBot="1">
      <c r="A3" s="503"/>
      <c r="B3" s="504"/>
      <c r="C3" s="505"/>
      <c r="D3" s="505" t="s">
        <v>11</v>
      </c>
      <c r="E3" s="506"/>
      <c r="F3" s="1118" t="s">
        <v>631</v>
      </c>
      <c r="G3" s="1118"/>
      <c r="H3" s="1119" t="s">
        <v>632</v>
      </c>
      <c r="I3" s="1120"/>
    </row>
    <row r="4" spans="1:15" s="502" customFormat="1" ht="20.25" customHeight="1">
      <c r="A4" s="507"/>
      <c r="B4" s="1121" t="s">
        <v>633</v>
      </c>
      <c r="C4" s="1122"/>
      <c r="D4" s="1123" t="s">
        <v>634</v>
      </c>
      <c r="E4" s="1124"/>
      <c r="F4" s="1125" t="s">
        <v>635</v>
      </c>
      <c r="G4" s="1125"/>
      <c r="H4" s="508" t="s">
        <v>636</v>
      </c>
      <c r="I4" s="509" t="s">
        <v>637</v>
      </c>
    </row>
    <row r="5" spans="1:15" s="502" customFormat="1" ht="20.25" customHeight="1">
      <c r="A5" s="507"/>
      <c r="B5" s="1129" t="s">
        <v>638</v>
      </c>
      <c r="C5" s="1130"/>
      <c r="D5" s="1131" t="s">
        <v>639</v>
      </c>
      <c r="E5" s="1131"/>
      <c r="F5" s="1126"/>
      <c r="G5" s="1126"/>
      <c r="H5" s="510" t="s">
        <v>640</v>
      </c>
      <c r="I5" s="511" t="s">
        <v>641</v>
      </c>
    </row>
    <row r="6" spans="1:15" s="502" customFormat="1" ht="20.25" customHeight="1">
      <c r="A6" s="507"/>
      <c r="B6" s="1129" t="s">
        <v>642</v>
      </c>
      <c r="C6" s="1130"/>
      <c r="D6" s="1132" t="s">
        <v>643</v>
      </c>
      <c r="E6" s="1132"/>
      <c r="F6" s="1126"/>
      <c r="G6" s="1126"/>
      <c r="H6" s="510" t="s">
        <v>644</v>
      </c>
      <c r="I6" s="511" t="s">
        <v>645</v>
      </c>
    </row>
    <row r="7" spans="1:15" s="502" customFormat="1" ht="33" customHeight="1">
      <c r="A7" s="512"/>
      <c r="B7" s="1136" t="s">
        <v>646</v>
      </c>
      <c r="C7" s="1137"/>
      <c r="D7" s="513">
        <f>H14</f>
        <v>5650000</v>
      </c>
      <c r="E7" s="514" t="s">
        <v>647</v>
      </c>
      <c r="F7" s="1126"/>
      <c r="G7" s="1126"/>
      <c r="H7" s="510" t="s">
        <v>648</v>
      </c>
      <c r="I7" s="511" t="s">
        <v>649</v>
      </c>
    </row>
    <row r="8" spans="1:15" s="502" customFormat="1" ht="19.5" thickBot="1">
      <c r="A8" s="507"/>
      <c r="B8" s="1138" t="s">
        <v>650</v>
      </c>
      <c r="C8" s="1139"/>
      <c r="D8" s="1140" t="s">
        <v>651</v>
      </c>
      <c r="E8" s="1141"/>
      <c r="F8" s="1127"/>
      <c r="G8" s="1128"/>
      <c r="H8" s="515" t="s">
        <v>652</v>
      </c>
      <c r="I8" s="516" t="s">
        <v>653</v>
      </c>
    </row>
    <row r="9" spans="1:15" ht="12.75" customHeight="1">
      <c r="B9" s="1142"/>
      <c r="C9" s="1142"/>
      <c r="D9" s="1142"/>
      <c r="E9" s="1142"/>
      <c r="F9" s="1142"/>
      <c r="G9" s="1142"/>
      <c r="H9" s="1142"/>
      <c r="I9" s="1142"/>
    </row>
    <row r="10" spans="1:15" ht="19.5" thickBot="1">
      <c r="B10" s="517"/>
      <c r="C10" s="517"/>
      <c r="D10" s="518"/>
      <c r="E10" s="517"/>
      <c r="F10" s="518"/>
      <c r="G10" s="518"/>
      <c r="H10" s="517"/>
      <c r="I10" s="517"/>
    </row>
    <row r="11" spans="1:15">
      <c r="B11" s="519" t="s">
        <v>147</v>
      </c>
      <c r="C11" s="520" t="s">
        <v>0</v>
      </c>
      <c r="D11" s="520" t="s">
        <v>27</v>
      </c>
      <c r="E11" s="520" t="s">
        <v>654</v>
      </c>
      <c r="F11" s="520" t="s">
        <v>1</v>
      </c>
      <c r="G11" s="520" t="s">
        <v>2</v>
      </c>
      <c r="H11" s="521" t="s">
        <v>48</v>
      </c>
      <c r="I11" s="522" t="s">
        <v>28</v>
      </c>
    </row>
    <row r="12" spans="1:15" s="527" customFormat="1" ht="325.14999999999998">
      <c r="A12" s="499"/>
      <c r="B12" s="1144" t="s">
        <v>686</v>
      </c>
      <c r="C12" s="549" t="s">
        <v>88</v>
      </c>
      <c r="D12" s="1158" t="s">
        <v>687</v>
      </c>
      <c r="E12" s="1159"/>
      <c r="F12" s="524" t="s">
        <v>6</v>
      </c>
      <c r="G12" s="524">
        <v>1</v>
      </c>
      <c r="H12" s="525">
        <v>5650000</v>
      </c>
      <c r="I12" s="681" t="s">
        <v>863</v>
      </c>
      <c r="O12" s="528"/>
    </row>
    <row r="13" spans="1:15" s="527" customFormat="1" ht="29.25" customHeight="1">
      <c r="A13" s="499"/>
      <c r="B13" s="1145"/>
      <c r="C13" s="1148" t="s">
        <v>688</v>
      </c>
      <c r="D13" s="1148"/>
      <c r="E13" s="1148"/>
      <c r="F13" s="1148"/>
      <c r="G13" s="1148"/>
      <c r="H13" s="529">
        <f>SUM(H12:H12)</f>
        <v>5650000</v>
      </c>
      <c r="I13" s="530"/>
    </row>
    <row r="14" spans="1:15" s="531" customFormat="1" ht="34.5" customHeight="1" thickBot="1">
      <c r="B14" s="1133" t="s">
        <v>664</v>
      </c>
      <c r="C14" s="1134"/>
      <c r="D14" s="1134"/>
      <c r="E14" s="1134"/>
      <c r="F14" s="1134"/>
      <c r="G14" s="1134"/>
      <c r="H14" s="532">
        <f>SUM(H13:H13)</f>
        <v>5650000</v>
      </c>
      <c r="I14" s="533"/>
      <c r="J14" s="534"/>
      <c r="K14" s="534"/>
      <c r="L14" s="534"/>
    </row>
    <row r="15" spans="1:15" s="535" customFormat="1" ht="16.899999999999999">
      <c r="A15" s="535" t="s">
        <v>665</v>
      </c>
      <c r="B15" s="536"/>
      <c r="C15" s="537"/>
      <c r="D15" s="537"/>
      <c r="E15" s="536"/>
      <c r="F15" s="537"/>
      <c r="G15" s="537"/>
      <c r="H15" s="537"/>
    </row>
    <row r="16" spans="1:15">
      <c r="D16" s="538"/>
      <c r="E16" s="539"/>
    </row>
    <row r="17" spans="6:7">
      <c r="F17" s="538"/>
      <c r="G17" s="538"/>
    </row>
  </sheetData>
  <mergeCells count="18">
    <mergeCell ref="B14:G14"/>
    <mergeCell ref="B7:C7"/>
    <mergeCell ref="B8:C8"/>
    <mergeCell ref="D8:E8"/>
    <mergeCell ref="B9:I9"/>
    <mergeCell ref="B12:B13"/>
    <mergeCell ref="D12:E12"/>
    <mergeCell ref="C13:G13"/>
    <mergeCell ref="B2:I2"/>
    <mergeCell ref="F3:G3"/>
    <mergeCell ref="H3:I3"/>
    <mergeCell ref="B4:C4"/>
    <mergeCell ref="D4:E4"/>
    <mergeCell ref="F4:G8"/>
    <mergeCell ref="B5:C5"/>
    <mergeCell ref="D5:E5"/>
    <mergeCell ref="B6:C6"/>
    <mergeCell ref="D6:E6"/>
  </mergeCells>
  <phoneticPr fontId="2" type="noConversion"/>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61"/>
  <sheetViews>
    <sheetView topLeftCell="D17" zoomScale="55" zoomScaleNormal="55" workbookViewId="0">
      <selection activeCell="M49" sqref="M49"/>
    </sheetView>
  </sheetViews>
  <sheetFormatPr defaultColWidth="8.6875" defaultRowHeight="19.149999999999999"/>
  <cols>
    <col min="1" max="1" width="2.1875" style="499" customWidth="1"/>
    <col min="2" max="2" width="14.1875" style="499" bestFit="1" customWidth="1"/>
    <col min="3" max="3" width="27" style="499" bestFit="1" customWidth="1"/>
    <col min="4" max="4" width="42" style="500" customWidth="1"/>
    <col min="5" max="5" width="41.1875" style="499" customWidth="1"/>
    <col min="6" max="7" width="14.1875" style="500" customWidth="1"/>
    <col min="8" max="8" width="25.8125" style="499" customWidth="1"/>
    <col min="9" max="9" width="95.6875" style="499" bestFit="1" customWidth="1"/>
    <col min="10" max="10" width="17.5" style="499" customWidth="1"/>
    <col min="11" max="12" width="8.6875" style="499"/>
    <col min="13" max="13" width="18.5" style="499" customWidth="1"/>
    <col min="14" max="14" width="8.6875" style="499"/>
    <col min="15" max="15" width="9.3125" style="499" bestFit="1" customWidth="1"/>
    <col min="16" max="16384" width="8.6875" style="499"/>
  </cols>
  <sheetData>
    <row r="1" spans="1:15">
      <c r="D1" s="499"/>
      <c r="G1" s="499"/>
      <c r="H1" s="500"/>
      <c r="I1" s="500"/>
    </row>
    <row r="2" spans="1:15" s="502" customFormat="1" ht="68.25" thickBot="1">
      <c r="A2" s="501"/>
      <c r="B2" s="1117" t="s">
        <v>689</v>
      </c>
      <c r="C2" s="1117"/>
      <c r="D2" s="1117"/>
      <c r="E2" s="1117"/>
      <c r="F2" s="1117"/>
      <c r="G2" s="1117"/>
      <c r="H2" s="1117"/>
      <c r="I2" s="1117"/>
    </row>
    <row r="3" spans="1:15" s="502" customFormat="1" ht="20.25" customHeight="1" thickBot="1">
      <c r="A3" s="503"/>
      <c r="B3" s="504"/>
      <c r="C3" s="505"/>
      <c r="D3" s="505" t="s">
        <v>11</v>
      </c>
      <c r="E3" s="506"/>
      <c r="F3" s="1118" t="s">
        <v>631</v>
      </c>
      <c r="G3" s="1118"/>
      <c r="H3" s="1119" t="s">
        <v>632</v>
      </c>
      <c r="I3" s="1120"/>
    </row>
    <row r="4" spans="1:15" s="502" customFormat="1" ht="20.25" customHeight="1">
      <c r="A4" s="507"/>
      <c r="B4" s="1121" t="s">
        <v>633</v>
      </c>
      <c r="C4" s="1122"/>
      <c r="D4" s="1123" t="s">
        <v>634</v>
      </c>
      <c r="E4" s="1124"/>
      <c r="F4" s="1125" t="s">
        <v>635</v>
      </c>
      <c r="G4" s="1125"/>
      <c r="H4" s="508" t="s">
        <v>636</v>
      </c>
      <c r="I4" s="509" t="s">
        <v>637</v>
      </c>
    </row>
    <row r="5" spans="1:15" s="502" customFormat="1" ht="20.25" customHeight="1">
      <c r="A5" s="507"/>
      <c r="B5" s="1129" t="s">
        <v>638</v>
      </c>
      <c r="C5" s="1130"/>
      <c r="D5" s="1131" t="s">
        <v>639</v>
      </c>
      <c r="E5" s="1131"/>
      <c r="F5" s="1126"/>
      <c r="G5" s="1126"/>
      <c r="H5" s="510" t="s">
        <v>640</v>
      </c>
      <c r="I5" s="511" t="s">
        <v>641</v>
      </c>
    </row>
    <row r="6" spans="1:15" s="502" customFormat="1" ht="20.25" customHeight="1">
      <c r="A6" s="507"/>
      <c r="B6" s="1129" t="s">
        <v>642</v>
      </c>
      <c r="C6" s="1130"/>
      <c r="D6" s="1132" t="s">
        <v>643</v>
      </c>
      <c r="E6" s="1132"/>
      <c r="F6" s="1126"/>
      <c r="G6" s="1126"/>
      <c r="H6" s="510" t="s">
        <v>644</v>
      </c>
      <c r="I6" s="511" t="s">
        <v>645</v>
      </c>
    </row>
    <row r="7" spans="1:15" s="502" customFormat="1" ht="33" customHeight="1">
      <c r="A7" s="512"/>
      <c r="B7" s="1136" t="s">
        <v>646</v>
      </c>
      <c r="C7" s="1137"/>
      <c r="D7" s="513">
        <f>H14</f>
        <v>8250000</v>
      </c>
      <c r="E7" s="514" t="s">
        <v>647</v>
      </c>
      <c r="F7" s="1126"/>
      <c r="G7" s="1126"/>
      <c r="H7" s="510" t="s">
        <v>648</v>
      </c>
      <c r="I7" s="511" t="s">
        <v>649</v>
      </c>
    </row>
    <row r="8" spans="1:15" s="502" customFormat="1" ht="19.5" thickBot="1">
      <c r="A8" s="507"/>
      <c r="B8" s="1138" t="s">
        <v>650</v>
      </c>
      <c r="C8" s="1139"/>
      <c r="D8" s="1140" t="s">
        <v>651</v>
      </c>
      <c r="E8" s="1141"/>
      <c r="F8" s="1127"/>
      <c r="G8" s="1128"/>
      <c r="H8" s="515" t="s">
        <v>652</v>
      </c>
      <c r="I8" s="516" t="s">
        <v>653</v>
      </c>
    </row>
    <row r="9" spans="1:15" ht="12.75" customHeight="1">
      <c r="B9" s="1142"/>
      <c r="C9" s="1142"/>
      <c r="D9" s="1142"/>
      <c r="E9" s="1142"/>
      <c r="F9" s="1142"/>
      <c r="G9" s="1142"/>
      <c r="H9" s="1142"/>
      <c r="I9" s="1142"/>
    </row>
    <row r="10" spans="1:15" ht="19.5" thickBot="1">
      <c r="B10" s="517"/>
      <c r="C10" s="517"/>
      <c r="D10" s="518"/>
      <c r="E10" s="517"/>
      <c r="F10" s="518"/>
      <c r="G10" s="518"/>
      <c r="H10" s="517"/>
      <c r="I10" s="517"/>
    </row>
    <row r="11" spans="1:15">
      <c r="B11" s="519" t="s">
        <v>147</v>
      </c>
      <c r="C11" s="520" t="s">
        <v>0</v>
      </c>
      <c r="D11" s="520" t="s">
        <v>27</v>
      </c>
      <c r="E11" s="520" t="s">
        <v>654</v>
      </c>
      <c r="F11" s="520" t="s">
        <v>1</v>
      </c>
      <c r="G11" s="520" t="s">
        <v>2</v>
      </c>
      <c r="H11" s="521" t="s">
        <v>48</v>
      </c>
      <c r="I11" s="522" t="s">
        <v>28</v>
      </c>
    </row>
    <row r="12" spans="1:15" s="527" customFormat="1" ht="33.75">
      <c r="A12" s="499"/>
      <c r="B12" s="1144" t="s">
        <v>690</v>
      </c>
      <c r="C12" s="549" t="s">
        <v>85</v>
      </c>
      <c r="D12" s="1154" t="s">
        <v>691</v>
      </c>
      <c r="E12" s="1155"/>
      <c r="F12" s="524" t="s">
        <v>6</v>
      </c>
      <c r="G12" s="524">
        <v>1</v>
      </c>
      <c r="H12" s="525">
        <v>8250000</v>
      </c>
      <c r="I12" s="86" t="s">
        <v>692</v>
      </c>
      <c r="O12" s="528"/>
    </row>
    <row r="13" spans="1:15" s="527" customFormat="1" ht="29.25" customHeight="1">
      <c r="A13" s="499"/>
      <c r="B13" s="1145"/>
      <c r="C13" s="1148" t="s">
        <v>693</v>
      </c>
      <c r="D13" s="1148"/>
      <c r="E13" s="1148"/>
      <c r="F13" s="1148"/>
      <c r="G13" s="1148"/>
      <c r="H13" s="529">
        <f>SUM(H12:H12)</f>
        <v>8250000</v>
      </c>
      <c r="I13" s="530"/>
    </row>
    <row r="14" spans="1:15" s="531" customFormat="1" ht="34.5" customHeight="1" thickBot="1">
      <c r="B14" s="1133" t="s">
        <v>664</v>
      </c>
      <c r="C14" s="1134"/>
      <c r="D14" s="1134"/>
      <c r="E14" s="1134"/>
      <c r="F14" s="1134"/>
      <c r="G14" s="1134"/>
      <c r="H14" s="532">
        <f>SUM(H13:H13)</f>
        <v>8250000</v>
      </c>
      <c r="I14" s="533"/>
      <c r="J14" s="534"/>
      <c r="K14" s="534"/>
      <c r="L14" s="534"/>
    </row>
    <row r="15" spans="1:15" s="535" customFormat="1" ht="16.899999999999999">
      <c r="A15" s="535" t="s">
        <v>665</v>
      </c>
      <c r="B15" s="536"/>
      <c r="C15" s="537"/>
      <c r="D15" s="537"/>
      <c r="E15" s="536"/>
      <c r="F15" s="537"/>
      <c r="G15" s="537"/>
      <c r="H15" s="537"/>
    </row>
    <row r="16" spans="1:15">
      <c r="D16" s="538"/>
      <c r="E16" s="539"/>
    </row>
    <row r="17" spans="4:7" customFormat="1" ht="16.899999999999999">
      <c r="D17" s="140"/>
      <c r="F17" s="140"/>
      <c r="G17" s="140"/>
    </row>
    <row r="18" spans="4:7" customFormat="1" ht="16.899999999999999">
      <c r="D18" s="140"/>
      <c r="F18" s="140"/>
      <c r="G18" s="140"/>
    </row>
    <row r="19" spans="4:7" customFormat="1" ht="16.899999999999999">
      <c r="D19" s="140"/>
      <c r="F19" s="140"/>
      <c r="G19" s="140"/>
    </row>
    <row r="20" spans="4:7" customFormat="1" ht="16.899999999999999">
      <c r="D20" s="140"/>
      <c r="F20" s="140"/>
      <c r="G20" s="140"/>
    </row>
    <row r="21" spans="4:7" customFormat="1" ht="16.899999999999999">
      <c r="D21" s="140"/>
      <c r="F21" s="140"/>
      <c r="G21" s="140"/>
    </row>
    <row r="22" spans="4:7" customFormat="1" ht="16.899999999999999">
      <c r="D22" s="140"/>
      <c r="F22" s="140"/>
      <c r="G22" s="140"/>
    </row>
    <row r="23" spans="4:7" customFormat="1" ht="16.899999999999999">
      <c r="D23" s="140"/>
      <c r="F23" s="140"/>
      <c r="G23" s="140"/>
    </row>
    <row r="24" spans="4:7" customFormat="1" ht="16.899999999999999">
      <c r="D24" s="140"/>
      <c r="F24" s="140"/>
      <c r="G24" s="140"/>
    </row>
    <row r="25" spans="4:7" customFormat="1" ht="16.899999999999999">
      <c r="D25" s="140"/>
      <c r="F25" s="140"/>
      <c r="G25" s="140"/>
    </row>
    <row r="26" spans="4:7" customFormat="1" ht="16.899999999999999">
      <c r="D26" s="140"/>
      <c r="F26" s="140"/>
      <c r="G26" s="140"/>
    </row>
    <row r="27" spans="4:7" customFormat="1" ht="16.899999999999999"/>
    <row r="28" spans="4:7" customFormat="1" ht="16.899999999999999"/>
    <row r="29" spans="4:7" customFormat="1" ht="16.899999999999999"/>
    <row r="30" spans="4:7" customFormat="1" ht="16.899999999999999"/>
    <row r="31" spans="4:7" customFormat="1" ht="16.899999999999999"/>
    <row r="32" spans="4:7" customFormat="1" ht="16.899999999999999"/>
    <row r="33" spans="6:21" customFormat="1" ht="16.899999999999999"/>
    <row r="34" spans="6:21" customFormat="1" ht="16.899999999999999"/>
    <row r="35" spans="6:21" customFormat="1">
      <c r="U35" s="499"/>
    </row>
    <row r="36" spans="6:21" customFormat="1" ht="16.899999999999999">
      <c r="F36" s="550"/>
      <c r="G36" s="550"/>
      <c r="H36" s="550"/>
      <c r="I36" s="550"/>
      <c r="J36" s="550"/>
      <c r="K36" s="550"/>
      <c r="L36" s="550"/>
      <c r="M36" s="550"/>
      <c r="N36" s="550"/>
      <c r="O36" s="550"/>
      <c r="P36" s="550"/>
      <c r="Q36" s="550"/>
      <c r="R36" s="550"/>
      <c r="S36" s="550"/>
      <c r="T36" s="550"/>
    </row>
    <row r="37" spans="6:21" customFormat="1" ht="16.899999999999999"/>
    <row r="38" spans="6:21" customFormat="1" ht="16.899999999999999"/>
    <row r="39" spans="6:21" customFormat="1" ht="16.899999999999999"/>
    <row r="40" spans="6:21" customFormat="1" ht="16.899999999999999"/>
    <row r="41" spans="6:21" customFormat="1" ht="16.899999999999999"/>
    <row r="42" spans="6:21" customFormat="1" ht="16.899999999999999"/>
    <row r="54" spans="4:7">
      <c r="D54" s="499"/>
      <c r="F54" s="499"/>
      <c r="G54" s="499"/>
    </row>
    <row r="55" spans="4:7">
      <c r="D55" s="499"/>
      <c r="F55" s="499"/>
      <c r="G55" s="499"/>
    </row>
    <row r="56" spans="4:7">
      <c r="D56" s="499"/>
      <c r="F56" s="499"/>
      <c r="G56" s="499"/>
    </row>
    <row r="57" spans="4:7">
      <c r="D57" s="499"/>
      <c r="F57" s="499"/>
      <c r="G57" s="499"/>
    </row>
    <row r="58" spans="4:7">
      <c r="D58" s="499"/>
      <c r="F58" s="499"/>
      <c r="G58" s="499"/>
    </row>
    <row r="59" spans="4:7">
      <c r="D59" s="499"/>
      <c r="F59" s="499"/>
      <c r="G59" s="499"/>
    </row>
    <row r="60" spans="4:7">
      <c r="D60" s="499"/>
      <c r="F60" s="499"/>
      <c r="G60" s="499"/>
    </row>
    <row r="61" spans="4:7">
      <c r="F61" s="499"/>
      <c r="G61" s="499"/>
    </row>
  </sheetData>
  <mergeCells count="18">
    <mergeCell ref="B14:G14"/>
    <mergeCell ref="B7:C7"/>
    <mergeCell ref="B8:C8"/>
    <mergeCell ref="D8:E8"/>
    <mergeCell ref="B9:I9"/>
    <mergeCell ref="B12:B13"/>
    <mergeCell ref="D12:E12"/>
    <mergeCell ref="C13:G13"/>
    <mergeCell ref="B2:I2"/>
    <mergeCell ref="F3:G3"/>
    <mergeCell ref="H3:I3"/>
    <mergeCell ref="B4:C4"/>
    <mergeCell ref="D4:E4"/>
    <mergeCell ref="F4:G8"/>
    <mergeCell ref="B5:C5"/>
    <mergeCell ref="D5:E5"/>
    <mergeCell ref="B6:C6"/>
    <mergeCell ref="D6:E6"/>
  </mergeCells>
  <phoneticPr fontId="2" type="noConversion"/>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T129"/>
  <sheetViews>
    <sheetView topLeftCell="A40" zoomScale="55" zoomScaleNormal="55" workbookViewId="0">
      <selection activeCell="I89" sqref="I89"/>
    </sheetView>
  </sheetViews>
  <sheetFormatPr defaultColWidth="8.6875" defaultRowHeight="19.149999999999999"/>
  <cols>
    <col min="1" max="1" width="2.1875" style="499" customWidth="1"/>
    <col min="2" max="2" width="14.1875" style="499" bestFit="1" customWidth="1"/>
    <col min="3" max="3" width="27" style="499" bestFit="1" customWidth="1"/>
    <col min="4" max="4" width="42" style="500" customWidth="1"/>
    <col min="5" max="5" width="41.1875" style="499" customWidth="1"/>
    <col min="6" max="7" width="14.1875" style="500" customWidth="1"/>
    <col min="8" max="8" width="25.8125" style="499" customWidth="1"/>
    <col min="9" max="9" width="95.6875" style="499" bestFit="1" customWidth="1"/>
    <col min="10" max="10" width="17.5" style="499" customWidth="1"/>
    <col min="11" max="12" width="8.6875" style="499"/>
    <col min="13" max="13" width="18.5" style="499" customWidth="1"/>
    <col min="14" max="14" width="8.6875" style="499"/>
    <col min="15" max="15" width="9.3125" style="499" bestFit="1" customWidth="1"/>
    <col min="16" max="16384" width="8.6875" style="499"/>
  </cols>
  <sheetData>
    <row r="1" spans="1:15">
      <c r="D1" s="499"/>
      <c r="G1" s="499"/>
      <c r="H1" s="500"/>
      <c r="I1" s="500"/>
    </row>
    <row r="2" spans="1:15" s="502" customFormat="1" ht="68.25" thickBot="1">
      <c r="A2" s="501"/>
      <c r="B2" s="1117" t="s">
        <v>694</v>
      </c>
      <c r="C2" s="1117"/>
      <c r="D2" s="1117"/>
      <c r="E2" s="1117"/>
      <c r="F2" s="1117"/>
      <c r="G2" s="1117"/>
      <c r="H2" s="1117"/>
      <c r="I2" s="1117"/>
    </row>
    <row r="3" spans="1:15" s="502" customFormat="1" ht="20.25" customHeight="1" thickBot="1">
      <c r="A3" s="503"/>
      <c r="B3" s="504"/>
      <c r="C3" s="505"/>
      <c r="D3" s="505" t="s">
        <v>11</v>
      </c>
      <c r="E3" s="506"/>
      <c r="F3" s="1118" t="s">
        <v>631</v>
      </c>
      <c r="G3" s="1118"/>
      <c r="H3" s="1119" t="s">
        <v>632</v>
      </c>
      <c r="I3" s="1120"/>
    </row>
    <row r="4" spans="1:15" s="502" customFormat="1" ht="20.25" customHeight="1">
      <c r="A4" s="507"/>
      <c r="B4" s="1121" t="s">
        <v>633</v>
      </c>
      <c r="C4" s="1122"/>
      <c r="D4" s="1123" t="s">
        <v>634</v>
      </c>
      <c r="E4" s="1124"/>
      <c r="F4" s="1125" t="s">
        <v>635</v>
      </c>
      <c r="G4" s="1125"/>
      <c r="H4" s="508" t="s">
        <v>636</v>
      </c>
      <c r="I4" s="509" t="s">
        <v>637</v>
      </c>
    </row>
    <row r="5" spans="1:15" s="502" customFormat="1" ht="20.25" customHeight="1">
      <c r="A5" s="507"/>
      <c r="B5" s="1129" t="s">
        <v>638</v>
      </c>
      <c r="C5" s="1130"/>
      <c r="D5" s="1131" t="s">
        <v>639</v>
      </c>
      <c r="E5" s="1131"/>
      <c r="F5" s="1126"/>
      <c r="G5" s="1126"/>
      <c r="H5" s="510" t="s">
        <v>640</v>
      </c>
      <c r="I5" s="511" t="s">
        <v>695</v>
      </c>
    </row>
    <row r="6" spans="1:15" s="502" customFormat="1" ht="20.25" customHeight="1">
      <c r="A6" s="507"/>
      <c r="B6" s="1129" t="s">
        <v>642</v>
      </c>
      <c r="C6" s="1130"/>
      <c r="D6" s="1132" t="s">
        <v>643</v>
      </c>
      <c r="E6" s="1132"/>
      <c r="F6" s="1126"/>
      <c r="G6" s="1126"/>
      <c r="H6" s="510" t="s">
        <v>644</v>
      </c>
      <c r="I6" s="511" t="s">
        <v>645</v>
      </c>
    </row>
    <row r="7" spans="1:15" s="502" customFormat="1" ht="33" customHeight="1">
      <c r="A7" s="512"/>
      <c r="B7" s="1136" t="s">
        <v>646</v>
      </c>
      <c r="C7" s="1137"/>
      <c r="D7" s="513">
        <f>H19</f>
        <v>1907750</v>
      </c>
      <c r="E7" s="514" t="s">
        <v>647</v>
      </c>
      <c r="F7" s="1126"/>
      <c r="G7" s="1126"/>
      <c r="H7" s="510" t="s">
        <v>648</v>
      </c>
      <c r="I7" s="511" t="s">
        <v>649</v>
      </c>
    </row>
    <row r="8" spans="1:15" s="502" customFormat="1" ht="19.5" thickBot="1">
      <c r="A8" s="507"/>
      <c r="B8" s="1138" t="s">
        <v>650</v>
      </c>
      <c r="C8" s="1139"/>
      <c r="D8" s="1140" t="s">
        <v>651</v>
      </c>
      <c r="E8" s="1141"/>
      <c r="F8" s="1127"/>
      <c r="G8" s="1128"/>
      <c r="H8" s="515" t="s">
        <v>652</v>
      </c>
      <c r="I8" s="516" t="s">
        <v>653</v>
      </c>
    </row>
    <row r="9" spans="1:15" ht="12.75" customHeight="1">
      <c r="B9" s="1142"/>
      <c r="C9" s="1142"/>
      <c r="D9" s="1142"/>
      <c r="E9" s="1142"/>
      <c r="F9" s="1142"/>
      <c r="G9" s="1142"/>
      <c r="H9" s="1142"/>
      <c r="I9" s="1142"/>
    </row>
    <row r="10" spans="1:15" ht="19.5" thickBot="1">
      <c r="B10" s="517"/>
      <c r="C10" s="517"/>
      <c r="D10" s="518"/>
      <c r="E10" s="517"/>
      <c r="F10" s="518"/>
      <c r="G10" s="518"/>
      <c r="H10" s="517"/>
      <c r="I10" s="517"/>
      <c r="M10" s="551"/>
    </row>
    <row r="11" spans="1:15">
      <c r="B11" s="519" t="s">
        <v>147</v>
      </c>
      <c r="C11" s="520" t="s">
        <v>0</v>
      </c>
      <c r="D11" s="520" t="s">
        <v>27</v>
      </c>
      <c r="E11" s="520" t="s">
        <v>654</v>
      </c>
      <c r="F11" s="520" t="s">
        <v>1</v>
      </c>
      <c r="G11" s="520" t="s">
        <v>2</v>
      </c>
      <c r="H11" s="521" t="s">
        <v>48</v>
      </c>
      <c r="I11" s="522" t="s">
        <v>28</v>
      </c>
    </row>
    <row r="12" spans="1:15" s="527" customFormat="1" ht="76.5">
      <c r="A12" s="499"/>
      <c r="B12" s="1143" t="s">
        <v>696</v>
      </c>
      <c r="C12" s="1146" t="s">
        <v>697</v>
      </c>
      <c r="D12" s="1158" t="s">
        <v>79</v>
      </c>
      <c r="E12" s="1159"/>
      <c r="F12" s="552" t="s">
        <v>6</v>
      </c>
      <c r="G12" s="552">
        <v>1</v>
      </c>
      <c r="H12" s="553">
        <v>288000</v>
      </c>
      <c r="I12" s="526" t="s">
        <v>78</v>
      </c>
      <c r="O12" s="528"/>
    </row>
    <row r="13" spans="1:15" s="527" customFormat="1" ht="33.75">
      <c r="A13" s="499"/>
      <c r="B13" s="1144"/>
      <c r="C13" s="1147"/>
      <c r="D13" s="1154" t="s">
        <v>698</v>
      </c>
      <c r="E13" s="1155"/>
      <c r="F13" s="552" t="s">
        <v>6</v>
      </c>
      <c r="G13" s="552">
        <v>1</v>
      </c>
      <c r="H13" s="553">
        <v>11990</v>
      </c>
      <c r="I13" s="107" t="s">
        <v>699</v>
      </c>
      <c r="O13" s="528"/>
    </row>
    <row r="14" spans="1:15" s="527" customFormat="1" ht="33.75">
      <c r="A14" s="499"/>
      <c r="B14" s="1144"/>
      <c r="C14" s="1147"/>
      <c r="D14" s="1154" t="s">
        <v>700</v>
      </c>
      <c r="E14" s="1155"/>
      <c r="F14" s="552" t="s">
        <v>90</v>
      </c>
      <c r="G14" s="552">
        <v>1</v>
      </c>
      <c r="H14" s="553">
        <v>65670</v>
      </c>
      <c r="I14" s="107" t="s">
        <v>701</v>
      </c>
      <c r="O14" s="528"/>
    </row>
    <row r="15" spans="1:15" s="527" customFormat="1">
      <c r="A15" s="499"/>
      <c r="B15" s="1144"/>
      <c r="C15" s="1147"/>
      <c r="D15" s="1154" t="s">
        <v>702</v>
      </c>
      <c r="E15" s="1155"/>
      <c r="F15" s="552" t="s">
        <v>6</v>
      </c>
      <c r="G15" s="552">
        <v>1</v>
      </c>
      <c r="H15" s="553">
        <v>81990</v>
      </c>
      <c r="I15" s="86" t="s">
        <v>703</v>
      </c>
      <c r="O15" s="528"/>
    </row>
    <row r="16" spans="1:15" s="527" customFormat="1" ht="114.75">
      <c r="A16" s="499"/>
      <c r="B16" s="1144"/>
      <c r="C16" s="1157"/>
      <c r="D16" s="1158" t="s">
        <v>704</v>
      </c>
      <c r="E16" s="1159"/>
      <c r="F16" s="547" t="s">
        <v>659</v>
      </c>
      <c r="G16" s="547">
        <v>1</v>
      </c>
      <c r="H16" s="525">
        <v>870100</v>
      </c>
      <c r="I16" s="526" t="s">
        <v>614</v>
      </c>
      <c r="O16" s="528"/>
    </row>
    <row r="17" spans="1:15" s="527" customFormat="1" ht="279" customHeight="1">
      <c r="A17" s="499"/>
      <c r="B17" s="1144"/>
      <c r="C17" s="549" t="s">
        <v>705</v>
      </c>
      <c r="D17" s="1160" t="s">
        <v>706</v>
      </c>
      <c r="E17" s="1161"/>
      <c r="F17" s="554" t="s">
        <v>707</v>
      </c>
      <c r="G17" s="554">
        <v>5</v>
      </c>
      <c r="H17" s="555">
        <v>590000</v>
      </c>
      <c r="I17" s="556" t="s">
        <v>708</v>
      </c>
      <c r="O17" s="528"/>
    </row>
    <row r="18" spans="1:15" s="527" customFormat="1" ht="29.25" customHeight="1">
      <c r="A18" s="499"/>
      <c r="B18" s="1149"/>
      <c r="C18" s="1148" t="s">
        <v>709</v>
      </c>
      <c r="D18" s="1148"/>
      <c r="E18" s="1148"/>
      <c r="F18" s="1148"/>
      <c r="G18" s="1148"/>
      <c r="H18" s="529">
        <f>SUM(H12:H17)</f>
        <v>1907750</v>
      </c>
      <c r="I18" s="530"/>
    </row>
    <row r="19" spans="1:15" s="531" customFormat="1" ht="34.5" customHeight="1" thickBot="1">
      <c r="B19" s="1133" t="s">
        <v>664</v>
      </c>
      <c r="C19" s="1134"/>
      <c r="D19" s="1134"/>
      <c r="E19" s="1134"/>
      <c r="F19" s="1134"/>
      <c r="G19" s="1134"/>
      <c r="H19" s="532">
        <f>SUM(H18:H18)</f>
        <v>1907750</v>
      </c>
      <c r="I19" s="557"/>
      <c r="J19" s="534"/>
      <c r="K19" s="534"/>
      <c r="L19" s="534"/>
    </row>
    <row r="20" spans="1:15" s="535" customFormat="1" ht="16.899999999999999">
      <c r="A20" s="535" t="s">
        <v>665</v>
      </c>
      <c r="B20" s="536"/>
      <c r="C20" s="537"/>
      <c r="D20" s="537"/>
      <c r="E20" s="536"/>
      <c r="F20" s="537"/>
      <c r="G20" s="537"/>
      <c r="H20" s="537"/>
    </row>
    <row r="21" spans="1:15">
      <c r="D21" s="538"/>
      <c r="E21" s="539"/>
    </row>
    <row r="22" spans="1:15" customFormat="1" ht="16.899999999999999">
      <c r="D22" s="140"/>
    </row>
    <row r="23" spans="1:15" customFormat="1" ht="16.899999999999999">
      <c r="D23" s="140"/>
      <c r="F23" s="140"/>
      <c r="G23" s="140"/>
    </row>
    <row r="24" spans="1:15" customFormat="1" ht="16.899999999999999">
      <c r="D24" s="140"/>
      <c r="F24" s="140"/>
      <c r="G24" s="140"/>
    </row>
    <row r="25" spans="1:15" customFormat="1" ht="16.899999999999999">
      <c r="D25" s="140"/>
      <c r="F25" s="140"/>
      <c r="G25" s="140"/>
    </row>
    <row r="26" spans="1:15" customFormat="1" ht="16.899999999999999">
      <c r="D26" s="140"/>
      <c r="F26" s="140"/>
      <c r="G26" s="140"/>
    </row>
    <row r="27" spans="1:15" customFormat="1" ht="16.899999999999999">
      <c r="D27" s="140"/>
      <c r="F27" s="140"/>
      <c r="G27" s="140"/>
    </row>
    <row r="28" spans="1:15" customFormat="1" ht="16.899999999999999">
      <c r="D28" s="140"/>
      <c r="F28" s="140"/>
      <c r="G28" s="140"/>
    </row>
    <row r="29" spans="1:15" customFormat="1" ht="72" customHeight="1">
      <c r="D29" s="140"/>
      <c r="F29" s="140"/>
      <c r="G29" s="140"/>
    </row>
    <row r="30" spans="1:15" customFormat="1" ht="16.899999999999999">
      <c r="D30" s="140"/>
      <c r="F30" s="140"/>
      <c r="G30" s="140"/>
    </row>
    <row r="31" spans="1:15" customFormat="1" ht="16.899999999999999">
      <c r="D31" s="140"/>
      <c r="F31" s="140"/>
      <c r="G31" s="140"/>
    </row>
    <row r="32" spans="1:15" customFormat="1" ht="16.899999999999999">
      <c r="D32" s="140"/>
      <c r="F32" s="140"/>
      <c r="G32" s="140"/>
    </row>
    <row r="33" spans="4:7" customFormat="1" ht="16.899999999999999">
      <c r="D33" s="140"/>
      <c r="F33" s="140"/>
      <c r="G33" s="140"/>
    </row>
    <row r="34" spans="4:7" customFormat="1" ht="16.899999999999999">
      <c r="D34" s="140"/>
      <c r="F34" s="140"/>
      <c r="G34" s="140"/>
    </row>
    <row r="35" spans="4:7" customFormat="1" ht="16.899999999999999">
      <c r="D35" s="140"/>
      <c r="F35" s="140"/>
      <c r="G35" s="140"/>
    </row>
    <row r="36" spans="4:7" customFormat="1" ht="16.899999999999999">
      <c r="D36" s="140"/>
      <c r="F36" s="140"/>
      <c r="G36" s="140"/>
    </row>
    <row r="37" spans="4:7" customFormat="1" ht="16.899999999999999">
      <c r="D37" s="140"/>
      <c r="F37" s="140"/>
      <c r="G37" s="140"/>
    </row>
    <row r="38" spans="4:7" customFormat="1" ht="16.899999999999999">
      <c r="D38" s="140"/>
      <c r="F38" s="140"/>
      <c r="G38" s="140"/>
    </row>
    <row r="39" spans="4:7" customFormat="1" ht="16.899999999999999">
      <c r="D39" s="140"/>
      <c r="F39" s="140"/>
      <c r="G39" s="140"/>
    </row>
    <row r="40" spans="4:7" customFormat="1" ht="16.899999999999999">
      <c r="D40" s="140"/>
      <c r="F40" s="140"/>
      <c r="G40" s="140"/>
    </row>
    <row r="41" spans="4:7" customFormat="1" ht="16.899999999999999">
      <c r="D41" s="140"/>
      <c r="F41" s="140"/>
      <c r="G41" s="140"/>
    </row>
    <row r="42" spans="4:7" customFormat="1" ht="16.899999999999999">
      <c r="D42" s="140"/>
      <c r="F42" s="140"/>
      <c r="G42" s="140"/>
    </row>
    <row r="43" spans="4:7" customFormat="1" ht="16.899999999999999">
      <c r="D43" s="140"/>
      <c r="F43" s="140"/>
      <c r="G43" s="140"/>
    </row>
    <row r="44" spans="4:7" customFormat="1" ht="16.899999999999999">
      <c r="D44" s="140"/>
      <c r="F44" s="140"/>
      <c r="G44" s="140"/>
    </row>
    <row r="45" spans="4:7" customFormat="1" ht="16.899999999999999">
      <c r="D45" s="140"/>
      <c r="F45" s="140"/>
      <c r="G45" s="140"/>
    </row>
    <row r="46" spans="4:7" customFormat="1" ht="16.899999999999999">
      <c r="D46" s="140"/>
      <c r="F46" s="140"/>
      <c r="G46" s="140"/>
    </row>
    <row r="47" spans="4:7" customFormat="1" ht="16.899999999999999">
      <c r="D47" s="140"/>
      <c r="F47" s="140"/>
      <c r="G47" s="140"/>
    </row>
    <row r="48" spans="4:7" customFormat="1" ht="16.899999999999999">
      <c r="D48" s="140"/>
      <c r="F48" s="140"/>
      <c r="G48" s="140"/>
    </row>
    <row r="49" spans="4:8" customFormat="1" ht="16.899999999999999">
      <c r="D49" s="140"/>
      <c r="F49" s="140"/>
      <c r="G49" s="140"/>
    </row>
    <row r="50" spans="4:8" customFormat="1" ht="16.899999999999999">
      <c r="D50" s="140"/>
      <c r="F50" s="140"/>
      <c r="G50" s="140"/>
    </row>
    <row r="51" spans="4:8" customFormat="1" ht="16.899999999999999">
      <c r="D51" s="140"/>
      <c r="F51" s="140"/>
      <c r="G51" s="140"/>
    </row>
    <row r="52" spans="4:8" customFormat="1" ht="16.899999999999999">
      <c r="D52" s="140"/>
      <c r="F52" s="140"/>
      <c r="G52" s="140"/>
    </row>
    <row r="53" spans="4:8" customFormat="1" ht="16.899999999999999">
      <c r="D53" s="140"/>
      <c r="F53" s="140"/>
      <c r="G53" s="140"/>
    </row>
    <row r="54" spans="4:8" customFormat="1" ht="16.899999999999999">
      <c r="D54" s="140"/>
      <c r="F54" s="140"/>
      <c r="G54" s="140"/>
    </row>
    <row r="55" spans="4:8" customFormat="1" ht="16.899999999999999">
      <c r="D55" s="140"/>
      <c r="F55" s="140"/>
      <c r="G55" s="140"/>
    </row>
    <row r="56" spans="4:8" customFormat="1" ht="16.899999999999999">
      <c r="D56" s="140"/>
      <c r="F56" s="140"/>
      <c r="G56" s="140"/>
    </row>
    <row r="57" spans="4:8">
      <c r="F57" s="538"/>
      <c r="G57" s="538"/>
    </row>
    <row r="58" spans="4:8" customFormat="1" ht="16.899999999999999"/>
    <row r="59" spans="4:8" customFormat="1" ht="16.899999999999999"/>
    <row r="60" spans="4:8" customFormat="1" ht="16.899999999999999"/>
    <row r="61" spans="4:8" customFormat="1" ht="16.899999999999999"/>
    <row r="62" spans="4:8" customFormat="1" ht="16.899999999999999">
      <c r="H62" t="s">
        <v>710</v>
      </c>
    </row>
    <row r="63" spans="4:8" customFormat="1" ht="16.899999999999999"/>
    <row r="64" spans="4:8" customFormat="1" ht="16.899999999999999"/>
    <row r="65" spans="4:20" customFormat="1" ht="16.899999999999999"/>
    <row r="66" spans="4:20" customFormat="1" ht="16.899999999999999"/>
    <row r="67" spans="4:20" customFormat="1" ht="16.899999999999999">
      <c r="F67" s="1156"/>
      <c r="G67" s="1156"/>
      <c r="H67" s="1156"/>
      <c r="I67" s="1156"/>
      <c r="J67" s="1156"/>
      <c r="K67" s="1156"/>
      <c r="L67" s="1156"/>
      <c r="M67" s="1156"/>
      <c r="N67" s="1156"/>
      <c r="O67" s="1156"/>
      <c r="P67" s="1156"/>
      <c r="Q67" s="1156"/>
      <c r="R67" s="1156"/>
      <c r="S67" s="1156"/>
      <c r="T67" s="1156"/>
    </row>
    <row r="68" spans="4:20" customFormat="1" ht="16.899999999999999"/>
    <row r="69" spans="4:20" customFormat="1" ht="16.899999999999999"/>
    <row r="70" spans="4:20" customFormat="1" ht="16.899999999999999"/>
    <row r="71" spans="4:20" customFormat="1" ht="16.899999999999999"/>
    <row r="72" spans="4:20" customFormat="1" ht="16.899999999999999"/>
    <row r="73" spans="4:20" customFormat="1" ht="16.899999999999999"/>
    <row r="74" spans="4:20" customFormat="1" ht="16.899999999999999"/>
    <row r="75" spans="4:20" customFormat="1" ht="16.899999999999999"/>
    <row r="76" spans="4:20" customFormat="1" ht="16.899999999999999"/>
    <row r="78" spans="4:20">
      <c r="D78" s="499"/>
      <c r="F78" s="499"/>
      <c r="G78" s="499"/>
    </row>
    <row r="79" spans="4:20">
      <c r="D79" s="499"/>
      <c r="F79" s="499"/>
      <c r="G79" s="499"/>
    </row>
    <row r="80" spans="4:20">
      <c r="D80" s="499"/>
      <c r="F80" s="499"/>
      <c r="G80" s="499"/>
    </row>
    <row r="81" spans="4:20">
      <c r="D81" s="499"/>
      <c r="F81" s="499"/>
      <c r="G81" s="499"/>
    </row>
    <row r="82" spans="4:20">
      <c r="D82" s="499"/>
      <c r="F82" s="499"/>
      <c r="G82" s="499"/>
    </row>
    <row r="83" spans="4:20">
      <c r="D83" s="499"/>
      <c r="F83" s="499"/>
      <c r="G83" s="499"/>
    </row>
    <row r="84" spans="4:20">
      <c r="D84" s="499"/>
      <c r="F84" s="499"/>
      <c r="G84" s="499"/>
    </row>
    <row r="85" spans="4:20">
      <c r="D85" s="499"/>
      <c r="F85" s="499"/>
      <c r="G85" s="499"/>
    </row>
    <row r="86" spans="4:20">
      <c r="D86" s="499"/>
      <c r="F86" s="499"/>
      <c r="G86" s="499"/>
    </row>
    <row r="87" spans="4:20">
      <c r="D87" s="499"/>
      <c r="F87" s="1135"/>
      <c r="G87" s="1135"/>
      <c r="H87" s="1135"/>
      <c r="I87" s="1135"/>
      <c r="J87" s="1135"/>
      <c r="K87" s="1135"/>
      <c r="L87" s="1135"/>
      <c r="M87" s="1135"/>
      <c r="N87" s="1135"/>
      <c r="O87" s="1135"/>
      <c r="P87" s="1135"/>
      <c r="Q87" s="1135"/>
      <c r="R87" s="1135"/>
      <c r="S87" s="1135"/>
      <c r="T87" s="1135"/>
    </row>
    <row r="88" spans="4:20">
      <c r="D88" s="499"/>
      <c r="F88" s="499"/>
      <c r="G88" s="499"/>
    </row>
    <row r="89" spans="4:20">
      <c r="D89" s="499"/>
      <c r="F89" s="499"/>
      <c r="G89" s="499"/>
    </row>
    <row r="90" spans="4:20">
      <c r="D90" s="499"/>
      <c r="F90" s="499"/>
      <c r="G90" s="499"/>
    </row>
    <row r="91" spans="4:20">
      <c r="D91" s="499"/>
      <c r="F91" s="499"/>
      <c r="G91" s="499"/>
    </row>
    <row r="92" spans="4:20">
      <c r="D92" s="499"/>
      <c r="F92" s="499"/>
      <c r="G92" s="499"/>
    </row>
    <row r="93" spans="4:20">
      <c r="D93" s="499"/>
      <c r="F93" s="499"/>
      <c r="G93" s="499"/>
    </row>
    <row r="94" spans="4:20">
      <c r="D94" s="499"/>
      <c r="F94" s="499"/>
      <c r="G94" s="499"/>
    </row>
    <row r="95" spans="4:20">
      <c r="D95" s="499"/>
      <c r="F95" s="499"/>
      <c r="G95" s="499"/>
    </row>
    <row r="96" spans="4:20">
      <c r="D96" s="499"/>
      <c r="F96" s="499"/>
      <c r="G96" s="499"/>
    </row>
    <row r="97" spans="6:7">
      <c r="F97" s="499"/>
      <c r="G97" s="499"/>
    </row>
    <row r="116" spans="4:20">
      <c r="D116" s="499"/>
      <c r="F116" s="499"/>
      <c r="G116" s="499"/>
    </row>
    <row r="117" spans="4:20">
      <c r="D117" s="499"/>
      <c r="F117" s="499"/>
      <c r="G117" s="499"/>
    </row>
    <row r="118" spans="4:20">
      <c r="D118" s="499"/>
      <c r="F118" s="499"/>
      <c r="G118" s="499"/>
    </row>
    <row r="119" spans="4:20">
      <c r="D119" s="499"/>
      <c r="F119" s="499"/>
      <c r="G119" s="499"/>
    </row>
    <row r="120" spans="4:20">
      <c r="D120" s="499"/>
      <c r="F120" s="499"/>
      <c r="G120" s="499"/>
    </row>
    <row r="121" spans="4:20">
      <c r="D121" s="499"/>
      <c r="F121" s="499"/>
      <c r="G121" s="499"/>
    </row>
    <row r="122" spans="4:20">
      <c r="D122" s="499"/>
      <c r="F122" s="499"/>
      <c r="G122" s="499"/>
    </row>
    <row r="123" spans="4:20">
      <c r="D123" s="499"/>
      <c r="F123" s="499"/>
      <c r="G123" s="499"/>
    </row>
    <row r="124" spans="4:20">
      <c r="D124" s="499"/>
      <c r="F124" s="499"/>
      <c r="G124" s="499"/>
    </row>
    <row r="125" spans="4:20">
      <c r="D125" s="499"/>
      <c r="F125" s="1135"/>
      <c r="G125" s="1135"/>
      <c r="H125" s="1135"/>
      <c r="I125" s="1135"/>
      <c r="J125" s="1135"/>
      <c r="K125" s="1135"/>
      <c r="L125" s="1135"/>
      <c r="M125" s="1135"/>
      <c r="N125" s="1135"/>
      <c r="O125" s="1135"/>
      <c r="P125" s="1135"/>
      <c r="Q125" s="1135"/>
      <c r="R125" s="1135"/>
      <c r="S125" s="1135"/>
      <c r="T125" s="1135"/>
    </row>
    <row r="126" spans="4:20">
      <c r="D126" s="499"/>
      <c r="F126" s="499"/>
      <c r="G126" s="499"/>
    </row>
    <row r="127" spans="4:20">
      <c r="D127" s="499"/>
      <c r="F127" s="499"/>
      <c r="G127" s="499"/>
    </row>
    <row r="128" spans="4:20">
      <c r="D128" s="499"/>
      <c r="F128" s="499"/>
      <c r="G128" s="499"/>
    </row>
    <row r="129" s="499" customFormat="1"/>
  </sheetData>
  <mergeCells count="27">
    <mergeCell ref="F125:T125"/>
    <mergeCell ref="D16:E16"/>
    <mergeCell ref="D17:E17"/>
    <mergeCell ref="C18:G18"/>
    <mergeCell ref="B19:G19"/>
    <mergeCell ref="F67:T67"/>
    <mergeCell ref="F87:T87"/>
    <mergeCell ref="B9:I9"/>
    <mergeCell ref="B12:B18"/>
    <mergeCell ref="C12:C16"/>
    <mergeCell ref="D12:E12"/>
    <mergeCell ref="D13:E13"/>
    <mergeCell ref="D14:E14"/>
    <mergeCell ref="D15:E15"/>
    <mergeCell ref="B2:I2"/>
    <mergeCell ref="F3:G3"/>
    <mergeCell ref="H3:I3"/>
    <mergeCell ref="B4:C4"/>
    <mergeCell ref="D4:E4"/>
    <mergeCell ref="F4:G8"/>
    <mergeCell ref="B5:C5"/>
    <mergeCell ref="D5:E5"/>
    <mergeCell ref="B6:C6"/>
    <mergeCell ref="D6:E6"/>
    <mergeCell ref="B7:C7"/>
    <mergeCell ref="B8:C8"/>
    <mergeCell ref="D8:E8"/>
  </mergeCells>
  <phoneticPr fontId="2" type="noConversion"/>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71"/>
  <sheetViews>
    <sheetView topLeftCell="A61" zoomScale="55" zoomScaleNormal="55" workbookViewId="0">
      <selection activeCell="I32" sqref="I32"/>
    </sheetView>
  </sheetViews>
  <sheetFormatPr defaultColWidth="8.6875" defaultRowHeight="19.149999999999999"/>
  <cols>
    <col min="1" max="1" width="2.1875" style="499" customWidth="1"/>
    <col min="2" max="2" width="14.1875" style="499" bestFit="1" customWidth="1"/>
    <col min="3" max="3" width="27" style="499" bestFit="1" customWidth="1"/>
    <col min="4" max="4" width="42" style="500" customWidth="1"/>
    <col min="5" max="5" width="41.1875" style="499" customWidth="1"/>
    <col min="6" max="7" width="14.1875" style="500" customWidth="1"/>
    <col min="8" max="8" width="25.8125" style="499" customWidth="1"/>
    <col min="9" max="9" width="95.6875" style="499" bestFit="1" customWidth="1"/>
    <col min="10" max="10" width="17.5" style="499" customWidth="1"/>
    <col min="11" max="12" width="8.6875" style="499"/>
    <col min="13" max="13" width="18.5" style="499" customWidth="1"/>
    <col min="14" max="14" width="8.6875" style="499"/>
    <col min="15" max="15" width="9.3125" style="499" bestFit="1" customWidth="1"/>
    <col min="16" max="16384" width="8.6875" style="499"/>
  </cols>
  <sheetData>
    <row r="1" spans="1:15">
      <c r="D1" s="499"/>
      <c r="G1" s="499"/>
      <c r="H1" s="500"/>
      <c r="I1" s="500"/>
    </row>
    <row r="2" spans="1:15" s="502" customFormat="1" ht="68.25" thickBot="1">
      <c r="A2" s="501"/>
      <c r="B2" s="1117" t="s">
        <v>711</v>
      </c>
      <c r="C2" s="1117"/>
      <c r="D2" s="1117"/>
      <c r="E2" s="1117"/>
      <c r="F2" s="1117"/>
      <c r="G2" s="1117"/>
      <c r="H2" s="1117"/>
      <c r="I2" s="1117"/>
    </row>
    <row r="3" spans="1:15" s="502" customFormat="1" ht="20.25" customHeight="1" thickBot="1">
      <c r="A3" s="503"/>
      <c r="B3" s="504"/>
      <c r="C3" s="505"/>
      <c r="D3" s="505" t="s">
        <v>11</v>
      </c>
      <c r="E3" s="506"/>
      <c r="F3" s="1118" t="s">
        <v>631</v>
      </c>
      <c r="G3" s="1118"/>
      <c r="H3" s="1119" t="s">
        <v>632</v>
      </c>
      <c r="I3" s="1120"/>
    </row>
    <row r="4" spans="1:15" s="502" customFormat="1" ht="20.25" customHeight="1">
      <c r="A4" s="507"/>
      <c r="B4" s="1121" t="s">
        <v>633</v>
      </c>
      <c r="C4" s="1122"/>
      <c r="D4" s="1123" t="s">
        <v>634</v>
      </c>
      <c r="E4" s="1124"/>
      <c r="F4" s="1125" t="s">
        <v>635</v>
      </c>
      <c r="G4" s="1125"/>
      <c r="H4" s="508" t="s">
        <v>636</v>
      </c>
      <c r="I4" s="509" t="s">
        <v>637</v>
      </c>
    </row>
    <row r="5" spans="1:15" s="502" customFormat="1" ht="20.25" customHeight="1">
      <c r="A5" s="507"/>
      <c r="B5" s="1129" t="s">
        <v>638</v>
      </c>
      <c r="C5" s="1130"/>
      <c r="D5" s="1131" t="s">
        <v>639</v>
      </c>
      <c r="E5" s="1131"/>
      <c r="F5" s="1126"/>
      <c r="G5" s="1126"/>
      <c r="H5" s="510" t="s">
        <v>640</v>
      </c>
      <c r="I5" s="511" t="s">
        <v>695</v>
      </c>
    </row>
    <row r="6" spans="1:15" s="502" customFormat="1" ht="20.25" customHeight="1">
      <c r="A6" s="507"/>
      <c r="B6" s="1129" t="s">
        <v>642</v>
      </c>
      <c r="C6" s="1130"/>
      <c r="D6" s="1132" t="s">
        <v>643</v>
      </c>
      <c r="E6" s="1132"/>
      <c r="F6" s="1126"/>
      <c r="G6" s="1126"/>
      <c r="H6" s="510" t="s">
        <v>644</v>
      </c>
      <c r="I6" s="511" t="s">
        <v>645</v>
      </c>
    </row>
    <row r="7" spans="1:15" s="502" customFormat="1" ht="33" customHeight="1">
      <c r="A7" s="512"/>
      <c r="B7" s="1136" t="s">
        <v>646</v>
      </c>
      <c r="C7" s="1137"/>
      <c r="D7" s="513">
        <f>H17</f>
        <v>1502410</v>
      </c>
      <c r="E7" s="514" t="s">
        <v>647</v>
      </c>
      <c r="F7" s="1126"/>
      <c r="G7" s="1126"/>
      <c r="H7" s="510" t="s">
        <v>648</v>
      </c>
      <c r="I7" s="511" t="s">
        <v>649</v>
      </c>
    </row>
    <row r="8" spans="1:15" s="502" customFormat="1" ht="19.5" thickBot="1">
      <c r="A8" s="507"/>
      <c r="B8" s="1138" t="s">
        <v>650</v>
      </c>
      <c r="C8" s="1139"/>
      <c r="D8" s="1140" t="s">
        <v>651</v>
      </c>
      <c r="E8" s="1141"/>
      <c r="F8" s="1127"/>
      <c r="G8" s="1128"/>
      <c r="H8" s="515" t="s">
        <v>652</v>
      </c>
      <c r="I8" s="516" t="s">
        <v>653</v>
      </c>
    </row>
    <row r="9" spans="1:15" ht="12.75" customHeight="1">
      <c r="B9" s="1142"/>
      <c r="C9" s="1142"/>
      <c r="D9" s="1142"/>
      <c r="E9" s="1142"/>
      <c r="F9" s="1142"/>
      <c r="G9" s="1142"/>
      <c r="H9" s="1142"/>
      <c r="I9" s="1142"/>
    </row>
    <row r="10" spans="1:15" ht="19.5" thickBot="1">
      <c r="B10" s="517"/>
      <c r="C10" s="517"/>
      <c r="D10" s="518"/>
      <c r="E10" s="517"/>
      <c r="F10" s="518"/>
      <c r="G10" s="518"/>
      <c r="H10" s="517"/>
      <c r="I10" s="517"/>
    </row>
    <row r="11" spans="1:15">
      <c r="B11" s="519" t="s">
        <v>147</v>
      </c>
      <c r="C11" s="520" t="s">
        <v>0</v>
      </c>
      <c r="D11" s="520" t="s">
        <v>27</v>
      </c>
      <c r="E11" s="520" t="s">
        <v>654</v>
      </c>
      <c r="F11" s="520" t="s">
        <v>1</v>
      </c>
      <c r="G11" s="520" t="s">
        <v>2</v>
      </c>
      <c r="H11" s="521" t="s">
        <v>48</v>
      </c>
      <c r="I11" s="522" t="s">
        <v>28</v>
      </c>
    </row>
    <row r="12" spans="1:15" s="527" customFormat="1" ht="150.5" customHeight="1">
      <c r="A12" s="499"/>
      <c r="B12" s="1143" t="s">
        <v>712</v>
      </c>
      <c r="C12" s="1146" t="s">
        <v>9</v>
      </c>
      <c r="D12" s="523" t="s">
        <v>713</v>
      </c>
      <c r="E12" s="523" t="s">
        <v>714</v>
      </c>
      <c r="F12" s="554" t="s">
        <v>707</v>
      </c>
      <c r="G12" s="554">
        <v>1</v>
      </c>
      <c r="H12" s="555">
        <f>886000*1.1</f>
        <v>974600.00000000012</v>
      </c>
      <c r="I12" s="556" t="s">
        <v>715</v>
      </c>
      <c r="O12" s="528"/>
    </row>
    <row r="13" spans="1:15" s="527" customFormat="1" ht="88.25" customHeight="1">
      <c r="A13" s="499"/>
      <c r="B13" s="1144"/>
      <c r="C13" s="1157"/>
      <c r="D13" s="1162" t="s">
        <v>73</v>
      </c>
      <c r="E13" s="1163"/>
      <c r="F13" s="558" t="s">
        <v>707</v>
      </c>
      <c r="G13" s="558">
        <v>1</v>
      </c>
      <c r="H13" s="555">
        <v>307710</v>
      </c>
      <c r="I13" s="559" t="s">
        <v>716</v>
      </c>
      <c r="O13" s="528"/>
    </row>
    <row r="14" spans="1:15" s="527" customFormat="1" ht="114.75">
      <c r="A14" s="499"/>
      <c r="B14" s="1144"/>
      <c r="C14" s="560" t="s">
        <v>288</v>
      </c>
      <c r="D14" s="1164" t="s">
        <v>717</v>
      </c>
      <c r="E14" s="1165"/>
      <c r="F14" s="558" t="s">
        <v>6</v>
      </c>
      <c r="G14" s="558">
        <v>1</v>
      </c>
      <c r="H14" s="561">
        <v>70100</v>
      </c>
      <c r="I14" s="562" t="s">
        <v>609</v>
      </c>
      <c r="J14" s="543"/>
      <c r="O14" s="528"/>
    </row>
    <row r="15" spans="1:15" s="527" customFormat="1" ht="114.75">
      <c r="A15" s="499"/>
      <c r="B15" s="1144"/>
      <c r="C15" s="563" t="s">
        <v>718</v>
      </c>
      <c r="D15" s="1166" t="s">
        <v>719</v>
      </c>
      <c r="E15" s="1167"/>
      <c r="F15" s="554" t="s">
        <v>707</v>
      </c>
      <c r="G15" s="554">
        <v>5</v>
      </c>
      <c r="H15" s="564">
        <v>150000</v>
      </c>
      <c r="I15" s="556" t="s">
        <v>720</v>
      </c>
      <c r="J15" s="543"/>
      <c r="O15" s="528"/>
    </row>
    <row r="16" spans="1:15" s="527" customFormat="1" ht="29.25" customHeight="1">
      <c r="A16" s="499"/>
      <c r="B16" s="1145"/>
      <c r="C16" s="1148" t="s">
        <v>721</v>
      </c>
      <c r="D16" s="1148"/>
      <c r="E16" s="1148"/>
      <c r="F16" s="1148"/>
      <c r="G16" s="1148"/>
      <c r="H16" s="529">
        <f>SUM(H12:H15)</f>
        <v>1502410</v>
      </c>
      <c r="I16" s="530"/>
    </row>
    <row r="17" spans="1:12" s="531" customFormat="1" ht="34.5" customHeight="1" thickBot="1">
      <c r="B17" s="1133" t="s">
        <v>664</v>
      </c>
      <c r="C17" s="1134"/>
      <c r="D17" s="1134"/>
      <c r="E17" s="1134"/>
      <c r="F17" s="1134"/>
      <c r="G17" s="1134"/>
      <c r="H17" s="532">
        <f>SUM(H16)</f>
        <v>1502410</v>
      </c>
      <c r="I17" s="557"/>
      <c r="J17" s="534"/>
      <c r="K17" s="534"/>
      <c r="L17" s="534"/>
    </row>
    <row r="18" spans="1:12" s="535" customFormat="1" ht="16.899999999999999">
      <c r="A18" s="535" t="s">
        <v>665</v>
      </c>
      <c r="B18" s="536"/>
      <c r="C18" s="537"/>
      <c r="D18" s="537"/>
      <c r="E18" s="536"/>
      <c r="F18" s="537"/>
      <c r="G18" s="537"/>
      <c r="H18" s="537"/>
    </row>
    <row r="19" spans="1:12">
      <c r="D19" s="538"/>
      <c r="E19" s="539"/>
    </row>
    <row r="21" spans="1:12" customFormat="1" ht="16.899999999999999">
      <c r="D21" s="140"/>
      <c r="F21" s="538"/>
      <c r="G21" s="538"/>
    </row>
    <row r="22" spans="1:12" customFormat="1" ht="16.899999999999999">
      <c r="D22" s="140"/>
      <c r="F22" s="140"/>
      <c r="G22" s="140"/>
    </row>
    <row r="23" spans="1:12" customFormat="1" ht="16.899999999999999">
      <c r="D23" s="140"/>
      <c r="F23" s="140"/>
      <c r="G23" s="140"/>
    </row>
    <row r="24" spans="1:12" customFormat="1" ht="16.899999999999999">
      <c r="D24" s="140"/>
      <c r="F24" s="140"/>
      <c r="G24" s="140"/>
    </row>
    <row r="25" spans="1:12" customFormat="1" ht="16.899999999999999">
      <c r="D25" s="140"/>
      <c r="F25" s="140"/>
      <c r="G25" s="140"/>
    </row>
    <row r="26" spans="1:12" customFormat="1" ht="16.899999999999999">
      <c r="D26" s="140"/>
      <c r="F26" s="140"/>
      <c r="G26" s="140"/>
    </row>
    <row r="27" spans="1:12" customFormat="1" ht="16.899999999999999">
      <c r="D27" s="140"/>
      <c r="F27" s="140"/>
      <c r="G27" s="140"/>
    </row>
    <row r="28" spans="1:12" customFormat="1" ht="16.899999999999999">
      <c r="D28" s="140"/>
      <c r="F28" s="140"/>
      <c r="G28" s="140"/>
    </row>
    <row r="29" spans="1:12" customFormat="1" ht="16.899999999999999">
      <c r="D29" s="140"/>
      <c r="F29" s="140"/>
      <c r="G29" s="140"/>
    </row>
    <row r="30" spans="1:12" customFormat="1" ht="16.899999999999999">
      <c r="D30" s="140"/>
      <c r="F30" s="140"/>
      <c r="G30" s="140"/>
    </row>
    <row r="31" spans="1:12" customFormat="1" ht="16.899999999999999">
      <c r="D31" s="140"/>
      <c r="F31" s="140"/>
      <c r="G31" s="140"/>
    </row>
    <row r="32" spans="1:12" customFormat="1" ht="16.899999999999999">
      <c r="D32" s="140"/>
      <c r="F32" s="140"/>
      <c r="G32" s="140"/>
    </row>
    <row r="33" spans="4:7" customFormat="1" ht="16.899999999999999">
      <c r="D33" s="140"/>
      <c r="F33" s="140"/>
      <c r="G33" s="140"/>
    </row>
    <row r="34" spans="4:7" customFormat="1" ht="16.899999999999999">
      <c r="D34" s="140"/>
      <c r="F34" s="140"/>
      <c r="G34" s="140"/>
    </row>
    <row r="35" spans="4:7" customFormat="1" ht="16.899999999999999">
      <c r="D35" s="140"/>
      <c r="F35" s="140"/>
      <c r="G35" s="140"/>
    </row>
    <row r="36" spans="4:7" customFormat="1" ht="16.899999999999999">
      <c r="D36" s="140"/>
      <c r="F36" s="140"/>
      <c r="G36" s="140"/>
    </row>
    <row r="37" spans="4:7" customFormat="1" ht="16.899999999999999">
      <c r="D37" s="140"/>
      <c r="F37" s="140"/>
      <c r="G37" s="140"/>
    </row>
    <row r="38" spans="4:7" customFormat="1" ht="16.899999999999999">
      <c r="D38" s="140"/>
      <c r="F38" s="140"/>
      <c r="G38" s="140"/>
    </row>
    <row r="39" spans="4:7" customFormat="1" ht="16.899999999999999">
      <c r="D39" s="140"/>
      <c r="F39" s="140"/>
      <c r="G39" s="140"/>
    </row>
    <row r="40" spans="4:7" customFormat="1" ht="16.899999999999999">
      <c r="D40" s="140"/>
      <c r="F40" s="140"/>
      <c r="G40" s="140"/>
    </row>
    <row r="41" spans="4:7" customFormat="1" ht="16.899999999999999">
      <c r="D41" s="140"/>
      <c r="F41" s="140"/>
      <c r="G41" s="140"/>
    </row>
    <row r="43" spans="4:7" customFormat="1" ht="16.899999999999999">
      <c r="D43" s="140"/>
      <c r="F43" s="538"/>
      <c r="G43" s="538"/>
    </row>
    <row r="44" spans="4:7" customFormat="1" ht="16.899999999999999">
      <c r="D44" s="140"/>
      <c r="F44" s="140"/>
      <c r="G44" s="140"/>
    </row>
    <row r="45" spans="4:7" customFormat="1" ht="16.899999999999999">
      <c r="D45" s="140"/>
      <c r="F45" s="140"/>
      <c r="G45" s="140"/>
    </row>
    <row r="46" spans="4:7" customFormat="1" ht="16.899999999999999">
      <c r="D46" s="140"/>
      <c r="F46" s="140"/>
      <c r="G46" s="140"/>
    </row>
    <row r="47" spans="4:7" customFormat="1" ht="16.899999999999999">
      <c r="D47" s="140"/>
      <c r="F47" s="140"/>
      <c r="G47" s="140"/>
    </row>
    <row r="48" spans="4:7" customFormat="1" ht="16.899999999999999">
      <c r="D48" s="140"/>
      <c r="F48" s="140"/>
      <c r="G48" s="140"/>
    </row>
    <row r="49" spans="4:7" customFormat="1" ht="16.899999999999999">
      <c r="D49" s="140"/>
      <c r="F49" s="140"/>
      <c r="G49" s="140"/>
    </row>
    <row r="50" spans="4:7" customFormat="1" ht="16.899999999999999">
      <c r="D50" s="140"/>
      <c r="F50" s="140"/>
      <c r="G50" s="140"/>
    </row>
    <row r="51" spans="4:7" customFormat="1" ht="16.899999999999999">
      <c r="D51" s="140"/>
      <c r="F51" s="140"/>
      <c r="G51" s="140"/>
    </row>
    <row r="52" spans="4:7" customFormat="1" ht="16.899999999999999">
      <c r="D52" s="140"/>
      <c r="F52" s="140"/>
      <c r="G52" s="140"/>
    </row>
    <row r="53" spans="4:7" customFormat="1" ht="16.899999999999999">
      <c r="D53" s="140"/>
      <c r="F53" s="140"/>
      <c r="G53" s="140"/>
    </row>
    <row r="54" spans="4:7" customFormat="1" ht="16.899999999999999">
      <c r="D54" s="140"/>
      <c r="F54" s="140"/>
      <c r="G54" s="140"/>
    </row>
    <row r="55" spans="4:7" customFormat="1" ht="16.899999999999999">
      <c r="D55" s="140"/>
      <c r="F55" s="140"/>
      <c r="G55" s="140"/>
    </row>
    <row r="56" spans="4:7" customFormat="1" ht="16.899999999999999">
      <c r="D56" s="140"/>
      <c r="F56" s="140"/>
      <c r="G56" s="140"/>
    </row>
    <row r="57" spans="4:7" customFormat="1" ht="16.899999999999999">
      <c r="D57" s="140"/>
      <c r="F57" s="140"/>
      <c r="G57" s="140"/>
    </row>
    <row r="58" spans="4:7" customFormat="1" ht="16.899999999999999">
      <c r="D58" s="140"/>
      <c r="F58" s="140"/>
      <c r="G58" s="140"/>
    </row>
    <row r="59" spans="4:7" customFormat="1" ht="16.899999999999999">
      <c r="D59" s="140"/>
      <c r="F59" s="140"/>
      <c r="G59" s="140"/>
    </row>
    <row r="60" spans="4:7" customFormat="1" ht="16.899999999999999">
      <c r="D60" s="140"/>
      <c r="F60" s="140"/>
      <c r="G60" s="140"/>
    </row>
    <row r="61" spans="4:7" customFormat="1" ht="16.899999999999999">
      <c r="D61" s="140"/>
      <c r="F61" s="140"/>
      <c r="G61" s="140"/>
    </row>
    <row r="62" spans="4:7" customFormat="1" ht="16.899999999999999">
      <c r="D62" s="140"/>
      <c r="F62" s="140"/>
      <c r="G62" s="140"/>
    </row>
    <row r="63" spans="4:7" customFormat="1" ht="16.899999999999999">
      <c r="D63" s="140"/>
      <c r="F63" s="140"/>
      <c r="G63" s="140"/>
    </row>
    <row r="64" spans="4:7" customFormat="1" ht="16.899999999999999">
      <c r="D64" s="140"/>
      <c r="F64" s="140"/>
      <c r="G64" s="140"/>
    </row>
    <row r="65" spans="4:7" customFormat="1" ht="18" customHeight="1">
      <c r="D65" s="140"/>
      <c r="F65" s="140"/>
      <c r="G65" s="140"/>
    </row>
    <row r="66" spans="4:7" customFormat="1" ht="18" customHeight="1">
      <c r="D66" s="140"/>
      <c r="F66" s="140"/>
      <c r="G66" s="140"/>
    </row>
    <row r="67" spans="4:7" customFormat="1" ht="18" customHeight="1">
      <c r="D67" s="140"/>
      <c r="F67" s="140"/>
      <c r="G67" s="140"/>
    </row>
    <row r="68" spans="4:7" customFormat="1" ht="18" customHeight="1">
      <c r="D68" s="140"/>
      <c r="F68" s="140"/>
      <c r="G68" s="140"/>
    </row>
    <row r="69" spans="4:7" ht="18" customHeight="1"/>
    <row r="70" spans="4:7" ht="18" customHeight="1"/>
    <row r="71" spans="4:7" ht="18" customHeight="1"/>
  </sheetData>
  <mergeCells count="21">
    <mergeCell ref="B17:G17"/>
    <mergeCell ref="B7:C7"/>
    <mergeCell ref="B8:C8"/>
    <mergeCell ref="D8:E8"/>
    <mergeCell ref="B9:I9"/>
    <mergeCell ref="B12:B16"/>
    <mergeCell ref="C12:C13"/>
    <mergeCell ref="D13:E13"/>
    <mergeCell ref="D14:E14"/>
    <mergeCell ref="D15:E15"/>
    <mergeCell ref="C16:G16"/>
    <mergeCell ref="B2:I2"/>
    <mergeCell ref="F3:G3"/>
    <mergeCell ref="H3:I3"/>
    <mergeCell ref="B4:C4"/>
    <mergeCell ref="D4:E4"/>
    <mergeCell ref="F4:G8"/>
    <mergeCell ref="B5:C5"/>
    <mergeCell ref="D5:E5"/>
    <mergeCell ref="B6:C6"/>
    <mergeCell ref="D6:E6"/>
  </mergeCells>
  <phoneticPr fontId="2"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25</vt:i4>
      </vt:variant>
      <vt:variant>
        <vt:lpstr>이름 지정된 범위</vt:lpstr>
      </vt:variant>
      <vt:variant>
        <vt:i4>4</vt:i4>
      </vt:variant>
    </vt:vector>
  </HeadingPairs>
  <TitlesOfParts>
    <vt:vector size="29" baseType="lpstr">
      <vt:lpstr>2026 WIS 예산</vt:lpstr>
      <vt:lpstr>참관료</vt:lpstr>
      <vt:lpstr>1-1.전시_인건비</vt:lpstr>
      <vt:lpstr>1-2.전시_인건비 증빙</vt:lpstr>
      <vt:lpstr>2026 WIS_전시 제작(수정2)</vt:lpstr>
      <vt:lpstr>신규 재활용 비교</vt:lpstr>
      <vt:lpstr>1-3.전시_제작(수정)</vt:lpstr>
      <vt:lpstr>1-3.전시_제작</vt:lpstr>
      <vt:lpstr>2-1.키트_요약</vt:lpstr>
      <vt:lpstr>2-2.키트</vt:lpstr>
      <vt:lpstr>2-3.키트_컨텐츠솔루션</vt:lpstr>
      <vt:lpstr>2-4.키트_설치 및 철거</vt:lpstr>
      <vt:lpstr>3-1.운영</vt:lpstr>
      <vt:lpstr>운영_기획료</vt:lpstr>
      <vt:lpstr>3-2.운영_인건비</vt:lpstr>
      <vt:lpstr>&gt;&gt;인건비 산출</vt:lpstr>
      <vt:lpstr>운영_인력 근무표</vt:lpstr>
      <vt:lpstr>운영_인건비 단가표</vt:lpstr>
      <vt:lpstr>3-3. 운영_컨텐츠</vt:lpstr>
      <vt:lpstr>3-4. 운영_시스템</vt:lpstr>
      <vt:lpstr>3-5. 운영_제작물</vt:lpstr>
      <vt:lpstr>3-6. 운영_네트워크</vt:lpstr>
      <vt:lpstr>3-7. 운영_렌탈</vt:lpstr>
      <vt:lpstr>3-8. 운영_구매&amp;운송</vt:lpstr>
      <vt:lpstr>3-9. 보험 및 진행비</vt:lpstr>
      <vt:lpstr>'1-1.전시_인건비'!Print_Area</vt:lpstr>
      <vt:lpstr>'1-3.전시_제작'!Print_Area</vt:lpstr>
      <vt:lpstr>'1-3.전시_제작(수정)'!Print_Area</vt:lpstr>
      <vt:lpstr>'2026 WIS_전시 제작(수정2)'!Print_Area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seungwoo jung</cp:lastModifiedBy>
  <cp:lastPrinted>2018-07-16T08:37:42Z</cp:lastPrinted>
  <dcterms:created xsi:type="dcterms:W3CDTF">2018-07-06T07:32:33Z</dcterms:created>
  <dcterms:modified xsi:type="dcterms:W3CDTF">2026-10-28T13:38:29Z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ies>
</file>